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bookViews>
    <workbookView xWindow="-120" yWindow="-120" windowWidth="19420" windowHeight="11020" tabRatio="782" firstSheet="3" activeTab="3"/>
  </bookViews>
  <sheets>
    <sheet name="Рейтинговая таблица организаций" sheetId="1" r:id="rId1"/>
    <sheet name="для bus.gov.ru" sheetId="12" r:id="rId2"/>
    <sheet name="Открытость и доступность" sheetId="40" r:id="rId3"/>
    <sheet name="ИТОГ" sheetId="7" r:id="rId4"/>
    <sheet name="бланки " sheetId="3" r:id="rId5"/>
    <sheet name="Матрица бас гов" sheetId="34" r:id="rId6"/>
    <sheet name="описание" sheetId="2" r:id="rId7"/>
    <sheet name="анкеты" sheetId="5" r:id="rId8"/>
    <sheet name="Критерии и показатели" sheetId="13" r:id="rId9"/>
    <sheet name="Лист3" sheetId="37" r:id="rId10"/>
    <sheet name="для таблиц" sheetId="6" r:id="rId11"/>
  </sheets>
  <externalReferences>
    <externalReference r:id="rId12"/>
  </externalReferences>
  <definedNames>
    <definedName name="_xlnm._FilterDatabase" localSheetId="7" hidden="1">анкеты!$B$1:$AG$275</definedName>
    <definedName name="_xlnm._FilterDatabase" localSheetId="4" hidden="1">'бланки '!$A$5:$DO$279</definedName>
    <definedName name="_xlnm._FilterDatabase" localSheetId="3" hidden="1">ИТОГ!$A$1:$L$275</definedName>
    <definedName name="_xlnm._FilterDatabase" localSheetId="5" hidden="1">'Матрица бас гов'!$A$14:$BA$39</definedName>
    <definedName name="_xlnm._FilterDatabase" localSheetId="0" hidden="1">'Рейтинговая таблица организаций'!$A$3:$BF$3</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8" i="6"/>
  <c r="D278" i="12"/>
  <c r="C278"/>
  <c r="A40" i="34"/>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A155"/>
  <c r="B155"/>
  <c r="A156"/>
  <c r="B156"/>
  <c r="A157"/>
  <c r="B157"/>
  <c r="A158"/>
  <c r="B158"/>
  <c r="A159"/>
  <c r="B159"/>
  <c r="A160"/>
  <c r="B160"/>
  <c r="A161"/>
  <c r="B161"/>
  <c r="A162"/>
  <c r="B162"/>
  <c r="A163"/>
  <c r="B163"/>
  <c r="A164"/>
  <c r="B164"/>
  <c r="A165"/>
  <c r="B165"/>
  <c r="A166"/>
  <c r="B166"/>
  <c r="A167"/>
  <c r="B167"/>
  <c r="A168"/>
  <c r="B168"/>
  <c r="A169"/>
  <c r="B169"/>
  <c r="A170"/>
  <c r="B170"/>
  <c r="A171"/>
  <c r="B171"/>
  <c r="A172"/>
  <c r="B172"/>
  <c r="A173"/>
  <c r="B173"/>
  <c r="A174"/>
  <c r="B174"/>
  <c r="A175"/>
  <c r="B175"/>
  <c r="A176"/>
  <c r="B176"/>
  <c r="A177"/>
  <c r="B177"/>
  <c r="A178"/>
  <c r="B178"/>
  <c r="A179"/>
  <c r="B179"/>
  <c r="A180"/>
  <c r="B180"/>
  <c r="A181"/>
  <c r="B181"/>
  <c r="A182"/>
  <c r="B182"/>
  <c r="A183"/>
  <c r="B183"/>
  <c r="A184"/>
  <c r="B184"/>
  <c r="A185"/>
  <c r="B185"/>
  <c r="A186"/>
  <c r="B186"/>
  <c r="A187"/>
  <c r="B187"/>
  <c r="A188"/>
  <c r="B188"/>
  <c r="A189"/>
  <c r="B189"/>
  <c r="A190"/>
  <c r="B190"/>
  <c r="A191"/>
  <c r="B191"/>
  <c r="A192"/>
  <c r="B192"/>
  <c r="A193"/>
  <c r="B193"/>
  <c r="A194"/>
  <c r="B194"/>
  <c r="A195"/>
  <c r="B195"/>
  <c r="A196"/>
  <c r="B196"/>
  <c r="A197"/>
  <c r="B197"/>
  <c r="A198"/>
  <c r="B198"/>
  <c r="A199"/>
  <c r="B199"/>
  <c r="A200"/>
  <c r="B200"/>
  <c r="A201"/>
  <c r="B201"/>
  <c r="A202"/>
  <c r="B202"/>
  <c r="A203"/>
  <c r="B203"/>
  <c r="A204"/>
  <c r="B204"/>
  <c r="A205"/>
  <c r="B205"/>
  <c r="A206"/>
  <c r="B206"/>
  <c r="A207"/>
  <c r="B207"/>
  <c r="A208"/>
  <c r="B208"/>
  <c r="A209"/>
  <c r="B209"/>
  <c r="A210"/>
  <c r="B210"/>
  <c r="A211"/>
  <c r="B211"/>
  <c r="A212"/>
  <c r="B212"/>
  <c r="A213"/>
  <c r="B213"/>
  <c r="A214"/>
  <c r="B214"/>
  <c r="A215"/>
  <c r="B215"/>
  <c r="A216"/>
  <c r="B216"/>
  <c r="A217"/>
  <c r="B217"/>
  <c r="A218"/>
  <c r="B218"/>
  <c r="A219"/>
  <c r="B219"/>
  <c r="A220"/>
  <c r="B220"/>
  <c r="A221"/>
  <c r="B221"/>
  <c r="A222"/>
  <c r="B222"/>
  <c r="A223"/>
  <c r="B223"/>
  <c r="A224"/>
  <c r="B224"/>
  <c r="A225"/>
  <c r="B225"/>
  <c r="A226"/>
  <c r="B226"/>
  <c r="A227"/>
  <c r="B227"/>
  <c r="A228"/>
  <c r="B228"/>
  <c r="A229"/>
  <c r="B229"/>
  <c r="A230"/>
  <c r="B230"/>
  <c r="A231"/>
  <c r="B231"/>
  <c r="A232"/>
  <c r="B232"/>
  <c r="A233"/>
  <c r="B233"/>
  <c r="A234"/>
  <c r="B234"/>
  <c r="A235"/>
  <c r="B235"/>
  <c r="A236"/>
  <c r="B236"/>
  <c r="A237"/>
  <c r="B237"/>
  <c r="A238"/>
  <c r="B238"/>
  <c r="A239"/>
  <c r="B239"/>
  <c r="A240"/>
  <c r="B240"/>
  <c r="A241"/>
  <c r="B241"/>
  <c r="A242"/>
  <c r="B242"/>
  <c r="A243"/>
  <c r="B24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L27" i="7" l="1"/>
  <c r="M27"/>
  <c r="L28"/>
  <c r="M28"/>
  <c r="L29"/>
  <c r="M29"/>
  <c r="L30"/>
  <c r="M30"/>
  <c r="L31"/>
  <c r="M31"/>
  <c r="L32"/>
  <c r="M32"/>
  <c r="L33"/>
  <c r="M33"/>
  <c r="L34"/>
  <c r="M34"/>
  <c r="L35"/>
  <c r="M35"/>
  <c r="L36"/>
  <c r="M36"/>
  <c r="L37"/>
  <c r="M37"/>
  <c r="L38"/>
  <c r="M38"/>
  <c r="L39"/>
  <c r="M39"/>
  <c r="L40"/>
  <c r="M40"/>
  <c r="L41"/>
  <c r="M41"/>
  <c r="L42"/>
  <c r="M42"/>
  <c r="L43"/>
  <c r="M43"/>
  <c r="L44"/>
  <c r="M44"/>
  <c r="L45"/>
  <c r="M45"/>
  <c r="L46"/>
  <c r="M46"/>
  <c r="L47"/>
  <c r="M47"/>
  <c r="L48"/>
  <c r="M48"/>
  <c r="L49"/>
  <c r="M49"/>
  <c r="L50"/>
  <c r="M50"/>
  <c r="L51"/>
  <c r="M51"/>
  <c r="L52"/>
  <c r="M52"/>
  <c r="L53"/>
  <c r="M53"/>
  <c r="L54"/>
  <c r="M54"/>
  <c r="L55"/>
  <c r="M55"/>
  <c r="L56"/>
  <c r="M56"/>
  <c r="L57"/>
  <c r="M57"/>
  <c r="L58"/>
  <c r="M58"/>
  <c r="L59"/>
  <c r="M59"/>
  <c r="L60"/>
  <c r="M60"/>
  <c r="L61"/>
  <c r="M61"/>
  <c r="L62"/>
  <c r="M62"/>
  <c r="L63"/>
  <c r="M63"/>
  <c r="L64"/>
  <c r="M64"/>
  <c r="L65"/>
  <c r="M65"/>
  <c r="L66"/>
  <c r="M66"/>
  <c r="L67"/>
  <c r="M67"/>
  <c r="L68"/>
  <c r="M68"/>
  <c r="L69"/>
  <c r="M69"/>
  <c r="L70"/>
  <c r="M70"/>
  <c r="L71"/>
  <c r="M71"/>
  <c r="L72"/>
  <c r="M72"/>
  <c r="L73"/>
  <c r="M73"/>
  <c r="L74"/>
  <c r="M74"/>
  <c r="L75"/>
  <c r="M75"/>
  <c r="L76"/>
  <c r="M76"/>
  <c r="L77"/>
  <c r="M77"/>
  <c r="L78"/>
  <c r="M78"/>
  <c r="L79"/>
  <c r="M79"/>
  <c r="L80"/>
  <c r="M80"/>
  <c r="L81"/>
  <c r="M81"/>
  <c r="L82"/>
  <c r="M82"/>
  <c r="L83"/>
  <c r="M83"/>
  <c r="L84"/>
  <c r="M84"/>
  <c r="L85"/>
  <c r="M85"/>
  <c r="L86"/>
  <c r="M86"/>
  <c r="L87"/>
  <c r="M87"/>
  <c r="L88"/>
  <c r="M88"/>
  <c r="L89"/>
  <c r="M89"/>
  <c r="L90"/>
  <c r="M90"/>
  <c r="L91"/>
  <c r="M91"/>
  <c r="L92"/>
  <c r="M92"/>
  <c r="L93"/>
  <c r="M93"/>
  <c r="L94"/>
  <c r="M94"/>
  <c r="L95"/>
  <c r="M95"/>
  <c r="L96"/>
  <c r="M96"/>
  <c r="L97"/>
  <c r="M97"/>
  <c r="L98"/>
  <c r="M98"/>
  <c r="L99"/>
  <c r="M99"/>
  <c r="L100"/>
  <c r="M100"/>
  <c r="L101"/>
  <c r="M101"/>
  <c r="L102"/>
  <c r="M102"/>
  <c r="L103"/>
  <c r="M103"/>
  <c r="L104"/>
  <c r="M104"/>
  <c r="L105"/>
  <c r="M105"/>
  <c r="L106"/>
  <c r="M106"/>
  <c r="L107"/>
  <c r="M107"/>
  <c r="L108"/>
  <c r="M108"/>
  <c r="L109"/>
  <c r="M109"/>
  <c r="L110"/>
  <c r="M110"/>
  <c r="L111"/>
  <c r="M111"/>
  <c r="L112"/>
  <c r="M112"/>
  <c r="L113"/>
  <c r="M113"/>
  <c r="L114"/>
  <c r="M114"/>
  <c r="L115"/>
  <c r="M115"/>
  <c r="L116"/>
  <c r="M116"/>
  <c r="L117"/>
  <c r="M117"/>
  <c r="L118"/>
  <c r="M118"/>
  <c r="L119"/>
  <c r="M119"/>
  <c r="L120"/>
  <c r="M120"/>
  <c r="L121"/>
  <c r="M121"/>
  <c r="L122"/>
  <c r="M122"/>
  <c r="L123"/>
  <c r="M123"/>
  <c r="L124"/>
  <c r="M124"/>
  <c r="L125"/>
  <c r="M125"/>
  <c r="L126"/>
  <c r="M126"/>
  <c r="L127"/>
  <c r="M127"/>
  <c r="L128"/>
  <c r="M128"/>
  <c r="L129"/>
  <c r="M129"/>
  <c r="L130"/>
  <c r="M130"/>
  <c r="L131"/>
  <c r="M131"/>
  <c r="L132"/>
  <c r="M132"/>
  <c r="L133"/>
  <c r="M133"/>
  <c r="L134"/>
  <c r="M134"/>
  <c r="L135"/>
  <c r="M135"/>
  <c r="L136"/>
  <c r="M136"/>
  <c r="L137"/>
  <c r="M137"/>
  <c r="L138"/>
  <c r="M138"/>
  <c r="L139"/>
  <c r="M139"/>
  <c r="L140"/>
  <c r="M140"/>
  <c r="L141"/>
  <c r="M141"/>
  <c r="L142"/>
  <c r="M142"/>
  <c r="L143"/>
  <c r="M143"/>
  <c r="L144"/>
  <c r="M144"/>
  <c r="L145"/>
  <c r="M145"/>
  <c r="L146"/>
  <c r="M146"/>
  <c r="L147"/>
  <c r="M147"/>
  <c r="L148"/>
  <c r="M148"/>
  <c r="L149"/>
  <c r="M149"/>
  <c r="L150"/>
  <c r="M150"/>
  <c r="L151"/>
  <c r="M151"/>
  <c r="L152"/>
  <c r="M152"/>
  <c r="L153"/>
  <c r="M153"/>
  <c r="L154"/>
  <c r="M154"/>
  <c r="L155"/>
  <c r="M155"/>
  <c r="L156"/>
  <c r="M156"/>
  <c r="L157"/>
  <c r="M157"/>
  <c r="L158"/>
  <c r="M158"/>
  <c r="L159"/>
  <c r="M159"/>
  <c r="L160"/>
  <c r="M160"/>
  <c r="L161"/>
  <c r="M161"/>
  <c r="L162"/>
  <c r="M162"/>
  <c r="L163"/>
  <c r="M163"/>
  <c r="L164"/>
  <c r="M164"/>
  <c r="L165"/>
  <c r="M165"/>
  <c r="L166"/>
  <c r="M166"/>
  <c r="L167"/>
  <c r="M167"/>
  <c r="L168"/>
  <c r="M168"/>
  <c r="L169"/>
  <c r="M169"/>
  <c r="L170"/>
  <c r="M170"/>
  <c r="L171"/>
  <c r="M171"/>
  <c r="L172"/>
  <c r="M172"/>
  <c r="L173"/>
  <c r="M173"/>
  <c r="L174"/>
  <c r="M174"/>
  <c r="L175"/>
  <c r="M175"/>
  <c r="L176"/>
  <c r="M176"/>
  <c r="L177"/>
  <c r="M177"/>
  <c r="L178"/>
  <c r="M178"/>
  <c r="L179"/>
  <c r="M179"/>
  <c r="L180"/>
  <c r="M180"/>
  <c r="L181"/>
  <c r="M181"/>
  <c r="L182"/>
  <c r="M182"/>
  <c r="L183"/>
  <c r="M183"/>
  <c r="L184"/>
  <c r="M184"/>
  <c r="L185"/>
  <c r="M185"/>
  <c r="L186"/>
  <c r="M186"/>
  <c r="L187"/>
  <c r="M187"/>
  <c r="L188"/>
  <c r="M188"/>
  <c r="L189"/>
  <c r="M189"/>
  <c r="L190"/>
  <c r="M190"/>
  <c r="L191"/>
  <c r="M191"/>
  <c r="L192"/>
  <c r="M192"/>
  <c r="L193"/>
  <c r="M193"/>
  <c r="L194"/>
  <c r="M194"/>
  <c r="L195"/>
  <c r="M195"/>
  <c r="L196"/>
  <c r="M196"/>
  <c r="L197"/>
  <c r="M197"/>
  <c r="L198"/>
  <c r="M198"/>
  <c r="L199"/>
  <c r="M199"/>
  <c r="L200"/>
  <c r="M200"/>
  <c r="L201"/>
  <c r="M201"/>
  <c r="L202"/>
  <c r="M202"/>
  <c r="L203"/>
  <c r="M203"/>
  <c r="L204"/>
  <c r="M204"/>
  <c r="L205"/>
  <c r="M205"/>
  <c r="L206"/>
  <c r="M206"/>
  <c r="L207"/>
  <c r="M207"/>
  <c r="L208"/>
  <c r="M208"/>
  <c r="L209"/>
  <c r="M209"/>
  <c r="L210"/>
  <c r="M210"/>
  <c r="L211"/>
  <c r="M211"/>
  <c r="L212"/>
  <c r="M212"/>
  <c r="L213"/>
  <c r="M213"/>
  <c r="L214"/>
  <c r="M214"/>
  <c r="L215"/>
  <c r="M215"/>
  <c r="L216"/>
  <c r="M216"/>
  <c r="L217"/>
  <c r="M217"/>
  <c r="L218"/>
  <c r="M218"/>
  <c r="L219"/>
  <c r="M219"/>
  <c r="L220"/>
  <c r="M220"/>
  <c r="L221"/>
  <c r="M221"/>
  <c r="L222"/>
  <c r="M222"/>
  <c r="L223"/>
  <c r="M223"/>
  <c r="L224"/>
  <c r="M224"/>
  <c r="L225"/>
  <c r="M225"/>
  <c r="L226"/>
  <c r="M226"/>
  <c r="L227"/>
  <c r="M227"/>
  <c r="L228"/>
  <c r="M228"/>
  <c r="L229"/>
  <c r="M229"/>
  <c r="L230"/>
  <c r="M230"/>
  <c r="L231"/>
  <c r="M231"/>
  <c r="L232"/>
  <c r="M232"/>
  <c r="L233"/>
  <c r="M233"/>
  <c r="L234"/>
  <c r="M234"/>
  <c r="L235"/>
  <c r="M235"/>
  <c r="L236"/>
  <c r="M236"/>
  <c r="L237"/>
  <c r="M237"/>
  <c r="L238"/>
  <c r="M238"/>
  <c r="L239"/>
  <c r="M239"/>
  <c r="L240"/>
  <c r="M240"/>
  <c r="L241"/>
  <c r="M241"/>
  <c r="L242"/>
  <c r="M242"/>
  <c r="L243"/>
  <c r="M243"/>
  <c r="L244"/>
  <c r="M244"/>
  <c r="L245"/>
  <c r="M245"/>
  <c r="L246"/>
  <c r="M246"/>
  <c r="L247"/>
  <c r="M247"/>
  <c r="L248"/>
  <c r="M248"/>
  <c r="L249"/>
  <c r="M249"/>
  <c r="L250"/>
  <c r="M250"/>
  <c r="L251"/>
  <c r="M251"/>
  <c r="L252"/>
  <c r="M252"/>
  <c r="L253"/>
  <c r="M253"/>
  <c r="L254"/>
  <c r="M254"/>
  <c r="L255"/>
  <c r="M255"/>
  <c r="L256"/>
  <c r="M256"/>
  <c r="L257"/>
  <c r="M257"/>
  <c r="L258"/>
  <c r="M258"/>
  <c r="L259"/>
  <c r="M259"/>
  <c r="L260"/>
  <c r="M260"/>
  <c r="L261"/>
  <c r="M261"/>
  <c r="L262"/>
  <c r="M262"/>
  <c r="L263"/>
  <c r="M263"/>
  <c r="L264"/>
  <c r="M264"/>
  <c r="L265"/>
  <c r="M265"/>
  <c r="L266"/>
  <c r="M266"/>
  <c r="L267"/>
  <c r="M267"/>
  <c r="L268"/>
  <c r="M268"/>
  <c r="L269"/>
  <c r="M269"/>
  <c r="L270"/>
  <c r="M270"/>
  <c r="L271"/>
  <c r="M271"/>
  <c r="L272"/>
  <c r="M272"/>
  <c r="L273"/>
  <c r="M273"/>
  <c r="L274"/>
  <c r="M274"/>
  <c r="L275"/>
  <c r="M275"/>
  <c r="L276"/>
  <c r="M276"/>
  <c r="A635" i="37" l="1"/>
  <c r="A636"/>
  <c r="A637"/>
  <c r="A638"/>
  <c r="A639"/>
  <c r="A640"/>
  <c r="A641"/>
  <c r="A642"/>
  <c r="A643"/>
  <c r="A644"/>
  <c r="A645"/>
  <c r="A646"/>
  <c r="A647"/>
  <c r="A648"/>
  <c r="A649"/>
  <c r="A650"/>
  <c r="A651"/>
  <c r="A652"/>
  <c r="A653"/>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3" i="40"/>
  <c r="B3"/>
  <c r="A4"/>
  <c r="B4"/>
  <c r="A5"/>
  <c r="B5"/>
  <c r="A6"/>
  <c r="B6"/>
  <c r="A7"/>
  <c r="B7"/>
  <c r="A8"/>
  <c r="B8"/>
  <c r="A9"/>
  <c r="B9"/>
  <c r="A10"/>
  <c r="B10"/>
  <c r="A11"/>
  <c r="B11"/>
  <c r="A12"/>
  <c r="B12"/>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A155"/>
  <c r="B155"/>
  <c r="A156"/>
  <c r="B156"/>
  <c r="A157"/>
  <c r="B157"/>
  <c r="A158"/>
  <c r="B158"/>
  <c r="A159"/>
  <c r="B159"/>
  <c r="A160"/>
  <c r="B160"/>
  <c r="A161"/>
  <c r="B161"/>
  <c r="A162"/>
  <c r="B162"/>
  <c r="A163"/>
  <c r="B163"/>
  <c r="A164"/>
  <c r="B164"/>
  <c r="A165"/>
  <c r="B165"/>
  <c r="A166"/>
  <c r="B166"/>
  <c r="A167"/>
  <c r="B167"/>
  <c r="A168"/>
  <c r="B168"/>
  <c r="A169"/>
  <c r="B169"/>
  <c r="A170"/>
  <c r="B170"/>
  <c r="A171"/>
  <c r="B171"/>
  <c r="A172"/>
  <c r="B172"/>
  <c r="A173"/>
  <c r="B173"/>
  <c r="A174"/>
  <c r="B174"/>
  <c r="A175"/>
  <c r="B175"/>
  <c r="A176"/>
  <c r="B176"/>
  <c r="A177"/>
  <c r="B177"/>
  <c r="A178"/>
  <c r="B178"/>
  <c r="A179"/>
  <c r="B179"/>
  <c r="A180"/>
  <c r="B180"/>
  <c r="A181"/>
  <c r="B181"/>
  <c r="A182"/>
  <c r="B182"/>
  <c r="A183"/>
  <c r="B183"/>
  <c r="A184"/>
  <c r="B184"/>
  <c r="A185"/>
  <c r="B185"/>
  <c r="A186"/>
  <c r="B186"/>
  <c r="A187"/>
  <c r="B187"/>
  <c r="A188"/>
  <c r="B188"/>
  <c r="A189"/>
  <c r="B189"/>
  <c r="A190"/>
  <c r="B190"/>
  <c r="A191"/>
  <c r="B191"/>
  <c r="A192"/>
  <c r="B192"/>
  <c r="A193"/>
  <c r="B193"/>
  <c r="A194"/>
  <c r="B194"/>
  <c r="A195"/>
  <c r="B195"/>
  <c r="A196"/>
  <c r="B196"/>
  <c r="A197"/>
  <c r="B197"/>
  <c r="A198"/>
  <c r="B198"/>
  <c r="A199"/>
  <c r="B199"/>
  <c r="A200"/>
  <c r="B200"/>
  <c r="A201"/>
  <c r="B201"/>
  <c r="A202"/>
  <c r="B202"/>
  <c r="A203"/>
  <c r="B203"/>
  <c r="A204"/>
  <c r="B204"/>
  <c r="A205"/>
  <c r="B205"/>
  <c r="A206"/>
  <c r="B206"/>
  <c r="A207"/>
  <c r="B207"/>
  <c r="A208"/>
  <c r="B208"/>
  <c r="A209"/>
  <c r="B209"/>
  <c r="A210"/>
  <c r="B210"/>
  <c r="A211"/>
  <c r="B211"/>
  <c r="A212"/>
  <c r="B212"/>
  <c r="A213"/>
  <c r="B213"/>
  <c r="A214"/>
  <c r="B214"/>
  <c r="A215"/>
  <c r="B215"/>
  <c r="A216"/>
  <c r="B216"/>
  <c r="A217"/>
  <c r="B217"/>
  <c r="A218"/>
  <c r="B218"/>
  <c r="A219"/>
  <c r="B219"/>
  <c r="A220"/>
  <c r="B220"/>
  <c r="A221"/>
  <c r="B221"/>
  <c r="A222"/>
  <c r="B222"/>
  <c r="A223"/>
  <c r="B223"/>
  <c r="A224"/>
  <c r="B224"/>
  <c r="A225"/>
  <c r="B225"/>
  <c r="A226"/>
  <c r="B226"/>
  <c r="A227"/>
  <c r="B227"/>
  <c r="A228"/>
  <c r="B228"/>
  <c r="A229"/>
  <c r="B229"/>
  <c r="A230"/>
  <c r="B230"/>
  <c r="A231"/>
  <c r="B231"/>
  <c r="A232"/>
  <c r="B232"/>
  <c r="A233"/>
  <c r="B233"/>
  <c r="A234"/>
  <c r="B234"/>
  <c r="A235"/>
  <c r="B235"/>
  <c r="A236"/>
  <c r="B236"/>
  <c r="A237"/>
  <c r="B237"/>
  <c r="A238"/>
  <c r="B238"/>
  <c r="A239"/>
  <c r="B239"/>
  <c r="A240"/>
  <c r="B240"/>
  <c r="A241"/>
  <c r="B241"/>
  <c r="A242"/>
  <c r="B242"/>
  <c r="A243"/>
  <c r="B24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B2"/>
  <c r="A2"/>
  <c r="H278" i="12"/>
  <c r="U93" i="5"/>
  <c r="U95"/>
  <c r="U96"/>
  <c r="U130"/>
  <c r="U133"/>
  <c r="U145"/>
  <c r="U152"/>
  <c r="U159"/>
  <c r="U166"/>
  <c r="U184"/>
  <c r="U200"/>
  <c r="U217"/>
  <c r="B3"/>
  <c r="B4"/>
  <c r="B5"/>
  <c r="B6"/>
  <c r="B7"/>
  <c r="B8"/>
  <c r="B9"/>
  <c r="B10"/>
  <c r="B11"/>
  <c r="B12"/>
  <c r="B13"/>
  <c r="B14"/>
  <c r="B15"/>
  <c r="B16"/>
  <c r="B17"/>
  <c r="B18"/>
  <c r="B19"/>
  <c r="B20"/>
  <c r="B21"/>
  <c r="B22"/>
  <c r="B23"/>
  <c r="B24"/>
  <c r="B25"/>
  <c r="B26"/>
  <c r="B27"/>
  <c r="W27" s="1"/>
  <c r="B28"/>
  <c r="B29"/>
  <c r="B30"/>
  <c r="B31"/>
  <c r="W31" s="1"/>
  <c r="B32"/>
  <c r="B33"/>
  <c r="B34"/>
  <c r="B35"/>
  <c r="W35" s="1"/>
  <c r="B36"/>
  <c r="B37"/>
  <c r="B38"/>
  <c r="B39"/>
  <c r="W39" s="1"/>
  <c r="B40"/>
  <c r="B41"/>
  <c r="B42"/>
  <c r="B43"/>
  <c r="W43" s="1"/>
  <c r="B44"/>
  <c r="B45"/>
  <c r="B46"/>
  <c r="B47"/>
  <c r="W47" s="1"/>
  <c r="B48"/>
  <c r="B49"/>
  <c r="B50"/>
  <c r="B51"/>
  <c r="W51" s="1"/>
  <c r="B52"/>
  <c r="B53"/>
  <c r="B54"/>
  <c r="B55"/>
  <c r="W55" s="1"/>
  <c r="B56"/>
  <c r="B57"/>
  <c r="B58"/>
  <c r="B59"/>
  <c r="W59" s="1"/>
  <c r="B60"/>
  <c r="B61"/>
  <c r="B62"/>
  <c r="B63"/>
  <c r="W63" s="1"/>
  <c r="B64"/>
  <c r="B65"/>
  <c r="B66"/>
  <c r="B67"/>
  <c r="W67" s="1"/>
  <c r="B68"/>
  <c r="B69"/>
  <c r="B70"/>
  <c r="B71"/>
  <c r="W71" s="1"/>
  <c r="B72"/>
  <c r="B73"/>
  <c r="B74"/>
  <c r="B75"/>
  <c r="W75" s="1"/>
  <c r="B76"/>
  <c r="B77"/>
  <c r="B78"/>
  <c r="B79"/>
  <c r="W79" s="1"/>
  <c r="B80"/>
  <c r="B81"/>
  <c r="B82"/>
  <c r="B83"/>
  <c r="W83" s="1"/>
  <c r="B84"/>
  <c r="B85"/>
  <c r="B86"/>
  <c r="B87"/>
  <c r="W87" s="1"/>
  <c r="B88"/>
  <c r="B89"/>
  <c r="B90"/>
  <c r="B91"/>
  <c r="W91" s="1"/>
  <c r="B92"/>
  <c r="B93"/>
  <c r="B94"/>
  <c r="B95"/>
  <c r="W95" s="1"/>
  <c r="B96"/>
  <c r="B97"/>
  <c r="B98"/>
  <c r="B99"/>
  <c r="W99" s="1"/>
  <c r="B100"/>
  <c r="B101"/>
  <c r="B102"/>
  <c r="B103"/>
  <c r="W103" s="1"/>
  <c r="B104"/>
  <c r="B105"/>
  <c r="B106"/>
  <c r="B107"/>
  <c r="W107" s="1"/>
  <c r="B108"/>
  <c r="B109"/>
  <c r="B110"/>
  <c r="B111"/>
  <c r="W111" s="1"/>
  <c r="B112"/>
  <c r="B113"/>
  <c r="B114"/>
  <c r="B115"/>
  <c r="W115" s="1"/>
  <c r="B116"/>
  <c r="B117"/>
  <c r="B118"/>
  <c r="B119"/>
  <c r="W119" s="1"/>
  <c r="B120"/>
  <c r="B121"/>
  <c r="B122"/>
  <c r="B123"/>
  <c r="W123" s="1"/>
  <c r="B124"/>
  <c r="B125"/>
  <c r="B126"/>
  <c r="B127"/>
  <c r="W127" s="1"/>
  <c r="B128"/>
  <c r="B129"/>
  <c r="B130"/>
  <c r="B131"/>
  <c r="W131" s="1"/>
  <c r="B132"/>
  <c r="B133"/>
  <c r="B134"/>
  <c r="B135"/>
  <c r="W135" s="1"/>
  <c r="B136"/>
  <c r="B137"/>
  <c r="B138"/>
  <c r="B139"/>
  <c r="W139" s="1"/>
  <c r="B140"/>
  <c r="B141"/>
  <c r="B142"/>
  <c r="B143"/>
  <c r="W143" s="1"/>
  <c r="B144"/>
  <c r="B145"/>
  <c r="B146"/>
  <c r="B147"/>
  <c r="W147" s="1"/>
  <c r="B148"/>
  <c r="B149"/>
  <c r="B150"/>
  <c r="B151"/>
  <c r="W151" s="1"/>
  <c r="B152"/>
  <c r="B153"/>
  <c r="B154"/>
  <c r="B155"/>
  <c r="W155" s="1"/>
  <c r="B156"/>
  <c r="B157"/>
  <c r="B158"/>
  <c r="B159"/>
  <c r="W159" s="1"/>
  <c r="B160"/>
  <c r="B161"/>
  <c r="B162"/>
  <c r="B163"/>
  <c r="W163" s="1"/>
  <c r="B164"/>
  <c r="B165"/>
  <c r="B166"/>
  <c r="B167"/>
  <c r="W167" s="1"/>
  <c r="B168"/>
  <c r="B169"/>
  <c r="B170"/>
  <c r="B171"/>
  <c r="W171" s="1"/>
  <c r="B172"/>
  <c r="B173"/>
  <c r="B174"/>
  <c r="B175"/>
  <c r="W175" s="1"/>
  <c r="B176"/>
  <c r="B177"/>
  <c r="B178"/>
  <c r="B179"/>
  <c r="W179" s="1"/>
  <c r="B180"/>
  <c r="B181"/>
  <c r="B182"/>
  <c r="B183"/>
  <c r="W183" s="1"/>
  <c r="B184"/>
  <c r="B185"/>
  <c r="B186"/>
  <c r="B187"/>
  <c r="W187" s="1"/>
  <c r="B188"/>
  <c r="B189"/>
  <c r="B190"/>
  <c r="B191"/>
  <c r="W191" s="1"/>
  <c r="B192"/>
  <c r="B193"/>
  <c r="B194"/>
  <c r="B195"/>
  <c r="W195" s="1"/>
  <c r="B196"/>
  <c r="B197"/>
  <c r="B198"/>
  <c r="B199"/>
  <c r="W199" s="1"/>
  <c r="B200"/>
  <c r="B201"/>
  <c r="B202"/>
  <c r="B203"/>
  <c r="W203" s="1"/>
  <c r="B204"/>
  <c r="B205"/>
  <c r="B206"/>
  <c r="B207"/>
  <c r="W207" s="1"/>
  <c r="B208"/>
  <c r="B209"/>
  <c r="B210"/>
  <c r="B211"/>
  <c r="W211" s="1"/>
  <c r="B212"/>
  <c r="B213"/>
  <c r="B214"/>
  <c r="B215"/>
  <c r="W215" s="1"/>
  <c r="B216"/>
  <c r="B217"/>
  <c r="B218"/>
  <c r="B219"/>
  <c r="W219" s="1"/>
  <c r="B220"/>
  <c r="B221"/>
  <c r="B222"/>
  <c r="B223"/>
  <c r="W223" s="1"/>
  <c r="B224"/>
  <c r="B225"/>
  <c r="B226"/>
  <c r="B227"/>
  <c r="W227" s="1"/>
  <c r="B228"/>
  <c r="B229"/>
  <c r="B230"/>
  <c r="B231"/>
  <c r="W231" s="1"/>
  <c r="B232"/>
  <c r="B233"/>
  <c r="B234"/>
  <c r="B235"/>
  <c r="W235" s="1"/>
  <c r="B236"/>
  <c r="B237"/>
  <c r="B238"/>
  <c r="B239"/>
  <c r="W239" s="1"/>
  <c r="B240"/>
  <c r="B241"/>
  <c r="B242"/>
  <c r="B243"/>
  <c r="W243" s="1"/>
  <c r="B244"/>
  <c r="B245"/>
  <c r="B246"/>
  <c r="B247"/>
  <c r="W247" s="1"/>
  <c r="B248"/>
  <c r="B249"/>
  <c r="B250"/>
  <c r="B251"/>
  <c r="W251" s="1"/>
  <c r="B252"/>
  <c r="B253"/>
  <c r="B254"/>
  <c r="B255"/>
  <c r="W255" s="1"/>
  <c r="B256"/>
  <c r="B257"/>
  <c r="B258"/>
  <c r="B259"/>
  <c r="W259" s="1"/>
  <c r="B260"/>
  <c r="B261"/>
  <c r="B262"/>
  <c r="B263"/>
  <c r="W263" s="1"/>
  <c r="B264"/>
  <c r="B265"/>
  <c r="B266"/>
  <c r="B267"/>
  <c r="W267" s="1"/>
  <c r="B268"/>
  <c r="B269"/>
  <c r="B270"/>
  <c r="B271"/>
  <c r="W271" s="1"/>
  <c r="B272"/>
  <c r="B273"/>
  <c r="B274"/>
  <c r="B275"/>
  <c r="W275" s="1"/>
  <c r="B2"/>
  <c r="B173" i="12"/>
  <c r="A27" i="13"/>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B27" i="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A155"/>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A29" i="6"/>
  <c r="AX29" s="1"/>
  <c r="C29"/>
  <c r="AW29" s="1"/>
  <c r="AN29"/>
  <c r="A30"/>
  <c r="E30" s="1"/>
  <c r="C30"/>
  <c r="AW30" s="1"/>
  <c r="AN30"/>
  <c r="A31"/>
  <c r="E31" s="1"/>
  <c r="C31"/>
  <c r="AW31" s="1"/>
  <c r="AN31"/>
  <c r="A32"/>
  <c r="E32" s="1"/>
  <c r="C32"/>
  <c r="AW32" s="1"/>
  <c r="AN32"/>
  <c r="A33"/>
  <c r="AE33" s="1"/>
  <c r="C33"/>
  <c r="AW33" s="1"/>
  <c r="AN33"/>
  <c r="A34"/>
  <c r="C34"/>
  <c r="AW34" s="1"/>
  <c r="AN34"/>
  <c r="A35"/>
  <c r="V35" s="1"/>
  <c r="C35"/>
  <c r="AW35" s="1"/>
  <c r="AN35"/>
  <c r="A36"/>
  <c r="E36" s="1"/>
  <c r="C36"/>
  <c r="AW36" s="1"/>
  <c r="AN36"/>
  <c r="A37"/>
  <c r="AE37" s="1"/>
  <c r="C37"/>
  <c r="AW37" s="1"/>
  <c r="AN37"/>
  <c r="A38"/>
  <c r="E38" s="1"/>
  <c r="C38"/>
  <c r="AW38" s="1"/>
  <c r="AN38"/>
  <c r="A39"/>
  <c r="V39" s="1"/>
  <c r="C39"/>
  <c r="AW39" s="1"/>
  <c r="AN39"/>
  <c r="A40"/>
  <c r="E40" s="1"/>
  <c r="C40"/>
  <c r="AW40" s="1"/>
  <c r="AN40"/>
  <c r="A41"/>
  <c r="E41" s="1"/>
  <c r="C41"/>
  <c r="AW41" s="1"/>
  <c r="AN41"/>
  <c r="A42"/>
  <c r="E42" s="1"/>
  <c r="C42"/>
  <c r="AW42" s="1"/>
  <c r="AN42"/>
  <c r="A43"/>
  <c r="V43" s="1"/>
  <c r="C43"/>
  <c r="AW43" s="1"/>
  <c r="AN43"/>
  <c r="A44"/>
  <c r="N44" s="1"/>
  <c r="C44"/>
  <c r="AW44" s="1"/>
  <c r="AN44"/>
  <c r="A45"/>
  <c r="N45" s="1"/>
  <c r="C45"/>
  <c r="AW45" s="1"/>
  <c r="AN45"/>
  <c r="A46"/>
  <c r="E46" s="1"/>
  <c r="C46"/>
  <c r="AW46" s="1"/>
  <c r="AN46"/>
  <c r="A47"/>
  <c r="N47" s="1"/>
  <c r="C47"/>
  <c r="AW47" s="1"/>
  <c r="AN47"/>
  <c r="A48"/>
  <c r="C48"/>
  <c r="AW48" s="1"/>
  <c r="AN48"/>
  <c r="A49"/>
  <c r="C49"/>
  <c r="AW49" s="1"/>
  <c r="AN49"/>
  <c r="A50"/>
  <c r="AE50" s="1"/>
  <c r="C50"/>
  <c r="AW50" s="1"/>
  <c r="AN50"/>
  <c r="A51"/>
  <c r="E51" s="1"/>
  <c r="C51"/>
  <c r="AW51" s="1"/>
  <c r="AN51"/>
  <c r="A52"/>
  <c r="C52"/>
  <c r="AW52" s="1"/>
  <c r="AN52"/>
  <c r="A53"/>
  <c r="E53" s="1"/>
  <c r="C53"/>
  <c r="AW53" s="1"/>
  <c r="AN53"/>
  <c r="A54"/>
  <c r="N54" s="1"/>
  <c r="C54"/>
  <c r="AW54" s="1"/>
  <c r="AN54"/>
  <c r="A55"/>
  <c r="E55" s="1"/>
  <c r="C55"/>
  <c r="AW55" s="1"/>
  <c r="AN55"/>
  <c r="A56"/>
  <c r="C56"/>
  <c r="AW56" s="1"/>
  <c r="AN56"/>
  <c r="A57"/>
  <c r="E57" s="1"/>
  <c r="C57"/>
  <c r="AW57" s="1"/>
  <c r="AN57"/>
  <c r="A58"/>
  <c r="AE58" s="1"/>
  <c r="C58"/>
  <c r="AW58" s="1"/>
  <c r="AN58"/>
  <c r="A59"/>
  <c r="V59" s="1"/>
  <c r="C59"/>
  <c r="AW59" s="1"/>
  <c r="AN59"/>
  <c r="A60"/>
  <c r="E60" s="1"/>
  <c r="C60"/>
  <c r="AW60" s="1"/>
  <c r="V60"/>
  <c r="AE60"/>
  <c r="AN60"/>
  <c r="A61"/>
  <c r="E61" s="1"/>
  <c r="C61"/>
  <c r="AW61" s="1"/>
  <c r="AN61"/>
  <c r="A62"/>
  <c r="E62" s="1"/>
  <c r="C62"/>
  <c r="AW62" s="1"/>
  <c r="AN62"/>
  <c r="A63"/>
  <c r="E63" s="1"/>
  <c r="C63"/>
  <c r="AW63" s="1"/>
  <c r="AN63"/>
  <c r="A64"/>
  <c r="N64" s="1"/>
  <c r="C64"/>
  <c r="AW64" s="1"/>
  <c r="AN64"/>
  <c r="A65"/>
  <c r="E65" s="1"/>
  <c r="C65"/>
  <c r="AW65" s="1"/>
  <c r="AN65"/>
  <c r="A66"/>
  <c r="AE66" s="1"/>
  <c r="C66"/>
  <c r="AW66" s="1"/>
  <c r="AN66"/>
  <c r="A67"/>
  <c r="E67" s="1"/>
  <c r="C67"/>
  <c r="AW67" s="1"/>
  <c r="AN67"/>
  <c r="A68"/>
  <c r="C68"/>
  <c r="AW68" s="1"/>
  <c r="AN68"/>
  <c r="A69"/>
  <c r="E69" s="1"/>
  <c r="C69"/>
  <c r="AW69" s="1"/>
  <c r="AN69"/>
  <c r="A70"/>
  <c r="AE70" s="1"/>
  <c r="C70"/>
  <c r="AW70" s="1"/>
  <c r="AN70"/>
  <c r="A71"/>
  <c r="N71" s="1"/>
  <c r="C71"/>
  <c r="AW71" s="1"/>
  <c r="AN71"/>
  <c r="A72"/>
  <c r="E72" s="1"/>
  <c r="C72"/>
  <c r="AW72" s="1"/>
  <c r="AN72"/>
  <c r="A73"/>
  <c r="E73" s="1"/>
  <c r="C73"/>
  <c r="AW73" s="1"/>
  <c r="AN73"/>
  <c r="A74"/>
  <c r="AE74" s="1"/>
  <c r="C74"/>
  <c r="AW74" s="1"/>
  <c r="E74"/>
  <c r="AN74"/>
  <c r="A75"/>
  <c r="E75" s="1"/>
  <c r="C75"/>
  <c r="AW75" s="1"/>
  <c r="AN75"/>
  <c r="A76"/>
  <c r="E76" s="1"/>
  <c r="C76"/>
  <c r="AW76" s="1"/>
  <c r="AN76"/>
  <c r="A77"/>
  <c r="N77" s="1"/>
  <c r="C77"/>
  <c r="AW77" s="1"/>
  <c r="AN77"/>
  <c r="A78"/>
  <c r="E78" s="1"/>
  <c r="C78"/>
  <c r="AW78" s="1"/>
  <c r="AN78"/>
  <c r="A79"/>
  <c r="AX79" s="1"/>
  <c r="C79"/>
  <c r="AW79" s="1"/>
  <c r="AN79"/>
  <c r="A80"/>
  <c r="V80" s="1"/>
  <c r="C80"/>
  <c r="AW80" s="1"/>
  <c r="AN80"/>
  <c r="A81"/>
  <c r="N81" s="1"/>
  <c r="C81"/>
  <c r="AW81" s="1"/>
  <c r="AN81"/>
  <c r="A82"/>
  <c r="E82" s="1"/>
  <c r="C82"/>
  <c r="AW82" s="1"/>
  <c r="AN82"/>
  <c r="A83"/>
  <c r="C83"/>
  <c r="AW83" s="1"/>
  <c r="AN83"/>
  <c r="A84"/>
  <c r="AE84" s="1"/>
  <c r="C84"/>
  <c r="AW84" s="1"/>
  <c r="AN84"/>
  <c r="A85"/>
  <c r="C85"/>
  <c r="AW85" s="1"/>
  <c r="AN85"/>
  <c r="A86"/>
  <c r="E86" s="1"/>
  <c r="C86"/>
  <c r="AW86" s="1"/>
  <c r="AN86"/>
  <c r="A87"/>
  <c r="C87"/>
  <c r="AW87" s="1"/>
  <c r="AN87"/>
  <c r="A88"/>
  <c r="E88" s="1"/>
  <c r="C88"/>
  <c r="AW88" s="1"/>
  <c r="AN88"/>
  <c r="A89"/>
  <c r="N89" s="1"/>
  <c r="C89"/>
  <c r="AW89" s="1"/>
  <c r="AN89"/>
  <c r="A90"/>
  <c r="E90" s="1"/>
  <c r="C90"/>
  <c r="AW90" s="1"/>
  <c r="AN90"/>
  <c r="A91"/>
  <c r="C91"/>
  <c r="AW91" s="1"/>
  <c r="AN91"/>
  <c r="A92"/>
  <c r="C92"/>
  <c r="AW92" s="1"/>
  <c r="AN92"/>
  <c r="A93"/>
  <c r="N93" s="1"/>
  <c r="C93"/>
  <c r="AW93" s="1"/>
  <c r="AN93"/>
  <c r="A94"/>
  <c r="E94" s="1"/>
  <c r="C94"/>
  <c r="AW94" s="1"/>
  <c r="AN94"/>
  <c r="A95"/>
  <c r="V95" s="1"/>
  <c r="C95"/>
  <c r="AW95" s="1"/>
  <c r="AN95"/>
  <c r="A96"/>
  <c r="N96" s="1"/>
  <c r="C96"/>
  <c r="AW96" s="1"/>
  <c r="E96"/>
  <c r="AE96"/>
  <c r="AN96"/>
  <c r="A97"/>
  <c r="E97" s="1"/>
  <c r="C97"/>
  <c r="AW97" s="1"/>
  <c r="AN97"/>
  <c r="A98"/>
  <c r="N98" s="1"/>
  <c r="C98"/>
  <c r="AW98" s="1"/>
  <c r="AN98"/>
  <c r="A99"/>
  <c r="E99" s="1"/>
  <c r="C99"/>
  <c r="AW99" s="1"/>
  <c r="AN99"/>
  <c r="A100"/>
  <c r="E100" s="1"/>
  <c r="C100"/>
  <c r="AW100" s="1"/>
  <c r="AN100"/>
  <c r="A101"/>
  <c r="E101" s="1"/>
  <c r="C101"/>
  <c r="AW101" s="1"/>
  <c r="AN101"/>
  <c r="A102"/>
  <c r="E102" s="1"/>
  <c r="C102"/>
  <c r="AW102" s="1"/>
  <c r="AN102"/>
  <c r="A103"/>
  <c r="N103" s="1"/>
  <c r="C103"/>
  <c r="AW103" s="1"/>
  <c r="AN103"/>
  <c r="A104"/>
  <c r="E104" s="1"/>
  <c r="C104"/>
  <c r="AW104" s="1"/>
  <c r="AN104"/>
  <c r="A105"/>
  <c r="N105" s="1"/>
  <c r="C105"/>
  <c r="AW105" s="1"/>
  <c r="AN105"/>
  <c r="A106"/>
  <c r="E106" s="1"/>
  <c r="C106"/>
  <c r="AW106" s="1"/>
  <c r="AN106"/>
  <c r="A107"/>
  <c r="V107" s="1"/>
  <c r="C107"/>
  <c r="AW107" s="1"/>
  <c r="AN107"/>
  <c r="A108"/>
  <c r="N108" s="1"/>
  <c r="C108"/>
  <c r="AW108" s="1"/>
  <c r="AN108"/>
  <c r="A109"/>
  <c r="N109" s="1"/>
  <c r="C109"/>
  <c r="AW109" s="1"/>
  <c r="AN109"/>
  <c r="A110"/>
  <c r="E110" s="1"/>
  <c r="C110"/>
  <c r="AW110" s="1"/>
  <c r="AN110"/>
  <c r="A111"/>
  <c r="AE111" s="1"/>
  <c r="C111"/>
  <c r="AW111" s="1"/>
  <c r="AN111"/>
  <c r="A112"/>
  <c r="N112" s="1"/>
  <c r="C112"/>
  <c r="AW112" s="1"/>
  <c r="AN112"/>
  <c r="A113"/>
  <c r="N113" s="1"/>
  <c r="C113"/>
  <c r="AW113" s="1"/>
  <c r="AN113"/>
  <c r="A114"/>
  <c r="E114" s="1"/>
  <c r="C114"/>
  <c r="AW114" s="1"/>
  <c r="AN114"/>
  <c r="A115"/>
  <c r="C115"/>
  <c r="AW115" s="1"/>
  <c r="AN115"/>
  <c r="A116"/>
  <c r="E116" s="1"/>
  <c r="C116"/>
  <c r="AW116" s="1"/>
  <c r="AN116"/>
  <c r="A117"/>
  <c r="E117" s="1"/>
  <c r="C117"/>
  <c r="AW117" s="1"/>
  <c r="AN117"/>
  <c r="A118"/>
  <c r="N118" s="1"/>
  <c r="C118"/>
  <c r="AW118" s="1"/>
  <c r="AN118"/>
  <c r="A119"/>
  <c r="E119" s="1"/>
  <c r="C119"/>
  <c r="AW119" s="1"/>
  <c r="AN119"/>
  <c r="A120"/>
  <c r="AE120" s="1"/>
  <c r="C120"/>
  <c r="AW120" s="1"/>
  <c r="AN120"/>
  <c r="A121"/>
  <c r="E121" s="1"/>
  <c r="C121"/>
  <c r="AW121" s="1"/>
  <c r="AN121"/>
  <c r="A122"/>
  <c r="V122" s="1"/>
  <c r="C122"/>
  <c r="AW122" s="1"/>
  <c r="AN122"/>
  <c r="A123"/>
  <c r="E123" s="1"/>
  <c r="C123"/>
  <c r="AW123" s="1"/>
  <c r="AN123"/>
  <c r="A124"/>
  <c r="E124" s="1"/>
  <c r="C124"/>
  <c r="AW124" s="1"/>
  <c r="AN124"/>
  <c r="A125"/>
  <c r="E125" s="1"/>
  <c r="C125"/>
  <c r="AW125" s="1"/>
  <c r="AN125"/>
  <c r="A126"/>
  <c r="C126"/>
  <c r="AW126" s="1"/>
  <c r="AN126"/>
  <c r="A127"/>
  <c r="E127" s="1"/>
  <c r="C127"/>
  <c r="AW127" s="1"/>
  <c r="AN127"/>
  <c r="A128"/>
  <c r="AE128" s="1"/>
  <c r="C128"/>
  <c r="AW128" s="1"/>
  <c r="AN128"/>
  <c r="A129"/>
  <c r="N129" s="1"/>
  <c r="C129"/>
  <c r="AW129" s="1"/>
  <c r="AN129"/>
  <c r="A130"/>
  <c r="E130" s="1"/>
  <c r="C130"/>
  <c r="AW130" s="1"/>
  <c r="AN130"/>
  <c r="A131"/>
  <c r="E131" s="1"/>
  <c r="C131"/>
  <c r="AW131" s="1"/>
  <c r="AN131"/>
  <c r="A132"/>
  <c r="E132" s="1"/>
  <c r="C132"/>
  <c r="AW132" s="1"/>
  <c r="AN132"/>
  <c r="A133"/>
  <c r="E133" s="1"/>
  <c r="C133"/>
  <c r="AW133" s="1"/>
  <c r="AN133"/>
  <c r="A134"/>
  <c r="E134" s="1"/>
  <c r="C134"/>
  <c r="AW134" s="1"/>
  <c r="AN134"/>
  <c r="A135"/>
  <c r="E135" s="1"/>
  <c r="C135"/>
  <c r="AW135" s="1"/>
  <c r="AN135"/>
  <c r="A136"/>
  <c r="C136"/>
  <c r="AW136" s="1"/>
  <c r="AN136"/>
  <c r="A137"/>
  <c r="N137" s="1"/>
  <c r="C137"/>
  <c r="AW137" s="1"/>
  <c r="AN137"/>
  <c r="A138"/>
  <c r="V138" s="1"/>
  <c r="C138"/>
  <c r="AW138" s="1"/>
  <c r="AN138"/>
  <c r="A139"/>
  <c r="E139" s="1"/>
  <c r="C139"/>
  <c r="AW139" s="1"/>
  <c r="AN139"/>
  <c r="A140"/>
  <c r="AE140" s="1"/>
  <c r="C140"/>
  <c r="AW140" s="1"/>
  <c r="AN140"/>
  <c r="AX140"/>
  <c r="A141"/>
  <c r="C141"/>
  <c r="AW141" s="1"/>
  <c r="E141"/>
  <c r="N141"/>
  <c r="V141"/>
  <c r="AE141"/>
  <c r="AN141"/>
  <c r="AX141"/>
  <c r="A142"/>
  <c r="N142" s="1"/>
  <c r="C142"/>
  <c r="AW142" s="1"/>
  <c r="AE142"/>
  <c r="AN142"/>
  <c r="AX142"/>
  <c r="A143"/>
  <c r="E143" s="1"/>
  <c r="C143"/>
  <c r="AW143" s="1"/>
  <c r="AN143"/>
  <c r="A144"/>
  <c r="AE144" s="1"/>
  <c r="C144"/>
  <c r="AW144" s="1"/>
  <c r="V144"/>
  <c r="AN144"/>
  <c r="A145"/>
  <c r="C145"/>
  <c r="AW145" s="1"/>
  <c r="AE145"/>
  <c r="AN145"/>
  <c r="A146"/>
  <c r="V146" s="1"/>
  <c r="C146"/>
  <c r="AW146" s="1"/>
  <c r="AE146"/>
  <c r="AN146"/>
  <c r="A147"/>
  <c r="E147" s="1"/>
  <c r="C147"/>
  <c r="AW147" s="1"/>
  <c r="AN147"/>
  <c r="A148"/>
  <c r="E148" s="1"/>
  <c r="C148"/>
  <c r="AW148" s="1"/>
  <c r="AN148"/>
  <c r="A149"/>
  <c r="V149" s="1"/>
  <c r="C149"/>
  <c r="AW149" s="1"/>
  <c r="AN149"/>
  <c r="A150"/>
  <c r="V150" s="1"/>
  <c r="C150"/>
  <c r="AW150" s="1"/>
  <c r="AN150"/>
  <c r="A151"/>
  <c r="E151" s="1"/>
  <c r="C151"/>
  <c r="AW151" s="1"/>
  <c r="AN151"/>
  <c r="A152"/>
  <c r="E152" s="1"/>
  <c r="C152"/>
  <c r="AW152" s="1"/>
  <c r="AN152"/>
  <c r="A153"/>
  <c r="V153" s="1"/>
  <c r="C153"/>
  <c r="AW153" s="1"/>
  <c r="AN153"/>
  <c r="A154"/>
  <c r="AE154" s="1"/>
  <c r="C154"/>
  <c r="AW154" s="1"/>
  <c r="AN154"/>
  <c r="A155"/>
  <c r="AE155" s="1"/>
  <c r="C155"/>
  <c r="AW155" s="1"/>
  <c r="AN155"/>
  <c r="A156"/>
  <c r="V156" s="1"/>
  <c r="C156"/>
  <c r="AW156" s="1"/>
  <c r="AN156"/>
  <c r="A157"/>
  <c r="V157" s="1"/>
  <c r="C157"/>
  <c r="AW157" s="1"/>
  <c r="AN157"/>
  <c r="A158"/>
  <c r="C158"/>
  <c r="AW158" s="1"/>
  <c r="AN158"/>
  <c r="A159"/>
  <c r="AE159" s="1"/>
  <c r="C159"/>
  <c r="AW159" s="1"/>
  <c r="AN159"/>
  <c r="A160"/>
  <c r="AE160" s="1"/>
  <c r="C160"/>
  <c r="AW160" s="1"/>
  <c r="V160"/>
  <c r="AN160"/>
  <c r="A161"/>
  <c r="C161"/>
  <c r="AW161" s="1"/>
  <c r="E161"/>
  <c r="AN161"/>
  <c r="A162"/>
  <c r="E162" s="1"/>
  <c r="C162"/>
  <c r="AW162" s="1"/>
  <c r="AN162"/>
  <c r="A163"/>
  <c r="AE163" s="1"/>
  <c r="C163"/>
  <c r="AW163" s="1"/>
  <c r="AN163"/>
  <c r="A164"/>
  <c r="C164"/>
  <c r="AW164" s="1"/>
  <c r="AN164"/>
  <c r="A165"/>
  <c r="N165" s="1"/>
  <c r="C165"/>
  <c r="AW165" s="1"/>
  <c r="AN165"/>
  <c r="A166"/>
  <c r="E166" s="1"/>
  <c r="C166"/>
  <c r="AW166" s="1"/>
  <c r="AN166"/>
  <c r="A167"/>
  <c r="C167"/>
  <c r="AW167" s="1"/>
  <c r="AN167"/>
  <c r="A168"/>
  <c r="C168"/>
  <c r="AW168" s="1"/>
  <c r="AN168"/>
  <c r="A169"/>
  <c r="C169"/>
  <c r="AW169" s="1"/>
  <c r="AN169"/>
  <c r="A170"/>
  <c r="E170" s="1"/>
  <c r="C170"/>
  <c r="AW170" s="1"/>
  <c r="AN170"/>
  <c r="A171"/>
  <c r="AE171" s="1"/>
  <c r="C171"/>
  <c r="AW171" s="1"/>
  <c r="AN171"/>
  <c r="A172"/>
  <c r="V172" s="1"/>
  <c r="C172"/>
  <c r="AW172" s="1"/>
  <c r="AN172"/>
  <c r="A173"/>
  <c r="AE173" s="1"/>
  <c r="C173"/>
  <c r="AW173" s="1"/>
  <c r="AN173"/>
  <c r="A174"/>
  <c r="E174" s="1"/>
  <c r="C174"/>
  <c r="AW174" s="1"/>
  <c r="AN174"/>
  <c r="A175"/>
  <c r="C175"/>
  <c r="AW175" s="1"/>
  <c r="AN175"/>
  <c r="A176"/>
  <c r="C176"/>
  <c r="AW176" s="1"/>
  <c r="AN176"/>
  <c r="A177"/>
  <c r="AX177" s="1"/>
  <c r="C177"/>
  <c r="AW177" s="1"/>
  <c r="AN177"/>
  <c r="A178"/>
  <c r="E178" s="1"/>
  <c r="C178"/>
  <c r="AW178" s="1"/>
  <c r="AN178"/>
  <c r="A179"/>
  <c r="AE179" s="1"/>
  <c r="C179"/>
  <c r="AW179" s="1"/>
  <c r="V179"/>
  <c r="AN179"/>
  <c r="A180"/>
  <c r="V180" s="1"/>
  <c r="C180"/>
  <c r="AW180" s="1"/>
  <c r="AN180"/>
  <c r="A181"/>
  <c r="V181" s="1"/>
  <c r="C181"/>
  <c r="AW181" s="1"/>
  <c r="AN181"/>
  <c r="A182"/>
  <c r="E182" s="1"/>
  <c r="C182"/>
  <c r="AW182" s="1"/>
  <c r="AN182"/>
  <c r="A183"/>
  <c r="AE183" s="1"/>
  <c r="C183"/>
  <c r="AW183" s="1"/>
  <c r="AN183"/>
  <c r="A184"/>
  <c r="AE184" s="1"/>
  <c r="C184"/>
  <c r="AW184" s="1"/>
  <c r="AN184"/>
  <c r="A185"/>
  <c r="E185" s="1"/>
  <c r="C185"/>
  <c r="AW185" s="1"/>
  <c r="AN185"/>
  <c r="A186"/>
  <c r="E186" s="1"/>
  <c r="C186"/>
  <c r="AW186" s="1"/>
  <c r="AN186"/>
  <c r="A187"/>
  <c r="AE187" s="1"/>
  <c r="C187"/>
  <c r="AW187" s="1"/>
  <c r="AN187"/>
  <c r="A188"/>
  <c r="AE188" s="1"/>
  <c r="C188"/>
  <c r="AW188" s="1"/>
  <c r="AN188"/>
  <c r="A189"/>
  <c r="N189" s="1"/>
  <c r="C189"/>
  <c r="AW189" s="1"/>
  <c r="AN189"/>
  <c r="A190"/>
  <c r="E190" s="1"/>
  <c r="C190"/>
  <c r="AW190" s="1"/>
  <c r="AN190"/>
  <c r="A191"/>
  <c r="AE191" s="1"/>
  <c r="C191"/>
  <c r="AW191" s="1"/>
  <c r="AN191"/>
  <c r="A192"/>
  <c r="V192" s="1"/>
  <c r="C192"/>
  <c r="AW192" s="1"/>
  <c r="AN192"/>
  <c r="A193"/>
  <c r="E193" s="1"/>
  <c r="C193"/>
  <c r="AW193" s="1"/>
  <c r="AN193"/>
  <c r="A194"/>
  <c r="E194" s="1"/>
  <c r="C194"/>
  <c r="AW194" s="1"/>
  <c r="AN194"/>
  <c r="A195"/>
  <c r="C195"/>
  <c r="AW195" s="1"/>
  <c r="AN195"/>
  <c r="A196"/>
  <c r="E196" s="1"/>
  <c r="C196"/>
  <c r="AW196" s="1"/>
  <c r="AN196"/>
  <c r="A197"/>
  <c r="C197"/>
  <c r="AW197" s="1"/>
  <c r="AN197"/>
  <c r="A198"/>
  <c r="E198" s="1"/>
  <c r="C198"/>
  <c r="AW198" s="1"/>
  <c r="AN198"/>
  <c r="A199"/>
  <c r="C199"/>
  <c r="AW199" s="1"/>
  <c r="AN199"/>
  <c r="A200"/>
  <c r="AE200" s="1"/>
  <c r="C200"/>
  <c r="AW200" s="1"/>
  <c r="AN200"/>
  <c r="A201"/>
  <c r="E201" s="1"/>
  <c r="C201"/>
  <c r="AW201" s="1"/>
  <c r="AN201"/>
  <c r="A202"/>
  <c r="E202" s="1"/>
  <c r="C202"/>
  <c r="AW202" s="1"/>
  <c r="AN202"/>
  <c r="A203"/>
  <c r="AE203" s="1"/>
  <c r="C203"/>
  <c r="AW203" s="1"/>
  <c r="AN203"/>
  <c r="A204"/>
  <c r="C204"/>
  <c r="AW204" s="1"/>
  <c r="AN204"/>
  <c r="A205"/>
  <c r="C205"/>
  <c r="AW205" s="1"/>
  <c r="AN205"/>
  <c r="A206"/>
  <c r="E206" s="1"/>
  <c r="C206"/>
  <c r="AW206" s="1"/>
  <c r="AN206"/>
  <c r="A207"/>
  <c r="V207" s="1"/>
  <c r="C207"/>
  <c r="AW207" s="1"/>
  <c r="AN207"/>
  <c r="A208"/>
  <c r="V208" s="1"/>
  <c r="C208"/>
  <c r="AW208" s="1"/>
  <c r="AN208"/>
  <c r="A209"/>
  <c r="E209" s="1"/>
  <c r="C209"/>
  <c r="AW209" s="1"/>
  <c r="AN209"/>
  <c r="A210"/>
  <c r="E210" s="1"/>
  <c r="C210"/>
  <c r="AW210" s="1"/>
  <c r="AN210"/>
  <c r="A211"/>
  <c r="C211"/>
  <c r="AW211" s="1"/>
  <c r="AN211"/>
  <c r="A212"/>
  <c r="V212" s="1"/>
  <c r="C212"/>
  <c r="AW212" s="1"/>
  <c r="AN212"/>
  <c r="A213"/>
  <c r="V213" s="1"/>
  <c r="C213"/>
  <c r="AW213" s="1"/>
  <c r="AN213"/>
  <c r="A214"/>
  <c r="E214" s="1"/>
  <c r="C214"/>
  <c r="AW214" s="1"/>
  <c r="AN214"/>
  <c r="A215"/>
  <c r="C215"/>
  <c r="AW215" s="1"/>
  <c r="AN215"/>
  <c r="A216"/>
  <c r="N216" s="1"/>
  <c r="C216"/>
  <c r="AW216" s="1"/>
  <c r="AN216"/>
  <c r="A217"/>
  <c r="E217" s="1"/>
  <c r="C217"/>
  <c r="AW217" s="1"/>
  <c r="AN217"/>
  <c r="A218"/>
  <c r="C218"/>
  <c r="AW218" s="1"/>
  <c r="AN218"/>
  <c r="A219"/>
  <c r="V219" s="1"/>
  <c r="C219"/>
  <c r="AW219" s="1"/>
  <c r="AN219"/>
  <c r="AX219"/>
  <c r="A220"/>
  <c r="E220" s="1"/>
  <c r="C220"/>
  <c r="AW220" s="1"/>
  <c r="AN220"/>
  <c r="A221"/>
  <c r="N221" s="1"/>
  <c r="C221"/>
  <c r="AW221" s="1"/>
  <c r="AN221"/>
  <c r="AX221"/>
  <c r="A222"/>
  <c r="C222"/>
  <c r="AW222" s="1"/>
  <c r="AN222"/>
  <c r="A223"/>
  <c r="V223" s="1"/>
  <c r="C223"/>
  <c r="AW223" s="1"/>
  <c r="AN223"/>
  <c r="A224"/>
  <c r="E224" s="1"/>
  <c r="C224"/>
  <c r="AW224" s="1"/>
  <c r="AN224"/>
  <c r="A225"/>
  <c r="E225" s="1"/>
  <c r="C225"/>
  <c r="AW225" s="1"/>
  <c r="AN225"/>
  <c r="A226"/>
  <c r="AE226" s="1"/>
  <c r="C226"/>
  <c r="AW226" s="1"/>
  <c r="AN226"/>
  <c r="A227"/>
  <c r="C227"/>
  <c r="AW227" s="1"/>
  <c r="AN227"/>
  <c r="A228"/>
  <c r="E228" s="1"/>
  <c r="C228"/>
  <c r="AW228" s="1"/>
  <c r="AN228"/>
  <c r="A229"/>
  <c r="AE229" s="1"/>
  <c r="C229"/>
  <c r="AW229" s="1"/>
  <c r="AN229"/>
  <c r="A230"/>
  <c r="AX230" s="1"/>
  <c r="C230"/>
  <c r="AW230" s="1"/>
  <c r="AN230"/>
  <c r="A231"/>
  <c r="AE231" s="1"/>
  <c r="C231"/>
  <c r="AW231" s="1"/>
  <c r="AN231"/>
  <c r="A232"/>
  <c r="E232" s="1"/>
  <c r="C232"/>
  <c r="AW232" s="1"/>
  <c r="AN232"/>
  <c r="A233"/>
  <c r="E233" s="1"/>
  <c r="C233"/>
  <c r="AW233" s="1"/>
  <c r="AN233"/>
  <c r="A234"/>
  <c r="E234" s="1"/>
  <c r="C234"/>
  <c r="AW234" s="1"/>
  <c r="AN234"/>
  <c r="A235"/>
  <c r="C235"/>
  <c r="AW235" s="1"/>
  <c r="AN235"/>
  <c r="A236"/>
  <c r="E236" s="1"/>
  <c r="C236"/>
  <c r="AW236" s="1"/>
  <c r="AN236"/>
  <c r="A237"/>
  <c r="C237"/>
  <c r="AW237" s="1"/>
  <c r="AN237"/>
  <c r="A238"/>
  <c r="N238" s="1"/>
  <c r="C238"/>
  <c r="AW238" s="1"/>
  <c r="AN238"/>
  <c r="A239"/>
  <c r="AE239" s="1"/>
  <c r="C239"/>
  <c r="AW239" s="1"/>
  <c r="AN239"/>
  <c r="A240"/>
  <c r="E240" s="1"/>
  <c r="C240"/>
  <c r="AW240" s="1"/>
  <c r="AN240"/>
  <c r="A241"/>
  <c r="C241"/>
  <c r="AW241" s="1"/>
  <c r="AN241"/>
  <c r="A242"/>
  <c r="E242" s="1"/>
  <c r="C242"/>
  <c r="AW242" s="1"/>
  <c r="AN242"/>
  <c r="A243"/>
  <c r="AX243" s="1"/>
  <c r="C243"/>
  <c r="AW243" s="1"/>
  <c r="AN243"/>
  <c r="A244"/>
  <c r="E244" s="1"/>
  <c r="C244"/>
  <c r="AW244" s="1"/>
  <c r="AN244"/>
  <c r="A245"/>
  <c r="E245" s="1"/>
  <c r="C245"/>
  <c r="AW245" s="1"/>
  <c r="AN245"/>
  <c r="A246"/>
  <c r="E246" s="1"/>
  <c r="C246"/>
  <c r="AW246" s="1"/>
  <c r="AE246"/>
  <c r="AN246"/>
  <c r="A247"/>
  <c r="C247"/>
  <c r="AW247" s="1"/>
  <c r="AN247"/>
  <c r="A248"/>
  <c r="E248" s="1"/>
  <c r="C248"/>
  <c r="AW248" s="1"/>
  <c r="AN248"/>
  <c r="A249"/>
  <c r="AX249" s="1"/>
  <c r="C249"/>
  <c r="AW249" s="1"/>
  <c r="AN249"/>
  <c r="A250"/>
  <c r="AX250" s="1"/>
  <c r="C250"/>
  <c r="AW250" s="1"/>
  <c r="AN250"/>
  <c r="A251"/>
  <c r="V251" s="1"/>
  <c r="C251"/>
  <c r="AW251" s="1"/>
  <c r="AN251"/>
  <c r="A252"/>
  <c r="E252" s="1"/>
  <c r="C252"/>
  <c r="AW252" s="1"/>
  <c r="AN252"/>
  <c r="A253"/>
  <c r="V253" s="1"/>
  <c r="C253"/>
  <c r="AW253" s="1"/>
  <c r="AN253"/>
  <c r="A254"/>
  <c r="N254" s="1"/>
  <c r="C254"/>
  <c r="AW254" s="1"/>
  <c r="AN254"/>
  <c r="A255"/>
  <c r="V255" s="1"/>
  <c r="C255"/>
  <c r="AW255" s="1"/>
  <c r="AN255"/>
  <c r="A256"/>
  <c r="E256" s="1"/>
  <c r="C256"/>
  <c r="AW256" s="1"/>
  <c r="AN256"/>
  <c r="A257"/>
  <c r="AX257" s="1"/>
  <c r="C257"/>
  <c r="AW257" s="1"/>
  <c r="AN257"/>
  <c r="A258"/>
  <c r="N258" s="1"/>
  <c r="C258"/>
  <c r="AW258" s="1"/>
  <c r="AN258"/>
  <c r="A259"/>
  <c r="AX259" s="1"/>
  <c r="C259"/>
  <c r="AW259" s="1"/>
  <c r="AN259"/>
  <c r="A260"/>
  <c r="E260" s="1"/>
  <c r="C260"/>
  <c r="AW260" s="1"/>
  <c r="AN260"/>
  <c r="A261"/>
  <c r="AE261" s="1"/>
  <c r="C261"/>
  <c r="AW261" s="1"/>
  <c r="AN261"/>
  <c r="A262"/>
  <c r="C262"/>
  <c r="AW262" s="1"/>
  <c r="AN262"/>
  <c r="A263"/>
  <c r="E263" s="1"/>
  <c r="C263"/>
  <c r="AW263" s="1"/>
  <c r="AN263"/>
  <c r="A264"/>
  <c r="E264" s="1"/>
  <c r="C264"/>
  <c r="AW264" s="1"/>
  <c r="AN264"/>
  <c r="A265"/>
  <c r="E265" s="1"/>
  <c r="C265"/>
  <c r="AW265" s="1"/>
  <c r="AN265"/>
  <c r="A266"/>
  <c r="E266" s="1"/>
  <c r="C266"/>
  <c r="AW266" s="1"/>
  <c r="AN266"/>
  <c r="A267"/>
  <c r="N267" s="1"/>
  <c r="C267"/>
  <c r="AW267" s="1"/>
  <c r="AN267"/>
  <c r="A268"/>
  <c r="E268" s="1"/>
  <c r="C268"/>
  <c r="AW268" s="1"/>
  <c r="AN268"/>
  <c r="A269"/>
  <c r="E269" s="1"/>
  <c r="C269"/>
  <c r="AW269" s="1"/>
  <c r="AN269"/>
  <c r="A270"/>
  <c r="E270" s="1"/>
  <c r="C270"/>
  <c r="AW270" s="1"/>
  <c r="AN270"/>
  <c r="A271"/>
  <c r="N271" s="1"/>
  <c r="C271"/>
  <c r="AW271" s="1"/>
  <c r="V271"/>
  <c r="AN271"/>
  <c r="A272"/>
  <c r="E272" s="1"/>
  <c r="C272"/>
  <c r="AW272" s="1"/>
  <c r="AN272"/>
  <c r="A273"/>
  <c r="AE273" s="1"/>
  <c r="C273"/>
  <c r="AW273" s="1"/>
  <c r="AN273"/>
  <c r="A274"/>
  <c r="C274"/>
  <c r="AW274" s="1"/>
  <c r="AN274"/>
  <c r="A275"/>
  <c r="E275" s="1"/>
  <c r="C275"/>
  <c r="AW275" s="1"/>
  <c r="AN275"/>
  <c r="A276"/>
  <c r="E276" s="1"/>
  <c r="C276"/>
  <c r="AW276" s="1"/>
  <c r="AN276"/>
  <c r="A277"/>
  <c r="AE277" s="1"/>
  <c r="C277"/>
  <c r="AW277" s="1"/>
  <c r="AN277"/>
  <c r="A29" i="1"/>
  <c r="A29" i="12" s="1"/>
  <c r="B29" i="1"/>
  <c r="B27" i="37" s="1"/>
  <c r="C29" i="1"/>
  <c r="D29" i="6" s="1"/>
  <c r="D29" i="1"/>
  <c r="G40" i="34" s="1"/>
  <c r="E29" i="1"/>
  <c r="F29"/>
  <c r="J40" i="34" s="1"/>
  <c r="G29" i="1"/>
  <c r="H29"/>
  <c r="K29"/>
  <c r="S40" i="34" s="1"/>
  <c r="U29" i="1"/>
  <c r="X29"/>
  <c r="Y40" i="34" s="1"/>
  <c r="AD29" i="1"/>
  <c r="AE29"/>
  <c r="AF29"/>
  <c r="AH40" i="34" s="1"/>
  <c r="AG29" i="1"/>
  <c r="AL29"/>
  <c r="AK40" i="34" s="1"/>
  <c r="AX29" i="1"/>
  <c r="AW40" i="34" s="1"/>
  <c r="A30" i="1"/>
  <c r="A30" i="12" s="1"/>
  <c r="B30" i="1"/>
  <c r="B28" i="37" s="1"/>
  <c r="C30" i="1"/>
  <c r="D30" i="6" s="1"/>
  <c r="D30" i="1"/>
  <c r="G41" i="34" s="1"/>
  <c r="E30" i="1"/>
  <c r="F30"/>
  <c r="J41" i="34" s="1"/>
  <c r="G30" i="1"/>
  <c r="H30"/>
  <c r="K30"/>
  <c r="U30"/>
  <c r="X30"/>
  <c r="Y41" i="34" s="1"/>
  <c r="AD30" i="1"/>
  <c r="AE30"/>
  <c r="AF30"/>
  <c r="AH41" i="34" s="1"/>
  <c r="AG30" i="1"/>
  <c r="AI41" i="34" s="1"/>
  <c r="AH30" i="1"/>
  <c r="J28" i="37" s="1"/>
  <c r="AI30" i="1"/>
  <c r="K28" i="37" s="1"/>
  <c r="AJ30" i="1"/>
  <c r="L28" i="37" s="1"/>
  <c r="AL30" i="1"/>
  <c r="AK41" i="34" s="1"/>
  <c r="AX30" i="1"/>
  <c r="AW41" i="34" s="1"/>
  <c r="A31" i="1"/>
  <c r="A31" i="12" s="1"/>
  <c r="B31" i="1"/>
  <c r="B29" i="37" s="1"/>
  <c r="C31" i="1"/>
  <c r="Y31" s="1"/>
  <c r="D31"/>
  <c r="G42" i="34" s="1"/>
  <c r="E31" i="1"/>
  <c r="F31"/>
  <c r="J42" i="34" s="1"/>
  <c r="G31" i="1"/>
  <c r="H31"/>
  <c r="K31"/>
  <c r="S42" i="34" s="1"/>
  <c r="U31" i="1"/>
  <c r="X31"/>
  <c r="Y42" i="34" s="1"/>
  <c r="AD31" i="1"/>
  <c r="AE31"/>
  <c r="AF31"/>
  <c r="AH42" i="34" s="1"/>
  <c r="AG31" i="1"/>
  <c r="AI42" i="34" s="1"/>
  <c r="AL31" i="1"/>
  <c r="AK42" i="34" s="1"/>
  <c r="AX31" i="1"/>
  <c r="AW42" i="34" s="1"/>
  <c r="A32" i="1"/>
  <c r="A32" i="12" s="1"/>
  <c r="B32" i="1"/>
  <c r="B30" i="37" s="1"/>
  <c r="C32" i="1"/>
  <c r="D32" i="6" s="1"/>
  <c r="D32" i="1"/>
  <c r="G43" i="34" s="1"/>
  <c r="E32" i="1"/>
  <c r="F32"/>
  <c r="J43" i="34" s="1"/>
  <c r="G32" i="1"/>
  <c r="H32"/>
  <c r="K32"/>
  <c r="S43" i="34" s="1"/>
  <c r="U32" i="1"/>
  <c r="X32"/>
  <c r="Y32"/>
  <c r="Z43" i="34" s="1"/>
  <c r="AD32" i="1"/>
  <c r="AE32"/>
  <c r="AF32"/>
  <c r="AH43" i="34" s="1"/>
  <c r="AG32" i="1"/>
  <c r="AI43" i="34" s="1"/>
  <c r="AH32" i="1"/>
  <c r="J30" i="37" s="1"/>
  <c r="AL32" i="1"/>
  <c r="AK43" i="34" s="1"/>
  <c r="AO32" i="1"/>
  <c r="AO43" i="34" s="1"/>
  <c r="AX32" i="1"/>
  <c r="AW43" i="34" s="1"/>
  <c r="A33" i="1"/>
  <c r="A33" i="12" s="1"/>
  <c r="B33" i="1"/>
  <c r="B31" i="37" s="1"/>
  <c r="C33" i="1"/>
  <c r="D33"/>
  <c r="G44" i="34" s="1"/>
  <c r="E33" i="1"/>
  <c r="F33"/>
  <c r="J44" i="34" s="1"/>
  <c r="G33" i="1"/>
  <c r="H33"/>
  <c r="K33"/>
  <c r="U33"/>
  <c r="X33"/>
  <c r="Y44" i="34" s="1"/>
  <c r="AD33" i="1"/>
  <c r="AE33"/>
  <c r="AF33"/>
  <c r="AH44" i="34" s="1"/>
  <c r="AG33" i="1"/>
  <c r="AH33"/>
  <c r="J31" i="37" s="1"/>
  <c r="AI33" i="1"/>
  <c r="K31" i="37" s="1"/>
  <c r="AL33" i="1"/>
  <c r="AK44" i="34" s="1"/>
  <c r="AX33" i="1"/>
  <c r="AW44" i="34" s="1"/>
  <c r="A34" i="1"/>
  <c r="A34" i="12" s="1"/>
  <c r="B34" i="1"/>
  <c r="B32" i="37" s="1"/>
  <c r="C34" i="1"/>
  <c r="D34" i="6" s="1"/>
  <c r="D34" i="1"/>
  <c r="G45" i="34" s="1"/>
  <c r="E34" i="1"/>
  <c r="F34"/>
  <c r="J45" i="34" s="1"/>
  <c r="G34" i="1"/>
  <c r="H34"/>
  <c r="K34"/>
  <c r="S45" i="34" s="1"/>
  <c r="U34" i="1"/>
  <c r="X34"/>
  <c r="AD34"/>
  <c r="AE34"/>
  <c r="AF34"/>
  <c r="AG34"/>
  <c r="AI45" i="34" s="1"/>
  <c r="AL34" i="1"/>
  <c r="AK45" i="34" s="1"/>
  <c r="AX34" i="1"/>
  <c r="AW45" i="34" s="1"/>
  <c r="A35" i="1"/>
  <c r="A35" i="12" s="1"/>
  <c r="B35" i="1"/>
  <c r="B33" i="37" s="1"/>
  <c r="C35" i="1"/>
  <c r="Y35" s="1"/>
  <c r="D35"/>
  <c r="G46" i="34" s="1"/>
  <c r="E35" i="1"/>
  <c r="F35"/>
  <c r="J46" i="34" s="1"/>
  <c r="G35" i="1"/>
  <c r="H35"/>
  <c r="K35"/>
  <c r="S46" i="34" s="1"/>
  <c r="U35" i="1"/>
  <c r="X35"/>
  <c r="Y46" i="34" s="1"/>
  <c r="AD35" i="1"/>
  <c r="AE35"/>
  <c r="AF35"/>
  <c r="AH46" i="34" s="1"/>
  <c r="AG35" i="1"/>
  <c r="AH35"/>
  <c r="J33" i="37" s="1"/>
  <c r="AI35" i="1"/>
  <c r="K33" i="37" s="1"/>
  <c r="AL35" i="1"/>
  <c r="AK46" i="34" s="1"/>
  <c r="AX35" i="1"/>
  <c r="AW46" i="34" s="1"/>
  <c r="A36" i="1"/>
  <c r="A36" i="12" s="1"/>
  <c r="B36" i="1"/>
  <c r="B34" i="37" s="1"/>
  <c r="C36" i="1"/>
  <c r="D36"/>
  <c r="G47" i="34" s="1"/>
  <c r="E36" i="1"/>
  <c r="F36"/>
  <c r="J47" i="34" s="1"/>
  <c r="G36" i="1"/>
  <c r="H36"/>
  <c r="K36"/>
  <c r="S47" i="34" s="1"/>
  <c r="U36" i="1"/>
  <c r="X36"/>
  <c r="Y47" i="34" s="1"/>
  <c r="AD36" i="1"/>
  <c r="AE36"/>
  <c r="AF36"/>
  <c r="AH47" i="34" s="1"/>
  <c r="AG36" i="1"/>
  <c r="AH36"/>
  <c r="J34" i="37" s="1"/>
  <c r="AL36" i="1"/>
  <c r="AK47" i="34" s="1"/>
  <c r="AX36" i="1"/>
  <c r="AW47" i="34" s="1"/>
  <c r="A37" i="1"/>
  <c r="A37" i="12" s="1"/>
  <c r="B37" i="1"/>
  <c r="B35" i="37" s="1"/>
  <c r="C37" i="1"/>
  <c r="D37" i="6" s="1"/>
  <c r="D37" i="1"/>
  <c r="G48" i="34" s="1"/>
  <c r="E37" i="1"/>
  <c r="F37"/>
  <c r="J48" i="34" s="1"/>
  <c r="G37" i="1"/>
  <c r="H37"/>
  <c r="K37"/>
  <c r="S48" i="34" s="1"/>
  <c r="U37" i="1"/>
  <c r="X37"/>
  <c r="Y48" i="34" s="1"/>
  <c r="AD37" i="1"/>
  <c r="AE37"/>
  <c r="AF37"/>
  <c r="AH48" i="34" s="1"/>
  <c r="AG37" i="1"/>
  <c r="AI48" i="34" s="1"/>
  <c r="AL37" i="1"/>
  <c r="AK48" i="34" s="1"/>
  <c r="AX37" i="1"/>
  <c r="AW48" i="34" s="1"/>
  <c r="A38" i="1"/>
  <c r="A38" i="12" s="1"/>
  <c r="B38" i="1"/>
  <c r="B36" i="37" s="1"/>
  <c r="C38" i="1"/>
  <c r="D38" i="6" s="1"/>
  <c r="D38" i="1"/>
  <c r="G49" i="34" s="1"/>
  <c r="E38" i="1"/>
  <c r="F38"/>
  <c r="J49" i="34" s="1"/>
  <c r="G38" i="1"/>
  <c r="H38"/>
  <c r="K38"/>
  <c r="S49" i="34" s="1"/>
  <c r="U38" i="1"/>
  <c r="X38"/>
  <c r="Y49" i="34" s="1"/>
  <c r="AD38" i="1"/>
  <c r="AE38"/>
  <c r="AF38"/>
  <c r="AG38"/>
  <c r="AI49" i="34" s="1"/>
  <c r="AL38" i="1"/>
  <c r="AK49" i="34" s="1"/>
  <c r="AX38" i="1"/>
  <c r="AW49" i="34" s="1"/>
  <c r="A39" i="1"/>
  <c r="A39" i="12" s="1"/>
  <c r="B39" i="1"/>
  <c r="B37" i="37" s="1"/>
  <c r="C39" i="1"/>
  <c r="D39" i="6" s="1"/>
  <c r="D39" i="1"/>
  <c r="G50" i="34" s="1"/>
  <c r="E39" i="1"/>
  <c r="F39"/>
  <c r="J50" i="34" s="1"/>
  <c r="G39" i="1"/>
  <c r="H39"/>
  <c r="K39"/>
  <c r="S50" i="34" s="1"/>
  <c r="U39" i="1"/>
  <c r="X39"/>
  <c r="Y50" i="34" s="1"/>
  <c r="AD39" i="1"/>
  <c r="AE39"/>
  <c r="AF39"/>
  <c r="AH50" i="34" s="1"/>
  <c r="AG39" i="1"/>
  <c r="AI50" i="34" s="1"/>
  <c r="AL39" i="1"/>
  <c r="AK50" i="34" s="1"/>
  <c r="AX39" i="1"/>
  <c r="AW50" i="34" s="1"/>
  <c r="AZ39" i="1"/>
  <c r="AZ50" i="34" s="1"/>
  <c r="A40" i="1"/>
  <c r="A40" i="12" s="1"/>
  <c r="B40" i="1"/>
  <c r="B38" i="37" s="1"/>
  <c r="C40" i="1"/>
  <c r="D40" i="6" s="1"/>
  <c r="D40" i="1"/>
  <c r="G51" i="34" s="1"/>
  <c r="E40" i="1"/>
  <c r="F40"/>
  <c r="J51" i="34" s="1"/>
  <c r="G40" i="1"/>
  <c r="H40"/>
  <c r="K40"/>
  <c r="S51" i="34" s="1"/>
  <c r="U40" i="1"/>
  <c r="X40"/>
  <c r="Y51" i="34" s="1"/>
  <c r="AD40" i="1"/>
  <c r="AE40"/>
  <c r="AF40"/>
  <c r="AH51" i="34" s="1"/>
  <c r="AG40" i="1"/>
  <c r="AI51" i="34" s="1"/>
  <c r="AL40" i="1"/>
  <c r="AK51" i="34" s="1"/>
  <c r="AX40" i="1"/>
  <c r="AW51" i="34" s="1"/>
  <c r="A41" i="1"/>
  <c r="A41" i="12" s="1"/>
  <c r="B41" i="1"/>
  <c r="B39" i="37" s="1"/>
  <c r="C41" i="1"/>
  <c r="D41" i="12" s="1"/>
  <c r="D41" i="1"/>
  <c r="G52" i="34" s="1"/>
  <c r="E41" i="1"/>
  <c r="F41"/>
  <c r="J52" i="34" s="1"/>
  <c r="G41" i="1"/>
  <c r="H41"/>
  <c r="K41"/>
  <c r="S52" i="34" s="1"/>
  <c r="U41" i="1"/>
  <c r="X41"/>
  <c r="Y52" i="34" s="1"/>
  <c r="AD41" i="1"/>
  <c r="AE41"/>
  <c r="AF41"/>
  <c r="AH52" i="34" s="1"/>
  <c r="AG41" i="1"/>
  <c r="AI52" i="34" s="1"/>
  <c r="AL41" i="1"/>
  <c r="AK52" i="34" s="1"/>
  <c r="AX41" i="1"/>
  <c r="AW52" i="34" s="1"/>
  <c r="A42" i="1"/>
  <c r="A42" i="12" s="1"/>
  <c r="B42" i="1"/>
  <c r="B40" i="37" s="1"/>
  <c r="C42" i="1"/>
  <c r="D42" i="6" s="1"/>
  <c r="D42" i="1"/>
  <c r="G53" i="34" s="1"/>
  <c r="E42" i="1"/>
  <c r="F42"/>
  <c r="J53" i="34" s="1"/>
  <c r="G42" i="1"/>
  <c r="H42"/>
  <c r="K42"/>
  <c r="S53" i="34" s="1"/>
  <c r="U42" i="1"/>
  <c r="X42"/>
  <c r="Y53" i="34" s="1"/>
  <c r="AD42" i="1"/>
  <c r="AE42"/>
  <c r="AF42"/>
  <c r="AH53" i="34" s="1"/>
  <c r="AG42" i="1"/>
  <c r="AI53" i="34" s="1"/>
  <c r="AL42" i="1"/>
  <c r="AO42"/>
  <c r="AO53" i="34" s="1"/>
  <c r="AX42" i="1"/>
  <c r="AW53" i="34" s="1"/>
  <c r="A43" i="1"/>
  <c r="A43" i="12" s="1"/>
  <c r="B43" i="1"/>
  <c r="B41" i="37" s="1"/>
  <c r="C43" i="1"/>
  <c r="Y43" s="1"/>
  <c r="R43" i="12" s="1"/>
  <c r="D43" i="1"/>
  <c r="G54" i="34" s="1"/>
  <c r="E43" i="1"/>
  <c r="F43"/>
  <c r="J54" i="34" s="1"/>
  <c r="G43" i="1"/>
  <c r="H43"/>
  <c r="K43"/>
  <c r="S54" i="34" s="1"/>
  <c r="U43" i="1"/>
  <c r="X43"/>
  <c r="Y54" i="34" s="1"/>
  <c r="AD43" i="1"/>
  <c r="AE43"/>
  <c r="AF43"/>
  <c r="AH54" i="34" s="1"/>
  <c r="AG43" i="1"/>
  <c r="AH43"/>
  <c r="J41" i="37" s="1"/>
  <c r="AL43" i="1"/>
  <c r="AK54" i="34" s="1"/>
  <c r="AX43" i="1"/>
  <c r="AW54" i="34" s="1"/>
  <c r="A44" i="1"/>
  <c r="A44" i="12" s="1"/>
  <c r="B44" i="1"/>
  <c r="B42" i="37" s="1"/>
  <c r="C44" i="1"/>
  <c r="D44"/>
  <c r="G55" i="34" s="1"/>
  <c r="E44" i="1"/>
  <c r="F44"/>
  <c r="J55" i="34" s="1"/>
  <c r="G44" i="1"/>
  <c r="H44"/>
  <c r="K44"/>
  <c r="S55" i="34" s="1"/>
  <c r="U44" i="1"/>
  <c r="X44"/>
  <c r="Y55" i="34" s="1"/>
  <c r="Y44" i="1"/>
  <c r="AD44"/>
  <c r="AE44"/>
  <c r="AF44"/>
  <c r="AH55" i="34" s="1"/>
  <c r="AG44" i="1"/>
  <c r="AI55" i="34" s="1"/>
  <c r="AL44" i="1"/>
  <c r="AK55" i="34" s="1"/>
  <c r="AX44" i="1"/>
  <c r="AW55" i="34" s="1"/>
  <c r="A45" i="1"/>
  <c r="A45" i="12" s="1"/>
  <c r="B45" i="1"/>
  <c r="B43" i="37" s="1"/>
  <c r="C45" i="1"/>
  <c r="D45" i="6" s="1"/>
  <c r="D45" i="1"/>
  <c r="G56" i="34" s="1"/>
  <c r="E45" i="1"/>
  <c r="F45"/>
  <c r="J56" i="34" s="1"/>
  <c r="G45" i="1"/>
  <c r="H45"/>
  <c r="K45"/>
  <c r="U45"/>
  <c r="X45"/>
  <c r="Y56" i="34" s="1"/>
  <c r="AD45" i="1"/>
  <c r="AE45"/>
  <c r="AF45"/>
  <c r="AH56" i="34" s="1"/>
  <c r="AG45" i="1"/>
  <c r="AI56" i="34" s="1"/>
  <c r="AL45" i="1"/>
  <c r="AK56" i="34" s="1"/>
  <c r="AX45" i="1"/>
  <c r="AW56" i="34" s="1"/>
  <c r="A46" i="1"/>
  <c r="A46" i="12" s="1"/>
  <c r="B46" i="1"/>
  <c r="B44" i="37" s="1"/>
  <c r="C46" i="1"/>
  <c r="D46"/>
  <c r="G57" i="34" s="1"/>
  <c r="E46" i="1"/>
  <c r="F46"/>
  <c r="J57" i="34" s="1"/>
  <c r="G46" i="1"/>
  <c r="K57" i="34" s="1"/>
  <c r="H46" i="1"/>
  <c r="K46"/>
  <c r="S57" i="34" s="1"/>
  <c r="U46" i="1"/>
  <c r="X46"/>
  <c r="Y57" i="34" s="1"/>
  <c r="AD46" i="1"/>
  <c r="AE46"/>
  <c r="AF46"/>
  <c r="AH57" i="34" s="1"/>
  <c r="AG46" i="1"/>
  <c r="AI57" i="34" s="1"/>
  <c r="AL46" i="1"/>
  <c r="AK57" i="34" s="1"/>
  <c r="AX46" i="1"/>
  <c r="AW57" i="34" s="1"/>
  <c r="A47" i="1"/>
  <c r="A47" i="12" s="1"/>
  <c r="B47" i="1"/>
  <c r="B45" i="37" s="1"/>
  <c r="C47" i="1"/>
  <c r="D47"/>
  <c r="G58" i="34" s="1"/>
  <c r="E47" i="1"/>
  <c r="F47"/>
  <c r="J58" i="34" s="1"/>
  <c r="G47" i="1"/>
  <c r="H47"/>
  <c r="K47"/>
  <c r="S58" i="34" s="1"/>
  <c r="U47" i="1"/>
  <c r="X47"/>
  <c r="Y58" i="34" s="1"/>
  <c r="AD47" i="1"/>
  <c r="AE47"/>
  <c r="AF47"/>
  <c r="AH58" i="34" s="1"/>
  <c r="AG47" i="1"/>
  <c r="AL47"/>
  <c r="AK58" i="34" s="1"/>
  <c r="AX47" i="1"/>
  <c r="AW58" i="34" s="1"/>
  <c r="A48" i="1"/>
  <c r="A48" i="12" s="1"/>
  <c r="B48" i="1"/>
  <c r="B46" i="37" s="1"/>
  <c r="C48" i="1"/>
  <c r="D48" i="6" s="1"/>
  <c r="D48" i="1"/>
  <c r="G59" i="34" s="1"/>
  <c r="E48" i="1"/>
  <c r="F48"/>
  <c r="J59" i="34" s="1"/>
  <c r="G48" i="1"/>
  <c r="H48"/>
  <c r="K48"/>
  <c r="S59" i="34" s="1"/>
  <c r="U48" i="1"/>
  <c r="X48"/>
  <c r="Y59" i="34" s="1"/>
  <c r="Y48" i="1"/>
  <c r="Z59" i="34" s="1"/>
  <c r="AD48" i="1"/>
  <c r="AE48"/>
  <c r="AF48"/>
  <c r="AH59" i="34" s="1"/>
  <c r="AG48" i="1"/>
  <c r="AI59" i="34" s="1"/>
  <c r="AH48" i="1"/>
  <c r="J46" i="37" s="1"/>
  <c r="AL48" i="1"/>
  <c r="AK59" i="34" s="1"/>
  <c r="AX48" i="1"/>
  <c r="AW59" i="34" s="1"/>
  <c r="A49" i="1"/>
  <c r="A49" i="12" s="1"/>
  <c r="B49" i="1"/>
  <c r="B47" i="37" s="1"/>
  <c r="C49" i="1"/>
  <c r="D49"/>
  <c r="G60" i="34" s="1"/>
  <c r="E49" i="1"/>
  <c r="F49"/>
  <c r="J60" i="34" s="1"/>
  <c r="G49" i="1"/>
  <c r="H49"/>
  <c r="K49"/>
  <c r="U49"/>
  <c r="X49"/>
  <c r="AD49"/>
  <c r="AE49"/>
  <c r="AF49"/>
  <c r="AH60" i="34" s="1"/>
  <c r="AG49" i="1"/>
  <c r="AL49"/>
  <c r="AK60" i="34" s="1"/>
  <c r="AX49" i="1"/>
  <c r="AW60" i="34" s="1"/>
  <c r="A50" i="1"/>
  <c r="A50" i="12" s="1"/>
  <c r="B50" i="1"/>
  <c r="B48" i="37" s="1"/>
  <c r="C50" i="1"/>
  <c r="D50" i="6" s="1"/>
  <c r="D50" i="1"/>
  <c r="G61" i="34" s="1"/>
  <c r="E50" i="1"/>
  <c r="F50"/>
  <c r="J61" i="34" s="1"/>
  <c r="G50" i="1"/>
  <c r="H50"/>
  <c r="K50"/>
  <c r="S61" i="34" s="1"/>
  <c r="U50" i="1"/>
  <c r="X50"/>
  <c r="AD50"/>
  <c r="AE50"/>
  <c r="AF50"/>
  <c r="AH61" i="34" s="1"/>
  <c r="AG50" i="1"/>
  <c r="AI61" i="34" s="1"/>
  <c r="AL50" i="1"/>
  <c r="AK61" i="34" s="1"/>
  <c r="AX50" i="1"/>
  <c r="AW61" i="34" s="1"/>
  <c r="A51" i="1"/>
  <c r="A51" i="12" s="1"/>
  <c r="B51" i="1"/>
  <c r="B49" i="37" s="1"/>
  <c r="C51" i="1"/>
  <c r="D51"/>
  <c r="G62" i="34" s="1"/>
  <c r="E51" i="1"/>
  <c r="F51"/>
  <c r="J62" i="34" s="1"/>
  <c r="G51" i="1"/>
  <c r="H51"/>
  <c r="K51"/>
  <c r="U51"/>
  <c r="X51"/>
  <c r="Y62" i="34" s="1"/>
  <c r="AD51" i="1"/>
  <c r="AE51"/>
  <c r="AF51"/>
  <c r="AH62" i="34" s="1"/>
  <c r="AG51" i="1"/>
  <c r="AH51"/>
  <c r="J49" i="37" s="1"/>
  <c r="AI51" i="1"/>
  <c r="K49" i="37" s="1"/>
  <c r="AL51" i="1"/>
  <c r="AK62" i="34" s="1"/>
  <c r="AX51" i="1"/>
  <c r="AW62" i="34" s="1"/>
  <c r="A52" i="1"/>
  <c r="A52" i="12" s="1"/>
  <c r="B52" i="1"/>
  <c r="B50" i="37" s="1"/>
  <c r="C52" i="1"/>
  <c r="D52" i="6" s="1"/>
  <c r="D52" i="1"/>
  <c r="G63" i="34" s="1"/>
  <c r="E52" i="1"/>
  <c r="F52"/>
  <c r="J63" i="34" s="1"/>
  <c r="G52" i="1"/>
  <c r="H52"/>
  <c r="K52"/>
  <c r="S63" i="34" s="1"/>
  <c r="U52" i="1"/>
  <c r="X52"/>
  <c r="Y63" i="34" s="1"/>
  <c r="Y52" i="1"/>
  <c r="Z63" i="34" s="1"/>
  <c r="AD52" i="1"/>
  <c r="AE52"/>
  <c r="AF52"/>
  <c r="AH63" i="34" s="1"/>
  <c r="AG52" i="1"/>
  <c r="AI63" i="34" s="1"/>
  <c r="AL52" i="1"/>
  <c r="AK63" i="34" s="1"/>
  <c r="AX52" i="1"/>
  <c r="AW63" i="34" s="1"/>
  <c r="BA52" i="1"/>
  <c r="BA63" i="34" s="1"/>
  <c r="A53" i="1"/>
  <c r="A53" i="12" s="1"/>
  <c r="B53" i="1"/>
  <c r="B51" i="37" s="1"/>
  <c r="C53" i="1"/>
  <c r="D53" i="6" s="1"/>
  <c r="D53" i="1"/>
  <c r="G64" i="34" s="1"/>
  <c r="E53" i="1"/>
  <c r="F53"/>
  <c r="J64" i="34" s="1"/>
  <c r="G53" i="1"/>
  <c r="H53"/>
  <c r="K53"/>
  <c r="S64" i="34" s="1"/>
  <c r="U53" i="1"/>
  <c r="X53"/>
  <c r="Y64" i="34" s="1"/>
  <c r="Y53" i="1"/>
  <c r="AD53"/>
  <c r="AE53"/>
  <c r="AF53"/>
  <c r="AH64" i="34" s="1"/>
  <c r="AG53" i="1"/>
  <c r="AI64" i="34" s="1"/>
  <c r="AL53" i="1"/>
  <c r="AK64" i="34" s="1"/>
  <c r="AX53" i="1"/>
  <c r="AW64" i="34" s="1"/>
  <c r="A54" i="1"/>
  <c r="A54" i="12" s="1"/>
  <c r="B54" i="1"/>
  <c r="B52" i="37" s="1"/>
  <c r="C54" i="1"/>
  <c r="AW54" s="1"/>
  <c r="D54"/>
  <c r="G65" i="34" s="1"/>
  <c r="E54" i="1"/>
  <c r="F54"/>
  <c r="J65" i="34" s="1"/>
  <c r="G54" i="1"/>
  <c r="H54"/>
  <c r="K54"/>
  <c r="S65" i="34" s="1"/>
  <c r="U54" i="1"/>
  <c r="X54"/>
  <c r="Y65" i="34" s="1"/>
  <c r="AD54" i="1"/>
  <c r="AE54"/>
  <c r="AF54"/>
  <c r="AH65" i="34" s="1"/>
  <c r="AG54" i="1"/>
  <c r="AL54"/>
  <c r="AK65" i="34" s="1"/>
  <c r="AX54" i="1"/>
  <c r="AW65" i="34" s="1"/>
  <c r="BA54" i="1"/>
  <c r="BA65" i="34" s="1"/>
  <c r="A55" i="1"/>
  <c r="A55" i="12" s="1"/>
  <c r="B55" i="1"/>
  <c r="B53" i="37" s="1"/>
  <c r="C55" i="1"/>
  <c r="D55"/>
  <c r="G66" i="34" s="1"/>
  <c r="E55" i="1"/>
  <c r="F55"/>
  <c r="J66" i="34" s="1"/>
  <c r="G55" i="1"/>
  <c r="H55"/>
  <c r="K55"/>
  <c r="S66" i="34" s="1"/>
  <c r="U55" i="1"/>
  <c r="X55"/>
  <c r="Y66" i="34" s="1"/>
  <c r="Y55" i="1"/>
  <c r="AD55"/>
  <c r="AE55"/>
  <c r="AF55"/>
  <c r="AH66" i="34" s="1"/>
  <c r="AG55" i="1"/>
  <c r="AL55"/>
  <c r="AK66" i="34" s="1"/>
  <c r="AX55" i="1"/>
  <c r="AW66" i="34" s="1"/>
  <c r="A56" i="1"/>
  <c r="A56" i="12" s="1"/>
  <c r="B56" i="1"/>
  <c r="B54" i="37" s="1"/>
  <c r="C56" i="1"/>
  <c r="D56" i="6" s="1"/>
  <c r="D56" i="1"/>
  <c r="G67" i="34" s="1"/>
  <c r="E56" i="1"/>
  <c r="F56"/>
  <c r="J67" i="34" s="1"/>
  <c r="G56" i="1"/>
  <c r="H56"/>
  <c r="K56"/>
  <c r="S67" i="34" s="1"/>
  <c r="U56" i="1"/>
  <c r="X56"/>
  <c r="AD56"/>
  <c r="AE56"/>
  <c r="AF56"/>
  <c r="AH67" i="34" s="1"/>
  <c r="AG56" i="1"/>
  <c r="AI67" i="34" s="1"/>
  <c r="AH56" i="1"/>
  <c r="J54" i="37" s="1"/>
  <c r="AI56" i="1"/>
  <c r="K54" i="37" s="1"/>
  <c r="AL56" i="1"/>
  <c r="AK67" i="34" s="1"/>
  <c r="AX56" i="1"/>
  <c r="AW67" i="34" s="1"/>
  <c r="A57" i="1"/>
  <c r="A57" i="12" s="1"/>
  <c r="B57" i="1"/>
  <c r="B55" i="37" s="1"/>
  <c r="C57" i="1"/>
  <c r="D57"/>
  <c r="G68" i="34" s="1"/>
  <c r="E57" i="1"/>
  <c r="F57"/>
  <c r="J68" i="34" s="1"/>
  <c r="G57" i="1"/>
  <c r="H57"/>
  <c r="K57"/>
  <c r="U57"/>
  <c r="X57"/>
  <c r="Y68" i="34" s="1"/>
  <c r="AD57" i="1"/>
  <c r="AE57"/>
  <c r="AF57"/>
  <c r="AH68" i="34" s="1"/>
  <c r="AG57" i="1"/>
  <c r="AI68" i="34" s="1"/>
  <c r="AH57" i="1"/>
  <c r="J55" i="37" s="1"/>
  <c r="AL57" i="1"/>
  <c r="AK68" i="34" s="1"/>
  <c r="AX57" i="1"/>
  <c r="AW68" i="34" s="1"/>
  <c r="A58" i="1"/>
  <c r="A58" i="12" s="1"/>
  <c r="B58" i="1"/>
  <c r="B56" i="37" s="1"/>
  <c r="C58" i="1"/>
  <c r="D58"/>
  <c r="G69" i="34" s="1"/>
  <c r="E58" i="1"/>
  <c r="F58"/>
  <c r="J69" i="34" s="1"/>
  <c r="G58" i="1"/>
  <c r="H58"/>
  <c r="K58"/>
  <c r="S69" i="34" s="1"/>
  <c r="U58" i="1"/>
  <c r="X58"/>
  <c r="Y58"/>
  <c r="AD58"/>
  <c r="AE58"/>
  <c r="AF58"/>
  <c r="AH69" i="34" s="1"/>
  <c r="AG58" i="1"/>
  <c r="AL58"/>
  <c r="AK69" i="34" s="1"/>
  <c r="AX58" i="1"/>
  <c r="AW69" i="34" s="1"/>
  <c r="A59" i="1"/>
  <c r="A59" i="12" s="1"/>
  <c r="B59" i="1"/>
  <c r="B57" i="37" s="1"/>
  <c r="C59" i="1"/>
  <c r="D59"/>
  <c r="G70" i="34" s="1"/>
  <c r="E59" i="1"/>
  <c r="F59"/>
  <c r="J70" i="34" s="1"/>
  <c r="G59" i="1"/>
  <c r="H59"/>
  <c r="K59"/>
  <c r="U59"/>
  <c r="X59"/>
  <c r="Y70" i="34" s="1"/>
  <c r="AD59" i="1"/>
  <c r="AE59"/>
  <c r="AF59"/>
  <c r="AH70" i="34" s="1"/>
  <c r="AG59" i="1"/>
  <c r="AI70" i="34" s="1"/>
  <c r="AL59" i="1"/>
  <c r="AK70" i="34" s="1"/>
  <c r="AX59" i="1"/>
  <c r="AW70" i="34" s="1"/>
  <c r="A60" i="1"/>
  <c r="A60" i="12" s="1"/>
  <c r="B60" i="1"/>
  <c r="B58" i="37" s="1"/>
  <c r="C60" i="1"/>
  <c r="D60"/>
  <c r="G71" i="34" s="1"/>
  <c r="E60" i="1"/>
  <c r="F60"/>
  <c r="J71" i="34" s="1"/>
  <c r="G60" i="1"/>
  <c r="H60"/>
  <c r="K60"/>
  <c r="U60"/>
  <c r="X60"/>
  <c r="Y71" i="34" s="1"/>
  <c r="Y60" i="1"/>
  <c r="Z71" i="34" s="1"/>
  <c r="AD60" i="1"/>
  <c r="AE60"/>
  <c r="AF60"/>
  <c r="AG60"/>
  <c r="AI71" i="34" s="1"/>
  <c r="AL60" i="1"/>
  <c r="AK71" i="34" s="1"/>
  <c r="AX60" i="1"/>
  <c r="AW71" i="34" s="1"/>
  <c r="A61" i="1"/>
  <c r="A61" i="12" s="1"/>
  <c r="B61" i="1"/>
  <c r="B59" i="37" s="1"/>
  <c r="C61" i="1"/>
  <c r="D61" i="12" s="1"/>
  <c r="D61" i="1"/>
  <c r="G72" i="34" s="1"/>
  <c r="E61" i="1"/>
  <c r="F61"/>
  <c r="J72" i="34" s="1"/>
  <c r="G61" i="1"/>
  <c r="H61"/>
  <c r="K61"/>
  <c r="U61"/>
  <c r="X61"/>
  <c r="AD61"/>
  <c r="AE61"/>
  <c r="AF61"/>
  <c r="AH72" i="34" s="1"/>
  <c r="AG61" i="1"/>
  <c r="AI72" i="34" s="1"/>
  <c r="AL61" i="1"/>
  <c r="AK72" i="34" s="1"/>
  <c r="AX61" i="1"/>
  <c r="AW72" i="34" s="1"/>
  <c r="A62" i="1"/>
  <c r="A62" i="12" s="1"/>
  <c r="B62" i="1"/>
  <c r="B60" i="37" s="1"/>
  <c r="C62" i="1"/>
  <c r="D62" i="6" s="1"/>
  <c r="D62" i="1"/>
  <c r="G73" i="34" s="1"/>
  <c r="E62" i="1"/>
  <c r="F62"/>
  <c r="J73" i="34" s="1"/>
  <c r="G62" i="1"/>
  <c r="H62"/>
  <c r="K62"/>
  <c r="S73" i="34" s="1"/>
  <c r="U62" i="1"/>
  <c r="X62"/>
  <c r="AD62"/>
  <c r="AE62"/>
  <c r="AF62"/>
  <c r="AG62"/>
  <c r="AI73" i="34" s="1"/>
  <c r="AL62" i="1"/>
  <c r="AK73" i="34" s="1"/>
  <c r="AX62" i="1"/>
  <c r="AW73" i="34" s="1"/>
  <c r="A63" i="1"/>
  <c r="A63" i="12" s="1"/>
  <c r="B63" i="1"/>
  <c r="B61" i="37" s="1"/>
  <c r="C63" i="1"/>
  <c r="D63" i="6" s="1"/>
  <c r="D63" i="1"/>
  <c r="G74" i="34" s="1"/>
  <c r="E63" i="1"/>
  <c r="F63"/>
  <c r="J74" i="34" s="1"/>
  <c r="G63" i="1"/>
  <c r="H63"/>
  <c r="K63"/>
  <c r="S74" i="34" s="1"/>
  <c r="U63" i="1"/>
  <c r="X63"/>
  <c r="Y74" i="34" s="1"/>
  <c r="AD63" i="1"/>
  <c r="AE63"/>
  <c r="AF63"/>
  <c r="AH74" i="34" s="1"/>
  <c r="AG63" i="1"/>
  <c r="AI74" i="34" s="1"/>
  <c r="AL63" i="1"/>
  <c r="AK74" i="34" s="1"/>
  <c r="AX63" i="1"/>
  <c r="AW74" i="34" s="1"/>
  <c r="A64" i="1"/>
  <c r="A64" i="12" s="1"/>
  <c r="B64" i="1"/>
  <c r="B62" i="37" s="1"/>
  <c r="C64" i="1"/>
  <c r="D64" i="6" s="1"/>
  <c r="D64" i="1"/>
  <c r="G75" i="34" s="1"/>
  <c r="E64" i="1"/>
  <c r="F64"/>
  <c r="J75" i="34" s="1"/>
  <c r="G64" i="1"/>
  <c r="H64"/>
  <c r="K64"/>
  <c r="S75" i="34" s="1"/>
  <c r="U64" i="1"/>
  <c r="X64"/>
  <c r="AD64"/>
  <c r="AE64"/>
  <c r="AF64"/>
  <c r="AH75" i="34" s="1"/>
  <c r="AG64" i="1"/>
  <c r="AH64"/>
  <c r="J62" i="37" s="1"/>
  <c r="AL64" i="1"/>
  <c r="AK75" i="34" s="1"/>
  <c r="AM64" i="1"/>
  <c r="AL75" i="34" s="1"/>
  <c r="AX64" i="1"/>
  <c r="AW75" i="34" s="1"/>
  <c r="AY64" i="1"/>
  <c r="AX75" i="34" s="1"/>
  <c r="A65" i="1"/>
  <c r="A65" i="12" s="1"/>
  <c r="B65" i="1"/>
  <c r="B63" i="37" s="1"/>
  <c r="C65" i="1"/>
  <c r="D65" i="6" s="1"/>
  <c r="D65" i="1"/>
  <c r="G76" i="34" s="1"/>
  <c r="E65" i="1"/>
  <c r="F65"/>
  <c r="J76" i="34" s="1"/>
  <c r="G65" i="1"/>
  <c r="H65"/>
  <c r="K65"/>
  <c r="S76" i="34" s="1"/>
  <c r="U65" i="1"/>
  <c r="X65"/>
  <c r="AD65"/>
  <c r="AE65"/>
  <c r="AF65"/>
  <c r="AH76" i="34" s="1"/>
  <c r="AG65" i="1"/>
  <c r="AI76" i="34" s="1"/>
  <c r="AL65" i="1"/>
  <c r="AK76" i="34" s="1"/>
  <c r="AX65" i="1"/>
  <c r="AW76" i="34" s="1"/>
  <c r="BA65" i="1"/>
  <c r="BA76" i="34" s="1"/>
  <c r="A66" i="1"/>
  <c r="A66" i="12" s="1"/>
  <c r="B66" i="1"/>
  <c r="B64" i="37" s="1"/>
  <c r="C66" i="1"/>
  <c r="BA66" s="1"/>
  <c r="D66"/>
  <c r="G77" i="34" s="1"/>
  <c r="E66" i="1"/>
  <c r="F66"/>
  <c r="J77" i="34" s="1"/>
  <c r="G66" i="1"/>
  <c r="H66"/>
  <c r="K66"/>
  <c r="S77" i="34" s="1"/>
  <c r="U66" i="1"/>
  <c r="X66"/>
  <c r="Y66"/>
  <c r="Z77" i="34" s="1"/>
  <c r="AD66" i="1"/>
  <c r="AE66"/>
  <c r="AF66"/>
  <c r="AG66"/>
  <c r="AI77" i="34" s="1"/>
  <c r="AH66" i="1"/>
  <c r="J64" i="37" s="1"/>
  <c r="AL66" i="1"/>
  <c r="AK77" i="34" s="1"/>
  <c r="AO66" i="1"/>
  <c r="AO77" i="34" s="1"/>
  <c r="AX66" i="1"/>
  <c r="AW77" i="34" s="1"/>
  <c r="A67" i="1"/>
  <c r="A67" i="12" s="1"/>
  <c r="B67" i="1"/>
  <c r="B65" i="37" s="1"/>
  <c r="C67" i="1"/>
  <c r="D67"/>
  <c r="G78" i="34" s="1"/>
  <c r="E67" i="1"/>
  <c r="F67"/>
  <c r="J78" i="34" s="1"/>
  <c r="G67" i="1"/>
  <c r="K78" i="34" s="1"/>
  <c r="H67" i="1"/>
  <c r="K67"/>
  <c r="S78" i="34" s="1"/>
  <c r="U67" i="1"/>
  <c r="X67"/>
  <c r="Y78" i="34" s="1"/>
  <c r="Y67" i="1"/>
  <c r="Z78" i="34" s="1"/>
  <c r="AD67" i="1"/>
  <c r="AE67"/>
  <c r="AF67"/>
  <c r="AH78" i="34" s="1"/>
  <c r="AG67" i="1"/>
  <c r="AI78" i="34" s="1"/>
  <c r="AL67" i="1"/>
  <c r="AK78" i="34" s="1"/>
  <c r="AX67" i="1"/>
  <c r="AW78" i="34" s="1"/>
  <c r="A68" i="1"/>
  <c r="A68" i="12" s="1"/>
  <c r="B68" i="1"/>
  <c r="B66" i="37" s="1"/>
  <c r="C68" i="1"/>
  <c r="D68" i="12" s="1"/>
  <c r="D68" i="1"/>
  <c r="G79" i="34" s="1"/>
  <c r="E68" i="1"/>
  <c r="F68"/>
  <c r="J79" i="34" s="1"/>
  <c r="G68" i="1"/>
  <c r="H68"/>
  <c r="K68"/>
  <c r="U68"/>
  <c r="X68"/>
  <c r="AD68"/>
  <c r="AE68"/>
  <c r="AF68"/>
  <c r="AH79" i="34" s="1"/>
  <c r="AG68" i="1"/>
  <c r="AH68"/>
  <c r="J66" i="37" s="1"/>
  <c r="AL68" i="1"/>
  <c r="AK79" i="34" s="1"/>
  <c r="AX68" i="1"/>
  <c r="AW79" i="34" s="1"/>
  <c r="A69" i="1"/>
  <c r="A69" i="12" s="1"/>
  <c r="B69" i="1"/>
  <c r="B67" i="37" s="1"/>
  <c r="C69" i="1"/>
  <c r="D69" i="6" s="1"/>
  <c r="D69" i="1"/>
  <c r="G80" i="34" s="1"/>
  <c r="E69" i="1"/>
  <c r="F69"/>
  <c r="J80" i="34" s="1"/>
  <c r="G69" i="1"/>
  <c r="H69"/>
  <c r="K69"/>
  <c r="S80" i="34" s="1"/>
  <c r="U69" i="1"/>
  <c r="X69"/>
  <c r="Y80" i="34" s="1"/>
  <c r="AD69" i="1"/>
  <c r="AE69"/>
  <c r="AF69"/>
  <c r="AH80" i="34" s="1"/>
  <c r="AG69" i="1"/>
  <c r="AH69"/>
  <c r="J67" i="37" s="1"/>
  <c r="AL69" i="1"/>
  <c r="AK80" i="34" s="1"/>
  <c r="AX69" i="1"/>
  <c r="AW80" i="34" s="1"/>
  <c r="A70" i="1"/>
  <c r="A70" i="12" s="1"/>
  <c r="B70" i="1"/>
  <c r="B68" i="37" s="1"/>
  <c r="C70" i="1"/>
  <c r="D70" i="6" s="1"/>
  <c r="D70" i="1"/>
  <c r="G81" i="34" s="1"/>
  <c r="E70" i="1"/>
  <c r="F70"/>
  <c r="J81" i="34" s="1"/>
  <c r="G70" i="1"/>
  <c r="H70"/>
  <c r="K70"/>
  <c r="S81" i="34" s="1"/>
  <c r="U70" i="1"/>
  <c r="X70"/>
  <c r="AD70"/>
  <c r="AE70"/>
  <c r="AF70"/>
  <c r="AG70"/>
  <c r="AI81" i="34" s="1"/>
  <c r="AL70" i="1"/>
  <c r="AK81" i="34" s="1"/>
  <c r="AX70" i="1"/>
  <c r="AW81" i="34" s="1"/>
  <c r="A71" i="1"/>
  <c r="A71" i="12" s="1"/>
  <c r="B71" i="1"/>
  <c r="B69" i="37" s="1"/>
  <c r="C71" i="1"/>
  <c r="D71" i="6" s="1"/>
  <c r="D71" i="1"/>
  <c r="G82" i="34" s="1"/>
  <c r="E71" i="1"/>
  <c r="F71"/>
  <c r="J82" i="34" s="1"/>
  <c r="G71" i="1"/>
  <c r="H71"/>
  <c r="K71"/>
  <c r="S82" i="34" s="1"/>
  <c r="U71" i="1"/>
  <c r="X71"/>
  <c r="Y82" i="34" s="1"/>
  <c r="AD71" i="1"/>
  <c r="AE71"/>
  <c r="AF71"/>
  <c r="AH82" i="34" s="1"/>
  <c r="AG71" i="1"/>
  <c r="AI82" i="34" s="1"/>
  <c r="AL71" i="1"/>
  <c r="AK82" i="34" s="1"/>
  <c r="AO71" i="1"/>
  <c r="AX71"/>
  <c r="AW82" i="34" s="1"/>
  <c r="BA71" i="1"/>
  <c r="BA82" i="34" s="1"/>
  <c r="A72" i="1"/>
  <c r="A72" i="12" s="1"/>
  <c r="B72" i="1"/>
  <c r="B70" i="37" s="1"/>
  <c r="C72" i="1"/>
  <c r="D72" i="6" s="1"/>
  <c r="D72" i="1"/>
  <c r="G83" i="34" s="1"/>
  <c r="E72" i="1"/>
  <c r="F72"/>
  <c r="J83" i="34" s="1"/>
  <c r="G72" i="1"/>
  <c r="H72"/>
  <c r="K72"/>
  <c r="S83" i="34" s="1"/>
  <c r="U72" i="1"/>
  <c r="X72"/>
  <c r="Y83" i="34" s="1"/>
  <c r="AD72" i="1"/>
  <c r="AE72"/>
  <c r="AF72"/>
  <c r="AH83" i="34" s="1"/>
  <c r="AG72" i="1"/>
  <c r="AI83" i="34" s="1"/>
  <c r="AL72" i="1"/>
  <c r="AK83" i="34" s="1"/>
  <c r="AX72" i="1"/>
  <c r="AW83" i="34" s="1"/>
  <c r="A73" i="1"/>
  <c r="A73" i="12" s="1"/>
  <c r="B73" i="1"/>
  <c r="B71" i="37" s="1"/>
  <c r="C73" i="1"/>
  <c r="D73"/>
  <c r="G84" i="34" s="1"/>
  <c r="E73" i="1"/>
  <c r="F73"/>
  <c r="J84" i="34" s="1"/>
  <c r="G73" i="1"/>
  <c r="H73"/>
  <c r="K73"/>
  <c r="S84" i="34" s="1"/>
  <c r="L73" i="1"/>
  <c r="U73"/>
  <c r="X73"/>
  <c r="Y84" i="34" s="1"/>
  <c r="AD73" i="1"/>
  <c r="AE73"/>
  <c r="AF73"/>
  <c r="AH84" i="34" s="1"/>
  <c r="AG73" i="1"/>
  <c r="AI84" i="34" s="1"/>
  <c r="AL73" i="1"/>
  <c r="AK84" i="34" s="1"/>
  <c r="AX73" i="1"/>
  <c r="AW84" i="34" s="1"/>
  <c r="A74" i="1"/>
  <c r="A74" i="12" s="1"/>
  <c r="B74" i="1"/>
  <c r="B72" i="37" s="1"/>
  <c r="C74" i="1"/>
  <c r="D74"/>
  <c r="G85" i="34" s="1"/>
  <c r="E74" i="1"/>
  <c r="F74"/>
  <c r="J85" i="34" s="1"/>
  <c r="G74" i="1"/>
  <c r="H74"/>
  <c r="K74"/>
  <c r="U74"/>
  <c r="X74"/>
  <c r="Y85" i="34" s="1"/>
  <c r="AD74" i="1"/>
  <c r="AE74"/>
  <c r="AF74"/>
  <c r="AH85" i="34" s="1"/>
  <c r="AG74" i="1"/>
  <c r="AH74"/>
  <c r="J72" i="37" s="1"/>
  <c r="AL74" i="1"/>
  <c r="AK85" i="34" s="1"/>
  <c r="AX74" i="1"/>
  <c r="AW85" i="34" s="1"/>
  <c r="A75" i="1"/>
  <c r="A75" i="12" s="1"/>
  <c r="B75" i="1"/>
  <c r="B73" i="37" s="1"/>
  <c r="C75" i="1"/>
  <c r="D75"/>
  <c r="G86" i="34" s="1"/>
  <c r="E75" i="1"/>
  <c r="F75"/>
  <c r="J86" i="34" s="1"/>
  <c r="G75" i="1"/>
  <c r="H75"/>
  <c r="K75"/>
  <c r="S86" i="34" s="1"/>
  <c r="U75" i="1"/>
  <c r="X75"/>
  <c r="Y86" i="34" s="1"/>
  <c r="AD75" i="1"/>
  <c r="AE75"/>
  <c r="AF75"/>
  <c r="AH86" i="34" s="1"/>
  <c r="AG75" i="1"/>
  <c r="AI86" i="34" s="1"/>
  <c r="AL75" i="1"/>
  <c r="AK86" i="34" s="1"/>
  <c r="AX75" i="1"/>
  <c r="AW86" i="34" s="1"/>
  <c r="A76" i="1"/>
  <c r="A76" i="12" s="1"/>
  <c r="B76" i="1"/>
  <c r="B74" i="37" s="1"/>
  <c r="C76" i="1"/>
  <c r="AW76" s="1"/>
  <c r="AU87" i="34" s="1"/>
  <c r="D76" i="1"/>
  <c r="G87" i="34" s="1"/>
  <c r="E76" i="1"/>
  <c r="F76"/>
  <c r="J87" i="34" s="1"/>
  <c r="G76" i="1"/>
  <c r="H76"/>
  <c r="K76"/>
  <c r="S87" i="34" s="1"/>
  <c r="L76" i="1"/>
  <c r="U76"/>
  <c r="X76"/>
  <c r="Y87" i="34" s="1"/>
  <c r="AD76" i="1"/>
  <c r="AE76"/>
  <c r="AF76"/>
  <c r="AH87" i="34" s="1"/>
  <c r="AG76" i="1"/>
  <c r="AL76"/>
  <c r="AK87" i="34" s="1"/>
  <c r="AX76" i="1"/>
  <c r="AW87" i="34" s="1"/>
  <c r="A77" i="1"/>
  <c r="A77" i="12" s="1"/>
  <c r="B77" i="1"/>
  <c r="B75" i="37" s="1"/>
  <c r="C77" i="1"/>
  <c r="D77"/>
  <c r="G88" i="34" s="1"/>
  <c r="E77" i="1"/>
  <c r="F77"/>
  <c r="J88" i="34" s="1"/>
  <c r="G77" i="1"/>
  <c r="H77"/>
  <c r="K77"/>
  <c r="S88" i="34" s="1"/>
  <c r="U77" i="1"/>
  <c r="X77"/>
  <c r="Y88" i="34" s="1"/>
  <c r="AD77" i="1"/>
  <c r="AE77"/>
  <c r="AF77"/>
  <c r="AH88" i="34" s="1"/>
  <c r="AG77" i="1"/>
  <c r="AI88" i="34" s="1"/>
  <c r="AL77" i="1"/>
  <c r="AK88" i="34" s="1"/>
  <c r="AX77" i="1"/>
  <c r="AW88" i="34" s="1"/>
  <c r="A78" i="1"/>
  <c r="A78" i="12" s="1"/>
  <c r="B78" i="1"/>
  <c r="B76" i="37" s="1"/>
  <c r="C78" i="1"/>
  <c r="D78" i="6" s="1"/>
  <c r="D78" i="1"/>
  <c r="G89" i="34" s="1"/>
  <c r="E78" i="1"/>
  <c r="F78"/>
  <c r="J89" i="34" s="1"/>
  <c r="G78" i="1"/>
  <c r="H78"/>
  <c r="K78"/>
  <c r="S89" i="34" s="1"/>
  <c r="U78" i="1"/>
  <c r="X78"/>
  <c r="AD78"/>
  <c r="AE78"/>
  <c r="AF78"/>
  <c r="AH89" i="34" s="1"/>
  <c r="AG78" i="1"/>
  <c r="AL78"/>
  <c r="AK89" i="34" s="1"/>
  <c r="AO78" i="1"/>
  <c r="AO89" i="34" s="1"/>
  <c r="AW78" i="1"/>
  <c r="AU89" i="34" s="1"/>
  <c r="AX78" i="1"/>
  <c r="AW89" i="34" s="1"/>
  <c r="BA78" i="1"/>
  <c r="A79"/>
  <c r="A79" i="12" s="1"/>
  <c r="B79" i="1"/>
  <c r="B77" i="37" s="1"/>
  <c r="C79" i="1"/>
  <c r="D79"/>
  <c r="G90" i="34" s="1"/>
  <c r="E79" i="1"/>
  <c r="F79"/>
  <c r="J90" i="34" s="1"/>
  <c r="G79" i="1"/>
  <c r="H79"/>
  <c r="K79"/>
  <c r="S90" i="34" s="1"/>
  <c r="U79" i="1"/>
  <c r="X79"/>
  <c r="Y90" i="34" s="1"/>
  <c r="AD79" i="1"/>
  <c r="AE79"/>
  <c r="AF79"/>
  <c r="AG79"/>
  <c r="AI90" i="34" s="1"/>
  <c r="AL79" i="1"/>
  <c r="AK90" i="34" s="1"/>
  <c r="AX79" i="1"/>
  <c r="AW90" i="34" s="1"/>
  <c r="A80" i="1"/>
  <c r="A80" i="12" s="1"/>
  <c r="B80" i="1"/>
  <c r="B78" i="37" s="1"/>
  <c r="C80" i="1"/>
  <c r="D80"/>
  <c r="G91" i="34" s="1"/>
  <c r="E80" i="1"/>
  <c r="F80"/>
  <c r="J91" i="34" s="1"/>
  <c r="G80" i="1"/>
  <c r="H80"/>
  <c r="K80"/>
  <c r="S91" i="34" s="1"/>
  <c r="U80" i="1"/>
  <c r="X80"/>
  <c r="Y91" i="34" s="1"/>
  <c r="Y80" i="1"/>
  <c r="AD80"/>
  <c r="AE80"/>
  <c r="AF80"/>
  <c r="AH91" i="34" s="1"/>
  <c r="AG80" i="1"/>
  <c r="AH80"/>
  <c r="J78" i="37" s="1"/>
  <c r="AL80" i="1"/>
  <c r="AK91" i="34" s="1"/>
  <c r="AX80" i="1"/>
  <c r="AW91" i="34" s="1"/>
  <c r="A81" i="1"/>
  <c r="A81" i="12" s="1"/>
  <c r="B81" i="1"/>
  <c r="B79" i="37" s="1"/>
  <c r="C81" i="1"/>
  <c r="D81"/>
  <c r="G92" i="34" s="1"/>
  <c r="E81" i="1"/>
  <c r="F81"/>
  <c r="J92" i="34" s="1"/>
  <c r="G81" i="1"/>
  <c r="H81"/>
  <c r="K81"/>
  <c r="S92" i="34" s="1"/>
  <c r="U81" i="1"/>
  <c r="X81"/>
  <c r="Y81"/>
  <c r="AD81"/>
  <c r="AE81"/>
  <c r="AF81"/>
  <c r="AH92" i="34" s="1"/>
  <c r="AG81" i="1"/>
  <c r="AI92" i="34" s="1"/>
  <c r="AL81" i="1"/>
  <c r="AK92" i="34" s="1"/>
  <c r="AX81" i="1"/>
  <c r="AW92" i="34" s="1"/>
  <c r="A82" i="1"/>
  <c r="A82" i="12" s="1"/>
  <c r="B82" i="1"/>
  <c r="B80" i="37" s="1"/>
  <c r="C82" i="1"/>
  <c r="D82"/>
  <c r="G93" i="34" s="1"/>
  <c r="E82" i="1"/>
  <c r="F82"/>
  <c r="J93" i="34" s="1"/>
  <c r="G82" i="1"/>
  <c r="H82"/>
  <c r="K82"/>
  <c r="S93" i="34" s="1"/>
  <c r="U82" i="1"/>
  <c r="X82"/>
  <c r="Y93" i="34" s="1"/>
  <c r="AD82" i="1"/>
  <c r="AE82"/>
  <c r="AF82"/>
  <c r="AH93" i="34" s="1"/>
  <c r="AG82" i="1"/>
  <c r="AL82"/>
  <c r="AK93" i="34" s="1"/>
  <c r="AX82" i="1"/>
  <c r="AW93" i="34" s="1"/>
  <c r="A83" i="1"/>
  <c r="A83" i="12" s="1"/>
  <c r="B83" i="1"/>
  <c r="B81" i="37" s="1"/>
  <c r="C83" i="1"/>
  <c r="D83"/>
  <c r="G94" i="34" s="1"/>
  <c r="E83" i="1"/>
  <c r="F83"/>
  <c r="J94" i="34" s="1"/>
  <c r="G83" i="1"/>
  <c r="H83"/>
  <c r="K83"/>
  <c r="S94" i="34" s="1"/>
  <c r="U83" i="1"/>
  <c r="X83"/>
  <c r="Y94" i="34" s="1"/>
  <c r="AD83" i="1"/>
  <c r="AE83"/>
  <c r="AF83"/>
  <c r="AH94" i="34" s="1"/>
  <c r="AG83" i="1"/>
  <c r="AI94" i="34" s="1"/>
  <c r="AL83" i="1"/>
  <c r="AK94" i="34" s="1"/>
  <c r="AX83" i="1"/>
  <c r="AW94" i="34" s="1"/>
  <c r="A84" i="1"/>
  <c r="A84" i="12" s="1"/>
  <c r="B84" i="1"/>
  <c r="B82" i="37" s="1"/>
  <c r="C84" i="1"/>
  <c r="D84"/>
  <c r="G95" i="34" s="1"/>
  <c r="E84" i="1"/>
  <c r="F84"/>
  <c r="J95" i="34" s="1"/>
  <c r="G84" i="1"/>
  <c r="H84"/>
  <c r="K84"/>
  <c r="S95" i="34" s="1"/>
  <c r="L84" i="1"/>
  <c r="U84"/>
  <c r="X84"/>
  <c r="Y95" i="34" s="1"/>
  <c r="AD84" i="1"/>
  <c r="AE84"/>
  <c r="AF84"/>
  <c r="AH95" i="34" s="1"/>
  <c r="AG84" i="1"/>
  <c r="AI95" i="34" s="1"/>
  <c r="AL84" i="1"/>
  <c r="AK95" i="34" s="1"/>
  <c r="AX84" i="1"/>
  <c r="AW95" i="34" s="1"/>
  <c r="A85" i="1"/>
  <c r="A85" i="12" s="1"/>
  <c r="B85" i="1"/>
  <c r="B83" i="37" s="1"/>
  <c r="C85" i="1"/>
  <c r="D85"/>
  <c r="G96" i="34" s="1"/>
  <c r="E85" i="1"/>
  <c r="F85"/>
  <c r="J96" i="34" s="1"/>
  <c r="G85" i="1"/>
  <c r="H85"/>
  <c r="K85"/>
  <c r="S96" i="34" s="1"/>
  <c r="U85" i="1"/>
  <c r="X85"/>
  <c r="Y96" i="34" s="1"/>
  <c r="AD85" i="1"/>
  <c r="AE85"/>
  <c r="AF85"/>
  <c r="AH96" i="34" s="1"/>
  <c r="AG85" i="1"/>
  <c r="AI96" i="34" s="1"/>
  <c r="AL85" i="1"/>
  <c r="AK96" i="34" s="1"/>
  <c r="AX85" i="1"/>
  <c r="AW96" i="34" s="1"/>
  <c r="A86" i="1"/>
  <c r="A86" i="12" s="1"/>
  <c r="B86" i="1"/>
  <c r="B84" i="37" s="1"/>
  <c r="C86" i="1"/>
  <c r="D86" i="12" s="1"/>
  <c r="D86" i="1"/>
  <c r="G97" i="34" s="1"/>
  <c r="E86" i="1"/>
  <c r="F86"/>
  <c r="J97" i="34" s="1"/>
  <c r="G86" i="1"/>
  <c r="H86"/>
  <c r="K86"/>
  <c r="U86"/>
  <c r="X86"/>
  <c r="AD86"/>
  <c r="AE86"/>
  <c r="AF86"/>
  <c r="AH97" i="34" s="1"/>
  <c r="AG86" i="1"/>
  <c r="AL86"/>
  <c r="AK97" i="34" s="1"/>
  <c r="AX86" i="1"/>
  <c r="AW97" i="34" s="1"/>
  <c r="A87" i="1"/>
  <c r="A87" i="12" s="1"/>
  <c r="B87" i="1"/>
  <c r="B85" i="37" s="1"/>
  <c r="C87" i="1"/>
  <c r="D87"/>
  <c r="G98" i="34" s="1"/>
  <c r="E87" i="1"/>
  <c r="F87"/>
  <c r="J98" i="34" s="1"/>
  <c r="G87" i="1"/>
  <c r="H87"/>
  <c r="K87"/>
  <c r="S98" i="34" s="1"/>
  <c r="U87" i="1"/>
  <c r="X87"/>
  <c r="Y98" i="34" s="1"/>
  <c r="Y87" i="1"/>
  <c r="AD87"/>
  <c r="AE87"/>
  <c r="AF87"/>
  <c r="AG87"/>
  <c r="AI98" i="34" s="1"/>
  <c r="AL87" i="1"/>
  <c r="AK98" i="34" s="1"/>
  <c r="AX87" i="1"/>
  <c r="AW98" i="34" s="1"/>
  <c r="AZ87" i="1"/>
  <c r="AZ98" i="34" s="1"/>
  <c r="A88" i="1"/>
  <c r="A88" i="12" s="1"/>
  <c r="B88" i="1"/>
  <c r="B86" i="37" s="1"/>
  <c r="C88" i="1"/>
  <c r="D88" i="12" s="1"/>
  <c r="D88" i="1"/>
  <c r="G99" i="34" s="1"/>
  <c r="E88" i="1"/>
  <c r="F88"/>
  <c r="J99" i="34" s="1"/>
  <c r="G88" i="1"/>
  <c r="H88"/>
  <c r="K88"/>
  <c r="S99" i="34" s="1"/>
  <c r="U88" i="1"/>
  <c r="X88"/>
  <c r="Y99" i="34" s="1"/>
  <c r="AD88" i="1"/>
  <c r="AE88"/>
  <c r="AF88"/>
  <c r="AH99" i="34" s="1"/>
  <c r="AG88" i="1"/>
  <c r="AI99" i="34" s="1"/>
  <c r="AL88" i="1"/>
  <c r="AK99" i="34" s="1"/>
  <c r="AX88" i="1"/>
  <c r="AW99" i="34" s="1"/>
  <c r="A89" i="1"/>
  <c r="A89" i="12" s="1"/>
  <c r="B89" i="1"/>
  <c r="B87" i="37" s="1"/>
  <c r="C89" i="1"/>
  <c r="D89"/>
  <c r="G100" i="34" s="1"/>
  <c r="E89" i="1"/>
  <c r="F89"/>
  <c r="J100" i="34" s="1"/>
  <c r="G89" i="1"/>
  <c r="H89"/>
  <c r="K89"/>
  <c r="S100" i="34" s="1"/>
  <c r="U89" i="1"/>
  <c r="X89"/>
  <c r="Y89"/>
  <c r="Z100" i="34" s="1"/>
  <c r="AD89" i="1"/>
  <c r="AE89"/>
  <c r="AF89"/>
  <c r="AH100" i="34" s="1"/>
  <c r="AG89" i="1"/>
  <c r="AI100" i="34" s="1"/>
  <c r="AL89" i="1"/>
  <c r="AK100" i="34" s="1"/>
  <c r="AX89" i="1"/>
  <c r="AW100" i="34" s="1"/>
  <c r="A90" i="1"/>
  <c r="A90" i="12" s="1"/>
  <c r="B90" i="1"/>
  <c r="B88" i="37" s="1"/>
  <c r="C90" i="1"/>
  <c r="Y90" s="1"/>
  <c r="D90"/>
  <c r="G101" i="34" s="1"/>
  <c r="E90" i="1"/>
  <c r="F90"/>
  <c r="J101" i="34" s="1"/>
  <c r="G90" i="1"/>
  <c r="H90"/>
  <c r="K90"/>
  <c r="S101" i="34" s="1"/>
  <c r="U90" i="1"/>
  <c r="X90"/>
  <c r="Y101" i="34" s="1"/>
  <c r="AD90" i="1"/>
  <c r="AE90"/>
  <c r="AF90"/>
  <c r="AH101" i="34" s="1"/>
  <c r="AG90" i="1"/>
  <c r="AL90"/>
  <c r="AK101" i="34" s="1"/>
  <c r="AX90" i="1"/>
  <c r="AW101" i="34" s="1"/>
  <c r="BA90" i="1"/>
  <c r="BA101" i="34" s="1"/>
  <c r="A91" i="1"/>
  <c r="A91" i="12" s="1"/>
  <c r="B91" i="1"/>
  <c r="B89" i="37" s="1"/>
  <c r="C91" i="1"/>
  <c r="D91"/>
  <c r="G102" i="34" s="1"/>
  <c r="E91" i="1"/>
  <c r="F91"/>
  <c r="J102" i="34" s="1"/>
  <c r="G91" i="1"/>
  <c r="H91"/>
  <c r="K91"/>
  <c r="S102" i="34" s="1"/>
  <c r="U91" i="1"/>
  <c r="X91"/>
  <c r="Y102" i="34" s="1"/>
  <c r="Y91" i="1"/>
  <c r="Z102" i="34" s="1"/>
  <c r="AD91" i="1"/>
  <c r="AE91"/>
  <c r="AF91"/>
  <c r="AH102" i="34" s="1"/>
  <c r="AG91" i="1"/>
  <c r="AI102" i="34" s="1"/>
  <c r="AH91" i="1"/>
  <c r="J89" i="37" s="1"/>
  <c r="AL91" i="1"/>
  <c r="AK102" i="34" s="1"/>
  <c r="AX91" i="1"/>
  <c r="AW102" i="34" s="1"/>
  <c r="A92" i="1"/>
  <c r="A92" i="12" s="1"/>
  <c r="B92" i="1"/>
  <c r="B90" i="37" s="1"/>
  <c r="C92" i="1"/>
  <c r="D92" i="12" s="1"/>
  <c r="D92" i="1"/>
  <c r="G103" i="34" s="1"/>
  <c r="E92" i="1"/>
  <c r="F92"/>
  <c r="J103" i="34" s="1"/>
  <c r="G92" i="1"/>
  <c r="H92"/>
  <c r="K92"/>
  <c r="S103" i="34" s="1"/>
  <c r="U92" i="1"/>
  <c r="X92"/>
  <c r="Y103" i="34" s="1"/>
  <c r="AD92" i="1"/>
  <c r="AE92"/>
  <c r="AF92"/>
  <c r="AH103" i="34" s="1"/>
  <c r="AG92" i="1"/>
  <c r="AI103" i="34" s="1"/>
  <c r="AL92" i="1"/>
  <c r="AK103" i="34" s="1"/>
  <c r="AX92" i="1"/>
  <c r="AW103" i="34" s="1"/>
  <c r="A93" i="1"/>
  <c r="A93" i="12" s="1"/>
  <c r="B93" i="1"/>
  <c r="B91" i="37" s="1"/>
  <c r="C93" i="1"/>
  <c r="D93"/>
  <c r="G104" i="34" s="1"/>
  <c r="E93" i="1"/>
  <c r="F93"/>
  <c r="J104" i="34" s="1"/>
  <c r="G93" i="1"/>
  <c r="H93"/>
  <c r="K93"/>
  <c r="S104" i="34" s="1"/>
  <c r="U93" i="1"/>
  <c r="X93"/>
  <c r="Y104" i="34" s="1"/>
  <c r="AD93" i="1"/>
  <c r="AE93"/>
  <c r="AF93"/>
  <c r="AH104" i="34" s="1"/>
  <c r="AG93" i="1"/>
  <c r="AI104" i="34" s="1"/>
  <c r="AL93" i="1"/>
  <c r="AK104" i="34" s="1"/>
  <c r="AX93" i="1"/>
  <c r="AW104" i="34" s="1"/>
  <c r="A94" i="1"/>
  <c r="A94" i="12" s="1"/>
  <c r="B94" i="1"/>
  <c r="B92" i="37" s="1"/>
  <c r="C94" i="1"/>
  <c r="Y94" s="1"/>
  <c r="D94"/>
  <c r="G105" i="34" s="1"/>
  <c r="E94" i="1"/>
  <c r="F94"/>
  <c r="J105" i="34" s="1"/>
  <c r="G94" i="1"/>
  <c r="H94"/>
  <c r="K94"/>
  <c r="S105" i="34" s="1"/>
  <c r="U94" i="1"/>
  <c r="X94"/>
  <c r="Y105" i="34" s="1"/>
  <c r="AD94" i="1"/>
  <c r="AE94"/>
  <c r="AF94"/>
  <c r="AH105" i="34" s="1"/>
  <c r="AG94" i="1"/>
  <c r="AL94"/>
  <c r="AK105" i="34" s="1"/>
  <c r="AX94" i="1"/>
  <c r="AW105" i="34" s="1"/>
  <c r="BA94" i="1"/>
  <c r="A95"/>
  <c r="A95" i="12" s="1"/>
  <c r="B95" i="1"/>
  <c r="B93" i="37" s="1"/>
  <c r="C95" i="1"/>
  <c r="Y95" s="1"/>
  <c r="D95"/>
  <c r="G106" i="34" s="1"/>
  <c r="E95" i="1"/>
  <c r="F95"/>
  <c r="J106" i="34" s="1"/>
  <c r="G95" i="1"/>
  <c r="H95"/>
  <c r="K95"/>
  <c r="S106" i="34" s="1"/>
  <c r="U95" i="1"/>
  <c r="X95"/>
  <c r="Y106" i="34" s="1"/>
  <c r="AD95" i="1"/>
  <c r="AE95"/>
  <c r="AF95"/>
  <c r="AH106" i="34" s="1"/>
  <c r="AG95" i="1"/>
  <c r="AI106" i="34" s="1"/>
  <c r="AH95" i="1"/>
  <c r="J93" i="37" s="1"/>
  <c r="AL95" i="1"/>
  <c r="AK106" i="34" s="1"/>
  <c r="AW95" i="1"/>
  <c r="AU106" i="34" s="1"/>
  <c r="AX95" i="1"/>
  <c r="AW106" i="34" s="1"/>
  <c r="A96" i="1"/>
  <c r="A96" i="12" s="1"/>
  <c r="B96" i="1"/>
  <c r="B94" i="37" s="1"/>
  <c r="C96" i="1"/>
  <c r="D96"/>
  <c r="G107" i="34" s="1"/>
  <c r="E96" i="1"/>
  <c r="F96"/>
  <c r="J107" i="34" s="1"/>
  <c r="G96" i="1"/>
  <c r="H96"/>
  <c r="K96"/>
  <c r="L96"/>
  <c r="U96"/>
  <c r="X96"/>
  <c r="Y107" i="34" s="1"/>
  <c r="AD96" i="1"/>
  <c r="AE96"/>
  <c r="AF96"/>
  <c r="AH107" i="34" s="1"/>
  <c r="AG96" i="1"/>
  <c r="AI107" i="34" s="1"/>
  <c r="AH96" i="1"/>
  <c r="J94" i="37" s="1"/>
  <c r="AL96" i="1"/>
  <c r="AK107" i="34" s="1"/>
  <c r="AX96" i="1"/>
  <c r="AW107" i="34" s="1"/>
  <c r="A97" i="1"/>
  <c r="A97" i="12" s="1"/>
  <c r="B97" i="1"/>
  <c r="B95" i="37" s="1"/>
  <c r="C97" i="1"/>
  <c r="D97"/>
  <c r="G108" i="34" s="1"/>
  <c r="E97" i="1"/>
  <c r="F97"/>
  <c r="J108" i="34" s="1"/>
  <c r="G97" i="1"/>
  <c r="H97"/>
  <c r="K97"/>
  <c r="U97"/>
  <c r="X97"/>
  <c r="Y108" i="34" s="1"/>
  <c r="AD97" i="1"/>
  <c r="AE97"/>
  <c r="AF97"/>
  <c r="AH108" i="34" s="1"/>
  <c r="AG97" i="1"/>
  <c r="AI108" i="34" s="1"/>
  <c r="AL97" i="1"/>
  <c r="AK108" i="34" s="1"/>
  <c r="AX97" i="1"/>
  <c r="AW108" i="34" s="1"/>
  <c r="A98" i="1"/>
  <c r="A98" i="12" s="1"/>
  <c r="B98" i="1"/>
  <c r="B96" i="37" s="1"/>
  <c r="C98" i="1"/>
  <c r="D98"/>
  <c r="G109" i="34" s="1"/>
  <c r="E98" i="1"/>
  <c r="F98"/>
  <c r="J109" i="34" s="1"/>
  <c r="G98" i="1"/>
  <c r="H98"/>
  <c r="K98"/>
  <c r="U98"/>
  <c r="X98"/>
  <c r="Y109" i="34" s="1"/>
  <c r="AD98" i="1"/>
  <c r="AE98"/>
  <c r="AF98"/>
  <c r="AH109" i="34" s="1"/>
  <c r="AG98" i="1"/>
  <c r="AL98"/>
  <c r="AK109" i="34" s="1"/>
  <c r="AX98" i="1"/>
  <c r="AW109" i="34" s="1"/>
  <c r="A99" i="1"/>
  <c r="A99" i="12" s="1"/>
  <c r="B99" i="1"/>
  <c r="B97" i="37" s="1"/>
  <c r="C99" i="1"/>
  <c r="D99" i="6" s="1"/>
  <c r="D99" i="1"/>
  <c r="G110" i="34" s="1"/>
  <c r="E99" i="1"/>
  <c r="F99"/>
  <c r="J110" i="34" s="1"/>
  <c r="G99" i="1"/>
  <c r="H99"/>
  <c r="K99"/>
  <c r="S110" i="34" s="1"/>
  <c r="U99" i="1"/>
  <c r="X99"/>
  <c r="Y110" i="34" s="1"/>
  <c r="AD99" i="1"/>
  <c r="AE99"/>
  <c r="AF99"/>
  <c r="AH110" i="34" s="1"/>
  <c r="AG99" i="1"/>
  <c r="AI110" i="34" s="1"/>
  <c r="AL99" i="1"/>
  <c r="AK110" i="34" s="1"/>
  <c r="AX99" i="1"/>
  <c r="AW110" i="34" s="1"/>
  <c r="BA99" i="1"/>
  <c r="A100"/>
  <c r="A100" i="12" s="1"/>
  <c r="B100" i="1"/>
  <c r="B98" i="37" s="1"/>
  <c r="C100" i="1"/>
  <c r="D100" i="6" s="1"/>
  <c r="D100" i="1"/>
  <c r="G111" i="34" s="1"/>
  <c r="E100" i="1"/>
  <c r="F100"/>
  <c r="J111" i="34" s="1"/>
  <c r="G100" i="1"/>
  <c r="H100"/>
  <c r="K100"/>
  <c r="S111" i="34" s="1"/>
  <c r="U100" i="1"/>
  <c r="X100"/>
  <c r="AD100"/>
  <c r="AE100"/>
  <c r="AF100"/>
  <c r="AH111" i="34" s="1"/>
  <c r="AG100" i="1"/>
  <c r="AI111" i="34" s="1"/>
  <c r="AL100" i="1"/>
  <c r="AK111" i="34" s="1"/>
  <c r="AX100" i="1"/>
  <c r="AW111" i="34" s="1"/>
  <c r="BA100" i="1"/>
  <c r="BA111" i="34" s="1"/>
  <c r="A101" i="1"/>
  <c r="A101" i="12" s="1"/>
  <c r="B101" i="1"/>
  <c r="B99" i="37" s="1"/>
  <c r="C101" i="1"/>
  <c r="D101"/>
  <c r="G112" i="34" s="1"/>
  <c r="E101" i="1"/>
  <c r="F101"/>
  <c r="J112" i="34" s="1"/>
  <c r="G101" i="1"/>
  <c r="K112" i="34" s="1"/>
  <c r="H101" i="1"/>
  <c r="K101"/>
  <c r="S112" i="34" s="1"/>
  <c r="U101" i="1"/>
  <c r="X101"/>
  <c r="Y112" i="34" s="1"/>
  <c r="AD101" i="1"/>
  <c r="AE101"/>
  <c r="AF101"/>
  <c r="AH112" i="34" s="1"/>
  <c r="AG101" i="1"/>
  <c r="AI112" i="34" s="1"/>
  <c r="AL101" i="1"/>
  <c r="AK112" i="34" s="1"/>
  <c r="AX101" i="1"/>
  <c r="AW112" i="34" s="1"/>
  <c r="A102" i="1"/>
  <c r="A102" i="12" s="1"/>
  <c r="B102" i="1"/>
  <c r="B100" i="37" s="1"/>
  <c r="C102" i="1"/>
  <c r="D102" i="12" s="1"/>
  <c r="D102" i="1"/>
  <c r="G113" i="34" s="1"/>
  <c r="E102" i="1"/>
  <c r="F102"/>
  <c r="J113" i="34" s="1"/>
  <c r="G102" i="1"/>
  <c r="H102"/>
  <c r="K102"/>
  <c r="U102"/>
  <c r="X102"/>
  <c r="Y113" i="34" s="1"/>
  <c r="AD102" i="1"/>
  <c r="AE102"/>
  <c r="AF102"/>
  <c r="AH113" i="34" s="1"/>
  <c r="AG102" i="1"/>
  <c r="AH102"/>
  <c r="AL102"/>
  <c r="AK113" i="34" s="1"/>
  <c r="AX102" i="1"/>
  <c r="AW113" i="34" s="1"/>
  <c r="A103" i="1"/>
  <c r="A103" i="12" s="1"/>
  <c r="B103" i="1"/>
  <c r="B101" i="37" s="1"/>
  <c r="C103" i="1"/>
  <c r="D103" i="6" s="1"/>
  <c r="D103" i="1"/>
  <c r="G114" i="34" s="1"/>
  <c r="E103" i="1"/>
  <c r="F103"/>
  <c r="J114" i="34" s="1"/>
  <c r="G103" i="1"/>
  <c r="H103"/>
  <c r="K103"/>
  <c r="S114" i="34" s="1"/>
  <c r="U103" i="1"/>
  <c r="X103"/>
  <c r="Y114" i="34" s="1"/>
  <c r="Y103" i="1"/>
  <c r="Z114" i="34" s="1"/>
  <c r="AD103" i="1"/>
  <c r="AE103"/>
  <c r="AF103"/>
  <c r="AG103"/>
  <c r="AI114" i="34" s="1"/>
  <c r="AL103" i="1"/>
  <c r="AK114" i="34" s="1"/>
  <c r="AW103" i="1"/>
  <c r="AU114" i="34" s="1"/>
  <c r="AX103" i="1"/>
  <c r="AW114" i="34" s="1"/>
  <c r="BA103" i="1"/>
  <c r="BA114" i="34" s="1"/>
  <c r="A104" i="1"/>
  <c r="A104" i="12" s="1"/>
  <c r="B104" i="1"/>
  <c r="B102" i="37" s="1"/>
  <c r="C104" i="1"/>
  <c r="D104" i="12" s="1"/>
  <c r="D104" i="1"/>
  <c r="G115" i="34" s="1"/>
  <c r="E104" i="1"/>
  <c r="F104"/>
  <c r="J115" i="34" s="1"/>
  <c r="G104" i="1"/>
  <c r="H104"/>
  <c r="K104"/>
  <c r="S115" i="34" s="1"/>
  <c r="U104" i="1"/>
  <c r="X104"/>
  <c r="Y115" i="34" s="1"/>
  <c r="Y104" i="1"/>
  <c r="AD104"/>
  <c r="AE104"/>
  <c r="AF104"/>
  <c r="AH115" i="34" s="1"/>
  <c r="AG104" i="1"/>
  <c r="AL104"/>
  <c r="AK115" i="34" s="1"/>
  <c r="AX104" i="1"/>
  <c r="AW115" i="34" s="1"/>
  <c r="BA104" i="1"/>
  <c r="A105"/>
  <c r="A105" i="12" s="1"/>
  <c r="B105" i="1"/>
  <c r="B103" i="37" s="1"/>
  <c r="C105" i="1"/>
  <c r="D105" i="6" s="1"/>
  <c r="D105" i="1"/>
  <c r="G116" i="34" s="1"/>
  <c r="E105" i="1"/>
  <c r="F105"/>
  <c r="J116" i="34" s="1"/>
  <c r="G105" i="1"/>
  <c r="H105"/>
  <c r="K105"/>
  <c r="S116" i="34" s="1"/>
  <c r="U105" i="1"/>
  <c r="X105"/>
  <c r="Y116" i="34" s="1"/>
  <c r="AD105" i="1"/>
  <c r="AE105"/>
  <c r="AF105"/>
  <c r="AH116" i="34" s="1"/>
  <c r="AG105" i="1"/>
  <c r="AL105"/>
  <c r="AK116" i="34" s="1"/>
  <c r="AX105" i="1"/>
  <c r="AW116" i="34" s="1"/>
  <c r="A106" i="1"/>
  <c r="A106" i="12" s="1"/>
  <c r="B106" i="1"/>
  <c r="B104" i="37" s="1"/>
  <c r="C106" i="1"/>
  <c r="D106" i="6" s="1"/>
  <c r="D106" i="1"/>
  <c r="G117" i="34" s="1"/>
  <c r="E106" i="1"/>
  <c r="F106"/>
  <c r="J117" i="34" s="1"/>
  <c r="G106" i="1"/>
  <c r="H106"/>
  <c r="K106"/>
  <c r="U106"/>
  <c r="X106"/>
  <c r="AD106"/>
  <c r="AE106"/>
  <c r="AF106"/>
  <c r="AG106"/>
  <c r="AI117" i="34" s="1"/>
  <c r="AL106" i="1"/>
  <c r="AK117" i="34" s="1"/>
  <c r="AX106" i="1"/>
  <c r="AW117" i="34" s="1"/>
  <c r="A107" i="1"/>
  <c r="A107" i="12" s="1"/>
  <c r="B107" i="1"/>
  <c r="B105" i="37" s="1"/>
  <c r="C107" i="1"/>
  <c r="Y107" s="1"/>
  <c r="R107" i="12" s="1"/>
  <c r="D107" i="1"/>
  <c r="G118" i="34" s="1"/>
  <c r="E107" i="1"/>
  <c r="F107"/>
  <c r="J118" i="34" s="1"/>
  <c r="G107" i="1"/>
  <c r="H107"/>
  <c r="K107"/>
  <c r="U107"/>
  <c r="X107"/>
  <c r="Y118" i="34" s="1"/>
  <c r="AD107" i="1"/>
  <c r="AE107"/>
  <c r="AF107"/>
  <c r="AH118" i="34" s="1"/>
  <c r="AG107" i="1"/>
  <c r="AI118" i="34" s="1"/>
  <c r="AL107" i="1"/>
  <c r="AK118" i="34" s="1"/>
  <c r="AX107" i="1"/>
  <c r="AW118" i="34" s="1"/>
  <c r="BA107" i="1"/>
  <c r="A108"/>
  <c r="A108" i="12" s="1"/>
  <c r="B108" i="1"/>
  <c r="B106" i="37" s="1"/>
  <c r="C108" i="1"/>
  <c r="BA108" s="1"/>
  <c r="D108"/>
  <c r="G119" i="34" s="1"/>
  <c r="E108" i="1"/>
  <c r="F108"/>
  <c r="J119" i="34" s="1"/>
  <c r="G108" i="1"/>
  <c r="H108"/>
  <c r="K108"/>
  <c r="S119" i="34" s="1"/>
  <c r="U108" i="1"/>
  <c r="X108"/>
  <c r="Y119" i="34" s="1"/>
  <c r="AD108" i="1"/>
  <c r="AE108"/>
  <c r="AF108"/>
  <c r="AH119" i="34" s="1"/>
  <c r="AG108" i="1"/>
  <c r="AL108"/>
  <c r="AK119" i="34" s="1"/>
  <c r="AX108" i="1"/>
  <c r="AW119" i="34" s="1"/>
  <c r="A109" i="1"/>
  <c r="A109" i="12" s="1"/>
  <c r="B109" i="1"/>
  <c r="B107" i="37" s="1"/>
  <c r="C109" i="1"/>
  <c r="D109"/>
  <c r="G120" i="34" s="1"/>
  <c r="E109" i="1"/>
  <c r="F109"/>
  <c r="J120" i="34" s="1"/>
  <c r="G109" i="1"/>
  <c r="H109"/>
  <c r="K109"/>
  <c r="S120" i="34" s="1"/>
  <c r="U109" i="1"/>
  <c r="X109"/>
  <c r="Y120" i="34" s="1"/>
  <c r="AD109" i="1"/>
  <c r="AE109"/>
  <c r="AF109"/>
  <c r="AH120" i="34" s="1"/>
  <c r="AG109" i="1"/>
  <c r="AI120" i="34" s="1"/>
  <c r="AL109" i="1"/>
  <c r="AK120" i="34" s="1"/>
  <c r="AX109" i="1"/>
  <c r="AW120" i="34" s="1"/>
  <c r="A110" i="1"/>
  <c r="A110" i="12" s="1"/>
  <c r="B110" i="1"/>
  <c r="B108" i="37" s="1"/>
  <c r="C110" i="1"/>
  <c r="AO110" s="1"/>
  <c r="AO121" i="34" s="1"/>
  <c r="D110" i="1"/>
  <c r="G121" i="34" s="1"/>
  <c r="E110" i="1"/>
  <c r="F110"/>
  <c r="J121" i="34" s="1"/>
  <c r="G110" i="1"/>
  <c r="H110"/>
  <c r="K110"/>
  <c r="U110"/>
  <c r="X110"/>
  <c r="Y121" i="34" s="1"/>
  <c r="AD110" i="1"/>
  <c r="AE110"/>
  <c r="AF110"/>
  <c r="AH121" i="34" s="1"/>
  <c r="AG110" i="1"/>
  <c r="AL110"/>
  <c r="AK121" i="34" s="1"/>
  <c r="AX110" i="1"/>
  <c r="AW121" i="34" s="1"/>
  <c r="A111" i="1"/>
  <c r="A111" i="12" s="1"/>
  <c r="B111" i="1"/>
  <c r="B109" i="37" s="1"/>
  <c r="C111" i="1"/>
  <c r="Y111" s="1"/>
  <c r="Z122" i="34" s="1"/>
  <c r="D111" i="1"/>
  <c r="G122" i="34" s="1"/>
  <c r="E111" i="1"/>
  <c r="F111"/>
  <c r="J122" i="34" s="1"/>
  <c r="G111" i="1"/>
  <c r="H111"/>
  <c r="K111"/>
  <c r="S122" i="34" s="1"/>
  <c r="U111" i="1"/>
  <c r="X111"/>
  <c r="Y122" i="34" s="1"/>
  <c r="AD111" i="1"/>
  <c r="AE111"/>
  <c r="AF111"/>
  <c r="AH122" i="34" s="1"/>
  <c r="AG111" i="1"/>
  <c r="AI122" i="34" s="1"/>
  <c r="AL111" i="1"/>
  <c r="AK122" i="34" s="1"/>
  <c r="AX111" i="1"/>
  <c r="AW122" i="34" s="1"/>
  <c r="A112" i="1"/>
  <c r="A112" i="12" s="1"/>
  <c r="B112" i="1"/>
  <c r="B110" i="37" s="1"/>
  <c r="C112" i="1"/>
  <c r="AM112" s="1"/>
  <c r="D112"/>
  <c r="G123" i="34" s="1"/>
  <c r="E112" i="1"/>
  <c r="F112"/>
  <c r="J123" i="34" s="1"/>
  <c r="G112" i="1"/>
  <c r="H112"/>
  <c r="K112"/>
  <c r="U112"/>
  <c r="X112"/>
  <c r="AD112"/>
  <c r="AE112"/>
  <c r="AF112"/>
  <c r="AH123" i="34" s="1"/>
  <c r="AG112" i="1"/>
  <c r="AI123" i="34" s="1"/>
  <c r="AL112" i="1"/>
  <c r="AK123" i="34" s="1"/>
  <c r="AX112" i="1"/>
  <c r="AW123" i="34" s="1"/>
  <c r="A113" i="1"/>
  <c r="A113" i="12" s="1"/>
  <c r="B113" i="1"/>
  <c r="B111" i="37" s="1"/>
  <c r="C113" i="1"/>
  <c r="Y113" s="1"/>
  <c r="D113"/>
  <c r="G124" i="34" s="1"/>
  <c r="E113" i="1"/>
  <c r="F113"/>
  <c r="J124" i="34" s="1"/>
  <c r="G113" i="1"/>
  <c r="H113"/>
  <c r="K113"/>
  <c r="U113"/>
  <c r="X113"/>
  <c r="AD113"/>
  <c r="AE113"/>
  <c r="AF113"/>
  <c r="AH124" i="34" s="1"/>
  <c r="AG113" i="1"/>
  <c r="AI124" i="34" s="1"/>
  <c r="AH113" i="1"/>
  <c r="J111" i="37" s="1"/>
  <c r="AL113" i="1"/>
  <c r="AK124" i="34" s="1"/>
  <c r="AX113" i="1"/>
  <c r="A114"/>
  <c r="A114" i="12" s="1"/>
  <c r="B114" i="1"/>
  <c r="B112" i="37" s="1"/>
  <c r="C114" i="1"/>
  <c r="D114" i="6" s="1"/>
  <c r="D114" i="1"/>
  <c r="G125" i="34" s="1"/>
  <c r="E114" i="1"/>
  <c r="F114"/>
  <c r="J125" i="34" s="1"/>
  <c r="G114" i="1"/>
  <c r="H114"/>
  <c r="K114"/>
  <c r="S125" i="34" s="1"/>
  <c r="U114" i="1"/>
  <c r="X114"/>
  <c r="Y125" i="34" s="1"/>
  <c r="AD114" i="1"/>
  <c r="AE114"/>
  <c r="AF114"/>
  <c r="AH125" i="34" s="1"/>
  <c r="AG114" i="1"/>
  <c r="AI125" i="34" s="1"/>
  <c r="AL114" i="1"/>
  <c r="AK125" i="34" s="1"/>
  <c r="AX114" i="1"/>
  <c r="AW125" i="34" s="1"/>
  <c r="A115" i="1"/>
  <c r="A115" i="12" s="1"/>
  <c r="B115" i="1"/>
  <c r="B113" i="37" s="1"/>
  <c r="C115" i="1"/>
  <c r="D115"/>
  <c r="G126" i="34" s="1"/>
  <c r="E115" i="1"/>
  <c r="F115"/>
  <c r="J126" i="34" s="1"/>
  <c r="G115" i="1"/>
  <c r="K126" i="34" s="1"/>
  <c r="H115" i="1"/>
  <c r="K115"/>
  <c r="S126" i="34" s="1"/>
  <c r="U115" i="1"/>
  <c r="X115"/>
  <c r="Y126" i="34" s="1"/>
  <c r="Y115" i="1"/>
  <c r="Z126" i="34" s="1"/>
  <c r="AD115" i="1"/>
  <c r="AE115"/>
  <c r="AF115"/>
  <c r="AH126" i="34" s="1"/>
  <c r="AG115" i="1"/>
  <c r="AI126" i="34" s="1"/>
  <c r="AL115" i="1"/>
  <c r="AK126" i="34" s="1"/>
  <c r="AX115" i="1"/>
  <c r="AW126" i="34" s="1"/>
  <c r="BA115" i="1"/>
  <c r="A116"/>
  <c r="A116" i="12" s="1"/>
  <c r="B116" i="1"/>
  <c r="B114" i="37" s="1"/>
  <c r="C116" i="1"/>
  <c r="AO116" s="1"/>
  <c r="AO127" i="34" s="1"/>
  <c r="D116" i="1"/>
  <c r="G127" i="34" s="1"/>
  <c r="E116" i="1"/>
  <c r="F116"/>
  <c r="J127" i="34" s="1"/>
  <c r="G116" i="1"/>
  <c r="H116"/>
  <c r="K116"/>
  <c r="S127" i="34" s="1"/>
  <c r="U116" i="1"/>
  <c r="X116"/>
  <c r="Y127" i="34" s="1"/>
  <c r="AD116" i="1"/>
  <c r="AE116"/>
  <c r="AF116"/>
  <c r="AH127" i="34" s="1"/>
  <c r="AG116" i="1"/>
  <c r="AI127" i="34" s="1"/>
  <c r="AH116" i="1"/>
  <c r="J114" i="37" s="1"/>
  <c r="AL116" i="1"/>
  <c r="AK127" i="34" s="1"/>
  <c r="AX116" i="1"/>
  <c r="AW127" i="34" s="1"/>
  <c r="A117" i="1"/>
  <c r="A117" i="12" s="1"/>
  <c r="B117" i="1"/>
  <c r="B115" i="37" s="1"/>
  <c r="C117" i="1"/>
  <c r="Y117" s="1"/>
  <c r="R117" i="12" s="1"/>
  <c r="D117" i="1"/>
  <c r="G128" i="34" s="1"/>
  <c r="E117" i="1"/>
  <c r="F117"/>
  <c r="J128" i="34" s="1"/>
  <c r="G117" i="1"/>
  <c r="H117"/>
  <c r="K117"/>
  <c r="S128" i="34" s="1"/>
  <c r="U117" i="1"/>
  <c r="X117"/>
  <c r="Y128" i="34" s="1"/>
  <c r="AD117" i="1"/>
  <c r="AE117"/>
  <c r="AF117"/>
  <c r="AH128" i="34" s="1"/>
  <c r="AG117" i="1"/>
  <c r="AI128" i="34" s="1"/>
  <c r="AL117" i="1"/>
  <c r="AK128" i="34" s="1"/>
  <c r="AX117" i="1"/>
  <c r="AW128" i="34" s="1"/>
  <c r="A118" i="1"/>
  <c r="A118" i="12" s="1"/>
  <c r="B118" i="1"/>
  <c r="B116" i="37" s="1"/>
  <c r="C118" i="1"/>
  <c r="D118" i="6" s="1"/>
  <c r="D118" i="1"/>
  <c r="G129" i="34" s="1"/>
  <c r="E118" i="1"/>
  <c r="F118"/>
  <c r="J129" i="34" s="1"/>
  <c r="G118" i="1"/>
  <c r="H118"/>
  <c r="K118"/>
  <c r="U118"/>
  <c r="X118"/>
  <c r="Y129" i="34" s="1"/>
  <c r="AD118" i="1"/>
  <c r="AE118"/>
  <c r="AF118"/>
  <c r="AH129" i="34" s="1"/>
  <c r="AG118" i="1"/>
  <c r="AI129" i="34" s="1"/>
  <c r="AL118" i="1"/>
  <c r="AK129" i="34" s="1"/>
  <c r="AX118" i="1"/>
  <c r="AW129" i="34" s="1"/>
  <c r="A119" i="1"/>
  <c r="A119" i="12" s="1"/>
  <c r="B119" i="1"/>
  <c r="B117" i="37" s="1"/>
  <c r="C119" i="1"/>
  <c r="AW119" s="1"/>
  <c r="D119"/>
  <c r="G130" i="34" s="1"/>
  <c r="E119" i="1"/>
  <c r="F119"/>
  <c r="J130" i="34" s="1"/>
  <c r="G119" i="1"/>
  <c r="H119"/>
  <c r="K119"/>
  <c r="S130" i="34" s="1"/>
  <c r="U119" i="1"/>
  <c r="X119"/>
  <c r="AD119"/>
  <c r="AE119"/>
  <c r="AF119"/>
  <c r="AH130" i="34" s="1"/>
  <c r="AG119" i="1"/>
  <c r="AI130" i="34" s="1"/>
  <c r="AL119" i="1"/>
  <c r="AK130" i="34" s="1"/>
  <c r="AX119" i="1"/>
  <c r="AW130" i="34" s="1"/>
  <c r="A120" i="1"/>
  <c r="A120" i="12" s="1"/>
  <c r="B120" i="1"/>
  <c r="B118" i="37" s="1"/>
  <c r="C120" i="1"/>
  <c r="D120"/>
  <c r="G131" i="34" s="1"/>
  <c r="E120" i="1"/>
  <c r="F120"/>
  <c r="J131" i="34" s="1"/>
  <c r="G120" i="1"/>
  <c r="H120"/>
  <c r="K120"/>
  <c r="S131" i="34" s="1"/>
  <c r="U120" i="1"/>
  <c r="X120"/>
  <c r="AD120"/>
  <c r="AE120"/>
  <c r="AF120"/>
  <c r="AG120"/>
  <c r="AI131" i="34" s="1"/>
  <c r="AL120" i="1"/>
  <c r="AK131" i="34" s="1"/>
  <c r="AX120" i="1"/>
  <c r="AW131" i="34" s="1"/>
  <c r="A121" i="1"/>
  <c r="A121" i="12" s="1"/>
  <c r="B121" i="1"/>
  <c r="B119" i="37" s="1"/>
  <c r="C121" i="1"/>
  <c r="D121"/>
  <c r="G132" i="34" s="1"/>
  <c r="E121" i="1"/>
  <c r="F121"/>
  <c r="J132" i="34" s="1"/>
  <c r="G121" i="1"/>
  <c r="H121"/>
  <c r="K121"/>
  <c r="S132" i="34" s="1"/>
  <c r="U121" i="1"/>
  <c r="X121"/>
  <c r="Y132" i="34" s="1"/>
  <c r="Y121" i="1"/>
  <c r="Z132" i="34" s="1"/>
  <c r="AD121" i="1"/>
  <c r="AE121"/>
  <c r="AF121"/>
  <c r="AH132" i="34" s="1"/>
  <c r="AG121" i="1"/>
  <c r="AI132" i="34" s="1"/>
  <c r="AH121" i="1"/>
  <c r="J119" i="37" s="1"/>
  <c r="AL121" i="1"/>
  <c r="AK132" i="34" s="1"/>
  <c r="AO121" i="1"/>
  <c r="AO132" i="34" s="1"/>
  <c r="AW121" i="1"/>
  <c r="AU132" i="34" s="1"/>
  <c r="AX121" i="1"/>
  <c r="AW132" i="34" s="1"/>
  <c r="A122" i="1"/>
  <c r="A122" i="12" s="1"/>
  <c r="B122" i="1"/>
  <c r="B120" i="37" s="1"/>
  <c r="C122" i="1"/>
  <c r="Y122" s="1"/>
  <c r="D122"/>
  <c r="G133" i="34" s="1"/>
  <c r="E122" i="1"/>
  <c r="F122"/>
  <c r="J133" i="34" s="1"/>
  <c r="G122" i="1"/>
  <c r="H122"/>
  <c r="K122"/>
  <c r="S133" i="34" s="1"/>
  <c r="U122" i="1"/>
  <c r="X122"/>
  <c r="Y133" i="34" s="1"/>
  <c r="AD122" i="1"/>
  <c r="AE122"/>
  <c r="AF122"/>
  <c r="AH133" i="34" s="1"/>
  <c r="AG122" i="1"/>
  <c r="AI133" i="34" s="1"/>
  <c r="AL122" i="1"/>
  <c r="AK133" i="34" s="1"/>
  <c r="AX122" i="1"/>
  <c r="AW133" i="34" s="1"/>
  <c r="BA122" i="1"/>
  <c r="A123"/>
  <c r="A123" i="12" s="1"/>
  <c r="B123" i="1"/>
  <c r="B121" i="37" s="1"/>
  <c r="C123" i="1"/>
  <c r="D123" i="6" s="1"/>
  <c r="D123" i="1"/>
  <c r="G134" i="34" s="1"/>
  <c r="E123" i="1"/>
  <c r="F123"/>
  <c r="J134" i="34" s="1"/>
  <c r="G123" i="1"/>
  <c r="H123"/>
  <c r="K123"/>
  <c r="U123"/>
  <c r="X123"/>
  <c r="Y134" i="34" s="1"/>
  <c r="AD123" i="1"/>
  <c r="AE123"/>
  <c r="AF123"/>
  <c r="AH134" i="34" s="1"/>
  <c r="AG123" i="1"/>
  <c r="AI134" i="34" s="1"/>
  <c r="AL123" i="1"/>
  <c r="AK134" i="34" s="1"/>
  <c r="AX123" i="1"/>
  <c r="AW134" i="34" s="1"/>
  <c r="A124" i="1"/>
  <c r="A124" i="12" s="1"/>
  <c r="B124" i="1"/>
  <c r="B122" i="37" s="1"/>
  <c r="C124" i="1"/>
  <c r="BA124" s="1"/>
  <c r="D124"/>
  <c r="G135" i="34" s="1"/>
  <c r="E124" i="1"/>
  <c r="F124"/>
  <c r="J135" i="34" s="1"/>
  <c r="G124" i="1"/>
  <c r="K135" i="34" s="1"/>
  <c r="H124" i="1"/>
  <c r="K124"/>
  <c r="S135" i="34" s="1"/>
  <c r="U124" i="1"/>
  <c r="X124"/>
  <c r="Y135" i="34" s="1"/>
  <c r="AD124" i="1"/>
  <c r="AE124"/>
  <c r="AF124"/>
  <c r="AH135" i="34" s="1"/>
  <c r="AG124" i="1"/>
  <c r="AI135" i="34" s="1"/>
  <c r="AH124" i="1"/>
  <c r="J122" i="37" s="1"/>
  <c r="AL124" i="1"/>
  <c r="AK135" i="34" s="1"/>
  <c r="AO124" i="1"/>
  <c r="AO135" i="34" s="1"/>
  <c r="AX124" i="1"/>
  <c r="AW135" i="34" s="1"/>
  <c r="A125" i="1"/>
  <c r="A125" i="12" s="1"/>
  <c r="B125" i="1"/>
  <c r="B123" i="37" s="1"/>
  <c r="C125" i="1"/>
  <c r="D125" i="6" s="1"/>
  <c r="D125" i="1"/>
  <c r="G136" i="34" s="1"/>
  <c r="E125" i="1"/>
  <c r="F125"/>
  <c r="J136" i="34" s="1"/>
  <c r="G125" i="1"/>
  <c r="H125"/>
  <c r="K125"/>
  <c r="S136" i="34" s="1"/>
  <c r="U125" i="1"/>
  <c r="X125"/>
  <c r="AD125"/>
  <c r="AE125"/>
  <c r="AF125"/>
  <c r="AH136" i="34" s="1"/>
  <c r="AG125" i="1"/>
  <c r="AI136" i="34" s="1"/>
  <c r="AH125" i="1"/>
  <c r="J123" i="37" s="1"/>
  <c r="AI125" i="1"/>
  <c r="K123" i="37" s="1"/>
  <c r="AL125" i="1"/>
  <c r="AK136" i="34" s="1"/>
  <c r="AX125" i="1"/>
  <c r="AW136" i="34" s="1"/>
  <c r="A126" i="1"/>
  <c r="A126" i="12" s="1"/>
  <c r="B126" i="1"/>
  <c r="B124" i="37" s="1"/>
  <c r="C126" i="1"/>
  <c r="D126"/>
  <c r="G137" i="34" s="1"/>
  <c r="E126" i="1"/>
  <c r="F126"/>
  <c r="J137" i="34" s="1"/>
  <c r="G126" i="1"/>
  <c r="H126"/>
  <c r="K126"/>
  <c r="U126"/>
  <c r="X126"/>
  <c r="Y137" i="34" s="1"/>
  <c r="AD126" i="1"/>
  <c r="AE126"/>
  <c r="AF126"/>
  <c r="AH137" i="34" s="1"/>
  <c r="AG126" i="1"/>
  <c r="AI137" i="34" s="1"/>
  <c r="AL126" i="1"/>
  <c r="AK137" i="34" s="1"/>
  <c r="AX126" i="1"/>
  <c r="AW137" i="34" s="1"/>
  <c r="A127" i="1"/>
  <c r="A127" i="12" s="1"/>
  <c r="B127" i="1"/>
  <c r="B125" i="37" s="1"/>
  <c r="C127" i="1"/>
  <c r="AO127" s="1"/>
  <c r="D127"/>
  <c r="G138" i="34" s="1"/>
  <c r="E127" i="1"/>
  <c r="F127"/>
  <c r="J138" i="34" s="1"/>
  <c r="G127" i="1"/>
  <c r="H127"/>
  <c r="K127"/>
  <c r="S138" i="34" s="1"/>
  <c r="U127" i="1"/>
  <c r="X127"/>
  <c r="Y138" i="34" s="1"/>
  <c r="AD127" i="1"/>
  <c r="AE127"/>
  <c r="AF127"/>
  <c r="AH138" i="34" s="1"/>
  <c r="AG127" i="1"/>
  <c r="AI138" i="34" s="1"/>
  <c r="AL127" i="1"/>
  <c r="AK138" i="34" s="1"/>
  <c r="AW127" i="1"/>
  <c r="AX127"/>
  <c r="A128"/>
  <c r="A128" i="12" s="1"/>
  <c r="B128" i="1"/>
  <c r="B126" i="37" s="1"/>
  <c r="C128" i="1"/>
  <c r="D128" i="6" s="1"/>
  <c r="D128" i="1"/>
  <c r="G139" i="34" s="1"/>
  <c r="E128" i="1"/>
  <c r="F128"/>
  <c r="J139" i="34" s="1"/>
  <c r="G128" i="1"/>
  <c r="H128"/>
  <c r="K128"/>
  <c r="U128"/>
  <c r="X128"/>
  <c r="Y139" i="34" s="1"/>
  <c r="AD128" i="1"/>
  <c r="AE128"/>
  <c r="AF128"/>
  <c r="AH139" i="34" s="1"/>
  <c r="AG128" i="1"/>
  <c r="AI139" i="34" s="1"/>
  <c r="AL128" i="1"/>
  <c r="AK139" i="34" s="1"/>
  <c r="AX128" i="1"/>
  <c r="AW139" i="34" s="1"/>
  <c r="A129" i="1"/>
  <c r="A129" i="12" s="1"/>
  <c r="B129" i="1"/>
  <c r="B127" i="37" s="1"/>
  <c r="C129" i="1"/>
  <c r="Y129" s="1"/>
  <c r="D129"/>
  <c r="G140" i="34" s="1"/>
  <c r="E129" i="1"/>
  <c r="F129"/>
  <c r="J140" i="34" s="1"/>
  <c r="G129" i="1"/>
  <c r="H129"/>
  <c r="K129"/>
  <c r="S140" i="34" s="1"/>
  <c r="U129" i="1"/>
  <c r="X129"/>
  <c r="AD129"/>
  <c r="AE129"/>
  <c r="AF129"/>
  <c r="AH140" i="34" s="1"/>
  <c r="AG129" i="1"/>
  <c r="AH129"/>
  <c r="J127" i="37" s="1"/>
  <c r="AI129" i="1"/>
  <c r="K127" i="37" s="1"/>
  <c r="AL129" i="1"/>
  <c r="AK140" i="34" s="1"/>
  <c r="AX129" i="1"/>
  <c r="AW140" i="34" s="1"/>
  <c r="A130" i="1"/>
  <c r="A130" i="12" s="1"/>
  <c r="B130" i="1"/>
  <c r="B128" i="37" s="1"/>
  <c r="C130" i="1"/>
  <c r="AW130" s="1"/>
  <c r="D130"/>
  <c r="G141" i="34" s="1"/>
  <c r="E130" i="1"/>
  <c r="F130"/>
  <c r="J141" i="34" s="1"/>
  <c r="G130" i="1"/>
  <c r="H130"/>
  <c r="K130"/>
  <c r="S141" i="34" s="1"/>
  <c r="U130" i="1"/>
  <c r="X130"/>
  <c r="AD130"/>
  <c r="AE130"/>
  <c r="AF130"/>
  <c r="AH141" i="34" s="1"/>
  <c r="AG130" i="1"/>
  <c r="AI141" i="34" s="1"/>
  <c r="AL130" i="1"/>
  <c r="AK141" i="34" s="1"/>
  <c r="AX130" i="1"/>
  <c r="AW141" i="34" s="1"/>
  <c r="A131" i="1"/>
  <c r="A131" i="12" s="1"/>
  <c r="B131" i="1"/>
  <c r="B129" i="37" s="1"/>
  <c r="C131" i="1"/>
  <c r="AY131" s="1"/>
  <c r="D131"/>
  <c r="G142" i="34" s="1"/>
  <c r="E131" i="1"/>
  <c r="F131"/>
  <c r="J142" i="34" s="1"/>
  <c r="G131" i="1"/>
  <c r="H131"/>
  <c r="K131"/>
  <c r="S142" i="34" s="1"/>
  <c r="U131" i="1"/>
  <c r="X131"/>
  <c r="Y142" i="34" s="1"/>
  <c r="AD131" i="1"/>
  <c r="AE131"/>
  <c r="AF131"/>
  <c r="AH142" i="34" s="1"/>
  <c r="AG131" i="1"/>
  <c r="AL131"/>
  <c r="AK142" i="34" s="1"/>
  <c r="AX131" i="1"/>
  <c r="AW142" i="34" s="1"/>
  <c r="A132" i="1"/>
  <c r="A132" i="12" s="1"/>
  <c r="B132" i="1"/>
  <c r="B130" i="37" s="1"/>
  <c r="C132" i="1"/>
  <c r="AM132" s="1"/>
  <c r="AL143" i="34" s="1"/>
  <c r="D132" i="1"/>
  <c r="G143" i="34" s="1"/>
  <c r="E132" i="1"/>
  <c r="F132"/>
  <c r="J143" i="34" s="1"/>
  <c r="G132" i="1"/>
  <c r="H132"/>
  <c r="K132"/>
  <c r="S143" i="34" s="1"/>
  <c r="U132" i="1"/>
  <c r="X132"/>
  <c r="AD132"/>
  <c r="AE132"/>
  <c r="AF132"/>
  <c r="AH143" i="34" s="1"/>
  <c r="AG132" i="1"/>
  <c r="AI143" i="34" s="1"/>
  <c r="AL132" i="1"/>
  <c r="AK143" i="34" s="1"/>
  <c r="AX132" i="1"/>
  <c r="AW143" i="34" s="1"/>
  <c r="A133" i="1"/>
  <c r="A133" i="12" s="1"/>
  <c r="B133" i="1"/>
  <c r="B131" i="37" s="1"/>
  <c r="C133" i="1"/>
  <c r="AM133" s="1"/>
  <c r="D133"/>
  <c r="G144" i="34" s="1"/>
  <c r="E133" i="1"/>
  <c r="F133"/>
  <c r="J144" i="34" s="1"/>
  <c r="G133" i="1"/>
  <c r="H133"/>
  <c r="K133"/>
  <c r="S144" i="34" s="1"/>
  <c r="L133" i="1"/>
  <c r="U133"/>
  <c r="X133"/>
  <c r="Y144" i="34" s="1"/>
  <c r="AD133" i="1"/>
  <c r="AE133"/>
  <c r="AF133"/>
  <c r="AH144" i="34" s="1"/>
  <c r="AG133" i="1"/>
  <c r="AI144" i="34" s="1"/>
  <c r="AH133" i="1"/>
  <c r="J131" i="37" s="1"/>
  <c r="AL133" i="1"/>
  <c r="AK144" i="34" s="1"/>
  <c r="AX133" i="1"/>
  <c r="AW144" i="34" s="1"/>
  <c r="A134" i="1"/>
  <c r="A134" i="12" s="1"/>
  <c r="B134" i="1"/>
  <c r="B132" i="37" s="1"/>
  <c r="C134" i="1"/>
  <c r="D134" i="6" s="1"/>
  <c r="D134" i="1"/>
  <c r="G145" i="34" s="1"/>
  <c r="E134" i="1"/>
  <c r="F134"/>
  <c r="J145" i="34" s="1"/>
  <c r="G134" i="1"/>
  <c r="H134"/>
  <c r="K134"/>
  <c r="S145" i="34" s="1"/>
  <c r="U134" i="1"/>
  <c r="X134"/>
  <c r="Y134"/>
  <c r="Z145" i="34" s="1"/>
  <c r="AD134" i="1"/>
  <c r="AE134"/>
  <c r="AI134" s="1"/>
  <c r="K132" i="37" s="1"/>
  <c r="AF134" i="1"/>
  <c r="AG134"/>
  <c r="AI145" i="34" s="1"/>
  <c r="AL134" i="1"/>
  <c r="AM134"/>
  <c r="AL145" i="34" s="1"/>
  <c r="AO134" i="1"/>
  <c r="AO145" i="34" s="1"/>
  <c r="AW134" i="1"/>
  <c r="AU145" i="34" s="1"/>
  <c r="AX134" i="1"/>
  <c r="AY134"/>
  <c r="AX145" i="34" s="1"/>
  <c r="BA134" i="1"/>
  <c r="BA145" i="34" s="1"/>
  <c r="A135" i="1"/>
  <c r="A135" i="12" s="1"/>
  <c r="B135" i="1"/>
  <c r="B133" i="37" s="1"/>
  <c r="C135" i="1"/>
  <c r="D135" i="6" s="1"/>
  <c r="D135" i="1"/>
  <c r="G146" i="34" s="1"/>
  <c r="E135" i="1"/>
  <c r="F135"/>
  <c r="J146" i="34" s="1"/>
  <c r="G135" i="1"/>
  <c r="H135"/>
  <c r="K135"/>
  <c r="S146" i="34" s="1"/>
  <c r="U135" i="1"/>
  <c r="X135"/>
  <c r="Y146" i="34" s="1"/>
  <c r="AD135" i="1"/>
  <c r="AE135"/>
  <c r="AF135"/>
  <c r="AH146" i="34" s="1"/>
  <c r="AG135" i="1"/>
  <c r="AI146" i="34" s="1"/>
  <c r="AH135" i="1"/>
  <c r="J133" i="37" s="1"/>
  <c r="AL135" i="1"/>
  <c r="AK146" i="34" s="1"/>
  <c r="AX135" i="1"/>
  <c r="AW146" i="34" s="1"/>
  <c r="A136" i="1"/>
  <c r="A136" i="12" s="1"/>
  <c r="B136" i="1"/>
  <c r="B134" i="37" s="1"/>
  <c r="C136" i="1"/>
  <c r="D136" i="6" s="1"/>
  <c r="D136" i="1"/>
  <c r="G147" i="34" s="1"/>
  <c r="E136" i="1"/>
  <c r="F136"/>
  <c r="J147" i="34" s="1"/>
  <c r="G136" i="1"/>
  <c r="H136"/>
  <c r="K136"/>
  <c r="S147" i="34" s="1"/>
  <c r="U136" i="1"/>
  <c r="X136"/>
  <c r="Y147" i="34" s="1"/>
  <c r="AD136" i="1"/>
  <c r="AE136"/>
  <c r="AF136"/>
  <c r="AH147" i="34" s="1"/>
  <c r="AG136" i="1"/>
  <c r="AL136"/>
  <c r="AO136"/>
  <c r="AO147" i="34" s="1"/>
  <c r="AW136" i="1"/>
  <c r="AU147" i="34" s="1"/>
  <c r="AX136" i="1"/>
  <c r="AW147" i="34" s="1"/>
  <c r="BA136" i="1"/>
  <c r="BA147" i="34" s="1"/>
  <c r="A137" i="1"/>
  <c r="A137" i="12" s="1"/>
  <c r="B137" i="1"/>
  <c r="B135" i="37" s="1"/>
  <c r="C137" i="1"/>
  <c r="D137"/>
  <c r="G148" i="34" s="1"/>
  <c r="E137" i="1"/>
  <c r="F137"/>
  <c r="J148" i="34" s="1"/>
  <c r="G137" i="1"/>
  <c r="H137"/>
  <c r="K137"/>
  <c r="S148" i="34" s="1"/>
  <c r="U137" i="1"/>
  <c r="X137"/>
  <c r="Y148" i="34" s="1"/>
  <c r="Y137" i="1"/>
  <c r="Z148" i="34" s="1"/>
  <c r="AD137" i="1"/>
  <c r="AE137"/>
  <c r="AF137"/>
  <c r="AH148" i="34" s="1"/>
  <c r="AG137" i="1"/>
  <c r="AH137"/>
  <c r="J135" i="37" s="1"/>
  <c r="AL137" i="1"/>
  <c r="AK148" i="34" s="1"/>
  <c r="AM137" i="1"/>
  <c r="AL148" i="34" s="1"/>
  <c r="AX137" i="1"/>
  <c r="AW148" i="34" s="1"/>
  <c r="A138" i="1"/>
  <c r="A138" i="12" s="1"/>
  <c r="B138" i="1"/>
  <c r="B136" i="37" s="1"/>
  <c r="C138" i="1"/>
  <c r="D138"/>
  <c r="G149" i="34" s="1"/>
  <c r="E138" i="1"/>
  <c r="F138"/>
  <c r="J149" i="34" s="1"/>
  <c r="G138" i="1"/>
  <c r="H138"/>
  <c r="K138"/>
  <c r="S149" i="34" s="1"/>
  <c r="U138" i="1"/>
  <c r="X138"/>
  <c r="Y138"/>
  <c r="Z149" i="34" s="1"/>
  <c r="AD138" i="1"/>
  <c r="AE138"/>
  <c r="AF138"/>
  <c r="AG138"/>
  <c r="AI149" i="34" s="1"/>
  <c r="AL138" i="1"/>
  <c r="AK149" i="34" s="1"/>
  <c r="AX138" i="1"/>
  <c r="AW149" i="34" s="1"/>
  <c r="A139" i="1"/>
  <c r="A139" i="12" s="1"/>
  <c r="B139" i="1"/>
  <c r="B137" i="37" s="1"/>
  <c r="C139" i="1"/>
  <c r="AY139" s="1"/>
  <c r="AF139" i="12" s="1"/>
  <c r="D139" i="1"/>
  <c r="G150" i="34" s="1"/>
  <c r="E139" i="1"/>
  <c r="F139"/>
  <c r="J150" i="34" s="1"/>
  <c r="G139" i="1"/>
  <c r="H139"/>
  <c r="K139"/>
  <c r="S150" i="34" s="1"/>
  <c r="U139" i="1"/>
  <c r="X139"/>
  <c r="Y150" i="34" s="1"/>
  <c r="Y139" i="1"/>
  <c r="AD139"/>
  <c r="AE139"/>
  <c r="AF139"/>
  <c r="AH150" i="34" s="1"/>
  <c r="AG139" i="1"/>
  <c r="AL139"/>
  <c r="AK150" i="34" s="1"/>
  <c r="AX139" i="1"/>
  <c r="AW150" i="34" s="1"/>
  <c r="A140" i="1"/>
  <c r="A140" i="12" s="1"/>
  <c r="B140" i="1"/>
  <c r="B138" i="37" s="1"/>
  <c r="C140" i="1"/>
  <c r="AM140" s="1"/>
  <c r="AL151" i="34" s="1"/>
  <c r="D140" i="1"/>
  <c r="G151" i="34" s="1"/>
  <c r="E140" i="1"/>
  <c r="F140"/>
  <c r="J151" i="34" s="1"/>
  <c r="G140" i="1"/>
  <c r="H140"/>
  <c r="K140"/>
  <c r="S151" i="34" s="1"/>
  <c r="U140" i="1"/>
  <c r="X140"/>
  <c r="Y140"/>
  <c r="Z151" i="34" s="1"/>
  <c r="AD140" i="1"/>
  <c r="AE140"/>
  <c r="AF140"/>
  <c r="AH151" i="34" s="1"/>
  <c r="AG140" i="1"/>
  <c r="AI151" i="34" s="1"/>
  <c r="AL140" i="1"/>
  <c r="AK151" i="34" s="1"/>
  <c r="AX140" i="1"/>
  <c r="AW151" i="34" s="1"/>
  <c r="A141" i="1"/>
  <c r="A141" i="12" s="1"/>
  <c r="B141" i="1"/>
  <c r="B139" i="37" s="1"/>
  <c r="C141" i="1"/>
  <c r="Y141" s="1"/>
  <c r="D141"/>
  <c r="G152" i="34" s="1"/>
  <c r="E141" i="1"/>
  <c r="F141"/>
  <c r="J152" i="34" s="1"/>
  <c r="G141" i="1"/>
  <c r="H141"/>
  <c r="K141"/>
  <c r="S152" i="34" s="1"/>
  <c r="U141" i="1"/>
  <c r="X141"/>
  <c r="Y152" i="34" s="1"/>
  <c r="AD141" i="1"/>
  <c r="AE141"/>
  <c r="AF141"/>
  <c r="AH152" i="34" s="1"/>
  <c r="AG141" i="1"/>
  <c r="AI152" i="34" s="1"/>
  <c r="AL141" i="1"/>
  <c r="AK152" i="34" s="1"/>
  <c r="AX141" i="1"/>
  <c r="AW152" i="34" s="1"/>
  <c r="A142" i="1"/>
  <c r="A142" i="12" s="1"/>
  <c r="B142" i="1"/>
  <c r="B140" i="37" s="1"/>
  <c r="C142" i="1"/>
  <c r="AM142" s="1"/>
  <c r="D142"/>
  <c r="G153" i="34" s="1"/>
  <c r="E142" i="1"/>
  <c r="F142"/>
  <c r="J153" i="34" s="1"/>
  <c r="G142" i="1"/>
  <c r="H142"/>
  <c r="K142"/>
  <c r="S153" i="34" s="1"/>
  <c r="U142" i="1"/>
  <c r="X142"/>
  <c r="Y153" i="34" s="1"/>
  <c r="AD142" i="1"/>
  <c r="AE142"/>
  <c r="AF142"/>
  <c r="AH153" i="34" s="1"/>
  <c r="AG142" i="1"/>
  <c r="AI153" i="34" s="1"/>
  <c r="AL142" i="1"/>
  <c r="AK153" i="34" s="1"/>
  <c r="AX142" i="1"/>
  <c r="AW153" i="34" s="1"/>
  <c r="A143" i="1"/>
  <c r="A143" i="12" s="1"/>
  <c r="B143" i="1"/>
  <c r="B141" i="37" s="1"/>
  <c r="C143" i="1"/>
  <c r="Y143" s="1"/>
  <c r="R143" i="12" s="1"/>
  <c r="D143" i="1"/>
  <c r="G154" i="34" s="1"/>
  <c r="E143" i="1"/>
  <c r="F143"/>
  <c r="J154" i="34" s="1"/>
  <c r="G143" i="1"/>
  <c r="H143"/>
  <c r="K143"/>
  <c r="S154" i="34" s="1"/>
  <c r="U143" i="1"/>
  <c r="X143"/>
  <c r="Y154" i="34" s="1"/>
  <c r="AD143" i="1"/>
  <c r="AE143"/>
  <c r="AF143"/>
  <c r="AH154" i="34" s="1"/>
  <c r="AG143" i="1"/>
  <c r="AI154" i="34" s="1"/>
  <c r="AL143" i="1"/>
  <c r="AK154" i="34" s="1"/>
  <c r="AX143" i="1"/>
  <c r="A144"/>
  <c r="A144" i="12" s="1"/>
  <c r="B144" i="1"/>
  <c r="B142" i="37" s="1"/>
  <c r="C144" i="1"/>
  <c r="Y144" s="1"/>
  <c r="D144"/>
  <c r="G155" i="34" s="1"/>
  <c r="E144" i="1"/>
  <c r="F144"/>
  <c r="J155" i="34" s="1"/>
  <c r="G144" i="1"/>
  <c r="H144"/>
  <c r="K144"/>
  <c r="S155" i="34" s="1"/>
  <c r="U144" i="1"/>
  <c r="X144"/>
  <c r="AD144"/>
  <c r="AE144"/>
  <c r="AF144"/>
  <c r="AH155" i="34" s="1"/>
  <c r="AG144" i="1"/>
  <c r="AI155" i="34" s="1"/>
  <c r="AL144" i="1"/>
  <c r="AK155" i="34" s="1"/>
  <c r="AX144" i="1"/>
  <c r="AW155" i="34" s="1"/>
  <c r="A145" i="1"/>
  <c r="A145" i="12" s="1"/>
  <c r="B145" i="1"/>
  <c r="B143" i="37" s="1"/>
  <c r="C145" i="1"/>
  <c r="Y145" s="1"/>
  <c r="D145"/>
  <c r="G156" i="34" s="1"/>
  <c r="E145" i="1"/>
  <c r="F145"/>
  <c r="J156" i="34" s="1"/>
  <c r="G145" i="1"/>
  <c r="H145"/>
  <c r="K145"/>
  <c r="S156" i="34" s="1"/>
  <c r="U145" i="1"/>
  <c r="X145"/>
  <c r="Y156" i="34" s="1"/>
  <c r="AD145" i="1"/>
  <c r="AE145"/>
  <c r="AF145"/>
  <c r="AH156" i="34" s="1"/>
  <c r="AG145" i="1"/>
  <c r="AI156" i="34" s="1"/>
  <c r="AL145" i="1"/>
  <c r="AK156" i="34" s="1"/>
  <c r="AM145" i="1"/>
  <c r="AX145"/>
  <c r="A146"/>
  <c r="A146" i="12" s="1"/>
  <c r="B146" i="1"/>
  <c r="B144" i="37" s="1"/>
  <c r="C146" i="1"/>
  <c r="Y146" s="1"/>
  <c r="R146" i="12" s="1"/>
  <c r="D146" i="1"/>
  <c r="G157" i="34" s="1"/>
  <c r="E146" i="1"/>
  <c r="F146"/>
  <c r="J157" i="34" s="1"/>
  <c r="G146" i="1"/>
  <c r="H146"/>
  <c r="K146"/>
  <c r="S157" i="34" s="1"/>
  <c r="U146" i="1"/>
  <c r="X146"/>
  <c r="Y157" i="34" s="1"/>
  <c r="AD146" i="1"/>
  <c r="AE146"/>
  <c r="AF146"/>
  <c r="AH157" i="34" s="1"/>
  <c r="AG146" i="1"/>
  <c r="AI157" i="34" s="1"/>
  <c r="AL146" i="1"/>
  <c r="AK157" i="34" s="1"/>
  <c r="AX146" i="1"/>
  <c r="AW157" i="34" s="1"/>
  <c r="A147" i="1"/>
  <c r="A147" i="12" s="1"/>
  <c r="B147" i="1"/>
  <c r="B145" i="37" s="1"/>
  <c r="C147" i="1"/>
  <c r="AW147" s="1"/>
  <c r="D147"/>
  <c r="G158" i="34" s="1"/>
  <c r="E147" i="1"/>
  <c r="F147"/>
  <c r="J158" i="34" s="1"/>
  <c r="G147" i="1"/>
  <c r="H147"/>
  <c r="K147"/>
  <c r="S158" i="34" s="1"/>
  <c r="U147" i="1"/>
  <c r="X147"/>
  <c r="Y147"/>
  <c r="AD147"/>
  <c r="AE147"/>
  <c r="AF147"/>
  <c r="AH158" i="34" s="1"/>
  <c r="AG147" i="1"/>
  <c r="V147" i="12" s="1"/>
  <c r="AL147" i="1"/>
  <c r="AK158" i="34" s="1"/>
  <c r="AX147" i="1"/>
  <c r="AW158" i="34" s="1"/>
  <c r="A148" i="1"/>
  <c r="A148" i="12" s="1"/>
  <c r="B148" i="1"/>
  <c r="B146" i="37" s="1"/>
  <c r="C148" i="1"/>
  <c r="D148"/>
  <c r="G159" i="34" s="1"/>
  <c r="E148" i="1"/>
  <c r="F148"/>
  <c r="J159" i="34" s="1"/>
  <c r="G148" i="1"/>
  <c r="H148"/>
  <c r="K148"/>
  <c r="S159" i="34" s="1"/>
  <c r="U148" i="1"/>
  <c r="X148"/>
  <c r="Y148"/>
  <c r="Z159" i="34" s="1"/>
  <c r="AD148" i="1"/>
  <c r="AE148"/>
  <c r="AF148"/>
  <c r="AG148"/>
  <c r="AI159" i="34" s="1"/>
  <c r="AL148" i="1"/>
  <c r="AK159" i="34" s="1"/>
  <c r="AX148" i="1"/>
  <c r="AW159" i="34" s="1"/>
  <c r="A149" i="1"/>
  <c r="A149" i="12" s="1"/>
  <c r="B149" i="1"/>
  <c r="B147" i="37" s="1"/>
  <c r="C149" i="1"/>
  <c r="AY149" s="1"/>
  <c r="D149"/>
  <c r="G160" i="34" s="1"/>
  <c r="E149" i="1"/>
  <c r="F149"/>
  <c r="J160" i="34" s="1"/>
  <c r="G149" i="1"/>
  <c r="H149"/>
  <c r="K149"/>
  <c r="S160" i="34" s="1"/>
  <c r="U149" i="1"/>
  <c r="X149"/>
  <c r="Y160" i="34" s="1"/>
  <c r="AD149" i="1"/>
  <c r="AE149"/>
  <c r="AF149"/>
  <c r="AH160" i="34" s="1"/>
  <c r="AG149" i="1"/>
  <c r="AI160" i="34" s="1"/>
  <c r="AH149" i="1"/>
  <c r="J147" i="37" s="1"/>
  <c r="AL149" i="1"/>
  <c r="AK160" i="34" s="1"/>
  <c r="AO149" i="1"/>
  <c r="AO160" i="34" s="1"/>
  <c r="AX149" i="1"/>
  <c r="AW160" i="34" s="1"/>
  <c r="A150" i="1"/>
  <c r="A150" i="12" s="1"/>
  <c r="B150" i="1"/>
  <c r="B148" i="37" s="1"/>
  <c r="C150" i="1"/>
  <c r="AY150" s="1"/>
  <c r="D150"/>
  <c r="G161" i="34" s="1"/>
  <c r="E150" i="1"/>
  <c r="F150"/>
  <c r="J161" i="34" s="1"/>
  <c r="G150" i="1"/>
  <c r="H150"/>
  <c r="K150"/>
  <c r="S161" i="34" s="1"/>
  <c r="U150" i="1"/>
  <c r="X150"/>
  <c r="Y161" i="34" s="1"/>
  <c r="AD150" i="1"/>
  <c r="AE150"/>
  <c r="AF150"/>
  <c r="AG150"/>
  <c r="AI161" i="34" s="1"/>
  <c r="AL150" i="1"/>
  <c r="AK161" i="34" s="1"/>
  <c r="AX150" i="1"/>
  <c r="AW161" i="34" s="1"/>
  <c r="AZ150" i="1"/>
  <c r="AZ161" i="34" s="1"/>
  <c r="A151" i="1"/>
  <c r="A151" i="12" s="1"/>
  <c r="B151" i="1"/>
  <c r="B149" i="37" s="1"/>
  <c r="C151" i="1"/>
  <c r="D151"/>
  <c r="G162" i="34" s="1"/>
  <c r="E151" i="1"/>
  <c r="F151"/>
  <c r="J162" i="34" s="1"/>
  <c r="G151" i="1"/>
  <c r="H151"/>
  <c r="K151"/>
  <c r="S162" i="34" s="1"/>
  <c r="U151" i="1"/>
  <c r="X151"/>
  <c r="Y162" i="34" s="1"/>
  <c r="Y151" i="1"/>
  <c r="AD151"/>
  <c r="AE151"/>
  <c r="AF151"/>
  <c r="AH162" i="34" s="1"/>
  <c r="AG151" i="1"/>
  <c r="AI162" i="34" s="1"/>
  <c r="AL151" i="1"/>
  <c r="AK162" i="34" s="1"/>
  <c r="AX151" i="1"/>
  <c r="AW162" i="34" s="1"/>
  <c r="A152" i="1"/>
  <c r="A152" i="12" s="1"/>
  <c r="B152" i="1"/>
  <c r="B150" i="37" s="1"/>
  <c r="C152" i="1"/>
  <c r="AM152" s="1"/>
  <c r="D152"/>
  <c r="G163" i="34" s="1"/>
  <c r="E152" i="1"/>
  <c r="F152"/>
  <c r="J163" i="34" s="1"/>
  <c r="G152" i="1"/>
  <c r="H152"/>
  <c r="K152"/>
  <c r="S163" i="34" s="1"/>
  <c r="U152" i="1"/>
  <c r="X152"/>
  <c r="AD152"/>
  <c r="AE152"/>
  <c r="AF152"/>
  <c r="AH163" i="34" s="1"/>
  <c r="AG152" i="1"/>
  <c r="AI163" i="34" s="1"/>
  <c r="AL152" i="1"/>
  <c r="AK163" i="34" s="1"/>
  <c r="AX152" i="1"/>
  <c r="AW163" i="34" s="1"/>
  <c r="A153" i="1"/>
  <c r="A153" i="12" s="1"/>
  <c r="B153" i="1"/>
  <c r="B151" i="37" s="1"/>
  <c r="C153" i="1"/>
  <c r="D153" i="6" s="1"/>
  <c r="D153" i="1"/>
  <c r="G164" i="34" s="1"/>
  <c r="E153" i="1"/>
  <c r="F153"/>
  <c r="J164" i="34" s="1"/>
  <c r="G153" i="1"/>
  <c r="H153"/>
  <c r="K153"/>
  <c r="U153"/>
  <c r="X153"/>
  <c r="Y164" i="34" s="1"/>
  <c r="AD153" i="1"/>
  <c r="AE153"/>
  <c r="AF153"/>
  <c r="AG153"/>
  <c r="AI164" i="34" s="1"/>
  <c r="AH153" i="1"/>
  <c r="J151" i="37" s="1"/>
  <c r="AL153" i="1"/>
  <c r="AK164" i="34" s="1"/>
  <c r="AX153" i="1"/>
  <c r="AW164" i="34" s="1"/>
  <c r="A154" i="1"/>
  <c r="A154" i="12" s="1"/>
  <c r="B154" i="1"/>
  <c r="B152" i="37" s="1"/>
  <c r="C154" i="1"/>
  <c r="Y154" s="1"/>
  <c r="D154"/>
  <c r="G165" i="34" s="1"/>
  <c r="E154" i="1"/>
  <c r="F154"/>
  <c r="J165" i="34" s="1"/>
  <c r="G154" i="1"/>
  <c r="H154"/>
  <c r="K154"/>
  <c r="S165" i="34" s="1"/>
  <c r="U154" i="1"/>
  <c r="X154"/>
  <c r="Y165" i="34" s="1"/>
  <c r="AD154" i="1"/>
  <c r="AE154"/>
  <c r="AF154"/>
  <c r="AH165" i="34" s="1"/>
  <c r="AG154" i="1"/>
  <c r="AL154"/>
  <c r="AK165" i="34" s="1"/>
  <c r="AX154" i="1"/>
  <c r="AW165" i="34" s="1"/>
  <c r="A155" i="1"/>
  <c r="A155" i="12" s="1"/>
  <c r="B155" i="1"/>
  <c r="B153" i="37" s="1"/>
  <c r="C155" i="1"/>
  <c r="D155" i="6" s="1"/>
  <c r="D155" i="1"/>
  <c r="G166" i="34" s="1"/>
  <c r="E155" i="1"/>
  <c r="F155"/>
  <c r="J166" i="34" s="1"/>
  <c r="G155" i="1"/>
  <c r="H155"/>
  <c r="K155"/>
  <c r="S166" i="34" s="1"/>
  <c r="U155" i="1"/>
  <c r="X155"/>
  <c r="AD155"/>
  <c r="AE155"/>
  <c r="AF155"/>
  <c r="AH166" i="34" s="1"/>
  <c r="AG155" i="1"/>
  <c r="AI166" i="34" s="1"/>
  <c r="AL155" i="1"/>
  <c r="AK166" i="34" s="1"/>
  <c r="AX155" i="1"/>
  <c r="AW166" i="34" s="1"/>
  <c r="BA155" i="1"/>
  <c r="BA166" i="34" s="1"/>
  <c r="A156" i="1"/>
  <c r="A156" i="12" s="1"/>
  <c r="B156" i="1"/>
  <c r="B154" i="37" s="1"/>
  <c r="C156" i="1"/>
  <c r="D156" i="6" s="1"/>
  <c r="D156" i="1"/>
  <c r="G167" i="34" s="1"/>
  <c r="E156" i="1"/>
  <c r="F156"/>
  <c r="J167" i="34" s="1"/>
  <c r="G156" i="1"/>
  <c r="H156"/>
  <c r="K156"/>
  <c r="S167" i="34" s="1"/>
  <c r="U156" i="1"/>
  <c r="X156"/>
  <c r="Y167" i="34" s="1"/>
  <c r="AD156" i="1"/>
  <c r="AE156"/>
  <c r="AF156"/>
  <c r="AH167" i="34" s="1"/>
  <c r="AG156" i="1"/>
  <c r="AI167" i="34" s="1"/>
  <c r="AL156" i="1"/>
  <c r="AK167" i="34" s="1"/>
  <c r="AX156" i="1"/>
  <c r="AW167" i="34" s="1"/>
  <c r="A157" i="1"/>
  <c r="A157" i="12" s="1"/>
  <c r="B157" i="1"/>
  <c r="B155" i="37" s="1"/>
  <c r="C157" i="1"/>
  <c r="D157"/>
  <c r="G168" i="34" s="1"/>
  <c r="E157" i="1"/>
  <c r="F157"/>
  <c r="J168" i="34" s="1"/>
  <c r="G157" i="1"/>
  <c r="H157"/>
  <c r="K157"/>
  <c r="S168" i="34" s="1"/>
  <c r="U157" i="1"/>
  <c r="X157"/>
  <c r="Y168" i="34" s="1"/>
  <c r="AD157" i="1"/>
  <c r="AE157"/>
  <c r="AF157"/>
  <c r="AH168" i="34" s="1"/>
  <c r="AG157" i="1"/>
  <c r="AI168" i="34" s="1"/>
  <c r="AL157" i="1"/>
  <c r="AK168" i="34" s="1"/>
  <c r="AX157" i="1"/>
  <c r="AW168" i="34" s="1"/>
  <c r="A158" i="1"/>
  <c r="A158" i="12" s="1"/>
  <c r="B158" i="1"/>
  <c r="B156" i="37" s="1"/>
  <c r="C158" i="1"/>
  <c r="D158"/>
  <c r="G169" i="34" s="1"/>
  <c r="E158" i="1"/>
  <c r="F158"/>
  <c r="J169" i="34" s="1"/>
  <c r="G158" i="1"/>
  <c r="H158"/>
  <c r="K158"/>
  <c r="S169" i="34" s="1"/>
  <c r="U158" i="1"/>
  <c r="X158"/>
  <c r="Y158"/>
  <c r="AD158"/>
  <c r="AE158"/>
  <c r="AF158"/>
  <c r="AG158"/>
  <c r="AL158"/>
  <c r="AK169" i="34" s="1"/>
  <c r="AX158" i="1"/>
  <c r="AW169" i="34" s="1"/>
  <c r="A159" i="1"/>
  <c r="A159" i="12" s="1"/>
  <c r="B159" i="1"/>
  <c r="B157" i="37" s="1"/>
  <c r="C159" i="1"/>
  <c r="D159"/>
  <c r="G170" i="34" s="1"/>
  <c r="E159" i="1"/>
  <c r="F159"/>
  <c r="J170" i="34" s="1"/>
  <c r="G159" i="1"/>
  <c r="H159"/>
  <c r="K159"/>
  <c r="U159"/>
  <c r="X159"/>
  <c r="Y170" i="34" s="1"/>
  <c r="AD159" i="1"/>
  <c r="AE159"/>
  <c r="AF159"/>
  <c r="AH170" i="34" s="1"/>
  <c r="AG159" i="1"/>
  <c r="AI170" i="34" s="1"/>
  <c r="AL159" i="1"/>
  <c r="AK170" i="34" s="1"/>
  <c r="AX159" i="1"/>
  <c r="AW170" i="34" s="1"/>
  <c r="A160" i="1"/>
  <c r="A160" i="12" s="1"/>
  <c r="B160" i="1"/>
  <c r="B158" i="37" s="1"/>
  <c r="C160" i="1"/>
  <c r="D160"/>
  <c r="G171" i="34" s="1"/>
  <c r="E160" i="1"/>
  <c r="F160"/>
  <c r="J171" i="34" s="1"/>
  <c r="G160" i="1"/>
  <c r="H160"/>
  <c r="K160"/>
  <c r="S171" i="34" s="1"/>
  <c r="U160" i="1"/>
  <c r="X160"/>
  <c r="AD160"/>
  <c r="AE160"/>
  <c r="AF160"/>
  <c r="AH171" i="34" s="1"/>
  <c r="AG160" i="1"/>
  <c r="AI171" i="34" s="1"/>
  <c r="AL160" i="1"/>
  <c r="AK171" i="34" s="1"/>
  <c r="AX160" i="1"/>
  <c r="AW171" i="34" s="1"/>
  <c r="A161" i="1"/>
  <c r="A161" i="12" s="1"/>
  <c r="B161" i="1"/>
  <c r="B159" i="37" s="1"/>
  <c r="C161" i="1"/>
  <c r="D161" i="6" s="1"/>
  <c r="D161" i="1"/>
  <c r="G172" i="34" s="1"/>
  <c r="E161" i="1"/>
  <c r="F161"/>
  <c r="J172" i="34" s="1"/>
  <c r="G161" i="1"/>
  <c r="H161"/>
  <c r="K161"/>
  <c r="S172" i="34" s="1"/>
  <c r="U161" i="1"/>
  <c r="X161"/>
  <c r="Y172" i="34" s="1"/>
  <c r="Y161" i="1"/>
  <c r="Z172" i="34" s="1"/>
  <c r="AD161" i="1"/>
  <c r="AE161"/>
  <c r="AF161"/>
  <c r="AH172" i="34" s="1"/>
  <c r="AG161" i="1"/>
  <c r="AI172" i="34" s="1"/>
  <c r="AL161" i="1"/>
  <c r="AK172" i="34" s="1"/>
  <c r="AX161" i="1"/>
  <c r="AW172" i="34" s="1"/>
  <c r="AY161" i="1"/>
  <c r="AX172" i="34" s="1"/>
  <c r="A162" i="1"/>
  <c r="A162" i="12" s="1"/>
  <c r="B162" i="1"/>
  <c r="B160" i="37" s="1"/>
  <c r="C162" i="1"/>
  <c r="Y162" s="1"/>
  <c r="D162"/>
  <c r="G173" i="34" s="1"/>
  <c r="E162" i="1"/>
  <c r="F162"/>
  <c r="J173" i="34" s="1"/>
  <c r="G162" i="1"/>
  <c r="H162"/>
  <c r="K162"/>
  <c r="U162"/>
  <c r="X162"/>
  <c r="AD162"/>
  <c r="AE162"/>
  <c r="AF162"/>
  <c r="AH173" i="34" s="1"/>
  <c r="AG162" i="1"/>
  <c r="AL162"/>
  <c r="AK173" i="34" s="1"/>
  <c r="AX162" i="1"/>
  <c r="AW173" i="34" s="1"/>
  <c r="A163" i="1"/>
  <c r="A163" i="12" s="1"/>
  <c r="B163" i="1"/>
  <c r="B161" i="37" s="1"/>
  <c r="C163" i="1"/>
  <c r="AM163" s="1"/>
  <c r="D163"/>
  <c r="G174" i="34" s="1"/>
  <c r="E163" i="1"/>
  <c r="F163"/>
  <c r="J174" i="34" s="1"/>
  <c r="G163" i="1"/>
  <c r="H163"/>
  <c r="K163"/>
  <c r="U163"/>
  <c r="X163"/>
  <c r="Y174" i="34" s="1"/>
  <c r="AD163" i="1"/>
  <c r="AE163"/>
  <c r="AF163"/>
  <c r="AH174" i="34" s="1"/>
  <c r="AG163" i="1"/>
  <c r="AI174" i="34" s="1"/>
  <c r="AH163" i="1"/>
  <c r="J161" i="37" s="1"/>
  <c r="AL163" i="1"/>
  <c r="AK174" i="34" s="1"/>
  <c r="AX163" i="1"/>
  <c r="AW174" i="34" s="1"/>
  <c r="AY163" i="1"/>
  <c r="AX174" i="34" s="1"/>
  <c r="A164" i="1"/>
  <c r="A164" i="12" s="1"/>
  <c r="B164" i="1"/>
  <c r="B162" i="37" s="1"/>
  <c r="C164" i="1"/>
  <c r="D164"/>
  <c r="G175" i="34" s="1"/>
  <c r="E164" i="1"/>
  <c r="F164"/>
  <c r="J175" i="34" s="1"/>
  <c r="G164" i="1"/>
  <c r="H164"/>
  <c r="K164"/>
  <c r="S175" i="34" s="1"/>
  <c r="U164" i="1"/>
  <c r="X164"/>
  <c r="Y175" i="34" s="1"/>
  <c r="Y164" i="1"/>
  <c r="Z175" i="34" s="1"/>
  <c r="AD164" i="1"/>
  <c r="AE164"/>
  <c r="AF164"/>
  <c r="AH175" i="34" s="1"/>
  <c r="AG164" i="1"/>
  <c r="AI175" i="34" s="1"/>
  <c r="AH164" i="1"/>
  <c r="J162" i="37" s="1"/>
  <c r="AL164" i="1"/>
  <c r="AK175" i="34" s="1"/>
  <c r="AX164" i="1"/>
  <c r="AW175" i="34" s="1"/>
  <c r="AY164" i="1"/>
  <c r="AX175" i="34" s="1"/>
  <c r="A165" i="1"/>
  <c r="A165" i="12" s="1"/>
  <c r="B165" i="1"/>
  <c r="B163" i="37" s="1"/>
  <c r="C165" i="1"/>
  <c r="D165"/>
  <c r="G176" i="34" s="1"/>
  <c r="E165" i="1"/>
  <c r="F165"/>
  <c r="J176" i="34" s="1"/>
  <c r="G165" i="1"/>
  <c r="H165"/>
  <c r="K165"/>
  <c r="U165"/>
  <c r="X165"/>
  <c r="Y176" i="34" s="1"/>
  <c r="Y165" i="1"/>
  <c r="Z176" i="34" s="1"/>
  <c r="AD165" i="1"/>
  <c r="AE165"/>
  <c r="AF165"/>
  <c r="AH176" i="34" s="1"/>
  <c r="AG165" i="1"/>
  <c r="AI176" i="34" s="1"/>
  <c r="AL165" i="1"/>
  <c r="AK176" i="34" s="1"/>
  <c r="AX165" i="1"/>
  <c r="AW176" i="34" s="1"/>
  <c r="A166" i="1"/>
  <c r="A166" i="12" s="1"/>
  <c r="B166" i="1"/>
  <c r="B164" i="37" s="1"/>
  <c r="C166" i="1"/>
  <c r="Y166" s="1"/>
  <c r="D166"/>
  <c r="G177" i="34" s="1"/>
  <c r="E166" i="1"/>
  <c r="F166"/>
  <c r="J177" i="34" s="1"/>
  <c r="G166" i="1"/>
  <c r="H166"/>
  <c r="K166"/>
  <c r="S177" i="34" s="1"/>
  <c r="U166" i="1"/>
  <c r="X166"/>
  <c r="AD166"/>
  <c r="AE166"/>
  <c r="AF166"/>
  <c r="AH177" i="34" s="1"/>
  <c r="AG166" i="1"/>
  <c r="AI177" i="34" s="1"/>
  <c r="AL166" i="1"/>
  <c r="AX166"/>
  <c r="AW177" i="34" s="1"/>
  <c r="A167" i="1"/>
  <c r="A167" i="12" s="1"/>
  <c r="B167" i="1"/>
  <c r="B165" i="37" s="1"/>
  <c r="C167" i="1"/>
  <c r="AO167" s="1"/>
  <c r="AO178" i="34" s="1"/>
  <c r="D167" i="1"/>
  <c r="G178" i="34" s="1"/>
  <c r="E167" i="1"/>
  <c r="F167"/>
  <c r="J178" i="34" s="1"/>
  <c r="G167" i="1"/>
  <c r="H167"/>
  <c r="K167"/>
  <c r="S178" i="34" s="1"/>
  <c r="U167" i="1"/>
  <c r="X167"/>
  <c r="AD167"/>
  <c r="AE167"/>
  <c r="AF167"/>
  <c r="AH178" i="34" s="1"/>
  <c r="AG167" i="1"/>
  <c r="AH167"/>
  <c r="J165" i="37" s="1"/>
  <c r="AL167" i="1"/>
  <c r="AK178" i="34" s="1"/>
  <c r="AX167" i="1"/>
  <c r="AW178" i="34" s="1"/>
  <c r="A168" i="1"/>
  <c r="A168" i="12" s="1"/>
  <c r="B168" i="1"/>
  <c r="B166" i="37" s="1"/>
  <c r="C168" i="1"/>
  <c r="Y168" s="1"/>
  <c r="Z179" i="34" s="1"/>
  <c r="D168" i="1"/>
  <c r="G179" i="34" s="1"/>
  <c r="E168" i="1"/>
  <c r="F168"/>
  <c r="J179" i="34" s="1"/>
  <c r="G168" i="1"/>
  <c r="H168"/>
  <c r="K168"/>
  <c r="S179" i="34" s="1"/>
  <c r="U168" i="1"/>
  <c r="X168"/>
  <c r="AD168"/>
  <c r="AE168"/>
  <c r="AF168"/>
  <c r="AH179" i="34" s="1"/>
  <c r="AG168" i="1"/>
  <c r="AL168"/>
  <c r="AK179" i="34" s="1"/>
  <c r="AX168" i="1"/>
  <c r="AW179" i="34" s="1"/>
  <c r="A169" i="1"/>
  <c r="A169" i="12" s="1"/>
  <c r="B169" i="1"/>
  <c r="B167" i="37" s="1"/>
  <c r="C169" i="1"/>
  <c r="D169"/>
  <c r="G180" i="34" s="1"/>
  <c r="E169" i="1"/>
  <c r="F169"/>
  <c r="J180" i="34" s="1"/>
  <c r="G169" i="1"/>
  <c r="H169"/>
  <c r="K169"/>
  <c r="S180" i="34" s="1"/>
  <c r="U169" i="1"/>
  <c r="X169"/>
  <c r="Y180" i="34" s="1"/>
  <c r="AD169" i="1"/>
  <c r="AE169"/>
  <c r="AF169"/>
  <c r="AH180" i="34" s="1"/>
  <c r="AG169" i="1"/>
  <c r="AI180" i="34" s="1"/>
  <c r="AL169" i="1"/>
  <c r="AK180" i="34" s="1"/>
  <c r="AX169" i="1"/>
  <c r="AW180" i="34" s="1"/>
  <c r="A170" i="1"/>
  <c r="A170" i="12" s="1"/>
  <c r="B170" i="1"/>
  <c r="B168" i="37" s="1"/>
  <c r="C170" i="1"/>
  <c r="D170"/>
  <c r="G181" i="34" s="1"/>
  <c r="E170" i="1"/>
  <c r="F170"/>
  <c r="J181" i="34" s="1"/>
  <c r="G170" i="1"/>
  <c r="H170"/>
  <c r="K170"/>
  <c r="U170"/>
  <c r="X170"/>
  <c r="Y181" i="34" s="1"/>
  <c r="AD170" i="1"/>
  <c r="AE170"/>
  <c r="AF170"/>
  <c r="AG170"/>
  <c r="AI181" i="34" s="1"/>
  <c r="AL170" i="1"/>
  <c r="AK181" i="34" s="1"/>
  <c r="AX170" i="1"/>
  <c r="AW181" i="34" s="1"/>
  <c r="A171" i="1"/>
  <c r="A171" i="12" s="1"/>
  <c r="B171" i="1"/>
  <c r="B169" i="37" s="1"/>
  <c r="C171" i="1"/>
  <c r="Y171" s="1"/>
  <c r="D171"/>
  <c r="G182" i="34" s="1"/>
  <c r="E171" i="1"/>
  <c r="F171"/>
  <c r="J182" i="34" s="1"/>
  <c r="G171" i="1"/>
  <c r="H171"/>
  <c r="K171"/>
  <c r="S182" i="34" s="1"/>
  <c r="U171" i="1"/>
  <c r="X171"/>
  <c r="AD171"/>
  <c r="AE171"/>
  <c r="AF171"/>
  <c r="AG171"/>
  <c r="AI182" i="34" s="1"/>
  <c r="AL171" i="1"/>
  <c r="AK182" i="34" s="1"/>
  <c r="AX171" i="1"/>
  <c r="AW182" i="34" s="1"/>
  <c r="A172" i="1"/>
  <c r="A172" i="12" s="1"/>
  <c r="B172" i="1"/>
  <c r="B170" i="37" s="1"/>
  <c r="C172" i="1"/>
  <c r="D172" i="6" s="1"/>
  <c r="D172" i="1"/>
  <c r="G183" i="34" s="1"/>
  <c r="E172" i="1"/>
  <c r="F172"/>
  <c r="J183" i="34" s="1"/>
  <c r="G172" i="1"/>
  <c r="H172"/>
  <c r="K172"/>
  <c r="S183" i="34" s="1"/>
  <c r="U172" i="1"/>
  <c r="X172"/>
  <c r="Y183" i="34" s="1"/>
  <c r="Y172" i="1"/>
  <c r="Z183" i="34" s="1"/>
  <c r="AD172" i="1"/>
  <c r="AE172"/>
  <c r="AF172"/>
  <c r="AH183" i="34" s="1"/>
  <c r="AG172" i="1"/>
  <c r="AI183" i="34" s="1"/>
  <c r="AH172" i="1"/>
  <c r="J170" i="37" s="1"/>
  <c r="AL172" i="1"/>
  <c r="AK183" i="34" s="1"/>
  <c r="AO172" i="1"/>
  <c r="AO183" i="34" s="1"/>
  <c r="AW172" i="1"/>
  <c r="AU183" i="34" s="1"/>
  <c r="AX172" i="1"/>
  <c r="AW183" i="34" s="1"/>
  <c r="AY172" i="1"/>
  <c r="AX183" i="34" s="1"/>
  <c r="BA172" i="1"/>
  <c r="BA183" i="34" s="1"/>
  <c r="A173" i="1"/>
  <c r="A173" i="12" s="1"/>
  <c r="B173" i="1"/>
  <c r="B171" i="37" s="1"/>
  <c r="C173" i="1"/>
  <c r="D173"/>
  <c r="G184" i="34" s="1"/>
  <c r="E173" i="1"/>
  <c r="F173"/>
  <c r="J184" i="34" s="1"/>
  <c r="G173" i="1"/>
  <c r="H173"/>
  <c r="K173"/>
  <c r="S184" i="34" s="1"/>
  <c r="U173" i="1"/>
  <c r="X173"/>
  <c r="Y184" i="34" s="1"/>
  <c r="Y173" i="1"/>
  <c r="AD173"/>
  <c r="AE173"/>
  <c r="AF173"/>
  <c r="AH184" i="34" s="1"/>
  <c r="AG173" i="1"/>
  <c r="AI184" i="34" s="1"/>
  <c r="AL173" i="1"/>
  <c r="AK184" i="34" s="1"/>
  <c r="AX173" i="1"/>
  <c r="AW184" i="34" s="1"/>
  <c r="A174" i="1"/>
  <c r="A174" i="12" s="1"/>
  <c r="B174" i="1"/>
  <c r="B172" i="37" s="1"/>
  <c r="C174" i="1"/>
  <c r="D174" i="6" s="1"/>
  <c r="D174" i="1"/>
  <c r="G185" i="34" s="1"/>
  <c r="E174" i="1"/>
  <c r="F174"/>
  <c r="J185" i="34" s="1"/>
  <c r="G174" i="1"/>
  <c r="H174"/>
  <c r="K174"/>
  <c r="S185" i="34" s="1"/>
  <c r="U174" i="1"/>
  <c r="X174"/>
  <c r="Y185" i="34" s="1"/>
  <c r="AD174" i="1"/>
  <c r="AE174"/>
  <c r="AF174"/>
  <c r="AG174"/>
  <c r="AI185" i="34" s="1"/>
  <c r="AL174" i="1"/>
  <c r="AK185" i="34" s="1"/>
  <c r="AX174" i="1"/>
  <c r="AW185" i="34" s="1"/>
  <c r="A175" i="1"/>
  <c r="A175" i="12" s="1"/>
  <c r="B175" i="1"/>
  <c r="B173" i="37" s="1"/>
  <c r="C175" i="1"/>
  <c r="D175"/>
  <c r="G186" i="34" s="1"/>
  <c r="E175" i="1"/>
  <c r="F175"/>
  <c r="J186" i="34" s="1"/>
  <c r="G175" i="1"/>
  <c r="H175"/>
  <c r="K175"/>
  <c r="U175"/>
  <c r="X175"/>
  <c r="AD175"/>
  <c r="AE175"/>
  <c r="AF175"/>
  <c r="AH186" i="34" s="1"/>
  <c r="AG175" i="1"/>
  <c r="AH175"/>
  <c r="J173" i="37" s="1"/>
  <c r="AI175" i="1"/>
  <c r="K173" i="37" s="1"/>
  <c r="AL175" i="1"/>
  <c r="AK186" i="34" s="1"/>
  <c r="AX175" i="1"/>
  <c r="AW186" i="34" s="1"/>
  <c r="A176" i="1"/>
  <c r="A176" i="12" s="1"/>
  <c r="B176" i="1"/>
  <c r="B174" i="37" s="1"/>
  <c r="C176" i="1"/>
  <c r="D176"/>
  <c r="G187" i="34" s="1"/>
  <c r="E176" i="1"/>
  <c r="F176"/>
  <c r="J187" i="34" s="1"/>
  <c r="G176" i="1"/>
  <c r="H176"/>
  <c r="K176"/>
  <c r="S187" i="34" s="1"/>
  <c r="U176" i="1"/>
  <c r="X176"/>
  <c r="AD176"/>
  <c r="AE176"/>
  <c r="AF176"/>
  <c r="AH187" i="34" s="1"/>
  <c r="AG176" i="1"/>
  <c r="AL176"/>
  <c r="AK187" i="34" s="1"/>
  <c r="AX176" i="1"/>
  <c r="AW187" i="34" s="1"/>
  <c r="A177" i="1"/>
  <c r="A177" i="12" s="1"/>
  <c r="B177" i="1"/>
  <c r="B175" i="37" s="1"/>
  <c r="C177" i="1"/>
  <c r="Y177" s="1"/>
  <c r="D177"/>
  <c r="G188" i="34" s="1"/>
  <c r="E177" i="1"/>
  <c r="F177"/>
  <c r="J188" i="34" s="1"/>
  <c r="G177" i="1"/>
  <c r="H177"/>
  <c r="K177"/>
  <c r="S188" i="34" s="1"/>
  <c r="U177" i="1"/>
  <c r="X177"/>
  <c r="Y188" i="34" s="1"/>
  <c r="AD177" i="1"/>
  <c r="AE177"/>
  <c r="AF177"/>
  <c r="AH188" i="34" s="1"/>
  <c r="AG177" i="1"/>
  <c r="AI188" i="34" s="1"/>
  <c r="AL177" i="1"/>
  <c r="AK188" i="34" s="1"/>
  <c r="AX177" i="1"/>
  <c r="AW188" i="34" s="1"/>
  <c r="A178" i="1"/>
  <c r="A178" i="12" s="1"/>
  <c r="B178" i="1"/>
  <c r="B176" i="37" s="1"/>
  <c r="C178" i="1"/>
  <c r="D178"/>
  <c r="G189" i="34" s="1"/>
  <c r="E178" i="1"/>
  <c r="F178"/>
  <c r="J189" i="34" s="1"/>
  <c r="G178" i="1"/>
  <c r="H178"/>
  <c r="K178"/>
  <c r="S189" i="34" s="1"/>
  <c r="L178" i="1"/>
  <c r="U178"/>
  <c r="X178"/>
  <c r="Y189" i="34" s="1"/>
  <c r="AD178" i="1"/>
  <c r="AE178"/>
  <c r="AF178"/>
  <c r="AH189" i="34" s="1"/>
  <c r="AG178" i="1"/>
  <c r="AI189" i="34" s="1"/>
  <c r="AH178" i="1"/>
  <c r="J176" i="37" s="1"/>
  <c r="AL178" i="1"/>
  <c r="AK189" i="34" s="1"/>
  <c r="AX178" i="1"/>
  <c r="AW189" i="34" s="1"/>
  <c r="A179" i="1"/>
  <c r="A179" i="12" s="1"/>
  <c r="B179" i="1"/>
  <c r="B177" i="37" s="1"/>
  <c r="C179" i="1"/>
  <c r="BA179" s="1"/>
  <c r="BA190" i="34" s="1"/>
  <c r="D179" i="1"/>
  <c r="G190" i="34" s="1"/>
  <c r="E179" i="1"/>
  <c r="F179"/>
  <c r="J190" i="34" s="1"/>
  <c r="G179" i="1"/>
  <c r="H179"/>
  <c r="K179"/>
  <c r="U179"/>
  <c r="X179"/>
  <c r="Y190" i="34" s="1"/>
  <c r="AD179" i="1"/>
  <c r="AE179"/>
  <c r="AF179"/>
  <c r="AH190" i="34" s="1"/>
  <c r="AG179" i="1"/>
  <c r="AL179"/>
  <c r="AK190" i="34" s="1"/>
  <c r="AX179" i="1"/>
  <c r="AW190" i="34" s="1"/>
  <c r="A180" i="1"/>
  <c r="A180" i="12" s="1"/>
  <c r="B180" i="1"/>
  <c r="B178" i="37" s="1"/>
  <c r="C180" i="1"/>
  <c r="Y180" s="1"/>
  <c r="D180"/>
  <c r="G191" i="34" s="1"/>
  <c r="E180" i="1"/>
  <c r="F180"/>
  <c r="J191" i="34" s="1"/>
  <c r="G180" i="1"/>
  <c r="H180"/>
  <c r="K180"/>
  <c r="S191" i="34" s="1"/>
  <c r="U180" i="1"/>
  <c r="X180"/>
  <c r="Y191" i="34" s="1"/>
  <c r="AD180" i="1"/>
  <c r="AE180"/>
  <c r="AF180"/>
  <c r="AH191" i="34" s="1"/>
  <c r="AG180" i="1"/>
  <c r="AH180"/>
  <c r="J178" i="37" s="1"/>
  <c r="AI180" i="1"/>
  <c r="K178" i="37" s="1"/>
  <c r="AL180" i="1"/>
  <c r="AK191" i="34" s="1"/>
  <c r="AX180" i="1"/>
  <c r="AW191" i="34" s="1"/>
  <c r="A181" i="1"/>
  <c r="A181" i="12" s="1"/>
  <c r="B181" i="1"/>
  <c r="B179" i="37" s="1"/>
  <c r="C181" i="1"/>
  <c r="D181"/>
  <c r="G192" i="34" s="1"/>
  <c r="E181" i="1"/>
  <c r="F181"/>
  <c r="J192" i="34" s="1"/>
  <c r="G181" i="1"/>
  <c r="H181"/>
  <c r="K181"/>
  <c r="L181"/>
  <c r="T192" i="34" s="1"/>
  <c r="U181" i="1"/>
  <c r="X181"/>
  <c r="Y192" i="34" s="1"/>
  <c r="AD181" i="1"/>
  <c r="AE181"/>
  <c r="AF181"/>
  <c r="AH192" i="34" s="1"/>
  <c r="AG181" i="1"/>
  <c r="AI192" i="34" s="1"/>
  <c r="AL181" i="1"/>
  <c r="AK192" i="34" s="1"/>
  <c r="AX181" i="1"/>
  <c r="AW192" i="34" s="1"/>
  <c r="A182" i="1"/>
  <c r="A182" i="12" s="1"/>
  <c r="B182" i="1"/>
  <c r="B180" i="37" s="1"/>
  <c r="C182" i="1"/>
  <c r="AO182" s="1"/>
  <c r="D182"/>
  <c r="G193" i="34" s="1"/>
  <c r="E182" i="1"/>
  <c r="F182"/>
  <c r="J193" i="34" s="1"/>
  <c r="G182" i="1"/>
  <c r="H182"/>
  <c r="K182"/>
  <c r="U182"/>
  <c r="X182"/>
  <c r="AD182"/>
  <c r="AE182"/>
  <c r="AF182"/>
  <c r="AH193" i="34" s="1"/>
  <c r="AG182" i="1"/>
  <c r="AI193" i="34" s="1"/>
  <c r="AH182" i="1"/>
  <c r="J180" i="37" s="1"/>
  <c r="AL182" i="1"/>
  <c r="AK193" i="34" s="1"/>
  <c r="AX182" i="1"/>
  <c r="AW193" i="34" s="1"/>
  <c r="A183" i="1"/>
  <c r="A183" i="12" s="1"/>
  <c r="B183" i="1"/>
  <c r="B181" i="37" s="1"/>
  <c r="C183" i="1"/>
  <c r="AO183" s="1"/>
  <c r="AO194" i="34" s="1"/>
  <c r="D183" i="1"/>
  <c r="G194" i="34" s="1"/>
  <c r="E183" i="1"/>
  <c r="F183"/>
  <c r="J194" i="34" s="1"/>
  <c r="G183" i="1"/>
  <c r="H183"/>
  <c r="K183"/>
  <c r="S194" i="34" s="1"/>
  <c r="U183" i="1"/>
  <c r="X183"/>
  <c r="Y183"/>
  <c r="Z194" i="34" s="1"/>
  <c r="AD183" i="1"/>
  <c r="AE183"/>
  <c r="AF183"/>
  <c r="AH194" i="34" s="1"/>
  <c r="AG183" i="1"/>
  <c r="AI194" i="34" s="1"/>
  <c r="AL183" i="1"/>
  <c r="AK194" i="34" s="1"/>
  <c r="AX183" i="1"/>
  <c r="AW194" i="34" s="1"/>
  <c r="BA183" i="1"/>
  <c r="BA194" i="34" s="1"/>
  <c r="A184" i="1"/>
  <c r="A184" i="12" s="1"/>
  <c r="B184" i="1"/>
  <c r="B182" i="37" s="1"/>
  <c r="C184" i="1"/>
  <c r="BA184" s="1"/>
  <c r="BA195" i="34" s="1"/>
  <c r="D184" i="1"/>
  <c r="G195" i="34" s="1"/>
  <c r="E184" i="1"/>
  <c r="F184"/>
  <c r="J195" i="34" s="1"/>
  <c r="G184" i="1"/>
  <c r="H184"/>
  <c r="K184"/>
  <c r="S195" i="34" s="1"/>
  <c r="U184" i="1"/>
  <c r="X184"/>
  <c r="AD184"/>
  <c r="AE184"/>
  <c r="AF184"/>
  <c r="AH195" i="34" s="1"/>
  <c r="AG184" i="1"/>
  <c r="AH184"/>
  <c r="J182" i="37" s="1"/>
  <c r="AI184" i="1"/>
  <c r="K182" i="37" s="1"/>
  <c r="AL184" i="1"/>
  <c r="AK195" i="34" s="1"/>
  <c r="AO184" i="1"/>
  <c r="AO195" i="34" s="1"/>
  <c r="AX184" i="1"/>
  <c r="AW195" i="34" s="1"/>
  <c r="A185" i="1"/>
  <c r="A185" i="12" s="1"/>
  <c r="B185" i="1"/>
  <c r="B183" i="37" s="1"/>
  <c r="C185" i="1"/>
  <c r="Y185" s="1"/>
  <c r="Z196" i="34" s="1"/>
  <c r="D185" i="1"/>
  <c r="G196" i="34" s="1"/>
  <c r="E185" i="1"/>
  <c r="F185"/>
  <c r="J196" i="34" s="1"/>
  <c r="G185" i="1"/>
  <c r="H185"/>
  <c r="K185"/>
  <c r="S196" i="34" s="1"/>
  <c r="U185" i="1"/>
  <c r="X185"/>
  <c r="AD185"/>
  <c r="AE185"/>
  <c r="AF185"/>
  <c r="AG185"/>
  <c r="AL185"/>
  <c r="AK196" i="34" s="1"/>
  <c r="AX185" i="1"/>
  <c r="AW196" i="34" s="1"/>
  <c r="A186" i="1"/>
  <c r="A186" i="12" s="1"/>
  <c r="B186" i="1"/>
  <c r="B184" i="37" s="1"/>
  <c r="C186" i="1"/>
  <c r="AW186" s="1"/>
  <c r="AU197" i="34" s="1"/>
  <c r="D186" i="1"/>
  <c r="G197" i="34" s="1"/>
  <c r="E186" i="1"/>
  <c r="F186"/>
  <c r="J197" i="34" s="1"/>
  <c r="G186" i="1"/>
  <c r="H186"/>
  <c r="K186"/>
  <c r="U186"/>
  <c r="X186"/>
  <c r="Y197" i="34" s="1"/>
  <c r="AD186" i="1"/>
  <c r="AE186"/>
  <c r="AF186"/>
  <c r="AH197" i="34" s="1"/>
  <c r="AG186" i="1"/>
  <c r="AI197" i="34" s="1"/>
  <c r="AL186" i="1"/>
  <c r="AK197" i="34" s="1"/>
  <c r="AX186" i="1"/>
  <c r="AW197" i="34" s="1"/>
  <c r="A187" i="1"/>
  <c r="A187" i="12" s="1"/>
  <c r="B187" i="1"/>
  <c r="B185" i="37" s="1"/>
  <c r="C187" i="1"/>
  <c r="Y187" s="1"/>
  <c r="D187"/>
  <c r="G198" i="34" s="1"/>
  <c r="E187" i="1"/>
  <c r="F187"/>
  <c r="J198" i="34" s="1"/>
  <c r="G187" i="1"/>
  <c r="H187"/>
  <c r="K187"/>
  <c r="S198" i="34" s="1"/>
  <c r="U187" i="1"/>
  <c r="X187"/>
  <c r="Y198" i="34" s="1"/>
  <c r="AD187" i="1"/>
  <c r="AE187"/>
  <c r="AF187"/>
  <c r="AH198" i="34" s="1"/>
  <c r="AG187" i="1"/>
  <c r="AH187"/>
  <c r="J185" i="37" s="1"/>
  <c r="AI187" i="1"/>
  <c r="K185" i="37" s="1"/>
  <c r="AL187" i="1"/>
  <c r="AK198" i="34" s="1"/>
  <c r="AX187" i="1"/>
  <c r="AW198" i="34" s="1"/>
  <c r="A188" i="1"/>
  <c r="A188" i="12" s="1"/>
  <c r="B188" i="1"/>
  <c r="B186" i="37" s="1"/>
  <c r="C188" i="1"/>
  <c r="AO188" s="1"/>
  <c r="AO199" i="34" s="1"/>
  <c r="D188" i="1"/>
  <c r="G199" i="34" s="1"/>
  <c r="E188" i="1"/>
  <c r="F188"/>
  <c r="J199" i="34" s="1"/>
  <c r="G188" i="1"/>
  <c r="H188"/>
  <c r="K188"/>
  <c r="S199" i="34" s="1"/>
  <c r="U188" i="1"/>
  <c r="X188"/>
  <c r="AD188"/>
  <c r="AE188"/>
  <c r="AF188"/>
  <c r="AH199" i="34" s="1"/>
  <c r="AG188" i="1"/>
  <c r="AL188"/>
  <c r="AK199" i="34" s="1"/>
  <c r="AX188" i="1"/>
  <c r="AW199" i="34" s="1"/>
  <c r="A189" i="1"/>
  <c r="A189" i="12" s="1"/>
  <c r="B189" i="1"/>
  <c r="B187" i="37" s="1"/>
  <c r="C189" i="1"/>
  <c r="AO189" s="1"/>
  <c r="AO200" i="34" s="1"/>
  <c r="D189" i="1"/>
  <c r="G200" i="34" s="1"/>
  <c r="E189" i="1"/>
  <c r="F189"/>
  <c r="J200" i="34" s="1"/>
  <c r="G189" i="1"/>
  <c r="H189"/>
  <c r="K189"/>
  <c r="S200" i="34" s="1"/>
  <c r="U189" i="1"/>
  <c r="X189"/>
  <c r="Y200" i="34" s="1"/>
  <c r="AD189" i="1"/>
  <c r="AE189"/>
  <c r="AF189"/>
  <c r="AH200" i="34" s="1"/>
  <c r="AG189" i="1"/>
  <c r="AI200" i="34" s="1"/>
  <c r="AL189" i="1"/>
  <c r="AK200" i="34" s="1"/>
  <c r="AX189" i="1"/>
  <c r="AW200" i="34" s="1"/>
  <c r="A190" i="1"/>
  <c r="A190" i="12" s="1"/>
  <c r="B190" i="1"/>
  <c r="B188" i="37" s="1"/>
  <c r="C190" i="1"/>
  <c r="D190" i="12" s="1"/>
  <c r="D190" i="1"/>
  <c r="G201" i="34" s="1"/>
  <c r="E190" i="1"/>
  <c r="F190"/>
  <c r="J201" i="34" s="1"/>
  <c r="G190" i="1"/>
  <c r="H190"/>
  <c r="K190"/>
  <c r="S201" i="34" s="1"/>
  <c r="U190" i="1"/>
  <c r="X190"/>
  <c r="AD190"/>
  <c r="AE190"/>
  <c r="AF190"/>
  <c r="AH201" i="34" s="1"/>
  <c r="AG190" i="1"/>
  <c r="AI201" i="34" s="1"/>
  <c r="AL190" i="1"/>
  <c r="AK201" i="34" s="1"/>
  <c r="AX190" i="1"/>
  <c r="AW201" i="34" s="1"/>
  <c r="A191" i="1"/>
  <c r="A191" i="12" s="1"/>
  <c r="B191" i="1"/>
  <c r="B189" i="37" s="1"/>
  <c r="C191" i="1"/>
  <c r="BA191" s="1"/>
  <c r="BA202" i="34" s="1"/>
  <c r="D191" i="1"/>
  <c r="G202" i="34" s="1"/>
  <c r="E191" i="1"/>
  <c r="F191"/>
  <c r="J202" i="34" s="1"/>
  <c r="G191" i="1"/>
  <c r="H191"/>
  <c r="K191"/>
  <c r="S202" i="34" s="1"/>
  <c r="U191" i="1"/>
  <c r="X191"/>
  <c r="Y202" i="34" s="1"/>
  <c r="Y191" i="1"/>
  <c r="Z202" i="34" s="1"/>
  <c r="AD191" i="1"/>
  <c r="AE191"/>
  <c r="AF191"/>
  <c r="AH202" i="34" s="1"/>
  <c r="AG191" i="1"/>
  <c r="AL191"/>
  <c r="AK202" i="34" s="1"/>
  <c r="AX191" i="1"/>
  <c r="AW202" i="34" s="1"/>
  <c r="AZ191" i="1"/>
  <c r="AZ202" i="34" s="1"/>
  <c r="A192" i="1"/>
  <c r="A192" i="12" s="1"/>
  <c r="B192" i="1"/>
  <c r="B190" i="37" s="1"/>
  <c r="C192" i="1"/>
  <c r="AO192" s="1"/>
  <c r="AO203" i="34" s="1"/>
  <c r="D192" i="1"/>
  <c r="G203" i="34" s="1"/>
  <c r="E192" i="1"/>
  <c r="F192"/>
  <c r="J203" i="34" s="1"/>
  <c r="G192" i="1"/>
  <c r="H192"/>
  <c r="K192"/>
  <c r="S203" i="34" s="1"/>
  <c r="U192" i="1"/>
  <c r="X192"/>
  <c r="Y203" i="34" s="1"/>
  <c r="AD192" i="1"/>
  <c r="AE192"/>
  <c r="AF192"/>
  <c r="AG192"/>
  <c r="AI203" i="34" s="1"/>
  <c r="AL192" i="1"/>
  <c r="AK203" i="34" s="1"/>
  <c r="AX192" i="1"/>
  <c r="AW203" i="34" s="1"/>
  <c r="BA192" i="1"/>
  <c r="BA203" i="34" s="1"/>
  <c r="A193" i="1"/>
  <c r="A193" i="12" s="1"/>
  <c r="B193" i="1"/>
  <c r="B191" i="37" s="1"/>
  <c r="C193" i="1"/>
  <c r="D193"/>
  <c r="G204" i="34" s="1"/>
  <c r="E193" i="1"/>
  <c r="F193"/>
  <c r="J204" i="34" s="1"/>
  <c r="G193" i="1"/>
  <c r="H193"/>
  <c r="K193"/>
  <c r="S204" i="34" s="1"/>
  <c r="U193" i="1"/>
  <c r="X193"/>
  <c r="AD193"/>
  <c r="AE193"/>
  <c r="AF193"/>
  <c r="AG193"/>
  <c r="AI204" i="34" s="1"/>
  <c r="AL193" i="1"/>
  <c r="AK204" i="34" s="1"/>
  <c r="AO193" i="1"/>
  <c r="AO204" i="34" s="1"/>
  <c r="AX193" i="1"/>
  <c r="AW204" i="34" s="1"/>
  <c r="BA193" i="1"/>
  <c r="BA204" i="34" s="1"/>
  <c r="A194" i="1"/>
  <c r="A194" i="12" s="1"/>
  <c r="B194" i="1"/>
  <c r="B192" i="37" s="1"/>
  <c r="C194" i="1"/>
  <c r="D194"/>
  <c r="G205" i="34" s="1"/>
  <c r="E194" i="1"/>
  <c r="F194"/>
  <c r="J205" i="34" s="1"/>
  <c r="G194" i="1"/>
  <c r="H194"/>
  <c r="K194"/>
  <c r="S205" i="34" s="1"/>
  <c r="U194" i="1"/>
  <c r="X194"/>
  <c r="Y205" i="34" s="1"/>
  <c r="AD194" i="1"/>
  <c r="AE194"/>
  <c r="AF194"/>
  <c r="AG194"/>
  <c r="AI205" i="34" s="1"/>
  <c r="AL194" i="1"/>
  <c r="AK205" i="34" s="1"/>
  <c r="AX194" i="1"/>
  <c r="AW205" i="34" s="1"/>
  <c r="A195" i="1"/>
  <c r="A195" i="12" s="1"/>
  <c r="B195" i="1"/>
  <c r="B193" i="37" s="1"/>
  <c r="C195" i="1"/>
  <c r="AO195" s="1"/>
  <c r="AO206" i="34" s="1"/>
  <c r="D195" i="1"/>
  <c r="G206" i="34" s="1"/>
  <c r="E195" i="1"/>
  <c r="F195"/>
  <c r="J206" i="34" s="1"/>
  <c r="G195" i="1"/>
  <c r="H195"/>
  <c r="K195"/>
  <c r="S206" i="34" s="1"/>
  <c r="U195" i="1"/>
  <c r="X195"/>
  <c r="Y195"/>
  <c r="Z206" i="34" s="1"/>
  <c r="AD195" i="1"/>
  <c r="AE195"/>
  <c r="AF195"/>
  <c r="AH206" i="34" s="1"/>
  <c r="AG195" i="1"/>
  <c r="AI206" i="34" s="1"/>
  <c r="AL195" i="1"/>
  <c r="AK206" i="34" s="1"/>
  <c r="AX195" i="1"/>
  <c r="AW206" i="34" s="1"/>
  <c r="BA195" i="1"/>
  <c r="BA206" i="34" s="1"/>
  <c r="A196" i="1"/>
  <c r="A196" i="12" s="1"/>
  <c r="B196" i="1"/>
  <c r="B194" i="37" s="1"/>
  <c r="C196" i="1"/>
  <c r="D196"/>
  <c r="G207" i="34" s="1"/>
  <c r="E196" i="1"/>
  <c r="F196"/>
  <c r="J207" i="34" s="1"/>
  <c r="G196" i="1"/>
  <c r="K207" i="34" s="1"/>
  <c r="H196" i="1"/>
  <c r="K196"/>
  <c r="S207" i="34" s="1"/>
  <c r="U196" i="1"/>
  <c r="X196"/>
  <c r="Y207" i="34" s="1"/>
  <c r="AD196" i="1"/>
  <c r="AE196"/>
  <c r="AF196"/>
  <c r="AH207" i="34" s="1"/>
  <c r="AG196" i="1"/>
  <c r="AL196"/>
  <c r="AK207" i="34" s="1"/>
  <c r="AX196" i="1"/>
  <c r="AW207" i="34" s="1"/>
  <c r="A197" i="1"/>
  <c r="A197" i="12" s="1"/>
  <c r="B197" i="1"/>
  <c r="B195" i="37" s="1"/>
  <c r="C197" i="1"/>
  <c r="AO197" s="1"/>
  <c r="AO208" i="34" s="1"/>
  <c r="D197" i="1"/>
  <c r="G208" i="34" s="1"/>
  <c r="E197" i="1"/>
  <c r="F197"/>
  <c r="J208" i="34" s="1"/>
  <c r="G197" i="1"/>
  <c r="H197"/>
  <c r="K197"/>
  <c r="S208" i="34" s="1"/>
  <c r="U197" i="1"/>
  <c r="X197"/>
  <c r="AD197"/>
  <c r="AE197"/>
  <c r="AF197"/>
  <c r="AH208" i="34" s="1"/>
  <c r="AG197" i="1"/>
  <c r="AI208" i="34" s="1"/>
  <c r="AL197" i="1"/>
  <c r="AK208" i="34" s="1"/>
  <c r="AX197" i="1"/>
  <c r="AW208" i="34" s="1"/>
  <c r="A198" i="1"/>
  <c r="A198" i="12" s="1"/>
  <c r="B198" i="1"/>
  <c r="B196" i="37" s="1"/>
  <c r="C198" i="1"/>
  <c r="D198" i="6" s="1"/>
  <c r="D198" i="1"/>
  <c r="G209" i="34" s="1"/>
  <c r="E198" i="1"/>
  <c r="F198"/>
  <c r="J209" i="34" s="1"/>
  <c r="G198" i="1"/>
  <c r="H198"/>
  <c r="K198"/>
  <c r="S209" i="34" s="1"/>
  <c r="U198" i="1"/>
  <c r="X198"/>
  <c r="Y209" i="34" s="1"/>
  <c r="Y198" i="1"/>
  <c r="Z209" i="34" s="1"/>
  <c r="AD198" i="1"/>
  <c r="AE198"/>
  <c r="AF198"/>
  <c r="AH209" i="34" s="1"/>
  <c r="AG198" i="1"/>
  <c r="AI209" i="34" s="1"/>
  <c r="AL198" i="1"/>
  <c r="AK209" i="34" s="1"/>
  <c r="AX198" i="1"/>
  <c r="AW209" i="34" s="1"/>
  <c r="BA198" i="1"/>
  <c r="BA209" i="34" s="1"/>
  <c r="A199" i="1"/>
  <c r="A199" i="12" s="1"/>
  <c r="B199" i="1"/>
  <c r="B197" i="37" s="1"/>
  <c r="C199" i="1"/>
  <c r="D199" i="6" s="1"/>
  <c r="D199" i="1"/>
  <c r="G210" i="34" s="1"/>
  <c r="E199" i="1"/>
  <c r="F199"/>
  <c r="J210" i="34" s="1"/>
  <c r="G199" i="1"/>
  <c r="H199"/>
  <c r="K199"/>
  <c r="S210" i="34" s="1"/>
  <c r="U199" i="1"/>
  <c r="X199"/>
  <c r="Y210" i="34" s="1"/>
  <c r="AD199" i="1"/>
  <c r="AE199"/>
  <c r="AF199"/>
  <c r="AH210" i="34" s="1"/>
  <c r="AG199" i="1"/>
  <c r="AI210" i="34" s="1"/>
  <c r="AL199" i="1"/>
  <c r="AK210" i="34" s="1"/>
  <c r="AX199" i="1"/>
  <c r="AW210" i="34" s="1"/>
  <c r="A200" i="1"/>
  <c r="A200" i="12" s="1"/>
  <c r="B200" i="1"/>
  <c r="B198" i="37" s="1"/>
  <c r="C200" i="1"/>
  <c r="D200"/>
  <c r="G211" i="34" s="1"/>
  <c r="E200" i="1"/>
  <c r="F200"/>
  <c r="J211" i="34" s="1"/>
  <c r="G200" i="1"/>
  <c r="H200"/>
  <c r="K200"/>
  <c r="S211" i="34" s="1"/>
  <c r="U200" i="1"/>
  <c r="X200"/>
  <c r="Y211" i="34" s="1"/>
  <c r="AD200" i="1"/>
  <c r="AE200"/>
  <c r="AF200"/>
  <c r="AH211" i="34" s="1"/>
  <c r="AG200" i="1"/>
  <c r="AL200"/>
  <c r="AK211" i="34" s="1"/>
  <c r="AX200" i="1"/>
  <c r="AW211" i="34" s="1"/>
  <c r="A201" i="1"/>
  <c r="A201" i="12" s="1"/>
  <c r="B201" i="1"/>
  <c r="B199" i="37" s="1"/>
  <c r="C201" i="1"/>
  <c r="D201"/>
  <c r="G212" i="34" s="1"/>
  <c r="E201" i="1"/>
  <c r="F201"/>
  <c r="J212" i="34" s="1"/>
  <c r="G201" i="1"/>
  <c r="H201"/>
  <c r="K201"/>
  <c r="S212" i="34" s="1"/>
  <c r="U201" i="1"/>
  <c r="X201"/>
  <c r="AD201"/>
  <c r="AE201"/>
  <c r="AF201"/>
  <c r="AH212" i="34" s="1"/>
  <c r="AG201" i="1"/>
  <c r="AI212" i="34" s="1"/>
  <c r="AL201" i="1"/>
  <c r="AK212" i="34" s="1"/>
  <c r="AX201" i="1"/>
  <c r="AW212" i="34" s="1"/>
  <c r="A202" i="1"/>
  <c r="A202" i="12" s="1"/>
  <c r="B202" i="1"/>
  <c r="B200" i="37" s="1"/>
  <c r="C202" i="1"/>
  <c r="D202" i="6" s="1"/>
  <c r="D202" i="1"/>
  <c r="G213" i="34" s="1"/>
  <c r="E202" i="1"/>
  <c r="F202"/>
  <c r="J213" i="34" s="1"/>
  <c r="G202" i="1"/>
  <c r="H202"/>
  <c r="K202"/>
  <c r="S213" i="34" s="1"/>
  <c r="U202" i="1"/>
  <c r="X202"/>
  <c r="Y213" i="34" s="1"/>
  <c r="AD202" i="1"/>
  <c r="AE202"/>
  <c r="AF202"/>
  <c r="AH213" i="34" s="1"/>
  <c r="AG202" i="1"/>
  <c r="AI213" i="34" s="1"/>
  <c r="AL202" i="1"/>
  <c r="AK213" i="34" s="1"/>
  <c r="AX202" i="1"/>
  <c r="AW213" i="34" s="1"/>
  <c r="AY202" i="1"/>
  <c r="AX213" i="34" s="1"/>
  <c r="A203" i="1"/>
  <c r="A203" i="12" s="1"/>
  <c r="B203" i="1"/>
  <c r="B201" i="37" s="1"/>
  <c r="C203" i="1"/>
  <c r="Y203" s="1"/>
  <c r="D203"/>
  <c r="G214" i="34" s="1"/>
  <c r="E203" i="1"/>
  <c r="F203"/>
  <c r="J214" i="34" s="1"/>
  <c r="G203" i="1"/>
  <c r="H203"/>
  <c r="K203"/>
  <c r="S214" i="34" s="1"/>
  <c r="U203" i="1"/>
  <c r="X203"/>
  <c r="Y214" i="34" s="1"/>
  <c r="AD203" i="1"/>
  <c r="AE203"/>
  <c r="AF203"/>
  <c r="AH214" i="34" s="1"/>
  <c r="AG203" i="1"/>
  <c r="AI214" i="34" s="1"/>
  <c r="AL203" i="1"/>
  <c r="AK214" i="34" s="1"/>
  <c r="AX203" i="1"/>
  <c r="AW214" i="34" s="1"/>
  <c r="A204" i="1"/>
  <c r="A204" i="12" s="1"/>
  <c r="B204" i="1"/>
  <c r="B202" i="37" s="1"/>
  <c r="C204" i="1"/>
  <c r="Y204" s="1"/>
  <c r="D204"/>
  <c r="G215" i="34" s="1"/>
  <c r="E204" i="1"/>
  <c r="F204"/>
  <c r="J215" i="34" s="1"/>
  <c r="G204" i="1"/>
  <c r="H204"/>
  <c r="K204"/>
  <c r="S215" i="34" s="1"/>
  <c r="U204" i="1"/>
  <c r="X204"/>
  <c r="Y215" i="34" s="1"/>
  <c r="AD204" i="1"/>
  <c r="AE204"/>
  <c r="AF204"/>
  <c r="AH215" i="34" s="1"/>
  <c r="AG204" i="1"/>
  <c r="AI215" i="34" s="1"/>
  <c r="AL204" i="1"/>
  <c r="AK215" i="34" s="1"/>
  <c r="AX204" i="1"/>
  <c r="AW215" i="34" s="1"/>
  <c r="AZ204" i="1"/>
  <c r="AZ215" i="34" s="1"/>
  <c r="A205" i="1"/>
  <c r="A205" i="12" s="1"/>
  <c r="B205" i="1"/>
  <c r="B203" i="37" s="1"/>
  <c r="C205" i="1"/>
  <c r="AO205" s="1"/>
  <c r="D205"/>
  <c r="G216" i="34" s="1"/>
  <c r="E205" i="1"/>
  <c r="F205"/>
  <c r="J216" i="34" s="1"/>
  <c r="G205" i="1"/>
  <c r="K216" i="34" s="1"/>
  <c r="H205" i="1"/>
  <c r="K205"/>
  <c r="S216" i="34" s="1"/>
  <c r="U205" i="1"/>
  <c r="X205"/>
  <c r="Y216" i="34" s="1"/>
  <c r="AD205" i="1"/>
  <c r="AE205"/>
  <c r="AF205"/>
  <c r="AH216" i="34" s="1"/>
  <c r="AG205" i="1"/>
  <c r="AI216" i="34" s="1"/>
  <c r="AL205" i="1"/>
  <c r="AK216" i="34" s="1"/>
  <c r="AX205" i="1"/>
  <c r="AW216" i="34" s="1"/>
  <c r="A206" i="1"/>
  <c r="A206" i="12" s="1"/>
  <c r="B206" i="1"/>
  <c r="B204" i="37" s="1"/>
  <c r="C206" i="1"/>
  <c r="AY206" s="1"/>
  <c r="D206"/>
  <c r="G217" i="34" s="1"/>
  <c r="E206" i="1"/>
  <c r="F206"/>
  <c r="J217" i="34" s="1"/>
  <c r="G206" i="1"/>
  <c r="H206"/>
  <c r="K206"/>
  <c r="S217" i="34" s="1"/>
  <c r="U206" i="1"/>
  <c r="X206"/>
  <c r="AD206"/>
  <c r="AE206"/>
  <c r="AF206"/>
  <c r="AG206"/>
  <c r="AI217" i="34" s="1"/>
  <c r="AL206" i="1"/>
  <c r="AK217" i="34" s="1"/>
  <c r="AX206" i="1"/>
  <c r="AW217" i="34" s="1"/>
  <c r="A207" i="1"/>
  <c r="A207" i="12" s="1"/>
  <c r="B207" i="1"/>
  <c r="B205" i="37" s="1"/>
  <c r="C207" i="1"/>
  <c r="Y207" s="1"/>
  <c r="R207" i="12" s="1"/>
  <c r="D207" i="1"/>
  <c r="G218" i="34" s="1"/>
  <c r="E207" i="1"/>
  <c r="F207"/>
  <c r="J218" i="34" s="1"/>
  <c r="G207" i="1"/>
  <c r="K218" i="34" s="1"/>
  <c r="H207" i="1"/>
  <c r="K207"/>
  <c r="U207"/>
  <c r="X207"/>
  <c r="Y218" i="34" s="1"/>
  <c r="AD207" i="1"/>
  <c r="AE207"/>
  <c r="AF207"/>
  <c r="AH218" i="34" s="1"/>
  <c r="AG207" i="1"/>
  <c r="AL207"/>
  <c r="AK218" i="34" s="1"/>
  <c r="AX207" i="1"/>
  <c r="AW218" i="34" s="1"/>
  <c r="A208" i="1"/>
  <c r="A208" i="12" s="1"/>
  <c r="B208" i="1"/>
  <c r="B206" i="37" s="1"/>
  <c r="C208" i="1"/>
  <c r="AY208" s="1"/>
  <c r="AX219" i="34" s="1"/>
  <c r="D208" i="1"/>
  <c r="G219" i="34" s="1"/>
  <c r="E208" i="1"/>
  <c r="F208"/>
  <c r="J219" i="34" s="1"/>
  <c r="G208" i="1"/>
  <c r="H208"/>
  <c r="K208"/>
  <c r="S219" i="34" s="1"/>
  <c r="U208" i="1"/>
  <c r="X208"/>
  <c r="Y219" i="34" s="1"/>
  <c r="AD208" i="1"/>
  <c r="AE208"/>
  <c r="AF208"/>
  <c r="AH219" i="34" s="1"/>
  <c r="AG208" i="1"/>
  <c r="AI219" i="34" s="1"/>
  <c r="AL208" i="1"/>
  <c r="AK219" i="34" s="1"/>
  <c r="AX208" i="1"/>
  <c r="AW219" i="34" s="1"/>
  <c r="A209" i="1"/>
  <c r="A209" i="12" s="1"/>
  <c r="B209" i="1"/>
  <c r="B207" i="37" s="1"/>
  <c r="C209" i="1"/>
  <c r="AO209" s="1"/>
  <c r="AO220" i="34" s="1"/>
  <c r="D209" i="1"/>
  <c r="G220" i="34" s="1"/>
  <c r="E209" i="1"/>
  <c r="F209"/>
  <c r="J220" i="34" s="1"/>
  <c r="G209" i="1"/>
  <c r="H209"/>
  <c r="K209"/>
  <c r="L209"/>
  <c r="U209"/>
  <c r="X209"/>
  <c r="Y209"/>
  <c r="Z220" i="34" s="1"/>
  <c r="AD209" i="1"/>
  <c r="AE209"/>
  <c r="AF209"/>
  <c r="AH220" i="34" s="1"/>
  <c r="AG209" i="1"/>
  <c r="AL209"/>
  <c r="AK220" i="34" s="1"/>
  <c r="AX209" i="1"/>
  <c r="AW220" i="34" s="1"/>
  <c r="A210" i="1"/>
  <c r="A210" i="12" s="1"/>
  <c r="B210" i="1"/>
  <c r="B208" i="37" s="1"/>
  <c r="C210" i="1"/>
  <c r="Y210" s="1"/>
  <c r="Z221" i="34" s="1"/>
  <c r="D210" i="1"/>
  <c r="G221" i="34" s="1"/>
  <c r="E210" i="1"/>
  <c r="F210"/>
  <c r="J221" i="34" s="1"/>
  <c r="G210" i="1"/>
  <c r="H210"/>
  <c r="K210"/>
  <c r="S221" i="34" s="1"/>
  <c r="U210" i="1"/>
  <c r="X210"/>
  <c r="Y221" i="34" s="1"/>
  <c r="AD210" i="1"/>
  <c r="AE210"/>
  <c r="AF210"/>
  <c r="AH221" i="34" s="1"/>
  <c r="AG210" i="1"/>
  <c r="AI221" i="34" s="1"/>
  <c r="AL210" i="1"/>
  <c r="AK221" i="34" s="1"/>
  <c r="AX210" i="1"/>
  <c r="AW221" i="34" s="1"/>
  <c r="A211" i="1"/>
  <c r="A211" i="12" s="1"/>
  <c r="B211" i="1"/>
  <c r="B209" i="37" s="1"/>
  <c r="C211" i="1"/>
  <c r="Y211" s="1"/>
  <c r="D211"/>
  <c r="G222" i="34" s="1"/>
  <c r="E211" i="1"/>
  <c r="F211"/>
  <c r="J222" i="34" s="1"/>
  <c r="G211" i="1"/>
  <c r="H211"/>
  <c r="K211"/>
  <c r="U211"/>
  <c r="X211"/>
  <c r="AD211"/>
  <c r="AE211"/>
  <c r="AF211"/>
  <c r="AH222" i="34" s="1"/>
  <c r="AG211" i="1"/>
  <c r="AH211"/>
  <c r="AL211"/>
  <c r="AK222" i="34" s="1"/>
  <c r="AX211" i="1"/>
  <c r="AW222" i="34" s="1"/>
  <c r="A212" i="1"/>
  <c r="A212" i="12" s="1"/>
  <c r="B212" i="1"/>
  <c r="B210" i="37" s="1"/>
  <c r="C212" i="1"/>
  <c r="Y212" s="1"/>
  <c r="D212"/>
  <c r="G223" i="34" s="1"/>
  <c r="E212" i="1"/>
  <c r="F212"/>
  <c r="J223" i="34" s="1"/>
  <c r="G212" i="1"/>
  <c r="H212"/>
  <c r="K212"/>
  <c r="S223" i="34" s="1"/>
  <c r="L212" i="1"/>
  <c r="U212"/>
  <c r="X212"/>
  <c r="AD212"/>
  <c r="AE212"/>
  <c r="AF212"/>
  <c r="AH223" i="34" s="1"/>
  <c r="AG212" i="1"/>
  <c r="AI223" i="34" s="1"/>
  <c r="AL212" i="1"/>
  <c r="AK223" i="34" s="1"/>
  <c r="AX212" i="1"/>
  <c r="AW223" i="34" s="1"/>
  <c r="A213" i="1"/>
  <c r="A213" i="12" s="1"/>
  <c r="B213" i="1"/>
  <c r="B211" i="37" s="1"/>
  <c r="C213" i="1"/>
  <c r="Y213" s="1"/>
  <c r="R213" i="12" s="1"/>
  <c r="U211" i="5" s="1"/>
  <c r="D213" i="1"/>
  <c r="G224" i="34" s="1"/>
  <c r="E213" i="1"/>
  <c r="F213"/>
  <c r="J224" i="34" s="1"/>
  <c r="G213" i="1"/>
  <c r="K224" i="34" s="1"/>
  <c r="H213" i="1"/>
  <c r="K213"/>
  <c r="S224" i="34" s="1"/>
  <c r="U213" i="1"/>
  <c r="X213"/>
  <c r="Y224" i="34" s="1"/>
  <c r="AD213" i="1"/>
  <c r="AE213"/>
  <c r="AF213"/>
  <c r="AH224" i="34" s="1"/>
  <c r="AG213" i="1"/>
  <c r="AL213"/>
  <c r="AK224" i="34" s="1"/>
  <c r="AX213" i="1"/>
  <c r="AW224" i="34" s="1"/>
  <c r="A214" i="1"/>
  <c r="A214" i="12" s="1"/>
  <c r="B214" i="1"/>
  <c r="B212" i="37" s="1"/>
  <c r="C214" i="1"/>
  <c r="AO214" s="1"/>
  <c r="D214"/>
  <c r="G225" i="34" s="1"/>
  <c r="E214" i="1"/>
  <c r="F214"/>
  <c r="J225" i="34" s="1"/>
  <c r="G214" i="1"/>
  <c r="H214"/>
  <c r="K214"/>
  <c r="S225" i="34" s="1"/>
  <c r="U214" i="1"/>
  <c r="X214"/>
  <c r="AD214"/>
  <c r="AE214"/>
  <c r="AF214"/>
  <c r="AH225" i="34" s="1"/>
  <c r="AG214" i="1"/>
  <c r="AI225" i="34" s="1"/>
  <c r="AL214" i="1"/>
  <c r="AK225" i="34" s="1"/>
  <c r="AX214" i="1"/>
  <c r="AW225" i="34" s="1"/>
  <c r="A215" i="1"/>
  <c r="A215" i="12" s="1"/>
  <c r="B215" i="1"/>
  <c r="B213" i="37" s="1"/>
  <c r="C215" i="1"/>
  <c r="AO215" s="1"/>
  <c r="AO226" i="34" s="1"/>
  <c r="D215" i="1"/>
  <c r="G226" i="34" s="1"/>
  <c r="E215" i="1"/>
  <c r="F215"/>
  <c r="J226" i="34" s="1"/>
  <c r="G215" i="1"/>
  <c r="K226" i="34" s="1"/>
  <c r="H215" i="1"/>
  <c r="K215"/>
  <c r="U215"/>
  <c r="X215"/>
  <c r="Y226" i="34" s="1"/>
  <c r="Y215" i="1"/>
  <c r="R215" i="12" s="1"/>
  <c r="AD215" i="1"/>
  <c r="AE215"/>
  <c r="AF215"/>
  <c r="AH226" i="34" s="1"/>
  <c r="AG215" i="1"/>
  <c r="AL215"/>
  <c r="AK226" i="34" s="1"/>
  <c r="AX215" i="1"/>
  <c r="AW226" i="34" s="1"/>
  <c r="AZ215" i="1"/>
  <c r="AZ226" i="34" s="1"/>
  <c r="A216" i="1"/>
  <c r="A216" i="12" s="1"/>
  <c r="B216" i="1"/>
  <c r="B214" i="37" s="1"/>
  <c r="C216" i="1"/>
  <c r="AO216" s="1"/>
  <c r="AO227" i="34" s="1"/>
  <c r="D216" i="1"/>
  <c r="G227" i="34" s="1"/>
  <c r="E216" i="1"/>
  <c r="F216"/>
  <c r="J227" i="34" s="1"/>
  <c r="G216" i="1"/>
  <c r="K227" i="34" s="1"/>
  <c r="H216" i="1"/>
  <c r="K216"/>
  <c r="S227" i="34" s="1"/>
  <c r="U216" i="1"/>
  <c r="X216"/>
  <c r="Y227" i="34" s="1"/>
  <c r="Y216" i="1"/>
  <c r="AD216"/>
  <c r="AE216"/>
  <c r="AF216"/>
  <c r="AH227" i="34" s="1"/>
  <c r="AG216" i="1"/>
  <c r="AL216"/>
  <c r="AK227" i="34" s="1"/>
  <c r="AX216" i="1"/>
  <c r="AW227" i="34" s="1"/>
  <c r="A217" i="1"/>
  <c r="A217" i="12" s="1"/>
  <c r="B217" i="1"/>
  <c r="B215" i="37" s="1"/>
  <c r="C217" i="1"/>
  <c r="Y217" s="1"/>
  <c r="R217" i="12" s="1"/>
  <c r="D217" i="1"/>
  <c r="G228" i="34" s="1"/>
  <c r="E217" i="1"/>
  <c r="F217"/>
  <c r="J228" i="34" s="1"/>
  <c r="G217" i="1"/>
  <c r="H217"/>
  <c r="K217"/>
  <c r="S228" i="34" s="1"/>
  <c r="U217" i="1"/>
  <c r="X217"/>
  <c r="Y228" i="34" s="1"/>
  <c r="AD217" i="1"/>
  <c r="AE217"/>
  <c r="AF217"/>
  <c r="AG217"/>
  <c r="AH217"/>
  <c r="J215" i="37" s="1"/>
  <c r="AL217" i="1"/>
  <c r="AK228" i="34" s="1"/>
  <c r="AX217" i="1"/>
  <c r="AW228" i="34" s="1"/>
  <c r="A218" i="1"/>
  <c r="A218" i="12" s="1"/>
  <c r="B218" i="1"/>
  <c r="B216" i="37" s="1"/>
  <c r="C218" i="1"/>
  <c r="D218"/>
  <c r="G229" i="34" s="1"/>
  <c r="E218" i="1"/>
  <c r="F218"/>
  <c r="J229" i="34" s="1"/>
  <c r="G218" i="1"/>
  <c r="H218"/>
  <c r="K218"/>
  <c r="S229" i="34" s="1"/>
  <c r="U218" i="1"/>
  <c r="X218"/>
  <c r="Y229" i="34" s="1"/>
  <c r="AD218" i="1"/>
  <c r="AE218"/>
  <c r="AF218"/>
  <c r="AH229" i="34" s="1"/>
  <c r="AG218" i="1"/>
  <c r="AI229" i="34" s="1"/>
  <c r="AL218" i="1"/>
  <c r="AK229" i="34" s="1"/>
  <c r="AX218" i="1"/>
  <c r="AW229" i="34" s="1"/>
  <c r="A219" i="1"/>
  <c r="A219" i="12" s="1"/>
  <c r="B219" i="1"/>
  <c r="B217" i="37" s="1"/>
  <c r="C219" i="1"/>
  <c r="D219"/>
  <c r="G230" i="34" s="1"/>
  <c r="E219" i="1"/>
  <c r="F219"/>
  <c r="J230" i="34" s="1"/>
  <c r="G219" i="1"/>
  <c r="H219"/>
  <c r="K219"/>
  <c r="S230" i="34" s="1"/>
  <c r="U219" i="1"/>
  <c r="X219"/>
  <c r="Y230" i="34" s="1"/>
  <c r="AD219" i="1"/>
  <c r="AE219"/>
  <c r="AF219"/>
  <c r="AH230" i="34" s="1"/>
  <c r="AG219" i="1"/>
  <c r="AI230" i="34" s="1"/>
  <c r="AL219" i="1"/>
  <c r="AK230" i="34" s="1"/>
  <c r="AX219" i="1"/>
  <c r="AW230" i="34" s="1"/>
  <c r="A220" i="1"/>
  <c r="A220" i="12" s="1"/>
  <c r="B220" i="1"/>
  <c r="B218" i="37" s="1"/>
  <c r="C220" i="1"/>
  <c r="D220"/>
  <c r="G231" i="34" s="1"/>
  <c r="E220" i="1"/>
  <c r="F220"/>
  <c r="J231" i="34" s="1"/>
  <c r="G220" i="1"/>
  <c r="H220"/>
  <c r="K220"/>
  <c r="U220"/>
  <c r="X220"/>
  <c r="Y231" i="34" s="1"/>
  <c r="AD220" i="1"/>
  <c r="AE220"/>
  <c r="AF220"/>
  <c r="AH231" i="34" s="1"/>
  <c r="AG220" i="1"/>
  <c r="AI231" i="34" s="1"/>
  <c r="AL220" i="1"/>
  <c r="AK231" i="34" s="1"/>
  <c r="AX220" i="1"/>
  <c r="AW231" i="34" s="1"/>
  <c r="A221" i="1"/>
  <c r="A221" i="12" s="1"/>
  <c r="B221" i="1"/>
  <c r="B219" i="37" s="1"/>
  <c r="C221" i="1"/>
  <c r="D221"/>
  <c r="G232" i="34" s="1"/>
  <c r="E221" i="1"/>
  <c r="F221"/>
  <c r="J232" i="34" s="1"/>
  <c r="G221" i="1"/>
  <c r="H221"/>
  <c r="K221"/>
  <c r="S232" i="34" s="1"/>
  <c r="U221" i="1"/>
  <c r="X221"/>
  <c r="AD221"/>
  <c r="AE221"/>
  <c r="AF221"/>
  <c r="AH232" i="34" s="1"/>
  <c r="AG221" i="1"/>
  <c r="AI232" i="34" s="1"/>
  <c r="AL221" i="1"/>
  <c r="AK232" i="34" s="1"/>
  <c r="AX221" i="1"/>
  <c r="AW232" i="34" s="1"/>
  <c r="BA221" i="1"/>
  <c r="BA232" i="34" s="1"/>
  <c r="A222" i="1"/>
  <c r="A222" i="12" s="1"/>
  <c r="B222" i="1"/>
  <c r="B220" i="37" s="1"/>
  <c r="C222" i="1"/>
  <c r="D222"/>
  <c r="G233" i="34" s="1"/>
  <c r="E222" i="1"/>
  <c r="F222"/>
  <c r="J233" i="34" s="1"/>
  <c r="G222" i="1"/>
  <c r="H222"/>
  <c r="K222"/>
  <c r="S233" i="34" s="1"/>
  <c r="L222" i="1"/>
  <c r="T233" i="34" s="1"/>
  <c r="U222" i="1"/>
  <c r="X222"/>
  <c r="Y233" i="34" s="1"/>
  <c r="AD222" i="1"/>
  <c r="AE222"/>
  <c r="AF222"/>
  <c r="AH233" i="34" s="1"/>
  <c r="AG222" i="1"/>
  <c r="AI233" i="34" s="1"/>
  <c r="AL222" i="1"/>
  <c r="AK233" i="34" s="1"/>
  <c r="AX222" i="1"/>
  <c r="AW233" i="34" s="1"/>
  <c r="A223" i="1"/>
  <c r="A223" i="12" s="1"/>
  <c r="B223" i="1"/>
  <c r="B221" i="37" s="1"/>
  <c r="C223" i="1"/>
  <c r="D223" i="12" s="1"/>
  <c r="D223" i="1"/>
  <c r="G234" i="34" s="1"/>
  <c r="E223" i="1"/>
  <c r="F223"/>
  <c r="J234" i="34" s="1"/>
  <c r="G223" i="1"/>
  <c r="H223"/>
  <c r="K223"/>
  <c r="S234" i="34" s="1"/>
  <c r="U223" i="1"/>
  <c r="X223"/>
  <c r="AD223"/>
  <c r="AE223"/>
  <c r="AF223"/>
  <c r="AH234" i="34" s="1"/>
  <c r="AG223" i="1"/>
  <c r="AI234" i="34" s="1"/>
  <c r="AL223" i="1"/>
  <c r="AK234" i="34" s="1"/>
  <c r="AX223" i="1"/>
  <c r="AW234" i="34" s="1"/>
  <c r="A224" i="1"/>
  <c r="A224" i="12" s="1"/>
  <c r="B224" i="1"/>
  <c r="B222" i="37" s="1"/>
  <c r="C224" i="1"/>
  <c r="D224"/>
  <c r="G235" i="34" s="1"/>
  <c r="E224" i="1"/>
  <c r="F224"/>
  <c r="J235" i="34" s="1"/>
  <c r="G224" i="1"/>
  <c r="H224"/>
  <c r="K224"/>
  <c r="U224"/>
  <c r="X224"/>
  <c r="Y235" i="34" s="1"/>
  <c r="AD224" i="1"/>
  <c r="AE224"/>
  <c r="AF224"/>
  <c r="AG224"/>
  <c r="AI235" i="34" s="1"/>
  <c r="AL224" i="1"/>
  <c r="AK235" i="34" s="1"/>
  <c r="AX224" i="1"/>
  <c r="AW235" i="34" s="1"/>
  <c r="A225" i="1"/>
  <c r="A225" i="12" s="1"/>
  <c r="B225" i="1"/>
  <c r="B223" i="37" s="1"/>
  <c r="C225" i="1"/>
  <c r="D225"/>
  <c r="G236" i="34" s="1"/>
  <c r="E225" i="1"/>
  <c r="F225"/>
  <c r="J236" i="34" s="1"/>
  <c r="G225" i="1"/>
  <c r="H225"/>
  <c r="K225"/>
  <c r="S236" i="34" s="1"/>
  <c r="U225" i="1"/>
  <c r="X225"/>
  <c r="Y236" i="34" s="1"/>
  <c r="AD225" i="1"/>
  <c r="AE225"/>
  <c r="AF225"/>
  <c r="AH236" i="34" s="1"/>
  <c r="AG225" i="1"/>
  <c r="AI236" i="34" s="1"/>
  <c r="AL225" i="1"/>
  <c r="AK236" i="34" s="1"/>
  <c r="AX225" i="1"/>
  <c r="AW236" i="34" s="1"/>
  <c r="BA225" i="1"/>
  <c r="BA236" i="34" s="1"/>
  <c r="A226" i="1"/>
  <c r="A226" i="12" s="1"/>
  <c r="B226" i="1"/>
  <c r="B224" i="37" s="1"/>
  <c r="C226" i="1"/>
  <c r="D226" i="6" s="1"/>
  <c r="D226" i="1"/>
  <c r="G237" i="34" s="1"/>
  <c r="E226" i="1"/>
  <c r="F226"/>
  <c r="J237" i="34" s="1"/>
  <c r="G226" i="1"/>
  <c r="H226"/>
  <c r="K226"/>
  <c r="S237" i="34" s="1"/>
  <c r="U226" i="1"/>
  <c r="X226"/>
  <c r="Y237" i="34" s="1"/>
  <c r="AD226" i="1"/>
  <c r="AE226"/>
  <c r="AF226"/>
  <c r="AG226"/>
  <c r="AI237" i="34" s="1"/>
  <c r="AH226" i="1"/>
  <c r="J224" i="37" s="1"/>
  <c r="AL226" i="1"/>
  <c r="AK237" i="34" s="1"/>
  <c r="AW226" i="1"/>
  <c r="AX226"/>
  <c r="AW237" i="34" s="1"/>
  <c r="A227" i="1"/>
  <c r="A227" i="12" s="1"/>
  <c r="B227" i="1"/>
  <c r="B225" i="37" s="1"/>
  <c r="C227" i="1"/>
  <c r="Y227" s="1"/>
  <c r="D227"/>
  <c r="G238" i="34" s="1"/>
  <c r="E227" i="1"/>
  <c r="F227"/>
  <c r="J238" i="34" s="1"/>
  <c r="G227" i="1"/>
  <c r="H227"/>
  <c r="K227"/>
  <c r="S238" i="34" s="1"/>
  <c r="U227" i="1"/>
  <c r="X227"/>
  <c r="AD227"/>
  <c r="AE227"/>
  <c r="AF227"/>
  <c r="AG227"/>
  <c r="AI238" i="34" s="1"/>
  <c r="AL227" i="1"/>
  <c r="AK238" i="34" s="1"/>
  <c r="AW227" i="1"/>
  <c r="AX227"/>
  <c r="AW238" i="34" s="1"/>
  <c r="A228" i="1"/>
  <c r="A228" i="12" s="1"/>
  <c r="B228" i="1"/>
  <c r="B226" i="37" s="1"/>
  <c r="C228" i="1"/>
  <c r="Y228" s="1"/>
  <c r="R228" i="12" s="1"/>
  <c r="U226" i="5" s="1"/>
  <c r="D228" i="1"/>
  <c r="G239" i="34" s="1"/>
  <c r="E228" i="1"/>
  <c r="F228"/>
  <c r="J239" i="34" s="1"/>
  <c r="G228" i="1"/>
  <c r="H228"/>
  <c r="K228"/>
  <c r="S239" i="34" s="1"/>
  <c r="U228" i="1"/>
  <c r="X228"/>
  <c r="Y239" i="34" s="1"/>
  <c r="AD228" i="1"/>
  <c r="AE228"/>
  <c r="AF228"/>
  <c r="AH239" i="34" s="1"/>
  <c r="AG228" i="1"/>
  <c r="AH228"/>
  <c r="J226" i="37" s="1"/>
  <c r="AL228" i="1"/>
  <c r="AK239" i="34" s="1"/>
  <c r="AX228" i="1"/>
  <c r="AW239" i="34" s="1"/>
  <c r="A229" i="1"/>
  <c r="A229" i="12" s="1"/>
  <c r="B229" i="1"/>
  <c r="B227" i="37" s="1"/>
  <c r="C229" i="1"/>
  <c r="Y229" s="1"/>
  <c r="D229"/>
  <c r="G240" i="34" s="1"/>
  <c r="E229" i="1"/>
  <c r="F229"/>
  <c r="J240" i="34" s="1"/>
  <c r="G229" i="1"/>
  <c r="H229"/>
  <c r="K229"/>
  <c r="S240" i="34" s="1"/>
  <c r="U229" i="1"/>
  <c r="X229"/>
  <c r="Y240" i="34" s="1"/>
  <c r="AD229" i="1"/>
  <c r="AE229"/>
  <c r="AF229"/>
  <c r="AH240" i="34" s="1"/>
  <c r="AG229" i="1"/>
  <c r="AL229"/>
  <c r="AK240" i="34" s="1"/>
  <c r="AX229" i="1"/>
  <c r="AW240" i="34" s="1"/>
  <c r="AZ229" i="1"/>
  <c r="AZ240" i="34" s="1"/>
  <c r="BA229" i="1"/>
  <c r="BA240" i="34" s="1"/>
  <c r="A230" i="1"/>
  <c r="A230" i="12" s="1"/>
  <c r="B230" i="1"/>
  <c r="B228" i="37" s="1"/>
  <c r="C230" i="1"/>
  <c r="D230"/>
  <c r="G241" i="34" s="1"/>
  <c r="E230" i="1"/>
  <c r="F230"/>
  <c r="J241" i="34" s="1"/>
  <c r="G230" i="1"/>
  <c r="H230"/>
  <c r="K230"/>
  <c r="S241" i="34" s="1"/>
  <c r="U230" i="1"/>
  <c r="X230"/>
  <c r="Y241" i="34" s="1"/>
  <c r="AD230" i="1"/>
  <c r="AE230"/>
  <c r="AF230"/>
  <c r="AG230"/>
  <c r="AI241" i="34" s="1"/>
  <c r="AL230" i="1"/>
  <c r="AK241" i="34" s="1"/>
  <c r="AX230" i="1"/>
  <c r="AW241" i="34" s="1"/>
  <c r="A231" i="1"/>
  <c r="A231" i="12" s="1"/>
  <c r="B231" i="1"/>
  <c r="B229" i="37" s="1"/>
  <c r="C231" i="1"/>
  <c r="D231" i="6" s="1"/>
  <c r="D231" i="1"/>
  <c r="G242" i="34" s="1"/>
  <c r="E231" i="1"/>
  <c r="F231"/>
  <c r="J242" i="34" s="1"/>
  <c r="G231" i="1"/>
  <c r="H231"/>
  <c r="K231"/>
  <c r="U231"/>
  <c r="X231"/>
  <c r="AD231"/>
  <c r="AE231"/>
  <c r="AF231"/>
  <c r="AG231"/>
  <c r="AI242" i="34" s="1"/>
  <c r="AL231" i="1"/>
  <c r="AK242" i="34" s="1"/>
  <c r="AX231" i="1"/>
  <c r="AW242" i="34" s="1"/>
  <c r="A232" i="1"/>
  <c r="A232" i="12" s="1"/>
  <c r="B232" i="1"/>
  <c r="B230" i="37" s="1"/>
  <c r="C232" i="1"/>
  <c r="D232"/>
  <c r="G243" i="34" s="1"/>
  <c r="E232" i="1"/>
  <c r="F232"/>
  <c r="J243" i="34" s="1"/>
  <c r="G232" i="1"/>
  <c r="H232"/>
  <c r="K232"/>
  <c r="S243" i="34" s="1"/>
  <c r="U232" i="1"/>
  <c r="X232"/>
  <c r="AD232"/>
  <c r="AE232"/>
  <c r="AF232"/>
  <c r="AG232"/>
  <c r="AI243" i="34" s="1"/>
  <c r="AH232" i="1"/>
  <c r="AL232"/>
  <c r="AK243" i="34" s="1"/>
  <c r="AX232" i="1"/>
  <c r="AW243" i="34" s="1"/>
  <c r="A233" i="1"/>
  <c r="A233" i="12" s="1"/>
  <c r="B233" i="1"/>
  <c r="B231" i="37" s="1"/>
  <c r="C233" i="1"/>
  <c r="D233"/>
  <c r="G244" i="34" s="1"/>
  <c r="E233" i="1"/>
  <c r="F233"/>
  <c r="J244" i="34" s="1"/>
  <c r="G233" i="1"/>
  <c r="H233"/>
  <c r="K233"/>
  <c r="S244" i="34" s="1"/>
  <c r="U233" i="1"/>
  <c r="X233"/>
  <c r="Y244" i="34" s="1"/>
  <c r="Y233" i="1"/>
  <c r="Z244" i="34" s="1"/>
  <c r="AD233" i="1"/>
  <c r="AE233"/>
  <c r="AF233"/>
  <c r="AH244" i="34" s="1"/>
  <c r="AG233" i="1"/>
  <c r="AI244" i="34" s="1"/>
  <c r="AH233" i="1"/>
  <c r="J231" i="37" s="1"/>
  <c r="AI233" i="1"/>
  <c r="K231" i="37" s="1"/>
  <c r="AL233" i="1"/>
  <c r="AK244" i="34" s="1"/>
  <c r="AM233" i="1"/>
  <c r="AL244" i="34" s="1"/>
  <c r="AW233" i="1"/>
  <c r="AX233"/>
  <c r="AW244" i="34" s="1"/>
  <c r="AZ233" i="1"/>
  <c r="AZ244" i="34" s="1"/>
  <c r="BA233" i="1"/>
  <c r="BA244" i="34" s="1"/>
  <c r="A234" i="1"/>
  <c r="A234" i="12" s="1"/>
  <c r="B234" i="1"/>
  <c r="B232" i="37" s="1"/>
  <c r="C234" i="1"/>
  <c r="D234" i="12" s="1"/>
  <c r="D234" i="1"/>
  <c r="G245" i="34" s="1"/>
  <c r="E234" i="1"/>
  <c r="F234"/>
  <c r="J245" i="34" s="1"/>
  <c r="G234" i="1"/>
  <c r="H234"/>
  <c r="K234"/>
  <c r="S245" i="34" s="1"/>
  <c r="U234" i="1"/>
  <c r="X234"/>
  <c r="AD234"/>
  <c r="AE234"/>
  <c r="AF234"/>
  <c r="AH245" i="34" s="1"/>
  <c r="AG234" i="1"/>
  <c r="AL234"/>
  <c r="AK245" i="34" s="1"/>
  <c r="AX234" i="1"/>
  <c r="AW245" i="34" s="1"/>
  <c r="A235" i="1"/>
  <c r="A235" i="12" s="1"/>
  <c r="B235" i="1"/>
  <c r="B233" i="37" s="1"/>
  <c r="C235" i="1"/>
  <c r="Y235" s="1"/>
  <c r="D235"/>
  <c r="G246" i="34" s="1"/>
  <c r="E235" i="1"/>
  <c r="F235"/>
  <c r="J246" i="34" s="1"/>
  <c r="G235" i="1"/>
  <c r="H235"/>
  <c r="K235"/>
  <c r="S246" i="34" s="1"/>
  <c r="U235" i="1"/>
  <c r="X235"/>
  <c r="Y246" i="34" s="1"/>
  <c r="AD235" i="1"/>
  <c r="AE235"/>
  <c r="AF235"/>
  <c r="AH246" i="34" s="1"/>
  <c r="AG235" i="1"/>
  <c r="AL235"/>
  <c r="AK246" i="34" s="1"/>
  <c r="AX235" i="1"/>
  <c r="AW246" i="34" s="1"/>
  <c r="BA235" i="1"/>
  <c r="A236"/>
  <c r="A236" i="12" s="1"/>
  <c r="B236" i="1"/>
  <c r="B234" i="37" s="1"/>
  <c r="C236" i="1"/>
  <c r="D236"/>
  <c r="G247" i="34" s="1"/>
  <c r="E236" i="1"/>
  <c r="F236"/>
  <c r="J247" i="34" s="1"/>
  <c r="G236" i="1"/>
  <c r="H236"/>
  <c r="K236"/>
  <c r="S247" i="34" s="1"/>
  <c r="U236" i="1"/>
  <c r="X236"/>
  <c r="AD236"/>
  <c r="AE236"/>
  <c r="AF236"/>
  <c r="AH247" i="34" s="1"/>
  <c r="AG236" i="1"/>
  <c r="AL236"/>
  <c r="AK247" i="34" s="1"/>
  <c r="AX236" i="1"/>
  <c r="AW247" i="34" s="1"/>
  <c r="A237" i="1"/>
  <c r="A237" i="12" s="1"/>
  <c r="B237" i="1"/>
  <c r="B235" i="37" s="1"/>
  <c r="C237" i="1"/>
  <c r="AM237" s="1"/>
  <c r="D237"/>
  <c r="G248" i="34" s="1"/>
  <c r="E237" i="1"/>
  <c r="F237"/>
  <c r="J248" i="34" s="1"/>
  <c r="G237" i="1"/>
  <c r="H237"/>
  <c r="K237"/>
  <c r="S248" i="34" s="1"/>
  <c r="U237" i="1"/>
  <c r="X237"/>
  <c r="Y248" i="34" s="1"/>
  <c r="AD237" i="1"/>
  <c r="AE237"/>
  <c r="AF237"/>
  <c r="AH248" i="34" s="1"/>
  <c r="AG237" i="1"/>
  <c r="AI248" i="34" s="1"/>
  <c r="AL237" i="1"/>
  <c r="AK248" i="34" s="1"/>
  <c r="AX237" i="1"/>
  <c r="AW248" i="34" s="1"/>
  <c r="A238" i="1"/>
  <c r="A238" i="12" s="1"/>
  <c r="B238" i="1"/>
  <c r="B236" i="37" s="1"/>
  <c r="C238" i="1"/>
  <c r="D238" i="6" s="1"/>
  <c r="D238" i="1"/>
  <c r="G249" i="34" s="1"/>
  <c r="E238" i="1"/>
  <c r="F238"/>
  <c r="J249" i="34" s="1"/>
  <c r="G238" i="1"/>
  <c r="H238"/>
  <c r="K238"/>
  <c r="S249" i="34" s="1"/>
  <c r="U238" i="1"/>
  <c r="X238"/>
  <c r="AD238"/>
  <c r="AE238"/>
  <c r="AF238"/>
  <c r="AH249" i="34" s="1"/>
  <c r="AG238" i="1"/>
  <c r="AL238"/>
  <c r="AK249" i="34" s="1"/>
  <c r="AX238" i="1"/>
  <c r="AW249" i="34" s="1"/>
  <c r="A239" i="1"/>
  <c r="A239" i="12" s="1"/>
  <c r="B239" i="1"/>
  <c r="B237" i="37" s="1"/>
  <c r="C239" i="1"/>
  <c r="AO239" s="1"/>
  <c r="D239"/>
  <c r="G250" i="34" s="1"/>
  <c r="E239" i="1"/>
  <c r="F239"/>
  <c r="J250" i="34" s="1"/>
  <c r="G239" i="1"/>
  <c r="H239"/>
  <c r="K239"/>
  <c r="S250" i="34" s="1"/>
  <c r="U239" i="1"/>
  <c r="X239"/>
  <c r="Y250" i="34" s="1"/>
  <c r="AD239" i="1"/>
  <c r="AE239"/>
  <c r="AF239"/>
  <c r="AH250" i="34" s="1"/>
  <c r="AG239" i="1"/>
  <c r="AI250" i="34" s="1"/>
  <c r="AL239" i="1"/>
  <c r="AK250" i="34" s="1"/>
  <c r="AX239" i="1"/>
  <c r="AW250" i="34" s="1"/>
  <c r="A240" i="1"/>
  <c r="A240" i="12" s="1"/>
  <c r="B240" i="1"/>
  <c r="B238" i="37" s="1"/>
  <c r="C240" i="1"/>
  <c r="D240"/>
  <c r="G251" i="34" s="1"/>
  <c r="E240" i="1"/>
  <c r="F240"/>
  <c r="J251" i="34" s="1"/>
  <c r="G240" i="1"/>
  <c r="H240"/>
  <c r="K240"/>
  <c r="S251" i="34" s="1"/>
  <c r="L240" i="1"/>
  <c r="U240"/>
  <c r="X240"/>
  <c r="Y251" i="34" s="1"/>
  <c r="Y240" i="1"/>
  <c r="AD240"/>
  <c r="AE240"/>
  <c r="AF240"/>
  <c r="AH251" i="34" s="1"/>
  <c r="AG240" i="1"/>
  <c r="AL240"/>
  <c r="AK251" i="34" s="1"/>
  <c r="AX240" i="1"/>
  <c r="AW251" i="34" s="1"/>
  <c r="BA240" i="1"/>
  <c r="A241"/>
  <c r="A241" i="12" s="1"/>
  <c r="B241" i="1"/>
  <c r="B239" i="37" s="1"/>
  <c r="C241" i="1"/>
  <c r="AW241" s="1"/>
  <c r="D241"/>
  <c r="G252" i="34" s="1"/>
  <c r="E241" i="1"/>
  <c r="F241"/>
  <c r="J252" i="34" s="1"/>
  <c r="G241" i="1"/>
  <c r="H241"/>
  <c r="K241"/>
  <c r="S252" i="34" s="1"/>
  <c r="U241" i="1"/>
  <c r="X241"/>
  <c r="Y252" i="34" s="1"/>
  <c r="Y241" i="1"/>
  <c r="AD241"/>
  <c r="AE241"/>
  <c r="AF241"/>
  <c r="AH252" i="34" s="1"/>
  <c r="AG241" i="1"/>
  <c r="AL241"/>
  <c r="AK252" i="34" s="1"/>
  <c r="AM241" i="1"/>
  <c r="AL252" i="34" s="1"/>
  <c r="AX241" i="1"/>
  <c r="AW252" i="34" s="1"/>
  <c r="BA241" i="1"/>
  <c r="BA252" i="34" s="1"/>
  <c r="A242" i="1"/>
  <c r="A242" i="12" s="1"/>
  <c r="B242" i="1"/>
  <c r="B240" i="37" s="1"/>
  <c r="C242" i="1"/>
  <c r="D242"/>
  <c r="G253" i="34" s="1"/>
  <c r="E242" i="1"/>
  <c r="F242"/>
  <c r="J253" i="34" s="1"/>
  <c r="G242" i="1"/>
  <c r="H242"/>
  <c r="K242"/>
  <c r="S253" i="34" s="1"/>
  <c r="U242" i="1"/>
  <c r="X242"/>
  <c r="Y253" i="34" s="1"/>
  <c r="AD242" i="1"/>
  <c r="AE242"/>
  <c r="AF242"/>
  <c r="AG242"/>
  <c r="AL242"/>
  <c r="AK253" i="34" s="1"/>
  <c r="AX242" i="1"/>
  <c r="AW253" i="34" s="1"/>
  <c r="A243" i="1"/>
  <c r="A243" i="12" s="1"/>
  <c r="B243" i="1"/>
  <c r="B241" i="37" s="1"/>
  <c r="C243" i="1"/>
  <c r="D243" i="6" s="1"/>
  <c r="D243" i="1"/>
  <c r="G254" i="34" s="1"/>
  <c r="E243" i="1"/>
  <c r="F243"/>
  <c r="J254" i="34" s="1"/>
  <c r="G243" i="1"/>
  <c r="H243"/>
  <c r="K243"/>
  <c r="S254" i="34" s="1"/>
  <c r="U243" i="1"/>
  <c r="X243"/>
  <c r="Y254" i="34" s="1"/>
  <c r="Y243" i="1"/>
  <c r="AD243"/>
  <c r="AE243"/>
  <c r="AF243"/>
  <c r="AH254" i="34" s="1"/>
  <c r="AG243" i="1"/>
  <c r="AL243"/>
  <c r="AK254" i="34" s="1"/>
  <c r="AO243" i="1"/>
  <c r="AO254" i="34" s="1"/>
  <c r="AW243" i="1"/>
  <c r="AU254" i="34" s="1"/>
  <c r="AX243" i="1"/>
  <c r="AW254" i="34" s="1"/>
  <c r="BA243" i="1"/>
  <c r="A244"/>
  <c r="A244" i="12" s="1"/>
  <c r="B244" i="1"/>
  <c r="B242" i="37" s="1"/>
  <c r="C244" i="1"/>
  <c r="D244"/>
  <c r="G255" i="34" s="1"/>
  <c r="E244" i="1"/>
  <c r="F244"/>
  <c r="J255" i="34" s="1"/>
  <c r="G244" i="1"/>
  <c r="H244"/>
  <c r="K244"/>
  <c r="S255" i="34" s="1"/>
  <c r="U244" i="1"/>
  <c r="X244"/>
  <c r="Y255" i="34" s="1"/>
  <c r="AD244" i="1"/>
  <c r="AE244"/>
  <c r="AF244"/>
  <c r="AH255" i="34" s="1"/>
  <c r="AG244" i="1"/>
  <c r="AI255" i="34" s="1"/>
  <c r="AL244" i="1"/>
  <c r="AK255" i="34" s="1"/>
  <c r="AX244" i="1"/>
  <c r="AW255" i="34" s="1"/>
  <c r="A245" i="1"/>
  <c r="A245" i="12" s="1"/>
  <c r="B245" i="1"/>
  <c r="B243" i="37" s="1"/>
  <c r="C245" i="1"/>
  <c r="AW245" s="1"/>
  <c r="AU256" i="34" s="1"/>
  <c r="D245" i="1"/>
  <c r="G256" i="34" s="1"/>
  <c r="E245" i="1"/>
  <c r="F245"/>
  <c r="J256" i="34" s="1"/>
  <c r="G245" i="1"/>
  <c r="H245"/>
  <c r="K245"/>
  <c r="S256" i="34" s="1"/>
  <c r="L245" i="1"/>
  <c r="T256" i="34" s="1"/>
  <c r="U245" i="1"/>
  <c r="X245"/>
  <c r="Y256" i="34" s="1"/>
  <c r="AD245" i="1"/>
  <c r="AE245"/>
  <c r="AF245"/>
  <c r="AH256" i="34" s="1"/>
  <c r="AG245" i="1"/>
  <c r="AL245"/>
  <c r="AK256" i="34" s="1"/>
  <c r="AX245" i="1"/>
  <c r="AW256" i="34" s="1"/>
  <c r="A246" i="1"/>
  <c r="A246" i="12" s="1"/>
  <c r="B246" i="1"/>
  <c r="B244" i="37" s="1"/>
  <c r="C246" i="1"/>
  <c r="Y246" s="1"/>
  <c r="D246"/>
  <c r="G257" i="34" s="1"/>
  <c r="E246" i="1"/>
  <c r="F246"/>
  <c r="J257" i="34" s="1"/>
  <c r="G246" i="1"/>
  <c r="H246"/>
  <c r="K246"/>
  <c r="S257" i="34" s="1"/>
  <c r="U246" i="1"/>
  <c r="X246"/>
  <c r="AD246"/>
  <c r="AE246"/>
  <c r="AF246"/>
  <c r="AH257" i="34" s="1"/>
  <c r="AG246" i="1"/>
  <c r="AI257" i="34" s="1"/>
  <c r="AL246" i="1"/>
  <c r="AK257" i="34" s="1"/>
  <c r="AX246" i="1"/>
  <c r="AW257" i="34" s="1"/>
  <c r="A247" i="1"/>
  <c r="A247" i="12" s="1"/>
  <c r="B247" i="1"/>
  <c r="B245" i="37" s="1"/>
  <c r="C247" i="1"/>
  <c r="D247"/>
  <c r="G258" i="34" s="1"/>
  <c r="E247" i="1"/>
  <c r="F247"/>
  <c r="J258" i="34" s="1"/>
  <c r="G247" i="1"/>
  <c r="K258" i="34" s="1"/>
  <c r="H247" i="1"/>
  <c r="K247"/>
  <c r="U247"/>
  <c r="X247"/>
  <c r="AD247"/>
  <c r="AE247"/>
  <c r="AF247"/>
  <c r="AH258" i="34" s="1"/>
  <c r="AG247" i="1"/>
  <c r="AL247"/>
  <c r="AK258" i="34" s="1"/>
  <c r="AX247" i="1"/>
  <c r="AW258" i="34" s="1"/>
  <c r="A248" i="1"/>
  <c r="A248" i="12" s="1"/>
  <c r="B248" i="1"/>
  <c r="B246" i="37" s="1"/>
  <c r="C248" i="1"/>
  <c r="Y248" s="1"/>
  <c r="Z259" i="34" s="1"/>
  <c r="D248" i="1"/>
  <c r="G259" i="34" s="1"/>
  <c r="E248" i="1"/>
  <c r="F248"/>
  <c r="J259" i="34" s="1"/>
  <c r="G248" i="1"/>
  <c r="H248"/>
  <c r="K248"/>
  <c r="S259" i="34" s="1"/>
  <c r="U248" i="1"/>
  <c r="X248"/>
  <c r="Y259" i="34" s="1"/>
  <c r="AD248" i="1"/>
  <c r="AE248"/>
  <c r="AF248"/>
  <c r="AG248"/>
  <c r="AI259" i="34" s="1"/>
  <c r="AL248" i="1"/>
  <c r="AK259" i="34" s="1"/>
  <c r="AX248" i="1"/>
  <c r="AW259" i="34" s="1"/>
  <c r="A249" i="1"/>
  <c r="A249" i="12" s="1"/>
  <c r="B249" i="1"/>
  <c r="B247" i="37" s="1"/>
  <c r="C249" i="1"/>
  <c r="D249"/>
  <c r="G260" i="34" s="1"/>
  <c r="E249" i="1"/>
  <c r="F249"/>
  <c r="J260" i="34" s="1"/>
  <c r="G249" i="1"/>
  <c r="H249"/>
  <c r="K249"/>
  <c r="S260" i="34" s="1"/>
  <c r="U249" i="1"/>
  <c r="X249"/>
  <c r="Y260" i="34" s="1"/>
  <c r="AD249" i="1"/>
  <c r="AE249"/>
  <c r="AF249"/>
  <c r="AG249"/>
  <c r="AI260" i="34" s="1"/>
  <c r="AL249" i="1"/>
  <c r="AK260" i="34" s="1"/>
  <c r="AO249" i="1"/>
  <c r="AO260" i="34" s="1"/>
  <c r="AW249" i="1"/>
  <c r="AX249"/>
  <c r="AW260" i="34" s="1"/>
  <c r="BA249" i="1"/>
  <c r="A250"/>
  <c r="A250" i="12" s="1"/>
  <c r="B250" i="1"/>
  <c r="B248" i="37" s="1"/>
  <c r="C250" i="1"/>
  <c r="D250" i="6" s="1"/>
  <c r="D250" i="1"/>
  <c r="G261" i="34" s="1"/>
  <c r="E250" i="1"/>
  <c r="F250"/>
  <c r="J261" i="34" s="1"/>
  <c r="G250" i="1"/>
  <c r="H250"/>
  <c r="K250"/>
  <c r="S261" i="34" s="1"/>
  <c r="U250" i="1"/>
  <c r="X250"/>
  <c r="Y261" i="34" s="1"/>
  <c r="AD250" i="1"/>
  <c r="AE250"/>
  <c r="AF250"/>
  <c r="AH261" i="34" s="1"/>
  <c r="AG250" i="1"/>
  <c r="AI261" i="34" s="1"/>
  <c r="AL250" i="1"/>
  <c r="AK261" i="34" s="1"/>
  <c r="AX250" i="1"/>
  <c r="AW261" i="34" s="1"/>
  <c r="BA250" i="1"/>
  <c r="A251"/>
  <c r="A251" i="12" s="1"/>
  <c r="B251" i="1"/>
  <c r="B249" i="37" s="1"/>
  <c r="C251" i="1"/>
  <c r="AO251" s="1"/>
  <c r="AO262" i="34" s="1"/>
  <c r="D251" i="1"/>
  <c r="G262" i="34" s="1"/>
  <c r="E251" i="1"/>
  <c r="F251"/>
  <c r="J262" i="34" s="1"/>
  <c r="G251" i="1"/>
  <c r="H251"/>
  <c r="K251"/>
  <c r="S262" i="34" s="1"/>
  <c r="U251" i="1"/>
  <c r="X251"/>
  <c r="AD251"/>
  <c r="AE251"/>
  <c r="AF251"/>
  <c r="AH262" i="34" s="1"/>
  <c r="AG251" i="1"/>
  <c r="AI262" i="34" s="1"/>
  <c r="AL251" i="1"/>
  <c r="AK262" i="34" s="1"/>
  <c r="AX251" i="1"/>
  <c r="AW262" i="34" s="1"/>
  <c r="A252" i="1"/>
  <c r="A252" i="12" s="1"/>
  <c r="B252" i="1"/>
  <c r="B250" i="37" s="1"/>
  <c r="C252" i="1"/>
  <c r="D252"/>
  <c r="G263" i="34" s="1"/>
  <c r="E252" i="1"/>
  <c r="F252"/>
  <c r="J263" i="34" s="1"/>
  <c r="G252" i="1"/>
  <c r="H252"/>
  <c r="K252"/>
  <c r="S263" i="34" s="1"/>
  <c r="U252" i="1"/>
  <c r="X252"/>
  <c r="Y263" i="34" s="1"/>
  <c r="AD252" i="1"/>
  <c r="AE252"/>
  <c r="AF252"/>
  <c r="AH263" i="34" s="1"/>
  <c r="AG252" i="1"/>
  <c r="AI263" i="34" s="1"/>
  <c r="AL252" i="1"/>
  <c r="AK263" i="34" s="1"/>
  <c r="AX252" i="1"/>
  <c r="AW263" i="34" s="1"/>
  <c r="A253" i="1"/>
  <c r="A253" i="12" s="1"/>
  <c r="B253" i="1"/>
  <c r="B251" i="37" s="1"/>
  <c r="C253" i="1"/>
  <c r="AY253" s="1"/>
  <c r="D253"/>
  <c r="G264" i="34" s="1"/>
  <c r="E253" i="1"/>
  <c r="F253"/>
  <c r="J264" i="34" s="1"/>
  <c r="G253" i="1"/>
  <c r="H253"/>
  <c r="K253"/>
  <c r="S264" i="34" s="1"/>
  <c r="U253" i="1"/>
  <c r="X253"/>
  <c r="Y264" i="34" s="1"/>
  <c r="Y253" i="1"/>
  <c r="Z264" i="34" s="1"/>
  <c r="AD253" i="1"/>
  <c r="AE253"/>
  <c r="AF253"/>
  <c r="AG253"/>
  <c r="AI264" i="34" s="1"/>
  <c r="AL253" i="1"/>
  <c r="AK264" i="34" s="1"/>
  <c r="AX253" i="1"/>
  <c r="AW264" i="34" s="1"/>
  <c r="A254" i="1"/>
  <c r="A254" i="12" s="1"/>
  <c r="B254" i="1"/>
  <c r="B252" i="37" s="1"/>
  <c r="C254" i="1"/>
  <c r="BA254" s="1"/>
  <c r="D254"/>
  <c r="G265" i="34" s="1"/>
  <c r="E254" i="1"/>
  <c r="F254"/>
  <c r="J265" i="34" s="1"/>
  <c r="G254" i="1"/>
  <c r="H254"/>
  <c r="K254"/>
  <c r="S265" i="34" s="1"/>
  <c r="U254" i="1"/>
  <c r="X254"/>
  <c r="Y265" i="34" s="1"/>
  <c r="AD254" i="1"/>
  <c r="AE254"/>
  <c r="AF254"/>
  <c r="AG254"/>
  <c r="AI265" i="34" s="1"/>
  <c r="AL254" i="1"/>
  <c r="AK265" i="34" s="1"/>
  <c r="AX254" i="1"/>
  <c r="AW265" i="34" s="1"/>
  <c r="A255" i="1"/>
  <c r="A255" i="12" s="1"/>
  <c r="B255" i="1"/>
  <c r="B253" i="37" s="1"/>
  <c r="C255" i="1"/>
  <c r="Y255" s="1"/>
  <c r="D255"/>
  <c r="G266" i="34" s="1"/>
  <c r="E255" i="1"/>
  <c r="F255"/>
  <c r="J266" i="34" s="1"/>
  <c r="G255" i="1"/>
  <c r="H255"/>
  <c r="K255"/>
  <c r="S266" i="34" s="1"/>
  <c r="U255" i="1"/>
  <c r="X255"/>
  <c r="AD255"/>
  <c r="AE255"/>
  <c r="AF255"/>
  <c r="AH266" i="34" s="1"/>
  <c r="AG255" i="1"/>
  <c r="AI266" i="34" s="1"/>
  <c r="AL255" i="1"/>
  <c r="AK266" i="34" s="1"/>
  <c r="AX255" i="1"/>
  <c r="AW266" i="34" s="1"/>
  <c r="A256" i="1"/>
  <c r="A256" i="12" s="1"/>
  <c r="B256" i="1"/>
  <c r="B254" i="37" s="1"/>
  <c r="C256" i="1"/>
  <c r="AW256" s="1"/>
  <c r="D256"/>
  <c r="G267" i="34" s="1"/>
  <c r="E256" i="1"/>
  <c r="F256"/>
  <c r="J267" i="34" s="1"/>
  <c r="G256" i="1"/>
  <c r="H256"/>
  <c r="K256"/>
  <c r="U256"/>
  <c r="X256"/>
  <c r="Y267" i="34" s="1"/>
  <c r="AD256" i="1"/>
  <c r="AE256"/>
  <c r="AF256"/>
  <c r="AH267" i="34" s="1"/>
  <c r="AG256" i="1"/>
  <c r="AL256"/>
  <c r="AK267" i="34" s="1"/>
  <c r="AX256" i="1"/>
  <c r="AW267" i="34" s="1"/>
  <c r="A257" i="1"/>
  <c r="A257" i="12" s="1"/>
  <c r="B257" i="1"/>
  <c r="B255" i="37" s="1"/>
  <c r="C257" i="1"/>
  <c r="Y257" s="1"/>
  <c r="D257"/>
  <c r="G268" i="34" s="1"/>
  <c r="E257" i="1"/>
  <c r="F257"/>
  <c r="J268" i="34" s="1"/>
  <c r="G257" i="1"/>
  <c r="H257"/>
  <c r="K257"/>
  <c r="S268" i="34" s="1"/>
  <c r="U257" i="1"/>
  <c r="X257"/>
  <c r="Y268" i="34" s="1"/>
  <c r="AD257" i="1"/>
  <c r="AE257"/>
  <c r="AF257"/>
  <c r="AH268" i="34" s="1"/>
  <c r="AG257" i="1"/>
  <c r="AI268" i="34" s="1"/>
  <c r="AL257" i="1"/>
  <c r="AK268" i="34" s="1"/>
  <c r="AX257" i="1"/>
  <c r="AW268" i="34" s="1"/>
  <c r="A258" i="1"/>
  <c r="A258" i="12" s="1"/>
  <c r="B258" i="1"/>
  <c r="B256" i="37" s="1"/>
  <c r="C258" i="1"/>
  <c r="Y258" s="1"/>
  <c r="D258"/>
  <c r="G269" i="34" s="1"/>
  <c r="E258" i="1"/>
  <c r="F258"/>
  <c r="J269" i="34" s="1"/>
  <c r="G258" i="1"/>
  <c r="H258"/>
  <c r="K258"/>
  <c r="S269" i="34" s="1"/>
  <c r="U258" i="1"/>
  <c r="X258"/>
  <c r="AD258"/>
  <c r="AE258"/>
  <c r="AF258"/>
  <c r="AG258"/>
  <c r="AI269" i="34" s="1"/>
  <c r="AH258" i="1"/>
  <c r="J256" i="37" s="1"/>
  <c r="AL258" i="1"/>
  <c r="AK269" i="34" s="1"/>
  <c r="AM258" i="1"/>
  <c r="AL269" i="34" s="1"/>
  <c r="AX258" i="1"/>
  <c r="AW269" i="34" s="1"/>
  <c r="BA258" i="1"/>
  <c r="A259"/>
  <c r="A259" i="12" s="1"/>
  <c r="B259" i="1"/>
  <c r="B257" i="37" s="1"/>
  <c r="C259" i="1"/>
  <c r="AW259" s="1"/>
  <c r="D259"/>
  <c r="G270" i="34" s="1"/>
  <c r="E259" i="1"/>
  <c r="F259"/>
  <c r="J270" i="34" s="1"/>
  <c r="G259" i="1"/>
  <c r="H259"/>
  <c r="K259"/>
  <c r="U259"/>
  <c r="X259"/>
  <c r="Y270" i="34" s="1"/>
  <c r="AD259" i="1"/>
  <c r="AE259"/>
  <c r="AF259"/>
  <c r="AH270" i="34" s="1"/>
  <c r="AG259" i="1"/>
  <c r="AL259"/>
  <c r="AK270" i="34" s="1"/>
  <c r="AX259" i="1"/>
  <c r="AW270" i="34" s="1"/>
  <c r="A260" i="1"/>
  <c r="A260" i="12" s="1"/>
  <c r="B260" i="1"/>
  <c r="B258" i="37" s="1"/>
  <c r="C260" i="1"/>
  <c r="Y260" s="1"/>
  <c r="D260"/>
  <c r="G271" i="34" s="1"/>
  <c r="E260" i="1"/>
  <c r="F260"/>
  <c r="J271" i="34" s="1"/>
  <c r="G260" i="1"/>
  <c r="H260"/>
  <c r="K260"/>
  <c r="S271" i="34" s="1"/>
  <c r="U260" i="1"/>
  <c r="X260"/>
  <c r="Y271" i="34" s="1"/>
  <c r="AD260" i="1"/>
  <c r="AE260"/>
  <c r="AF260"/>
  <c r="AH271" i="34" s="1"/>
  <c r="AG260" i="1"/>
  <c r="AL260"/>
  <c r="AK271" i="34" s="1"/>
  <c r="AX260" i="1"/>
  <c r="AW271" i="34" s="1"/>
  <c r="AY260" i="1"/>
  <c r="A261"/>
  <c r="A261" i="12" s="1"/>
  <c r="B261" i="1"/>
  <c r="B259" i="37" s="1"/>
  <c r="C261" i="1"/>
  <c r="D261"/>
  <c r="G272" i="34" s="1"/>
  <c r="E261" i="1"/>
  <c r="F261"/>
  <c r="J272" i="34" s="1"/>
  <c r="G261" i="1"/>
  <c r="H261"/>
  <c r="K261"/>
  <c r="S272" i="34" s="1"/>
  <c r="U261" i="1"/>
  <c r="X261"/>
  <c r="Y272" i="34" s="1"/>
  <c r="AD261" i="1"/>
  <c r="AE261"/>
  <c r="AF261"/>
  <c r="AG261"/>
  <c r="AI272" i="34" s="1"/>
  <c r="AL261" i="1"/>
  <c r="AK272" i="34" s="1"/>
  <c r="AX261" i="1"/>
  <c r="AW272" i="34" s="1"/>
  <c r="A262" i="1"/>
  <c r="A262" i="12" s="1"/>
  <c r="B262" i="1"/>
  <c r="B260" i="37" s="1"/>
  <c r="C262" i="1"/>
  <c r="Y262" s="1"/>
  <c r="D262"/>
  <c r="G273" i="34" s="1"/>
  <c r="E262" i="1"/>
  <c r="F262"/>
  <c r="J273" i="34" s="1"/>
  <c r="G262" i="1"/>
  <c r="H262"/>
  <c r="K262"/>
  <c r="U262"/>
  <c r="X262"/>
  <c r="AD262"/>
  <c r="AE262"/>
  <c r="AF262"/>
  <c r="U262" i="12" s="1"/>
  <c r="AG262" i="1"/>
  <c r="AI273" i="34" s="1"/>
  <c r="AL262" i="1"/>
  <c r="AK273" i="34" s="1"/>
  <c r="AX262" i="1"/>
  <c r="AW273" i="34" s="1"/>
  <c r="AY262" i="1"/>
  <c r="A263"/>
  <c r="A263" i="12" s="1"/>
  <c r="B263" i="1"/>
  <c r="B261" i="37" s="1"/>
  <c r="C263" i="1"/>
  <c r="D263" i="12" s="1"/>
  <c r="D263" i="1"/>
  <c r="G274" i="34" s="1"/>
  <c r="E263" i="1"/>
  <c r="F263"/>
  <c r="J274" i="34" s="1"/>
  <c r="G263" i="1"/>
  <c r="H263"/>
  <c r="K263"/>
  <c r="S274" i="34" s="1"/>
  <c r="U263" i="1"/>
  <c r="X263"/>
  <c r="Y274" i="34" s="1"/>
  <c r="AD263" i="1"/>
  <c r="AE263"/>
  <c r="AF263"/>
  <c r="AG263"/>
  <c r="AI274" i="34" s="1"/>
  <c r="AL263" i="1"/>
  <c r="AK274" i="34" s="1"/>
  <c r="AX263" i="1"/>
  <c r="AW274" i="34" s="1"/>
  <c r="A264" i="1"/>
  <c r="A264" i="12" s="1"/>
  <c r="B264" i="1"/>
  <c r="B262" i="37" s="1"/>
  <c r="C264" i="1"/>
  <c r="Y264" s="1"/>
  <c r="D264"/>
  <c r="G275" i="34" s="1"/>
  <c r="E264" i="1"/>
  <c r="F264"/>
  <c r="J275" i="34" s="1"/>
  <c r="G264" i="1"/>
  <c r="H264"/>
  <c r="K264"/>
  <c r="S275" i="34" s="1"/>
  <c r="U264" i="1"/>
  <c r="X264"/>
  <c r="AD264"/>
  <c r="AE264"/>
  <c r="AF264"/>
  <c r="AH275" i="34" s="1"/>
  <c r="AG264" i="1"/>
  <c r="AL264"/>
  <c r="AK275" i="34" s="1"/>
  <c r="AX264" i="1"/>
  <c r="AW275" i="34" s="1"/>
  <c r="AZ264" i="1"/>
  <c r="AZ275" i="34" s="1"/>
  <c r="A265" i="1"/>
  <c r="A265" i="12" s="1"/>
  <c r="B265" i="1"/>
  <c r="B263" i="37" s="1"/>
  <c r="C265" i="1"/>
  <c r="D265" i="6" s="1"/>
  <c r="D265" i="1"/>
  <c r="G276" i="34" s="1"/>
  <c r="E265" i="1"/>
  <c r="F265"/>
  <c r="J276" i="34" s="1"/>
  <c r="G265" i="1"/>
  <c r="K276" i="34" s="1"/>
  <c r="H265" i="1"/>
  <c r="K265"/>
  <c r="S276" i="34" s="1"/>
  <c r="U265" i="1"/>
  <c r="X265"/>
  <c r="Y276" i="34" s="1"/>
  <c r="AD265" i="1"/>
  <c r="AE265"/>
  <c r="AF265"/>
  <c r="AH276" i="34" s="1"/>
  <c r="AG265" i="1"/>
  <c r="AI276" i="34" s="1"/>
  <c r="AL265" i="1"/>
  <c r="AK276" i="34" s="1"/>
  <c r="AX265" i="1"/>
  <c r="AW276" i="34" s="1"/>
  <c r="A266" i="1"/>
  <c r="A266" i="12" s="1"/>
  <c r="B266" i="1"/>
  <c r="B264" i="37" s="1"/>
  <c r="C266" i="1"/>
  <c r="Y266" s="1"/>
  <c r="D266"/>
  <c r="G277" i="34" s="1"/>
  <c r="E266" i="1"/>
  <c r="F266"/>
  <c r="J277" i="34" s="1"/>
  <c r="G266" i="1"/>
  <c r="H266"/>
  <c r="K266"/>
  <c r="S277" i="34" s="1"/>
  <c r="U266" i="1"/>
  <c r="X266"/>
  <c r="Y277" i="34" s="1"/>
  <c r="AD266" i="1"/>
  <c r="AE266"/>
  <c r="AF266"/>
  <c r="AH277" i="34" s="1"/>
  <c r="AG266" i="1"/>
  <c r="AI277" i="34" s="1"/>
  <c r="AL266" i="1"/>
  <c r="AK277" i="34" s="1"/>
  <c r="AX266" i="1"/>
  <c r="AW277" i="34" s="1"/>
  <c r="A267" i="1"/>
  <c r="A267" i="12" s="1"/>
  <c r="B267" i="1"/>
  <c r="B265" i="37" s="1"/>
  <c r="C267" i="1"/>
  <c r="D267" i="6" s="1"/>
  <c r="D267" i="1"/>
  <c r="G278" i="34" s="1"/>
  <c r="E267" i="1"/>
  <c r="F267"/>
  <c r="J278" i="34" s="1"/>
  <c r="G267" i="1"/>
  <c r="H267"/>
  <c r="K267"/>
  <c r="U267"/>
  <c r="X267"/>
  <c r="AD267"/>
  <c r="AE267"/>
  <c r="AF267"/>
  <c r="AH278" i="34" s="1"/>
  <c r="AG267" i="1"/>
  <c r="AL267"/>
  <c r="AK278" i="34" s="1"/>
  <c r="AX267" i="1"/>
  <c r="AW278" i="34" s="1"/>
  <c r="A268" i="1"/>
  <c r="A268" i="12" s="1"/>
  <c r="B268" i="1"/>
  <c r="B266" i="37" s="1"/>
  <c r="C268" i="1"/>
  <c r="AM268" s="1"/>
  <c r="D268"/>
  <c r="G279" i="34" s="1"/>
  <c r="E268" i="1"/>
  <c r="F268"/>
  <c r="J279" i="34" s="1"/>
  <c r="G268" i="1"/>
  <c r="H268"/>
  <c r="K268"/>
  <c r="S279" i="34" s="1"/>
  <c r="U268" i="1"/>
  <c r="X268"/>
  <c r="AD268"/>
  <c r="AE268"/>
  <c r="AF268"/>
  <c r="AH279" i="34" s="1"/>
  <c r="AG268" i="1"/>
  <c r="AI279" i="34" s="1"/>
  <c r="AL268" i="1"/>
  <c r="AK279" i="34" s="1"/>
  <c r="AX268" i="1"/>
  <c r="AW279" i="34" s="1"/>
  <c r="AY268" i="1"/>
  <c r="A269"/>
  <c r="A269" i="12" s="1"/>
  <c r="B269" i="1"/>
  <c r="B267" i="37" s="1"/>
  <c r="C269" i="1"/>
  <c r="Y269" s="1"/>
  <c r="R269" i="12" s="1"/>
  <c r="D269" i="1"/>
  <c r="G280" i="34" s="1"/>
  <c r="E269" i="1"/>
  <c r="F269"/>
  <c r="J280" i="34" s="1"/>
  <c r="G269" i="1"/>
  <c r="H269"/>
  <c r="K269"/>
  <c r="U269"/>
  <c r="X269"/>
  <c r="Y280" i="34" s="1"/>
  <c r="AD269" i="1"/>
  <c r="AE269"/>
  <c r="AF269"/>
  <c r="AH280" i="34" s="1"/>
  <c r="AG269" i="1"/>
  <c r="AI280" i="34" s="1"/>
  <c r="AL269" i="1"/>
  <c r="AK280" i="34" s="1"/>
  <c r="AX269" i="1"/>
  <c r="AW280" i="34" s="1"/>
  <c r="A270" i="1"/>
  <c r="A270" i="12" s="1"/>
  <c r="B270" i="1"/>
  <c r="B268" i="37" s="1"/>
  <c r="C270" i="1"/>
  <c r="D270" i="6" s="1"/>
  <c r="D270" i="1"/>
  <c r="G281" i="34" s="1"/>
  <c r="E270" i="1"/>
  <c r="F270"/>
  <c r="J281" i="34" s="1"/>
  <c r="G270" i="1"/>
  <c r="H270"/>
  <c r="K270"/>
  <c r="S281" i="34" s="1"/>
  <c r="U270" i="1"/>
  <c r="X270"/>
  <c r="Y281" i="34" s="1"/>
  <c r="AD270" i="1"/>
  <c r="AE270"/>
  <c r="AF270"/>
  <c r="AG270"/>
  <c r="AI281" i="34" s="1"/>
  <c r="AL270" i="1"/>
  <c r="AK281" i="34" s="1"/>
  <c r="AX270" i="1"/>
  <c r="AW281" i="34" s="1"/>
  <c r="BA270" i="1"/>
  <c r="A271"/>
  <c r="A271" i="12" s="1"/>
  <c r="B271" i="1"/>
  <c r="B269" i="37" s="1"/>
  <c r="C271" i="1"/>
  <c r="D271"/>
  <c r="G282" i="34" s="1"/>
  <c r="E271" i="1"/>
  <c r="F271"/>
  <c r="J282" i="34" s="1"/>
  <c r="G271" i="1"/>
  <c r="K282" i="34" s="1"/>
  <c r="H271" i="1"/>
  <c r="K271"/>
  <c r="U271"/>
  <c r="X271"/>
  <c r="Y282" i="34" s="1"/>
  <c r="Y271" i="1"/>
  <c r="AD271"/>
  <c r="AE271"/>
  <c r="AF271"/>
  <c r="AH282" i="34" s="1"/>
  <c r="AG271" i="1"/>
  <c r="AL271"/>
  <c r="AK282" i="34" s="1"/>
  <c r="AX271" i="1"/>
  <c r="AW282" i="34" s="1"/>
  <c r="A272" i="1"/>
  <c r="A272" i="12" s="1"/>
  <c r="B272" i="1"/>
  <c r="B270" i="37" s="1"/>
  <c r="C272" i="1"/>
  <c r="D272" i="6" s="1"/>
  <c r="D272" i="1"/>
  <c r="G283" i="34" s="1"/>
  <c r="E272" i="1"/>
  <c r="F272"/>
  <c r="J283" i="34" s="1"/>
  <c r="G272" i="1"/>
  <c r="H272"/>
  <c r="K272"/>
  <c r="S283" i="34" s="1"/>
  <c r="U272" i="1"/>
  <c r="X272"/>
  <c r="AD272"/>
  <c r="AE272"/>
  <c r="AF272"/>
  <c r="AH283" i="34" s="1"/>
  <c r="AG272" i="1"/>
  <c r="AL272"/>
  <c r="AO272"/>
  <c r="AO283" i="34" s="1"/>
  <c r="AX272" i="1"/>
  <c r="AW283" i="34" s="1"/>
  <c r="BA272" i="1"/>
  <c r="BA283" i="34" s="1"/>
  <c r="A273" i="1"/>
  <c r="A273" i="12" s="1"/>
  <c r="B273" i="1"/>
  <c r="B271" i="37" s="1"/>
  <c r="C273" i="1"/>
  <c r="AO273" s="1"/>
  <c r="D273"/>
  <c r="G284" i="34" s="1"/>
  <c r="E273" i="1"/>
  <c r="F273"/>
  <c r="J284" i="34" s="1"/>
  <c r="G273" i="1"/>
  <c r="K284" i="34" s="1"/>
  <c r="H273" i="1"/>
  <c r="K273"/>
  <c r="S284" i="34" s="1"/>
  <c r="U273" i="1"/>
  <c r="X273"/>
  <c r="AD273"/>
  <c r="AE273"/>
  <c r="AF273"/>
  <c r="AH284" i="34" s="1"/>
  <c r="AG273" i="1"/>
  <c r="AI284" i="34" s="1"/>
  <c r="AL273" i="1"/>
  <c r="AK284" i="34" s="1"/>
  <c r="AX273" i="1"/>
  <c r="AW284" i="34" s="1"/>
  <c r="A274" i="1"/>
  <c r="A274" i="12" s="1"/>
  <c r="B274" i="1"/>
  <c r="B272" i="37" s="1"/>
  <c r="C274" i="1"/>
  <c r="Y274" s="1"/>
  <c r="D274"/>
  <c r="G285" i="34" s="1"/>
  <c r="E274" i="1"/>
  <c r="F274"/>
  <c r="J285" i="34" s="1"/>
  <c r="G274" i="1"/>
  <c r="H274"/>
  <c r="K274"/>
  <c r="S285" i="34" s="1"/>
  <c r="U274" i="1"/>
  <c r="X274"/>
  <c r="Y285" i="34" s="1"/>
  <c r="AD274" i="1"/>
  <c r="AE274"/>
  <c r="AF274"/>
  <c r="AH285" i="34" s="1"/>
  <c r="AG274" i="1"/>
  <c r="AL274"/>
  <c r="AK285" i="34" s="1"/>
  <c r="AX274" i="1"/>
  <c r="AW285" i="34" s="1"/>
  <c r="A275" i="1"/>
  <c r="A275" i="12" s="1"/>
  <c r="B275" i="1"/>
  <c r="B273" i="37" s="1"/>
  <c r="C275" i="1"/>
  <c r="Y275" s="1"/>
  <c r="D275"/>
  <c r="G286" i="34" s="1"/>
  <c r="E275" i="1"/>
  <c r="F275"/>
  <c r="J286" i="34" s="1"/>
  <c r="G275" i="1"/>
  <c r="H275"/>
  <c r="K275"/>
  <c r="S286" i="34" s="1"/>
  <c r="U275" i="1"/>
  <c r="X275"/>
  <c r="Y286" i="34" s="1"/>
  <c r="AD275" i="1"/>
  <c r="AE275"/>
  <c r="AF275"/>
  <c r="AG275"/>
  <c r="AL275"/>
  <c r="AK286" i="34" s="1"/>
  <c r="AX275" i="1"/>
  <c r="AW286" i="34" s="1"/>
  <c r="A276" i="1"/>
  <c r="A276" i="12" s="1"/>
  <c r="B276" i="1"/>
  <c r="B274" i="37" s="1"/>
  <c r="C276" i="1"/>
  <c r="Y276" s="1"/>
  <c r="D276"/>
  <c r="G287" i="34" s="1"/>
  <c r="E276" i="1"/>
  <c r="F276"/>
  <c r="J287" i="34" s="1"/>
  <c r="G276" i="1"/>
  <c r="H276"/>
  <c r="K276"/>
  <c r="S287" i="34" s="1"/>
  <c r="L276" i="1"/>
  <c r="U276"/>
  <c r="X276"/>
  <c r="Y287" i="34" s="1"/>
  <c r="AD276" i="1"/>
  <c r="AE276"/>
  <c r="AF276"/>
  <c r="AG276"/>
  <c r="AL276"/>
  <c r="AK287" i="34" s="1"/>
  <c r="AX276" i="1"/>
  <c r="AW287" i="34" s="1"/>
  <c r="A277" i="1"/>
  <c r="A277" i="12" s="1"/>
  <c r="B277" i="1"/>
  <c r="B275" i="37" s="1"/>
  <c r="C277" i="1"/>
  <c r="D277"/>
  <c r="G288" i="34" s="1"/>
  <c r="E277" i="1"/>
  <c r="F277"/>
  <c r="J288" i="34" s="1"/>
  <c r="G277" i="1"/>
  <c r="H277"/>
  <c r="K277"/>
  <c r="U277"/>
  <c r="X277"/>
  <c r="Y288" i="34" s="1"/>
  <c r="Y277" i="1"/>
  <c r="AD277"/>
  <c r="AE277"/>
  <c r="AF277"/>
  <c r="AH288" i="34" s="1"/>
  <c r="AG277" i="1"/>
  <c r="AI288" i="34" s="1"/>
  <c r="AL277" i="1"/>
  <c r="AK288" i="34" s="1"/>
  <c r="AX277" i="1"/>
  <c r="AW288" i="34" s="1"/>
  <c r="B276" i="37"/>
  <c r="B277"/>
  <c r="B278"/>
  <c r="B279"/>
  <c r="J279"/>
  <c r="B280"/>
  <c r="B281"/>
  <c r="B282"/>
  <c r="B283"/>
  <c r="H283"/>
  <c r="J283"/>
  <c r="B284"/>
  <c r="B285"/>
  <c r="J285"/>
  <c r="B286"/>
  <c r="B287"/>
  <c r="B288"/>
  <c r="B289"/>
  <c r="B290"/>
  <c r="B291"/>
  <c r="B292"/>
  <c r="J292"/>
  <c r="B293"/>
  <c r="B294"/>
  <c r="B295"/>
  <c r="H295"/>
  <c r="B296"/>
  <c r="B297"/>
  <c r="J297"/>
  <c r="B298"/>
  <c r="B299"/>
  <c r="B300"/>
  <c r="B301"/>
  <c r="B303"/>
  <c r="B304"/>
  <c r="B305"/>
  <c r="B306"/>
  <c r="B307"/>
  <c r="B308"/>
  <c r="B309"/>
  <c r="B310"/>
  <c r="B311"/>
  <c r="B312"/>
  <c r="B313"/>
  <c r="B314"/>
  <c r="B315"/>
  <c r="B316"/>
  <c r="B317"/>
  <c r="B318"/>
  <c r="B319"/>
  <c r="J319"/>
  <c r="B320"/>
  <c r="B321"/>
  <c r="B322"/>
  <c r="B323"/>
  <c r="J323"/>
  <c r="B324"/>
  <c r="G324" i="13"/>
  <c r="B325" i="37"/>
  <c r="B326"/>
  <c r="B327"/>
  <c r="B328"/>
  <c r="B329"/>
  <c r="B330"/>
  <c r="B331"/>
  <c r="B332"/>
  <c r="B333"/>
  <c r="B334"/>
  <c r="H334" i="13"/>
  <c r="B335" i="37"/>
  <c r="B336"/>
  <c r="B337"/>
  <c r="B338"/>
  <c r="H338" i="13"/>
  <c r="B339" i="37"/>
  <c r="J339"/>
  <c r="B340"/>
  <c r="B341"/>
  <c r="B342"/>
  <c r="B343"/>
  <c r="J343"/>
  <c r="K343"/>
  <c r="B344"/>
  <c r="B345"/>
  <c r="B346"/>
  <c r="B347"/>
  <c r="B348"/>
  <c r="B349"/>
  <c r="B350"/>
  <c r="B351"/>
  <c r="B352"/>
  <c r="B353"/>
  <c r="B354"/>
  <c r="B355"/>
  <c r="B356"/>
  <c r="B357"/>
  <c r="B358"/>
  <c r="B359"/>
  <c r="B360"/>
  <c r="B361"/>
  <c r="B362"/>
  <c r="O362"/>
  <c r="B363"/>
  <c r="O363"/>
  <c r="B364"/>
  <c r="B365"/>
  <c r="B366"/>
  <c r="B367"/>
  <c r="J367"/>
  <c r="B368"/>
  <c r="B369"/>
  <c r="B371"/>
  <c r="B372"/>
  <c r="B373"/>
  <c r="B374"/>
  <c r="B375"/>
  <c r="B376"/>
  <c r="B377"/>
  <c r="B378"/>
  <c r="B379"/>
  <c r="B380"/>
  <c r="B381"/>
  <c r="B382"/>
  <c r="B383"/>
  <c r="B384"/>
  <c r="B385"/>
  <c r="B386"/>
  <c r="B387"/>
  <c r="B388"/>
  <c r="B389"/>
  <c r="B390"/>
  <c r="B391"/>
  <c r="B392"/>
  <c r="B393"/>
  <c r="B394"/>
  <c r="B395"/>
  <c r="J395"/>
  <c r="B396"/>
  <c r="B397"/>
  <c r="B398"/>
  <c r="B399"/>
  <c r="B400"/>
  <c r="B401"/>
  <c r="B402"/>
  <c r="B403"/>
  <c r="B404"/>
  <c r="B405"/>
  <c r="B406"/>
  <c r="B407"/>
  <c r="B408"/>
  <c r="B409"/>
  <c r="B410"/>
  <c r="B411"/>
  <c r="B412"/>
  <c r="B413"/>
  <c r="B415"/>
  <c r="B416"/>
  <c r="B418"/>
  <c r="B419"/>
  <c r="B420"/>
  <c r="B421"/>
  <c r="B422"/>
  <c r="B425"/>
  <c r="B426"/>
  <c r="B427"/>
  <c r="B428"/>
  <c r="B429"/>
  <c r="B430"/>
  <c r="B433"/>
  <c r="B434"/>
  <c r="J436"/>
  <c r="B442"/>
  <c r="B443"/>
  <c r="B449"/>
  <c r="B450"/>
  <c r="B451"/>
  <c r="B452"/>
  <c r="B453"/>
  <c r="B454"/>
  <c r="B455"/>
  <c r="B456"/>
  <c r="B457"/>
  <c r="B458"/>
  <c r="J463"/>
  <c r="B465"/>
  <c r="B466"/>
  <c r="H467" i="13"/>
  <c r="B473" i="37"/>
  <c r="B474"/>
  <c r="J475"/>
  <c r="J476"/>
  <c r="K476"/>
  <c r="L476"/>
  <c r="J479"/>
  <c r="K479"/>
  <c r="B480"/>
  <c r="B481"/>
  <c r="B488"/>
  <c r="B489"/>
  <c r="J491"/>
  <c r="B497"/>
  <c r="J499"/>
  <c r="B500"/>
  <c r="J507"/>
  <c r="J511"/>
  <c r="G520" i="13"/>
  <c r="G521"/>
  <c r="J521" i="37"/>
  <c r="B522"/>
  <c r="B523"/>
  <c r="B533"/>
  <c r="G533" i="13"/>
  <c r="B535" i="37"/>
  <c r="B536"/>
  <c r="B537"/>
  <c r="B541"/>
  <c r="G541" i="13"/>
  <c r="B542" i="37"/>
  <c r="G544" i="13"/>
  <c r="B548" i="37"/>
  <c r="B552"/>
  <c r="B556"/>
  <c r="B560"/>
  <c r="B564"/>
  <c r="J565"/>
  <c r="J566"/>
  <c r="J574"/>
  <c r="B577"/>
  <c r="H579"/>
  <c r="B581"/>
  <c r="H583"/>
  <c r="B586"/>
  <c r="B587"/>
  <c r="B590"/>
  <c r="B591"/>
  <c r="N591"/>
  <c r="B596"/>
  <c r="B597"/>
  <c r="N599"/>
  <c r="B606"/>
  <c r="B610"/>
  <c r="B614"/>
  <c r="B618"/>
  <c r="B622"/>
  <c r="B626"/>
  <c r="B630"/>
  <c r="B635"/>
  <c r="O635"/>
  <c r="B636"/>
  <c r="B639"/>
  <c r="J640"/>
  <c r="H641" i="13"/>
  <c r="B646" i="37"/>
  <c r="B650"/>
  <c r="B653"/>
  <c r="B29" i="12"/>
  <c r="C29"/>
  <c r="D29"/>
  <c r="F29"/>
  <c r="L29" i="1" s="1"/>
  <c r="T40" i="34" s="1"/>
  <c r="Q29" i="12"/>
  <c r="AZ29" i="1" s="1"/>
  <c r="AZ40" i="34" s="1"/>
  <c r="T29" i="12"/>
  <c r="U29"/>
  <c r="V29"/>
  <c r="B30"/>
  <c r="C30"/>
  <c r="C41" i="34" s="1"/>
  <c r="D30" i="12"/>
  <c r="F30"/>
  <c r="L30" i="1" s="1"/>
  <c r="T41" i="34" s="1"/>
  <c r="Q30" i="12"/>
  <c r="AZ30" i="1" s="1"/>
  <c r="AZ41" i="34" s="1"/>
  <c r="U30" i="12"/>
  <c r="V30"/>
  <c r="B31"/>
  <c r="C31"/>
  <c r="C42" i="34" s="1"/>
  <c r="D31" i="12"/>
  <c r="F31"/>
  <c r="Q31"/>
  <c r="AZ31" i="1" s="1"/>
  <c r="AZ42" i="34" s="1"/>
  <c r="U31" i="12"/>
  <c r="V31"/>
  <c r="B32"/>
  <c r="C32"/>
  <c r="C43" i="34" s="1"/>
  <c r="D32" i="12"/>
  <c r="F32"/>
  <c r="L32" i="1" s="1"/>
  <c r="O32" i="12" s="1"/>
  <c r="Q32"/>
  <c r="AZ32" i="1" s="1"/>
  <c r="AZ43" i="34" s="1"/>
  <c r="R32" i="12"/>
  <c r="U32"/>
  <c r="V32"/>
  <c r="Z32"/>
  <c r="B33"/>
  <c r="C33"/>
  <c r="C44" i="34" s="1"/>
  <c r="D33" i="12"/>
  <c r="F33"/>
  <c r="L33" i="1" s="1"/>
  <c r="Q33" i="12"/>
  <c r="AZ33" i="1" s="1"/>
  <c r="AZ44" i="34" s="1"/>
  <c r="U33" i="12"/>
  <c r="V33"/>
  <c r="B34"/>
  <c r="C34"/>
  <c r="D34"/>
  <c r="F34"/>
  <c r="L34" i="1" s="1"/>
  <c r="T45" i="34" s="1"/>
  <c r="O34" i="12"/>
  <c r="U34"/>
  <c r="V34"/>
  <c r="B35"/>
  <c r="C35"/>
  <c r="C46" i="34" s="1"/>
  <c r="D35" i="12"/>
  <c r="F35"/>
  <c r="L35" i="1" s="1"/>
  <c r="T46" i="34" s="1"/>
  <c r="Q35" i="12"/>
  <c r="AZ35" i="1" s="1"/>
  <c r="AZ46" i="34" s="1"/>
  <c r="U35" i="12"/>
  <c r="V35"/>
  <c r="B36"/>
  <c r="C36"/>
  <c r="C47" i="34" s="1"/>
  <c r="D36" i="12"/>
  <c r="F36"/>
  <c r="L36" i="1" s="1"/>
  <c r="Q36" i="12"/>
  <c r="AZ36" i="1" s="1"/>
  <c r="AZ47" i="34" s="1"/>
  <c r="U36" i="12"/>
  <c r="V36"/>
  <c r="B37"/>
  <c r="C37"/>
  <c r="D37"/>
  <c r="F37"/>
  <c r="L37" i="1" s="1"/>
  <c r="Q37" i="12"/>
  <c r="AZ37" i="1" s="1"/>
  <c r="AZ48" i="34" s="1"/>
  <c r="U37" i="12"/>
  <c r="V37"/>
  <c r="B38"/>
  <c r="C38"/>
  <c r="C49" i="34" s="1"/>
  <c r="D38" i="12"/>
  <c r="F38"/>
  <c r="L38" i="1" s="1"/>
  <c r="Q38" i="12"/>
  <c r="AZ38" i="1" s="1"/>
  <c r="AZ49" i="34" s="1"/>
  <c r="U38" i="12"/>
  <c r="V38"/>
  <c r="B39"/>
  <c r="C39"/>
  <c r="C50" i="34" s="1"/>
  <c r="D39" i="12"/>
  <c r="F39"/>
  <c r="L39" i="1" s="1"/>
  <c r="T50" i="34" s="1"/>
  <c r="Q39" i="12"/>
  <c r="U39"/>
  <c r="V39"/>
  <c r="B40"/>
  <c r="C40"/>
  <c r="C51" i="34" s="1"/>
  <c r="D40" i="12"/>
  <c r="F40"/>
  <c r="L40" i="1" s="1"/>
  <c r="Q40" i="12"/>
  <c r="AZ40" i="1" s="1"/>
  <c r="AZ51" i="34" s="1"/>
  <c r="U40" i="12"/>
  <c r="V40"/>
  <c r="B41"/>
  <c r="C41"/>
  <c r="F41"/>
  <c r="Q41"/>
  <c r="AZ41" i="1" s="1"/>
  <c r="AZ52" i="34" s="1"/>
  <c r="U41" i="12"/>
  <c r="V41"/>
  <c r="B42"/>
  <c r="C42"/>
  <c r="D42"/>
  <c r="F42"/>
  <c r="L42" i="1" s="1"/>
  <c r="O42" i="12" s="1"/>
  <c r="Q42"/>
  <c r="AZ42" i="1" s="1"/>
  <c r="AZ53" i="34" s="1"/>
  <c r="U42" i="12"/>
  <c r="V42"/>
  <c r="Z42"/>
  <c r="B43"/>
  <c r="C43"/>
  <c r="C54" i="34" s="1"/>
  <c r="D43" i="12"/>
  <c r="F43"/>
  <c r="L43" i="1" s="1"/>
  <c r="Q43" i="12"/>
  <c r="AZ43" i="1" s="1"/>
  <c r="AZ54" i="34" s="1"/>
  <c r="U43" i="12"/>
  <c r="V43"/>
  <c r="B44"/>
  <c r="C44"/>
  <c r="C55" i="34" s="1"/>
  <c r="F44" i="12"/>
  <c r="L44" i="1" s="1"/>
  <c r="O44" i="12" s="1"/>
  <c r="Q44"/>
  <c r="AZ44" i="1" s="1"/>
  <c r="AZ55" i="34" s="1"/>
  <c r="U44" i="12"/>
  <c r="V44"/>
  <c r="B45"/>
  <c r="C45"/>
  <c r="C56" i="34" s="1"/>
  <c r="D45" i="12"/>
  <c r="F45"/>
  <c r="L45" i="1" s="1"/>
  <c r="T56" i="34" s="1"/>
  <c r="Q45" i="12"/>
  <c r="AZ45" i="1" s="1"/>
  <c r="AZ56" i="34" s="1"/>
  <c r="U45" i="12"/>
  <c r="V45"/>
  <c r="B46"/>
  <c r="C46"/>
  <c r="D46"/>
  <c r="F46"/>
  <c r="L46" i="1" s="1"/>
  <c r="Q46" i="12"/>
  <c r="AZ46" i="1" s="1"/>
  <c r="AZ57" i="34" s="1"/>
  <c r="U46" i="12"/>
  <c r="V46"/>
  <c r="B47"/>
  <c r="C47"/>
  <c r="C58" i="34" s="1"/>
  <c r="F47" i="12"/>
  <c r="L47" i="1" s="1"/>
  <c r="O47" i="12" s="1"/>
  <c r="Q47"/>
  <c r="AZ47" i="1" s="1"/>
  <c r="AZ58" i="34" s="1"/>
  <c r="U47" i="12"/>
  <c r="V47"/>
  <c r="B48"/>
  <c r="C48"/>
  <c r="C59" i="34" s="1"/>
  <c r="D48" i="12"/>
  <c r="F48"/>
  <c r="L48" i="1" s="1"/>
  <c r="T59" i="34" s="1"/>
  <c r="Q48" i="12"/>
  <c r="AZ48" i="1" s="1"/>
  <c r="AZ59" i="34" s="1"/>
  <c r="R48" i="12"/>
  <c r="U48"/>
  <c r="V48"/>
  <c r="B49"/>
  <c r="C49"/>
  <c r="F49"/>
  <c r="U49"/>
  <c r="B50"/>
  <c r="C50"/>
  <c r="C61" i="34" s="1"/>
  <c r="D50" i="12"/>
  <c r="F50"/>
  <c r="L50" i="1" s="1"/>
  <c r="T61" i="34" s="1"/>
  <c r="Q50" i="12"/>
  <c r="AZ50" i="1" s="1"/>
  <c r="AZ61" i="34" s="1"/>
  <c r="U50" i="12"/>
  <c r="V50"/>
  <c r="B51"/>
  <c r="C51"/>
  <c r="C62" i="34" s="1"/>
  <c r="D51" i="12"/>
  <c r="F51"/>
  <c r="Q51"/>
  <c r="AZ51" i="1" s="1"/>
  <c r="AZ62" i="34" s="1"/>
  <c r="U51" i="12"/>
  <c r="V51"/>
  <c r="B52"/>
  <c r="C52"/>
  <c r="C63" i="34" s="1"/>
  <c r="D52" i="12"/>
  <c r="F52"/>
  <c r="L52" i="1" s="1"/>
  <c r="T63" i="34" s="1"/>
  <c r="Q52" i="12"/>
  <c r="AZ52" i="1" s="1"/>
  <c r="R52" i="12"/>
  <c r="U50" i="5" s="1"/>
  <c r="U52" i="12"/>
  <c r="V52"/>
  <c r="AH52"/>
  <c r="AG52" s="1"/>
  <c r="B53"/>
  <c r="C53"/>
  <c r="D53"/>
  <c r="F53"/>
  <c r="L53" i="1" s="1"/>
  <c r="O53" i="12" s="1"/>
  <c r="Q53"/>
  <c r="AZ53" i="1" s="1"/>
  <c r="AZ64" i="34" s="1"/>
  <c r="U53" i="12"/>
  <c r="V53"/>
  <c r="B54"/>
  <c r="C54"/>
  <c r="C65" i="34" s="1"/>
  <c r="D54" i="12"/>
  <c r="F54"/>
  <c r="L54" i="1" s="1"/>
  <c r="T65" i="34" s="1"/>
  <c r="O54" i="12"/>
  <c r="Q54"/>
  <c r="AZ54" i="1" s="1"/>
  <c r="AZ65" i="34" s="1"/>
  <c r="U54" i="12"/>
  <c r="V54"/>
  <c r="AH54"/>
  <c r="AG54" s="1"/>
  <c r="B55"/>
  <c r="C55"/>
  <c r="C66" i="34" s="1"/>
  <c r="F55" i="12"/>
  <c r="L55" i="1" s="1"/>
  <c r="Q55" i="12"/>
  <c r="AZ55" i="1" s="1"/>
  <c r="AZ66" i="34" s="1"/>
  <c r="U55" i="12"/>
  <c r="V55"/>
  <c r="B56"/>
  <c r="C56"/>
  <c r="C67" i="34" s="1"/>
  <c r="D56" i="12"/>
  <c r="F56"/>
  <c r="L56" i="1" s="1"/>
  <c r="T67" i="34" s="1"/>
  <c r="U56" i="12"/>
  <c r="V56"/>
  <c r="B57"/>
  <c r="C57"/>
  <c r="F57"/>
  <c r="Q57"/>
  <c r="AZ57" i="1" s="1"/>
  <c r="AZ68" i="34" s="1"/>
  <c r="U57" i="12"/>
  <c r="V57"/>
  <c r="B58"/>
  <c r="C58"/>
  <c r="D58"/>
  <c r="F58"/>
  <c r="L58" i="1" s="1"/>
  <c r="T69" i="34" s="1"/>
  <c r="Q58" i="12"/>
  <c r="AZ58" i="1" s="1"/>
  <c r="AZ69" i="34" s="1"/>
  <c r="U58" i="12"/>
  <c r="V58"/>
  <c r="B59"/>
  <c r="C59"/>
  <c r="C70" i="34" s="1"/>
  <c r="D59" i="12"/>
  <c r="F59"/>
  <c r="L59" i="1" s="1"/>
  <c r="T70" i="34" s="1"/>
  <c r="Q59" i="12"/>
  <c r="AZ59" i="1" s="1"/>
  <c r="AZ70" i="34" s="1"/>
  <c r="U59" i="12"/>
  <c r="V59"/>
  <c r="B60"/>
  <c r="C60"/>
  <c r="C71" i="34" s="1"/>
  <c r="D60" i="12"/>
  <c r="F60"/>
  <c r="L60" i="1" s="1"/>
  <c r="T71" i="34" s="1"/>
  <c r="Q60" i="12"/>
  <c r="AZ60" i="1" s="1"/>
  <c r="AZ71" i="34" s="1"/>
  <c r="R60" i="12"/>
  <c r="U60"/>
  <c r="V60"/>
  <c r="B61"/>
  <c r="C61"/>
  <c r="F61"/>
  <c r="L61" i="1" s="1"/>
  <c r="T72" i="34" s="1"/>
  <c r="U61" i="12"/>
  <c r="V61"/>
  <c r="B62"/>
  <c r="C62"/>
  <c r="C73" i="34" s="1"/>
  <c r="D62" i="12"/>
  <c r="F62"/>
  <c r="L62" i="1" s="1"/>
  <c r="O62" i="12" s="1"/>
  <c r="Q62"/>
  <c r="AZ62" i="1" s="1"/>
  <c r="AZ73" i="34" s="1"/>
  <c r="V62" i="12"/>
  <c r="B63"/>
  <c r="C63"/>
  <c r="C74" i="34" s="1"/>
  <c r="D63" i="12"/>
  <c r="F63"/>
  <c r="L63" i="1" s="1"/>
  <c r="O63" i="12" s="1"/>
  <c r="Q63"/>
  <c r="AZ63" i="1" s="1"/>
  <c r="AZ74" i="34" s="1"/>
  <c r="U63" i="12"/>
  <c r="V63"/>
  <c r="B64"/>
  <c r="C64"/>
  <c r="C75" i="34" s="1"/>
  <c r="D64" i="12"/>
  <c r="F64"/>
  <c r="L64" i="1" s="1"/>
  <c r="O64" i="12" s="1"/>
  <c r="Q64"/>
  <c r="AZ64" i="1" s="1"/>
  <c r="U64" i="12"/>
  <c r="V64"/>
  <c r="X64"/>
  <c r="W64" s="1"/>
  <c r="AF64"/>
  <c r="AE64" s="1"/>
  <c r="B65"/>
  <c r="C65"/>
  <c r="C76" i="34" s="1"/>
  <c r="D65" i="12"/>
  <c r="F65"/>
  <c r="L65" i="1" s="1"/>
  <c r="T76" i="34" s="1"/>
  <c r="U65" i="12"/>
  <c r="V65"/>
  <c r="AH65"/>
  <c r="B66"/>
  <c r="C66"/>
  <c r="D66"/>
  <c r="F66"/>
  <c r="L66" i="1" s="1"/>
  <c r="T77" i="34" s="1"/>
  <c r="R66" i="12"/>
  <c r="U66"/>
  <c r="V66"/>
  <c r="Z66"/>
  <c r="B67"/>
  <c r="C67"/>
  <c r="C78" i="34" s="1"/>
  <c r="D67" i="12"/>
  <c r="F67"/>
  <c r="L67" i="1" s="1"/>
  <c r="T78" i="34" s="1"/>
  <c r="Q67" i="12"/>
  <c r="AZ67" i="1" s="1"/>
  <c r="AZ78" i="34" s="1"/>
  <c r="R67" i="12"/>
  <c r="U67"/>
  <c r="V67"/>
  <c r="B68"/>
  <c r="C68"/>
  <c r="C79" i="34" s="1"/>
  <c r="F68" i="12"/>
  <c r="L68" i="1" s="1"/>
  <c r="U68" i="12"/>
  <c r="V68"/>
  <c r="B69"/>
  <c r="C69"/>
  <c r="D69"/>
  <c r="F69"/>
  <c r="L69" i="1" s="1"/>
  <c r="T80" i="34" s="1"/>
  <c r="Q69" i="12"/>
  <c r="AZ69" i="1" s="1"/>
  <c r="AZ80" i="34" s="1"/>
  <c r="U69" i="12"/>
  <c r="V69"/>
  <c r="B70"/>
  <c r="C70"/>
  <c r="C81" i="34" s="1"/>
  <c r="D70" i="12"/>
  <c r="F70"/>
  <c r="L70" i="1" s="1"/>
  <c r="T81" i="34" s="1"/>
  <c r="U70" i="12"/>
  <c r="V70"/>
  <c r="B71"/>
  <c r="C71"/>
  <c r="C82" i="34" s="1"/>
  <c r="D71" i="12"/>
  <c r="F71"/>
  <c r="L71" i="1" s="1"/>
  <c r="O71" i="12" s="1"/>
  <c r="Q71"/>
  <c r="AZ71" i="1" s="1"/>
  <c r="AZ82" i="34" s="1"/>
  <c r="U71" i="12"/>
  <c r="V71"/>
  <c r="AH71"/>
  <c r="B72"/>
  <c r="C72"/>
  <c r="C83" i="34" s="1"/>
  <c r="D72" i="12"/>
  <c r="F72"/>
  <c r="L72" i="1" s="1"/>
  <c r="T83" i="34" s="1"/>
  <c r="Q72" i="12"/>
  <c r="AZ72" i="1" s="1"/>
  <c r="AZ83" i="34" s="1"/>
  <c r="U72" i="12"/>
  <c r="V72"/>
  <c r="B73"/>
  <c r="C73"/>
  <c r="C84" i="34" s="1"/>
  <c r="F73" i="12"/>
  <c r="O73"/>
  <c r="Q73"/>
  <c r="AZ73" i="1" s="1"/>
  <c r="AZ84" i="34" s="1"/>
  <c r="U73" i="12"/>
  <c r="V73"/>
  <c r="B74"/>
  <c r="C74"/>
  <c r="F74"/>
  <c r="L74" i="1" s="1"/>
  <c r="Q74" i="12"/>
  <c r="AZ74" i="1" s="1"/>
  <c r="AZ85" i="34" s="1"/>
  <c r="U74" i="12"/>
  <c r="V74"/>
  <c r="B75"/>
  <c r="C75"/>
  <c r="C86" i="34" s="1"/>
  <c r="D75" i="12"/>
  <c r="F75"/>
  <c r="L75" i="1" s="1"/>
  <c r="T86" i="34" s="1"/>
  <c r="Q75" i="12"/>
  <c r="AZ75" i="1" s="1"/>
  <c r="AZ86" i="34" s="1"/>
  <c r="U75" i="12"/>
  <c r="V75"/>
  <c r="B76"/>
  <c r="C76"/>
  <c r="C87" i="34" s="1"/>
  <c r="D76" i="12"/>
  <c r="F76"/>
  <c r="Q76"/>
  <c r="AZ76" i="1" s="1"/>
  <c r="AZ87" i="34" s="1"/>
  <c r="U76" i="12"/>
  <c r="V76"/>
  <c r="AD76"/>
  <c r="B77"/>
  <c r="C77"/>
  <c r="C88" i="34" s="1"/>
  <c r="F77" i="12"/>
  <c r="L77" i="1" s="1"/>
  <c r="T88" i="34" s="1"/>
  <c r="Q77" i="12"/>
  <c r="AZ77" i="1" s="1"/>
  <c r="AZ88" i="34" s="1"/>
  <c r="U77" i="12"/>
  <c r="V77"/>
  <c r="B78"/>
  <c r="C78"/>
  <c r="D78"/>
  <c r="F78"/>
  <c r="L78" i="1" s="1"/>
  <c r="T89" i="34" s="1"/>
  <c r="Q78" i="12"/>
  <c r="AZ78" i="1" s="1"/>
  <c r="AZ89" i="34" s="1"/>
  <c r="U78" i="12"/>
  <c r="V78"/>
  <c r="Z78"/>
  <c r="AD78"/>
  <c r="B79"/>
  <c r="C79"/>
  <c r="C90" i="34" s="1"/>
  <c r="D79" i="12"/>
  <c r="F79"/>
  <c r="L79" i="1" s="1"/>
  <c r="Q79" i="12"/>
  <c r="AZ79" i="1" s="1"/>
  <c r="AZ90" i="34" s="1"/>
  <c r="U79" i="12"/>
  <c r="V79"/>
  <c r="B80"/>
  <c r="C80"/>
  <c r="C91" i="34" s="1"/>
  <c r="D80" i="12"/>
  <c r="F80"/>
  <c r="L80" i="1" s="1"/>
  <c r="T91" i="34" s="1"/>
  <c r="Q80" i="12"/>
  <c r="AZ80" i="1" s="1"/>
  <c r="AZ91" i="34" s="1"/>
  <c r="U80" i="12"/>
  <c r="V80"/>
  <c r="B81"/>
  <c r="C81"/>
  <c r="C92" i="34" s="1"/>
  <c r="D81" i="12"/>
  <c r="F81"/>
  <c r="L81" i="1" s="1"/>
  <c r="Q81" i="12"/>
  <c r="AZ81" i="1" s="1"/>
  <c r="AZ92" i="34" s="1"/>
  <c r="U81" i="12"/>
  <c r="V81"/>
  <c r="B82"/>
  <c r="C82"/>
  <c r="C93" i="34" s="1"/>
  <c r="F82" i="12"/>
  <c r="L82" i="1" s="1"/>
  <c r="Q82" i="12"/>
  <c r="AZ82" i="1" s="1"/>
  <c r="U82" i="12"/>
  <c r="V82"/>
  <c r="B83"/>
  <c r="C83"/>
  <c r="C94" i="34" s="1"/>
  <c r="F83" i="12"/>
  <c r="L83" i="1" s="1"/>
  <c r="T94" i="34" s="1"/>
  <c r="Q83" i="12"/>
  <c r="AZ83" i="1" s="1"/>
  <c r="AZ94" i="34" s="1"/>
  <c r="U83" i="12"/>
  <c r="V83"/>
  <c r="B84"/>
  <c r="C84"/>
  <c r="C95" i="34" s="1"/>
  <c r="D84" i="12"/>
  <c r="F84"/>
  <c r="Q84"/>
  <c r="AZ84" i="1" s="1"/>
  <c r="AZ95" i="34" s="1"/>
  <c r="U84" i="12"/>
  <c r="V84"/>
  <c r="B85"/>
  <c r="C85"/>
  <c r="C96" i="34" s="1"/>
  <c r="F85" i="12"/>
  <c r="L85" i="1" s="1"/>
  <c r="T96" i="34" s="1"/>
  <c r="Q85" i="12"/>
  <c r="AZ85" i="1" s="1"/>
  <c r="U85" i="12"/>
  <c r="V85"/>
  <c r="B86"/>
  <c r="C86"/>
  <c r="C97" i="34" s="1"/>
  <c r="F86" i="12"/>
  <c r="L86" i="1" s="1"/>
  <c r="U86" i="12"/>
  <c r="V86"/>
  <c r="B87"/>
  <c r="C87"/>
  <c r="C98" i="34" s="1"/>
  <c r="F87" i="12"/>
  <c r="L87" i="1" s="1"/>
  <c r="Q87" i="12"/>
  <c r="U87"/>
  <c r="V87"/>
  <c r="B88"/>
  <c r="C88"/>
  <c r="C99" i="34" s="1"/>
  <c r="F88" i="12"/>
  <c r="L88" i="1" s="1"/>
  <c r="T99" i="34" s="1"/>
  <c r="Q88" i="12"/>
  <c r="AZ88" i="1" s="1"/>
  <c r="AZ99" i="34" s="1"/>
  <c r="U88" i="12"/>
  <c r="V88"/>
  <c r="B89"/>
  <c r="C89"/>
  <c r="C100" i="34" s="1"/>
  <c r="D89" i="12"/>
  <c r="F89"/>
  <c r="Q89"/>
  <c r="AZ89" i="1" s="1"/>
  <c r="AZ100" i="34" s="1"/>
  <c r="R89" i="12"/>
  <c r="U89"/>
  <c r="V89"/>
  <c r="B90"/>
  <c r="C90"/>
  <c r="C101" i="34" s="1"/>
  <c r="D90" i="12"/>
  <c r="F90"/>
  <c r="L90" i="1" s="1"/>
  <c r="Q90" i="12"/>
  <c r="AZ90" i="1" s="1"/>
  <c r="AZ101" i="34" s="1"/>
  <c r="U90" i="12"/>
  <c r="V90"/>
  <c r="AH90"/>
  <c r="B91"/>
  <c r="C91"/>
  <c r="C102" i="34" s="1"/>
  <c r="F91" i="12"/>
  <c r="L91" i="1" s="1"/>
  <c r="T102" i="34" s="1"/>
  <c r="Q91" i="12"/>
  <c r="AZ91" i="1" s="1"/>
  <c r="AZ102" i="34" s="1"/>
  <c r="R91" i="12"/>
  <c r="U91"/>
  <c r="V91"/>
  <c r="B92"/>
  <c r="C92"/>
  <c r="C103" i="34" s="1"/>
  <c r="F92" i="12"/>
  <c r="L92" i="1" s="1"/>
  <c r="T103" i="34" s="1"/>
  <c r="O92" i="12"/>
  <c r="Q92"/>
  <c r="U92"/>
  <c r="V92"/>
  <c r="B93"/>
  <c r="C93"/>
  <c r="C104" i="34" s="1"/>
  <c r="D93" i="12"/>
  <c r="F93"/>
  <c r="L93" i="1" s="1"/>
  <c r="T104" i="34" s="1"/>
  <c r="Q93" i="12"/>
  <c r="AZ93" i="1" s="1"/>
  <c r="AZ104" i="34" s="1"/>
  <c r="U93" i="12"/>
  <c r="V93"/>
  <c r="B94"/>
  <c r="C94"/>
  <c r="C105" i="34" s="1"/>
  <c r="D94" i="12"/>
  <c r="F94"/>
  <c r="L94" i="1" s="1"/>
  <c r="T105" i="34" s="1"/>
  <c r="O94" i="12"/>
  <c r="Q94"/>
  <c r="AZ94" i="1" s="1"/>
  <c r="AZ105" i="34" s="1"/>
  <c r="U94" i="12"/>
  <c r="V94"/>
  <c r="AH94"/>
  <c r="B95"/>
  <c r="C95"/>
  <c r="C106" i="34" s="1"/>
  <c r="D95" i="12"/>
  <c r="F95"/>
  <c r="L95" i="1" s="1"/>
  <c r="T106" i="34" s="1"/>
  <c r="Q95" i="12"/>
  <c r="U95"/>
  <c r="V95"/>
  <c r="AD95"/>
  <c r="B96"/>
  <c r="C96"/>
  <c r="C107" i="34" s="1"/>
  <c r="D96" i="12"/>
  <c r="F96"/>
  <c r="Q96"/>
  <c r="U96"/>
  <c r="V96"/>
  <c r="B97"/>
  <c r="C97"/>
  <c r="C108" i="34" s="1"/>
  <c r="D97" i="12"/>
  <c r="F97"/>
  <c r="L97" i="1" s="1"/>
  <c r="T108" i="34" s="1"/>
  <c r="Q97" i="12"/>
  <c r="AZ97" i="1" s="1"/>
  <c r="AZ108" i="34" s="1"/>
  <c r="U97" i="12"/>
  <c r="V97"/>
  <c r="B98"/>
  <c r="C98"/>
  <c r="C109" i="34" s="1"/>
  <c r="D98" i="12"/>
  <c r="F98"/>
  <c r="Q98"/>
  <c r="AZ98" i="1" s="1"/>
  <c r="AZ109" i="34" s="1"/>
  <c r="U98" i="12"/>
  <c r="V98"/>
  <c r="B99"/>
  <c r="C99"/>
  <c r="C110" i="34" s="1"/>
  <c r="D99" i="12"/>
  <c r="F99"/>
  <c r="L99" i="1" s="1"/>
  <c r="T110" i="34" s="1"/>
  <c r="Q99" i="12"/>
  <c r="U99"/>
  <c r="V99"/>
  <c r="AH99"/>
  <c r="B100"/>
  <c r="C100"/>
  <c r="C111" i="34" s="1"/>
  <c r="D100" i="12"/>
  <c r="F100"/>
  <c r="L100" i="1" s="1"/>
  <c r="O100" i="12" s="1"/>
  <c r="U100"/>
  <c r="V100"/>
  <c r="AH100"/>
  <c r="B101"/>
  <c r="C101"/>
  <c r="C112" i="34" s="1"/>
  <c r="D101" i="12"/>
  <c r="F101"/>
  <c r="L101" i="1" s="1"/>
  <c r="T112" i="34" s="1"/>
  <c r="Q101" i="12"/>
  <c r="AZ101" i="1" s="1"/>
  <c r="AZ112" i="34" s="1"/>
  <c r="U101" i="12"/>
  <c r="V101"/>
  <c r="B102"/>
  <c r="C102"/>
  <c r="C113" i="34" s="1"/>
  <c r="F102" i="12"/>
  <c r="Q102"/>
  <c r="AZ102" i="1" s="1"/>
  <c r="AZ113" i="34" s="1"/>
  <c r="U102" i="12"/>
  <c r="V102"/>
  <c r="B103"/>
  <c r="C103"/>
  <c r="C114" i="34" s="1"/>
  <c r="D103" i="12"/>
  <c r="F103"/>
  <c r="L103" i="1" s="1"/>
  <c r="O103" i="12" s="1"/>
  <c r="Q103"/>
  <c r="AZ103" i="1" s="1"/>
  <c r="AZ114" i="34" s="1"/>
  <c r="R103" i="12"/>
  <c r="U103"/>
  <c r="V103"/>
  <c r="AD103"/>
  <c r="AH103"/>
  <c r="B104"/>
  <c r="C104"/>
  <c r="C115" i="34" s="1"/>
  <c r="F104" i="12"/>
  <c r="L104" i="1" s="1"/>
  <c r="T115" i="34" s="1"/>
  <c r="Q104" i="12"/>
  <c r="AZ104" i="1" s="1"/>
  <c r="AZ115" i="34" s="1"/>
  <c r="U104" i="12"/>
  <c r="V104"/>
  <c r="B105"/>
  <c r="C105"/>
  <c r="C116" i="34" s="1"/>
  <c r="D105" i="12"/>
  <c r="F105"/>
  <c r="L105" i="1" s="1"/>
  <c r="T116" i="34" s="1"/>
  <c r="Q105" i="12"/>
  <c r="U105"/>
  <c r="V105"/>
  <c r="B106"/>
  <c r="C106"/>
  <c r="C117" i="34" s="1"/>
  <c r="D106" i="12"/>
  <c r="F106"/>
  <c r="L106" i="1" s="1"/>
  <c r="U106" i="12"/>
  <c r="V106"/>
  <c r="B107"/>
  <c r="C107"/>
  <c r="C118" i="34" s="1"/>
  <c r="D107" i="12"/>
  <c r="F107"/>
  <c r="L107" i="1" s="1"/>
  <c r="T118" i="34" s="1"/>
  <c r="Q107" i="12"/>
  <c r="AZ107" i="1" s="1"/>
  <c r="AZ118" i="34" s="1"/>
  <c r="U107" i="12"/>
  <c r="V107"/>
  <c r="AH107"/>
  <c r="B108"/>
  <c r="C108"/>
  <c r="C119" i="34" s="1"/>
  <c r="D108" i="12"/>
  <c r="F108"/>
  <c r="L108" i="1" s="1"/>
  <c r="Q108" i="12"/>
  <c r="U108"/>
  <c r="V108"/>
  <c r="B109"/>
  <c r="C109"/>
  <c r="C120" i="34" s="1"/>
  <c r="F109" i="12"/>
  <c r="L109" i="1" s="1"/>
  <c r="O109" i="12" s="1"/>
  <c r="Q109"/>
  <c r="AZ109" i="1" s="1"/>
  <c r="AZ120" i="34" s="1"/>
  <c r="U109" i="12"/>
  <c r="V109"/>
  <c r="B110"/>
  <c r="C110"/>
  <c r="C121" i="34" s="1"/>
  <c r="D110" i="12"/>
  <c r="F110"/>
  <c r="L110" i="1" s="1"/>
  <c r="Q110" i="12"/>
  <c r="AZ110" i="1" s="1"/>
  <c r="AZ121" i="34" s="1"/>
  <c r="U110" i="12"/>
  <c r="V110"/>
  <c r="Z110"/>
  <c r="B111"/>
  <c r="C111"/>
  <c r="C122" i="34" s="1"/>
  <c r="D111" i="12"/>
  <c r="F111"/>
  <c r="L111" i="1" s="1"/>
  <c r="O111" i="12" s="1"/>
  <c r="Q111"/>
  <c r="AZ111" i="1" s="1"/>
  <c r="AZ122" i="34" s="1"/>
  <c r="R111" i="12"/>
  <c r="U109" i="5" s="1"/>
  <c r="U111" i="12"/>
  <c r="V111"/>
  <c r="B112"/>
  <c r="C112"/>
  <c r="C123" i="34" s="1"/>
  <c r="D112" i="12"/>
  <c r="F112"/>
  <c r="L112" i="1" s="1"/>
  <c r="T123" i="34" s="1"/>
  <c r="U112" i="12"/>
  <c r="V112"/>
  <c r="B113"/>
  <c r="C113"/>
  <c r="C124" i="34" s="1"/>
  <c r="D113" i="12"/>
  <c r="F113"/>
  <c r="L113" i="1" s="1"/>
  <c r="T124" i="34" s="1"/>
  <c r="U113" i="12"/>
  <c r="V113"/>
  <c r="B114"/>
  <c r="C114"/>
  <c r="C125" i="34" s="1"/>
  <c r="D114" i="12"/>
  <c r="F114"/>
  <c r="L114" i="1" s="1"/>
  <c r="T125" i="34" s="1"/>
  <c r="Q114" i="12"/>
  <c r="U114"/>
  <c r="V114"/>
  <c r="B115"/>
  <c r="C115"/>
  <c r="C126" i="34" s="1"/>
  <c r="D115" i="12"/>
  <c r="F115"/>
  <c r="L115" i="1" s="1"/>
  <c r="T126" i="34" s="1"/>
  <c r="Q115" i="12"/>
  <c r="AZ115" i="1" s="1"/>
  <c r="AZ126" i="34" s="1"/>
  <c r="R115" i="12"/>
  <c r="U113" i="5" s="1"/>
  <c r="U115" i="12"/>
  <c r="V115"/>
  <c r="AH115"/>
  <c r="AG115" s="1"/>
  <c r="B116"/>
  <c r="C116"/>
  <c r="C127" i="34" s="1"/>
  <c r="D116" i="12"/>
  <c r="F116"/>
  <c r="L116" i="1" s="1"/>
  <c r="T127" i="34" s="1"/>
  <c r="Q116" i="12"/>
  <c r="AZ116" i="1" s="1"/>
  <c r="AZ127" i="34" s="1"/>
  <c r="U116" i="12"/>
  <c r="V116"/>
  <c r="B117"/>
  <c r="C117"/>
  <c r="C128" i="34" s="1"/>
  <c r="F117" i="12"/>
  <c r="L117" i="1" s="1"/>
  <c r="O117" i="12" s="1"/>
  <c r="Q117"/>
  <c r="AZ117" i="1" s="1"/>
  <c r="AZ128" i="34" s="1"/>
  <c r="U117" i="12"/>
  <c r="V117"/>
  <c r="B118"/>
  <c r="C118"/>
  <c r="C129" i="34" s="1"/>
  <c r="D118" i="12"/>
  <c r="F118"/>
  <c r="L118" i="1" s="1"/>
  <c r="T129" i="34" s="1"/>
  <c r="Q118" i="12"/>
  <c r="U118"/>
  <c r="V118"/>
  <c r="B119"/>
  <c r="C119"/>
  <c r="C130" i="34" s="1"/>
  <c r="D119" i="12"/>
  <c r="F119"/>
  <c r="L119" i="1" s="1"/>
  <c r="T130" i="34" s="1"/>
  <c r="U119" i="12"/>
  <c r="V119"/>
  <c r="B120"/>
  <c r="C120"/>
  <c r="C131" i="34" s="1"/>
  <c r="D120" i="12"/>
  <c r="F120"/>
  <c r="U120"/>
  <c r="V120"/>
  <c r="B121"/>
  <c r="C121"/>
  <c r="C132" i="34" s="1"/>
  <c r="D121" i="12"/>
  <c r="F121"/>
  <c r="L121" i="1" s="1"/>
  <c r="T132" i="34" s="1"/>
  <c r="Q121" i="12"/>
  <c r="R121"/>
  <c r="U121"/>
  <c r="V121"/>
  <c r="Z121"/>
  <c r="AD121"/>
  <c r="B122"/>
  <c r="C122"/>
  <c r="C133" i="34" s="1"/>
  <c r="D122" i="12"/>
  <c r="F122"/>
  <c r="L122" i="1" s="1"/>
  <c r="T133" i="34" s="1"/>
  <c r="Q122" i="12"/>
  <c r="AZ122" i="1" s="1"/>
  <c r="AZ133" i="34" s="1"/>
  <c r="U122" i="12"/>
  <c r="V122"/>
  <c r="AH122"/>
  <c r="AG122" s="1"/>
  <c r="B123"/>
  <c r="C123"/>
  <c r="C134" i="34" s="1"/>
  <c r="D123" i="12"/>
  <c r="F123"/>
  <c r="L123" i="1" s="1"/>
  <c r="T134" i="34" s="1"/>
  <c r="Q123" i="12"/>
  <c r="AZ123" i="1" s="1"/>
  <c r="AZ134" i="34" s="1"/>
  <c r="U123" i="12"/>
  <c r="V123"/>
  <c r="B124"/>
  <c r="C124"/>
  <c r="C135" i="34" s="1"/>
  <c r="D124" i="12"/>
  <c r="F124"/>
  <c r="L124" i="1" s="1"/>
  <c r="T135" i="34" s="1"/>
  <c r="Q124" i="12"/>
  <c r="AZ124" i="1" s="1"/>
  <c r="AZ135" i="34" s="1"/>
  <c r="U124" i="12"/>
  <c r="V124"/>
  <c r="Z124"/>
  <c r="B125"/>
  <c r="C125"/>
  <c r="C136" i="34" s="1"/>
  <c r="D125" i="12"/>
  <c r="F125"/>
  <c r="L125" i="1" s="1"/>
  <c r="T136" i="34" s="1"/>
  <c r="Q125" i="12"/>
  <c r="AZ125" i="1" s="1"/>
  <c r="AZ136" i="34" s="1"/>
  <c r="U125" i="12"/>
  <c r="V125"/>
  <c r="B126"/>
  <c r="C126"/>
  <c r="C137" i="34" s="1"/>
  <c r="D126" i="12"/>
  <c r="F126"/>
  <c r="L126" i="1" s="1"/>
  <c r="T137" i="34" s="1"/>
  <c r="Q126" i="12"/>
  <c r="AZ126" i="1" s="1"/>
  <c r="AZ137" i="34" s="1"/>
  <c r="U126" i="12"/>
  <c r="V126"/>
  <c r="B127"/>
  <c r="C127"/>
  <c r="C138" i="34" s="1"/>
  <c r="D127" i="12"/>
  <c r="F127"/>
  <c r="L127" i="1" s="1"/>
  <c r="Q127" i="12"/>
  <c r="AZ127" i="1" s="1"/>
  <c r="AZ138" i="34" s="1"/>
  <c r="U127" i="12"/>
  <c r="V127"/>
  <c r="B128"/>
  <c r="C128"/>
  <c r="C139" i="34" s="1"/>
  <c r="D128" i="12"/>
  <c r="F128"/>
  <c r="L128" i="1" s="1"/>
  <c r="T139" i="34" s="1"/>
  <c r="Q128" i="12"/>
  <c r="AZ128" i="1" s="1"/>
  <c r="AZ139" i="34" s="1"/>
  <c r="U128" i="12"/>
  <c r="V128"/>
  <c r="B129"/>
  <c r="C129"/>
  <c r="C140" i="34" s="1"/>
  <c r="D129" i="12"/>
  <c r="F129"/>
  <c r="L129" i="1" s="1"/>
  <c r="T140" i="34" s="1"/>
  <c r="U129" i="12"/>
  <c r="V129"/>
  <c r="B130"/>
  <c r="C130"/>
  <c r="C141" i="34" s="1"/>
  <c r="D130" i="12"/>
  <c r="F130"/>
  <c r="L130" i="1" s="1"/>
  <c r="T141" i="34" s="1"/>
  <c r="U130" i="12"/>
  <c r="V130"/>
  <c r="B131"/>
  <c r="C131"/>
  <c r="C142" i="34" s="1"/>
  <c r="D131" i="12"/>
  <c r="F131"/>
  <c r="L131" i="1" s="1"/>
  <c r="T142" i="34" s="1"/>
  <c r="Q131" i="12"/>
  <c r="AZ131" i="1" s="1"/>
  <c r="AZ142" i="34" s="1"/>
  <c r="U131" i="12"/>
  <c r="V131"/>
  <c r="AF131"/>
  <c r="AE131" s="1"/>
  <c r="B132"/>
  <c r="C132"/>
  <c r="C143" i="34" s="1"/>
  <c r="D132" i="12"/>
  <c r="F132"/>
  <c r="L132" i="1" s="1"/>
  <c r="T143" i="34" s="1"/>
  <c r="U132" i="12"/>
  <c r="V132"/>
  <c r="B133"/>
  <c r="C133"/>
  <c r="C144" i="34" s="1"/>
  <c r="D133" i="12"/>
  <c r="F133"/>
  <c r="Q133"/>
  <c r="AZ133" i="1" s="1"/>
  <c r="AZ144" i="34" s="1"/>
  <c r="U133" i="12"/>
  <c r="V133"/>
  <c r="B134"/>
  <c r="C134"/>
  <c r="C145" i="34" s="1"/>
  <c r="D134" i="12"/>
  <c r="F134"/>
  <c r="L134" i="1" s="1"/>
  <c r="T145" i="34" s="1"/>
  <c r="Q134" i="12"/>
  <c r="AZ134" i="1" s="1"/>
  <c r="AZ145" i="34" s="1"/>
  <c r="R134" i="12"/>
  <c r="U134"/>
  <c r="V134"/>
  <c r="X134"/>
  <c r="W134" s="1"/>
  <c r="Z134"/>
  <c r="AD134"/>
  <c r="AF134"/>
  <c r="AH134"/>
  <c r="AG134" s="1"/>
  <c r="B135"/>
  <c r="C135"/>
  <c r="C146" i="34" s="1"/>
  <c r="D135" i="12"/>
  <c r="F135"/>
  <c r="L135" i="1" s="1"/>
  <c r="Q135" i="12"/>
  <c r="AZ135" i="1" s="1"/>
  <c r="AZ146" i="34" s="1"/>
  <c r="U135" i="12"/>
  <c r="V135"/>
  <c r="B136"/>
  <c r="C136"/>
  <c r="C147" i="34" s="1"/>
  <c r="D136" i="12"/>
  <c r="F136"/>
  <c r="L136" i="1" s="1"/>
  <c r="O136" i="12" s="1"/>
  <c r="Q136"/>
  <c r="AZ136" i="1" s="1"/>
  <c r="AZ147" i="34" s="1"/>
  <c r="U136" i="12"/>
  <c r="V136"/>
  <c r="Z136"/>
  <c r="AD136"/>
  <c r="AH136"/>
  <c r="B137"/>
  <c r="C137"/>
  <c r="C148" i="34" s="1"/>
  <c r="D137" i="12"/>
  <c r="F137"/>
  <c r="L137" i="1" s="1"/>
  <c r="O137" i="12" s="1"/>
  <c r="Q137"/>
  <c r="AZ137" i="1" s="1"/>
  <c r="AZ148" i="34" s="1"/>
  <c r="R137" i="12"/>
  <c r="U135" i="5" s="1"/>
  <c r="U137" i="12"/>
  <c r="V137"/>
  <c r="X137"/>
  <c r="W137" s="1"/>
  <c r="B138"/>
  <c r="C138"/>
  <c r="C149" i="34" s="1"/>
  <c r="D138" i="12"/>
  <c r="F138"/>
  <c r="L138" i="1" s="1"/>
  <c r="T149" i="34" s="1"/>
  <c r="R138" i="12"/>
  <c r="U138"/>
  <c r="V138"/>
  <c r="B139"/>
  <c r="C139"/>
  <c r="C150" i="34" s="1"/>
  <c r="D139" i="12"/>
  <c r="F139"/>
  <c r="L139" i="1" s="1"/>
  <c r="T150" i="34" s="1"/>
  <c r="Q139" i="12"/>
  <c r="AZ139" i="1" s="1"/>
  <c r="AZ150" i="34" s="1"/>
  <c r="U139" i="12"/>
  <c r="V139"/>
  <c r="B140"/>
  <c r="C140"/>
  <c r="C151" i="34" s="1"/>
  <c r="D140" i="12"/>
  <c r="F140"/>
  <c r="L140" i="1" s="1"/>
  <c r="T151" i="34" s="1"/>
  <c r="R140" i="12"/>
  <c r="U138" i="5" s="1"/>
  <c r="U140" i="12"/>
  <c r="V140"/>
  <c r="B141"/>
  <c r="C141"/>
  <c r="C152" i="34" s="1"/>
  <c r="F141" i="12"/>
  <c r="L141" i="1" s="1"/>
  <c r="T152" i="34" s="1"/>
  <c r="Q141" i="12"/>
  <c r="AZ141" i="1" s="1"/>
  <c r="AZ152" i="34" s="1"/>
  <c r="U141" i="12"/>
  <c r="V141"/>
  <c r="B142"/>
  <c r="C142"/>
  <c r="C153" i="34" s="1"/>
  <c r="D142" i="12"/>
  <c r="F142"/>
  <c r="L142" i="1" s="1"/>
  <c r="Q142" i="12"/>
  <c r="AZ142" i="1" s="1"/>
  <c r="AZ153" i="34" s="1"/>
  <c r="U142" i="12"/>
  <c r="V142"/>
  <c r="X142"/>
  <c r="W142" s="1"/>
  <c r="B143"/>
  <c r="C143"/>
  <c r="C154" i="34" s="1"/>
  <c r="D143" i="12"/>
  <c r="F143"/>
  <c r="L143" i="1" s="1"/>
  <c r="Q143" i="12"/>
  <c r="AZ143" i="1" s="1"/>
  <c r="AZ154" i="34" s="1"/>
  <c r="U143" i="12"/>
  <c r="V143"/>
  <c r="B144"/>
  <c r="C144"/>
  <c r="C155" i="34" s="1"/>
  <c r="F144" i="12"/>
  <c r="L144" i="1" s="1"/>
  <c r="U144" i="12"/>
  <c r="V144"/>
  <c r="B145"/>
  <c r="C145"/>
  <c r="C156" i="34" s="1"/>
  <c r="D145" i="12"/>
  <c r="F145"/>
  <c r="L145" i="1" s="1"/>
  <c r="Q145" i="12"/>
  <c r="AZ145" i="1" s="1"/>
  <c r="AZ156" i="34" s="1"/>
  <c r="U145" i="12"/>
  <c r="V145"/>
  <c r="B146"/>
  <c r="C146"/>
  <c r="C157" i="34" s="1"/>
  <c r="D146" i="12"/>
  <c r="F146"/>
  <c r="L146" i="1" s="1"/>
  <c r="Q146" i="12"/>
  <c r="AZ146" i="1" s="1"/>
  <c r="AZ157" i="34" s="1"/>
  <c r="U146" i="12"/>
  <c r="V146"/>
  <c r="B147"/>
  <c r="C147"/>
  <c r="C158" i="34" s="1"/>
  <c r="D147" i="12"/>
  <c r="F147"/>
  <c r="L147" i="1" s="1"/>
  <c r="O147" i="12" s="1"/>
  <c r="Q147"/>
  <c r="AZ147" i="1" s="1"/>
  <c r="AZ158" i="34" s="1"/>
  <c r="U147" i="12"/>
  <c r="B148"/>
  <c r="C148"/>
  <c r="C159" i="34" s="1"/>
  <c r="F148" i="12"/>
  <c r="L148" i="1" s="1"/>
  <c r="O148" i="12" s="1"/>
  <c r="Q148"/>
  <c r="AZ148" i="1" s="1"/>
  <c r="AZ159" i="34" s="1"/>
  <c r="R148" i="12"/>
  <c r="U148"/>
  <c r="V148"/>
  <c r="B149"/>
  <c r="C149"/>
  <c r="C160" i="34" s="1"/>
  <c r="D149" i="12"/>
  <c r="F149"/>
  <c r="L149" i="1" s="1"/>
  <c r="T160" i="34" s="1"/>
  <c r="O149" i="12"/>
  <c r="Q149"/>
  <c r="AZ149" i="1" s="1"/>
  <c r="AZ160" i="34" s="1"/>
  <c r="U149" i="12"/>
  <c r="V149"/>
  <c r="Z149"/>
  <c r="B150"/>
  <c r="C150"/>
  <c r="C161" i="34" s="1"/>
  <c r="D150" i="12"/>
  <c r="F150"/>
  <c r="L150" i="1" s="1"/>
  <c r="T161" i="34" s="1"/>
  <c r="Q150" i="12"/>
  <c r="U150"/>
  <c r="V150"/>
  <c r="B151"/>
  <c r="C151"/>
  <c r="C162" i="34" s="1"/>
  <c r="D151" i="12"/>
  <c r="F151"/>
  <c r="L151" i="1" s="1"/>
  <c r="T162" i="34" s="1"/>
  <c r="Q151" i="12"/>
  <c r="AZ151" i="1" s="1"/>
  <c r="AZ162" i="34" s="1"/>
  <c r="U151" i="12"/>
  <c r="V151"/>
  <c r="B152"/>
  <c r="C152"/>
  <c r="C163" i="34" s="1"/>
  <c r="D152" i="12"/>
  <c r="F152"/>
  <c r="L152" i="1" s="1"/>
  <c r="Q152" i="12"/>
  <c r="AZ152" i="1" s="1"/>
  <c r="AZ163" i="34" s="1"/>
  <c r="U152" i="12"/>
  <c r="V152"/>
  <c r="B153"/>
  <c r="C153"/>
  <c r="C164" i="34" s="1"/>
  <c r="D153" i="12"/>
  <c r="F153"/>
  <c r="L153" i="1" s="1"/>
  <c r="T164" i="34" s="1"/>
  <c r="Q153" i="12"/>
  <c r="AZ153" i="1" s="1"/>
  <c r="AZ164" i="34" s="1"/>
  <c r="U153" i="12"/>
  <c r="V153"/>
  <c r="B154"/>
  <c r="C154"/>
  <c r="C165" i="34" s="1"/>
  <c r="F154" i="12"/>
  <c r="L154" i="1" s="1"/>
  <c r="T165" i="34" s="1"/>
  <c r="Q154" i="12"/>
  <c r="AZ154" i="1" s="1"/>
  <c r="AZ165" i="34" s="1"/>
  <c r="U154" i="12"/>
  <c r="B155"/>
  <c r="C155"/>
  <c r="C166" i="34" s="1"/>
  <c r="D155" i="12"/>
  <c r="F155"/>
  <c r="L155" i="1" s="1"/>
  <c r="O155" i="12" s="1"/>
  <c r="U155"/>
  <c r="V155"/>
  <c r="AH155"/>
  <c r="B156"/>
  <c r="C156"/>
  <c r="C167" i="34" s="1"/>
  <c r="D156" i="12"/>
  <c r="F156"/>
  <c r="L156" i="1" s="1"/>
  <c r="Q156" i="12"/>
  <c r="AZ156" i="1" s="1"/>
  <c r="AZ167" i="34" s="1"/>
  <c r="U156" i="12"/>
  <c r="V156"/>
  <c r="B157"/>
  <c r="C157"/>
  <c r="D157"/>
  <c r="F157"/>
  <c r="L157" i="1" s="1"/>
  <c r="O157" i="12" s="1"/>
  <c r="Q157"/>
  <c r="AZ157" i="1" s="1"/>
  <c r="AZ168" i="34" s="1"/>
  <c r="U157" i="12"/>
  <c r="V157"/>
  <c r="B158"/>
  <c r="C158"/>
  <c r="C169" i="34" s="1"/>
  <c r="D158" i="12"/>
  <c r="F158"/>
  <c r="L158" i="1" s="1"/>
  <c r="O158" i="12" s="1"/>
  <c r="U158"/>
  <c r="B159"/>
  <c r="C159"/>
  <c r="C170" i="34" s="1"/>
  <c r="D159" i="12"/>
  <c r="F159"/>
  <c r="L159" i="1" s="1"/>
  <c r="T170" i="34" s="1"/>
  <c r="Q159" i="12"/>
  <c r="AZ159" i="1" s="1"/>
  <c r="AZ170" i="34" s="1"/>
  <c r="U159" i="12"/>
  <c r="V159"/>
  <c r="B160"/>
  <c r="C160"/>
  <c r="C171" i="34" s="1"/>
  <c r="D160" i="12"/>
  <c r="F160"/>
  <c r="L160" i="1" s="1"/>
  <c r="U160" i="12"/>
  <c r="V160"/>
  <c r="B161"/>
  <c r="C161"/>
  <c r="C172" i="34" s="1"/>
  <c r="D161" i="12"/>
  <c r="F161"/>
  <c r="L161" i="1" s="1"/>
  <c r="T172" i="34" s="1"/>
  <c r="Q161" i="12"/>
  <c r="AZ161" i="1" s="1"/>
  <c r="AZ172" i="34" s="1"/>
  <c r="R161" i="12"/>
  <c r="U161"/>
  <c r="V161"/>
  <c r="AF161"/>
  <c r="B162"/>
  <c r="C162"/>
  <c r="C173" i="34" s="1"/>
  <c r="D162" i="12"/>
  <c r="F162"/>
  <c r="L162" i="1" s="1"/>
  <c r="T173" i="34" s="1"/>
  <c r="U162" i="12"/>
  <c r="V162"/>
  <c r="B163"/>
  <c r="C163"/>
  <c r="C174" i="34" s="1"/>
  <c r="D163" i="12"/>
  <c r="F163"/>
  <c r="L163" i="1" s="1"/>
  <c r="Q163" i="12"/>
  <c r="AZ163" i="1" s="1"/>
  <c r="AZ174" i="34" s="1"/>
  <c r="U163" i="12"/>
  <c r="V163"/>
  <c r="X163"/>
  <c r="W163" s="1"/>
  <c r="AF163"/>
  <c r="AE163" s="1"/>
  <c r="B164"/>
  <c r="C164"/>
  <c r="C175" i="34" s="1"/>
  <c r="D164" i="12"/>
  <c r="F164"/>
  <c r="L164" i="1" s="1"/>
  <c r="T175" i="34" s="1"/>
  <c r="Q164" i="12"/>
  <c r="AZ164" i="1" s="1"/>
  <c r="AZ175" i="34" s="1"/>
  <c r="R164" i="12"/>
  <c r="U162" i="5" s="1"/>
  <c r="U164" i="12"/>
  <c r="V164"/>
  <c r="AF164"/>
  <c r="AE164" s="1"/>
  <c r="B165"/>
  <c r="C165"/>
  <c r="C176" i="34" s="1"/>
  <c r="D165" i="12"/>
  <c r="F165"/>
  <c r="L165" i="1" s="1"/>
  <c r="T176" i="34" s="1"/>
  <c r="Q165" i="12"/>
  <c r="AZ165" i="1" s="1"/>
  <c r="AZ176" i="34" s="1"/>
  <c r="R165" i="12"/>
  <c r="U165"/>
  <c r="V165"/>
  <c r="B166"/>
  <c r="C166"/>
  <c r="C177" i="34" s="1"/>
  <c r="F166" i="12"/>
  <c r="L166" i="1" s="1"/>
  <c r="T177" i="34" s="1"/>
  <c r="Q166" i="12"/>
  <c r="AZ166" i="1" s="1"/>
  <c r="AZ177" i="34" s="1"/>
  <c r="U166" i="12"/>
  <c r="V166"/>
  <c r="B167"/>
  <c r="C167"/>
  <c r="C178" i="34" s="1"/>
  <c r="D167" i="12"/>
  <c r="F167"/>
  <c r="L167" i="1" s="1"/>
  <c r="T178" i="34" s="1"/>
  <c r="U167" i="12"/>
  <c r="V167"/>
  <c r="Z167"/>
  <c r="B168"/>
  <c r="C168"/>
  <c r="C179" i="34" s="1"/>
  <c r="D168" i="12"/>
  <c r="F168"/>
  <c r="L168" i="1" s="1"/>
  <c r="T179" i="34" s="1"/>
  <c r="O168" i="12"/>
  <c r="U168"/>
  <c r="B169"/>
  <c r="C169"/>
  <c r="C180" i="34" s="1"/>
  <c r="D169" i="12"/>
  <c r="F169"/>
  <c r="L169" i="1" s="1"/>
  <c r="T180" i="34" s="1"/>
  <c r="Q169" i="12"/>
  <c r="AZ169" i="1" s="1"/>
  <c r="AZ180" i="34" s="1"/>
  <c r="U169" i="12"/>
  <c r="V169"/>
  <c r="B170"/>
  <c r="C170"/>
  <c r="C181" i="34" s="1"/>
  <c r="D170" i="12"/>
  <c r="F170"/>
  <c r="L170" i="1" s="1"/>
  <c r="T181" i="34" s="1"/>
  <c r="Q170" i="12"/>
  <c r="AZ170" i="1" s="1"/>
  <c r="AZ181" i="34" s="1"/>
  <c r="U170" i="12"/>
  <c r="V170"/>
  <c r="B171"/>
  <c r="C171"/>
  <c r="C182" i="34" s="1"/>
  <c r="D171" i="12"/>
  <c r="F171"/>
  <c r="L171" i="1" s="1"/>
  <c r="T182" i="34" s="1"/>
  <c r="U171" i="12"/>
  <c r="V171"/>
  <c r="B172"/>
  <c r="C172"/>
  <c r="C183" i="34" s="1"/>
  <c r="D172" i="12"/>
  <c r="F172"/>
  <c r="L172" i="1" s="1"/>
  <c r="T183" i="34" s="1"/>
  <c r="Q172" i="12"/>
  <c r="AZ172" i="1" s="1"/>
  <c r="AZ183" i="34" s="1"/>
  <c r="R172" i="12"/>
  <c r="U170" i="5" s="1"/>
  <c r="U172" i="12"/>
  <c r="V172"/>
  <c r="Z172"/>
  <c r="AD172"/>
  <c r="AF172"/>
  <c r="AE172" s="1"/>
  <c r="AH172"/>
  <c r="AG172" s="1"/>
  <c r="C173"/>
  <c r="C184" i="34" s="1"/>
  <c r="D173" i="12"/>
  <c r="F173"/>
  <c r="L173" i="1" s="1"/>
  <c r="O173" i="12" s="1"/>
  <c r="Q173"/>
  <c r="AZ173" i="1" s="1"/>
  <c r="AZ184" i="34" s="1"/>
  <c r="R173" i="12"/>
  <c r="U171" i="5" s="1"/>
  <c r="U173" i="12"/>
  <c r="V173"/>
  <c r="B174"/>
  <c r="C174"/>
  <c r="C185" i="34" s="1"/>
  <c r="D174" i="12"/>
  <c r="F174"/>
  <c r="L174" i="1" s="1"/>
  <c r="O174" i="12" s="1"/>
  <c r="Q174"/>
  <c r="AZ174" i="1" s="1"/>
  <c r="AZ185" i="34" s="1"/>
  <c r="U174" i="12"/>
  <c r="V174"/>
  <c r="B175"/>
  <c r="C175"/>
  <c r="C186" i="34" s="1"/>
  <c r="D175" i="12"/>
  <c r="F175"/>
  <c r="L175" i="1" s="1"/>
  <c r="T186" i="34" s="1"/>
  <c r="U175" i="12"/>
  <c r="V175"/>
  <c r="B176"/>
  <c r="C176"/>
  <c r="C187" i="34" s="1"/>
  <c r="F176" i="12"/>
  <c r="L176" i="1" s="1"/>
  <c r="U176" i="12"/>
  <c r="V176"/>
  <c r="B177"/>
  <c r="C177"/>
  <c r="C188" i="34" s="1"/>
  <c r="D177" i="12"/>
  <c r="F177"/>
  <c r="L177" i="1" s="1"/>
  <c r="T188" i="34" s="1"/>
  <c r="O177" i="12"/>
  <c r="Q177"/>
  <c r="AZ177" i="1" s="1"/>
  <c r="AZ188" i="34" s="1"/>
  <c r="R177" i="12"/>
  <c r="U175" i="5" s="1"/>
  <c r="U177" i="12"/>
  <c r="V177"/>
  <c r="B178"/>
  <c r="C178"/>
  <c r="C189" i="34" s="1"/>
  <c r="D178" i="12"/>
  <c r="F178"/>
  <c r="Q178"/>
  <c r="AZ178" i="1" s="1"/>
  <c r="AZ189" i="34" s="1"/>
  <c r="U178" i="12"/>
  <c r="V178"/>
  <c r="B179"/>
  <c r="C179"/>
  <c r="C190" i="34" s="1"/>
  <c r="D179" i="12"/>
  <c r="F179"/>
  <c r="L179" i="1" s="1"/>
  <c r="T190" i="34" s="1"/>
  <c r="Q179" i="12"/>
  <c r="AZ179" i="1" s="1"/>
  <c r="AZ190" i="34" s="1"/>
  <c r="U179" i="12"/>
  <c r="V179"/>
  <c r="AH179"/>
  <c r="B180"/>
  <c r="C180"/>
  <c r="C191" i="34" s="1"/>
  <c r="D180" i="12"/>
  <c r="F180"/>
  <c r="L180" i="1" s="1"/>
  <c r="Q180" i="12"/>
  <c r="AZ180" i="1" s="1"/>
  <c r="AZ191" i="34" s="1"/>
  <c r="U180" i="12"/>
  <c r="V180"/>
  <c r="B181"/>
  <c r="C181"/>
  <c r="C192" i="34" s="1"/>
  <c r="D181" i="12"/>
  <c r="F181"/>
  <c r="O181"/>
  <c r="Q181"/>
  <c r="AZ181" i="1" s="1"/>
  <c r="AZ192" i="34" s="1"/>
  <c r="U181" i="12"/>
  <c r="V181"/>
  <c r="B182"/>
  <c r="C182"/>
  <c r="C193" i="34" s="1"/>
  <c r="F182" i="12"/>
  <c r="L182" i="1" s="1"/>
  <c r="T193" i="34" s="1"/>
  <c r="U182" i="12"/>
  <c r="V182"/>
  <c r="B183"/>
  <c r="C183"/>
  <c r="C194" i="34" s="1"/>
  <c r="D183" i="12"/>
  <c r="F183"/>
  <c r="L183" i="1" s="1"/>
  <c r="T194" i="34" s="1"/>
  <c r="R183" i="12"/>
  <c r="U183"/>
  <c r="V183"/>
  <c r="Z183"/>
  <c r="AH183"/>
  <c r="B184"/>
  <c r="C184"/>
  <c r="C195" i="34" s="1"/>
  <c r="D184" i="12"/>
  <c r="F184"/>
  <c r="L184" i="1" s="1"/>
  <c r="T195" i="34" s="1"/>
  <c r="U184" i="12"/>
  <c r="V184"/>
  <c r="Z184"/>
  <c r="AH184"/>
  <c r="B185"/>
  <c r="C185"/>
  <c r="C196" i="34" s="1"/>
  <c r="D185" i="12"/>
  <c r="F185"/>
  <c r="L185" i="1" s="1"/>
  <c r="O185" i="12" s="1"/>
  <c r="U185"/>
  <c r="B186"/>
  <c r="C186"/>
  <c r="C197" i="34" s="1"/>
  <c r="D186" i="12"/>
  <c r="F186"/>
  <c r="L186" i="1" s="1"/>
  <c r="T197" i="34" s="1"/>
  <c r="Q186" i="12"/>
  <c r="AZ186" i="1" s="1"/>
  <c r="AZ197" i="34" s="1"/>
  <c r="U186" i="12"/>
  <c r="V186"/>
  <c r="AD186"/>
  <c r="B187"/>
  <c r="C187"/>
  <c r="C198" i="34" s="1"/>
  <c r="D187" i="12"/>
  <c r="F187"/>
  <c r="L187" i="1" s="1"/>
  <c r="O187" i="12" s="1"/>
  <c r="Q187"/>
  <c r="AZ187" i="1" s="1"/>
  <c r="AZ198" i="34" s="1"/>
  <c r="U187" i="12"/>
  <c r="V187"/>
  <c r="B188"/>
  <c r="C188"/>
  <c r="C199" i="34" s="1"/>
  <c r="D188" i="12"/>
  <c r="F188"/>
  <c r="L188" i="1" s="1"/>
  <c r="U188" i="12"/>
  <c r="V188"/>
  <c r="Z188"/>
  <c r="B189"/>
  <c r="C189"/>
  <c r="C200" i="34" s="1"/>
  <c r="D189" i="12"/>
  <c r="F189"/>
  <c r="L189" i="1" s="1"/>
  <c r="Q189" i="12"/>
  <c r="AZ189" i="1" s="1"/>
  <c r="AZ200" i="34" s="1"/>
  <c r="U189" i="12"/>
  <c r="V189"/>
  <c r="Z189"/>
  <c r="B190"/>
  <c r="C190"/>
  <c r="C201" i="34" s="1"/>
  <c r="F190" i="12"/>
  <c r="L190" i="1" s="1"/>
  <c r="T201" i="34" s="1"/>
  <c r="U190" i="12"/>
  <c r="V190"/>
  <c r="B191"/>
  <c r="C191"/>
  <c r="C202" i="34" s="1"/>
  <c r="D191" i="12"/>
  <c r="F191"/>
  <c r="L191" i="1" s="1"/>
  <c r="Q191" i="12"/>
  <c r="U191"/>
  <c r="V191"/>
  <c r="B192"/>
  <c r="C192"/>
  <c r="C203" i="34" s="1"/>
  <c r="D192" i="12"/>
  <c r="F192"/>
  <c r="L192" i="1" s="1"/>
  <c r="T203" i="34" s="1"/>
  <c r="Q192" i="12"/>
  <c r="AZ192" i="1" s="1"/>
  <c r="AZ203" i="34" s="1"/>
  <c r="U192" i="12"/>
  <c r="V192"/>
  <c r="Z192"/>
  <c r="AH192"/>
  <c r="AG192" s="1"/>
  <c r="B193"/>
  <c r="C193"/>
  <c r="C204" i="34" s="1"/>
  <c r="D193" i="12"/>
  <c r="F193"/>
  <c r="L193" i="1" s="1"/>
  <c r="T204" i="34" s="1"/>
  <c r="V193" i="12"/>
  <c r="Z193"/>
  <c r="AH193"/>
  <c r="B194"/>
  <c r="C194"/>
  <c r="C205" i="34" s="1"/>
  <c r="D194" i="12"/>
  <c r="F194"/>
  <c r="L194" i="1" s="1"/>
  <c r="T205" i="34" s="1"/>
  <c r="Q194" i="12"/>
  <c r="AZ194" i="1" s="1"/>
  <c r="AZ205" i="34" s="1"/>
  <c r="U194" i="12"/>
  <c r="V194"/>
  <c r="B195"/>
  <c r="C195"/>
  <c r="C206" i="34" s="1"/>
  <c r="D195" i="12"/>
  <c r="F195"/>
  <c r="L195" i="1" s="1"/>
  <c r="O195" i="12" s="1"/>
  <c r="R195"/>
  <c r="U193" i="5" s="1"/>
  <c r="U195" i="12"/>
  <c r="V195"/>
  <c r="Z195"/>
  <c r="AH195"/>
  <c r="B196"/>
  <c r="C196"/>
  <c r="C207" i="34" s="1"/>
  <c r="D196" i="12"/>
  <c r="F196"/>
  <c r="L196" i="1" s="1"/>
  <c r="T207" i="34" s="1"/>
  <c r="Q196" i="12"/>
  <c r="AZ196" i="1" s="1"/>
  <c r="AZ207" i="34" s="1"/>
  <c r="U196" i="12"/>
  <c r="V196"/>
  <c r="B197"/>
  <c r="C197"/>
  <c r="C208" i="34" s="1"/>
  <c r="D197" i="12"/>
  <c r="F197"/>
  <c r="L197" i="1" s="1"/>
  <c r="T208" i="34" s="1"/>
  <c r="U197" i="12"/>
  <c r="V197"/>
  <c r="Z197"/>
  <c r="B198"/>
  <c r="C198"/>
  <c r="C209" i="34" s="1"/>
  <c r="D198" i="12"/>
  <c r="F198"/>
  <c r="L198" i="1" s="1"/>
  <c r="O198" i="12" s="1"/>
  <c r="Q198"/>
  <c r="AZ198" i="1" s="1"/>
  <c r="AZ209" i="34" s="1"/>
  <c r="R198" i="12"/>
  <c r="U196" i="5" s="1"/>
  <c r="U198" i="12"/>
  <c r="V198"/>
  <c r="AH198"/>
  <c r="B199"/>
  <c r="C199"/>
  <c r="C210" i="34" s="1"/>
  <c r="D199" i="12"/>
  <c r="F199"/>
  <c r="L199" i="1" s="1"/>
  <c r="O199" i="12" s="1"/>
  <c r="Q199"/>
  <c r="AZ199" i="1" s="1"/>
  <c r="AZ210" i="34" s="1"/>
  <c r="U199" i="12"/>
  <c r="V199"/>
  <c r="B200"/>
  <c r="C200"/>
  <c r="C211" i="34" s="1"/>
  <c r="F200" i="12"/>
  <c r="L200" i="1" s="1"/>
  <c r="Q200" i="12"/>
  <c r="AZ200" i="1" s="1"/>
  <c r="AZ211" i="34" s="1"/>
  <c r="U200" i="12"/>
  <c r="V200"/>
  <c r="B201"/>
  <c r="C201"/>
  <c r="C212" i="34" s="1"/>
  <c r="D201" i="12"/>
  <c r="F201"/>
  <c r="L201" i="1" s="1"/>
  <c r="T212" i="34" s="1"/>
  <c r="U201" i="12"/>
  <c r="V201"/>
  <c r="B202"/>
  <c r="C202"/>
  <c r="C213" i="34" s="1"/>
  <c r="D202" i="12"/>
  <c r="F202"/>
  <c r="L202" i="1" s="1"/>
  <c r="T213" i="34" s="1"/>
  <c r="Q202" i="12"/>
  <c r="AZ202" i="1" s="1"/>
  <c r="AZ213" i="34" s="1"/>
  <c r="U202" i="12"/>
  <c r="V202"/>
  <c r="AF202"/>
  <c r="B203"/>
  <c r="C203"/>
  <c r="C214" i="34" s="1"/>
  <c r="D203" i="12"/>
  <c r="F203"/>
  <c r="L203" i="1" s="1"/>
  <c r="T214" i="34" s="1"/>
  <c r="Q203" i="12"/>
  <c r="AZ203" i="1" s="1"/>
  <c r="AZ214" i="34" s="1"/>
  <c r="U203" i="12"/>
  <c r="V203"/>
  <c r="B204"/>
  <c r="C204"/>
  <c r="C215" i="34" s="1"/>
  <c r="D204" i="12"/>
  <c r="F204"/>
  <c r="L204" i="1" s="1"/>
  <c r="T215" i="34" s="1"/>
  <c r="Q204" i="12"/>
  <c r="U204"/>
  <c r="V204"/>
  <c r="B205"/>
  <c r="C205"/>
  <c r="C216" i="34" s="1"/>
  <c r="D205" i="12"/>
  <c r="F205"/>
  <c r="L205" i="1" s="1"/>
  <c r="T216" i="34" s="1"/>
  <c r="Q205" i="12"/>
  <c r="AZ205" i="1" s="1"/>
  <c r="AZ216" i="34" s="1"/>
  <c r="U205" i="12"/>
  <c r="V205"/>
  <c r="Z205"/>
  <c r="B206"/>
  <c r="C206"/>
  <c r="C217" i="34" s="1"/>
  <c r="D206" i="12"/>
  <c r="F206"/>
  <c r="L206" i="1" s="1"/>
  <c r="T217" i="34" s="1"/>
  <c r="V206" i="12"/>
  <c r="B207"/>
  <c r="C207"/>
  <c r="C218" i="34" s="1"/>
  <c r="D207" i="12"/>
  <c r="F207"/>
  <c r="L207" i="1" s="1"/>
  <c r="Q207" i="12"/>
  <c r="AZ207" i="1" s="1"/>
  <c r="AZ218" i="34" s="1"/>
  <c r="U207" i="12"/>
  <c r="V207"/>
  <c r="B208"/>
  <c r="C208"/>
  <c r="C219" i="34" s="1"/>
  <c r="D208" i="12"/>
  <c r="F208"/>
  <c r="L208" i="1" s="1"/>
  <c r="T219" i="34" s="1"/>
  <c r="Q208" i="12"/>
  <c r="AZ208" i="1" s="1"/>
  <c r="AZ219" i="34" s="1"/>
  <c r="U208" i="12"/>
  <c r="V208"/>
  <c r="B209"/>
  <c r="C209"/>
  <c r="C220" i="34" s="1"/>
  <c r="D209" i="12"/>
  <c r="F209"/>
  <c r="R209"/>
  <c r="U207" i="5" s="1"/>
  <c r="U209" i="12"/>
  <c r="V209"/>
  <c r="Z209"/>
  <c r="B210"/>
  <c r="C210"/>
  <c r="C221" i="34" s="1"/>
  <c r="D210" i="12"/>
  <c r="F210"/>
  <c r="L210" i="1" s="1"/>
  <c r="Q210" i="12"/>
  <c r="AZ210" i="1" s="1"/>
  <c r="AZ221" i="34" s="1"/>
  <c r="U210" i="12"/>
  <c r="V210"/>
  <c r="B211"/>
  <c r="C211"/>
  <c r="C222" i="34" s="1"/>
  <c r="D211" i="12"/>
  <c r="F211"/>
  <c r="L211" i="1" s="1"/>
  <c r="T222" i="34" s="1"/>
  <c r="U211" i="12"/>
  <c r="V211"/>
  <c r="B212"/>
  <c r="C212"/>
  <c r="C223" i="34" s="1"/>
  <c r="D212" i="12"/>
  <c r="F212"/>
  <c r="U212"/>
  <c r="V212"/>
  <c r="B213"/>
  <c r="C213"/>
  <c r="C224" i="34" s="1"/>
  <c r="D213" i="12"/>
  <c r="F213"/>
  <c r="L213" i="1" s="1"/>
  <c r="T224" i="34" s="1"/>
  <c r="Q213" i="12"/>
  <c r="AZ213" i="1" s="1"/>
  <c r="AZ224" i="34" s="1"/>
  <c r="U213" i="12"/>
  <c r="V213"/>
  <c r="B214"/>
  <c r="C214"/>
  <c r="C225" i="34" s="1"/>
  <c r="D214" i="12"/>
  <c r="F214"/>
  <c r="L214" i="1" s="1"/>
  <c r="U214" i="12"/>
  <c r="V214"/>
  <c r="B215"/>
  <c r="C215"/>
  <c r="C226" i="34" s="1"/>
  <c r="D215" i="12"/>
  <c r="F215"/>
  <c r="L215" i="1" s="1"/>
  <c r="T226" i="34" s="1"/>
  <c r="Q215" i="12"/>
  <c r="U215"/>
  <c r="V215"/>
  <c r="Z215"/>
  <c r="B216"/>
  <c r="C216"/>
  <c r="C227" i="34" s="1"/>
  <c r="D216" i="12"/>
  <c r="F216"/>
  <c r="L216" i="1" s="1"/>
  <c r="Q216" i="12"/>
  <c r="AZ216" i="1" s="1"/>
  <c r="AZ227" i="34" s="1"/>
  <c r="R216" i="12"/>
  <c r="U216"/>
  <c r="V216"/>
  <c r="Z216"/>
  <c r="B217"/>
  <c r="C217"/>
  <c r="C228" i="34" s="1"/>
  <c r="D217" i="12"/>
  <c r="F217"/>
  <c r="L217" i="1" s="1"/>
  <c r="T228" i="34" s="1"/>
  <c r="Q217" i="12"/>
  <c r="AZ217" i="1" s="1"/>
  <c r="AZ228" i="34" s="1"/>
  <c r="V217" i="12"/>
  <c r="B218"/>
  <c r="C218"/>
  <c r="C229" i="34" s="1"/>
  <c r="F218" i="12"/>
  <c r="L218" i="1" s="1"/>
  <c r="T229" i="34" s="1"/>
  <c r="Q218" i="12"/>
  <c r="AZ218" i="1" s="1"/>
  <c r="AZ229" i="34" s="1"/>
  <c r="U218" i="12"/>
  <c r="V218"/>
  <c r="B219"/>
  <c r="C219"/>
  <c r="C230" i="34" s="1"/>
  <c r="D219" i="12"/>
  <c r="F219"/>
  <c r="L219" i="1" s="1"/>
  <c r="T230" i="34" s="1"/>
  <c r="Q219" i="12"/>
  <c r="AZ219" i="1" s="1"/>
  <c r="AZ230" i="34" s="1"/>
  <c r="U219" i="12"/>
  <c r="V219"/>
  <c r="B220"/>
  <c r="C220"/>
  <c r="C231" i="34" s="1"/>
  <c r="D220" i="12"/>
  <c r="F220"/>
  <c r="L220" i="1" s="1"/>
  <c r="Q220" i="12"/>
  <c r="AZ220" i="1" s="1"/>
  <c r="AZ231" i="34" s="1"/>
  <c r="U220" i="12"/>
  <c r="V220"/>
  <c r="B221"/>
  <c r="C221"/>
  <c r="C232" i="34" s="1"/>
  <c r="D221" i="12"/>
  <c r="F221"/>
  <c r="L221" i="1" s="1"/>
  <c r="T232" i="34" s="1"/>
  <c r="U221" i="12"/>
  <c r="V221"/>
  <c r="AH221"/>
  <c r="B222"/>
  <c r="C222"/>
  <c r="C233" i="34" s="1"/>
  <c r="D222" i="12"/>
  <c r="F222"/>
  <c r="O222"/>
  <c r="Q222"/>
  <c r="AZ222" i="1" s="1"/>
  <c r="AZ233" i="34" s="1"/>
  <c r="U222" i="12"/>
  <c r="V222"/>
  <c r="B223"/>
  <c r="C223"/>
  <c r="C234" i="34" s="1"/>
  <c r="F223" i="12"/>
  <c r="L223" i="1" s="1"/>
  <c r="U223" i="12"/>
  <c r="V223"/>
  <c r="B224"/>
  <c r="C224"/>
  <c r="C235" i="34" s="1"/>
  <c r="D224" i="12"/>
  <c r="F224"/>
  <c r="L224" i="1" s="1"/>
  <c r="T235" i="34" s="1"/>
  <c r="Q224" i="12"/>
  <c r="AZ224" i="1" s="1"/>
  <c r="AZ235" i="34" s="1"/>
  <c r="V224" i="12"/>
  <c r="B225"/>
  <c r="C225"/>
  <c r="C236" i="34" s="1"/>
  <c r="D225" i="12"/>
  <c r="F225"/>
  <c r="L225" i="1" s="1"/>
  <c r="T236" i="34" s="1"/>
  <c r="Q225" i="12"/>
  <c r="AZ225" i="1" s="1"/>
  <c r="AZ236" i="34" s="1"/>
  <c r="U225" i="12"/>
  <c r="V225"/>
  <c r="AH225"/>
  <c r="B226"/>
  <c r="C226"/>
  <c r="C237" i="34" s="1"/>
  <c r="D226" i="12"/>
  <c r="F226"/>
  <c r="L226" i="1" s="1"/>
  <c r="T237" i="34" s="1"/>
  <c r="Q226" i="12"/>
  <c r="AZ226" i="1" s="1"/>
  <c r="AZ237" i="34" s="1"/>
  <c r="V226" i="12"/>
  <c r="B227"/>
  <c r="C227"/>
  <c r="C238" i="34" s="1"/>
  <c r="D227" i="12"/>
  <c r="F227"/>
  <c r="L227" i="1" s="1"/>
  <c r="T238" i="34" s="1"/>
  <c r="V227" i="12"/>
  <c r="B228"/>
  <c r="C228"/>
  <c r="C239" i="34" s="1"/>
  <c r="D228" i="12"/>
  <c r="F228"/>
  <c r="L228" i="1" s="1"/>
  <c r="T239" i="34" s="1"/>
  <c r="Q228" i="12"/>
  <c r="AZ228" i="1" s="1"/>
  <c r="AZ239" i="34" s="1"/>
  <c r="U228" i="12"/>
  <c r="B229"/>
  <c r="C229"/>
  <c r="C240" i="34" s="1"/>
  <c r="D229" i="12"/>
  <c r="F229"/>
  <c r="L229" i="1" s="1"/>
  <c r="Q229" i="12"/>
  <c r="U229"/>
  <c r="V229"/>
  <c r="AH229"/>
  <c r="B230"/>
  <c r="C230"/>
  <c r="C241" i="34" s="1"/>
  <c r="F230" i="12"/>
  <c r="L230" i="1" s="1"/>
  <c r="T241" i="34" s="1"/>
  <c r="Q230" i="12"/>
  <c r="AZ230" i="1" s="1"/>
  <c r="AZ241" i="34" s="1"/>
  <c r="V230" i="12"/>
  <c r="B231"/>
  <c r="C231"/>
  <c r="C242" i="34" s="1"/>
  <c r="F231" i="12"/>
  <c r="L231" i="1" s="1"/>
  <c r="T242" i="34" s="1"/>
  <c r="V231" i="12"/>
  <c r="B232"/>
  <c r="C232"/>
  <c r="C243" i="34" s="1"/>
  <c r="F232" i="12"/>
  <c r="L232" i="1" s="1"/>
  <c r="V232" i="12"/>
  <c r="B233"/>
  <c r="C233"/>
  <c r="C244" i="34" s="1"/>
  <c r="D233" i="12"/>
  <c r="F233"/>
  <c r="L233" i="1" s="1"/>
  <c r="Q233" i="12"/>
  <c r="R233"/>
  <c r="U233"/>
  <c r="V233"/>
  <c r="X233"/>
  <c r="W233" s="1"/>
  <c r="AH233"/>
  <c r="AG233" s="1"/>
  <c r="B234"/>
  <c r="C234"/>
  <c r="C245" i="34" s="1"/>
  <c r="F234" i="12"/>
  <c r="L234" i="1" s="1"/>
  <c r="U234" i="12"/>
  <c r="V234"/>
  <c r="B235"/>
  <c r="C235"/>
  <c r="C246" i="34" s="1"/>
  <c r="D235" i="12"/>
  <c r="F235"/>
  <c r="L235" i="1" s="1"/>
  <c r="T246" i="34" s="1"/>
  <c r="Q235" i="12"/>
  <c r="AZ235" i="1" s="1"/>
  <c r="U235" i="12"/>
  <c r="V235"/>
  <c r="AH235"/>
  <c r="B236"/>
  <c r="C236"/>
  <c r="C247" i="34" s="1"/>
  <c r="D236" i="12"/>
  <c r="F236"/>
  <c r="L236" i="1" s="1"/>
  <c r="T247" i="34" s="1"/>
  <c r="U236" i="12"/>
  <c r="V236"/>
  <c r="B237"/>
  <c r="C237"/>
  <c r="C248" i="34" s="1"/>
  <c r="D237" i="12"/>
  <c r="F237"/>
  <c r="L237" i="1" s="1"/>
  <c r="T248" i="34" s="1"/>
  <c r="Q237" i="12"/>
  <c r="AZ237" i="1" s="1"/>
  <c r="AZ248" i="34" s="1"/>
  <c r="U237" i="12"/>
  <c r="V237"/>
  <c r="B238"/>
  <c r="C238"/>
  <c r="C249" i="34" s="1"/>
  <c r="F238" i="12"/>
  <c r="L238" i="1" s="1"/>
  <c r="T249" i="34" s="1"/>
  <c r="U238" i="12"/>
  <c r="B239"/>
  <c r="C239"/>
  <c r="C250" i="34" s="1"/>
  <c r="D239" i="12"/>
  <c r="F239"/>
  <c r="L239" i="1" s="1"/>
  <c r="Q239" i="12"/>
  <c r="AZ239" i="1" s="1"/>
  <c r="AZ250" i="34" s="1"/>
  <c r="U239" i="12"/>
  <c r="B240"/>
  <c r="C240"/>
  <c r="C251" i="34" s="1"/>
  <c r="D240" i="12"/>
  <c r="F240"/>
  <c r="Q240"/>
  <c r="AZ240" i="1" s="1"/>
  <c r="AZ251" i="34" s="1"/>
  <c r="U240" i="12"/>
  <c r="B241"/>
  <c r="C241"/>
  <c r="C252" i="34" s="1"/>
  <c r="D241" i="12"/>
  <c r="F241"/>
  <c r="L241" i="1" s="1"/>
  <c r="Q241" i="12"/>
  <c r="AZ241" i="1" s="1"/>
  <c r="AZ252" i="34" s="1"/>
  <c r="U241" i="12"/>
  <c r="X241"/>
  <c r="W241" s="1"/>
  <c r="AH241"/>
  <c r="B242"/>
  <c r="C242"/>
  <c r="C253" i="34" s="1"/>
  <c r="D242" i="12"/>
  <c r="F242"/>
  <c r="L242" i="1" s="1"/>
  <c r="T253" i="34" s="1"/>
  <c r="Q242" i="12"/>
  <c r="AZ242" i="1" s="1"/>
  <c r="AZ253" i="34" s="1"/>
  <c r="V242" i="12"/>
  <c r="B243"/>
  <c r="C243"/>
  <c r="C254" i="34" s="1"/>
  <c r="D243" i="12"/>
  <c r="F243"/>
  <c r="L243" i="1" s="1"/>
  <c r="Q243" i="12"/>
  <c r="AG241" i="5" s="1"/>
  <c r="R243" i="12"/>
  <c r="U241" i="5" s="1"/>
  <c r="U243" i="12"/>
  <c r="V243"/>
  <c r="Z243"/>
  <c r="AD243"/>
  <c r="AH243"/>
  <c r="B244"/>
  <c r="C244"/>
  <c r="C255" i="34" s="1"/>
  <c r="F244" i="12"/>
  <c r="L244" i="1" s="1"/>
  <c r="T255" i="34" s="1"/>
  <c r="Q244" i="12"/>
  <c r="AZ244" i="1" s="1"/>
  <c r="AZ255" i="34" s="1"/>
  <c r="U244" i="12"/>
  <c r="V244"/>
  <c r="B245"/>
  <c r="C245"/>
  <c r="C256" i="34" s="1"/>
  <c r="D245" i="12"/>
  <c r="F245"/>
  <c r="Q245"/>
  <c r="AZ245" i="1" s="1"/>
  <c r="AZ256" i="34" s="1"/>
  <c r="U245" i="12"/>
  <c r="V245"/>
  <c r="AD245"/>
  <c r="B246"/>
  <c r="C246"/>
  <c r="C257" i="34" s="1"/>
  <c r="F246" i="12"/>
  <c r="L246" i="1" s="1"/>
  <c r="T257" i="34" s="1"/>
  <c r="U246" i="12"/>
  <c r="B247"/>
  <c r="C247"/>
  <c r="C258" i="34" s="1"/>
  <c r="F247" i="12"/>
  <c r="L247" i="1" s="1"/>
  <c r="U247" i="12"/>
  <c r="B248"/>
  <c r="C248"/>
  <c r="C259" i="34" s="1"/>
  <c r="F248" i="12"/>
  <c r="L248" i="1" s="1"/>
  <c r="T259" i="34" s="1"/>
  <c r="V248" i="12"/>
  <c r="B249"/>
  <c r="C249"/>
  <c r="C260" i="34" s="1"/>
  <c r="D249" i="12"/>
  <c r="F249"/>
  <c r="L249" i="1" s="1"/>
  <c r="Q249" i="12"/>
  <c r="AZ249" i="1" s="1"/>
  <c r="AZ260" i="34" s="1"/>
  <c r="V249" i="12"/>
  <c r="B250"/>
  <c r="C250"/>
  <c r="C261" i="34" s="1"/>
  <c r="D250" i="12"/>
  <c r="F250"/>
  <c r="L250" i="1" s="1"/>
  <c r="Q250" i="12"/>
  <c r="AZ250" i="1" s="1"/>
  <c r="AZ261" i="34" s="1"/>
  <c r="U250" i="12"/>
  <c r="V250"/>
  <c r="B251"/>
  <c r="C251"/>
  <c r="C262" i="34" s="1"/>
  <c r="D251" i="12"/>
  <c r="F251"/>
  <c r="L251" i="1" s="1"/>
  <c r="U251" i="12"/>
  <c r="V251"/>
  <c r="Z251"/>
  <c r="B252"/>
  <c r="C252"/>
  <c r="C263" i="34" s="1"/>
  <c r="D252" i="12"/>
  <c r="F252"/>
  <c r="L252" i="1" s="1"/>
  <c r="T263" i="34" s="1"/>
  <c r="Q252" i="12"/>
  <c r="AZ252" i="1" s="1"/>
  <c r="AZ263" i="34" s="1"/>
  <c r="U252" i="12"/>
  <c r="V252"/>
  <c r="B253"/>
  <c r="C253"/>
  <c r="C264" i="34" s="1"/>
  <c r="D253" i="12"/>
  <c r="F253"/>
  <c r="L253" i="1" s="1"/>
  <c r="Q253" i="12"/>
  <c r="AZ253" i="1" s="1"/>
  <c r="AZ264" i="34" s="1"/>
  <c r="R253" i="12"/>
  <c r="V253"/>
  <c r="AF253"/>
  <c r="B254"/>
  <c r="C254"/>
  <c r="C265" i="34" s="1"/>
  <c r="D254" i="12"/>
  <c r="F254"/>
  <c r="L254" i="1" s="1"/>
  <c r="T265" i="34" s="1"/>
  <c r="Q254" i="12"/>
  <c r="AZ254" i="1" s="1"/>
  <c r="AZ265" i="34" s="1"/>
  <c r="V254" i="12"/>
  <c r="B255"/>
  <c r="C255"/>
  <c r="C266" i="34" s="1"/>
  <c r="D255" i="12"/>
  <c r="F255"/>
  <c r="L255" i="1" s="1"/>
  <c r="Q255" i="12"/>
  <c r="AZ255" i="1" s="1"/>
  <c r="AZ266" i="34" s="1"/>
  <c r="U255" i="12"/>
  <c r="V255"/>
  <c r="B256"/>
  <c r="C256"/>
  <c r="C267" i="34" s="1"/>
  <c r="D256" i="12"/>
  <c r="F256"/>
  <c r="L256" i="1" s="1"/>
  <c r="Q256" i="12"/>
  <c r="AZ256" i="1" s="1"/>
  <c r="AZ267" i="34" s="1"/>
  <c r="U256" i="12"/>
  <c r="B257"/>
  <c r="C257"/>
  <c r="C268" i="34" s="1"/>
  <c r="D257" i="12"/>
  <c r="F257"/>
  <c r="L257" i="1" s="1"/>
  <c r="T268" i="34" s="1"/>
  <c r="Q257" i="12"/>
  <c r="AZ257" i="1" s="1"/>
  <c r="AZ268" i="34" s="1"/>
  <c r="U257" i="12"/>
  <c r="V257"/>
  <c r="B258"/>
  <c r="C258"/>
  <c r="C269" i="34" s="1"/>
  <c r="D258" i="12"/>
  <c r="F258"/>
  <c r="L258" i="1" s="1"/>
  <c r="U258" i="12"/>
  <c r="V258"/>
  <c r="X258"/>
  <c r="B259"/>
  <c r="C259"/>
  <c r="C270" i="34" s="1"/>
  <c r="F259" i="12"/>
  <c r="L259" i="1" s="1"/>
  <c r="T270" i="34" s="1"/>
  <c r="U259" i="12"/>
  <c r="V259"/>
  <c r="B260"/>
  <c r="C260"/>
  <c r="C271" i="34" s="1"/>
  <c r="D260" i="12"/>
  <c r="F260"/>
  <c r="L260" i="1" s="1"/>
  <c r="T271" i="34" s="1"/>
  <c r="Q260" i="12"/>
  <c r="AZ260" i="1" s="1"/>
  <c r="AZ271" i="34" s="1"/>
  <c r="U260" i="12"/>
  <c r="V260"/>
  <c r="AF260"/>
  <c r="B261"/>
  <c r="C261"/>
  <c r="C272" i="34" s="1"/>
  <c r="D261" i="12"/>
  <c r="F261"/>
  <c r="L261" i="1" s="1"/>
  <c r="T272" i="34" s="1"/>
  <c r="Q261" i="12"/>
  <c r="AZ261" i="1" s="1"/>
  <c r="AZ272" i="34" s="1"/>
  <c r="V261" i="12"/>
  <c r="B262"/>
  <c r="C262"/>
  <c r="C273" i="34" s="1"/>
  <c r="D262" i="12"/>
  <c r="F262"/>
  <c r="L262" i="1" s="1"/>
  <c r="T273" i="34" s="1"/>
  <c r="V262" i="12"/>
  <c r="B263"/>
  <c r="C263"/>
  <c r="C274" i="34" s="1"/>
  <c r="F263" i="12"/>
  <c r="L263" i="1" s="1"/>
  <c r="Q263" i="12"/>
  <c r="AZ263" i="1" s="1"/>
  <c r="AZ274" i="34" s="1"/>
  <c r="V263" i="12"/>
  <c r="B264"/>
  <c r="C264"/>
  <c r="C275" i="34" s="1"/>
  <c r="F264" i="12"/>
  <c r="L264" i="1" s="1"/>
  <c r="T275" i="34" s="1"/>
  <c r="Q264" i="12"/>
  <c r="U264"/>
  <c r="V264"/>
  <c r="B265"/>
  <c r="C265"/>
  <c r="C276" i="34" s="1"/>
  <c r="D265" i="12"/>
  <c r="F265"/>
  <c r="L265" i="1" s="1"/>
  <c r="T276" i="34" s="1"/>
  <c r="Q265" i="12"/>
  <c r="AZ265" i="1" s="1"/>
  <c r="AZ276" i="34" s="1"/>
  <c r="U265" i="12"/>
  <c r="V265"/>
  <c r="B266"/>
  <c r="C266"/>
  <c r="C277" i="34" s="1"/>
  <c r="D266" i="12"/>
  <c r="F266"/>
  <c r="L266" i="1" s="1"/>
  <c r="T277" i="34" s="1"/>
  <c r="Q266" i="12"/>
  <c r="AZ266" i="1" s="1"/>
  <c r="AZ277" i="34" s="1"/>
  <c r="U266" i="12"/>
  <c r="V266"/>
  <c r="B267"/>
  <c r="C267"/>
  <c r="C278" i="34" s="1"/>
  <c r="F267" i="12"/>
  <c r="L267" i="1" s="1"/>
  <c r="T278" i="34" s="1"/>
  <c r="U267" i="12"/>
  <c r="B268"/>
  <c r="C268"/>
  <c r="C279" i="34" s="1"/>
  <c r="D268" i="12"/>
  <c r="F268"/>
  <c r="L268" i="1" s="1"/>
  <c r="Q268" i="12"/>
  <c r="AZ268" i="1" s="1"/>
  <c r="AZ279" i="34" s="1"/>
  <c r="U268" i="12"/>
  <c r="V268"/>
  <c r="X268"/>
  <c r="W268" s="1"/>
  <c r="AF268"/>
  <c r="AE268" s="1"/>
  <c r="B269"/>
  <c r="C269"/>
  <c r="C280" i="34" s="1"/>
  <c r="D269" i="12"/>
  <c r="F269"/>
  <c r="L269" i="1" s="1"/>
  <c r="T280" i="34" s="1"/>
  <c r="Q269" i="12"/>
  <c r="AZ269" i="1" s="1"/>
  <c r="AZ280" i="34" s="1"/>
  <c r="U269" i="12"/>
  <c r="V269"/>
  <c r="B270"/>
  <c r="C270"/>
  <c r="C281" i="34" s="1"/>
  <c r="D270" i="12"/>
  <c r="F270"/>
  <c r="L270" i="1" s="1"/>
  <c r="Q270" i="12"/>
  <c r="AZ270" i="1" s="1"/>
  <c r="AZ281" i="34" s="1"/>
  <c r="U270" i="12"/>
  <c r="V270"/>
  <c r="B271"/>
  <c r="C271"/>
  <c r="C282" i="34" s="1"/>
  <c r="D271" i="12"/>
  <c r="F271"/>
  <c r="L271" i="1" s="1"/>
  <c r="Q271" i="12"/>
  <c r="AZ271" i="1" s="1"/>
  <c r="AZ282" i="34" s="1"/>
  <c r="U271" i="12"/>
  <c r="B272"/>
  <c r="C272"/>
  <c r="C283" i="34" s="1"/>
  <c r="D272" i="12"/>
  <c r="F272"/>
  <c r="L272" i="1" s="1"/>
  <c r="U272" i="12"/>
  <c r="Z272"/>
  <c r="AH272"/>
  <c r="B273"/>
  <c r="C273"/>
  <c r="C284" i="34" s="1"/>
  <c r="D273" i="12"/>
  <c r="F273"/>
  <c r="L273" i="1" s="1"/>
  <c r="U273" i="12"/>
  <c r="V273"/>
  <c r="B274"/>
  <c r="C274"/>
  <c r="C285" i="34" s="1"/>
  <c r="D274" i="12"/>
  <c r="F274"/>
  <c r="L274" i="1" s="1"/>
  <c r="T285" i="34" s="1"/>
  <c r="Q274" i="12"/>
  <c r="AZ274" i="1" s="1"/>
  <c r="AZ285" i="34" s="1"/>
  <c r="U274" i="12"/>
  <c r="V274"/>
  <c r="B275"/>
  <c r="C275"/>
  <c r="C286" i="34" s="1"/>
  <c r="F275" i="12"/>
  <c r="L275" i="1" s="1"/>
  <c r="Q275" i="12"/>
  <c r="AZ275" i="1" s="1"/>
  <c r="AZ286" i="34" s="1"/>
  <c r="U275" i="12"/>
  <c r="B276"/>
  <c r="C276"/>
  <c r="C287" i="34" s="1"/>
  <c r="D276" i="12"/>
  <c r="F276"/>
  <c r="Q276"/>
  <c r="AZ276" i="1" s="1"/>
  <c r="AZ287" i="34" s="1"/>
  <c r="U276" i="12"/>
  <c r="B277"/>
  <c r="C277"/>
  <c r="C288" i="34" s="1"/>
  <c r="D277" i="12"/>
  <c r="F277"/>
  <c r="L277" i="1" s="1"/>
  <c r="T288" i="34" s="1"/>
  <c r="Q277" i="12"/>
  <c r="AZ277" i="1" s="1"/>
  <c r="AZ288" i="34" s="1"/>
  <c r="R277" i="12"/>
  <c r="U277"/>
  <c r="V277"/>
  <c r="E278"/>
  <c r="F278"/>
  <c r="G278"/>
  <c r="I278"/>
  <c r="J278"/>
  <c r="K278"/>
  <c r="M278"/>
  <c r="L278" s="1"/>
  <c r="O278"/>
  <c r="N278" s="1"/>
  <c r="P278"/>
  <c r="Q278"/>
  <c r="R278"/>
  <c r="S278"/>
  <c r="T278"/>
  <c r="U278"/>
  <c r="V278"/>
  <c r="W278"/>
  <c r="X278"/>
  <c r="Z278"/>
  <c r="Y278" s="1"/>
  <c r="AB278"/>
  <c r="AA278" s="1"/>
  <c r="AD278"/>
  <c r="AC278" s="1"/>
  <c r="AF278"/>
  <c r="AE278" s="1"/>
  <c r="AH278"/>
  <c r="AG278" s="1"/>
  <c r="A27" i="5"/>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V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X27"/>
  <c r="Z27"/>
  <c r="AA27"/>
  <c r="AB27"/>
  <c r="AF27"/>
  <c r="AG27"/>
  <c r="W28"/>
  <c r="X28"/>
  <c r="Z28"/>
  <c r="AA28"/>
  <c r="AB28"/>
  <c r="AF28"/>
  <c r="AG28"/>
  <c r="W29"/>
  <c r="Z29"/>
  <c r="AA29"/>
  <c r="AB29"/>
  <c r="AF29"/>
  <c r="AG29"/>
  <c r="W30"/>
  <c r="X30"/>
  <c r="Z30"/>
  <c r="AA30"/>
  <c r="AB30"/>
  <c r="AF30"/>
  <c r="AG30"/>
  <c r="X31"/>
  <c r="Z31"/>
  <c r="AA31"/>
  <c r="AB31"/>
  <c r="AF31"/>
  <c r="AG31"/>
  <c r="W32"/>
  <c r="X32"/>
  <c r="Z32"/>
  <c r="AA32"/>
  <c r="AB32"/>
  <c r="AF32"/>
  <c r="W33"/>
  <c r="X33"/>
  <c r="Z33"/>
  <c r="AA33"/>
  <c r="AB33"/>
  <c r="AF33"/>
  <c r="AG33"/>
  <c r="W34"/>
  <c r="X34"/>
  <c r="Z34"/>
  <c r="AA34"/>
  <c r="AB34"/>
  <c r="AF34"/>
  <c r="AG34"/>
  <c r="X35"/>
  <c r="Z35"/>
  <c r="AA35"/>
  <c r="AB35"/>
  <c r="AF35"/>
  <c r="AG35"/>
  <c r="W36"/>
  <c r="X36"/>
  <c r="Z36"/>
  <c r="AA36"/>
  <c r="AB36"/>
  <c r="AF36"/>
  <c r="AG36"/>
  <c r="W37"/>
  <c r="X37"/>
  <c r="Z37"/>
  <c r="AA37"/>
  <c r="AB37"/>
  <c r="AF37"/>
  <c r="AG37"/>
  <c r="W38"/>
  <c r="X38"/>
  <c r="Z38"/>
  <c r="AA38"/>
  <c r="AB38"/>
  <c r="AF38"/>
  <c r="AG38"/>
  <c r="Z39"/>
  <c r="AA39"/>
  <c r="AB39"/>
  <c r="AF39"/>
  <c r="AG39"/>
  <c r="W40"/>
  <c r="X40"/>
  <c r="Z40"/>
  <c r="AA40"/>
  <c r="AB40"/>
  <c r="AF40"/>
  <c r="AG40"/>
  <c r="W41"/>
  <c r="X41"/>
  <c r="Z41"/>
  <c r="AA41"/>
  <c r="AB41"/>
  <c r="AF41"/>
  <c r="AG41"/>
  <c r="W42"/>
  <c r="X42"/>
  <c r="Z42"/>
  <c r="AA42"/>
  <c r="AB42"/>
  <c r="AF42"/>
  <c r="AG42"/>
  <c r="X43"/>
  <c r="Z43"/>
  <c r="AA43"/>
  <c r="AB43"/>
  <c r="AF43"/>
  <c r="AG43"/>
  <c r="W44"/>
  <c r="X44"/>
  <c r="Z44"/>
  <c r="AA44"/>
  <c r="AB44"/>
  <c r="AF44"/>
  <c r="AG44"/>
  <c r="W45"/>
  <c r="X45"/>
  <c r="Z45"/>
  <c r="AA45"/>
  <c r="AB45"/>
  <c r="AF45"/>
  <c r="AG45"/>
  <c r="W46"/>
  <c r="X46"/>
  <c r="Z46"/>
  <c r="AA46"/>
  <c r="AB46"/>
  <c r="AF46"/>
  <c r="AG46"/>
  <c r="Z47"/>
  <c r="AA47"/>
  <c r="AB47"/>
  <c r="AF47"/>
  <c r="W48"/>
  <c r="X48"/>
  <c r="Z48"/>
  <c r="AA48"/>
  <c r="AB48"/>
  <c r="AF48"/>
  <c r="AG48"/>
  <c r="W49"/>
  <c r="Z49"/>
  <c r="AA49"/>
  <c r="AB49"/>
  <c r="AF49"/>
  <c r="AG49"/>
  <c r="W50"/>
  <c r="X50"/>
  <c r="Z50"/>
  <c r="AA50"/>
  <c r="AB50"/>
  <c r="AF50"/>
  <c r="AG50"/>
  <c r="X51"/>
  <c r="Z51"/>
  <c r="AA51"/>
  <c r="AB51"/>
  <c r="AF51"/>
  <c r="AG51"/>
  <c r="W52"/>
  <c r="X52"/>
  <c r="Z52"/>
  <c r="AA52"/>
  <c r="AB52"/>
  <c r="AF52"/>
  <c r="AG52"/>
  <c r="W53"/>
  <c r="X53"/>
  <c r="Z53"/>
  <c r="AA53"/>
  <c r="AB53"/>
  <c r="AF53"/>
  <c r="AG53"/>
  <c r="W54"/>
  <c r="X54"/>
  <c r="Z54"/>
  <c r="AA54"/>
  <c r="AB54"/>
  <c r="AF54"/>
  <c r="Z55"/>
  <c r="AA55"/>
  <c r="AB55"/>
  <c r="AF55"/>
  <c r="AG55"/>
  <c r="W56"/>
  <c r="X56"/>
  <c r="Z56"/>
  <c r="AA56"/>
  <c r="AB56"/>
  <c r="AF56"/>
  <c r="AG56"/>
  <c r="W57"/>
  <c r="X57"/>
  <c r="Z57"/>
  <c r="AA57"/>
  <c r="AB57"/>
  <c r="AF57"/>
  <c r="AG57"/>
  <c r="W58"/>
  <c r="X58"/>
  <c r="Z58"/>
  <c r="AA58"/>
  <c r="AB58"/>
  <c r="AF58"/>
  <c r="AG58"/>
  <c r="X59"/>
  <c r="Z59"/>
  <c r="AA59"/>
  <c r="AB59"/>
  <c r="AF59"/>
  <c r="W60"/>
  <c r="X60"/>
  <c r="Z60"/>
  <c r="AA60"/>
  <c r="AB60"/>
  <c r="AF60"/>
  <c r="AG60"/>
  <c r="W61"/>
  <c r="X61"/>
  <c r="Z61"/>
  <c r="AA61"/>
  <c r="AB61"/>
  <c r="AF61"/>
  <c r="AG61"/>
  <c r="W62"/>
  <c r="X62"/>
  <c r="Z62"/>
  <c r="AA62"/>
  <c r="AB62"/>
  <c r="AF62"/>
  <c r="AG62"/>
  <c r="X63"/>
  <c r="Z63"/>
  <c r="AA63"/>
  <c r="AB63"/>
  <c r="AF63"/>
  <c r="W64"/>
  <c r="X64"/>
  <c r="Z64"/>
  <c r="AA64"/>
  <c r="AB64"/>
  <c r="AF64"/>
  <c r="W65"/>
  <c r="X65"/>
  <c r="Z65"/>
  <c r="AA65"/>
  <c r="AB65"/>
  <c r="AF65"/>
  <c r="AG65"/>
  <c r="W66"/>
  <c r="X66"/>
  <c r="Z66"/>
  <c r="AA66"/>
  <c r="AB66"/>
  <c r="AF66"/>
  <c r="X67"/>
  <c r="Z67"/>
  <c r="AA67"/>
  <c r="AB67"/>
  <c r="AF67"/>
  <c r="AG67"/>
  <c r="W68"/>
  <c r="X68"/>
  <c r="Z68"/>
  <c r="AA68"/>
  <c r="AB68"/>
  <c r="AF68"/>
  <c r="W69"/>
  <c r="X69"/>
  <c r="Z69"/>
  <c r="AA69"/>
  <c r="AB69"/>
  <c r="AF69"/>
  <c r="AG69"/>
  <c r="W70"/>
  <c r="X70"/>
  <c r="Z70"/>
  <c r="AA70"/>
  <c r="AB70"/>
  <c r="AF70"/>
  <c r="X71"/>
  <c r="Z71"/>
  <c r="AA71"/>
  <c r="AB71"/>
  <c r="AF71"/>
  <c r="AG71"/>
  <c r="W72"/>
  <c r="X72"/>
  <c r="Z72"/>
  <c r="AA72"/>
  <c r="AB72"/>
  <c r="AF72"/>
  <c r="AG72"/>
  <c r="W73"/>
  <c r="X73"/>
  <c r="Z73"/>
  <c r="AA73"/>
  <c r="AB73"/>
  <c r="AF73"/>
  <c r="AG73"/>
  <c r="W74"/>
  <c r="X74"/>
  <c r="Z74"/>
  <c r="AA74"/>
  <c r="AB74"/>
  <c r="AF74"/>
  <c r="AG74"/>
  <c r="X75"/>
  <c r="Z75"/>
  <c r="AA75"/>
  <c r="AB75"/>
  <c r="AF75"/>
  <c r="AG75"/>
  <c r="W76"/>
  <c r="X76"/>
  <c r="Z76"/>
  <c r="AA76"/>
  <c r="AB76"/>
  <c r="AF76"/>
  <c r="AG76"/>
  <c r="W77"/>
  <c r="X77"/>
  <c r="Z77"/>
  <c r="AA77"/>
  <c r="AB77"/>
  <c r="AF77"/>
  <c r="AG77"/>
  <c r="W78"/>
  <c r="X78"/>
  <c r="Z78"/>
  <c r="AA78"/>
  <c r="AB78"/>
  <c r="AF78"/>
  <c r="AG78"/>
  <c r="X79"/>
  <c r="Z79"/>
  <c r="AA79"/>
  <c r="AB79"/>
  <c r="AF79"/>
  <c r="AG79"/>
  <c r="W80"/>
  <c r="X80"/>
  <c r="Z80"/>
  <c r="AA80"/>
  <c r="AB80"/>
  <c r="AF80"/>
  <c r="AG80"/>
  <c r="W81"/>
  <c r="X81"/>
  <c r="Z81"/>
  <c r="AA81"/>
  <c r="AB81"/>
  <c r="AF81"/>
  <c r="AG81"/>
  <c r="W82"/>
  <c r="X82"/>
  <c r="Z82"/>
  <c r="AA82"/>
  <c r="AB82"/>
  <c r="AF82"/>
  <c r="AG82"/>
  <c r="X83"/>
  <c r="Z83"/>
  <c r="AA83"/>
  <c r="AB83"/>
  <c r="AF83"/>
  <c r="AG83"/>
  <c r="W84"/>
  <c r="X84"/>
  <c r="Z84"/>
  <c r="AA84"/>
  <c r="AB84"/>
  <c r="AF84"/>
  <c r="W85"/>
  <c r="X85"/>
  <c r="Z85"/>
  <c r="AA85"/>
  <c r="AB85"/>
  <c r="AF85"/>
  <c r="AG85"/>
  <c r="W86"/>
  <c r="X86"/>
  <c r="Z86"/>
  <c r="AA86"/>
  <c r="AB86"/>
  <c r="AF86"/>
  <c r="AG86"/>
  <c r="Z87"/>
  <c r="AA87"/>
  <c r="AB87"/>
  <c r="AF87"/>
  <c r="AG87"/>
  <c r="W88"/>
  <c r="Z88"/>
  <c r="AA88"/>
  <c r="AB88"/>
  <c r="AF88"/>
  <c r="AG88"/>
  <c r="W89"/>
  <c r="X89"/>
  <c r="Z89"/>
  <c r="AA89"/>
  <c r="AB89"/>
  <c r="AF89"/>
  <c r="AG89"/>
  <c r="W90"/>
  <c r="X90"/>
  <c r="Z90"/>
  <c r="AA90"/>
  <c r="AB90"/>
  <c r="AF90"/>
  <c r="X91"/>
  <c r="Z91"/>
  <c r="AA91"/>
  <c r="AB91"/>
  <c r="AF91"/>
  <c r="AG91"/>
  <c r="W92"/>
  <c r="X92"/>
  <c r="Z92"/>
  <c r="AA92"/>
  <c r="AB92"/>
  <c r="AF92"/>
  <c r="AG92"/>
  <c r="W93"/>
  <c r="X93"/>
  <c r="Z93"/>
  <c r="AA93"/>
  <c r="AB93"/>
  <c r="AF93"/>
  <c r="W94"/>
  <c r="X94"/>
  <c r="Z94"/>
  <c r="AA94"/>
  <c r="AB94"/>
  <c r="AF94"/>
  <c r="X95"/>
  <c r="Z95"/>
  <c r="AA95"/>
  <c r="AB95"/>
  <c r="AF95"/>
  <c r="AG95"/>
  <c r="W96"/>
  <c r="Z96"/>
  <c r="AA96"/>
  <c r="AB96"/>
  <c r="AF96"/>
  <c r="AG96"/>
  <c r="W97"/>
  <c r="X97"/>
  <c r="Z97"/>
  <c r="AA97"/>
  <c r="AB97"/>
  <c r="AF97"/>
  <c r="W98"/>
  <c r="Z98"/>
  <c r="AA98"/>
  <c r="AB98"/>
  <c r="AF98"/>
  <c r="X99"/>
  <c r="Z99"/>
  <c r="AA99"/>
  <c r="AB99"/>
  <c r="AF99"/>
  <c r="AG99"/>
  <c r="W100"/>
  <c r="Z100"/>
  <c r="AA100"/>
  <c r="AB100"/>
  <c r="AF100"/>
  <c r="AG100"/>
  <c r="W101"/>
  <c r="X101"/>
  <c r="Z101"/>
  <c r="AA101"/>
  <c r="AB101"/>
  <c r="AF101"/>
  <c r="AG101"/>
  <c r="W102"/>
  <c r="X102"/>
  <c r="Z102"/>
  <c r="AA102"/>
  <c r="AB102"/>
  <c r="AF102"/>
  <c r="AG102"/>
  <c r="X103"/>
  <c r="Z103"/>
  <c r="AA103"/>
  <c r="AB103"/>
  <c r="AF103"/>
  <c r="W104"/>
  <c r="X104"/>
  <c r="Z104"/>
  <c r="AA104"/>
  <c r="AB104"/>
  <c r="AF104"/>
  <c r="W105"/>
  <c r="X105"/>
  <c r="Z105"/>
  <c r="AA105"/>
  <c r="AB105"/>
  <c r="AF105"/>
  <c r="AG105"/>
  <c r="W106"/>
  <c r="X106"/>
  <c r="Z106"/>
  <c r="AA106"/>
  <c r="AB106"/>
  <c r="AF106"/>
  <c r="X107"/>
  <c r="Z107"/>
  <c r="AA107"/>
  <c r="AB107"/>
  <c r="AF107"/>
  <c r="AG107"/>
  <c r="W108"/>
  <c r="X108"/>
  <c r="Z108"/>
  <c r="AA108"/>
  <c r="AB108"/>
  <c r="AF108"/>
  <c r="AG108"/>
  <c r="W109"/>
  <c r="X109"/>
  <c r="Z109"/>
  <c r="AA109"/>
  <c r="AB109"/>
  <c r="AF109"/>
  <c r="AG109"/>
  <c r="W110"/>
  <c r="X110"/>
  <c r="Z110"/>
  <c r="AA110"/>
  <c r="AB110"/>
  <c r="AF110"/>
  <c r="X111"/>
  <c r="Z111"/>
  <c r="AA111"/>
  <c r="AB111"/>
  <c r="AF111"/>
  <c r="W112"/>
  <c r="X112"/>
  <c r="Z112"/>
  <c r="AA112"/>
  <c r="AB112"/>
  <c r="AF112"/>
  <c r="W113"/>
  <c r="X113"/>
  <c r="Z113"/>
  <c r="AA113"/>
  <c r="AB113"/>
  <c r="AF113"/>
  <c r="AG113"/>
  <c r="W114"/>
  <c r="X114"/>
  <c r="Z114"/>
  <c r="AA114"/>
  <c r="AB114"/>
  <c r="AF114"/>
  <c r="AG114"/>
  <c r="X115"/>
  <c r="Z115"/>
  <c r="AA115"/>
  <c r="AB115"/>
  <c r="AF115"/>
  <c r="AG115"/>
  <c r="W116"/>
  <c r="X116"/>
  <c r="Z116"/>
  <c r="AA116"/>
  <c r="AB116"/>
  <c r="AF116"/>
  <c r="W117"/>
  <c r="X117"/>
  <c r="Z117"/>
  <c r="AA117"/>
  <c r="AB117"/>
  <c r="AF117"/>
  <c r="W118"/>
  <c r="Z118"/>
  <c r="AA118"/>
  <c r="AB118"/>
  <c r="AF118"/>
  <c r="X119"/>
  <c r="Z119"/>
  <c r="AA119"/>
  <c r="AB119"/>
  <c r="AF119"/>
  <c r="W120"/>
  <c r="X120"/>
  <c r="Z120"/>
  <c r="AA120"/>
  <c r="AB120"/>
  <c r="AF120"/>
  <c r="AG120"/>
  <c r="W121"/>
  <c r="X121"/>
  <c r="Z121"/>
  <c r="AA121"/>
  <c r="AB121"/>
  <c r="AF121"/>
  <c r="AG121"/>
  <c r="W122"/>
  <c r="X122"/>
  <c r="Z122"/>
  <c r="AA122"/>
  <c r="AB122"/>
  <c r="AF122"/>
  <c r="AG122"/>
  <c r="X123"/>
  <c r="Z123"/>
  <c r="AA123"/>
  <c r="AB123"/>
  <c r="AF123"/>
  <c r="AG123"/>
  <c r="W124"/>
  <c r="X124"/>
  <c r="Z124"/>
  <c r="AA124"/>
  <c r="AB124"/>
  <c r="AF124"/>
  <c r="AG124"/>
  <c r="W125"/>
  <c r="X125"/>
  <c r="Z125"/>
  <c r="AA125"/>
  <c r="AB125"/>
  <c r="AF125"/>
  <c r="AG125"/>
  <c r="W126"/>
  <c r="X126"/>
  <c r="Z126"/>
  <c r="AA126"/>
  <c r="AB126"/>
  <c r="AF126"/>
  <c r="AG126"/>
  <c r="X127"/>
  <c r="Z127"/>
  <c r="AA127"/>
  <c r="AB127"/>
  <c r="AF127"/>
  <c r="W128"/>
  <c r="X128"/>
  <c r="Z128"/>
  <c r="AA128"/>
  <c r="AB128"/>
  <c r="AF128"/>
  <c r="W129"/>
  <c r="X129"/>
  <c r="Z129"/>
  <c r="AA129"/>
  <c r="AB129"/>
  <c r="AF129"/>
  <c r="AG129"/>
  <c r="W130"/>
  <c r="X130"/>
  <c r="Z130"/>
  <c r="AA130"/>
  <c r="AB130"/>
  <c r="AF130"/>
  <c r="X131"/>
  <c r="Z131"/>
  <c r="AA131"/>
  <c r="AB131"/>
  <c r="AF131"/>
  <c r="AG131"/>
  <c r="W132"/>
  <c r="X132"/>
  <c r="Z132"/>
  <c r="AA132"/>
  <c r="AB132"/>
  <c r="AF132"/>
  <c r="AG132"/>
  <c r="W133"/>
  <c r="X133"/>
  <c r="Z133"/>
  <c r="AA133"/>
  <c r="AB133"/>
  <c r="AF133"/>
  <c r="AG133"/>
  <c r="W134"/>
  <c r="X134"/>
  <c r="Z134"/>
  <c r="AA134"/>
  <c r="AB134"/>
  <c r="AF134"/>
  <c r="AG134"/>
  <c r="X135"/>
  <c r="Z135"/>
  <c r="AA135"/>
  <c r="AB135"/>
  <c r="AF135"/>
  <c r="AG135"/>
  <c r="W136"/>
  <c r="X136"/>
  <c r="Z136"/>
  <c r="AA136"/>
  <c r="AB136"/>
  <c r="AF136"/>
  <c r="W137"/>
  <c r="X137"/>
  <c r="Z137"/>
  <c r="AA137"/>
  <c r="AB137"/>
  <c r="AF137"/>
  <c r="W138"/>
  <c r="X138"/>
  <c r="Z138"/>
  <c r="AA138"/>
  <c r="AB138"/>
  <c r="AF138"/>
  <c r="X139"/>
  <c r="Z139"/>
  <c r="AA139"/>
  <c r="AB139"/>
  <c r="AF139"/>
  <c r="AG139"/>
  <c r="W140"/>
  <c r="X140"/>
  <c r="Z140"/>
  <c r="AA140"/>
  <c r="AB140"/>
  <c r="AF140"/>
  <c r="W141"/>
  <c r="Z141"/>
  <c r="AA141"/>
  <c r="AB141"/>
  <c r="AF141"/>
  <c r="AG141"/>
  <c r="W142"/>
  <c r="X142"/>
  <c r="Z142"/>
  <c r="AA142"/>
  <c r="AB142"/>
  <c r="AF142"/>
  <c r="Z143"/>
  <c r="AA143"/>
  <c r="AB143"/>
  <c r="AF143"/>
  <c r="AG143"/>
  <c r="W144"/>
  <c r="X144"/>
  <c r="Z144"/>
  <c r="AA144"/>
  <c r="AB144"/>
  <c r="AF144"/>
  <c r="AG144"/>
  <c r="W145"/>
  <c r="X145"/>
  <c r="Z145"/>
  <c r="AA145"/>
  <c r="AB145"/>
  <c r="AF145"/>
  <c r="AG145"/>
  <c r="W146"/>
  <c r="X146"/>
  <c r="Z146"/>
  <c r="AA146"/>
  <c r="AB146"/>
  <c r="AF146"/>
  <c r="AG146"/>
  <c r="X147"/>
  <c r="Z147"/>
  <c r="AA147"/>
  <c r="AB147"/>
  <c r="AF147"/>
  <c r="W148"/>
  <c r="X148"/>
  <c r="Z148"/>
  <c r="AA148"/>
  <c r="AB148"/>
  <c r="AF148"/>
  <c r="AG148"/>
  <c r="W149"/>
  <c r="X149"/>
  <c r="Z149"/>
  <c r="AA149"/>
  <c r="AB149"/>
  <c r="AF149"/>
  <c r="AG149"/>
  <c r="W150"/>
  <c r="Z150"/>
  <c r="AA150"/>
  <c r="AB150"/>
  <c r="AF150"/>
  <c r="AG150"/>
  <c r="X151"/>
  <c r="Z151"/>
  <c r="AA151"/>
  <c r="AB151"/>
  <c r="AF151"/>
  <c r="AG151"/>
  <c r="W152"/>
  <c r="X152"/>
  <c r="Z152"/>
  <c r="AA152"/>
  <c r="AB152"/>
  <c r="AF152"/>
  <c r="AG152"/>
  <c r="W153"/>
  <c r="Z153"/>
  <c r="AA153"/>
  <c r="AB153"/>
  <c r="AF153"/>
  <c r="W154"/>
  <c r="X154"/>
  <c r="Z154"/>
  <c r="AA154"/>
  <c r="AB154"/>
  <c r="AF154"/>
  <c r="AG154"/>
  <c r="X155"/>
  <c r="Z155"/>
  <c r="AA155"/>
  <c r="AB155"/>
  <c r="AF155"/>
  <c r="AG155"/>
  <c r="W156"/>
  <c r="X156"/>
  <c r="Z156"/>
  <c r="AA156"/>
  <c r="AB156"/>
  <c r="AF156"/>
  <c r="W157"/>
  <c r="X157"/>
  <c r="Z157"/>
  <c r="AA157"/>
  <c r="AB157"/>
  <c r="AF157"/>
  <c r="AG157"/>
  <c r="W158"/>
  <c r="X158"/>
  <c r="Z158"/>
  <c r="AA158"/>
  <c r="AB158"/>
  <c r="AF158"/>
  <c r="X159"/>
  <c r="Z159"/>
  <c r="AA159"/>
  <c r="AB159"/>
  <c r="AF159"/>
  <c r="W160"/>
  <c r="X160"/>
  <c r="Z160"/>
  <c r="AA160"/>
  <c r="AB160"/>
  <c r="AF160"/>
  <c r="W161"/>
  <c r="X161"/>
  <c r="Z161"/>
  <c r="AA161"/>
  <c r="AB161"/>
  <c r="AF161"/>
  <c r="AG161"/>
  <c r="W162"/>
  <c r="X162"/>
  <c r="Z162"/>
  <c r="AA162"/>
  <c r="AB162"/>
  <c r="AF162"/>
  <c r="AG162"/>
  <c r="X163"/>
  <c r="Z163"/>
  <c r="AA163"/>
  <c r="AB163"/>
  <c r="AF163"/>
  <c r="AG163"/>
  <c r="W164"/>
  <c r="X164"/>
  <c r="Z164"/>
  <c r="AA164"/>
  <c r="AB164"/>
  <c r="AF164"/>
  <c r="AG164"/>
  <c r="W165"/>
  <c r="X165"/>
  <c r="Z165"/>
  <c r="AA165"/>
  <c r="AB165"/>
  <c r="AF165"/>
  <c r="W166"/>
  <c r="X166"/>
  <c r="Z166"/>
  <c r="AA166"/>
  <c r="AB166"/>
  <c r="AF166"/>
  <c r="X167"/>
  <c r="Z167"/>
  <c r="AA167"/>
  <c r="AB167"/>
  <c r="AF167"/>
  <c r="AG167"/>
  <c r="W168"/>
  <c r="X168"/>
  <c r="Z168"/>
  <c r="AA168"/>
  <c r="AB168"/>
  <c r="AF168"/>
  <c r="AG168"/>
  <c r="W169"/>
  <c r="X169"/>
  <c r="Z169"/>
  <c r="AA169"/>
  <c r="AB169"/>
  <c r="AF169"/>
  <c r="W170"/>
  <c r="X170"/>
  <c r="Z170"/>
  <c r="AA170"/>
  <c r="AB170"/>
  <c r="AF170"/>
  <c r="AG170"/>
  <c r="X171"/>
  <c r="Z171"/>
  <c r="AA171"/>
  <c r="AB171"/>
  <c r="AF171"/>
  <c r="AG171"/>
  <c r="W172"/>
  <c r="X172"/>
  <c r="Z172"/>
  <c r="AA172"/>
  <c r="AB172"/>
  <c r="AF172"/>
  <c r="AG172"/>
  <c r="W173"/>
  <c r="X173"/>
  <c r="Z173"/>
  <c r="AA173"/>
  <c r="AB173"/>
  <c r="AF173"/>
  <c r="W174"/>
  <c r="X174"/>
  <c r="Z174"/>
  <c r="AA174"/>
  <c r="AB174"/>
  <c r="AF174"/>
  <c r="X175"/>
  <c r="Z175"/>
  <c r="AA175"/>
  <c r="AB175"/>
  <c r="AF175"/>
  <c r="AG175"/>
  <c r="W176"/>
  <c r="X176"/>
  <c r="Z176"/>
  <c r="AA176"/>
  <c r="AB176"/>
  <c r="AF176"/>
  <c r="AG176"/>
  <c r="W177"/>
  <c r="X177"/>
  <c r="Z177"/>
  <c r="AA177"/>
  <c r="AB177"/>
  <c r="AF177"/>
  <c r="AG177"/>
  <c r="W178"/>
  <c r="X178"/>
  <c r="Z178"/>
  <c r="AA178"/>
  <c r="AB178"/>
  <c r="AF178"/>
  <c r="AG178"/>
  <c r="X179"/>
  <c r="Z179"/>
  <c r="AA179"/>
  <c r="AB179"/>
  <c r="AF179"/>
  <c r="AG179"/>
  <c r="W180"/>
  <c r="X180"/>
  <c r="Z180"/>
  <c r="AA180"/>
  <c r="AB180"/>
  <c r="AF180"/>
  <c r="W181"/>
  <c r="X181"/>
  <c r="Z181"/>
  <c r="AA181"/>
  <c r="AB181"/>
  <c r="AF181"/>
  <c r="W182"/>
  <c r="X182"/>
  <c r="Z182"/>
  <c r="AA182"/>
  <c r="AB182"/>
  <c r="AF182"/>
  <c r="X183"/>
  <c r="Z183"/>
  <c r="AA183"/>
  <c r="AB183"/>
  <c r="AF183"/>
  <c r="W184"/>
  <c r="X184"/>
  <c r="Z184"/>
  <c r="AA184"/>
  <c r="AB184"/>
  <c r="AF184"/>
  <c r="AG184"/>
  <c r="W185"/>
  <c r="X185"/>
  <c r="Z185"/>
  <c r="AA185"/>
  <c r="AB185"/>
  <c r="AF185"/>
  <c r="AG185"/>
  <c r="W186"/>
  <c r="X186"/>
  <c r="Z186"/>
  <c r="AA186"/>
  <c r="AB186"/>
  <c r="AF186"/>
  <c r="X187"/>
  <c r="Z187"/>
  <c r="AA187"/>
  <c r="AB187"/>
  <c r="AF187"/>
  <c r="AG187"/>
  <c r="W188"/>
  <c r="X188"/>
  <c r="Z188"/>
  <c r="AA188"/>
  <c r="AB188"/>
  <c r="AF188"/>
  <c r="W189"/>
  <c r="Z189"/>
  <c r="AA189"/>
  <c r="AB189"/>
  <c r="AF189"/>
  <c r="AG189"/>
  <c r="W190"/>
  <c r="X190"/>
  <c r="Z190"/>
  <c r="AA190"/>
  <c r="AB190"/>
  <c r="AF190"/>
  <c r="AG190"/>
  <c r="X191"/>
  <c r="Z191"/>
  <c r="AA191"/>
  <c r="AB191"/>
  <c r="AF191"/>
  <c r="W192"/>
  <c r="X192"/>
  <c r="Z192"/>
  <c r="AA192"/>
  <c r="AB192"/>
  <c r="AF192"/>
  <c r="AG192"/>
  <c r="W193"/>
  <c r="X193"/>
  <c r="Z193"/>
  <c r="AA193"/>
  <c r="AB193"/>
  <c r="AF193"/>
  <c r="W194"/>
  <c r="X194"/>
  <c r="Z194"/>
  <c r="AA194"/>
  <c r="AB194"/>
  <c r="AF194"/>
  <c r="AG194"/>
  <c r="X195"/>
  <c r="Z195"/>
  <c r="AA195"/>
  <c r="AB195"/>
  <c r="AF195"/>
  <c r="W196"/>
  <c r="X196"/>
  <c r="Z196"/>
  <c r="AA196"/>
  <c r="AB196"/>
  <c r="AF196"/>
  <c r="AG196"/>
  <c r="W197"/>
  <c r="X197"/>
  <c r="Z197"/>
  <c r="AA197"/>
  <c r="AB197"/>
  <c r="AF197"/>
  <c r="AG197"/>
  <c r="W198"/>
  <c r="X198"/>
  <c r="Z198"/>
  <c r="AA198"/>
  <c r="AB198"/>
  <c r="AF198"/>
  <c r="AG198"/>
  <c r="X199"/>
  <c r="Z199"/>
  <c r="AA199"/>
  <c r="AB199"/>
  <c r="AF199"/>
  <c r="W200"/>
  <c r="X200"/>
  <c r="Z200"/>
  <c r="AA200"/>
  <c r="AB200"/>
  <c r="AF200"/>
  <c r="AG200"/>
  <c r="W201"/>
  <c r="X201"/>
  <c r="Z201"/>
  <c r="AA201"/>
  <c r="AB201"/>
  <c r="AF201"/>
  <c r="AG201"/>
  <c r="W202"/>
  <c r="X202"/>
  <c r="Z202"/>
  <c r="AA202"/>
  <c r="AB202"/>
  <c r="AF202"/>
  <c r="AG202"/>
  <c r="X203"/>
  <c r="Z203"/>
  <c r="AA203"/>
  <c r="AB203"/>
  <c r="AF203"/>
  <c r="AG203"/>
  <c r="W204"/>
  <c r="X204"/>
  <c r="Z204"/>
  <c r="AA204"/>
  <c r="AB204"/>
  <c r="AF204"/>
  <c r="W205"/>
  <c r="X205"/>
  <c r="Z205"/>
  <c r="AA205"/>
  <c r="AB205"/>
  <c r="AF205"/>
  <c r="AG205"/>
  <c r="W206"/>
  <c r="X206"/>
  <c r="Z206"/>
  <c r="AA206"/>
  <c r="AB206"/>
  <c r="AF206"/>
  <c r="AG206"/>
  <c r="X207"/>
  <c r="Z207"/>
  <c r="AA207"/>
  <c r="AB207"/>
  <c r="AF207"/>
  <c r="W208"/>
  <c r="X208"/>
  <c r="Z208"/>
  <c r="AA208"/>
  <c r="AB208"/>
  <c r="AF208"/>
  <c r="AG208"/>
  <c r="W209"/>
  <c r="X209"/>
  <c r="Z209"/>
  <c r="AA209"/>
  <c r="AB209"/>
  <c r="AF209"/>
  <c r="W210"/>
  <c r="X210"/>
  <c r="Z210"/>
  <c r="AA210"/>
  <c r="AB210"/>
  <c r="AF210"/>
  <c r="X211"/>
  <c r="Z211"/>
  <c r="AA211"/>
  <c r="AB211"/>
  <c r="AF211"/>
  <c r="AG211"/>
  <c r="W212"/>
  <c r="X212"/>
  <c r="Z212"/>
  <c r="AA212"/>
  <c r="AB212"/>
  <c r="AF212"/>
  <c r="W213"/>
  <c r="X213"/>
  <c r="Z213"/>
  <c r="AA213"/>
  <c r="AB213"/>
  <c r="AF213"/>
  <c r="AG213"/>
  <c r="W214"/>
  <c r="X214"/>
  <c r="Z214"/>
  <c r="AA214"/>
  <c r="AB214"/>
  <c r="AF214"/>
  <c r="AG214"/>
  <c r="X215"/>
  <c r="Z215"/>
  <c r="AA215"/>
  <c r="AB215"/>
  <c r="AF215"/>
  <c r="AG215"/>
  <c r="W216"/>
  <c r="X216"/>
  <c r="Z216"/>
  <c r="AA216"/>
  <c r="AB216"/>
  <c r="AF216"/>
  <c r="AG216"/>
  <c r="W217"/>
  <c r="X217"/>
  <c r="Z217"/>
  <c r="AA217"/>
  <c r="AB217"/>
  <c r="AF217"/>
  <c r="AG217"/>
  <c r="W218"/>
  <c r="Z218"/>
  <c r="AA218"/>
  <c r="AB218"/>
  <c r="AF218"/>
  <c r="AG218"/>
  <c r="X219"/>
  <c r="Z219"/>
  <c r="AA219"/>
  <c r="AB219"/>
  <c r="AF219"/>
  <c r="W220"/>
  <c r="X220"/>
  <c r="Z220"/>
  <c r="AA220"/>
  <c r="AB220"/>
  <c r="AF220"/>
  <c r="AG220"/>
  <c r="W221"/>
  <c r="X221"/>
  <c r="Z221"/>
  <c r="AA221"/>
  <c r="AB221"/>
  <c r="AF221"/>
  <c r="W222"/>
  <c r="X222"/>
  <c r="Z222"/>
  <c r="AA222"/>
  <c r="AB222"/>
  <c r="AF222"/>
  <c r="AG222"/>
  <c r="X223"/>
  <c r="Z223"/>
  <c r="AA223"/>
  <c r="AB223"/>
  <c r="AF223"/>
  <c r="AG223"/>
  <c r="W224"/>
  <c r="X224"/>
  <c r="Z224"/>
  <c r="AA224"/>
  <c r="AB224"/>
  <c r="AF224"/>
  <c r="AG224"/>
  <c r="W225"/>
  <c r="X225"/>
  <c r="Z225"/>
  <c r="AA225"/>
  <c r="AB225"/>
  <c r="AF225"/>
  <c r="W226"/>
  <c r="X226"/>
  <c r="Z226"/>
  <c r="AA226"/>
  <c r="AB226"/>
  <c r="AF226"/>
  <c r="AG226"/>
  <c r="Z227"/>
  <c r="AA227"/>
  <c r="AB227"/>
  <c r="AF227"/>
  <c r="AG227"/>
  <c r="W228"/>
  <c r="X228"/>
  <c r="Z228"/>
  <c r="AA228"/>
  <c r="AB228"/>
  <c r="AF228"/>
  <c r="W229"/>
  <c r="X229"/>
  <c r="Z229"/>
  <c r="AA229"/>
  <c r="AB229"/>
  <c r="AE229"/>
  <c r="AF229"/>
  <c r="W230"/>
  <c r="X230"/>
  <c r="Z230"/>
  <c r="AA230"/>
  <c r="AB230"/>
  <c r="AF230"/>
  <c r="X231"/>
  <c r="Z231"/>
  <c r="AA231"/>
  <c r="AB231"/>
  <c r="AF231"/>
  <c r="AG231"/>
  <c r="W232"/>
  <c r="X232"/>
  <c r="Z232"/>
  <c r="AA232"/>
  <c r="AB232"/>
  <c r="AF232"/>
  <c r="W233"/>
  <c r="X233"/>
  <c r="Z233"/>
  <c r="AA233"/>
  <c r="AB233"/>
  <c r="AF233"/>
  <c r="AG233"/>
  <c r="W234"/>
  <c r="X234"/>
  <c r="Z234"/>
  <c r="AA234"/>
  <c r="AB234"/>
  <c r="AF234"/>
  <c r="X235"/>
  <c r="Z235"/>
  <c r="AA235"/>
  <c r="AB235"/>
  <c r="AF235"/>
  <c r="AG235"/>
  <c r="W236"/>
  <c r="X236"/>
  <c r="Z236"/>
  <c r="AA236"/>
  <c r="AB236"/>
  <c r="AF236"/>
  <c r="W237"/>
  <c r="X237"/>
  <c r="Z237"/>
  <c r="AA237"/>
  <c r="AB237"/>
  <c r="AF237"/>
  <c r="AG237"/>
  <c r="W238"/>
  <c r="X238"/>
  <c r="Z238"/>
  <c r="AA238"/>
  <c r="AB238"/>
  <c r="AF238"/>
  <c r="AG238"/>
  <c r="X239"/>
  <c r="Z239"/>
  <c r="AA239"/>
  <c r="AB239"/>
  <c r="AF239"/>
  <c r="AG239"/>
  <c r="W240"/>
  <c r="X240"/>
  <c r="Z240"/>
  <c r="AA240"/>
  <c r="AB240"/>
  <c r="AF240"/>
  <c r="AG240"/>
  <c r="W241"/>
  <c r="X241"/>
  <c r="Z241"/>
  <c r="AA241"/>
  <c r="AB241"/>
  <c r="AF241"/>
  <c r="W242"/>
  <c r="X242"/>
  <c r="Z242"/>
  <c r="AA242"/>
  <c r="AB242"/>
  <c r="AF242"/>
  <c r="AG242"/>
  <c r="X243"/>
  <c r="Z243"/>
  <c r="AA243"/>
  <c r="AB243"/>
  <c r="AF243"/>
  <c r="AG243"/>
  <c r="W244"/>
  <c r="X244"/>
  <c r="Z244"/>
  <c r="AA244"/>
  <c r="AB244"/>
  <c r="AF244"/>
  <c r="W245"/>
  <c r="X245"/>
  <c r="Z245"/>
  <c r="AA245"/>
  <c r="AB245"/>
  <c r="AF245"/>
  <c r="W246"/>
  <c r="X246"/>
  <c r="Z246"/>
  <c r="AA246"/>
  <c r="AB246"/>
  <c r="AF246"/>
  <c r="X247"/>
  <c r="Z247"/>
  <c r="AA247"/>
  <c r="AB247"/>
  <c r="AF247"/>
  <c r="AG247"/>
  <c r="W248"/>
  <c r="X248"/>
  <c r="Z248"/>
  <c r="AA248"/>
  <c r="AB248"/>
  <c r="AF248"/>
  <c r="AG248"/>
  <c r="W249"/>
  <c r="X249"/>
  <c r="Z249"/>
  <c r="AA249"/>
  <c r="AB249"/>
  <c r="AF249"/>
  <c r="W250"/>
  <c r="X250"/>
  <c r="Z250"/>
  <c r="AA250"/>
  <c r="AB250"/>
  <c r="AE250"/>
  <c r="AF250"/>
  <c r="AG250"/>
  <c r="X251"/>
  <c r="Z251"/>
  <c r="AA251"/>
  <c r="AB251"/>
  <c r="AF251"/>
  <c r="AG251"/>
  <c r="W252"/>
  <c r="X252"/>
  <c r="Z252"/>
  <c r="AA252"/>
  <c r="AB252"/>
  <c r="AF252"/>
  <c r="AG252"/>
  <c r="W253"/>
  <c r="X253"/>
  <c r="Z253"/>
  <c r="AA253"/>
  <c r="AB253"/>
  <c r="AF253"/>
  <c r="AG253"/>
  <c r="W254"/>
  <c r="X254"/>
  <c r="Z254"/>
  <c r="AA254"/>
  <c r="AB254"/>
  <c r="AF254"/>
  <c r="AG254"/>
  <c r="X255"/>
  <c r="Z255"/>
  <c r="AA255"/>
  <c r="AB255"/>
  <c r="AF255"/>
  <c r="W256"/>
  <c r="X256"/>
  <c r="Z256"/>
  <c r="AA256"/>
  <c r="AB256"/>
  <c r="AF256"/>
  <c r="W257"/>
  <c r="X257"/>
  <c r="Z257"/>
  <c r="AA257"/>
  <c r="AB257"/>
  <c r="AF257"/>
  <c r="W258"/>
  <c r="X258"/>
  <c r="Z258"/>
  <c r="AA258"/>
  <c r="AB258"/>
  <c r="AF258"/>
  <c r="AG258"/>
  <c r="X259"/>
  <c r="Z259"/>
  <c r="AA259"/>
  <c r="AB259"/>
  <c r="AF259"/>
  <c r="AG259"/>
  <c r="W260"/>
  <c r="X260"/>
  <c r="Z260"/>
  <c r="AA260"/>
  <c r="AB260"/>
  <c r="AF260"/>
  <c r="W261"/>
  <c r="X261"/>
  <c r="Z261"/>
  <c r="AA261"/>
  <c r="AB261"/>
  <c r="AF261"/>
  <c r="AG261"/>
  <c r="W262"/>
  <c r="X262"/>
  <c r="Z262"/>
  <c r="AA262"/>
  <c r="AB262"/>
  <c r="AF262"/>
  <c r="AG262"/>
  <c r="X263"/>
  <c r="Z263"/>
  <c r="AA263"/>
  <c r="AB263"/>
  <c r="AF263"/>
  <c r="AG263"/>
  <c r="W264"/>
  <c r="X264"/>
  <c r="Z264"/>
  <c r="AA264"/>
  <c r="AB264"/>
  <c r="AF264"/>
  <c r="AG264"/>
  <c r="W265"/>
  <c r="X265"/>
  <c r="Z265"/>
  <c r="AA265"/>
  <c r="AB265"/>
  <c r="AE265"/>
  <c r="AF265"/>
  <c r="W266"/>
  <c r="X266"/>
  <c r="Z266"/>
  <c r="AA266"/>
  <c r="AB266"/>
  <c r="AF266"/>
  <c r="AG266"/>
  <c r="X267"/>
  <c r="Z267"/>
  <c r="AA267"/>
  <c r="AB267"/>
  <c r="AF267"/>
  <c r="AG267"/>
  <c r="W268"/>
  <c r="X268"/>
  <c r="Z268"/>
  <c r="AA268"/>
  <c r="AB268"/>
  <c r="AF268"/>
  <c r="AG268"/>
  <c r="W269"/>
  <c r="Z269"/>
  <c r="AA269"/>
  <c r="AB269"/>
  <c r="AF269"/>
  <c r="AG269"/>
  <c r="W270"/>
  <c r="X270"/>
  <c r="Z270"/>
  <c r="AA270"/>
  <c r="AB270"/>
  <c r="AF270"/>
  <c r="Z271"/>
  <c r="AA271"/>
  <c r="AB271"/>
  <c r="AF271"/>
  <c r="W272"/>
  <c r="X272"/>
  <c r="Z272"/>
  <c r="AA272"/>
  <c r="AB272"/>
  <c r="AF272"/>
  <c r="AG272"/>
  <c r="W273"/>
  <c r="X273"/>
  <c r="Z273"/>
  <c r="AA273"/>
  <c r="AB273"/>
  <c r="AF273"/>
  <c r="AG273"/>
  <c r="W274"/>
  <c r="X274"/>
  <c r="Z274"/>
  <c r="AA274"/>
  <c r="AB274"/>
  <c r="AF274"/>
  <c r="AG274"/>
  <c r="X275"/>
  <c r="Z275"/>
  <c r="AA275"/>
  <c r="AB275"/>
  <c r="AF275"/>
  <c r="AG275"/>
  <c r="Z275" i="34" l="1"/>
  <c r="R264" i="12"/>
  <c r="Z223" i="34"/>
  <c r="R212" i="12"/>
  <c r="Z198" i="34"/>
  <c r="R187" i="12"/>
  <c r="Z173" i="34"/>
  <c r="R162" i="12"/>
  <c r="U160" i="5" s="1"/>
  <c r="BA119" i="34"/>
  <c r="AH108" i="12"/>
  <c r="Z287" i="34"/>
  <c r="R276" i="12"/>
  <c r="Z271" i="34"/>
  <c r="R260" i="12"/>
  <c r="Z222" i="34"/>
  <c r="R211" i="12"/>
  <c r="U209" i="5" s="1"/>
  <c r="AU130" i="34"/>
  <c r="AD119" i="12"/>
  <c r="Z273" i="34"/>
  <c r="R262" i="12"/>
  <c r="Z269" i="34"/>
  <c r="R258" i="12"/>
  <c r="Z238" i="34"/>
  <c r="R227" i="12"/>
  <c r="U225" i="5" s="1"/>
  <c r="Z106" i="34"/>
  <c r="R95" i="12"/>
  <c r="O197"/>
  <c r="O166"/>
  <c r="AG136"/>
  <c r="AY125" i="1"/>
  <c r="AF125" i="12" s="1"/>
  <c r="AM125" i="1"/>
  <c r="Y125"/>
  <c r="BA119"/>
  <c r="AH119" i="12" s="1"/>
  <c r="Y119" i="1"/>
  <c r="AW100"/>
  <c r="Y78"/>
  <c r="O70" i="12"/>
  <c r="AY258" i="1"/>
  <c r="AF258" i="12" s="1"/>
  <c r="AE258" s="1"/>
  <c r="AY255" i="1"/>
  <c r="AW254"/>
  <c r="AO227"/>
  <c r="Y192"/>
  <c r="AY174"/>
  <c r="BA152"/>
  <c r="Y42"/>
  <c r="O35" i="12"/>
  <c r="AM254" i="1"/>
  <c r="Y245"/>
  <c r="BA227"/>
  <c r="AY211"/>
  <c r="BA202"/>
  <c r="Y202"/>
  <c r="Y199"/>
  <c r="Y142"/>
  <c r="AW125"/>
  <c r="O259" i="12"/>
  <c r="N259" s="1"/>
  <c r="AG241"/>
  <c r="O45"/>
  <c r="AW258" i="1"/>
  <c r="Y205"/>
  <c r="BA125"/>
  <c r="AO125"/>
  <c r="Z285" i="34"/>
  <c r="R274" i="12"/>
  <c r="O252"/>
  <c r="AV252" i="1" s="1"/>
  <c r="AT263" i="34" s="1"/>
  <c r="AG90" i="12"/>
  <c r="AW255" i="1"/>
  <c r="Y136"/>
  <c r="AB136" s="1"/>
  <c r="Q136" i="6" s="1"/>
  <c r="AY62" i="1"/>
  <c r="Y62"/>
  <c r="BA56"/>
  <c r="BA50"/>
  <c r="O262" i="12"/>
  <c r="AW272" i="1"/>
  <c r="Y272"/>
  <c r="AB272" s="1"/>
  <c r="Y265"/>
  <c r="R265" i="12" s="1"/>
  <c r="AW155" i="1"/>
  <c r="O194" i="12"/>
  <c r="Y150" i="1"/>
  <c r="BA149"/>
  <c r="AH149" i="12" s="1"/>
  <c r="AG149" s="1"/>
  <c r="AY136" i="1"/>
  <c r="AM136"/>
  <c r="Y64"/>
  <c r="AM62"/>
  <c r="O131" i="12"/>
  <c r="O119"/>
  <c r="AY272" i="1"/>
  <c r="AM272"/>
  <c r="AO265"/>
  <c r="AW250"/>
  <c r="AO179"/>
  <c r="Y174"/>
  <c r="Y155"/>
  <c r="AM63"/>
  <c r="Z286" i="34"/>
  <c r="R275" i="12"/>
  <c r="Z152" i="34"/>
  <c r="R141" i="12"/>
  <c r="AL123" i="34"/>
  <c r="X112" i="12"/>
  <c r="W112" s="1"/>
  <c r="Z246" i="34"/>
  <c r="R235" i="12"/>
  <c r="Z214" i="34"/>
  <c r="R203" i="12"/>
  <c r="AL144" i="34"/>
  <c r="X133" i="12"/>
  <c r="W133" s="1"/>
  <c r="Z266" i="34"/>
  <c r="R255" i="12"/>
  <c r="Z182" i="34"/>
  <c r="R171" i="12"/>
  <c r="U169" i="5" s="1"/>
  <c r="AL163" i="34"/>
  <c r="AR152" i="1"/>
  <c r="N150" i="37" s="1"/>
  <c r="X152" i="12"/>
  <c r="W152" s="1"/>
  <c r="Z156" i="34"/>
  <c r="R145" i="12"/>
  <c r="Z133" i="34"/>
  <c r="R122" i="12"/>
  <c r="Z101" i="34"/>
  <c r="R90" i="12"/>
  <c r="U88" i="5" s="1"/>
  <c r="Z42" i="34"/>
  <c r="R31" i="12"/>
  <c r="Z277" i="34"/>
  <c r="R266" i="12"/>
  <c r="Z191" i="34"/>
  <c r="R180" i="12"/>
  <c r="AU158" i="34"/>
  <c r="AD147" i="12"/>
  <c r="Z140" i="34"/>
  <c r="R129" i="12"/>
  <c r="U127" i="5" s="1"/>
  <c r="BA135" i="34"/>
  <c r="AH124" i="12"/>
  <c r="Z124" i="34"/>
  <c r="R113" i="12"/>
  <c r="Z105" i="34"/>
  <c r="R94" i="12"/>
  <c r="U92" i="5" s="1"/>
  <c r="O242" i="12"/>
  <c r="O213"/>
  <c r="O201"/>
  <c r="O151"/>
  <c r="N151" s="1"/>
  <c r="O130"/>
  <c r="N130" s="1"/>
  <c r="O129"/>
  <c r="O128"/>
  <c r="O126"/>
  <c r="N126" s="1"/>
  <c r="O122"/>
  <c r="N122" s="1"/>
  <c r="O116"/>
  <c r="O112"/>
  <c r="O78"/>
  <c r="N78" s="1"/>
  <c r="O77"/>
  <c r="N77" s="1"/>
  <c r="O66"/>
  <c r="O60"/>
  <c r="O50"/>
  <c r="BA255" i="1"/>
  <c r="AO255"/>
  <c r="Z255" i="12" s="1"/>
  <c r="Y250" i="1"/>
  <c r="R250" i="12" s="1"/>
  <c r="Y237" i="1"/>
  <c r="AY228"/>
  <c r="AO155"/>
  <c r="AY145"/>
  <c r="Y133"/>
  <c r="BA127"/>
  <c r="AH127" i="12" s="1"/>
  <c r="AY56" i="1"/>
  <c r="AF56" i="12" s="1"/>
  <c r="AE56" s="1"/>
  <c r="AM56" i="1"/>
  <c r="X56" i="12" s="1"/>
  <c r="W56" s="1"/>
  <c r="Y56" i="1"/>
  <c r="Y50"/>
  <c r="BA40"/>
  <c r="O274" i="12"/>
  <c r="O267"/>
  <c r="AV267" i="1" s="1"/>
  <c r="O215" i="12"/>
  <c r="N215" s="1"/>
  <c r="O202"/>
  <c r="O161"/>
  <c r="O153"/>
  <c r="N153" s="1"/>
  <c r="O140"/>
  <c r="N140" s="1"/>
  <c r="AG103"/>
  <c r="O97"/>
  <c r="O88"/>
  <c r="O48"/>
  <c r="N48" s="1"/>
  <c r="AY270" i="1"/>
  <c r="Y270"/>
  <c r="AO268"/>
  <c r="Y267"/>
  <c r="Y214"/>
  <c r="Y208"/>
  <c r="Y206"/>
  <c r="AB187"/>
  <c r="H185" i="37" s="1"/>
  <c r="Y156" i="1"/>
  <c r="AW152"/>
  <c r="Y152"/>
  <c r="AB152" s="1"/>
  <c r="AW149"/>
  <c r="Y149"/>
  <c r="AE139" i="12"/>
  <c r="Y135" i="1"/>
  <c r="Y131"/>
  <c r="BA130"/>
  <c r="Y127"/>
  <c r="Z138" i="34" s="1"/>
  <c r="AW124" i="1"/>
  <c r="Y124"/>
  <c r="AY113"/>
  <c r="AY112"/>
  <c r="BC112" s="1"/>
  <c r="Y112"/>
  <c r="AO103"/>
  <c r="AO100"/>
  <c r="O237" i="12"/>
  <c r="N237" s="1"/>
  <c r="O231"/>
  <c r="AV231" i="1" s="1"/>
  <c r="AT242" i="34" s="1"/>
  <c r="O219" i="12"/>
  <c r="N219" s="1"/>
  <c r="O218"/>
  <c r="O204"/>
  <c r="N204" s="1"/>
  <c r="O192"/>
  <c r="O172"/>
  <c r="O171"/>
  <c r="O170"/>
  <c r="N170" s="1"/>
  <c r="O124"/>
  <c r="N124" s="1"/>
  <c r="O123"/>
  <c r="N123" s="1"/>
  <c r="O115"/>
  <c r="O113"/>
  <c r="N113" s="1"/>
  <c r="O101"/>
  <c r="O56"/>
  <c r="O52"/>
  <c r="AJ265" i="1"/>
  <c r="AO250"/>
  <c r="AW237"/>
  <c r="Y70"/>
  <c r="AW56"/>
  <c r="AW50"/>
  <c r="O261" i="12"/>
  <c r="N261" s="1"/>
  <c r="O228"/>
  <c r="O208"/>
  <c r="N208" s="1"/>
  <c r="O162"/>
  <c r="N162" s="1"/>
  <c r="O67"/>
  <c r="O58"/>
  <c r="AW270" i="1"/>
  <c r="AD270" i="12" s="1"/>
  <c r="Y268" i="1"/>
  <c r="Y251"/>
  <c r="AY152"/>
  <c r="AF152" i="12" s="1"/>
  <c r="AE152" s="1"/>
  <c r="Y132" i="1"/>
  <c r="AB132" s="1"/>
  <c r="Y100"/>
  <c r="Y65"/>
  <c r="Y63"/>
  <c r="AO56"/>
  <c r="AZ246" i="34"/>
  <c r="AG235" i="12"/>
  <c r="N187"/>
  <c r="T200" i="34"/>
  <c r="O189" i="12"/>
  <c r="T282" i="34"/>
  <c r="O271" i="12"/>
  <c r="N262"/>
  <c r="T227" i="34"/>
  <c r="O216" i="12"/>
  <c r="D212" i="34"/>
  <c r="J201" i="1"/>
  <c r="D179" i="34"/>
  <c r="J168" i="1"/>
  <c r="N155" i="12"/>
  <c r="T154" i="34"/>
  <c r="O143" i="12"/>
  <c r="N115"/>
  <c r="N103"/>
  <c r="D107" i="34"/>
  <c r="J96" i="1"/>
  <c r="T101" i="34"/>
  <c r="O90" i="12"/>
  <c r="L49" i="1"/>
  <c r="X47" i="5"/>
  <c r="AI169" i="34"/>
  <c r="V158" i="12"/>
  <c r="AG255" i="5"/>
  <c r="AG159"/>
  <c r="AG140"/>
  <c r="AG137"/>
  <c r="X98"/>
  <c r="N274" i="12"/>
  <c r="T281" i="34"/>
  <c r="O270" i="12"/>
  <c r="O266"/>
  <c r="T260" i="34"/>
  <c r="O249" i="12"/>
  <c r="T254" i="34"/>
  <c r="O243" i="12"/>
  <c r="T245" i="34"/>
  <c r="O234" i="12"/>
  <c r="D237" i="34"/>
  <c r="J226" i="1"/>
  <c r="O225" i="12"/>
  <c r="D235" i="34"/>
  <c r="J224" i="1"/>
  <c r="N222" i="12"/>
  <c r="D227" i="34"/>
  <c r="J216" i="1"/>
  <c r="D223" i="34"/>
  <c r="J212" i="1"/>
  <c r="O211" i="12"/>
  <c r="T221" i="34"/>
  <c r="O210" i="12"/>
  <c r="N199"/>
  <c r="D208" i="34"/>
  <c r="J197" i="1"/>
  <c r="N194" i="12"/>
  <c r="D196" i="34"/>
  <c r="J185" i="1"/>
  <c r="M185" i="12" s="1"/>
  <c r="D181" i="34"/>
  <c r="J170" i="1"/>
  <c r="R168" i="12"/>
  <c r="N158"/>
  <c r="T153" i="34"/>
  <c r="O142" i="12"/>
  <c r="N136"/>
  <c r="T146" i="34"/>
  <c r="O135" i="12"/>
  <c r="N128"/>
  <c r="AZ121" i="1"/>
  <c r="AZ132" i="34" s="1"/>
  <c r="AG119" i="5"/>
  <c r="AZ118" i="1"/>
  <c r="AZ129" i="34" s="1"/>
  <c r="AG116" i="5"/>
  <c r="D125" i="34"/>
  <c r="J114" i="1"/>
  <c r="AZ108"/>
  <c r="AZ119" i="34" s="1"/>
  <c r="AG106" i="5"/>
  <c r="D118" i="34"/>
  <c r="J107" i="1"/>
  <c r="AZ105"/>
  <c r="AZ116" i="34" s="1"/>
  <c r="AG103" i="5"/>
  <c r="D110" i="34"/>
  <c r="J99" i="1"/>
  <c r="D105" i="34"/>
  <c r="J94" i="1"/>
  <c r="L89"/>
  <c r="P89" s="1"/>
  <c r="H87" i="13" s="1"/>
  <c r="X87" i="5"/>
  <c r="T98" i="34"/>
  <c r="O87" i="12"/>
  <c r="N58"/>
  <c r="L57" i="1"/>
  <c r="X55" i="5"/>
  <c r="L31" i="1"/>
  <c r="X29" i="5"/>
  <c r="D244" i="6"/>
  <c r="AM244" i="1"/>
  <c r="AY244"/>
  <c r="AX255" i="34" s="1"/>
  <c r="Y244" i="1"/>
  <c r="AB244" s="1"/>
  <c r="D244" i="12"/>
  <c r="BA244" i="1"/>
  <c r="AO244"/>
  <c r="AZ243"/>
  <c r="AH253" i="34"/>
  <c r="U242" i="12"/>
  <c r="D236" i="6"/>
  <c r="Y236" i="1"/>
  <c r="BA236"/>
  <c r="AH236" i="12" s="1"/>
  <c r="D230" i="6"/>
  <c r="AW230" i="1"/>
  <c r="D230" i="12"/>
  <c r="AU238" i="34"/>
  <c r="AD227" i="12"/>
  <c r="AH238" i="34"/>
  <c r="U227" i="12"/>
  <c r="T223" i="34"/>
  <c r="O212" i="12"/>
  <c r="AH217" i="34"/>
  <c r="U206" i="12"/>
  <c r="Z215" i="34"/>
  <c r="R204" i="12"/>
  <c r="T189" i="34"/>
  <c r="O178" i="12"/>
  <c r="AW145" i="34"/>
  <c r="BC134" i="1"/>
  <c r="S132" i="37" s="1"/>
  <c r="T144" i="34"/>
  <c r="O133" i="12"/>
  <c r="D261" i="34"/>
  <c r="J250" i="1"/>
  <c r="D246" i="34"/>
  <c r="J235" i="1"/>
  <c r="T240" i="34"/>
  <c r="O229" i="12"/>
  <c r="T225" i="34"/>
  <c r="O214" i="12"/>
  <c r="N198"/>
  <c r="N192"/>
  <c r="N181"/>
  <c r="D189" i="34"/>
  <c r="J178" i="1"/>
  <c r="D173" i="34"/>
  <c r="J162" i="1"/>
  <c r="T156" i="34"/>
  <c r="O145" i="12"/>
  <c r="T155" i="34"/>
  <c r="O144" i="12"/>
  <c r="D144" i="34"/>
  <c r="J133" i="1"/>
  <c r="L102"/>
  <c r="X100" i="5"/>
  <c r="X49"/>
  <c r="L51" i="1"/>
  <c r="N47" i="12"/>
  <c r="D274" i="34"/>
  <c r="J263" i="1"/>
  <c r="Z262" i="34"/>
  <c r="R251" i="12"/>
  <c r="AI196" i="34"/>
  <c r="V185" i="12"/>
  <c r="AO193" i="34"/>
  <c r="Z182" i="12"/>
  <c r="AI179" i="34"/>
  <c r="V168" i="12"/>
  <c r="Z177" i="34"/>
  <c r="R166" i="12"/>
  <c r="Z158" i="34"/>
  <c r="R147" i="12"/>
  <c r="X271" i="5"/>
  <c r="X153"/>
  <c r="X150"/>
  <c r="AG147"/>
  <c r="X143"/>
  <c r="AG70"/>
  <c r="T286" i="34"/>
  <c r="O275" i="12"/>
  <c r="D268" i="34"/>
  <c r="J257" i="1"/>
  <c r="T264" i="34"/>
  <c r="O253" i="12"/>
  <c r="D260" i="34"/>
  <c r="J249" i="1"/>
  <c r="T258" i="34"/>
  <c r="O247" i="12"/>
  <c r="O245"/>
  <c r="D252" i="34"/>
  <c r="J241" i="1"/>
  <c r="D250" i="34"/>
  <c r="J239" i="1"/>
  <c r="M239" i="12" s="1"/>
  <c r="D247" i="34"/>
  <c r="J236" i="1"/>
  <c r="T244" i="34"/>
  <c r="O233" i="12"/>
  <c r="T234" i="34"/>
  <c r="O223" i="12"/>
  <c r="D232" i="34"/>
  <c r="J221" i="1"/>
  <c r="M221" i="12" s="1"/>
  <c r="AQ221" i="1" s="1"/>
  <c r="T211" i="34"/>
  <c r="O200" i="12"/>
  <c r="N195"/>
  <c r="R185"/>
  <c r="T191" i="34"/>
  <c r="O180" i="12"/>
  <c r="T187" i="34"/>
  <c r="O176" i="12"/>
  <c r="N174"/>
  <c r="N172"/>
  <c r="N157"/>
  <c r="T167" i="34"/>
  <c r="O156" i="12"/>
  <c r="D162" i="34"/>
  <c r="J151" i="1"/>
  <c r="N148" i="12"/>
  <c r="D150" i="34"/>
  <c r="J139" i="1"/>
  <c r="N137" i="12"/>
  <c r="D141" i="34"/>
  <c r="J130" i="1"/>
  <c r="T138" i="34"/>
  <c r="O127" i="12"/>
  <c r="D136" i="34"/>
  <c r="J125" i="1"/>
  <c r="N116" i="12"/>
  <c r="T121" i="34"/>
  <c r="O110" i="12"/>
  <c r="T119" i="34"/>
  <c r="O108" i="12"/>
  <c r="T117" i="34"/>
  <c r="O106" i="12"/>
  <c r="AZ96" i="1"/>
  <c r="AZ107" i="34" s="1"/>
  <c r="AG94" i="5"/>
  <c r="D106" i="34"/>
  <c r="J95" i="1"/>
  <c r="AZ92"/>
  <c r="AZ103" i="34" s="1"/>
  <c r="AG90" i="5"/>
  <c r="T92" i="34"/>
  <c r="O81" i="12"/>
  <c r="D91" i="34"/>
  <c r="J80" i="1"/>
  <c r="T79" i="34"/>
  <c r="O68" i="12"/>
  <c r="D73" i="34"/>
  <c r="J62" i="1"/>
  <c r="N42" i="12"/>
  <c r="L41" i="1"/>
  <c r="X39" i="5"/>
  <c r="T51" i="34"/>
  <c r="O40" i="12"/>
  <c r="BA260" i="34"/>
  <c r="AH249" i="12"/>
  <c r="AG249" s="1"/>
  <c r="D234" i="34"/>
  <c r="J223" i="1"/>
  <c r="T220" i="34"/>
  <c r="O209" i="12"/>
  <c r="BA85" i="1"/>
  <c r="BA96" i="34" s="1"/>
  <c r="AO85" i="1"/>
  <c r="Y85"/>
  <c r="D85" i="12"/>
  <c r="T95" i="34"/>
  <c r="O84" i="12"/>
  <c r="T284" i="34"/>
  <c r="O273" i="12"/>
  <c r="D251" i="34"/>
  <c r="J240" i="1"/>
  <c r="N228" i="12"/>
  <c r="T231" i="34"/>
  <c r="O220" i="12"/>
  <c r="D228" i="34"/>
  <c r="J217" i="1"/>
  <c r="T218" i="34"/>
  <c r="O207" i="12"/>
  <c r="T202" i="34"/>
  <c r="O191" i="12"/>
  <c r="T171" i="34"/>
  <c r="O160" i="12"/>
  <c r="T163" i="34"/>
  <c r="O152" i="12"/>
  <c r="L120" i="1"/>
  <c r="X118" i="5"/>
  <c r="N100" i="12"/>
  <c r="AZ95" i="1"/>
  <c r="AZ106" i="34" s="1"/>
  <c r="AG93" i="5"/>
  <c r="N52" i="12"/>
  <c r="AH204" i="34"/>
  <c r="U193" i="12"/>
  <c r="Z169" i="34"/>
  <c r="R158" i="12"/>
  <c r="U156" i="5" s="1"/>
  <c r="X269"/>
  <c r="AG228"/>
  <c r="X227"/>
  <c r="X218"/>
  <c r="X189"/>
  <c r="X141"/>
  <c r="X88"/>
  <c r="D283" i="34"/>
  <c r="J272" i="1"/>
  <c r="D280" i="34"/>
  <c r="J269" i="1"/>
  <c r="T279" i="34"/>
  <c r="O268" i="12"/>
  <c r="O265"/>
  <c r="T274" i="34"/>
  <c r="O263" i="12"/>
  <c r="T267" i="34"/>
  <c r="O256" i="12"/>
  <c r="T261" i="34"/>
  <c r="O250" i="12"/>
  <c r="T243" i="34"/>
  <c r="O232" i="12"/>
  <c r="D222" i="34"/>
  <c r="J211" i="1"/>
  <c r="D220" i="34"/>
  <c r="J209" i="1"/>
  <c r="D217" i="34"/>
  <c r="J206" i="1"/>
  <c r="O205" i="12"/>
  <c r="N202"/>
  <c r="T199" i="34"/>
  <c r="O188" i="12"/>
  <c r="N177"/>
  <c r="N173"/>
  <c r="N171"/>
  <c r="T174" i="34"/>
  <c r="O163" i="12"/>
  <c r="D172" i="34"/>
  <c r="J161" i="1"/>
  <c r="D160" i="34"/>
  <c r="J149" i="1"/>
  <c r="N147" i="12"/>
  <c r="T157" i="34"/>
  <c r="O146" i="12"/>
  <c r="D145" i="34"/>
  <c r="J134" i="1"/>
  <c r="D132" i="34"/>
  <c r="J121" i="1"/>
  <c r="D129" i="34"/>
  <c r="J118" i="1"/>
  <c r="AZ114"/>
  <c r="AZ125" i="34" s="1"/>
  <c r="AG112" i="5"/>
  <c r="N112" i="12"/>
  <c r="D121" i="34"/>
  <c r="J110" i="1"/>
  <c r="D119" i="34"/>
  <c r="J108" i="1"/>
  <c r="D116" i="34"/>
  <c r="J105" i="1"/>
  <c r="AZ99"/>
  <c r="AZ110" i="34" s="1"/>
  <c r="AG97" i="5"/>
  <c r="L98" i="1"/>
  <c r="X96" i="5"/>
  <c r="N97" i="12"/>
  <c r="T57" i="34"/>
  <c r="O46" i="12"/>
  <c r="T48" i="34"/>
  <c r="O37" i="12"/>
  <c r="Y273" i="34"/>
  <c r="Q262" i="12"/>
  <c r="AW244" i="1"/>
  <c r="D245" i="34"/>
  <c r="J234" i="1"/>
  <c r="M234" i="12" s="1"/>
  <c r="Y218" i="1"/>
  <c r="D218" i="12"/>
  <c r="AH228" i="34"/>
  <c r="U217" i="12"/>
  <c r="D200" i="6"/>
  <c r="D200" i="12"/>
  <c r="D201" i="34"/>
  <c r="J190" i="1"/>
  <c r="BA182"/>
  <c r="Y182"/>
  <c r="AW182"/>
  <c r="D182" i="12"/>
  <c r="AO176" i="1"/>
  <c r="D176" i="12"/>
  <c r="Y186" i="34"/>
  <c r="Q175" i="12"/>
  <c r="T107" i="34"/>
  <c r="O96" i="12"/>
  <c r="Z46" i="34"/>
  <c r="R35" i="12"/>
  <c r="D284" i="34"/>
  <c r="J273" i="1"/>
  <c r="D282" i="34"/>
  <c r="J271" i="1"/>
  <c r="D281" i="34"/>
  <c r="J270" i="1"/>
  <c r="O269" i="12"/>
  <c r="O257"/>
  <c r="D267" i="34"/>
  <c r="J256" i="1"/>
  <c r="O254" i="12"/>
  <c r="D264" i="34"/>
  <c r="J253" i="1"/>
  <c r="D262" i="34"/>
  <c r="J251" i="1"/>
  <c r="O248" i="12"/>
  <c r="O246"/>
  <c r="O244"/>
  <c r="O238"/>
  <c r="O235"/>
  <c r="D244" i="34"/>
  <c r="J233" i="1"/>
  <c r="O230" i="12"/>
  <c r="D240" i="34"/>
  <c r="J229" i="1"/>
  <c r="O227" i="12"/>
  <c r="O226"/>
  <c r="O224"/>
  <c r="O221"/>
  <c r="D231" i="34"/>
  <c r="J220" i="1"/>
  <c r="O217" i="12"/>
  <c r="D225" i="34"/>
  <c r="J214" i="1"/>
  <c r="D221" i="34"/>
  <c r="J210" i="1"/>
  <c r="O206" i="12"/>
  <c r="N201"/>
  <c r="N197"/>
  <c r="D202" i="34"/>
  <c r="J191" i="1"/>
  <c r="M191" i="12" s="1"/>
  <c r="D200" i="34"/>
  <c r="J189" i="1"/>
  <c r="D199" i="34"/>
  <c r="J188" i="1"/>
  <c r="N185" i="12"/>
  <c r="AG179"/>
  <c r="D184" i="34"/>
  <c r="J173" i="1"/>
  <c r="N168" i="12"/>
  <c r="N166"/>
  <c r="N161"/>
  <c r="D171" i="34"/>
  <c r="J160" i="1"/>
  <c r="D169" i="34"/>
  <c r="J158" i="1"/>
  <c r="D167" i="34"/>
  <c r="J156" i="1"/>
  <c r="D166" i="34"/>
  <c r="J155" i="1"/>
  <c r="D163" i="34"/>
  <c r="J152" i="1"/>
  <c r="N149" i="12"/>
  <c r="D157" i="34"/>
  <c r="J146" i="1"/>
  <c r="D156" i="34"/>
  <c r="J145" i="1"/>
  <c r="D154" i="34"/>
  <c r="J143" i="1"/>
  <c r="D153" i="34"/>
  <c r="J142" i="1"/>
  <c r="O141" i="12"/>
  <c r="O139"/>
  <c r="D146" i="34"/>
  <c r="J135" i="1"/>
  <c r="AE134" i="12"/>
  <c r="O134"/>
  <c r="D138" i="34"/>
  <c r="J127" i="1"/>
  <c r="O125" i="12"/>
  <c r="O121"/>
  <c r="D131" i="34"/>
  <c r="J120" i="1"/>
  <c r="O118" i="12"/>
  <c r="O114"/>
  <c r="O107"/>
  <c r="D117" i="34"/>
  <c r="J106" i="1"/>
  <c r="O105" i="12"/>
  <c r="D111" i="34"/>
  <c r="J100" i="1"/>
  <c r="M100" i="12" s="1"/>
  <c r="O99"/>
  <c r="D109" i="34"/>
  <c r="J98" i="1"/>
  <c r="O95" i="12"/>
  <c r="N94"/>
  <c r="N92"/>
  <c r="D101" i="34"/>
  <c r="J90" i="1"/>
  <c r="D100" i="34"/>
  <c r="J89" i="1"/>
  <c r="M89" i="12" s="1"/>
  <c r="T97" i="34"/>
  <c r="O86" i="12"/>
  <c r="T93" i="34"/>
  <c r="O82" i="12"/>
  <c r="D59" i="34"/>
  <c r="J48" i="1"/>
  <c r="D51" i="34"/>
  <c r="J40" i="1"/>
  <c r="N34" i="12"/>
  <c r="T44" i="34"/>
  <c r="O33" i="12"/>
  <c r="D40" i="34"/>
  <c r="J29" i="1"/>
  <c r="Y273"/>
  <c r="D204" i="6"/>
  <c r="AY204" i="1"/>
  <c r="S164" i="34"/>
  <c r="P153" i="1"/>
  <c r="H151" i="13" s="1"/>
  <c r="AO77" i="1"/>
  <c r="BA77"/>
  <c r="D77" i="12"/>
  <c r="T87" i="34"/>
  <c r="O76" i="12"/>
  <c r="D74" i="6"/>
  <c r="BA74" i="1"/>
  <c r="Y74"/>
  <c r="AW74"/>
  <c r="D74" i="12"/>
  <c r="AH73" i="34"/>
  <c r="AJ62" i="1"/>
  <c r="U62" i="12"/>
  <c r="D288" i="34"/>
  <c r="J277" i="1"/>
  <c r="D279" i="34"/>
  <c r="J268" i="1"/>
  <c r="D272" i="34"/>
  <c r="J261" i="1"/>
  <c r="D271" i="34"/>
  <c r="J260" i="1"/>
  <c r="D266" i="34"/>
  <c r="J255" i="1"/>
  <c r="D256" i="34"/>
  <c r="J245" i="1"/>
  <c r="D253" i="34"/>
  <c r="J242" i="1"/>
  <c r="M242" i="12" s="1"/>
  <c r="AQ242" i="1" s="1"/>
  <c r="AB242" i="12" s="1"/>
  <c r="O236"/>
  <c r="AG229"/>
  <c r="D233" i="34"/>
  <c r="J222" i="1"/>
  <c r="D224" i="34"/>
  <c r="J213" i="1"/>
  <c r="D218" i="34"/>
  <c r="J207" i="1"/>
  <c r="D214" i="34"/>
  <c r="J203" i="1"/>
  <c r="D209" i="34"/>
  <c r="J198" i="1"/>
  <c r="M198" i="12" s="1"/>
  <c r="D207" i="34"/>
  <c r="J196" i="1"/>
  <c r="M196" i="12" s="1"/>
  <c r="D206" i="34"/>
  <c r="J195" i="1"/>
  <c r="D204" i="34"/>
  <c r="J193" i="1"/>
  <c r="D197" i="34"/>
  <c r="J186" i="1"/>
  <c r="D195" i="34"/>
  <c r="J184" i="1"/>
  <c r="D194" i="34"/>
  <c r="J183" i="1"/>
  <c r="D191" i="34"/>
  <c r="J180" i="1"/>
  <c r="M180" i="12" s="1"/>
  <c r="D190" i="34"/>
  <c r="J179" i="1"/>
  <c r="D186" i="34"/>
  <c r="J175" i="1"/>
  <c r="D185" i="34"/>
  <c r="J174" i="1"/>
  <c r="M174" i="12" s="1"/>
  <c r="D180" i="34"/>
  <c r="J169" i="1"/>
  <c r="D178" i="34"/>
  <c r="J167" i="1"/>
  <c r="D176" i="34"/>
  <c r="J165" i="1"/>
  <c r="D175" i="34"/>
  <c r="J164" i="1"/>
  <c r="D174" i="34"/>
  <c r="J163" i="1"/>
  <c r="D170" i="34"/>
  <c r="J159" i="1"/>
  <c r="D168" i="34"/>
  <c r="J157" i="1"/>
  <c r="D161" i="34"/>
  <c r="J150" i="1"/>
  <c r="D158" i="34"/>
  <c r="J147" i="1"/>
  <c r="D151" i="34"/>
  <c r="J140" i="1"/>
  <c r="D147" i="34"/>
  <c r="J136" i="1"/>
  <c r="D143" i="34"/>
  <c r="J132" i="1"/>
  <c r="D142" i="34"/>
  <c r="J131" i="1"/>
  <c r="D140" i="34"/>
  <c r="J129" i="1"/>
  <c r="AG127" i="12"/>
  <c r="D135" i="34"/>
  <c r="J124" i="1"/>
  <c r="D130" i="34"/>
  <c r="J119" i="1"/>
  <c r="D122" i="34"/>
  <c r="J111" i="1"/>
  <c r="M111" i="12" s="1"/>
  <c r="D112" i="34"/>
  <c r="J101" i="1"/>
  <c r="D104" i="34"/>
  <c r="J93" i="1"/>
  <c r="M93" i="12" s="1"/>
  <c r="N73"/>
  <c r="D83" i="34"/>
  <c r="J72" i="1"/>
  <c r="N71" i="12"/>
  <c r="D70" i="34"/>
  <c r="J59" i="1"/>
  <c r="N50" i="12"/>
  <c r="T54" i="34"/>
  <c r="O43" i="12"/>
  <c r="N35"/>
  <c r="BA239" i="1"/>
  <c r="Y239"/>
  <c r="BA188"/>
  <c r="Y188"/>
  <c r="AO157"/>
  <c r="AW157"/>
  <c r="Y157"/>
  <c r="AO74"/>
  <c r="AI60" i="34"/>
  <c r="V49" i="12"/>
  <c r="Y60" i="34"/>
  <c r="Q49" i="12"/>
  <c r="O277"/>
  <c r="D287" i="34"/>
  <c r="J276" i="1"/>
  <c r="D285" i="34"/>
  <c r="J274" i="1"/>
  <c r="D277" i="34"/>
  <c r="J266" i="1"/>
  <c r="D276" i="34"/>
  <c r="J265" i="1"/>
  <c r="O264" i="12"/>
  <c r="D273" i="34"/>
  <c r="J262" i="1"/>
  <c r="O260" i="12"/>
  <c r="D269" i="34"/>
  <c r="J258" i="1"/>
  <c r="D265" i="34"/>
  <c r="J254" i="1"/>
  <c r="D263" i="34"/>
  <c r="J252" i="1"/>
  <c r="D254" i="34"/>
  <c r="J243" i="1"/>
  <c r="N242" i="12"/>
  <c r="D248" i="34"/>
  <c r="J237" i="1"/>
  <c r="D239" i="34"/>
  <c r="J228" i="1"/>
  <c r="D238" i="34"/>
  <c r="J227" i="1"/>
  <c r="Q238" i="34" s="1"/>
  <c r="D236"/>
  <c r="J225" i="1"/>
  <c r="D230" i="34"/>
  <c r="J219" i="1"/>
  <c r="N218" i="12"/>
  <c r="D226" i="34"/>
  <c r="J215" i="1"/>
  <c r="N213" i="12"/>
  <c r="D219" i="34"/>
  <c r="J208" i="1"/>
  <c r="D216" i="34"/>
  <c r="J205" i="1"/>
  <c r="D215" i="34"/>
  <c r="J204" i="1"/>
  <c r="O203" i="12"/>
  <c r="D213" i="34"/>
  <c r="J202" i="1"/>
  <c r="D210" i="34"/>
  <c r="J199" i="1"/>
  <c r="M199" i="12" s="1"/>
  <c r="O196"/>
  <c r="D205" i="34"/>
  <c r="J194" i="1"/>
  <c r="O193" i="12"/>
  <c r="D203" i="34"/>
  <c r="J192" i="1"/>
  <c r="O190" i="12"/>
  <c r="D198" i="34"/>
  <c r="J187" i="1"/>
  <c r="O186" i="12"/>
  <c r="O184"/>
  <c r="O183"/>
  <c r="O182"/>
  <c r="D192" i="34"/>
  <c r="J181" i="1"/>
  <c r="O179" i="12"/>
  <c r="D188" i="34"/>
  <c r="J177" i="1"/>
  <c r="O175" i="12"/>
  <c r="D183" i="34"/>
  <c r="J172" i="1"/>
  <c r="D182" i="34"/>
  <c r="J171" i="1"/>
  <c r="O169" i="12"/>
  <c r="O167"/>
  <c r="O165"/>
  <c r="O164"/>
  <c r="O159"/>
  <c r="O154"/>
  <c r="D164" i="34"/>
  <c r="J153" i="1"/>
  <c r="O150" i="12"/>
  <c r="O138"/>
  <c r="D149" i="34"/>
  <c r="J138" i="1"/>
  <c r="D148" i="34"/>
  <c r="J137" i="1"/>
  <c r="O132" i="12"/>
  <c r="N131"/>
  <c r="N129"/>
  <c r="D139" i="34"/>
  <c r="J128" i="1"/>
  <c r="D137" i="34"/>
  <c r="J126" i="1"/>
  <c r="AG124" i="12"/>
  <c r="D134" i="34"/>
  <c r="J123" i="1"/>
  <c r="D133" i="34"/>
  <c r="J122" i="1"/>
  <c r="N119" i="12"/>
  <c r="N117"/>
  <c r="D127" i="34"/>
  <c r="J116" i="1"/>
  <c r="D126" i="34"/>
  <c r="J115" i="1"/>
  <c r="D124" i="34"/>
  <c r="J113" i="1"/>
  <c r="D123" i="34"/>
  <c r="J112" i="1"/>
  <c r="N111" i="12"/>
  <c r="N109"/>
  <c r="AG107"/>
  <c r="O104"/>
  <c r="D114" i="34"/>
  <c r="J103" i="1"/>
  <c r="M103" i="12" s="1"/>
  <c r="N101"/>
  <c r="D108" i="34"/>
  <c r="J97" i="1"/>
  <c r="AG94" i="12"/>
  <c r="O93"/>
  <c r="O91"/>
  <c r="N88"/>
  <c r="T90" i="34"/>
  <c r="O79" i="12"/>
  <c r="D86" i="34"/>
  <c r="J75" i="1"/>
  <c r="T85" i="34"/>
  <c r="O74" i="12"/>
  <c r="D82" i="34"/>
  <c r="J71" i="1"/>
  <c r="D80" i="34"/>
  <c r="J69" i="1"/>
  <c r="M69" i="12" s="1"/>
  <c r="N67"/>
  <c r="D76" i="34"/>
  <c r="J65" i="1"/>
  <c r="M65" i="12" s="1"/>
  <c r="N63"/>
  <c r="N62"/>
  <c r="N56"/>
  <c r="T66" i="34"/>
  <c r="O55" i="12"/>
  <c r="N54"/>
  <c r="N53"/>
  <c r="N45"/>
  <c r="N44"/>
  <c r="T49" i="34"/>
  <c r="O38" i="12"/>
  <c r="T47" i="34"/>
  <c r="O36" i="12"/>
  <c r="N32"/>
  <c r="D275" i="6"/>
  <c r="AY275" i="1"/>
  <c r="D101" i="6"/>
  <c r="AO101" i="1"/>
  <c r="Z101" i="12" s="1"/>
  <c r="D97" i="34"/>
  <c r="J86" i="1"/>
  <c r="AO82" i="34"/>
  <c r="Z71" i="12"/>
  <c r="AI69" i="34"/>
  <c r="AJ58" i="1"/>
  <c r="L56" i="37" s="1"/>
  <c r="Z69" i="34"/>
  <c r="R58" i="12"/>
  <c r="U56" i="5" s="1"/>
  <c r="AM47" i="1"/>
  <c r="AY47"/>
  <c r="AF47" i="12" s="1"/>
  <c r="AE47" s="1"/>
  <c r="D47"/>
  <c r="O85"/>
  <c r="O83"/>
  <c r="O80"/>
  <c r="O75"/>
  <c r="O72"/>
  <c r="O69"/>
  <c r="O65"/>
  <c r="D74" i="34"/>
  <c r="J63" i="1"/>
  <c r="O61" i="12"/>
  <c r="O59"/>
  <c r="D64" i="34"/>
  <c r="J53" i="1"/>
  <c r="D62" i="34"/>
  <c r="J51" i="1"/>
  <c r="D57" i="34"/>
  <c r="J46" i="1"/>
  <c r="D54" i="34"/>
  <c r="J43" i="1"/>
  <c r="D49" i="34"/>
  <c r="J38" i="1"/>
  <c r="D47" i="34"/>
  <c r="J36" i="1"/>
  <c r="D44" i="34"/>
  <c r="J33" i="1"/>
  <c r="D43" i="34"/>
  <c r="J32" i="1"/>
  <c r="M32" i="12" s="1"/>
  <c r="D42" i="34"/>
  <c r="J31" i="1"/>
  <c r="O29" i="12"/>
  <c r="D173" i="6"/>
  <c r="AY173" i="1"/>
  <c r="AO173"/>
  <c r="AW173"/>
  <c r="BA173"/>
  <c r="D158" i="6"/>
  <c r="AY158" i="1"/>
  <c r="D147" i="6"/>
  <c r="AM147" i="1"/>
  <c r="AY147"/>
  <c r="AW156" i="34"/>
  <c r="BC145" i="1"/>
  <c r="S137" i="34"/>
  <c r="P126" i="1"/>
  <c r="H124" i="13" s="1"/>
  <c r="D58" i="6"/>
  <c r="AY58" i="1"/>
  <c r="AM58"/>
  <c r="AL69" i="34" s="1"/>
  <c r="D95"/>
  <c r="J84" i="1"/>
  <c r="D92" i="34"/>
  <c r="J81" i="1"/>
  <c r="M81" i="12" s="1"/>
  <c r="D90" i="34"/>
  <c r="J79" i="1"/>
  <c r="D87" i="34"/>
  <c r="J76" i="1"/>
  <c r="D81" i="34"/>
  <c r="J70" i="1"/>
  <c r="M70" i="12" s="1"/>
  <c r="D77" i="34"/>
  <c r="J66" i="1"/>
  <c r="M66" i="12" s="1"/>
  <c r="D75" i="34"/>
  <c r="J64" i="1"/>
  <c r="D71" i="34"/>
  <c r="J60" i="1"/>
  <c r="D50" i="34"/>
  <c r="J39" i="1"/>
  <c r="D41" i="34"/>
  <c r="J30" i="1"/>
  <c r="AO147"/>
  <c r="D119" i="6"/>
  <c r="AM119" i="1"/>
  <c r="AY119"/>
  <c r="AX130" i="34" s="1"/>
  <c r="BA89" i="1"/>
  <c r="AO89"/>
  <c r="D31" i="6"/>
  <c r="AW31" i="1"/>
  <c r="D89" i="34"/>
  <c r="J78" i="1"/>
  <c r="AG71" i="12"/>
  <c r="N70"/>
  <c r="D78" i="34"/>
  <c r="J67" i="1"/>
  <c r="N66" i="12"/>
  <c r="N64"/>
  <c r="N60"/>
  <c r="D69" i="34"/>
  <c r="J58" i="1"/>
  <c r="D67" i="34"/>
  <c r="J56" i="1"/>
  <c r="D65" i="34"/>
  <c r="J54" i="1"/>
  <c r="D63" i="34"/>
  <c r="J52" i="1"/>
  <c r="D61" i="34"/>
  <c r="J50" i="1"/>
  <c r="D56" i="34"/>
  <c r="J45" i="1"/>
  <c r="D53" i="34"/>
  <c r="J42" i="1"/>
  <c r="O39" i="12"/>
  <c r="D48" i="34"/>
  <c r="J37" i="1"/>
  <c r="D46" i="34"/>
  <c r="J35" i="1"/>
  <c r="D45" i="34"/>
  <c r="J34" i="1"/>
  <c r="O30" i="12"/>
  <c r="D171" i="6"/>
  <c r="BA171" i="1"/>
  <c r="AO171"/>
  <c r="AW171"/>
  <c r="BA147"/>
  <c r="AM143"/>
  <c r="AL154" i="34" s="1"/>
  <c r="AY143" i="1"/>
  <c r="BC143" s="1"/>
  <c r="D126" i="6"/>
  <c r="AY126" i="1"/>
  <c r="AO119"/>
  <c r="D72" i="34"/>
  <c r="J61" i="1"/>
  <c r="AO105"/>
  <c r="D99" i="34"/>
  <c r="J88" i="1"/>
  <c r="AO72"/>
  <c r="D79" i="34"/>
  <c r="J68" i="1"/>
  <c r="BA64"/>
  <c r="AW64"/>
  <c r="AO64"/>
  <c r="AO75" i="34" s="1"/>
  <c r="AJ63" i="1"/>
  <c r="D115" i="34"/>
  <c r="J104" i="1"/>
  <c r="D113" i="34"/>
  <c r="J102" i="1"/>
  <c r="D103" i="34"/>
  <c r="J92" i="1"/>
  <c r="D52" i="34"/>
  <c r="J41" i="1"/>
  <c r="M41" i="12" s="1"/>
  <c r="AW52" i="1"/>
  <c r="AO52"/>
  <c r="AO50"/>
  <c r="AY42"/>
  <c r="AM42"/>
  <c r="AR42" s="1"/>
  <c r="AG42" i="6" s="1"/>
  <c r="AO40" i="1"/>
  <c r="BA32"/>
  <c r="D264" i="6"/>
  <c r="AM264" i="1"/>
  <c r="AR264" s="1"/>
  <c r="AY264"/>
  <c r="D248" i="6"/>
  <c r="BA248" i="1"/>
  <c r="AO248"/>
  <c r="AW248"/>
  <c r="AW217"/>
  <c r="BA217"/>
  <c r="D166" i="6"/>
  <c r="AM166" i="1"/>
  <c r="AY166"/>
  <c r="BA136" i="34"/>
  <c r="AH125" i="12"/>
  <c r="AG125" s="1"/>
  <c r="AU136" i="34"/>
  <c r="AD125" i="12"/>
  <c r="AO136" i="34"/>
  <c r="Z125" i="12"/>
  <c r="D117" i="6"/>
  <c r="BA117" i="1"/>
  <c r="AH117" i="12" s="1"/>
  <c r="AG117" s="1"/>
  <c r="AO117" i="1"/>
  <c r="AW117"/>
  <c r="Z98" i="34"/>
  <c r="R87" i="12"/>
  <c r="D87" i="6"/>
  <c r="AW87" i="1"/>
  <c r="BA87"/>
  <c r="D82" i="6"/>
  <c r="AO82" i="1"/>
  <c r="AW82"/>
  <c r="BA82"/>
  <c r="D82" i="12"/>
  <c r="AL74" i="34"/>
  <c r="X63" i="12"/>
  <c r="W63" s="1"/>
  <c r="Z55" i="34"/>
  <c r="R44" i="12"/>
  <c r="D44" i="6"/>
  <c r="BA44" i="1"/>
  <c r="D44" i="12"/>
  <c r="AO44" i="1"/>
  <c r="AW44"/>
  <c r="AD44" i="12" s="1"/>
  <c r="D264"/>
  <c r="E264" s="1"/>
  <c r="D166"/>
  <c r="AW264" i="1"/>
  <c r="AO264"/>
  <c r="AO263"/>
  <c r="Z263" i="12" s="1"/>
  <c r="AW263" i="1"/>
  <c r="BA263"/>
  <c r="BA185"/>
  <c r="AO185"/>
  <c r="AW185"/>
  <c r="AW166"/>
  <c r="AO166"/>
  <c r="D157" i="6"/>
  <c r="AM157" i="1"/>
  <c r="AY157"/>
  <c r="AF157" i="12" s="1"/>
  <c r="AE157" s="1"/>
  <c r="AY141" i="1"/>
  <c r="D141" i="12"/>
  <c r="E141" s="1"/>
  <c r="Z150" i="34"/>
  <c r="R139" i="12"/>
  <c r="BA141" i="34"/>
  <c r="AH130" i="12"/>
  <c r="Z91" i="34"/>
  <c r="R80" i="12"/>
  <c r="U78" i="5" s="1"/>
  <c r="D80" i="6"/>
  <c r="BA80" i="1"/>
  <c r="BD80" s="1"/>
  <c r="T78" i="37" s="1"/>
  <c r="BA89" i="34"/>
  <c r="AH78" i="12"/>
  <c r="AO88" i="34"/>
  <c r="Z77" i="12"/>
  <c r="AL73" i="34"/>
  <c r="X62" i="12"/>
  <c r="Z66" i="34"/>
  <c r="R55" i="12"/>
  <c r="D55" i="6"/>
  <c r="AM55" i="1"/>
  <c r="AY55"/>
  <c r="AF55" i="12" s="1"/>
  <c r="D55"/>
  <c r="Z64" i="34"/>
  <c r="R53" i="12"/>
  <c r="U51" i="5" s="1"/>
  <c r="D248" i="12"/>
  <c r="AF208"/>
  <c r="AE208" s="1"/>
  <c r="D117"/>
  <c r="Z116"/>
  <c r="BA264" i="1"/>
  <c r="D232" i="6"/>
  <c r="AY232" i="1"/>
  <c r="BA166"/>
  <c r="AW165"/>
  <c r="BA165"/>
  <c r="Z165" i="34"/>
  <c r="R154" i="12"/>
  <c r="AY154" i="1"/>
  <c r="D154" i="12"/>
  <c r="E154" s="1"/>
  <c r="Z162" i="34"/>
  <c r="R151" i="12"/>
  <c r="U149" i="5" s="1"/>
  <c r="AX161" i="34"/>
  <c r="AF150" i="12"/>
  <c r="AE150" s="1"/>
  <c r="AX160" i="34"/>
  <c r="AF149" i="12"/>
  <c r="AE149" s="1"/>
  <c r="D148" i="6"/>
  <c r="AO148" i="1"/>
  <c r="AW148"/>
  <c r="BA148"/>
  <c r="D148" i="12"/>
  <c r="AY148" i="1"/>
  <c r="AL156" i="34"/>
  <c r="X145" i="12"/>
  <c r="W145" s="1"/>
  <c r="Z155" i="34"/>
  <c r="R144" i="12"/>
  <c r="AM144" i="1"/>
  <c r="AR144" s="1"/>
  <c r="D144" i="12"/>
  <c r="R127"/>
  <c r="U125" i="5" s="1"/>
  <c r="D127" i="6"/>
  <c r="AM127" i="1"/>
  <c r="AY127"/>
  <c r="AW91"/>
  <c r="D91" i="12"/>
  <c r="Z92" i="34"/>
  <c r="R81" i="12"/>
  <c r="U79" i="5" s="1"/>
  <c r="AO81" i="1"/>
  <c r="BA81"/>
  <c r="D73" i="6"/>
  <c r="AO73" i="1"/>
  <c r="AW73"/>
  <c r="AD73" i="12" s="1"/>
  <c r="D73"/>
  <c r="AO83" i="34"/>
  <c r="Z72" i="12"/>
  <c r="X58"/>
  <c r="AW55" i="1"/>
  <c r="AO55"/>
  <c r="R248" i="12"/>
  <c r="R210"/>
  <c r="U208" i="5" s="1"/>
  <c r="AH191" i="12"/>
  <c r="AG191" s="1"/>
  <c r="R191"/>
  <c r="D87"/>
  <c r="AH85"/>
  <c r="AG85" s="1"/>
  <c r="D246" i="6"/>
  <c r="AO246" i="1"/>
  <c r="D203" i="6"/>
  <c r="AO203" i="1"/>
  <c r="BA157"/>
  <c r="AH157" i="12" s="1"/>
  <c r="AG157" s="1"/>
  <c r="AU138" i="34"/>
  <c r="AD127" i="12"/>
  <c r="AO138" i="34"/>
  <c r="Z127" i="12"/>
  <c r="AL130" i="34"/>
  <c r="X119" i="12"/>
  <c r="W119" s="1"/>
  <c r="D109" i="6"/>
  <c r="AO109" i="1"/>
  <c r="D109" i="12"/>
  <c r="BA115" i="34"/>
  <c r="AH104" i="12"/>
  <c r="AG104" s="1"/>
  <c r="Z115" i="34"/>
  <c r="R104" i="12"/>
  <c r="AO112" i="34"/>
  <c r="AU111"/>
  <c r="AD100" i="12"/>
  <c r="AO111" i="34"/>
  <c r="Z100" i="12"/>
  <c r="D83" i="6"/>
  <c r="D83" i="12"/>
  <c r="BA83" i="1"/>
  <c r="BD83" s="1"/>
  <c r="Y81" i="13" s="1"/>
  <c r="AX73" i="34"/>
  <c r="AF62" i="12"/>
  <c r="D57" i="6"/>
  <c r="BA57" i="1"/>
  <c r="BD57" s="1"/>
  <c r="T55" i="37" s="1"/>
  <c r="AO57" i="1"/>
  <c r="AW57"/>
  <c r="D57" i="12"/>
  <c r="BA55" i="1"/>
  <c r="D49" i="6"/>
  <c r="D49" i="12"/>
  <c r="AY251" i="1"/>
  <c r="AF251" i="12" s="1"/>
  <c r="AY243" i="1"/>
  <c r="AM243"/>
  <c r="AW239"/>
  <c r="BA237"/>
  <c r="AW236"/>
  <c r="AO236"/>
  <c r="BA204"/>
  <c r="AW202"/>
  <c r="AO202"/>
  <c r="BA199"/>
  <c r="AY171"/>
  <c r="AM171"/>
  <c r="AY155"/>
  <c r="AM155"/>
  <c r="AR155" s="1"/>
  <c r="AY128"/>
  <c r="BA126"/>
  <c r="AH126" i="12" s="1"/>
  <c r="AG126" s="1"/>
  <c r="AW126" i="1"/>
  <c r="AW229"/>
  <c r="BD124"/>
  <c r="T122" i="37" s="1"/>
  <c r="AY63" i="1"/>
  <c r="AY50"/>
  <c r="AM50"/>
  <c r="AR50" s="1"/>
  <c r="S48" i="13" s="1"/>
  <c r="AO204" i="1"/>
  <c r="AW199"/>
  <c r="AO199"/>
  <c r="AO198"/>
  <c r="BA174"/>
  <c r="AW174"/>
  <c r="AO174"/>
  <c r="AW167"/>
  <c r="BA161"/>
  <c r="AW161"/>
  <c r="AO161"/>
  <c r="BA158"/>
  <c r="AW158"/>
  <c r="AO158"/>
  <c r="AO63"/>
  <c r="BA62"/>
  <c r="BD62" s="1"/>
  <c r="AW62"/>
  <c r="AO62"/>
  <c r="BA58"/>
  <c r="AW58"/>
  <c r="AO58"/>
  <c r="BA42"/>
  <c r="AW42"/>
  <c r="BA31"/>
  <c r="BD31" s="1"/>
  <c r="T29" i="37" s="1"/>
  <c r="X143" i="12"/>
  <c r="W143" s="1"/>
  <c r="T450" i="37"/>
  <c r="T451"/>
  <c r="BC206" i="1"/>
  <c r="S204" i="37" s="1"/>
  <c r="AX217" i="34"/>
  <c r="AF206" i="12"/>
  <c r="AE206" s="1"/>
  <c r="Z240" i="34"/>
  <c r="R229" i="12"/>
  <c r="U227" i="5" s="1"/>
  <c r="AO225" i="34"/>
  <c r="Z214" i="12"/>
  <c r="BA77" i="34"/>
  <c r="AH66" i="12"/>
  <c r="AU65" i="34"/>
  <c r="AD54" i="12"/>
  <c r="P653" i="37"/>
  <c r="H650" i="13"/>
  <c r="P649" i="37"/>
  <c r="L646"/>
  <c r="H646"/>
  <c r="H642" i="13"/>
  <c r="P639" i="37"/>
  <c r="H638" i="13"/>
  <c r="H635" i="37"/>
  <c r="P631"/>
  <c r="P625"/>
  <c r="L625"/>
  <c r="H625" i="13"/>
  <c r="P619" i="37"/>
  <c r="L619"/>
  <c r="H619" i="13"/>
  <c r="L609" i="37"/>
  <c r="H609" i="13"/>
  <c r="L603" i="37"/>
  <c r="H603" i="13"/>
  <c r="H601"/>
  <c r="P598" i="37"/>
  <c r="N598"/>
  <c r="H597"/>
  <c r="L596"/>
  <c r="P594"/>
  <c r="L584"/>
  <c r="G581" i="13"/>
  <c r="L580" i="37"/>
  <c r="L578"/>
  <c r="H576"/>
  <c r="T575"/>
  <c r="P574"/>
  <c r="H573" i="13"/>
  <c r="H571"/>
  <c r="L567" i="37"/>
  <c r="H567"/>
  <c r="L566"/>
  <c r="H564" i="13"/>
  <c r="T563" i="37"/>
  <c r="H563"/>
  <c r="H560" i="13"/>
  <c r="T559" i="37"/>
  <c r="H559"/>
  <c r="H556" i="13"/>
  <c r="P544" i="37"/>
  <c r="P534"/>
  <c r="L534"/>
  <c r="R531"/>
  <c r="H530" i="13"/>
  <c r="T529" i="37"/>
  <c r="G528" i="13"/>
  <c r="G524"/>
  <c r="P522" i="37"/>
  <c r="P519"/>
  <c r="P517"/>
  <c r="L517"/>
  <c r="H517" i="13"/>
  <c r="L509" i="37"/>
  <c r="H509"/>
  <c r="H505"/>
  <c r="G505" i="13"/>
  <c r="H497"/>
  <c r="H494"/>
  <c r="O493" i="37"/>
  <c r="L491"/>
  <c r="L490"/>
  <c r="H488" i="13"/>
  <c r="P486" i="37"/>
  <c r="L483"/>
  <c r="L482"/>
  <c r="O476"/>
  <c r="H475" i="13"/>
  <c r="P473" i="37"/>
  <c r="L470"/>
  <c r="L469"/>
  <c r="H465" i="13"/>
  <c r="H457" i="37"/>
  <c r="H453"/>
  <c r="L439"/>
  <c r="H439"/>
  <c r="L438"/>
  <c r="H438"/>
  <c r="P431"/>
  <c r="L428"/>
  <c r="P421"/>
  <c r="P420"/>
  <c r="S413"/>
  <c r="O413"/>
  <c r="H413"/>
  <c r="H412" i="13"/>
  <c r="T411" i="37"/>
  <c r="S407"/>
  <c r="L407"/>
  <c r="L406"/>
  <c r="H406"/>
  <c r="T401"/>
  <c r="R401"/>
  <c r="L401"/>
  <c r="H401"/>
  <c r="L389"/>
  <c r="P385"/>
  <c r="L385"/>
  <c r="L379"/>
  <c r="H379"/>
  <c r="R374"/>
  <c r="O374"/>
  <c r="L372"/>
  <c r="H372"/>
  <c r="H372" i="13"/>
  <c r="O369" i="37"/>
  <c r="O368"/>
  <c r="P367"/>
  <c r="P365"/>
  <c r="P364"/>
  <c r="P361"/>
  <c r="L361"/>
  <c r="H361"/>
  <c r="L359"/>
  <c r="H359"/>
  <c r="H359" i="13"/>
  <c r="S357" i="37"/>
  <c r="R355"/>
  <c r="O355"/>
  <c r="R350"/>
  <c r="P348"/>
  <c r="P346"/>
  <c r="H345" i="13"/>
  <c r="L344" i="37"/>
  <c r="H344"/>
  <c r="H344" i="13"/>
  <c r="P342" i="37"/>
  <c r="O340"/>
  <c r="L340"/>
  <c r="H340"/>
  <c r="S338"/>
  <c r="H337" i="13"/>
  <c r="O335" i="37"/>
  <c r="S334"/>
  <c r="L332"/>
  <c r="G332" i="13"/>
  <c r="P330" i="37"/>
  <c r="G330" i="13"/>
  <c r="G328"/>
  <c r="G326"/>
  <c r="P325" i="37"/>
  <c r="L324"/>
  <c r="L322"/>
  <c r="G322" i="13"/>
  <c r="G320"/>
  <c r="P313" i="37"/>
  <c r="O313"/>
  <c r="L304"/>
  <c r="L291"/>
  <c r="L287"/>
  <c r="S286"/>
  <c r="N286"/>
  <c r="P283"/>
  <c r="L279"/>
  <c r="N278"/>
  <c r="O276" i="12"/>
  <c r="T287" i="34"/>
  <c r="V275" i="12"/>
  <c r="AI286" i="34"/>
  <c r="AR272" i="1"/>
  <c r="N270" i="37" s="1"/>
  <c r="AK283" i="34"/>
  <c r="O272" i="12"/>
  <c r="T283" i="34"/>
  <c r="AB268" i="1"/>
  <c r="H266" i="37" s="1"/>
  <c r="Y279" i="34"/>
  <c r="AF264" i="12"/>
  <c r="AX275" i="34"/>
  <c r="U263" i="12"/>
  <c r="AH274" i="34"/>
  <c r="U261" i="12"/>
  <c r="AH272" i="34"/>
  <c r="O258" i="12"/>
  <c r="T269" i="34"/>
  <c r="P256" i="1"/>
  <c r="H254" i="13" s="1"/>
  <c r="S267" i="34"/>
  <c r="AD256" i="12"/>
  <c r="AU267" i="34"/>
  <c r="U254" i="12"/>
  <c r="AH265" i="34"/>
  <c r="O251" i="12"/>
  <c r="T262" i="34"/>
  <c r="AH250" i="12"/>
  <c r="AG250" s="1"/>
  <c r="BA261" i="34"/>
  <c r="M249" i="12"/>
  <c r="AQ249" i="1" s="1"/>
  <c r="Q260" i="34"/>
  <c r="AJ245" i="1"/>
  <c r="L243" i="37" s="1"/>
  <c r="AI256" i="34"/>
  <c r="AR243" i="1"/>
  <c r="AR253" i="34"/>
  <c r="AJ242" i="1"/>
  <c r="AI253" i="34"/>
  <c r="Q253"/>
  <c r="AD239" i="12"/>
  <c r="AU250" i="34"/>
  <c r="AO250"/>
  <c r="Q250"/>
  <c r="AR237" i="1"/>
  <c r="N235" i="37" s="1"/>
  <c r="AL248" i="34"/>
  <c r="BD235" i="1"/>
  <c r="BA246" i="34"/>
  <c r="AJ235" i="1"/>
  <c r="L233" i="37" s="1"/>
  <c r="AI246" i="34"/>
  <c r="AJ228" i="1"/>
  <c r="L226" i="37" s="1"/>
  <c r="AI239" i="34"/>
  <c r="AB228" i="1"/>
  <c r="Z239" i="34"/>
  <c r="P224" i="1"/>
  <c r="H222" i="13" s="1"/>
  <c r="S235" i="34"/>
  <c r="Q233"/>
  <c r="AJ216" i="1"/>
  <c r="Z216" i="6" s="1"/>
  <c r="AI227" i="34"/>
  <c r="AB216" i="1"/>
  <c r="H214" i="37" s="1"/>
  <c r="Z227" i="34"/>
  <c r="P195" i="1"/>
  <c r="H193" i="13" s="1"/>
  <c r="T206" i="34"/>
  <c r="AJ194" i="1"/>
  <c r="AH205" i="34"/>
  <c r="P193" i="1"/>
  <c r="H191" i="13" s="1"/>
  <c r="AJ191" i="1"/>
  <c r="L189" i="37" s="1"/>
  <c r="AI202" i="34"/>
  <c r="AJ186" i="1"/>
  <c r="L184" i="37" s="1"/>
  <c r="P186" i="1"/>
  <c r="H184" i="13" s="1"/>
  <c r="S197" i="34"/>
  <c r="P185" i="1"/>
  <c r="H183" i="13" s="1"/>
  <c r="T196" i="34"/>
  <c r="P179" i="1"/>
  <c r="H177" i="13" s="1"/>
  <c r="S190" i="34"/>
  <c r="AB177" i="1"/>
  <c r="H175" i="37" s="1"/>
  <c r="Z188" i="34"/>
  <c r="P175" i="1"/>
  <c r="H173" i="13" s="1"/>
  <c r="S186" i="34"/>
  <c r="AJ174" i="1"/>
  <c r="L172" i="37" s="1"/>
  <c r="AH185" i="34"/>
  <c r="Q185"/>
  <c r="AM173" i="1"/>
  <c r="AJ170"/>
  <c r="L168" i="37" s="1"/>
  <c r="AH181" i="34"/>
  <c r="P167" i="1"/>
  <c r="H165" i="13" s="1"/>
  <c r="AR166" i="1"/>
  <c r="AK177" i="34"/>
  <c r="AR163" i="1"/>
  <c r="N161" i="37" s="1"/>
  <c r="AL174" i="34"/>
  <c r="P158" i="1"/>
  <c r="H156" i="13" s="1"/>
  <c r="T169" i="34"/>
  <c r="P155" i="1"/>
  <c r="H153" i="13" s="1"/>
  <c r="T166" i="34"/>
  <c r="V154" i="12"/>
  <c r="AI165" i="34"/>
  <c r="AJ153" i="1"/>
  <c r="L151" i="37" s="1"/>
  <c r="AH164" i="34"/>
  <c r="BC152" i="1"/>
  <c r="AX163" i="34"/>
  <c r="AJ150" i="1"/>
  <c r="L148" i="37" s="1"/>
  <c r="AH161" i="34"/>
  <c r="P148" i="1"/>
  <c r="H146" i="13" s="1"/>
  <c r="T159" i="34"/>
  <c r="AJ147" i="1"/>
  <c r="L145" i="37" s="1"/>
  <c r="AI158" i="34"/>
  <c r="AJ137" i="1"/>
  <c r="AI148" i="34"/>
  <c r="AB137" i="1"/>
  <c r="H135" i="37" s="1"/>
  <c r="P137" i="1"/>
  <c r="H135" i="13" s="1"/>
  <c r="T148" i="34"/>
  <c r="BD136" i="1"/>
  <c r="T134" i="37" s="1"/>
  <c r="AR136" i="1"/>
  <c r="N134" i="37" s="1"/>
  <c r="AK147" i="34"/>
  <c r="AR134" i="1"/>
  <c r="AK145" i="34"/>
  <c r="Q132" i="12"/>
  <c r="Y143" i="34"/>
  <c r="Q130" i="12"/>
  <c r="Y141" i="34"/>
  <c r="Q129" i="12"/>
  <c r="Y140" i="34"/>
  <c r="BD127" i="1"/>
  <c r="BA138" i="34"/>
  <c r="AJ127" i="1"/>
  <c r="L125" i="37" s="1"/>
  <c r="BD126" i="1"/>
  <c r="BA137" i="34"/>
  <c r="P123" i="1"/>
  <c r="H121" i="13" s="1"/>
  <c r="S134" i="34"/>
  <c r="BA130"/>
  <c r="AJ119" i="1"/>
  <c r="L117" i="37" s="1"/>
  <c r="AB117" i="1"/>
  <c r="H115" i="37" s="1"/>
  <c r="Z128" i="34"/>
  <c r="Q122"/>
  <c r="P110" i="1"/>
  <c r="H108" i="13" s="1"/>
  <c r="S121" i="34"/>
  <c r="BD107" i="1"/>
  <c r="BA118" i="34"/>
  <c r="AB107" i="1"/>
  <c r="H105" i="37" s="1"/>
  <c r="Z118" i="34"/>
  <c r="P107" i="1"/>
  <c r="H105" i="13" s="1"/>
  <c r="S118" i="34"/>
  <c r="AJ105" i="1"/>
  <c r="L103" i="37" s="1"/>
  <c r="AI116" i="34"/>
  <c r="AJ103" i="1"/>
  <c r="L101" i="37" s="1"/>
  <c r="AH114" i="34"/>
  <c r="Q114"/>
  <c r="P100" i="1"/>
  <c r="H98" i="13" s="1"/>
  <c r="T111" i="34"/>
  <c r="BD99" i="1"/>
  <c r="BA110" i="34"/>
  <c r="BD94" i="1"/>
  <c r="BA105" i="34"/>
  <c r="AJ94" i="1"/>
  <c r="AI105" i="34"/>
  <c r="AB89" i="1"/>
  <c r="Y100" i="34"/>
  <c r="Q100"/>
  <c r="AJ82" i="1"/>
  <c r="L80" i="37" s="1"/>
  <c r="AI93" i="34"/>
  <c r="AB81" i="1"/>
  <c r="Y92" i="34"/>
  <c r="Q92"/>
  <c r="AJ80" i="1"/>
  <c r="L78" i="37" s="1"/>
  <c r="AI91" i="34"/>
  <c r="AJ79" i="1"/>
  <c r="L77" i="37" s="1"/>
  <c r="AH90" i="34"/>
  <c r="AB78" i="1"/>
  <c r="H76" i="37" s="1"/>
  <c r="Y89" i="34"/>
  <c r="AJ76" i="1"/>
  <c r="L74" i="37" s="1"/>
  <c r="AI87" i="34"/>
  <c r="AU84"/>
  <c r="AJ69" i="1"/>
  <c r="L67" i="37" s="1"/>
  <c r="AI80" i="34"/>
  <c r="Q80"/>
  <c r="AZ75"/>
  <c r="AJ64" i="1"/>
  <c r="L62" i="37" s="1"/>
  <c r="AI75" i="34"/>
  <c r="Q61" i="12"/>
  <c r="Y72" i="34"/>
  <c r="AJ56" i="1"/>
  <c r="L54" i="37" s="1"/>
  <c r="AB56" i="1"/>
  <c r="Y67" i="34"/>
  <c r="BC55" i="1"/>
  <c r="S53" i="37" s="1"/>
  <c r="AX66" i="34"/>
  <c r="BA53" i="1"/>
  <c r="BD53" s="1"/>
  <c r="T51" i="37" s="1"/>
  <c r="AW53" i="1"/>
  <c r="AO53"/>
  <c r="AJ53"/>
  <c r="L51" i="37" s="1"/>
  <c r="P53" i="1"/>
  <c r="H51" i="13" s="1"/>
  <c r="T64" i="34"/>
  <c r="S62"/>
  <c r="BA48" i="1"/>
  <c r="BD48" s="1"/>
  <c r="T46" i="37" s="1"/>
  <c r="AW48" i="1"/>
  <c r="AO48"/>
  <c r="P44"/>
  <c r="H42" i="13" s="1"/>
  <c r="T55" i="34"/>
  <c r="AJ43" i="1"/>
  <c r="AI54" i="34"/>
  <c r="AB43" i="1"/>
  <c r="H41" i="37" s="1"/>
  <c r="Z54" i="34"/>
  <c r="AJ36" i="1"/>
  <c r="AI47" i="34"/>
  <c r="AJ35" i="1"/>
  <c r="AI46" i="34"/>
  <c r="P30" i="1"/>
  <c r="H28" i="13" s="1"/>
  <c r="S41" i="34"/>
  <c r="H652" i="13"/>
  <c r="T648" i="37"/>
  <c r="P648"/>
  <c r="O646"/>
  <c r="L645"/>
  <c r="H645"/>
  <c r="P643"/>
  <c r="P642"/>
  <c r="P640"/>
  <c r="H639"/>
  <c r="S633"/>
  <c r="P633"/>
  <c r="H633"/>
  <c r="P623"/>
  <c r="H623" i="13"/>
  <c r="H613"/>
  <c r="P607" i="37"/>
  <c r="L607"/>
  <c r="H607" i="13"/>
  <c r="H592"/>
  <c r="L591" i="37"/>
  <c r="H591"/>
  <c r="L590"/>
  <c r="P588"/>
  <c r="H587"/>
  <c r="L586"/>
  <c r="H585"/>
  <c r="H577"/>
  <c r="G577" i="13"/>
  <c r="L576" i="37"/>
  <c r="L573"/>
  <c r="H571"/>
  <c r="H569" i="13"/>
  <c r="H568" i="37"/>
  <c r="H565" i="13"/>
  <c r="T564" i="37"/>
  <c r="H564"/>
  <c r="H561" i="13"/>
  <c r="T560" i="37"/>
  <c r="H560"/>
  <c r="H557" i="13"/>
  <c r="N557" i="37"/>
  <c r="T556"/>
  <c r="H556"/>
  <c r="H553" i="13"/>
  <c r="T552" i="37"/>
  <c r="L552"/>
  <c r="H552"/>
  <c r="H549" i="13"/>
  <c r="T548" i="37"/>
  <c r="P545"/>
  <c r="P543"/>
  <c r="H542" i="13"/>
  <c r="H539"/>
  <c r="P538" i="37"/>
  <c r="L538"/>
  <c r="P536"/>
  <c r="G529" i="13"/>
  <c r="P527" i="37"/>
  <c r="H527" i="13"/>
  <c r="G525"/>
  <c r="G519"/>
  <c r="G515"/>
  <c r="L514" i="37"/>
  <c r="H511" i="13"/>
  <c r="L507" i="37"/>
  <c r="R505"/>
  <c r="H501" i="13"/>
  <c r="H500"/>
  <c r="L497" i="37"/>
  <c r="P494"/>
  <c r="L492"/>
  <c r="H492"/>
  <c r="H490" i="13"/>
  <c r="L488" i="37"/>
  <c r="H485" i="13"/>
  <c r="H482"/>
  <c r="L480" i="37"/>
  <c r="L479"/>
  <c r="H477"/>
  <c r="H477" i="13"/>
  <c r="T476" i="37"/>
  <c r="L475"/>
  <c r="H472" i="13"/>
  <c r="H469"/>
  <c r="P468" i="37"/>
  <c r="P465"/>
  <c r="P463"/>
  <c r="S462"/>
  <c r="P462"/>
  <c r="N462"/>
  <c r="T459"/>
  <c r="H458"/>
  <c r="T455"/>
  <c r="H454"/>
  <c r="R451"/>
  <c r="R450"/>
  <c r="T449"/>
  <c r="R449"/>
  <c r="T448"/>
  <c r="T447"/>
  <c r="P446"/>
  <c r="L443"/>
  <c r="H443"/>
  <c r="L442"/>
  <c r="H442"/>
  <c r="O439"/>
  <c r="L437"/>
  <c r="H437"/>
  <c r="H434"/>
  <c r="H434" i="13"/>
  <c r="L429" i="37"/>
  <c r="H429" i="13"/>
  <c r="L427" i="37"/>
  <c r="H427"/>
  <c r="L426"/>
  <c r="H426"/>
  <c r="G426" i="13"/>
  <c r="L424" i="37"/>
  <c r="H424"/>
  <c r="P422"/>
  <c r="T421"/>
  <c r="L414"/>
  <c r="S406"/>
  <c r="P406"/>
  <c r="L405"/>
  <c r="S402"/>
  <c r="S401"/>
  <c r="P401"/>
  <c r="P400"/>
  <c r="S397"/>
  <c r="L394"/>
  <c r="T383"/>
  <c r="L383"/>
  <c r="H383"/>
  <c r="S378"/>
  <c r="T374"/>
  <c r="P370"/>
  <c r="L352"/>
  <c r="H352"/>
  <c r="H352" i="13"/>
  <c r="P350" i="37"/>
  <c r="H349" i="13"/>
  <c r="L348" i="37"/>
  <c r="H348"/>
  <c r="H342" i="13"/>
  <c r="L337" i="37"/>
  <c r="L333"/>
  <c r="L327"/>
  <c r="H327" i="13"/>
  <c r="L321" i="37"/>
  <c r="H321" i="13"/>
  <c r="P319" i="37"/>
  <c r="P317"/>
  <c r="P310"/>
  <c r="P308"/>
  <c r="P294"/>
  <c r="H294"/>
  <c r="L292"/>
  <c r="P291"/>
  <c r="N291"/>
  <c r="L289"/>
  <c r="H289"/>
  <c r="P287"/>
  <c r="N287"/>
  <c r="P280"/>
  <c r="T279"/>
  <c r="V276" i="12"/>
  <c r="AI287" i="34"/>
  <c r="AF275" i="12"/>
  <c r="AX286" i="34"/>
  <c r="AJ275" i="1"/>
  <c r="L273" i="37" s="1"/>
  <c r="AH286" i="34"/>
  <c r="AJ273" i="1"/>
  <c r="L271" i="37" s="1"/>
  <c r="V272" i="12"/>
  <c r="AI283" i="34"/>
  <c r="AJ270" i="1"/>
  <c r="Q268" i="13" s="1"/>
  <c r="AH281" i="34"/>
  <c r="AR268" i="1"/>
  <c r="N266" i="37" s="1"/>
  <c r="AL279" i="34"/>
  <c r="V267" i="12"/>
  <c r="AI278" i="34"/>
  <c r="R267" i="12"/>
  <c r="Z278" i="34"/>
  <c r="P267" i="1"/>
  <c r="H265" i="13" s="1"/>
  <c r="S278" i="34"/>
  <c r="BD263" i="1"/>
  <c r="BA274" i="34"/>
  <c r="P262" i="1"/>
  <c r="H260" i="13" s="1"/>
  <c r="S273" i="34"/>
  <c r="AJ260" i="1"/>
  <c r="L258" i="37" s="1"/>
  <c r="AI271" i="34"/>
  <c r="AH258" i="12"/>
  <c r="BA269" i="34"/>
  <c r="AD258" i="12"/>
  <c r="AU269" i="34"/>
  <c r="V256" i="12"/>
  <c r="AI267" i="34"/>
  <c r="O255" i="12"/>
  <c r="T266" i="34"/>
  <c r="AH254" i="12"/>
  <c r="AG254" s="1"/>
  <c r="BA265" i="34"/>
  <c r="AR254" i="1"/>
  <c r="N252" i="37" s="1"/>
  <c r="AL265" i="34"/>
  <c r="AD249" i="12"/>
  <c r="AU260" i="34"/>
  <c r="U249" i="12"/>
  <c r="AH260" i="34"/>
  <c r="R246" i="12"/>
  <c r="Z257" i="34"/>
  <c r="M245" i="12"/>
  <c r="Q256" i="34"/>
  <c r="AR244" i="1"/>
  <c r="AL255" i="34"/>
  <c r="O240" i="12"/>
  <c r="T251" i="34"/>
  <c r="BD239" i="1"/>
  <c r="AJ238"/>
  <c r="L236" i="37" s="1"/>
  <c r="AI249" i="34"/>
  <c r="Q238" i="12"/>
  <c r="Y249" i="34"/>
  <c r="BA247"/>
  <c r="AJ236" i="1"/>
  <c r="L234" i="37" s="1"/>
  <c r="AI247" i="34"/>
  <c r="M233" i="12"/>
  <c r="AQ233" i="1" s="1"/>
  <c r="Q244" i="34"/>
  <c r="Q232" i="12"/>
  <c r="Y243" i="34"/>
  <c r="P231" i="1"/>
  <c r="H229" i="13" s="1"/>
  <c r="S242" i="34"/>
  <c r="U230" i="12"/>
  <c r="AH241" i="34"/>
  <c r="AJ211" i="1"/>
  <c r="L209" i="37" s="1"/>
  <c r="AI222" i="34"/>
  <c r="P211" i="1"/>
  <c r="H209" i="13" s="1"/>
  <c r="S222" i="34"/>
  <c r="AJ209" i="1"/>
  <c r="L207" i="37" s="1"/>
  <c r="AI220" i="34"/>
  <c r="P209" i="1"/>
  <c r="H207" i="13" s="1"/>
  <c r="S220" i="34"/>
  <c r="AO216"/>
  <c r="Q210"/>
  <c r="Q209"/>
  <c r="Q202"/>
  <c r="AJ188" i="1"/>
  <c r="AI199" i="34"/>
  <c r="AJ187" i="1"/>
  <c r="AI198" i="34"/>
  <c r="P187" i="1"/>
  <c r="H185" i="13" s="1"/>
  <c r="T198" i="34"/>
  <c r="Q183" i="12"/>
  <c r="Y194" i="34"/>
  <c r="P182" i="1"/>
  <c r="H180" i="13" s="1"/>
  <c r="S193" i="34"/>
  <c r="AJ179" i="1"/>
  <c r="AI190" i="34"/>
  <c r="AJ175" i="1"/>
  <c r="AI186" i="34"/>
  <c r="AM174" i="1"/>
  <c r="P173"/>
  <c r="H171" i="13" s="1"/>
  <c r="T184" i="34"/>
  <c r="BD172" i="1"/>
  <c r="T170" i="37" s="1"/>
  <c r="AJ166" i="1"/>
  <c r="AJ162"/>
  <c r="L160" i="37" s="1"/>
  <c r="AI173" i="34"/>
  <c r="P162" i="1"/>
  <c r="H160" i="13" s="1"/>
  <c r="S173" i="34"/>
  <c r="AB147" i="1"/>
  <c r="H145" i="37" s="1"/>
  <c r="Y158" i="34"/>
  <c r="AB143" i="1"/>
  <c r="H141" i="37" s="1"/>
  <c r="Z154" i="34"/>
  <c r="Q140" i="12"/>
  <c r="Y151" i="34"/>
  <c r="AJ138" i="1"/>
  <c r="L136" i="37" s="1"/>
  <c r="AH149" i="34"/>
  <c r="Q138" i="12"/>
  <c r="Y149" i="34"/>
  <c r="AJ136" i="1"/>
  <c r="L134" i="37" s="1"/>
  <c r="AI147" i="34"/>
  <c r="P136" i="1"/>
  <c r="H134" i="13" s="1"/>
  <c r="T147" i="34"/>
  <c r="AJ131" i="1"/>
  <c r="L129" i="37" s="1"/>
  <c r="AI142" i="34"/>
  <c r="BC131" i="1"/>
  <c r="S129" i="37" s="1"/>
  <c r="AX142" i="34"/>
  <c r="P128" i="1"/>
  <c r="H126" i="13" s="1"/>
  <c r="S139" i="34"/>
  <c r="AJ125" i="1"/>
  <c r="L123" i="37" s="1"/>
  <c r="AB125" i="1"/>
  <c r="Y136" i="34"/>
  <c r="P113" i="1"/>
  <c r="H111" i="13" s="1"/>
  <c r="S124" i="34"/>
  <c r="P112" i="1"/>
  <c r="H110" i="13" s="1"/>
  <c r="S123" i="34"/>
  <c r="AJ110" i="1"/>
  <c r="AI121" i="34"/>
  <c r="P109" i="1"/>
  <c r="H107" i="13" s="1"/>
  <c r="T120" i="34"/>
  <c r="AJ108" i="1"/>
  <c r="AI119" i="34"/>
  <c r="P106" i="1"/>
  <c r="H104" i="13" s="1"/>
  <c r="S117" i="34"/>
  <c r="AJ98" i="1"/>
  <c r="AI109" i="34"/>
  <c r="P98" i="1"/>
  <c r="H96" i="13" s="1"/>
  <c r="S109" i="34"/>
  <c r="P96" i="1"/>
  <c r="H94" i="13" s="1"/>
  <c r="S107" i="34"/>
  <c r="AJ87" i="1"/>
  <c r="L85" i="37" s="1"/>
  <c r="AH98" i="34"/>
  <c r="P73" i="1"/>
  <c r="H71" i="13" s="1"/>
  <c r="T84" i="34"/>
  <c r="Q65" i="12"/>
  <c r="Y76" i="34"/>
  <c r="Q76"/>
  <c r="Y75"/>
  <c r="P63" i="1"/>
  <c r="H61" i="13" s="1"/>
  <c r="T74" i="34"/>
  <c r="P62" i="1"/>
  <c r="H60" i="13" s="1"/>
  <c r="T73" i="34"/>
  <c r="P60" i="1"/>
  <c r="H58" i="13" s="1"/>
  <c r="S71" i="34"/>
  <c r="P57" i="1"/>
  <c r="H55" i="13" s="1"/>
  <c r="S68" i="34"/>
  <c r="AJ51" i="1"/>
  <c r="AI62" i="34"/>
  <c r="AB50" i="1"/>
  <c r="Y61" i="34"/>
  <c r="P49" i="1"/>
  <c r="H47" i="13" s="1"/>
  <c r="S60" i="34"/>
  <c r="BC47" i="1"/>
  <c r="AX58" i="34"/>
  <c r="AJ47" i="1"/>
  <c r="L45" i="37" s="1"/>
  <c r="AI58" i="34"/>
  <c r="BD44" i="1"/>
  <c r="AU55" i="34"/>
  <c r="AJ33" i="1"/>
  <c r="AI44" i="34"/>
  <c r="P33" i="1"/>
  <c r="H31" i="13" s="1"/>
  <c r="S44" i="34"/>
  <c r="AB32" i="1"/>
  <c r="H30" i="37" s="1"/>
  <c r="Y43" i="34"/>
  <c r="Q43"/>
  <c r="L653" i="37"/>
  <c r="H651" i="13"/>
  <c r="H649"/>
  <c r="H647"/>
  <c r="L644" i="37"/>
  <c r="H644" i="13"/>
  <c r="H643"/>
  <c r="L641" i="37"/>
  <c r="L638"/>
  <c r="P629"/>
  <c r="L629"/>
  <c r="H629" i="13"/>
  <c r="P627" i="37"/>
  <c r="H627" i="13"/>
  <c r="L617" i="37"/>
  <c r="H617" i="13"/>
  <c r="L611" i="37"/>
  <c r="H611" i="13"/>
  <c r="H602"/>
  <c r="H600"/>
  <c r="L599" i="37"/>
  <c r="H599"/>
  <c r="L598"/>
  <c r="P596"/>
  <c r="N596"/>
  <c r="H595"/>
  <c r="L594"/>
  <c r="T580"/>
  <c r="G579" i="13"/>
  <c r="H575" i="37"/>
  <c r="G575" i="13"/>
  <c r="H574" i="37"/>
  <c r="H574" i="13"/>
  <c r="H572"/>
  <c r="H570"/>
  <c r="T569" i="37"/>
  <c r="H569"/>
  <c r="H546" i="13"/>
  <c r="G536"/>
  <c r="L535" i="37"/>
  <c r="H535" i="13"/>
  <c r="H534"/>
  <c r="H531"/>
  <c r="L519" i="37"/>
  <c r="L516"/>
  <c r="P515"/>
  <c r="L515"/>
  <c r="P510"/>
  <c r="H508" i="13"/>
  <c r="H505"/>
  <c r="H503"/>
  <c r="L500" i="37"/>
  <c r="H499" i="13"/>
  <c r="H498"/>
  <c r="L496" i="37"/>
  <c r="P493"/>
  <c r="L493"/>
  <c r="H493" i="13"/>
  <c r="P490" i="37"/>
  <c r="L487"/>
  <c r="H484" i="13"/>
  <c r="P482" i="37"/>
  <c r="P476"/>
  <c r="L474"/>
  <c r="L473"/>
  <c r="H471" i="13"/>
  <c r="P469" i="37"/>
  <c r="H464" i="13"/>
  <c r="R457" i="37"/>
  <c r="T456"/>
  <c r="H455"/>
  <c r="R453"/>
  <c r="T452"/>
  <c r="P438"/>
  <c r="P436"/>
  <c r="T435"/>
  <c r="P435"/>
  <c r="L432"/>
  <c r="G422" i="13"/>
  <c r="L420" i="37"/>
  <c r="H420"/>
  <c r="H403"/>
  <c r="L400"/>
  <c r="P386"/>
  <c r="L386"/>
  <c r="P384"/>
  <c r="H377" i="13"/>
  <c r="O375" i="37"/>
  <c r="P373"/>
  <c r="L373"/>
  <c r="H373"/>
  <c r="G361" i="13"/>
  <c r="P360" i="37"/>
  <c r="L360"/>
  <c r="P358"/>
  <c r="T357"/>
  <c r="R357"/>
  <c r="R356"/>
  <c r="S347"/>
  <c r="P340"/>
  <c r="T338"/>
  <c r="R338"/>
  <c r="H336" i="13"/>
  <c r="P335" i="37"/>
  <c r="T334"/>
  <c r="R334"/>
  <c r="L331"/>
  <c r="P329"/>
  <c r="G314" i="13"/>
  <c r="P309" i="37"/>
  <c r="L300"/>
  <c r="S296"/>
  <c r="L290"/>
  <c r="H285"/>
  <c r="P282"/>
  <c r="S279"/>
  <c r="AJ276" i="1"/>
  <c r="AH287" i="34"/>
  <c r="AJ274" i="1"/>
  <c r="L272" i="37" s="1"/>
  <c r="AI285" i="34"/>
  <c r="Z273" i="12"/>
  <c r="AO284" i="34"/>
  <c r="Y283"/>
  <c r="AH270" i="12"/>
  <c r="BA281" i="34"/>
  <c r="AU281"/>
  <c r="AB269" i="1"/>
  <c r="Z280" i="34"/>
  <c r="P269" i="1"/>
  <c r="H267" i="13" s="1"/>
  <c r="S280" i="34"/>
  <c r="BC268" i="1"/>
  <c r="AX279" i="34"/>
  <c r="Q267" i="12"/>
  <c r="Y278" i="34"/>
  <c r="AJ264" i="1"/>
  <c r="AI275" i="34"/>
  <c r="BC262" i="1"/>
  <c r="S260" i="37" s="1"/>
  <c r="AX273" i="34"/>
  <c r="AJ262" i="1"/>
  <c r="AH273" i="34"/>
  <c r="BC260" i="1"/>
  <c r="S258" i="37" s="1"/>
  <c r="AX271" i="34"/>
  <c r="P259" i="1"/>
  <c r="H257" i="13" s="1"/>
  <c r="S270" i="34"/>
  <c r="AD259" i="12"/>
  <c r="AU270" i="34"/>
  <c r="AJ258" i="1"/>
  <c r="AH269" i="34"/>
  <c r="Q258" i="12"/>
  <c r="Y269" i="34"/>
  <c r="BC253" i="1"/>
  <c r="AX264" i="34"/>
  <c r="U253" i="12"/>
  <c r="AH264" i="34"/>
  <c r="M253" i="12"/>
  <c r="Q264" i="34"/>
  <c r="BC251" i="1"/>
  <c r="S249" i="37" s="1"/>
  <c r="AX262" i="34"/>
  <c r="Q251" i="12"/>
  <c r="Y262" i="34"/>
  <c r="AJ250" i="1"/>
  <c r="L248" i="37" s="1"/>
  <c r="U248" i="12"/>
  <c r="AH259" i="34"/>
  <c r="P247" i="1"/>
  <c r="H245" i="13" s="1"/>
  <c r="S258" i="34"/>
  <c r="Q246" i="12"/>
  <c r="Y257" i="34"/>
  <c r="BA254"/>
  <c r="AJ243" i="1"/>
  <c r="L241" i="37" s="1"/>
  <c r="AI254" i="34"/>
  <c r="AB243" i="1"/>
  <c r="H241" i="37" s="1"/>
  <c r="Z254" i="34"/>
  <c r="O241" i="12"/>
  <c r="T252" i="34"/>
  <c r="BD240" i="1"/>
  <c r="T238" i="37" s="1"/>
  <c r="BA251" i="34"/>
  <c r="AJ240" i="1"/>
  <c r="L238" i="37" s="1"/>
  <c r="AI251" i="34"/>
  <c r="AB240" i="1"/>
  <c r="H238" i="37" s="1"/>
  <c r="Z251" i="34"/>
  <c r="O239" i="12"/>
  <c r="T250" i="34"/>
  <c r="Q236" i="12"/>
  <c r="Y247" i="34"/>
  <c r="M236" i="12"/>
  <c r="AQ236" i="1" s="1"/>
  <c r="AR247" i="34" s="1"/>
  <c r="Q247"/>
  <c r="AJ234" i="1"/>
  <c r="L232" i="37" s="1"/>
  <c r="AI245" i="34"/>
  <c r="Q234" i="12"/>
  <c r="Y245" i="34"/>
  <c r="Q245"/>
  <c r="AM232" i="1"/>
  <c r="AL243" i="34" s="1"/>
  <c r="U232" i="12"/>
  <c r="AH243" i="34"/>
  <c r="Q231" i="12"/>
  <c r="Y242" i="34"/>
  <c r="Q227" i="12"/>
  <c r="Y238" i="34"/>
  <c r="AD226" i="12"/>
  <c r="AU237" i="34"/>
  <c r="U226" i="12"/>
  <c r="AH237" i="34"/>
  <c r="U224" i="12"/>
  <c r="AH235" i="34"/>
  <c r="Q223" i="12"/>
  <c r="Y234" i="34"/>
  <c r="Q221" i="12"/>
  <c r="Y232" i="34"/>
  <c r="Q232"/>
  <c r="P220" i="1"/>
  <c r="H218" i="13" s="1"/>
  <c r="S231" i="34"/>
  <c r="AJ217" i="1"/>
  <c r="L215" i="37" s="1"/>
  <c r="AI228" i="34"/>
  <c r="AB217" i="1"/>
  <c r="H215" i="37" s="1"/>
  <c r="Z228" i="34"/>
  <c r="AJ215" i="1"/>
  <c r="L213" i="37" s="1"/>
  <c r="AI226" i="34"/>
  <c r="AB215" i="1"/>
  <c r="H213" i="37" s="1"/>
  <c r="Z226" i="34"/>
  <c r="P215" i="1"/>
  <c r="H213" i="13" s="1"/>
  <c r="S226" i="34"/>
  <c r="Q214" i="12"/>
  <c r="Y225" i="34"/>
  <c r="Q212" i="12"/>
  <c r="Y223" i="34"/>
  <c r="Q211" i="12"/>
  <c r="Y222" i="34"/>
  <c r="Q209" i="12"/>
  <c r="Y220" i="34"/>
  <c r="AJ207" i="1"/>
  <c r="L205" i="37" s="1"/>
  <c r="AI218" i="34"/>
  <c r="AB207" i="1"/>
  <c r="H205" i="37" s="1"/>
  <c r="Z218" i="34"/>
  <c r="P207" i="1"/>
  <c r="H205" i="13" s="1"/>
  <c r="S218" i="34"/>
  <c r="Q206" i="12"/>
  <c r="Y217" i="34"/>
  <c r="AM204" i="1"/>
  <c r="AM203"/>
  <c r="AR203" s="1"/>
  <c r="AM202"/>
  <c r="Q201" i="12"/>
  <c r="Y212" i="34"/>
  <c r="Q197" i="12"/>
  <c r="Y208" i="34"/>
  <c r="Q195" i="12"/>
  <c r="Y206" i="34"/>
  <c r="Q193" i="12"/>
  <c r="Y204" i="34"/>
  <c r="Q190" i="12"/>
  <c r="Y201" i="34"/>
  <c r="Q188" i="12"/>
  <c r="Y199" i="34"/>
  <c r="AJ185" i="1"/>
  <c r="AH196" i="34"/>
  <c r="Q185" i="12"/>
  <c r="Y196" i="34"/>
  <c r="Q196"/>
  <c r="AJ184" i="1"/>
  <c r="L182" i="37" s="1"/>
  <c r="AI195" i="34"/>
  <c r="Q184" i="12"/>
  <c r="Y195" i="34"/>
  <c r="Q182" i="12"/>
  <c r="Y193" i="34"/>
  <c r="P181" i="1"/>
  <c r="H179" i="13" s="1"/>
  <c r="S192" i="34"/>
  <c r="AJ180" i="1"/>
  <c r="AI191" i="34"/>
  <c r="AJ176" i="1"/>
  <c r="L174" i="37" s="1"/>
  <c r="AI187" i="34"/>
  <c r="Q176" i="12"/>
  <c r="Y187" i="34"/>
  <c r="P174" i="1"/>
  <c r="H172" i="13" s="1"/>
  <c r="T185" i="34"/>
  <c r="AB173" i="1"/>
  <c r="Z184" i="34"/>
  <c r="AJ171" i="1"/>
  <c r="L169" i="37" s="1"/>
  <c r="AH182" i="34"/>
  <c r="AB171" i="1"/>
  <c r="Y182" i="34"/>
  <c r="P170" i="1"/>
  <c r="H168" i="13" s="1"/>
  <c r="S181" i="34"/>
  <c r="Q168" i="12"/>
  <c r="Y179" i="34"/>
  <c r="AJ167" i="1"/>
  <c r="L165" i="37" s="1"/>
  <c r="AI178" i="34"/>
  <c r="Q167" i="12"/>
  <c r="Y178" i="34"/>
  <c r="P165" i="1"/>
  <c r="H163" i="13" s="1"/>
  <c r="S176" i="34"/>
  <c r="P163" i="1"/>
  <c r="H161" i="13" s="1"/>
  <c r="S174" i="34"/>
  <c r="Q162" i="12"/>
  <c r="Y173" i="34"/>
  <c r="Q160" i="12"/>
  <c r="Y171" i="34"/>
  <c r="P159" i="1"/>
  <c r="H157" i="13" s="1"/>
  <c r="S170" i="34"/>
  <c r="AJ158" i="1"/>
  <c r="L156" i="37" s="1"/>
  <c r="AH169" i="34"/>
  <c r="AB158" i="1"/>
  <c r="Y169" i="34"/>
  <c r="BC157" i="1"/>
  <c r="S155" i="37" s="1"/>
  <c r="AX168" i="34"/>
  <c r="AB155" i="1"/>
  <c r="H153" i="37" s="1"/>
  <c r="Y166" i="34"/>
  <c r="BD149" i="1"/>
  <c r="BA160" i="34"/>
  <c r="AJ148" i="1"/>
  <c r="L146" i="37" s="1"/>
  <c r="AH159" i="34"/>
  <c r="AB148" i="1"/>
  <c r="Y159" i="34"/>
  <c r="AB146" i="1"/>
  <c r="H144" i="37" s="1"/>
  <c r="Z157" i="34"/>
  <c r="Q144" i="12"/>
  <c r="Y155" i="34"/>
  <c r="AW154"/>
  <c r="AJ139" i="1"/>
  <c r="AI150" i="34"/>
  <c r="BC139" i="1"/>
  <c r="S137" i="37" s="1"/>
  <c r="AX150" i="34"/>
  <c r="AJ134" i="1"/>
  <c r="AH145" i="34"/>
  <c r="AB134" i="1"/>
  <c r="H132" i="37" s="1"/>
  <c r="Y145" i="34"/>
  <c r="Q120" i="12"/>
  <c r="Y131" i="34"/>
  <c r="AB119" i="1"/>
  <c r="H117" i="37" s="1"/>
  <c r="Y130" i="34"/>
  <c r="BD117" i="1"/>
  <c r="BA128" i="34"/>
  <c r="BC113" i="1"/>
  <c r="AW124" i="34"/>
  <c r="Q113" i="12"/>
  <c r="Y124" i="34"/>
  <c r="Q112" i="12"/>
  <c r="Y123" i="34"/>
  <c r="P111" i="1"/>
  <c r="H109" i="13" s="1"/>
  <c r="T122" i="34"/>
  <c r="Q106" i="12"/>
  <c r="Y117" i="34"/>
  <c r="AJ104" i="1"/>
  <c r="AI115" i="34"/>
  <c r="P103" i="1"/>
  <c r="H101" i="13" s="1"/>
  <c r="T114" i="34"/>
  <c r="AJ102" i="1"/>
  <c r="L100" i="37" s="1"/>
  <c r="AI113" i="34"/>
  <c r="P102" i="1"/>
  <c r="H100" i="13" s="1"/>
  <c r="S113" i="34"/>
  <c r="AB100" i="1"/>
  <c r="H98" i="37" s="1"/>
  <c r="Y111" i="34"/>
  <c r="Q111"/>
  <c r="AJ86" i="1"/>
  <c r="AI97" i="34"/>
  <c r="Q86" i="12"/>
  <c r="Y97" i="34"/>
  <c r="P86" i="1"/>
  <c r="H84" i="13" s="1"/>
  <c r="S97" i="34"/>
  <c r="BD85" i="1"/>
  <c r="AZ96" i="34"/>
  <c r="AJ83" i="1"/>
  <c r="Q81" i="13" s="1"/>
  <c r="BD82" i="1"/>
  <c r="T80" i="37" s="1"/>
  <c r="AZ93" i="34"/>
  <c r="P71" i="1"/>
  <c r="H69" i="13" s="1"/>
  <c r="T82" i="34"/>
  <c r="AW70" i="1"/>
  <c r="AO70"/>
  <c r="AJ70"/>
  <c r="AH81" i="34"/>
  <c r="Q70" i="12"/>
  <c r="Y81" i="34"/>
  <c r="AJ68" i="1"/>
  <c r="AI79" i="34"/>
  <c r="Q68" i="12"/>
  <c r="Y79" i="34"/>
  <c r="P68" i="1"/>
  <c r="H66" i="13" s="1"/>
  <c r="S79" i="34"/>
  <c r="AJ66" i="1"/>
  <c r="L64" i="37" s="1"/>
  <c r="AH77" i="34"/>
  <c r="Q66" i="12"/>
  <c r="Y77" i="34"/>
  <c r="Q77"/>
  <c r="AJ60" i="1"/>
  <c r="L58" i="37" s="1"/>
  <c r="AH71" i="34"/>
  <c r="P59" i="1"/>
  <c r="H57" i="13" s="1"/>
  <c r="S70" i="34"/>
  <c r="BC56" i="1"/>
  <c r="S54" i="37" s="1"/>
  <c r="AX67" i="34"/>
  <c r="AR56" i="1"/>
  <c r="N54" i="37" s="1"/>
  <c r="AL67" i="34"/>
  <c r="BA66"/>
  <c r="AJ55" i="1"/>
  <c r="L53" i="37" s="1"/>
  <c r="AI66" i="34"/>
  <c r="AJ54" i="1"/>
  <c r="L52" i="37" s="1"/>
  <c r="AI65" i="34"/>
  <c r="AY53" i="1"/>
  <c r="AM53"/>
  <c r="BD52"/>
  <c r="T50" i="37" s="1"/>
  <c r="AZ63" i="34"/>
  <c r="AY48" i="1"/>
  <c r="AM48"/>
  <c r="P45"/>
  <c r="H43" i="13" s="1"/>
  <c r="S56" i="34"/>
  <c r="Q52"/>
  <c r="AJ38" i="1"/>
  <c r="L36" i="37" s="1"/>
  <c r="AH49" i="34"/>
  <c r="Q34" i="12"/>
  <c r="Y45" i="34"/>
  <c r="AJ29" i="1"/>
  <c r="AI40" i="34"/>
  <c r="H653" i="13"/>
  <c r="L652" i="37"/>
  <c r="H648" i="13"/>
  <c r="H640" i="37"/>
  <c r="O633"/>
  <c r="P621"/>
  <c r="L621"/>
  <c r="H621" i="13"/>
  <c r="P615" i="37"/>
  <c r="H615" i="13"/>
  <c r="P605" i="37"/>
  <c r="L605"/>
  <c r="H605" i="13"/>
  <c r="H593"/>
  <c r="P590" i="37"/>
  <c r="H589"/>
  <c r="L588"/>
  <c r="P586"/>
  <c r="H580"/>
  <c r="P578"/>
  <c r="H578"/>
  <c r="T578"/>
  <c r="T576"/>
  <c r="L572"/>
  <c r="L570"/>
  <c r="H570"/>
  <c r="L542"/>
  <c r="G540" i="13"/>
  <c r="P537" i="37"/>
  <c r="P535"/>
  <c r="O534"/>
  <c r="L532"/>
  <c r="P528"/>
  <c r="P526"/>
  <c r="L526"/>
  <c r="P520"/>
  <c r="H518" i="13"/>
  <c r="R511" i="37"/>
  <c r="L511"/>
  <c r="G511" i="13"/>
  <c r="L506" i="37"/>
  <c r="L504"/>
  <c r="T497"/>
  <c r="H495"/>
  <c r="L494"/>
  <c r="H489" i="13"/>
  <c r="H486"/>
  <c r="P485" i="37"/>
  <c r="H481" i="13"/>
  <c r="H480"/>
  <c r="H479"/>
  <c r="L478" i="37"/>
  <c r="H473" i="13"/>
  <c r="P472" i="37"/>
  <c r="H468" i="13"/>
  <c r="L466" i="37"/>
  <c r="L465"/>
  <c r="T462"/>
  <c r="R462"/>
  <c r="O462"/>
  <c r="H462"/>
  <c r="H460"/>
  <c r="T457"/>
  <c r="H456"/>
  <c r="R454"/>
  <c r="H452"/>
  <c r="H451"/>
  <c r="H450"/>
  <c r="H449"/>
  <c r="L447"/>
  <c r="H447"/>
  <c r="L446"/>
  <c r="H446"/>
  <c r="T443"/>
  <c r="P442"/>
  <c r="L433"/>
  <c r="H433" i="13"/>
  <c r="H430"/>
  <c r="T426" i="37"/>
  <c r="P426"/>
  <c r="P425"/>
  <c r="T424"/>
  <c r="P424"/>
  <c r="S418"/>
  <c r="G417" i="13"/>
  <c r="H410"/>
  <c r="P408" i="37"/>
  <c r="L408"/>
  <c r="L404"/>
  <c r="P399"/>
  <c r="L396"/>
  <c r="G394" i="13"/>
  <c r="S392" i="37"/>
  <c r="G392" i="13"/>
  <c r="P388" i="37"/>
  <c r="G388" i="13"/>
  <c r="S387" i="37"/>
  <c r="P387"/>
  <c r="T378"/>
  <c r="R378"/>
  <c r="O366"/>
  <c r="S362"/>
  <c r="L354"/>
  <c r="H354"/>
  <c r="H354" i="13"/>
  <c r="P351" i="37"/>
  <c r="R346"/>
  <c r="P344"/>
  <c r="H343" i="13"/>
  <c r="S341" i="37"/>
  <c r="R340"/>
  <c r="L339"/>
  <c r="H339"/>
  <c r="H339" i="13"/>
  <c r="S339" i="37"/>
  <c r="L335"/>
  <c r="H335"/>
  <c r="H335" i="13"/>
  <c r="H332"/>
  <c r="H328"/>
  <c r="P326" i="37"/>
  <c r="L326"/>
  <c r="T325"/>
  <c r="H322" i="13"/>
  <c r="P320" i="37"/>
  <c r="L320"/>
  <c r="O319"/>
  <c r="L319"/>
  <c r="H319" i="13"/>
  <c r="P318" i="37"/>
  <c r="G316" i="13"/>
  <c r="L314" i="37"/>
  <c r="G312" i="13"/>
  <c r="S311" i="37"/>
  <c r="L311"/>
  <c r="L302"/>
  <c r="S292"/>
  <c r="P292"/>
  <c r="N292"/>
  <c r="P289"/>
  <c r="L288"/>
  <c r="H286"/>
  <c r="N285"/>
  <c r="P284"/>
  <c r="L283"/>
  <c r="H278"/>
  <c r="AB277" i="1"/>
  <c r="Z288" i="34"/>
  <c r="P277" i="1"/>
  <c r="H275" i="13" s="1"/>
  <c r="S288" i="34"/>
  <c r="Q273" i="12"/>
  <c r="Y284" i="34"/>
  <c r="V271" i="12"/>
  <c r="AI282" i="34"/>
  <c r="R271" i="12"/>
  <c r="Z282" i="34"/>
  <c r="P271" i="1"/>
  <c r="H269" i="13" s="1"/>
  <c r="S282" i="34"/>
  <c r="AB265" i="1"/>
  <c r="H263" i="37" s="1"/>
  <c r="Z276" i="34"/>
  <c r="AB264" i="1"/>
  <c r="Y275" i="34"/>
  <c r="Q272"/>
  <c r="AJ259" i="1"/>
  <c r="L257" i="37" s="1"/>
  <c r="AI270" i="34"/>
  <c r="BC258" i="1"/>
  <c r="AX269" i="34"/>
  <c r="R257" i="12"/>
  <c r="Z268" i="34"/>
  <c r="AO266"/>
  <c r="AB255" i="1"/>
  <c r="Y266" i="34"/>
  <c r="Q265"/>
  <c r="AD250" i="12"/>
  <c r="AU261" i="34"/>
  <c r="Z250" i="12"/>
  <c r="AO261" i="34"/>
  <c r="AB250" i="1"/>
  <c r="Z261" i="34"/>
  <c r="AR260"/>
  <c r="AM248" i="1"/>
  <c r="AR248" s="1"/>
  <c r="AJ247"/>
  <c r="AI258" i="34"/>
  <c r="Q247" i="12"/>
  <c r="Y258" i="34"/>
  <c r="M243" i="12"/>
  <c r="AQ243" i="1" s="1"/>
  <c r="Q254" i="34"/>
  <c r="AJ241" i="1"/>
  <c r="L239" i="37" s="1"/>
  <c r="AI252" i="34"/>
  <c r="AB241" i="1"/>
  <c r="Z252" i="34"/>
  <c r="AD241" i="12"/>
  <c r="AU252" i="34"/>
  <c r="AY236" i="1"/>
  <c r="AM236"/>
  <c r="AL247" i="34" s="1"/>
  <c r="AD233" i="12"/>
  <c r="AU244" i="34"/>
  <c r="U231" i="12"/>
  <c r="AH242" i="34"/>
  <c r="AJ229" i="1"/>
  <c r="L227" i="37" s="1"/>
  <c r="AI240" i="34"/>
  <c r="AJ213" i="1"/>
  <c r="AI224" i="34"/>
  <c r="AB213" i="1"/>
  <c r="H211" i="37" s="1"/>
  <c r="Z224" i="34"/>
  <c r="AW204" i="1"/>
  <c r="AJ200"/>
  <c r="AI211" i="34"/>
  <c r="P199" i="1"/>
  <c r="H197" i="13" s="1"/>
  <c r="T210" i="34"/>
  <c r="P198" i="1"/>
  <c r="H196" i="13" s="1"/>
  <c r="T209" i="34"/>
  <c r="AJ196" i="1"/>
  <c r="L194" i="37" s="1"/>
  <c r="AI207" i="34"/>
  <c r="Q207"/>
  <c r="AJ192" i="1"/>
  <c r="AH203" i="34"/>
  <c r="Q191"/>
  <c r="AB166" i="1"/>
  <c r="Y177" i="34"/>
  <c r="AJ161" i="1"/>
  <c r="BC158"/>
  <c r="AM158"/>
  <c r="P157"/>
  <c r="H155" i="13" s="1"/>
  <c r="T168" i="34"/>
  <c r="Y163"/>
  <c r="AM148" i="1"/>
  <c r="P147"/>
  <c r="H145" i="13" s="1"/>
  <c r="T158" i="34"/>
  <c r="AR142" i="1"/>
  <c r="N140" i="37" s="1"/>
  <c r="AL153" i="34"/>
  <c r="AD130" i="12"/>
  <c r="AU141" i="34"/>
  <c r="AJ129" i="1"/>
  <c r="L127" i="37" s="1"/>
  <c r="AI140" i="34"/>
  <c r="BC127" i="1"/>
  <c r="AW138" i="34"/>
  <c r="BC125" i="1"/>
  <c r="S123" i="37" s="1"/>
  <c r="AX136" i="34"/>
  <c r="BD122" i="1"/>
  <c r="BA133" i="34"/>
  <c r="AJ120" i="1"/>
  <c r="L118" i="37" s="1"/>
  <c r="AH131" i="34"/>
  <c r="P118" i="1"/>
  <c r="H116" i="13" s="1"/>
  <c r="S129" i="34"/>
  <c r="P117" i="1"/>
  <c r="H115" i="13" s="1"/>
  <c r="T128" i="34"/>
  <c r="AJ116" i="1"/>
  <c r="BD115"/>
  <c r="T113" i="37" s="1"/>
  <c r="BA126" i="34"/>
  <c r="P114" i="1"/>
  <c r="H112" i="13" s="1"/>
  <c r="AJ106" i="1"/>
  <c r="AH117" i="34"/>
  <c r="P97" i="1"/>
  <c r="H95" i="13" s="1"/>
  <c r="S108" i="34"/>
  <c r="Q104"/>
  <c r="AJ90" i="1"/>
  <c r="AI101" i="34"/>
  <c r="AJ78" i="1"/>
  <c r="Q76" i="13" s="1"/>
  <c r="AI89" i="34"/>
  <c r="AJ74" i="1"/>
  <c r="AI85" i="34"/>
  <c r="AB74" i="1"/>
  <c r="P74"/>
  <c r="H72" i="13" s="1"/>
  <c r="S85" i="34"/>
  <c r="BA70" i="1"/>
  <c r="P64"/>
  <c r="H62" i="13" s="1"/>
  <c r="T75" i="34"/>
  <c r="AB62" i="1"/>
  <c r="H60" i="37" s="1"/>
  <c r="Y73" i="34"/>
  <c r="P61" i="1"/>
  <c r="H59" i="13" s="1"/>
  <c r="S72" i="34"/>
  <c r="AB58" i="1"/>
  <c r="H56" i="37" s="1"/>
  <c r="Y69" i="34"/>
  <c r="AY57" i="1"/>
  <c r="AM57"/>
  <c r="AY52"/>
  <c r="AM52"/>
  <c r="AR52" s="1"/>
  <c r="AJ50"/>
  <c r="L48" i="37" s="1"/>
  <c r="P47" i="1"/>
  <c r="H45" i="13" s="1"/>
  <c r="T58" i="34"/>
  <c r="AY44" i="1"/>
  <c r="BC44" s="1"/>
  <c r="S42" i="37" s="1"/>
  <c r="AM44" i="1"/>
  <c r="AK53" i="34"/>
  <c r="P42" i="1"/>
  <c r="H40" i="13" s="1"/>
  <c r="T53" i="34"/>
  <c r="AJ34" i="1"/>
  <c r="AH45" i="34"/>
  <c r="AW32" i="1"/>
  <c r="P32"/>
  <c r="H30" i="13" s="1"/>
  <c r="T43" i="34"/>
  <c r="V84" i="6"/>
  <c r="AE76"/>
  <c r="AX31"/>
  <c r="E138"/>
  <c r="V125"/>
  <c r="V120"/>
  <c r="E118"/>
  <c r="E84"/>
  <c r="N76"/>
  <c r="V44"/>
  <c r="AX245"/>
  <c r="AX76"/>
  <c r="G638" i="37"/>
  <c r="K637"/>
  <c r="G637"/>
  <c r="K634"/>
  <c r="K616"/>
  <c r="G616"/>
  <c r="G599"/>
  <c r="K598"/>
  <c r="G598"/>
  <c r="G595"/>
  <c r="G594"/>
  <c r="G579"/>
  <c r="G575"/>
  <c r="J573"/>
  <c r="G569"/>
  <c r="G565"/>
  <c r="J564"/>
  <c r="G561"/>
  <c r="K557"/>
  <c r="K553"/>
  <c r="K549"/>
  <c r="G545"/>
  <c r="G535"/>
  <c r="J528"/>
  <c r="J524"/>
  <c r="G520"/>
  <c r="G504"/>
  <c r="K500"/>
  <c r="G500"/>
  <c r="G494"/>
  <c r="G487"/>
  <c r="K486"/>
  <c r="K480"/>
  <c r="G476"/>
  <c r="G429"/>
  <c r="G422"/>
  <c r="J421"/>
  <c r="J407"/>
  <c r="G405"/>
  <c r="K403"/>
  <c r="K400"/>
  <c r="G400"/>
  <c r="G389"/>
  <c r="G383"/>
  <c r="G381"/>
  <c r="K652"/>
  <c r="G632"/>
  <c r="G620"/>
  <c r="G604"/>
  <c r="K600"/>
  <c r="J599"/>
  <c r="G589"/>
  <c r="G588"/>
  <c r="G582"/>
  <c r="G574"/>
  <c r="G572"/>
  <c r="G570"/>
  <c r="G566"/>
  <c r="K558"/>
  <c r="G554"/>
  <c r="K550"/>
  <c r="G550"/>
  <c r="G546"/>
  <c r="K543"/>
  <c r="G542"/>
  <c r="K540"/>
  <c r="G539"/>
  <c r="K537"/>
  <c r="G531"/>
  <c r="G526"/>
  <c r="J525"/>
  <c r="G516"/>
  <c r="G511"/>
  <c r="G508"/>
  <c r="G503"/>
  <c r="K501"/>
  <c r="G499"/>
  <c r="K495"/>
  <c r="G495"/>
  <c r="K494"/>
  <c r="G490"/>
  <c r="G482"/>
  <c r="G478"/>
  <c r="J455"/>
  <c r="G450"/>
  <c r="J429"/>
  <c r="K415"/>
  <c r="G404"/>
  <c r="G391"/>
  <c r="G386"/>
  <c r="K380"/>
  <c r="G380"/>
  <c r="G377"/>
  <c r="G365"/>
  <c r="K360"/>
  <c r="G346"/>
  <c r="G624"/>
  <c r="G621"/>
  <c r="J611"/>
  <c r="K608"/>
  <c r="G608"/>
  <c r="G605"/>
  <c r="J588"/>
  <c r="G580"/>
  <c r="G567"/>
  <c r="G563"/>
  <c r="K559"/>
  <c r="G551"/>
  <c r="J550"/>
  <c r="K539"/>
  <c r="G536"/>
  <c r="G534"/>
  <c r="G530"/>
  <c r="G528"/>
  <c r="G521"/>
  <c r="K513"/>
  <c r="G513"/>
  <c r="G505"/>
  <c r="G483"/>
  <c r="J474"/>
  <c r="G468"/>
  <c r="G463"/>
  <c r="G444"/>
  <c r="G441"/>
  <c r="G438"/>
  <c r="G436"/>
  <c r="G435"/>
  <c r="K428"/>
  <c r="G423"/>
  <c r="G419"/>
  <c r="G410"/>
  <c r="G406"/>
  <c r="G401"/>
  <c r="G385"/>
  <c r="K384"/>
  <c r="G370"/>
  <c r="G368"/>
  <c r="G354"/>
  <c r="G350"/>
  <c r="G645"/>
  <c r="G601"/>
  <c r="G583"/>
  <c r="G576"/>
  <c r="G571"/>
  <c r="G568"/>
  <c r="G564"/>
  <c r="K560"/>
  <c r="G560"/>
  <c r="K556"/>
  <c r="G552"/>
  <c r="K529"/>
  <c r="G529"/>
  <c r="G527"/>
  <c r="J526"/>
  <c r="G525"/>
  <c r="G522"/>
  <c r="K521"/>
  <c r="G519"/>
  <c r="G517"/>
  <c r="G514"/>
  <c r="G502"/>
  <c r="G497"/>
  <c r="G480"/>
  <c r="G475"/>
  <c r="G467"/>
  <c r="G458"/>
  <c r="G437"/>
  <c r="G427"/>
  <c r="K414"/>
  <c r="G412"/>
  <c r="J406"/>
  <c r="G398"/>
  <c r="K390"/>
  <c r="G387"/>
  <c r="K374"/>
  <c r="G374"/>
  <c r="J369"/>
  <c r="G361"/>
  <c r="K359"/>
  <c r="G345"/>
  <c r="G348"/>
  <c r="K320"/>
  <c r="V261" i="6"/>
  <c r="V74"/>
  <c r="E47"/>
  <c r="K337" i="37"/>
  <c r="G285"/>
  <c r="G280"/>
  <c r="AE73" i="6"/>
  <c r="G336" i="37"/>
  <c r="K323"/>
  <c r="G323"/>
  <c r="G318"/>
  <c r="G316"/>
  <c r="K315"/>
  <c r="J296"/>
  <c r="G286"/>
  <c r="G282"/>
  <c r="G278"/>
  <c r="G343"/>
  <c r="J342"/>
  <c r="G334"/>
  <c r="J329"/>
  <c r="G287"/>
  <c r="G279"/>
  <c r="AX157" i="6"/>
  <c r="AX223"/>
  <c r="AX163"/>
  <c r="V273"/>
  <c r="AE258"/>
  <c r="AE137"/>
  <c r="AE138"/>
  <c r="N261"/>
  <c r="V258"/>
  <c r="V246"/>
  <c r="V229"/>
  <c r="AE208"/>
  <c r="N179"/>
  <c r="V171"/>
  <c r="AE165"/>
  <c r="AE149"/>
  <c r="AX33"/>
  <c r="G276" i="37"/>
  <c r="AX261" i="6"/>
  <c r="E261"/>
  <c r="E258"/>
  <c r="AX254"/>
  <c r="N229"/>
  <c r="AE223"/>
  <c r="N208"/>
  <c r="AX179"/>
  <c r="E179"/>
  <c r="E171"/>
  <c r="V165"/>
  <c r="E149"/>
  <c r="E129"/>
  <c r="V128"/>
  <c r="AX60"/>
  <c r="N60"/>
  <c r="AX59"/>
  <c r="V50"/>
  <c r="N31"/>
  <c r="E223"/>
  <c r="N219"/>
  <c r="AX171"/>
  <c r="E157"/>
  <c r="AE71"/>
  <c r="V70"/>
  <c r="N58"/>
  <c r="AE44"/>
  <c r="AX173"/>
  <c r="AX100"/>
  <c r="V37"/>
  <c r="C89" i="34"/>
  <c r="C52"/>
  <c r="T277" i="12"/>
  <c r="AF288" i="34"/>
  <c r="AE288"/>
  <c r="AD288"/>
  <c r="W288"/>
  <c r="U288"/>
  <c r="V288"/>
  <c r="H277" i="12"/>
  <c r="H288" i="34"/>
  <c r="J276" i="12"/>
  <c r="K287" i="34"/>
  <c r="AH274" i="1"/>
  <c r="J272" i="37" s="1"/>
  <c r="AA285" i="34"/>
  <c r="AB285"/>
  <c r="AC285"/>
  <c r="L285"/>
  <c r="M285"/>
  <c r="N285"/>
  <c r="S273" i="12"/>
  <c r="AB284" i="34"/>
  <c r="AC284"/>
  <c r="AA284"/>
  <c r="M284"/>
  <c r="N284"/>
  <c r="L284"/>
  <c r="J272" i="12"/>
  <c r="K283" i="34"/>
  <c r="T271" i="12"/>
  <c r="AD282" i="34"/>
  <c r="AE282"/>
  <c r="AF282"/>
  <c r="U282"/>
  <c r="V282"/>
  <c r="W282"/>
  <c r="H271" i="12"/>
  <c r="H282" i="34"/>
  <c r="S269" i="12"/>
  <c r="AB280" i="34"/>
  <c r="AC280"/>
  <c r="AA280"/>
  <c r="E267" i="40"/>
  <c r="M280" i="34"/>
  <c r="N280"/>
  <c r="L280"/>
  <c r="T268" i="12"/>
  <c r="AD279" i="34"/>
  <c r="AE279"/>
  <c r="AF279"/>
  <c r="Z268" i="1"/>
  <c r="G266" i="37" s="1"/>
  <c r="U279" i="34"/>
  <c r="W279"/>
  <c r="V279"/>
  <c r="H268" i="12"/>
  <c r="H279" i="34"/>
  <c r="J267" i="12"/>
  <c r="K278" i="34"/>
  <c r="T266" i="12"/>
  <c r="AE277" i="34"/>
  <c r="AF277"/>
  <c r="AD277"/>
  <c r="V277"/>
  <c r="W277"/>
  <c r="U277"/>
  <c r="H266" i="12"/>
  <c r="H277" i="34"/>
  <c r="T265" i="12"/>
  <c r="AF276" i="34"/>
  <c r="AD276"/>
  <c r="AE276"/>
  <c r="Z265" i="1"/>
  <c r="W276" i="34"/>
  <c r="U276"/>
  <c r="V276"/>
  <c r="H265" i="12"/>
  <c r="H276" i="34"/>
  <c r="S264" i="12"/>
  <c r="AC275" i="34"/>
  <c r="AB275"/>
  <c r="AA275"/>
  <c r="N275"/>
  <c r="L275"/>
  <c r="M275"/>
  <c r="T263" i="12"/>
  <c r="AD274" i="34"/>
  <c r="AE274"/>
  <c r="AF274"/>
  <c r="L274"/>
  <c r="M274"/>
  <c r="N274"/>
  <c r="J262" i="12"/>
  <c r="K273" i="34"/>
  <c r="T261" i="12"/>
  <c r="AF272" i="34"/>
  <c r="AD272"/>
  <c r="AE272"/>
  <c r="E259" i="40"/>
  <c r="M272" i="34"/>
  <c r="N272"/>
  <c r="L272"/>
  <c r="J260" i="12"/>
  <c r="K271" i="34"/>
  <c r="T259" i="12"/>
  <c r="AD270" i="34"/>
  <c r="AE270"/>
  <c r="AF270"/>
  <c r="L270"/>
  <c r="M270"/>
  <c r="N270"/>
  <c r="J258" i="12"/>
  <c r="K269" i="34"/>
  <c r="T257" i="12"/>
  <c r="AF268" i="34"/>
  <c r="AD268"/>
  <c r="AE268"/>
  <c r="H257" i="12"/>
  <c r="H268" i="34"/>
  <c r="S255" i="12"/>
  <c r="AA266" i="34"/>
  <c r="AB266"/>
  <c r="AC266"/>
  <c r="E253" i="40"/>
  <c r="L266" i="34"/>
  <c r="M266"/>
  <c r="N266"/>
  <c r="T254" i="12"/>
  <c r="AE265" i="34"/>
  <c r="AF265"/>
  <c r="AD265"/>
  <c r="E252" i="40"/>
  <c r="L265" i="34"/>
  <c r="M265"/>
  <c r="N265"/>
  <c r="J253" i="12"/>
  <c r="K264" i="34"/>
  <c r="AI252" i="1"/>
  <c r="K250" i="37" s="1"/>
  <c r="AD263" i="34"/>
  <c r="AE263"/>
  <c r="AF263"/>
  <c r="N263"/>
  <c r="L263"/>
  <c r="M263"/>
  <c r="J251" i="12"/>
  <c r="K262" i="34"/>
  <c r="T250" i="12"/>
  <c r="AE261" i="34"/>
  <c r="AF261"/>
  <c r="AD261"/>
  <c r="V261"/>
  <c r="W261"/>
  <c r="U261"/>
  <c r="H250" i="12"/>
  <c r="H261" i="34"/>
  <c r="Z249" i="1"/>
  <c r="W260" i="34"/>
  <c r="U260"/>
  <c r="V260"/>
  <c r="H249" i="12"/>
  <c r="H260" i="34"/>
  <c r="J248" i="12"/>
  <c r="K259" i="34"/>
  <c r="AI247" i="1"/>
  <c r="K245" i="37" s="1"/>
  <c r="AD258" i="34"/>
  <c r="AE258"/>
  <c r="AF258"/>
  <c r="E245" i="40"/>
  <c r="L258" i="34"/>
  <c r="M258"/>
  <c r="N258"/>
  <c r="J246" i="12"/>
  <c r="K257" i="34"/>
  <c r="T244" i="12"/>
  <c r="AD255" i="34"/>
  <c r="AE255"/>
  <c r="AF255"/>
  <c r="U255"/>
  <c r="W255"/>
  <c r="V255"/>
  <c r="H244" i="12"/>
  <c r="H255" i="34"/>
  <c r="S243" i="12"/>
  <c r="AA254" i="34"/>
  <c r="AB254"/>
  <c r="AC254"/>
  <c r="E241" i="40"/>
  <c r="L254" i="34"/>
  <c r="M254"/>
  <c r="N254"/>
  <c r="Z242" i="1"/>
  <c r="G240" i="37" s="1"/>
  <c r="V253" i="34"/>
  <c r="W253"/>
  <c r="U253"/>
  <c r="H242" i="12"/>
  <c r="H253" i="34"/>
  <c r="T241" i="12"/>
  <c r="AF252" i="34"/>
  <c r="AD252"/>
  <c r="AE252"/>
  <c r="W252"/>
  <c r="U252"/>
  <c r="V252"/>
  <c r="H241" i="12"/>
  <c r="H252" i="34"/>
  <c r="S240" i="12"/>
  <c r="AC251" i="34"/>
  <c r="AB251"/>
  <c r="AA251"/>
  <c r="E238" i="40"/>
  <c r="N251" i="34"/>
  <c r="L251"/>
  <c r="M251"/>
  <c r="T239" i="12"/>
  <c r="AD250" i="34"/>
  <c r="AE250"/>
  <c r="AF250"/>
  <c r="Z239" i="1"/>
  <c r="G237" i="37" s="1"/>
  <c r="U250" i="34"/>
  <c r="V250"/>
  <c r="W250"/>
  <c r="H239" i="12"/>
  <c r="H250" i="34"/>
  <c r="J238" i="12"/>
  <c r="K249" i="34"/>
  <c r="S237" i="12"/>
  <c r="AB248" i="34"/>
  <c r="AC248"/>
  <c r="AA248"/>
  <c r="M248"/>
  <c r="N248"/>
  <c r="L248"/>
  <c r="J236" i="12"/>
  <c r="K247" i="34"/>
  <c r="S234" i="12"/>
  <c r="AA245" i="34"/>
  <c r="AB245"/>
  <c r="AC245"/>
  <c r="J234" i="12"/>
  <c r="K245" i="34"/>
  <c r="S231" i="12"/>
  <c r="AA242" i="34"/>
  <c r="AB242"/>
  <c r="AC242"/>
  <c r="J231" i="12"/>
  <c r="K242" i="34"/>
  <c r="V241"/>
  <c r="W241"/>
  <c r="U241"/>
  <c r="H230" i="12"/>
  <c r="H241" i="34"/>
  <c r="T229" i="12"/>
  <c r="AF240" i="34"/>
  <c r="AD240"/>
  <c r="AE240"/>
  <c r="W240"/>
  <c r="U240"/>
  <c r="V240"/>
  <c r="J227" i="12"/>
  <c r="K238" i="34"/>
  <c r="AI225" i="1"/>
  <c r="K223" i="37" s="1"/>
  <c r="AF236" i="34"/>
  <c r="AD236"/>
  <c r="AE236"/>
  <c r="H225" i="12"/>
  <c r="H236" i="34"/>
  <c r="S223" i="12"/>
  <c r="AA234" i="34"/>
  <c r="AB234"/>
  <c r="AC234"/>
  <c r="E221" i="40"/>
  <c r="L234" i="34"/>
  <c r="M234"/>
  <c r="N234"/>
  <c r="Z222" i="1"/>
  <c r="G220" i="37" s="1"/>
  <c r="V233" i="34"/>
  <c r="W233"/>
  <c r="U233"/>
  <c r="H222" i="12"/>
  <c r="H233" i="34"/>
  <c r="S221" i="12"/>
  <c r="AB232" i="34"/>
  <c r="AC232"/>
  <c r="AA232"/>
  <c r="J221" i="12"/>
  <c r="K232" i="34"/>
  <c r="T220" i="12"/>
  <c r="AD231" i="34"/>
  <c r="AE231"/>
  <c r="AF231"/>
  <c r="E218" i="40"/>
  <c r="N231" i="34"/>
  <c r="L231"/>
  <c r="M231"/>
  <c r="U230"/>
  <c r="V230"/>
  <c r="W230"/>
  <c r="S218" i="12"/>
  <c r="AA229" i="34"/>
  <c r="AB229"/>
  <c r="AC229"/>
  <c r="E216" i="40"/>
  <c r="L229" i="34"/>
  <c r="M229"/>
  <c r="N229"/>
  <c r="S217" i="12"/>
  <c r="AB228" i="34"/>
  <c r="AC228"/>
  <c r="AA228"/>
  <c r="M228"/>
  <c r="N228"/>
  <c r="L228"/>
  <c r="S215" i="12"/>
  <c r="AA226" i="34"/>
  <c r="AB226"/>
  <c r="AC226"/>
  <c r="E213" i="40"/>
  <c r="L226" i="34"/>
  <c r="M226"/>
  <c r="N226"/>
  <c r="J214" i="12"/>
  <c r="K225" i="34"/>
  <c r="T213" i="12"/>
  <c r="AF224" i="34"/>
  <c r="AD224"/>
  <c r="AE224"/>
  <c r="W224"/>
  <c r="U224"/>
  <c r="V224"/>
  <c r="H213" i="12"/>
  <c r="H224" i="34"/>
  <c r="C168"/>
  <c r="C80"/>
  <c r="C77"/>
  <c r="C72"/>
  <c r="C68"/>
  <c r="C64"/>
  <c r="S277" i="12"/>
  <c r="AB288" i="34"/>
  <c r="AC288"/>
  <c r="AA288"/>
  <c r="M288"/>
  <c r="N288"/>
  <c r="L288"/>
  <c r="T275" i="12"/>
  <c r="AD286" i="34"/>
  <c r="AE286"/>
  <c r="AF286"/>
  <c r="U286"/>
  <c r="V286"/>
  <c r="W286"/>
  <c r="H275" i="12"/>
  <c r="H286" i="34"/>
  <c r="J274" i="12"/>
  <c r="I274" s="1"/>
  <c r="K285" i="34"/>
  <c r="S271" i="12"/>
  <c r="AA282" i="34"/>
  <c r="AB282"/>
  <c r="AC282"/>
  <c r="L282"/>
  <c r="M282"/>
  <c r="N282"/>
  <c r="T270" i="12"/>
  <c r="AE281" i="34"/>
  <c r="AF281"/>
  <c r="AD281"/>
  <c r="V281"/>
  <c r="W281"/>
  <c r="U281"/>
  <c r="H270" i="12"/>
  <c r="H281" i="34"/>
  <c r="J269" i="12"/>
  <c r="K280" i="34"/>
  <c r="S268" i="12"/>
  <c r="AC279" i="34"/>
  <c r="AB279"/>
  <c r="AA279"/>
  <c r="N279"/>
  <c r="L279"/>
  <c r="M279"/>
  <c r="AH266" i="1"/>
  <c r="J264" i="37" s="1"/>
  <c r="AA277" i="34"/>
  <c r="AB277"/>
  <c r="AC277"/>
  <c r="E264" i="40"/>
  <c r="L277" i="34"/>
  <c r="M277"/>
  <c r="N277"/>
  <c r="S265" i="12"/>
  <c r="AB276" i="34"/>
  <c r="AC276"/>
  <c r="AA276"/>
  <c r="M276"/>
  <c r="N276"/>
  <c r="L276"/>
  <c r="J264" i="12"/>
  <c r="K275" i="34"/>
  <c r="S263" i="12"/>
  <c r="AA274" i="34"/>
  <c r="AB274"/>
  <c r="AC274"/>
  <c r="J263" i="12"/>
  <c r="I263" s="1"/>
  <c r="K274" i="34"/>
  <c r="S261" i="12"/>
  <c r="AB272" i="34"/>
  <c r="AC272"/>
  <c r="AA272"/>
  <c r="C69"/>
  <c r="C53"/>
  <c r="C40"/>
  <c r="J277" i="12"/>
  <c r="K288" i="34"/>
  <c r="T276" i="12"/>
  <c r="AD287" i="34"/>
  <c r="AE287"/>
  <c r="AF287"/>
  <c r="Z276" i="1"/>
  <c r="G274" i="37" s="1"/>
  <c r="U287" i="34"/>
  <c r="W287"/>
  <c r="V287"/>
  <c r="H276" i="12"/>
  <c r="H287" i="34"/>
  <c r="S275" i="12"/>
  <c r="AA286" i="34"/>
  <c r="AB286"/>
  <c r="AC286"/>
  <c r="E273" i="40"/>
  <c r="L286" i="34"/>
  <c r="M286"/>
  <c r="N286"/>
  <c r="T272" i="12"/>
  <c r="AD283" i="34"/>
  <c r="AE283"/>
  <c r="AF283"/>
  <c r="Z272" i="1"/>
  <c r="G270" i="37" s="1"/>
  <c r="U283" i="34"/>
  <c r="W283"/>
  <c r="V283"/>
  <c r="H272" i="12"/>
  <c r="G272" s="1"/>
  <c r="H283" i="34"/>
  <c r="S270" i="12"/>
  <c r="AA281" i="34"/>
  <c r="AB281"/>
  <c r="AC281"/>
  <c r="L281"/>
  <c r="M281"/>
  <c r="N281"/>
  <c r="J268" i="12"/>
  <c r="K279" i="34"/>
  <c r="T267" i="12"/>
  <c r="AD278" i="34"/>
  <c r="AE278"/>
  <c r="AF278"/>
  <c r="Z267" i="1"/>
  <c r="G265" i="37" s="1"/>
  <c r="U278" i="34"/>
  <c r="V278"/>
  <c r="W278"/>
  <c r="H267" i="12"/>
  <c r="H278" i="34"/>
  <c r="J266" i="12"/>
  <c r="K277" i="34"/>
  <c r="T262" i="12"/>
  <c r="AE273" i="34"/>
  <c r="AF273"/>
  <c r="AD273"/>
  <c r="Z262" i="1"/>
  <c r="G260" i="37" s="1"/>
  <c r="V273" i="34"/>
  <c r="W273"/>
  <c r="U273"/>
  <c r="H262" i="12"/>
  <c r="H273" i="34"/>
  <c r="AD271"/>
  <c r="AE271"/>
  <c r="AF271"/>
  <c r="Z260" i="1"/>
  <c r="G258" i="37" s="1"/>
  <c r="U271" i="34"/>
  <c r="W271"/>
  <c r="V271"/>
  <c r="H260" i="12"/>
  <c r="G260" s="1"/>
  <c r="H271" i="34"/>
  <c r="T258" i="12"/>
  <c r="AE269" i="34"/>
  <c r="AF269"/>
  <c r="AD269"/>
  <c r="Z258" i="1"/>
  <c r="G256" i="37" s="1"/>
  <c r="V269" i="34"/>
  <c r="W269"/>
  <c r="U269"/>
  <c r="H258" i="12"/>
  <c r="H269" i="34"/>
  <c r="J257" i="12"/>
  <c r="K268" i="34"/>
  <c r="T256" i="12"/>
  <c r="AD267" i="34"/>
  <c r="AE267"/>
  <c r="AF267"/>
  <c r="N267"/>
  <c r="L267"/>
  <c r="M267"/>
  <c r="AI253" i="1"/>
  <c r="K251" i="37" s="1"/>
  <c r="AF264" i="34"/>
  <c r="AD264"/>
  <c r="AE264"/>
  <c r="Z253" i="1"/>
  <c r="G251" i="37" s="1"/>
  <c r="W264" i="34"/>
  <c r="U264"/>
  <c r="V264"/>
  <c r="H253" i="12"/>
  <c r="H264" i="34"/>
  <c r="T251" i="12"/>
  <c r="AD262" i="34"/>
  <c r="AE262"/>
  <c r="AF262"/>
  <c r="Z251" i="1"/>
  <c r="G249" i="37" s="1"/>
  <c r="U262" i="34"/>
  <c r="V262"/>
  <c r="W262"/>
  <c r="H251" i="12"/>
  <c r="H262" i="34"/>
  <c r="J250" i="12"/>
  <c r="K261" i="34"/>
  <c r="S249" i="12"/>
  <c r="AB260" i="34"/>
  <c r="AC260"/>
  <c r="AA260"/>
  <c r="J249" i="12"/>
  <c r="K260" i="34"/>
  <c r="T248" i="12"/>
  <c r="AD259" i="34"/>
  <c r="AE259"/>
  <c r="AF259"/>
  <c r="U259"/>
  <c r="W259"/>
  <c r="V259"/>
  <c r="H248" i="12"/>
  <c r="H259" i="34"/>
  <c r="T246" i="12"/>
  <c r="AE257" i="34"/>
  <c r="AF257"/>
  <c r="AD257"/>
  <c r="Z246" i="1"/>
  <c r="G244" i="37" s="1"/>
  <c r="V257" i="34"/>
  <c r="W257"/>
  <c r="U257"/>
  <c r="H246" i="12"/>
  <c r="H257" i="34"/>
  <c r="S245" i="12"/>
  <c r="AB256" i="34"/>
  <c r="AC256"/>
  <c r="AA256"/>
  <c r="E243" i="40"/>
  <c r="M256" i="34"/>
  <c r="N256"/>
  <c r="L256"/>
  <c r="J244" i="12"/>
  <c r="K255" i="34"/>
  <c r="S242" i="12"/>
  <c r="AA253" i="34"/>
  <c r="AB253"/>
  <c r="AC253"/>
  <c r="J242" i="12"/>
  <c r="K253" i="34"/>
  <c r="J241" i="12"/>
  <c r="I241" s="1"/>
  <c r="K252" i="34"/>
  <c r="J239" i="12"/>
  <c r="K250" i="34"/>
  <c r="T238" i="12"/>
  <c r="AE249" i="34"/>
  <c r="AF249"/>
  <c r="AD249"/>
  <c r="H238" i="12"/>
  <c r="G238" s="1"/>
  <c r="H249" i="34"/>
  <c r="AD247"/>
  <c r="AE247"/>
  <c r="AF247"/>
  <c r="Z236" i="1"/>
  <c r="G234" i="37" s="1"/>
  <c r="U247" i="34"/>
  <c r="W247"/>
  <c r="V247"/>
  <c r="H236" i="12"/>
  <c r="H247" i="34"/>
  <c r="S235" i="12"/>
  <c r="AA246" i="34"/>
  <c r="AB246"/>
  <c r="AC246"/>
  <c r="L246"/>
  <c r="M246"/>
  <c r="N246"/>
  <c r="Z234" i="1"/>
  <c r="G232" i="37" s="1"/>
  <c r="V245" i="34"/>
  <c r="W245"/>
  <c r="U245"/>
  <c r="H234" i="12"/>
  <c r="H245" i="34"/>
  <c r="S233" i="12"/>
  <c r="AB244" i="34"/>
  <c r="AC244"/>
  <c r="AA244"/>
  <c r="E231" i="40"/>
  <c r="M244" i="34"/>
  <c r="N244"/>
  <c r="L244"/>
  <c r="T232" i="12"/>
  <c r="AD243" i="34"/>
  <c r="AE243"/>
  <c r="AF243"/>
  <c r="N243"/>
  <c r="L243"/>
  <c r="M243"/>
  <c r="U242"/>
  <c r="V242"/>
  <c r="W242"/>
  <c r="H231" i="12"/>
  <c r="H242" i="34"/>
  <c r="S230" i="12"/>
  <c r="AA241" i="34"/>
  <c r="AB241"/>
  <c r="AC241"/>
  <c r="J230" i="12"/>
  <c r="I230" s="1"/>
  <c r="K241" i="34"/>
  <c r="E227" i="40"/>
  <c r="M240" i="34"/>
  <c r="N240"/>
  <c r="L240"/>
  <c r="S228" i="12"/>
  <c r="AC239" i="34"/>
  <c r="AB239"/>
  <c r="AA239"/>
  <c r="E226" i="40"/>
  <c r="N239" i="34"/>
  <c r="L239"/>
  <c r="M239"/>
  <c r="T227" i="12"/>
  <c r="AD238" i="34"/>
  <c r="AE238"/>
  <c r="AF238"/>
  <c r="U238"/>
  <c r="V238"/>
  <c r="W238"/>
  <c r="H227" i="12"/>
  <c r="H238" i="34"/>
  <c r="T226" i="12"/>
  <c r="AE237" i="34"/>
  <c r="AF237"/>
  <c r="AD237"/>
  <c r="E224" i="40"/>
  <c r="L237" i="34"/>
  <c r="M237"/>
  <c r="N237"/>
  <c r="J225" i="12"/>
  <c r="K236" i="34"/>
  <c r="AD235"/>
  <c r="AE235"/>
  <c r="AF235"/>
  <c r="N235"/>
  <c r="L235"/>
  <c r="M235"/>
  <c r="U234"/>
  <c r="V234"/>
  <c r="W234"/>
  <c r="S222" i="12"/>
  <c r="AA233" i="34"/>
  <c r="AB233"/>
  <c r="AC233"/>
  <c r="J222" i="12"/>
  <c r="K233" i="34"/>
  <c r="W232"/>
  <c r="U232"/>
  <c r="V232"/>
  <c r="H221" i="12"/>
  <c r="H232" i="34"/>
  <c r="S219" i="12"/>
  <c r="AA230" i="34"/>
  <c r="AB230"/>
  <c r="AC230"/>
  <c r="L230"/>
  <c r="M230"/>
  <c r="N230"/>
  <c r="S216" i="12"/>
  <c r="AC227" i="34"/>
  <c r="AB227"/>
  <c r="AA227"/>
  <c r="E214" i="40"/>
  <c r="N227" i="34"/>
  <c r="L227"/>
  <c r="M227"/>
  <c r="T214" i="12"/>
  <c r="AE225" i="34"/>
  <c r="AF225"/>
  <c r="AD225"/>
  <c r="Z214" i="1"/>
  <c r="G212" i="37" s="1"/>
  <c r="V225" i="34"/>
  <c r="W225"/>
  <c r="U225"/>
  <c r="H214" i="12"/>
  <c r="H225" i="34"/>
  <c r="T212" i="12"/>
  <c r="AD223" i="34"/>
  <c r="AE223"/>
  <c r="AF223"/>
  <c r="U223"/>
  <c r="W223"/>
  <c r="V223"/>
  <c r="H212" i="12"/>
  <c r="H223" i="34"/>
  <c r="T211" i="12"/>
  <c r="AD222" i="34"/>
  <c r="AE222"/>
  <c r="AF222"/>
  <c r="Z211" i="1"/>
  <c r="G209" i="37" s="1"/>
  <c r="U222" i="34"/>
  <c r="V222"/>
  <c r="W222"/>
  <c r="H211" i="12"/>
  <c r="H222" i="34"/>
  <c r="J210" i="12"/>
  <c r="K221" i="34"/>
  <c r="T209" i="12"/>
  <c r="AF220" i="34"/>
  <c r="AE220"/>
  <c r="AD220"/>
  <c r="V220"/>
  <c r="W220"/>
  <c r="U220"/>
  <c r="H209" i="12"/>
  <c r="H220" i="34"/>
  <c r="S208" i="12"/>
  <c r="AC219" i="34"/>
  <c r="AA219"/>
  <c r="AB219"/>
  <c r="M219"/>
  <c r="N219"/>
  <c r="L219"/>
  <c r="AI206" i="1"/>
  <c r="K204" i="37" s="1"/>
  <c r="AF217" i="34"/>
  <c r="AD217"/>
  <c r="AE217"/>
  <c r="W217"/>
  <c r="U217"/>
  <c r="V217"/>
  <c r="H206" i="12"/>
  <c r="H217" i="34"/>
  <c r="S205" i="12"/>
  <c r="AC216" i="34"/>
  <c r="AA216"/>
  <c r="AB216"/>
  <c r="E203" i="40"/>
  <c r="N216" i="34"/>
  <c r="M216"/>
  <c r="L216"/>
  <c r="S204" i="12"/>
  <c r="AA215" i="34"/>
  <c r="AB215"/>
  <c r="AC215"/>
  <c r="L215"/>
  <c r="M215"/>
  <c r="N215"/>
  <c r="S203" i="12"/>
  <c r="AA214" i="34"/>
  <c r="AB214"/>
  <c r="AC214"/>
  <c r="E201" i="40"/>
  <c r="L214" i="34"/>
  <c r="N214"/>
  <c r="M214"/>
  <c r="S202" i="12"/>
  <c r="AB213" i="34"/>
  <c r="AA213"/>
  <c r="AC213"/>
  <c r="M213"/>
  <c r="L213"/>
  <c r="N213"/>
  <c r="V212"/>
  <c r="W212"/>
  <c r="U212"/>
  <c r="H201" i="12"/>
  <c r="H212" i="34"/>
  <c r="J200" i="12"/>
  <c r="K211" i="34"/>
  <c r="S199" i="12"/>
  <c r="AA210" i="34"/>
  <c r="AB210"/>
  <c r="AC210"/>
  <c r="E197" i="40"/>
  <c r="L210" i="34"/>
  <c r="M210"/>
  <c r="N210"/>
  <c r="AH198" i="1"/>
  <c r="J196" i="37" s="1"/>
  <c r="AB209" i="34"/>
  <c r="AA209"/>
  <c r="AC209"/>
  <c r="M209"/>
  <c r="N209"/>
  <c r="L209"/>
  <c r="U208"/>
  <c r="V208"/>
  <c r="W208"/>
  <c r="H197" i="12"/>
  <c r="H208" i="34"/>
  <c r="T195" i="12"/>
  <c r="AE206" i="34"/>
  <c r="AF206"/>
  <c r="AD206"/>
  <c r="V206"/>
  <c r="W206"/>
  <c r="U206"/>
  <c r="H195" i="12"/>
  <c r="H206" i="34"/>
  <c r="Z193" i="1"/>
  <c r="U204" i="34"/>
  <c r="V204"/>
  <c r="W204"/>
  <c r="C85"/>
  <c r="C60"/>
  <c r="C57"/>
  <c r="C48"/>
  <c r="C45"/>
  <c r="S276" i="12"/>
  <c r="AC287" i="34"/>
  <c r="AB287"/>
  <c r="AA287"/>
  <c r="N287"/>
  <c r="L287"/>
  <c r="M287"/>
  <c r="J275" i="12"/>
  <c r="K286" i="34"/>
  <c r="AE285"/>
  <c r="AF285"/>
  <c r="AD285"/>
  <c r="V285"/>
  <c r="W285"/>
  <c r="U285"/>
  <c r="H274" i="12"/>
  <c r="H285" i="34"/>
  <c r="T273" i="12"/>
  <c r="AF284" i="34"/>
  <c r="AD284"/>
  <c r="AE284"/>
  <c r="W284"/>
  <c r="U284"/>
  <c r="V284"/>
  <c r="H273" i="12"/>
  <c r="G273" s="1"/>
  <c r="H284" i="34"/>
  <c r="S272" i="12"/>
  <c r="AC283" i="34"/>
  <c r="AB283"/>
  <c r="AA283"/>
  <c r="E270" i="40"/>
  <c r="N283" i="34"/>
  <c r="L283"/>
  <c r="M283"/>
  <c r="J270" i="12"/>
  <c r="K281" i="34"/>
  <c r="AF280"/>
  <c r="AD280"/>
  <c r="AE280"/>
  <c r="W280"/>
  <c r="U280"/>
  <c r="V280"/>
  <c r="J212" i="12"/>
  <c r="K223" i="34"/>
  <c r="J211" i="12"/>
  <c r="K222" i="34"/>
  <c r="T210" i="12"/>
  <c r="AF221" i="34"/>
  <c r="AD221"/>
  <c r="AE221"/>
  <c r="W221"/>
  <c r="U221"/>
  <c r="V221"/>
  <c r="H210" i="12"/>
  <c r="H221" i="34"/>
  <c r="J209" i="12"/>
  <c r="K220" i="34"/>
  <c r="S207" i="12"/>
  <c r="AA218" i="34"/>
  <c r="AB218"/>
  <c r="AC218"/>
  <c r="L218"/>
  <c r="M218"/>
  <c r="N218"/>
  <c r="J206" i="12"/>
  <c r="K217" i="34"/>
  <c r="AH201" i="1"/>
  <c r="J199" i="37" s="1"/>
  <c r="AC212" i="34"/>
  <c r="AA212"/>
  <c r="AB212"/>
  <c r="J201" i="12"/>
  <c r="K212" i="34"/>
  <c r="T200" i="12"/>
  <c r="AD211" i="34"/>
  <c r="AE211"/>
  <c r="AF211"/>
  <c r="H200" i="12"/>
  <c r="G200" s="1"/>
  <c r="H211" i="34"/>
  <c r="S197" i="12"/>
  <c r="AC208" i="34"/>
  <c r="AA208"/>
  <c r="AB208"/>
  <c r="J197" i="12"/>
  <c r="K208" i="34"/>
  <c r="T196" i="12"/>
  <c r="AD207" i="34"/>
  <c r="AE207"/>
  <c r="AF207"/>
  <c r="E194" i="40"/>
  <c r="L207" i="34"/>
  <c r="N207"/>
  <c r="M207"/>
  <c r="J195" i="12"/>
  <c r="I195" s="1"/>
  <c r="K206" i="34"/>
  <c r="AF205"/>
  <c r="AE205"/>
  <c r="AD205"/>
  <c r="E192" i="40"/>
  <c r="M205" i="34"/>
  <c r="N205"/>
  <c r="L205"/>
  <c r="S193" i="12"/>
  <c r="AC204" i="34"/>
  <c r="AA204"/>
  <c r="AB204"/>
  <c r="E191" i="40"/>
  <c r="N204" i="34"/>
  <c r="M204"/>
  <c r="L204"/>
  <c r="AH192" i="1"/>
  <c r="J190" i="37" s="1"/>
  <c r="AA203" i="34"/>
  <c r="AB203"/>
  <c r="AC203"/>
  <c r="E190" i="40"/>
  <c r="L203" i="34"/>
  <c r="N203"/>
  <c r="M203"/>
  <c r="S190" i="12"/>
  <c r="AB201" i="34"/>
  <c r="AC201"/>
  <c r="AA201"/>
  <c r="J190" i="12"/>
  <c r="K201" i="34"/>
  <c r="AI189" i="1"/>
  <c r="AD200" i="34"/>
  <c r="AF200"/>
  <c r="AE200"/>
  <c r="E187" i="40"/>
  <c r="N200" i="34"/>
  <c r="M200"/>
  <c r="L200"/>
  <c r="J188" i="12"/>
  <c r="K199" i="34"/>
  <c r="L198"/>
  <c r="M198"/>
  <c r="N198"/>
  <c r="J185" i="12"/>
  <c r="K196" i="34"/>
  <c r="S184" i="12"/>
  <c r="AA195" i="34"/>
  <c r="AB195"/>
  <c r="AC195"/>
  <c r="J184" i="12"/>
  <c r="K195" i="34"/>
  <c r="J182" i="12"/>
  <c r="K193" i="34"/>
  <c r="AD192"/>
  <c r="AF192"/>
  <c r="AE192"/>
  <c r="N192"/>
  <c r="M192"/>
  <c r="L192"/>
  <c r="S180" i="12"/>
  <c r="AA191" i="34"/>
  <c r="AB191"/>
  <c r="AC191"/>
  <c r="L191"/>
  <c r="N191"/>
  <c r="M191"/>
  <c r="T178" i="12"/>
  <c r="AF189" i="34"/>
  <c r="AE189"/>
  <c r="AD189"/>
  <c r="E176" i="40"/>
  <c r="M189" i="34"/>
  <c r="N189"/>
  <c r="L189"/>
  <c r="AH176" i="1"/>
  <c r="J174" i="37" s="1"/>
  <c r="AA187" i="34"/>
  <c r="AB187"/>
  <c r="AC187"/>
  <c r="J176" i="12"/>
  <c r="K187" i="34"/>
  <c r="T174" i="12"/>
  <c r="AF185" i="34"/>
  <c r="AE185"/>
  <c r="AD185"/>
  <c r="Z174" i="1"/>
  <c r="G172" i="37" s="1"/>
  <c r="W185" i="34"/>
  <c r="U185"/>
  <c r="V185"/>
  <c r="H174" i="12"/>
  <c r="H185" i="34"/>
  <c r="S173" i="12"/>
  <c r="AC184" i="34"/>
  <c r="AA184"/>
  <c r="AB184"/>
  <c r="N184"/>
  <c r="M184"/>
  <c r="L184"/>
  <c r="S172" i="12"/>
  <c r="AA183" i="34"/>
  <c r="AB183"/>
  <c r="AC183"/>
  <c r="E170" i="40"/>
  <c r="L183" i="34"/>
  <c r="N183"/>
  <c r="M183"/>
  <c r="J171" i="12"/>
  <c r="K182" i="34"/>
  <c r="AF181"/>
  <c r="AE181"/>
  <c r="AD181"/>
  <c r="E168" i="40"/>
  <c r="M181" i="34"/>
  <c r="N181"/>
  <c r="L181"/>
  <c r="U180"/>
  <c r="V180"/>
  <c r="W180"/>
  <c r="H169" i="12"/>
  <c r="H180" i="34"/>
  <c r="J168" i="12"/>
  <c r="I168" s="1"/>
  <c r="K179" i="34"/>
  <c r="S167" i="12"/>
  <c r="AA178" i="34"/>
  <c r="AB178"/>
  <c r="AC178"/>
  <c r="E165" i="40"/>
  <c r="L178" i="34"/>
  <c r="M178"/>
  <c r="N178"/>
  <c r="S166" i="12"/>
  <c r="AB177" i="34"/>
  <c r="AC177"/>
  <c r="AA177"/>
  <c r="M177"/>
  <c r="N177"/>
  <c r="L177"/>
  <c r="S165" i="12"/>
  <c r="AC176" i="34"/>
  <c r="AA176"/>
  <c r="AB176"/>
  <c r="E163" i="40"/>
  <c r="N176" i="34"/>
  <c r="M176"/>
  <c r="L176"/>
  <c r="S164" i="12"/>
  <c r="AA175" i="34"/>
  <c r="AB175"/>
  <c r="AC175"/>
  <c r="E162" i="40"/>
  <c r="L175" i="34"/>
  <c r="N175"/>
  <c r="M175"/>
  <c r="T163" i="12"/>
  <c r="AE174" i="34"/>
  <c r="AF174"/>
  <c r="AD174"/>
  <c r="E161" i="40"/>
  <c r="L174" i="34"/>
  <c r="M174"/>
  <c r="N174"/>
  <c r="J162" i="12"/>
  <c r="K173" i="34"/>
  <c r="S160" i="12"/>
  <c r="AA171" i="34"/>
  <c r="AB171"/>
  <c r="AC171"/>
  <c r="J160" i="12"/>
  <c r="K171" i="34"/>
  <c r="T159" i="12"/>
  <c r="AE170" i="34"/>
  <c r="AF170"/>
  <c r="AD170"/>
  <c r="L170"/>
  <c r="M170"/>
  <c r="N170"/>
  <c r="J158" i="12"/>
  <c r="I158" s="1"/>
  <c r="K169" i="34"/>
  <c r="S156" i="12"/>
  <c r="AA167" i="34"/>
  <c r="AB167"/>
  <c r="AC167"/>
  <c r="E154" i="40"/>
  <c r="L167" i="34"/>
  <c r="N167"/>
  <c r="M167"/>
  <c r="J155" i="12"/>
  <c r="K166" i="34"/>
  <c r="T153" i="12"/>
  <c r="AE164" i="34"/>
  <c r="AD164"/>
  <c r="AF164"/>
  <c r="H153" i="12"/>
  <c r="G153" s="1"/>
  <c r="H164" i="34"/>
  <c r="S152" i="12"/>
  <c r="AB163" i="34"/>
  <c r="AA163"/>
  <c r="AC163"/>
  <c r="M163"/>
  <c r="L163"/>
  <c r="N163"/>
  <c r="AD161"/>
  <c r="AF161"/>
  <c r="AE161"/>
  <c r="Z150" i="1"/>
  <c r="G148" i="37" s="1"/>
  <c r="U161" i="34"/>
  <c r="V161"/>
  <c r="W161"/>
  <c r="H150" i="12"/>
  <c r="G150" s="1"/>
  <c r="H161" i="34"/>
  <c r="S149" i="12"/>
  <c r="AA160" i="34"/>
  <c r="AB160"/>
  <c r="AC160"/>
  <c r="E147" i="40"/>
  <c r="L160" i="34"/>
  <c r="M160"/>
  <c r="N160"/>
  <c r="J148" i="12"/>
  <c r="K159" i="34"/>
  <c r="S146" i="12"/>
  <c r="AA157" i="34"/>
  <c r="AB157"/>
  <c r="AC157"/>
  <c r="L157"/>
  <c r="M157"/>
  <c r="N157"/>
  <c r="T145" i="12"/>
  <c r="AE156" i="34"/>
  <c r="AF156"/>
  <c r="AD156"/>
  <c r="V156"/>
  <c r="W156"/>
  <c r="U156"/>
  <c r="H145" i="12"/>
  <c r="H156" i="34"/>
  <c r="J144" i="12"/>
  <c r="I144" s="1"/>
  <c r="K155" i="34"/>
  <c r="J143" i="12"/>
  <c r="K154" i="34"/>
  <c r="T142" i="12"/>
  <c r="AD153" i="34"/>
  <c r="AE153"/>
  <c r="AF153"/>
  <c r="U153"/>
  <c r="V153"/>
  <c r="W153"/>
  <c r="H142" i="12"/>
  <c r="H153" i="34"/>
  <c r="S141" i="12"/>
  <c r="AA152" i="34"/>
  <c r="AB152"/>
  <c r="AC152"/>
  <c r="L152"/>
  <c r="M152"/>
  <c r="N152"/>
  <c r="S139" i="12"/>
  <c r="AC150" i="34"/>
  <c r="AB150"/>
  <c r="AA150"/>
  <c r="N150"/>
  <c r="L150"/>
  <c r="M150"/>
  <c r="J137" i="12"/>
  <c r="K148" i="34"/>
  <c r="M147"/>
  <c r="N147"/>
  <c r="L147"/>
  <c r="J135" i="12"/>
  <c r="I135" s="1"/>
  <c r="K146" i="34"/>
  <c r="S134" i="12"/>
  <c r="AA145" i="34"/>
  <c r="AB145"/>
  <c r="AC145"/>
  <c r="E132" i="40"/>
  <c r="L145" i="34"/>
  <c r="M145"/>
  <c r="N145"/>
  <c r="S133" i="12"/>
  <c r="AA144" i="34"/>
  <c r="AB144"/>
  <c r="AC144"/>
  <c r="E131" i="40"/>
  <c r="L144" i="34"/>
  <c r="M144"/>
  <c r="N144"/>
  <c r="S131" i="12"/>
  <c r="AC142" i="34"/>
  <c r="AB142"/>
  <c r="AA142"/>
  <c r="E129" i="40"/>
  <c r="N142" i="34"/>
  <c r="L142"/>
  <c r="M142"/>
  <c r="AF139"/>
  <c r="AD139"/>
  <c r="AE139"/>
  <c r="E126" i="40"/>
  <c r="M139" i="34"/>
  <c r="N139"/>
  <c r="L139"/>
  <c r="S127" i="12"/>
  <c r="AC138" i="34"/>
  <c r="AB138"/>
  <c r="AA138"/>
  <c r="E125" i="40"/>
  <c r="N138" i="34"/>
  <c r="L138"/>
  <c r="M138"/>
  <c r="AI126" i="1"/>
  <c r="K124" i="37" s="1"/>
  <c r="AD137" i="34"/>
  <c r="AE137"/>
  <c r="AF137"/>
  <c r="H126" i="12"/>
  <c r="H137" i="34"/>
  <c r="J125" i="12"/>
  <c r="K136" i="34"/>
  <c r="S123" i="12"/>
  <c r="AC134" i="34"/>
  <c r="AB134"/>
  <c r="AA134"/>
  <c r="J123" i="12"/>
  <c r="K134" i="34"/>
  <c r="J121" i="12"/>
  <c r="K132" i="34"/>
  <c r="T120" i="12"/>
  <c r="AF131" i="34"/>
  <c r="AD131"/>
  <c r="AE131"/>
  <c r="E118" i="40"/>
  <c r="M131" i="34"/>
  <c r="N131"/>
  <c r="L131"/>
  <c r="S119" i="12"/>
  <c r="AC130" i="34"/>
  <c r="AB130"/>
  <c r="AA130"/>
  <c r="E117" i="40"/>
  <c r="N130" i="34"/>
  <c r="L130"/>
  <c r="M130"/>
  <c r="J117" i="12"/>
  <c r="K128" i="34"/>
  <c r="S116" i="12"/>
  <c r="AB127" i="34"/>
  <c r="AC127"/>
  <c r="AA127"/>
  <c r="J116" i="12"/>
  <c r="K127" i="34"/>
  <c r="S114" i="12"/>
  <c r="AA125" i="34"/>
  <c r="AB125"/>
  <c r="AC125"/>
  <c r="L125"/>
  <c r="M125"/>
  <c r="N125"/>
  <c r="S113" i="12"/>
  <c r="AA124" i="34"/>
  <c r="AB124"/>
  <c r="AC124"/>
  <c r="E111" i="40"/>
  <c r="L124" i="34"/>
  <c r="M124"/>
  <c r="N124"/>
  <c r="S112" i="12"/>
  <c r="AB123" i="34"/>
  <c r="AC123"/>
  <c r="AA123"/>
  <c r="M123"/>
  <c r="N123"/>
  <c r="L123"/>
  <c r="S110" i="12"/>
  <c r="AA121" i="34"/>
  <c r="AB121"/>
  <c r="AC121"/>
  <c r="J110" i="12"/>
  <c r="K121" i="34"/>
  <c r="V120"/>
  <c r="W120"/>
  <c r="U120"/>
  <c r="H109" i="12"/>
  <c r="H120" i="34"/>
  <c r="S108" i="12"/>
  <c r="AB119" i="34"/>
  <c r="AC119"/>
  <c r="AA119"/>
  <c r="M119"/>
  <c r="N119"/>
  <c r="L119"/>
  <c r="J107" i="12"/>
  <c r="K118" i="34"/>
  <c r="AI106" i="1"/>
  <c r="K104" i="37" s="1"/>
  <c r="AD117" i="34"/>
  <c r="AE117"/>
  <c r="AF117"/>
  <c r="L117"/>
  <c r="M117"/>
  <c r="N117"/>
  <c r="T104" i="12"/>
  <c r="AF115" i="34"/>
  <c r="AD115"/>
  <c r="AE115"/>
  <c r="W115"/>
  <c r="V115"/>
  <c r="U115"/>
  <c r="H104" i="12"/>
  <c r="H115" i="34"/>
  <c r="T102" i="12"/>
  <c r="AD113" i="34"/>
  <c r="AE113"/>
  <c r="AF113"/>
  <c r="H102" i="12"/>
  <c r="H113" i="34"/>
  <c r="AA112"/>
  <c r="AB112"/>
  <c r="AC112"/>
  <c r="S100" i="12"/>
  <c r="AA111" i="34"/>
  <c r="AB111"/>
  <c r="AC111"/>
  <c r="L111"/>
  <c r="M111"/>
  <c r="N111"/>
  <c r="S98" i="12"/>
  <c r="AB109" i="34"/>
  <c r="AC109"/>
  <c r="AA109"/>
  <c r="E96" i="40"/>
  <c r="M109" i="34"/>
  <c r="N109"/>
  <c r="L109"/>
  <c r="Z97" i="1"/>
  <c r="G95" i="37" s="1"/>
  <c r="U108" i="34"/>
  <c r="W108"/>
  <c r="V108"/>
  <c r="T96" i="12"/>
  <c r="AD107" i="34"/>
  <c r="AE107"/>
  <c r="AF107"/>
  <c r="E94" i="40"/>
  <c r="L107" i="34"/>
  <c r="M107"/>
  <c r="N107"/>
  <c r="S95" i="12"/>
  <c r="AA106" i="34"/>
  <c r="AB106"/>
  <c r="AC106"/>
  <c r="L106"/>
  <c r="M106"/>
  <c r="N106"/>
  <c r="J94" i="12"/>
  <c r="K105" i="34"/>
  <c r="U104"/>
  <c r="V104"/>
  <c r="W104"/>
  <c r="H93" i="12"/>
  <c r="H104" i="34"/>
  <c r="J91" i="12"/>
  <c r="K102" i="34"/>
  <c r="AH88" i="1"/>
  <c r="J86" i="37" s="1"/>
  <c r="AA99" i="34"/>
  <c r="AB99"/>
  <c r="AC99"/>
  <c r="J88" i="12"/>
  <c r="K99" i="34"/>
  <c r="J87" i="12"/>
  <c r="K98" i="34"/>
  <c r="AF97"/>
  <c r="AD97"/>
  <c r="AE97"/>
  <c r="H86" i="12"/>
  <c r="H97" i="34"/>
  <c r="T85" i="12"/>
  <c r="AD96" i="34"/>
  <c r="AE96"/>
  <c r="AF96"/>
  <c r="U96"/>
  <c r="V96"/>
  <c r="W96"/>
  <c r="H85" i="12"/>
  <c r="H96" i="34"/>
  <c r="V94"/>
  <c r="W94"/>
  <c r="U94"/>
  <c r="H83" i="12"/>
  <c r="G83" s="1"/>
  <c r="H94" i="34"/>
  <c r="J80" i="12"/>
  <c r="K91" i="34"/>
  <c r="V90"/>
  <c r="W90"/>
  <c r="U90"/>
  <c r="H79" i="12"/>
  <c r="H90" i="34"/>
  <c r="Z77" i="1"/>
  <c r="G75" i="37" s="1"/>
  <c r="W88" i="34"/>
  <c r="U88"/>
  <c r="V88"/>
  <c r="H77" i="12"/>
  <c r="H88" i="34"/>
  <c r="J76" i="12"/>
  <c r="K87" i="34"/>
  <c r="AI75" i="1"/>
  <c r="K73" i="37" s="1"/>
  <c r="AD86" i="34"/>
  <c r="AE86"/>
  <c r="AF86"/>
  <c r="E73" i="40"/>
  <c r="L86" i="34"/>
  <c r="M86"/>
  <c r="N86"/>
  <c r="W84"/>
  <c r="U84"/>
  <c r="V84"/>
  <c r="H73" i="12"/>
  <c r="G73" s="1"/>
  <c r="H84" i="34"/>
  <c r="S72" i="12"/>
  <c r="AC83" i="34"/>
  <c r="AA83"/>
  <c r="AB83"/>
  <c r="J72" i="12"/>
  <c r="K83" i="34"/>
  <c r="S70" i="12"/>
  <c r="AA81" i="34"/>
  <c r="AB81"/>
  <c r="AC81"/>
  <c r="E68" i="40"/>
  <c r="L81" i="34"/>
  <c r="M81"/>
  <c r="N81"/>
  <c r="T68" i="12"/>
  <c r="AD79" i="34"/>
  <c r="AF79"/>
  <c r="AE79"/>
  <c r="H68" i="12"/>
  <c r="H79" i="34"/>
  <c r="S66" i="12"/>
  <c r="AA77" i="34"/>
  <c r="AB77"/>
  <c r="AC77"/>
  <c r="E64" i="40"/>
  <c r="L77" i="34"/>
  <c r="M77"/>
  <c r="N77"/>
  <c r="J65" i="12"/>
  <c r="K76" i="34"/>
  <c r="J64" i="12"/>
  <c r="I64" s="1"/>
  <c r="K75" i="34"/>
  <c r="T63" i="12"/>
  <c r="AD74" i="34"/>
  <c r="AE74"/>
  <c r="AF74"/>
  <c r="Z63" i="1"/>
  <c r="G61" i="37" s="1"/>
  <c r="U74" i="34"/>
  <c r="V74"/>
  <c r="W74"/>
  <c r="H63" i="12"/>
  <c r="H74" i="34"/>
  <c r="AI62" i="1"/>
  <c r="K60" i="37" s="1"/>
  <c r="AE73" i="34"/>
  <c r="AF73"/>
  <c r="AD73"/>
  <c r="Z62" i="1"/>
  <c r="G60" i="37" s="1"/>
  <c r="V73" i="34"/>
  <c r="W73"/>
  <c r="U73"/>
  <c r="H62" i="12"/>
  <c r="H73" i="34"/>
  <c r="S60" i="12"/>
  <c r="AC71" i="34"/>
  <c r="AA71"/>
  <c r="AB71"/>
  <c r="E58" i="40"/>
  <c r="N71" i="34"/>
  <c r="M71"/>
  <c r="L71"/>
  <c r="U70"/>
  <c r="V70"/>
  <c r="W70"/>
  <c r="H59" i="12"/>
  <c r="H70" i="34"/>
  <c r="T58" i="12"/>
  <c r="AE69" i="34"/>
  <c r="AF69"/>
  <c r="AD69"/>
  <c r="V69"/>
  <c r="W69"/>
  <c r="U69"/>
  <c r="H58" i="12"/>
  <c r="H69" i="34"/>
  <c r="T57" i="12"/>
  <c r="AF68" i="34"/>
  <c r="AE68"/>
  <c r="AD68"/>
  <c r="E55" i="40"/>
  <c r="L68" i="34"/>
  <c r="M68"/>
  <c r="N68"/>
  <c r="T55" i="12"/>
  <c r="AD66" i="34"/>
  <c r="AF66"/>
  <c r="AE66"/>
  <c r="U66"/>
  <c r="V66"/>
  <c r="W66"/>
  <c r="H55" i="12"/>
  <c r="H66" i="34"/>
  <c r="T54" i="12"/>
  <c r="AD65" i="34"/>
  <c r="AE65"/>
  <c r="AF65"/>
  <c r="E52" i="40"/>
  <c r="L65" i="34"/>
  <c r="M65"/>
  <c r="N65"/>
  <c r="S53" i="12"/>
  <c r="AA64" i="34"/>
  <c r="AB64"/>
  <c r="AC64"/>
  <c r="L64"/>
  <c r="M64"/>
  <c r="N64"/>
  <c r="S52" i="12"/>
  <c r="AB63" i="34"/>
  <c r="AC63"/>
  <c r="AA63"/>
  <c r="M63"/>
  <c r="N63"/>
  <c r="L63"/>
  <c r="S51" i="12"/>
  <c r="AC62" i="34"/>
  <c r="AA62"/>
  <c r="AB62"/>
  <c r="J51" i="12"/>
  <c r="K62" i="34"/>
  <c r="J50" i="12"/>
  <c r="K61" i="34"/>
  <c r="T49" i="12"/>
  <c r="AE60" i="34"/>
  <c r="AF60"/>
  <c r="AD60"/>
  <c r="E47" i="40"/>
  <c r="L60" i="34"/>
  <c r="M60"/>
  <c r="N60"/>
  <c r="S48" i="12"/>
  <c r="AB59" i="34"/>
  <c r="AC59"/>
  <c r="AA59"/>
  <c r="E46" i="40"/>
  <c r="M59" i="34"/>
  <c r="N59"/>
  <c r="L59"/>
  <c r="S47" i="12"/>
  <c r="AB58" i="34"/>
  <c r="AA58"/>
  <c r="AC58"/>
  <c r="J47" i="12"/>
  <c r="K58" i="34"/>
  <c r="AF57"/>
  <c r="AD57"/>
  <c r="AE57"/>
  <c r="E44" i="40"/>
  <c r="N57" i="34"/>
  <c r="L57"/>
  <c r="M57"/>
  <c r="U56"/>
  <c r="V56"/>
  <c r="W56"/>
  <c r="H45" i="12"/>
  <c r="H56" i="34"/>
  <c r="S44" i="12"/>
  <c r="AA55" i="34"/>
  <c r="AB55"/>
  <c r="AC55"/>
  <c r="E42" i="40"/>
  <c r="L55" i="34"/>
  <c r="M55"/>
  <c r="N55"/>
  <c r="J43" i="12"/>
  <c r="K54" i="34"/>
  <c r="J42" i="12"/>
  <c r="K53" i="34"/>
  <c r="AD52"/>
  <c r="AF52"/>
  <c r="AE52"/>
  <c r="E39" i="40"/>
  <c r="L52" i="34"/>
  <c r="M52"/>
  <c r="N52"/>
  <c r="S40" i="12"/>
  <c r="AA51" i="34"/>
  <c r="AB51"/>
  <c r="AC51"/>
  <c r="J40" i="12"/>
  <c r="I40" s="1"/>
  <c r="K51" i="34"/>
  <c r="AI39" i="1"/>
  <c r="AF50" i="34"/>
  <c r="AD50"/>
  <c r="AE50"/>
  <c r="H39" i="12"/>
  <c r="H50" i="34"/>
  <c r="S38" i="12"/>
  <c r="AC49" i="34"/>
  <c r="AA49"/>
  <c r="AB49"/>
  <c r="J38" i="12"/>
  <c r="I38" s="1"/>
  <c r="K49" i="34"/>
  <c r="T37" i="12"/>
  <c r="AD48" i="34"/>
  <c r="AF48"/>
  <c r="AE48"/>
  <c r="M48"/>
  <c r="L48"/>
  <c r="N48"/>
  <c r="J36" i="12"/>
  <c r="K47" i="34"/>
  <c r="J35" i="12"/>
  <c r="K46" i="34"/>
  <c r="AE45"/>
  <c r="AF45"/>
  <c r="AD45"/>
  <c r="N45"/>
  <c r="L45"/>
  <c r="M45"/>
  <c r="S33" i="12"/>
  <c r="AB44" i="34"/>
  <c r="AA44"/>
  <c r="AC44"/>
  <c r="E31" i="40"/>
  <c r="M44" i="34"/>
  <c r="L44"/>
  <c r="N44"/>
  <c r="J32" i="12"/>
  <c r="K43" i="34"/>
  <c r="J31" i="12"/>
  <c r="K42" i="34"/>
  <c r="S30" i="12"/>
  <c r="AC41" i="34"/>
  <c r="AA41"/>
  <c r="AB41"/>
  <c r="J30" i="12"/>
  <c r="K41" i="34"/>
  <c r="AI29" i="1"/>
  <c r="K27" i="37" s="1"/>
  <c r="AD40" i="34"/>
  <c r="AE40"/>
  <c r="AF40"/>
  <c r="H29" i="12"/>
  <c r="H40" i="34"/>
  <c r="J261" i="12"/>
  <c r="K272" i="34"/>
  <c r="S259" i="12"/>
  <c r="AA270" i="34"/>
  <c r="AB270"/>
  <c r="AC270"/>
  <c r="J259" i="12"/>
  <c r="K270" i="34"/>
  <c r="S257" i="12"/>
  <c r="AB268" i="34"/>
  <c r="AC268"/>
  <c r="AA268"/>
  <c r="E255" i="40"/>
  <c r="M268" i="34"/>
  <c r="N268"/>
  <c r="L268"/>
  <c r="U267"/>
  <c r="W267"/>
  <c r="V267"/>
  <c r="H256" i="12"/>
  <c r="H267" i="34"/>
  <c r="J255" i="12"/>
  <c r="K266" i="34"/>
  <c r="S254" i="12"/>
  <c r="AA265" i="34"/>
  <c r="AB265"/>
  <c r="AC265"/>
  <c r="J254" i="12"/>
  <c r="K265" i="34"/>
  <c r="S252" i="12"/>
  <c r="AC263" i="34"/>
  <c r="AB263"/>
  <c r="AA263"/>
  <c r="J252" i="12"/>
  <c r="I252" s="1"/>
  <c r="K263" i="34"/>
  <c r="AH250" i="1"/>
  <c r="J248" i="37" s="1"/>
  <c r="AA261" i="34"/>
  <c r="AB261"/>
  <c r="AC261"/>
  <c r="L261"/>
  <c r="M261"/>
  <c r="N261"/>
  <c r="T249" i="12"/>
  <c r="AF260" i="34"/>
  <c r="AD260"/>
  <c r="AE260"/>
  <c r="E247" i="40"/>
  <c r="M260" i="34"/>
  <c r="N260"/>
  <c r="L260"/>
  <c r="S247" i="12"/>
  <c r="AA258" i="34"/>
  <c r="AB258"/>
  <c r="AC258"/>
  <c r="T245" i="12"/>
  <c r="AF256" i="34"/>
  <c r="AD256"/>
  <c r="AE256"/>
  <c r="W256"/>
  <c r="U256"/>
  <c r="V256"/>
  <c r="H245" i="12"/>
  <c r="G245" s="1"/>
  <c r="H256" i="34"/>
  <c r="S244" i="12"/>
  <c r="AC255" i="34"/>
  <c r="AB255"/>
  <c r="AA255"/>
  <c r="N255"/>
  <c r="L255"/>
  <c r="M255"/>
  <c r="J243" i="12"/>
  <c r="K254" i="34"/>
  <c r="T242" i="12"/>
  <c r="AE253" i="34"/>
  <c r="AF253"/>
  <c r="AD253"/>
  <c r="E240" i="40"/>
  <c r="L253" i="34"/>
  <c r="M253"/>
  <c r="N253"/>
  <c r="S241" i="12"/>
  <c r="AB252" i="34"/>
  <c r="AC252"/>
  <c r="AA252"/>
  <c r="M252"/>
  <c r="N252"/>
  <c r="L252"/>
  <c r="J240" i="12"/>
  <c r="K251" i="34"/>
  <c r="S239" i="12"/>
  <c r="AA250" i="34"/>
  <c r="AB250"/>
  <c r="AC250"/>
  <c r="L250"/>
  <c r="M250"/>
  <c r="N250"/>
  <c r="V249"/>
  <c r="W249"/>
  <c r="U249"/>
  <c r="J237" i="12"/>
  <c r="K248" i="34"/>
  <c r="AI235" i="1"/>
  <c r="Y235" i="6" s="1"/>
  <c r="AD246" i="34"/>
  <c r="AE246"/>
  <c r="AF246"/>
  <c r="U246"/>
  <c r="V246"/>
  <c r="W246"/>
  <c r="H235" i="12"/>
  <c r="H246" i="34"/>
  <c r="T233" i="12"/>
  <c r="AF244" i="34"/>
  <c r="AD244"/>
  <c r="AE244"/>
  <c r="W244"/>
  <c r="U244"/>
  <c r="V244"/>
  <c r="H233" i="12"/>
  <c r="G233" s="1"/>
  <c r="H244" i="34"/>
  <c r="U243"/>
  <c r="W243"/>
  <c r="V243"/>
  <c r="H232" i="12"/>
  <c r="H243" i="34"/>
  <c r="T230" i="12"/>
  <c r="AE241" i="34"/>
  <c r="AF241"/>
  <c r="AD241"/>
  <c r="L241"/>
  <c r="M241"/>
  <c r="N241"/>
  <c r="S229" i="12"/>
  <c r="AB240" i="34"/>
  <c r="AC240"/>
  <c r="AA240"/>
  <c r="H229" i="12"/>
  <c r="H240" i="34"/>
  <c r="T228" i="12"/>
  <c r="AD239" i="34"/>
  <c r="AE239"/>
  <c r="AF239"/>
  <c r="U239"/>
  <c r="W239"/>
  <c r="V239"/>
  <c r="H228" i="12"/>
  <c r="H239" i="34"/>
  <c r="V237"/>
  <c r="W237"/>
  <c r="U237"/>
  <c r="H226" i="12"/>
  <c r="G226" s="1"/>
  <c r="H237" i="34"/>
  <c r="S225" i="12"/>
  <c r="AB236" i="34"/>
  <c r="AC236"/>
  <c r="AA236"/>
  <c r="M236"/>
  <c r="N236"/>
  <c r="L236"/>
  <c r="U235"/>
  <c r="W235"/>
  <c r="V235"/>
  <c r="H224" i="12"/>
  <c r="G224" s="1"/>
  <c r="H235" i="34"/>
  <c r="J223" i="12"/>
  <c r="K234" i="34"/>
  <c r="T222" i="12"/>
  <c r="AE233" i="34"/>
  <c r="AF233"/>
  <c r="AD233"/>
  <c r="L233"/>
  <c r="M233"/>
  <c r="N233"/>
  <c r="S220" i="12"/>
  <c r="AC231" i="34"/>
  <c r="AB231"/>
  <c r="AA231"/>
  <c r="J220" i="12"/>
  <c r="K231" i="34"/>
  <c r="T219" i="12"/>
  <c r="AD230" i="34"/>
  <c r="AE230"/>
  <c r="AF230"/>
  <c r="H219" i="12"/>
  <c r="H230" i="34"/>
  <c r="J218" i="12"/>
  <c r="K229" i="34"/>
  <c r="J217" i="12"/>
  <c r="K228" i="34"/>
  <c r="T216" i="12"/>
  <c r="AD227" i="34"/>
  <c r="AE227"/>
  <c r="AF227"/>
  <c r="U227"/>
  <c r="W227"/>
  <c r="V227"/>
  <c r="H216" i="12"/>
  <c r="H227" i="34"/>
  <c r="S213" i="12"/>
  <c r="AB224" i="34"/>
  <c r="AC224"/>
  <c r="AA224"/>
  <c r="E211" i="40"/>
  <c r="M224" i="34"/>
  <c r="N224"/>
  <c r="L224"/>
  <c r="S210" i="12"/>
  <c r="AB221" i="34"/>
  <c r="AA221"/>
  <c r="AC221"/>
  <c r="E208" i="40"/>
  <c r="M221" i="34"/>
  <c r="L221"/>
  <c r="N221"/>
  <c r="T208" i="12"/>
  <c r="AD219" i="34"/>
  <c r="AE219"/>
  <c r="AF219"/>
  <c r="U219"/>
  <c r="V219"/>
  <c r="W219"/>
  <c r="H208" i="12"/>
  <c r="H219" i="34"/>
  <c r="T205" i="12"/>
  <c r="AD216" i="34"/>
  <c r="AE216"/>
  <c r="AF216"/>
  <c r="U216"/>
  <c r="V216"/>
  <c r="W216"/>
  <c r="H205" i="12"/>
  <c r="G205" s="1"/>
  <c r="H216" i="34"/>
  <c r="T204" i="12"/>
  <c r="AD215" i="34"/>
  <c r="AF215"/>
  <c r="AE215"/>
  <c r="Z204" i="1"/>
  <c r="G202" i="37" s="1"/>
  <c r="U215" i="34"/>
  <c r="V215"/>
  <c r="W215"/>
  <c r="H204" i="12"/>
  <c r="H215" i="34"/>
  <c r="T203" i="12"/>
  <c r="AE214" i="34"/>
  <c r="AF214"/>
  <c r="AD214"/>
  <c r="V214"/>
  <c r="U214"/>
  <c r="W214"/>
  <c r="H203" i="12"/>
  <c r="H214" i="34"/>
  <c r="T202" i="12"/>
  <c r="AF213" i="34"/>
  <c r="AD213"/>
  <c r="AE213"/>
  <c r="W213"/>
  <c r="U213"/>
  <c r="V213"/>
  <c r="H202" i="12"/>
  <c r="G202" s="1"/>
  <c r="H213" i="34"/>
  <c r="S200" i="12"/>
  <c r="AC211" i="34"/>
  <c r="AA211"/>
  <c r="AB211"/>
  <c r="M211"/>
  <c r="N211"/>
  <c r="L211"/>
  <c r="T199" i="12"/>
  <c r="AE210" i="34"/>
  <c r="AD210"/>
  <c r="AF210"/>
  <c r="Z199" i="1"/>
  <c r="V210" i="34"/>
  <c r="U210"/>
  <c r="W210"/>
  <c r="H199" i="12"/>
  <c r="H210" i="34"/>
  <c r="AI198" i="1"/>
  <c r="K196" i="37" s="1"/>
  <c r="AF209" i="34"/>
  <c r="AD209"/>
  <c r="AE209"/>
  <c r="Z198" i="1"/>
  <c r="W209" i="34"/>
  <c r="U209"/>
  <c r="V209"/>
  <c r="H198" i="12"/>
  <c r="H209" i="34"/>
  <c r="S196" i="12"/>
  <c r="AA207" i="34"/>
  <c r="AB207"/>
  <c r="AC207"/>
  <c r="AH194" i="1"/>
  <c r="J192" i="37" s="1"/>
  <c r="AB205" i="34"/>
  <c r="AC205"/>
  <c r="AA205"/>
  <c r="J194" i="12"/>
  <c r="K205" i="34"/>
  <c r="J193" i="12"/>
  <c r="K204" i="34"/>
  <c r="J192" i="12"/>
  <c r="K203" i="34"/>
  <c r="T191" i="12"/>
  <c r="AE202" i="34"/>
  <c r="AF202"/>
  <c r="AD202"/>
  <c r="Z191" i="1"/>
  <c r="G189" i="37" s="1"/>
  <c r="V202" i="34"/>
  <c r="W202"/>
  <c r="U202"/>
  <c r="H191" i="12"/>
  <c r="H202" i="34"/>
  <c r="S189" i="12"/>
  <c r="AC200" i="34"/>
  <c r="AA200"/>
  <c r="AB200"/>
  <c r="J189" i="12"/>
  <c r="K200" i="34"/>
  <c r="J187" i="12"/>
  <c r="K198" i="34"/>
  <c r="W197"/>
  <c r="U197"/>
  <c r="V197"/>
  <c r="H186" i="12"/>
  <c r="G186" s="1"/>
  <c r="H197" i="34"/>
  <c r="T183" i="12"/>
  <c r="AE194" i="34"/>
  <c r="AF194"/>
  <c r="AD194"/>
  <c r="V194"/>
  <c r="W194"/>
  <c r="U194"/>
  <c r="H183" i="12"/>
  <c r="H194" i="34"/>
  <c r="S181" i="12"/>
  <c r="AC192" i="34"/>
  <c r="AA192"/>
  <c r="AB192"/>
  <c r="J181" i="12"/>
  <c r="K192" i="34"/>
  <c r="J180" i="12"/>
  <c r="K191" i="34"/>
  <c r="Z179" i="1"/>
  <c r="G177" i="37" s="1"/>
  <c r="V190" i="34"/>
  <c r="W190"/>
  <c r="U190"/>
  <c r="H179" i="12"/>
  <c r="H190" i="34"/>
  <c r="S178" i="12"/>
  <c r="AB189" i="34"/>
  <c r="AC189"/>
  <c r="AA189"/>
  <c r="J178" i="12"/>
  <c r="K189" i="34"/>
  <c r="AI177" i="1"/>
  <c r="K175" i="37" s="1"/>
  <c r="AD188" i="34"/>
  <c r="AF188"/>
  <c r="AE188"/>
  <c r="U188"/>
  <c r="V188"/>
  <c r="W188"/>
  <c r="H177" i="12"/>
  <c r="H188" i="34"/>
  <c r="V186"/>
  <c r="W186"/>
  <c r="U186"/>
  <c r="H175" i="12"/>
  <c r="H186" i="34"/>
  <c r="S174" i="12"/>
  <c r="AB185" i="34"/>
  <c r="AC185"/>
  <c r="AA185"/>
  <c r="E172" i="40"/>
  <c r="M185" i="34"/>
  <c r="N185"/>
  <c r="L185"/>
  <c r="J173" i="12"/>
  <c r="K184" i="34"/>
  <c r="J172" i="12"/>
  <c r="K183" i="34"/>
  <c r="AH170" i="1"/>
  <c r="J168" i="37" s="1"/>
  <c r="AB181" i="34"/>
  <c r="AC181"/>
  <c r="AA181"/>
  <c r="J170" i="12"/>
  <c r="K181" i="34"/>
  <c r="AD180"/>
  <c r="AF180"/>
  <c r="AE180"/>
  <c r="E167" i="40"/>
  <c r="N180" i="34"/>
  <c r="M180"/>
  <c r="L180"/>
  <c r="J167" i="12"/>
  <c r="K178" i="34"/>
  <c r="J166" i="12"/>
  <c r="I166" s="1"/>
  <c r="K177" i="34"/>
  <c r="J165" i="12"/>
  <c r="K176" i="34"/>
  <c r="J164" i="12"/>
  <c r="I164" s="1"/>
  <c r="K175" i="34"/>
  <c r="S163" i="12"/>
  <c r="AA174" i="34"/>
  <c r="AB174"/>
  <c r="AC174"/>
  <c r="J163" i="12"/>
  <c r="K174" i="34"/>
  <c r="AD172"/>
  <c r="AF172"/>
  <c r="AE172"/>
  <c r="U172"/>
  <c r="V172"/>
  <c r="W172"/>
  <c r="H161" i="12"/>
  <c r="H172" i="34"/>
  <c r="S159" i="12"/>
  <c r="AA170" i="34"/>
  <c r="AB170"/>
  <c r="AC170"/>
  <c r="J159" i="12"/>
  <c r="I159" s="1"/>
  <c r="K170" i="34"/>
  <c r="T157" i="12"/>
  <c r="AD168" i="34"/>
  <c r="AF168"/>
  <c r="AE168"/>
  <c r="U168"/>
  <c r="V168"/>
  <c r="W168"/>
  <c r="H157" i="12"/>
  <c r="H168" i="34"/>
  <c r="J156" i="12"/>
  <c r="K167" i="34"/>
  <c r="AD165"/>
  <c r="AE165"/>
  <c r="AF165"/>
  <c r="Z154" i="1"/>
  <c r="G152" i="37" s="1"/>
  <c r="U165" i="34"/>
  <c r="W165"/>
  <c r="V165"/>
  <c r="H154" i="12"/>
  <c r="G154" s="1"/>
  <c r="H165" i="34"/>
  <c r="S153" i="12"/>
  <c r="AA164" i="34"/>
  <c r="AB164"/>
  <c r="AC164"/>
  <c r="E151" i="40"/>
  <c r="L164" i="34"/>
  <c r="M164"/>
  <c r="N164"/>
  <c r="J152" i="12"/>
  <c r="K163" i="34"/>
  <c r="T151" i="12"/>
  <c r="AD162" i="34"/>
  <c r="AE162"/>
  <c r="AF162"/>
  <c r="Z151" i="1"/>
  <c r="G149" i="37" s="1"/>
  <c r="U162" i="34"/>
  <c r="V162"/>
  <c r="W162"/>
  <c r="H151" i="12"/>
  <c r="G151" s="1"/>
  <c r="H162" i="34"/>
  <c r="AH150" i="1"/>
  <c r="J148" i="37" s="1"/>
  <c r="AA161" i="34"/>
  <c r="AB161"/>
  <c r="AC161"/>
  <c r="E148" i="40"/>
  <c r="L161" i="34"/>
  <c r="M161"/>
  <c r="N161"/>
  <c r="J149" i="12"/>
  <c r="K160" i="34"/>
  <c r="T147" i="12"/>
  <c r="AD158" i="34"/>
  <c r="AE158"/>
  <c r="AF158"/>
  <c r="U158"/>
  <c r="W158"/>
  <c r="V158"/>
  <c r="H147" i="12"/>
  <c r="H158" i="34"/>
  <c r="J146" i="12"/>
  <c r="K157" i="34"/>
  <c r="S145" i="12"/>
  <c r="AA156" i="34"/>
  <c r="AB156"/>
  <c r="AC156"/>
  <c r="L156"/>
  <c r="M156"/>
  <c r="N156"/>
  <c r="S142" i="12"/>
  <c r="AA153" i="34"/>
  <c r="AB153"/>
  <c r="AC153"/>
  <c r="E140" i="40"/>
  <c r="L153" i="34"/>
  <c r="M153"/>
  <c r="N153"/>
  <c r="J141" i="12"/>
  <c r="K152" i="34"/>
  <c r="T140" i="12"/>
  <c r="AF151" i="34"/>
  <c r="AD151"/>
  <c r="AE151"/>
  <c r="W151"/>
  <c r="V151"/>
  <c r="U151"/>
  <c r="H140" i="12"/>
  <c r="H151" i="34"/>
  <c r="J139" i="12"/>
  <c r="K150" i="34"/>
  <c r="T138" i="12"/>
  <c r="AD149" i="34"/>
  <c r="AE149"/>
  <c r="AF149"/>
  <c r="U149"/>
  <c r="V149"/>
  <c r="W149"/>
  <c r="H138" i="12"/>
  <c r="H149" i="34"/>
  <c r="AE148"/>
  <c r="AF148"/>
  <c r="AD148"/>
  <c r="J136" i="12"/>
  <c r="K147" i="34"/>
  <c r="J134" i="12"/>
  <c r="K145" i="34"/>
  <c r="J133" i="12"/>
  <c r="K144" i="34"/>
  <c r="AI132" i="1"/>
  <c r="K130" i="37" s="1"/>
  <c r="AF143" i="34"/>
  <c r="AD143"/>
  <c r="AE143"/>
  <c r="W143"/>
  <c r="V143"/>
  <c r="U143"/>
  <c r="H132" i="12"/>
  <c r="G132" s="1"/>
  <c r="H143" i="34"/>
  <c r="J131" i="12"/>
  <c r="K142" i="34"/>
  <c r="Z130" i="1"/>
  <c r="K128" i="13" s="1"/>
  <c r="U141" i="34"/>
  <c r="V141"/>
  <c r="W141"/>
  <c r="H130" i="12"/>
  <c r="G130" s="1"/>
  <c r="H141" i="34"/>
  <c r="T129" i="12"/>
  <c r="AE140" i="34"/>
  <c r="AF140"/>
  <c r="AD140"/>
  <c r="V140"/>
  <c r="W140"/>
  <c r="U140"/>
  <c r="H129" i="12"/>
  <c r="H140" i="34"/>
  <c r="S128" i="12"/>
  <c r="AB139" i="34"/>
  <c r="AC139"/>
  <c r="AA139"/>
  <c r="J128" i="12"/>
  <c r="K139" i="34"/>
  <c r="J127" i="12"/>
  <c r="K138" i="34"/>
  <c r="AH126" i="1"/>
  <c r="J124" i="37" s="1"/>
  <c r="AA137" i="34"/>
  <c r="AB137"/>
  <c r="AC137"/>
  <c r="E124" i="40"/>
  <c r="L137" i="34"/>
  <c r="M137"/>
  <c r="N137"/>
  <c r="T124" i="12"/>
  <c r="AF135" i="34"/>
  <c r="AD135"/>
  <c r="AE135"/>
  <c r="Z124" i="1"/>
  <c r="G122" i="37" s="1"/>
  <c r="W135" i="34"/>
  <c r="V135"/>
  <c r="U135"/>
  <c r="H124" i="12"/>
  <c r="H135" i="34"/>
  <c r="T122" i="12"/>
  <c r="AD133" i="34"/>
  <c r="AE133"/>
  <c r="AF133"/>
  <c r="Z122" i="1"/>
  <c r="G120" i="37" s="1"/>
  <c r="U133" i="34"/>
  <c r="V133"/>
  <c r="W133"/>
  <c r="H122" i="12"/>
  <c r="H133" i="34"/>
  <c r="S120" i="12"/>
  <c r="AB131" i="34"/>
  <c r="AC131"/>
  <c r="AA131"/>
  <c r="J120" i="12"/>
  <c r="K131" i="34"/>
  <c r="J119" i="12"/>
  <c r="K130" i="34"/>
  <c r="U129"/>
  <c r="V129"/>
  <c r="W129"/>
  <c r="H118" i="12"/>
  <c r="H129" i="34"/>
  <c r="T115" i="12"/>
  <c r="AD126" i="34"/>
  <c r="AE126"/>
  <c r="AF126"/>
  <c r="U126"/>
  <c r="W126"/>
  <c r="V126"/>
  <c r="H115" i="12"/>
  <c r="H126" i="34"/>
  <c r="J114" i="12"/>
  <c r="K125" i="34"/>
  <c r="J113" i="12"/>
  <c r="K124" i="34"/>
  <c r="J112" i="12"/>
  <c r="K123" i="34"/>
  <c r="T111" i="12"/>
  <c r="AD122" i="34"/>
  <c r="AE122"/>
  <c r="AF122"/>
  <c r="U122"/>
  <c r="W122"/>
  <c r="V122"/>
  <c r="H111" i="12"/>
  <c r="H122" i="34"/>
  <c r="AE120"/>
  <c r="AF120"/>
  <c r="AD120"/>
  <c r="E107" i="40"/>
  <c r="L120" i="34"/>
  <c r="M120"/>
  <c r="N120"/>
  <c r="J108" i="12"/>
  <c r="K119" i="34"/>
  <c r="S106" i="12"/>
  <c r="AA117" i="34"/>
  <c r="AB117"/>
  <c r="AC117"/>
  <c r="J106" i="12"/>
  <c r="K117" i="34"/>
  <c r="V116"/>
  <c r="W116"/>
  <c r="U116"/>
  <c r="H105" i="12"/>
  <c r="H116" i="34"/>
  <c r="S104" i="12"/>
  <c r="AB115" i="34"/>
  <c r="AC115"/>
  <c r="AA115"/>
  <c r="E102" i="40"/>
  <c r="M115" i="34"/>
  <c r="N115"/>
  <c r="L115"/>
  <c r="T103" i="12"/>
  <c r="AD114" i="34"/>
  <c r="AE114"/>
  <c r="AF114"/>
  <c r="Z103" i="1"/>
  <c r="G101" i="37" s="1"/>
  <c r="U114" i="34"/>
  <c r="W114"/>
  <c r="V114"/>
  <c r="H103" i="12"/>
  <c r="H114" i="34"/>
  <c r="S102" i="12"/>
  <c r="AA113" i="34"/>
  <c r="AB113"/>
  <c r="AC113"/>
  <c r="L113"/>
  <c r="M113"/>
  <c r="N113"/>
  <c r="J100" i="12"/>
  <c r="K111" i="34"/>
  <c r="V110"/>
  <c r="W110"/>
  <c r="U110"/>
  <c r="H99" i="12"/>
  <c r="H110" i="34"/>
  <c r="J98" i="12"/>
  <c r="I98" s="1"/>
  <c r="K109" i="34"/>
  <c r="T97" i="12"/>
  <c r="AD108" i="34"/>
  <c r="AE108"/>
  <c r="AF108"/>
  <c r="H97" i="12"/>
  <c r="H108" i="34"/>
  <c r="S96" i="12"/>
  <c r="AA107" i="34"/>
  <c r="AB107"/>
  <c r="AC107"/>
  <c r="J96" i="12"/>
  <c r="I96" s="1"/>
  <c r="K107" i="34"/>
  <c r="J95" i="12"/>
  <c r="K106" i="34"/>
  <c r="T93" i="12"/>
  <c r="AD104" i="34"/>
  <c r="AE104"/>
  <c r="AF104"/>
  <c r="N104"/>
  <c r="L104"/>
  <c r="M104"/>
  <c r="U103"/>
  <c r="V103"/>
  <c r="W103"/>
  <c r="H92" i="12"/>
  <c r="H103" i="34"/>
  <c r="T90" i="12"/>
  <c r="AF101" i="34"/>
  <c r="AD101"/>
  <c r="AE101"/>
  <c r="W101"/>
  <c r="V101"/>
  <c r="U101"/>
  <c r="H90" i="12"/>
  <c r="H101" i="34"/>
  <c r="AD100"/>
  <c r="AE100"/>
  <c r="AF100"/>
  <c r="Z89" i="1"/>
  <c r="G87" i="37" s="1"/>
  <c r="U100" i="34"/>
  <c r="V100"/>
  <c r="W100"/>
  <c r="H89" i="12"/>
  <c r="G89" s="1"/>
  <c r="H100" i="34"/>
  <c r="S86" i="12"/>
  <c r="AB97" i="34"/>
  <c r="AC97"/>
  <c r="AA97"/>
  <c r="E84" i="40"/>
  <c r="M97" i="34"/>
  <c r="N97"/>
  <c r="L97"/>
  <c r="S85" i="12"/>
  <c r="AC96" i="34"/>
  <c r="AA96"/>
  <c r="AB96"/>
  <c r="N96"/>
  <c r="L96"/>
  <c r="M96"/>
  <c r="U95"/>
  <c r="V95"/>
  <c r="W95"/>
  <c r="H84" i="12"/>
  <c r="G84" s="1"/>
  <c r="H95" i="34"/>
  <c r="AE94"/>
  <c r="AF94"/>
  <c r="AD94"/>
  <c r="E81" i="40"/>
  <c r="L94" i="34"/>
  <c r="M94"/>
  <c r="N94"/>
  <c r="W93"/>
  <c r="U93"/>
  <c r="V93"/>
  <c r="H82" i="12"/>
  <c r="H93" i="34"/>
  <c r="T81" i="12"/>
  <c r="AE92" i="34"/>
  <c r="AF92"/>
  <c r="AD92"/>
  <c r="Z81" i="1"/>
  <c r="G79" i="37" s="1"/>
  <c r="U92" i="34"/>
  <c r="V92"/>
  <c r="W92"/>
  <c r="H81" i="12"/>
  <c r="H92" i="34"/>
  <c r="T79" i="12"/>
  <c r="AE90" i="34"/>
  <c r="AD90"/>
  <c r="AF90"/>
  <c r="L90"/>
  <c r="M90"/>
  <c r="N90"/>
  <c r="AF89"/>
  <c r="AD89"/>
  <c r="AE89"/>
  <c r="Z78" i="1"/>
  <c r="G76" i="37" s="1"/>
  <c r="W89" i="34"/>
  <c r="V89"/>
  <c r="U89"/>
  <c r="H78" i="12"/>
  <c r="H89" i="34"/>
  <c r="AF88"/>
  <c r="AE88"/>
  <c r="AD88"/>
  <c r="E75" i="40"/>
  <c r="M88" i="34"/>
  <c r="N88"/>
  <c r="L88"/>
  <c r="U87"/>
  <c r="V87"/>
  <c r="W87"/>
  <c r="S75" i="12"/>
  <c r="AA86" i="34"/>
  <c r="AC86"/>
  <c r="AB86"/>
  <c r="J75" i="12"/>
  <c r="K86" i="34"/>
  <c r="T74" i="12"/>
  <c r="AE85" i="34"/>
  <c r="AF85"/>
  <c r="AD85"/>
  <c r="V85"/>
  <c r="W85"/>
  <c r="U85"/>
  <c r="H74" i="12"/>
  <c r="H85" i="34"/>
  <c r="AF84"/>
  <c r="AE84"/>
  <c r="AD84"/>
  <c r="M84"/>
  <c r="N84"/>
  <c r="L84"/>
  <c r="Z71" i="1"/>
  <c r="G69" i="37" s="1"/>
  <c r="U82" i="34"/>
  <c r="V82"/>
  <c r="W82"/>
  <c r="H71" i="12"/>
  <c r="H82" i="34"/>
  <c r="J70" i="12"/>
  <c r="K81" i="34"/>
  <c r="W80"/>
  <c r="U80"/>
  <c r="V80"/>
  <c r="H69" i="12"/>
  <c r="H80" i="34"/>
  <c r="S68" i="12"/>
  <c r="AC79" i="34"/>
  <c r="AA79"/>
  <c r="AB79"/>
  <c r="E66" i="40"/>
  <c r="N79" i="34"/>
  <c r="M79"/>
  <c r="L79"/>
  <c r="J66" i="12"/>
  <c r="I66" s="1"/>
  <c r="K77" i="34"/>
  <c r="S63" i="12"/>
  <c r="AA74" i="34"/>
  <c r="AC74"/>
  <c r="AB74"/>
  <c r="L74"/>
  <c r="M74"/>
  <c r="N74"/>
  <c r="S62" i="12"/>
  <c r="AA73" i="34"/>
  <c r="AB73"/>
  <c r="AC73"/>
  <c r="E60" i="40"/>
  <c r="L73" i="34"/>
  <c r="M73"/>
  <c r="N73"/>
  <c r="Z61" i="1"/>
  <c r="G59" i="37" s="1"/>
  <c r="W72" i="34"/>
  <c r="U72"/>
  <c r="V72"/>
  <c r="H61" i="12"/>
  <c r="H72" i="34"/>
  <c r="J60" i="12"/>
  <c r="K71" i="34"/>
  <c r="AD70"/>
  <c r="AE70"/>
  <c r="AF70"/>
  <c r="L70"/>
  <c r="M70"/>
  <c r="N70"/>
  <c r="S58" i="12"/>
  <c r="AA69" i="34"/>
  <c r="AB69"/>
  <c r="AC69"/>
  <c r="E56" i="40"/>
  <c r="L69" i="34"/>
  <c r="M69"/>
  <c r="N69"/>
  <c r="S57" i="12"/>
  <c r="AB68" i="34"/>
  <c r="AA68"/>
  <c r="AC68"/>
  <c r="J57" i="12"/>
  <c r="K68" i="34"/>
  <c r="T56" i="12"/>
  <c r="AF67" i="34"/>
  <c r="AE67"/>
  <c r="AD67"/>
  <c r="W67"/>
  <c r="U67"/>
  <c r="V67"/>
  <c r="H56" i="12"/>
  <c r="H67" i="34"/>
  <c r="S55" i="12"/>
  <c r="AC66" i="34"/>
  <c r="AA66"/>
  <c r="AB66"/>
  <c r="E53" i="40"/>
  <c r="N66" i="34"/>
  <c r="M66"/>
  <c r="L66"/>
  <c r="S54" i="12"/>
  <c r="AA65" i="34"/>
  <c r="AC65"/>
  <c r="AB65"/>
  <c r="J54" i="12"/>
  <c r="K65" i="34"/>
  <c r="J53" i="12"/>
  <c r="I53" s="1"/>
  <c r="K64" i="34"/>
  <c r="J52" i="12"/>
  <c r="K63" i="34"/>
  <c r="S49" i="12"/>
  <c r="AA60" i="34"/>
  <c r="AB60"/>
  <c r="AC60"/>
  <c r="J49" i="12"/>
  <c r="I49" s="1"/>
  <c r="K60" i="34"/>
  <c r="J48" i="12"/>
  <c r="K59" i="34"/>
  <c r="S46" i="12"/>
  <c r="AC57" i="34"/>
  <c r="AA57"/>
  <c r="AB57"/>
  <c r="T45" i="12"/>
  <c r="AD56" i="34"/>
  <c r="AE56"/>
  <c r="AF56"/>
  <c r="E43" i="40"/>
  <c r="M56" i="34"/>
  <c r="N56"/>
  <c r="L56"/>
  <c r="J44" i="12"/>
  <c r="I44" s="1"/>
  <c r="K55" i="34"/>
  <c r="S41" i="12"/>
  <c r="AA52" i="34"/>
  <c r="AB52"/>
  <c r="AC52"/>
  <c r="J41" i="12"/>
  <c r="K52" i="34"/>
  <c r="S39" i="12"/>
  <c r="AB50" i="34"/>
  <c r="AA50"/>
  <c r="AC50"/>
  <c r="M50"/>
  <c r="L50"/>
  <c r="N50"/>
  <c r="AH37" i="1"/>
  <c r="J35" i="37" s="1"/>
  <c r="AB48" i="34"/>
  <c r="AA48"/>
  <c r="AC48"/>
  <c r="J37" i="12"/>
  <c r="K48" i="34"/>
  <c r="V47"/>
  <c r="U47"/>
  <c r="W47"/>
  <c r="S34" i="12"/>
  <c r="AC45" i="34"/>
  <c r="AA45"/>
  <c r="AB45"/>
  <c r="J34" i="12"/>
  <c r="I34" s="1"/>
  <c r="K45" i="34"/>
  <c r="J33" i="12"/>
  <c r="K44" i="34"/>
  <c r="AH29" i="1"/>
  <c r="J27" i="37" s="1"/>
  <c r="AA40" i="34"/>
  <c r="AB40"/>
  <c r="AC40"/>
  <c r="L40"/>
  <c r="M40"/>
  <c r="N40"/>
  <c r="S191" i="12"/>
  <c r="AA202" i="34"/>
  <c r="AB202"/>
  <c r="AC202"/>
  <c r="E189" i="40"/>
  <c r="L202" i="34"/>
  <c r="M202"/>
  <c r="N202"/>
  <c r="W201"/>
  <c r="U201"/>
  <c r="V201"/>
  <c r="H190" i="12"/>
  <c r="H201" i="34"/>
  <c r="AI188" i="1"/>
  <c r="K186" i="37" s="1"/>
  <c r="AD199" i="34"/>
  <c r="AE199"/>
  <c r="AF199"/>
  <c r="U199"/>
  <c r="V199"/>
  <c r="W199"/>
  <c r="H188" i="12"/>
  <c r="H199" i="34"/>
  <c r="T187" i="12"/>
  <c r="AE198" i="34"/>
  <c r="AF198"/>
  <c r="AD198"/>
  <c r="AI186" i="1"/>
  <c r="AF197" i="34"/>
  <c r="AE197"/>
  <c r="AD197"/>
  <c r="M197"/>
  <c r="N197"/>
  <c r="L197"/>
  <c r="AD196"/>
  <c r="AF196"/>
  <c r="AE196"/>
  <c r="U196"/>
  <c r="V196"/>
  <c r="W196"/>
  <c r="H185" i="12"/>
  <c r="H196" i="34"/>
  <c r="Z184" i="1"/>
  <c r="G182" i="37" s="1"/>
  <c r="U195" i="34"/>
  <c r="V195"/>
  <c r="W195"/>
  <c r="H184" i="12"/>
  <c r="G184" s="1"/>
  <c r="H195" i="34"/>
  <c r="S183" i="12"/>
  <c r="AA194" i="34"/>
  <c r="AB194"/>
  <c r="AC194"/>
  <c r="L194"/>
  <c r="M194"/>
  <c r="N194"/>
  <c r="T182" i="12"/>
  <c r="AF193" i="34"/>
  <c r="AE193"/>
  <c r="AD193"/>
  <c r="W193"/>
  <c r="U193"/>
  <c r="V193"/>
  <c r="H182" i="12"/>
  <c r="H193" i="34"/>
  <c r="T179" i="12"/>
  <c r="AE190" i="34"/>
  <c r="AF190"/>
  <c r="AD190"/>
  <c r="E177" i="40"/>
  <c r="L190" i="34"/>
  <c r="M190"/>
  <c r="N190"/>
  <c r="S177" i="12"/>
  <c r="AC188" i="34"/>
  <c r="AA188"/>
  <c r="AB188"/>
  <c r="E175" i="40"/>
  <c r="N188" i="34"/>
  <c r="M188"/>
  <c r="L188"/>
  <c r="U187"/>
  <c r="V187"/>
  <c r="W187"/>
  <c r="H176" i="12"/>
  <c r="H187" i="34"/>
  <c r="T175" i="12"/>
  <c r="AE186" i="34"/>
  <c r="AF186"/>
  <c r="AD186"/>
  <c r="E173" i="40"/>
  <c r="L186" i="34"/>
  <c r="M186"/>
  <c r="N186"/>
  <c r="J174" i="12"/>
  <c r="K185" i="34"/>
  <c r="T171" i="12"/>
  <c r="AE182" i="34"/>
  <c r="AF182"/>
  <c r="AD182"/>
  <c r="V182"/>
  <c r="W182"/>
  <c r="U182"/>
  <c r="H171" i="12"/>
  <c r="H182" i="34"/>
  <c r="AH169" i="1"/>
  <c r="J167" i="37" s="1"/>
  <c r="AC180" i="34"/>
  <c r="AA180"/>
  <c r="AB180"/>
  <c r="J169" i="12"/>
  <c r="K180" i="34"/>
  <c r="T168" i="12"/>
  <c r="AD179" i="34"/>
  <c r="AE179"/>
  <c r="AF179"/>
  <c r="Z168" i="1"/>
  <c r="G166" i="37" s="1"/>
  <c r="U179" i="34"/>
  <c r="V179"/>
  <c r="W179"/>
  <c r="H168" i="12"/>
  <c r="H179" i="34"/>
  <c r="Z167" i="1"/>
  <c r="G165" i="37" s="1"/>
  <c r="V178" i="34"/>
  <c r="W178"/>
  <c r="U178"/>
  <c r="AF173"/>
  <c r="AE173"/>
  <c r="AD173"/>
  <c r="Z162" i="1"/>
  <c r="G160" i="37" s="1"/>
  <c r="W173" i="34"/>
  <c r="U173"/>
  <c r="V173"/>
  <c r="H162" i="12"/>
  <c r="H173" i="34"/>
  <c r="S161" i="12"/>
  <c r="AC172" i="34"/>
  <c r="AA172"/>
  <c r="AB172"/>
  <c r="E159" i="40"/>
  <c r="N172" i="34"/>
  <c r="M172"/>
  <c r="L172"/>
  <c r="U171"/>
  <c r="V171"/>
  <c r="W171"/>
  <c r="H160" i="12"/>
  <c r="H171" i="34"/>
  <c r="AI158" i="1"/>
  <c r="K156" i="37" s="1"/>
  <c r="AF169" i="34"/>
  <c r="AE169"/>
  <c r="AD169"/>
  <c r="W169"/>
  <c r="U169"/>
  <c r="V169"/>
  <c r="H158" i="12"/>
  <c r="H169" i="34"/>
  <c r="S157" i="12"/>
  <c r="AC168" i="34"/>
  <c r="AA168"/>
  <c r="AB168"/>
  <c r="E155" i="40"/>
  <c r="N168" i="34"/>
  <c r="M168"/>
  <c r="L168"/>
  <c r="T155" i="12"/>
  <c r="AE166" i="34"/>
  <c r="AF166"/>
  <c r="AD166"/>
  <c r="Z155" i="1"/>
  <c r="G153" i="37" s="1"/>
  <c r="V166" i="34"/>
  <c r="W166"/>
  <c r="U166"/>
  <c r="H155" i="12"/>
  <c r="H166" i="34"/>
  <c r="S154" i="12"/>
  <c r="AC165" i="34"/>
  <c r="AB165"/>
  <c r="AA165"/>
  <c r="E152" i="40"/>
  <c r="M165" i="34"/>
  <c r="N165"/>
  <c r="L165"/>
  <c r="J153" i="12"/>
  <c r="K164" i="34"/>
  <c r="S151" i="12"/>
  <c r="AC162" i="34"/>
  <c r="AA162"/>
  <c r="AB162"/>
  <c r="E149" i="40"/>
  <c r="N162" i="34"/>
  <c r="M162"/>
  <c r="L162"/>
  <c r="J150" i="12"/>
  <c r="K161" i="34"/>
  <c r="AI148" i="1"/>
  <c r="K146" i="37" s="1"/>
  <c r="AF159" i="34"/>
  <c r="AD159"/>
  <c r="AE159"/>
  <c r="Z148" i="1"/>
  <c r="G146" i="37" s="1"/>
  <c r="W159" i="34"/>
  <c r="V159"/>
  <c r="U159"/>
  <c r="H148" i="12"/>
  <c r="H159" i="34"/>
  <c r="S147" i="12"/>
  <c r="AC158" i="34"/>
  <c r="AB158"/>
  <c r="AA158"/>
  <c r="N158"/>
  <c r="L158"/>
  <c r="M158"/>
  <c r="J145" i="12"/>
  <c r="I145" s="1"/>
  <c r="K156" i="34"/>
  <c r="T144" i="12"/>
  <c r="AF155" i="34"/>
  <c r="AD155"/>
  <c r="AE155"/>
  <c r="W155"/>
  <c r="V155"/>
  <c r="U155"/>
  <c r="H144" i="12"/>
  <c r="H155" i="34"/>
  <c r="AD154"/>
  <c r="AE154"/>
  <c r="AF154"/>
  <c r="U154"/>
  <c r="W154"/>
  <c r="V154"/>
  <c r="H143" i="12"/>
  <c r="H154" i="34"/>
  <c r="J142" i="12"/>
  <c r="K153" i="34"/>
  <c r="S140" i="12"/>
  <c r="AB151" i="34"/>
  <c r="AC151"/>
  <c r="AA151"/>
  <c r="E138" i="40"/>
  <c r="M151" i="34"/>
  <c r="N151"/>
  <c r="L151"/>
  <c r="S138" i="12"/>
  <c r="AA149" i="34"/>
  <c r="AB149"/>
  <c r="AC149"/>
  <c r="L149"/>
  <c r="M149"/>
  <c r="N149"/>
  <c r="S137" i="12"/>
  <c r="AA148" i="34"/>
  <c r="AB148"/>
  <c r="AC148"/>
  <c r="V148"/>
  <c r="W148"/>
  <c r="U148"/>
  <c r="H137" i="12"/>
  <c r="H148" i="34"/>
  <c r="T136" i="12"/>
  <c r="AF147" i="34"/>
  <c r="AD147"/>
  <c r="AE147"/>
  <c r="T135" i="12"/>
  <c r="AD146" i="34"/>
  <c r="AE146"/>
  <c r="AF146"/>
  <c r="U146"/>
  <c r="W146"/>
  <c r="V146"/>
  <c r="H135" i="12"/>
  <c r="G135" s="1"/>
  <c r="H146" i="34"/>
  <c r="S132" i="12"/>
  <c r="AB143" i="34"/>
  <c r="AC143"/>
  <c r="AA143"/>
  <c r="E130" i="40"/>
  <c r="M143" i="34"/>
  <c r="N143"/>
  <c r="L143"/>
  <c r="AD141"/>
  <c r="AE141"/>
  <c r="AF141"/>
  <c r="L141"/>
  <c r="M141"/>
  <c r="N141"/>
  <c r="S129" i="12"/>
  <c r="AA140" i="34"/>
  <c r="AB140"/>
  <c r="AC140"/>
  <c r="E127" i="40"/>
  <c r="L140" i="34"/>
  <c r="M140"/>
  <c r="N140"/>
  <c r="J126" i="12"/>
  <c r="I126" s="1"/>
  <c r="K137" i="34"/>
  <c r="T125" i="12"/>
  <c r="AE136" i="34"/>
  <c r="AF136"/>
  <c r="AD136"/>
  <c r="V136"/>
  <c r="W136"/>
  <c r="U136"/>
  <c r="H125" i="12"/>
  <c r="H136" i="34"/>
  <c r="S124" i="12"/>
  <c r="AB135" i="34"/>
  <c r="AC135"/>
  <c r="AA135"/>
  <c r="E122" i="40"/>
  <c r="M135" i="34"/>
  <c r="N135"/>
  <c r="L135"/>
  <c r="Z123" i="1"/>
  <c r="G121" i="37" s="1"/>
  <c r="U134" i="34"/>
  <c r="W134"/>
  <c r="V134"/>
  <c r="H123" i="12"/>
  <c r="H134" i="34"/>
  <c r="S122" i="12"/>
  <c r="AA133" i="34"/>
  <c r="AB133"/>
  <c r="AC133"/>
  <c r="E120" i="40"/>
  <c r="L133" i="34"/>
  <c r="M133"/>
  <c r="N133"/>
  <c r="T121" i="12"/>
  <c r="AE132" i="34"/>
  <c r="AF132"/>
  <c r="AD132"/>
  <c r="V132"/>
  <c r="W132"/>
  <c r="U132"/>
  <c r="H121" i="12"/>
  <c r="G121" s="1"/>
  <c r="H132" i="34"/>
  <c r="T118" i="12"/>
  <c r="AD129" i="34"/>
  <c r="AE129"/>
  <c r="AF129"/>
  <c r="L129"/>
  <c r="M129"/>
  <c r="N129"/>
  <c r="T117" i="12"/>
  <c r="AE128" i="34"/>
  <c r="AF128"/>
  <c r="AD128"/>
  <c r="V128"/>
  <c r="W128"/>
  <c r="U128"/>
  <c r="H117" i="12"/>
  <c r="G117" s="1"/>
  <c r="H128" i="34"/>
  <c r="W127"/>
  <c r="V127"/>
  <c r="U127"/>
  <c r="H116" i="12"/>
  <c r="H127" i="34"/>
  <c r="S115" i="12"/>
  <c r="AC126" i="34"/>
  <c r="AB126"/>
  <c r="AA126"/>
  <c r="N126"/>
  <c r="L126"/>
  <c r="M126"/>
  <c r="U125"/>
  <c r="V125"/>
  <c r="W125"/>
  <c r="AH111" i="1"/>
  <c r="J109" i="37" s="1"/>
  <c r="AC122" i="34"/>
  <c r="AB122"/>
  <c r="AA122"/>
  <c r="N122"/>
  <c r="L122"/>
  <c r="M122"/>
  <c r="U121"/>
  <c r="V121"/>
  <c r="W121"/>
  <c r="H110" i="12"/>
  <c r="H121" i="34"/>
  <c r="AH109" i="1"/>
  <c r="J107" i="37" s="1"/>
  <c r="AA120" i="34"/>
  <c r="AB120"/>
  <c r="AC120"/>
  <c r="J109" i="12"/>
  <c r="K120" i="34"/>
  <c r="Z108" i="1"/>
  <c r="G106" i="37" s="1"/>
  <c r="W119" i="34"/>
  <c r="V119"/>
  <c r="U119"/>
  <c r="T107" i="12"/>
  <c r="AD118" i="34"/>
  <c r="AE118"/>
  <c r="AF118"/>
  <c r="U118"/>
  <c r="W118"/>
  <c r="V118"/>
  <c r="H107" i="12"/>
  <c r="H118" i="34"/>
  <c r="T105" i="12"/>
  <c r="AE116" i="34"/>
  <c r="AF116"/>
  <c r="AD116"/>
  <c r="L116"/>
  <c r="M116"/>
  <c r="N116"/>
  <c r="J104" i="12"/>
  <c r="K115" i="34"/>
  <c r="S103" i="12"/>
  <c r="AC114" i="34"/>
  <c r="AB114"/>
  <c r="AA114"/>
  <c r="E101" i="40"/>
  <c r="N114" i="34"/>
  <c r="L114"/>
  <c r="M114"/>
  <c r="J102" i="12"/>
  <c r="K113" i="34"/>
  <c r="Z101" i="1"/>
  <c r="G99" i="37" s="1"/>
  <c r="V112" i="34"/>
  <c r="W112"/>
  <c r="U112"/>
  <c r="H101" i="12"/>
  <c r="H112" i="34"/>
  <c r="T99" i="12"/>
  <c r="AE110" i="34"/>
  <c r="AF110"/>
  <c r="AD110"/>
  <c r="E97" i="40"/>
  <c r="L110" i="34"/>
  <c r="M110"/>
  <c r="N110"/>
  <c r="Z98" i="1"/>
  <c r="G96" i="37" s="1"/>
  <c r="W109" i="34"/>
  <c r="V109"/>
  <c r="U109"/>
  <c r="S97" i="12"/>
  <c r="AC108" i="34"/>
  <c r="AB108"/>
  <c r="AA108"/>
  <c r="E95" i="40"/>
  <c r="N108" i="34"/>
  <c r="L108"/>
  <c r="M108"/>
  <c r="T94" i="12"/>
  <c r="AF105" i="34"/>
  <c r="AD105"/>
  <c r="AE105"/>
  <c r="W105"/>
  <c r="V105"/>
  <c r="U105"/>
  <c r="H94" i="12"/>
  <c r="H105" i="34"/>
  <c r="S93" i="12"/>
  <c r="AC104" i="34"/>
  <c r="AA104"/>
  <c r="AB104"/>
  <c r="J93" i="12"/>
  <c r="K104" i="34"/>
  <c r="T92" i="12"/>
  <c r="AD103" i="34"/>
  <c r="AE103"/>
  <c r="AF103"/>
  <c r="L103"/>
  <c r="M103"/>
  <c r="N103"/>
  <c r="T91" i="12"/>
  <c r="AE102" i="34"/>
  <c r="AF102"/>
  <c r="AD102"/>
  <c r="V102"/>
  <c r="W102"/>
  <c r="U102"/>
  <c r="H91" i="12"/>
  <c r="H102" i="34"/>
  <c r="S90" i="12"/>
  <c r="AB101" i="34"/>
  <c r="AC101"/>
  <c r="AA101"/>
  <c r="E88" i="40"/>
  <c r="M101" i="34"/>
  <c r="N101"/>
  <c r="L101"/>
  <c r="S89" i="12"/>
  <c r="AC100" i="34"/>
  <c r="AA100"/>
  <c r="AB100"/>
  <c r="N100"/>
  <c r="L100"/>
  <c r="M100"/>
  <c r="U99"/>
  <c r="V99"/>
  <c r="W99"/>
  <c r="H88" i="12"/>
  <c r="H99" i="34"/>
  <c r="AE98"/>
  <c r="AF98"/>
  <c r="AD98"/>
  <c r="V98"/>
  <c r="W98"/>
  <c r="U98"/>
  <c r="H87" i="12"/>
  <c r="H98" i="34"/>
  <c r="J86" i="12"/>
  <c r="I86" s="1"/>
  <c r="K97" i="34"/>
  <c r="J85" i="12"/>
  <c r="K96" i="34"/>
  <c r="T84" i="12"/>
  <c r="AD95" i="34"/>
  <c r="AE95"/>
  <c r="AF95"/>
  <c r="E82" i="40"/>
  <c r="L95" i="34"/>
  <c r="M95"/>
  <c r="N95"/>
  <c r="S83" i="12"/>
  <c r="AA94" i="34"/>
  <c r="AB94"/>
  <c r="AC94"/>
  <c r="J83" i="12"/>
  <c r="I83" s="1"/>
  <c r="K94" i="34"/>
  <c r="T82" i="12"/>
  <c r="AF93" i="34"/>
  <c r="AE93"/>
  <c r="AD93"/>
  <c r="E80" i="40"/>
  <c r="M93" i="34"/>
  <c r="N93"/>
  <c r="L93"/>
  <c r="S81" i="12"/>
  <c r="AC92" i="34"/>
  <c r="AA92"/>
  <c r="AB92"/>
  <c r="E79" i="40"/>
  <c r="N92" i="34"/>
  <c r="L92"/>
  <c r="M92"/>
  <c r="T80" i="12"/>
  <c r="AD91" i="34"/>
  <c r="AE91"/>
  <c r="AF91"/>
  <c r="U91"/>
  <c r="W91"/>
  <c r="V91"/>
  <c r="H80" i="12"/>
  <c r="H91" i="34"/>
  <c r="S79" i="12"/>
  <c r="AA90" i="34"/>
  <c r="AC90"/>
  <c r="AB90"/>
  <c r="J79" i="12"/>
  <c r="K90" i="34"/>
  <c r="S78" i="12"/>
  <c r="AB89" i="34"/>
  <c r="AC89"/>
  <c r="AA89"/>
  <c r="E76" i="40"/>
  <c r="M89" i="34"/>
  <c r="L89"/>
  <c r="N89"/>
  <c r="S77" i="12"/>
  <c r="AB88" i="34"/>
  <c r="AC88"/>
  <c r="AA88"/>
  <c r="J77" i="12"/>
  <c r="K88" i="34"/>
  <c r="T76" i="12"/>
  <c r="AD87" i="34"/>
  <c r="AF87"/>
  <c r="AE87"/>
  <c r="H76" i="12"/>
  <c r="H87" i="34"/>
  <c r="S74" i="12"/>
  <c r="AA85" i="34"/>
  <c r="AB85"/>
  <c r="AC85"/>
  <c r="E72" i="40"/>
  <c r="L85" i="34"/>
  <c r="M85"/>
  <c r="N85"/>
  <c r="S73" i="12"/>
  <c r="AB84" i="34"/>
  <c r="AC84"/>
  <c r="AA84"/>
  <c r="J73" i="12"/>
  <c r="K84" i="34"/>
  <c r="U83"/>
  <c r="V83"/>
  <c r="W83"/>
  <c r="H72" i="12"/>
  <c r="H83" i="34"/>
  <c r="T71" i="12"/>
  <c r="AD82" i="34"/>
  <c r="AE82"/>
  <c r="AF82"/>
  <c r="E69" i="40"/>
  <c r="L82" i="34"/>
  <c r="M82"/>
  <c r="N82"/>
  <c r="T69" i="12"/>
  <c r="AF80" i="34"/>
  <c r="AE80"/>
  <c r="AD80"/>
  <c r="E67" i="40"/>
  <c r="M80" i="34"/>
  <c r="N80"/>
  <c r="L80"/>
  <c r="J68" i="12"/>
  <c r="I68" s="1"/>
  <c r="K79" i="34"/>
  <c r="T67" i="12"/>
  <c r="AD78" i="34"/>
  <c r="AE78"/>
  <c r="AF78"/>
  <c r="Z67" i="1"/>
  <c r="G65" i="37" s="1"/>
  <c r="U78" i="34"/>
  <c r="V78"/>
  <c r="W78"/>
  <c r="H67" i="12"/>
  <c r="H78" i="34"/>
  <c r="T65" i="12"/>
  <c r="AF76" i="34"/>
  <c r="AE76"/>
  <c r="AD76"/>
  <c r="W76"/>
  <c r="U76"/>
  <c r="V76"/>
  <c r="H65" i="12"/>
  <c r="H76" i="34"/>
  <c r="T64" i="12"/>
  <c r="AD75" i="34"/>
  <c r="AF75"/>
  <c r="AE75"/>
  <c r="U75"/>
  <c r="V75"/>
  <c r="W75"/>
  <c r="H64" i="12"/>
  <c r="G64" s="1"/>
  <c r="H75" i="34"/>
  <c r="J63" i="12"/>
  <c r="K74" i="34"/>
  <c r="J62" i="12"/>
  <c r="I62" s="1"/>
  <c r="K73" i="34"/>
  <c r="AF72"/>
  <c r="AE72"/>
  <c r="AD72"/>
  <c r="E59" i="40"/>
  <c r="M72" i="34"/>
  <c r="N72"/>
  <c r="L72"/>
  <c r="S59" i="12"/>
  <c r="AA70" i="34"/>
  <c r="AC70"/>
  <c r="AB70"/>
  <c r="J59" i="12"/>
  <c r="K70" i="34"/>
  <c r="J58" i="12"/>
  <c r="K69" i="34"/>
  <c r="S56" i="12"/>
  <c r="AB67" i="34"/>
  <c r="AC67"/>
  <c r="AA67"/>
  <c r="E54" i="40"/>
  <c r="M67" i="34"/>
  <c r="N67"/>
  <c r="L67"/>
  <c r="J55" i="12"/>
  <c r="K66" i="34"/>
  <c r="Z51" i="1"/>
  <c r="G49" i="37" s="1"/>
  <c r="U62" i="34"/>
  <c r="V62"/>
  <c r="W62"/>
  <c r="H51" i="12"/>
  <c r="H62" i="34"/>
  <c r="AI50" i="1"/>
  <c r="K48" i="37" s="1"/>
  <c r="AD61" i="34"/>
  <c r="AE61"/>
  <c r="AF61"/>
  <c r="U61"/>
  <c r="V61"/>
  <c r="W61"/>
  <c r="H50" i="12"/>
  <c r="G50" s="1"/>
  <c r="H61" i="34"/>
  <c r="W58"/>
  <c r="U58"/>
  <c r="V58"/>
  <c r="H47" i="12"/>
  <c r="H58" i="34"/>
  <c r="S45" i="12"/>
  <c r="AC56" i="34"/>
  <c r="AA56"/>
  <c r="AB56"/>
  <c r="J45" i="12"/>
  <c r="K56" i="34"/>
  <c r="T43" i="12"/>
  <c r="AF54" i="34"/>
  <c r="AD54"/>
  <c r="AE54"/>
  <c r="Z43" i="1"/>
  <c r="G41" i="37" s="1"/>
  <c r="W54" i="34"/>
  <c r="U54"/>
  <c r="V54"/>
  <c r="H43" i="12"/>
  <c r="H54" i="34"/>
  <c r="AD53"/>
  <c r="AE53"/>
  <c r="AF53"/>
  <c r="U53"/>
  <c r="V53"/>
  <c r="W53"/>
  <c r="H42" i="12"/>
  <c r="H53" i="34"/>
  <c r="Z40" i="1"/>
  <c r="V51" i="34"/>
  <c r="U51"/>
  <c r="W51"/>
  <c r="H40" i="12"/>
  <c r="H51" i="34"/>
  <c r="J39" i="12"/>
  <c r="K50" i="34"/>
  <c r="V49"/>
  <c r="W49"/>
  <c r="U49"/>
  <c r="H38" i="12"/>
  <c r="H49" i="34"/>
  <c r="T36" i="12"/>
  <c r="AE47" i="34"/>
  <c r="AF47"/>
  <c r="AD47"/>
  <c r="H36" i="12"/>
  <c r="G36" s="1"/>
  <c r="H47" i="34"/>
  <c r="T35" i="12"/>
  <c r="AF46" i="34"/>
  <c r="AD46"/>
  <c r="AE46"/>
  <c r="Z35" i="1"/>
  <c r="G33" i="37" s="1"/>
  <c r="W46" i="34"/>
  <c r="U46"/>
  <c r="V46"/>
  <c r="H35" i="12"/>
  <c r="H46" i="34"/>
  <c r="Z33" i="1"/>
  <c r="G31" i="37" s="1"/>
  <c r="U44" i="34"/>
  <c r="W44"/>
  <c r="V44"/>
  <c r="T32" i="12"/>
  <c r="AE43" i="34"/>
  <c r="AF43"/>
  <c r="AD43"/>
  <c r="Z32" i="1"/>
  <c r="G30" i="37" s="1"/>
  <c r="V43" i="34"/>
  <c r="U43"/>
  <c r="W43"/>
  <c r="H32" i="12"/>
  <c r="G32" s="1"/>
  <c r="H43" i="34"/>
  <c r="AI31" i="1"/>
  <c r="K29" i="37" s="1"/>
  <c r="AF42" i="34"/>
  <c r="AD42"/>
  <c r="AE42"/>
  <c r="Z31" i="1"/>
  <c r="G29" i="37" s="1"/>
  <c r="W42" i="34"/>
  <c r="U42"/>
  <c r="V42"/>
  <c r="H31" i="12"/>
  <c r="H42" i="34"/>
  <c r="Z30" i="1"/>
  <c r="G28" i="37" s="1"/>
  <c r="U41" i="34"/>
  <c r="V41"/>
  <c r="W41"/>
  <c r="H30" i="12"/>
  <c r="G30" s="1"/>
  <c r="H41" i="34"/>
  <c r="J29" i="12"/>
  <c r="K40" i="34"/>
  <c r="N273" i="6"/>
  <c r="N251"/>
  <c r="AX229"/>
  <c r="E229"/>
  <c r="V203"/>
  <c r="V189"/>
  <c r="V184"/>
  <c r="AE180"/>
  <c r="E173"/>
  <c r="AE172"/>
  <c r="E165"/>
  <c r="E163"/>
  <c r="N160"/>
  <c r="N128"/>
  <c r="E113"/>
  <c r="E112"/>
  <c r="AX74"/>
  <c r="E64"/>
  <c r="E54"/>
  <c r="AE53"/>
  <c r="AX44"/>
  <c r="H269" i="12"/>
  <c r="H280" i="34"/>
  <c r="S267" i="12"/>
  <c r="AA278" i="34"/>
  <c r="AB278"/>
  <c r="AC278"/>
  <c r="E265" i="40"/>
  <c r="L278" i="34"/>
  <c r="M278"/>
  <c r="N278"/>
  <c r="T264" i="12"/>
  <c r="AD275" i="34"/>
  <c r="AE275"/>
  <c r="AF275"/>
  <c r="Z264" i="1"/>
  <c r="G262" i="37" s="1"/>
  <c r="U275" i="34"/>
  <c r="W275"/>
  <c r="V275"/>
  <c r="H264" i="12"/>
  <c r="H275" i="34"/>
  <c r="Z263" i="1"/>
  <c r="G261" i="37" s="1"/>
  <c r="U274" i="34"/>
  <c r="V274"/>
  <c r="W274"/>
  <c r="H263" i="12"/>
  <c r="H274" i="34"/>
  <c r="S262" i="12"/>
  <c r="AA273" i="34"/>
  <c r="AB273"/>
  <c r="AC273"/>
  <c r="E260" i="40"/>
  <c r="L273" i="34"/>
  <c r="M273"/>
  <c r="N273"/>
  <c r="W272"/>
  <c r="U272"/>
  <c r="V272"/>
  <c r="H261" i="12"/>
  <c r="H272" i="34"/>
  <c r="S260" i="12"/>
  <c r="AC271" i="34"/>
  <c r="AB271"/>
  <c r="AA271"/>
  <c r="E258" i="40"/>
  <c r="N271" i="34"/>
  <c r="L271"/>
  <c r="M271"/>
  <c r="Z259" i="1"/>
  <c r="G257" i="37" s="1"/>
  <c r="U270" i="34"/>
  <c r="V270"/>
  <c r="W270"/>
  <c r="H259" i="12"/>
  <c r="G259" s="1"/>
  <c r="H270" i="34"/>
  <c r="S258" i="12"/>
  <c r="AA269" i="34"/>
  <c r="AB269"/>
  <c r="AC269"/>
  <c r="E256" i="40"/>
  <c r="L269" i="34"/>
  <c r="M269"/>
  <c r="N269"/>
  <c r="W268"/>
  <c r="U268"/>
  <c r="V268"/>
  <c r="S256" i="12"/>
  <c r="AC267" i="34"/>
  <c r="AB267"/>
  <c r="AA267"/>
  <c r="J256" i="12"/>
  <c r="K267" i="34"/>
  <c r="T255" i="12"/>
  <c r="AD266" i="34"/>
  <c r="AE266"/>
  <c r="AF266"/>
  <c r="Z255" i="1"/>
  <c r="U266" i="34"/>
  <c r="V266"/>
  <c r="W266"/>
  <c r="H255" i="12"/>
  <c r="H266" i="34"/>
  <c r="V265"/>
  <c r="W265"/>
  <c r="U265"/>
  <c r="H254" i="12"/>
  <c r="H265" i="34"/>
  <c r="S253" i="12"/>
  <c r="AB264" i="34"/>
  <c r="AC264"/>
  <c r="AA264"/>
  <c r="E251" i="40"/>
  <c r="M264" i="34"/>
  <c r="N264"/>
  <c r="L264"/>
  <c r="U263"/>
  <c r="W263"/>
  <c r="V263"/>
  <c r="H252" i="12"/>
  <c r="H263" i="34"/>
  <c r="S251" i="12"/>
  <c r="AA262" i="34"/>
  <c r="AB262"/>
  <c r="AC262"/>
  <c r="E249" i="40"/>
  <c r="L262" i="34"/>
  <c r="M262"/>
  <c r="N262"/>
  <c r="S248" i="12"/>
  <c r="AC259" i="34"/>
  <c r="AB259"/>
  <c r="AA259"/>
  <c r="N259"/>
  <c r="L259"/>
  <c r="M259"/>
  <c r="Z247" i="1"/>
  <c r="G245" i="37" s="1"/>
  <c r="U258" i="34"/>
  <c r="V258"/>
  <c r="W258"/>
  <c r="H247" i="12"/>
  <c r="H258" i="34"/>
  <c r="S246" i="12"/>
  <c r="AA257" i="34"/>
  <c r="AB257"/>
  <c r="AC257"/>
  <c r="L257"/>
  <c r="M257"/>
  <c r="N257"/>
  <c r="J245" i="12"/>
  <c r="K256" i="34"/>
  <c r="T243" i="12"/>
  <c r="AD254" i="34"/>
  <c r="AE254"/>
  <c r="AF254"/>
  <c r="Z243" i="1"/>
  <c r="G241" i="37" s="1"/>
  <c r="U254" i="34"/>
  <c r="V254"/>
  <c r="W254"/>
  <c r="H243" i="12"/>
  <c r="H254" i="34"/>
  <c r="AI240" i="1"/>
  <c r="K238" i="37" s="1"/>
  <c r="AD251" i="34"/>
  <c r="AE251"/>
  <c r="AF251"/>
  <c r="U251"/>
  <c r="W251"/>
  <c r="V251"/>
  <c r="H240" i="12"/>
  <c r="H251" i="34"/>
  <c r="S238" i="12"/>
  <c r="AA249" i="34"/>
  <c r="AB249"/>
  <c r="AC249"/>
  <c r="E236" i="40"/>
  <c r="L249" i="34"/>
  <c r="M249"/>
  <c r="N249"/>
  <c r="T237" i="12"/>
  <c r="AF248" i="34"/>
  <c r="AD248"/>
  <c r="AE248"/>
  <c r="W248"/>
  <c r="U248"/>
  <c r="V248"/>
  <c r="H237" i="12"/>
  <c r="H248" i="34"/>
  <c r="S236" i="12"/>
  <c r="AC247" i="34"/>
  <c r="AB247"/>
  <c r="AA247"/>
  <c r="E234" i="40"/>
  <c r="N247" i="34"/>
  <c r="L247"/>
  <c r="M247"/>
  <c r="J235" i="12"/>
  <c r="K246" i="34"/>
  <c r="AE245"/>
  <c r="AF245"/>
  <c r="AD245"/>
  <c r="E232" i="40"/>
  <c r="L245" i="34"/>
  <c r="M245"/>
  <c r="N245"/>
  <c r="J233" i="12"/>
  <c r="K244" i="34"/>
  <c r="S232" i="12"/>
  <c r="AC243" i="34"/>
  <c r="AB243"/>
  <c r="AA243"/>
  <c r="J232" i="12"/>
  <c r="K243" i="34"/>
  <c r="T231" i="12"/>
  <c r="AD242" i="34"/>
  <c r="AE242"/>
  <c r="AF242"/>
  <c r="E229" i="40"/>
  <c r="L242" i="34"/>
  <c r="M242"/>
  <c r="N242"/>
  <c r="J229" i="12"/>
  <c r="K240" i="34"/>
  <c r="J228" i="12"/>
  <c r="I228" s="1"/>
  <c r="K239" i="34"/>
  <c r="S227" i="12"/>
  <c r="AA238" i="34"/>
  <c r="AB238"/>
  <c r="AC238"/>
  <c r="L238"/>
  <c r="M238"/>
  <c r="N238"/>
  <c r="S226" i="12"/>
  <c r="AA237" i="34"/>
  <c r="AB237"/>
  <c r="AC237"/>
  <c r="J226" i="12"/>
  <c r="K237" i="34"/>
  <c r="Z225" i="1"/>
  <c r="G223" i="37" s="1"/>
  <c r="W236" i="34"/>
  <c r="U236"/>
  <c r="V236"/>
  <c r="S224" i="12"/>
  <c r="AC235" i="34"/>
  <c r="AB235"/>
  <c r="AA235"/>
  <c r="J224" i="12"/>
  <c r="K235" i="34"/>
  <c r="T223" i="12"/>
  <c r="AD234" i="34"/>
  <c r="AE234"/>
  <c r="AF234"/>
  <c r="H223" i="12"/>
  <c r="H234" i="34"/>
  <c r="T221" i="12"/>
  <c r="AF232" i="34"/>
  <c r="AD232"/>
  <c r="AE232"/>
  <c r="E219" i="40"/>
  <c r="M232" i="34"/>
  <c r="N232"/>
  <c r="L232"/>
  <c r="U231"/>
  <c r="W231"/>
  <c r="V231"/>
  <c r="H220" i="12"/>
  <c r="H231" i="34"/>
  <c r="J219" i="12"/>
  <c r="I219" s="1"/>
  <c r="K230" i="34"/>
  <c r="T218" i="12"/>
  <c r="AE229" i="34"/>
  <c r="AF229"/>
  <c r="AD229"/>
  <c r="Z218" i="1"/>
  <c r="G216" i="37" s="1"/>
  <c r="V229" i="34"/>
  <c r="W229"/>
  <c r="U229"/>
  <c r="H218" i="12"/>
  <c r="H229" i="34"/>
  <c r="T217" i="12"/>
  <c r="AF228" i="34"/>
  <c r="AD228"/>
  <c r="AE228"/>
  <c r="W228"/>
  <c r="U228"/>
  <c r="V228"/>
  <c r="H217" i="12"/>
  <c r="H228" i="34"/>
  <c r="AD226"/>
  <c r="AE226"/>
  <c r="AF226"/>
  <c r="Z215" i="1"/>
  <c r="G213" i="37" s="1"/>
  <c r="U226" i="34"/>
  <c r="V226"/>
  <c r="W226"/>
  <c r="H215" i="12"/>
  <c r="G215" s="1"/>
  <c r="H226" i="34"/>
  <c r="S214" i="12"/>
  <c r="AA225" i="34"/>
  <c r="AB225"/>
  <c r="AC225"/>
  <c r="L225"/>
  <c r="M225"/>
  <c r="N225"/>
  <c r="S212" i="12"/>
  <c r="AC223" i="34"/>
  <c r="AB223"/>
  <c r="AA223"/>
  <c r="N223"/>
  <c r="L223"/>
  <c r="M223"/>
  <c r="S211" i="12"/>
  <c r="AA222" i="34"/>
  <c r="AB222"/>
  <c r="AC222"/>
  <c r="E209" i="40"/>
  <c r="L222" i="34"/>
  <c r="M222"/>
  <c r="N222"/>
  <c r="S209" i="12"/>
  <c r="AC220" i="34"/>
  <c r="AA220"/>
  <c r="AB220"/>
  <c r="E207" i="40"/>
  <c r="N220" i="34"/>
  <c r="L220"/>
  <c r="M220"/>
  <c r="J208" i="12"/>
  <c r="I208" s="1"/>
  <c r="K219" i="34"/>
  <c r="T207" i="12"/>
  <c r="AE218" i="34"/>
  <c r="AD218"/>
  <c r="AF218"/>
  <c r="Z207" i="1"/>
  <c r="G205" i="37" s="1"/>
  <c r="V218" i="34"/>
  <c r="U218"/>
  <c r="W218"/>
  <c r="H207" i="12"/>
  <c r="H218" i="34"/>
  <c r="S206" i="12"/>
  <c r="AB217" i="34"/>
  <c r="AA217"/>
  <c r="AC217"/>
  <c r="E204" i="40"/>
  <c r="M217" i="34"/>
  <c r="L217"/>
  <c r="N217"/>
  <c r="J204" i="12"/>
  <c r="I204" s="1"/>
  <c r="K215" i="34"/>
  <c r="J203" i="12"/>
  <c r="K214" i="34"/>
  <c r="J202" i="12"/>
  <c r="I202" s="1"/>
  <c r="K213" i="34"/>
  <c r="AF212"/>
  <c r="AD212"/>
  <c r="AE212"/>
  <c r="E199" i="40"/>
  <c r="N212" i="34"/>
  <c r="L212"/>
  <c r="M212"/>
  <c r="U211"/>
  <c r="V211"/>
  <c r="W211"/>
  <c r="J199" i="12"/>
  <c r="I199" s="1"/>
  <c r="K210" i="34"/>
  <c r="J198" i="12"/>
  <c r="K209" i="34"/>
  <c r="T197" i="12"/>
  <c r="AD208" i="34"/>
  <c r="AF208"/>
  <c r="AE208"/>
  <c r="N208"/>
  <c r="M208"/>
  <c r="L208"/>
  <c r="Z196" i="1"/>
  <c r="G194" i="37" s="1"/>
  <c r="U207" i="34"/>
  <c r="V207"/>
  <c r="W207"/>
  <c r="H196" i="12"/>
  <c r="H207" i="34"/>
  <c r="S195" i="12"/>
  <c r="AA206" i="34"/>
  <c r="AB206"/>
  <c r="AC206"/>
  <c r="E193" i="40"/>
  <c r="L206" i="34"/>
  <c r="M206"/>
  <c r="N206"/>
  <c r="W205"/>
  <c r="U205"/>
  <c r="V205"/>
  <c r="H194" i="12"/>
  <c r="G194" s="1"/>
  <c r="H205" i="34"/>
  <c r="AI193" i="1"/>
  <c r="K191" i="37" s="1"/>
  <c r="AD204" i="34"/>
  <c r="AF204"/>
  <c r="AE204"/>
  <c r="H193" i="12"/>
  <c r="H204" i="34"/>
  <c r="T192" i="12"/>
  <c r="AD203" i="34"/>
  <c r="AE203"/>
  <c r="AF203"/>
  <c r="U203"/>
  <c r="V203"/>
  <c r="W203"/>
  <c r="H192" i="12"/>
  <c r="H203" i="34"/>
  <c r="J191" i="12"/>
  <c r="K202" i="34"/>
  <c r="AF201"/>
  <c r="AE201"/>
  <c r="AD201"/>
  <c r="M201"/>
  <c r="N201"/>
  <c r="L201"/>
  <c r="Z189" i="1"/>
  <c r="G187" i="37" s="1"/>
  <c r="U200" i="34"/>
  <c r="V200"/>
  <c r="W200"/>
  <c r="H189" i="12"/>
  <c r="H200" i="34"/>
  <c r="S188" i="12"/>
  <c r="AA199" i="34"/>
  <c r="AB199"/>
  <c r="AC199"/>
  <c r="E186" i="40"/>
  <c r="L199" i="34"/>
  <c r="N199"/>
  <c r="M199"/>
  <c r="S187" i="12"/>
  <c r="AA198" i="34"/>
  <c r="AB198"/>
  <c r="AC198"/>
  <c r="Z187" i="1"/>
  <c r="V198" i="34"/>
  <c r="W198"/>
  <c r="U198"/>
  <c r="H187" i="12"/>
  <c r="H198" i="34"/>
  <c r="S186" i="12"/>
  <c r="AB197" i="34"/>
  <c r="AC197"/>
  <c r="AA197"/>
  <c r="J186" i="12"/>
  <c r="K197" i="34"/>
  <c r="AC196"/>
  <c r="AA196"/>
  <c r="AB196"/>
  <c r="N196"/>
  <c r="M196"/>
  <c r="L196"/>
  <c r="T184" i="12"/>
  <c r="AD195" i="34"/>
  <c r="AE195"/>
  <c r="AF195"/>
  <c r="E182" i="40"/>
  <c r="L195" i="34"/>
  <c r="N195"/>
  <c r="M195"/>
  <c r="J183" i="12"/>
  <c r="K194" i="34"/>
  <c r="S182" i="12"/>
  <c r="AB193" i="34"/>
  <c r="AC193"/>
  <c r="AA193"/>
  <c r="M193"/>
  <c r="N193"/>
  <c r="L193"/>
  <c r="U192"/>
  <c r="V192"/>
  <c r="W192"/>
  <c r="H181" i="12"/>
  <c r="H192" i="34"/>
  <c r="T180" i="12"/>
  <c r="AD191" i="34"/>
  <c r="AE191"/>
  <c r="AF191"/>
  <c r="Z180" i="1"/>
  <c r="G178" i="37" s="1"/>
  <c r="U191" i="34"/>
  <c r="V191"/>
  <c r="W191"/>
  <c r="H180" i="12"/>
  <c r="H191" i="34"/>
  <c r="S179" i="12"/>
  <c r="AA190" i="34"/>
  <c r="AB190"/>
  <c r="AC190"/>
  <c r="J179" i="12"/>
  <c r="K190" i="34"/>
  <c r="Z178" i="1"/>
  <c r="G176" i="37" s="1"/>
  <c r="W189" i="34"/>
  <c r="U189"/>
  <c r="V189"/>
  <c r="H178" i="12"/>
  <c r="H189" i="34"/>
  <c r="J177" i="12"/>
  <c r="K188" i="34"/>
  <c r="T176" i="12"/>
  <c r="AD187" i="34"/>
  <c r="AE187"/>
  <c r="AF187"/>
  <c r="L187"/>
  <c r="N187"/>
  <c r="M187"/>
  <c r="S175" i="12"/>
  <c r="AA186" i="34"/>
  <c r="AB186"/>
  <c r="AC186"/>
  <c r="J175" i="12"/>
  <c r="K186" i="34"/>
  <c r="T173" i="12"/>
  <c r="AD184" i="34"/>
  <c r="AF184"/>
  <c r="AE184"/>
  <c r="U184"/>
  <c r="V184"/>
  <c r="W184"/>
  <c r="H173" i="12"/>
  <c r="H184" i="34"/>
  <c r="T172" i="12"/>
  <c r="AD183" i="34"/>
  <c r="AE183"/>
  <c r="AF183"/>
  <c r="Z172" i="1"/>
  <c r="G170" i="37" s="1"/>
  <c r="U183" i="34"/>
  <c r="V183"/>
  <c r="W183"/>
  <c r="H172" i="12"/>
  <c r="H183" i="34"/>
  <c r="S171" i="12"/>
  <c r="AA182" i="34"/>
  <c r="AB182"/>
  <c r="AC182"/>
  <c r="E169" i="40"/>
  <c r="L182" i="34"/>
  <c r="M182"/>
  <c r="N182"/>
  <c r="Z170" i="1"/>
  <c r="G168" i="37" s="1"/>
  <c r="W181" i="34"/>
  <c r="U181"/>
  <c r="V181"/>
  <c r="H170" i="12"/>
  <c r="H181" i="34"/>
  <c r="S168" i="12"/>
  <c r="AA179" i="34"/>
  <c r="AB179"/>
  <c r="AC179"/>
  <c r="E166" i="40"/>
  <c r="L179" i="34"/>
  <c r="N179"/>
  <c r="M179"/>
  <c r="T167" i="12"/>
  <c r="AE178" i="34"/>
  <c r="AF178"/>
  <c r="AD178"/>
  <c r="H167" i="12"/>
  <c r="H178" i="34"/>
  <c r="T166" i="12"/>
  <c r="AF177" i="34"/>
  <c r="AE177"/>
  <c r="AD177"/>
  <c r="W177"/>
  <c r="U177"/>
  <c r="V177"/>
  <c r="H166" i="12"/>
  <c r="H177" i="34"/>
  <c r="AI165" i="1"/>
  <c r="K163" i="37" s="1"/>
  <c r="AD176" i="34"/>
  <c r="AF176"/>
  <c r="AE176"/>
  <c r="U176"/>
  <c r="V176"/>
  <c r="W176"/>
  <c r="H165" i="12"/>
  <c r="H176" i="34"/>
  <c r="AD175"/>
  <c r="AE175"/>
  <c r="AF175"/>
  <c r="Z164" i="1"/>
  <c r="G162" i="37" s="1"/>
  <c r="U175" i="34"/>
  <c r="V175"/>
  <c r="W175"/>
  <c r="H164" i="12"/>
  <c r="G164" s="1"/>
  <c r="H175" i="34"/>
  <c r="Z163" i="1"/>
  <c r="G161" i="37" s="1"/>
  <c r="V174" i="34"/>
  <c r="W174"/>
  <c r="U174"/>
  <c r="H163" i="12"/>
  <c r="H174" i="34"/>
  <c r="AB173"/>
  <c r="AC173"/>
  <c r="AA173"/>
  <c r="E160" i="40"/>
  <c r="M173" i="34"/>
  <c r="N173"/>
  <c r="L173"/>
  <c r="J161" i="12"/>
  <c r="K172" i="34"/>
  <c r="AI160" i="1"/>
  <c r="K158" i="37" s="1"/>
  <c r="AD171" i="34"/>
  <c r="AE171"/>
  <c r="AF171"/>
  <c r="E158" i="40"/>
  <c r="L171" i="34"/>
  <c r="N171"/>
  <c r="M171"/>
  <c r="Z159" i="1"/>
  <c r="G157" i="37" s="1"/>
  <c r="V170" i="34"/>
  <c r="W170"/>
  <c r="U170"/>
  <c r="H159" i="12"/>
  <c r="H170" i="34"/>
  <c r="S158" i="12"/>
  <c r="AB169" i="34"/>
  <c r="AC169"/>
  <c r="AA169"/>
  <c r="E156" i="40"/>
  <c r="M169" i="34"/>
  <c r="N169"/>
  <c r="L169"/>
  <c r="J157" i="12"/>
  <c r="K168" i="34"/>
  <c r="T156" i="12"/>
  <c r="AD167" i="34"/>
  <c r="AE167"/>
  <c r="AF167"/>
  <c r="Z156" i="1"/>
  <c r="G154" i="37" s="1"/>
  <c r="U167" i="34"/>
  <c r="V167"/>
  <c r="W167"/>
  <c r="H156" i="12"/>
  <c r="H167" i="34"/>
  <c r="S155" i="12"/>
  <c r="AA166" i="34"/>
  <c r="AB166"/>
  <c r="AC166"/>
  <c r="E153" i="40"/>
  <c r="N166" i="34"/>
  <c r="L166"/>
  <c r="M166"/>
  <c r="J154" i="12"/>
  <c r="K165" i="34"/>
  <c r="V164"/>
  <c r="U164"/>
  <c r="W164"/>
  <c r="T152" i="12"/>
  <c r="AF163" i="34"/>
  <c r="AD163"/>
  <c r="AE163"/>
  <c r="W163"/>
  <c r="U163"/>
  <c r="V163"/>
  <c r="H152" i="12"/>
  <c r="H163" i="34"/>
  <c r="J151" i="12"/>
  <c r="K162" i="34"/>
  <c r="AI149" i="1"/>
  <c r="K147" i="37" s="1"/>
  <c r="AE160" i="34"/>
  <c r="AF160"/>
  <c r="AD160"/>
  <c r="Z149" i="1"/>
  <c r="G147" i="37" s="1"/>
  <c r="V160" i="34"/>
  <c r="W160"/>
  <c r="U160"/>
  <c r="H149" i="12"/>
  <c r="H160" i="34"/>
  <c r="S148" i="12"/>
  <c r="AB159" i="34"/>
  <c r="AC159"/>
  <c r="AA159"/>
  <c r="E146" i="40"/>
  <c r="M159" i="34"/>
  <c r="N159"/>
  <c r="L159"/>
  <c r="J147" i="12"/>
  <c r="K158" i="34"/>
  <c r="T146" i="12"/>
  <c r="AD157" i="34"/>
  <c r="AE157"/>
  <c r="AF157"/>
  <c r="U157"/>
  <c r="V157"/>
  <c r="W157"/>
  <c r="H146" i="12"/>
  <c r="H157" i="34"/>
  <c r="S144" i="12"/>
  <c r="AB155" i="34"/>
  <c r="AC155"/>
  <c r="AA155"/>
  <c r="E142" i="40"/>
  <c r="M155" i="34"/>
  <c r="N155"/>
  <c r="L155"/>
  <c r="S143" i="12"/>
  <c r="AC154" i="34"/>
  <c r="AB154"/>
  <c r="AA154"/>
  <c r="E141" i="40"/>
  <c r="N154" i="34"/>
  <c r="L154"/>
  <c r="M154"/>
  <c r="AE152"/>
  <c r="AF152"/>
  <c r="AD152"/>
  <c r="Z141" i="1"/>
  <c r="V152" i="34"/>
  <c r="W152"/>
  <c r="U152"/>
  <c r="H141" i="12"/>
  <c r="H152" i="34"/>
  <c r="J140" i="12"/>
  <c r="K151" i="34"/>
  <c r="AD150"/>
  <c r="AE150"/>
  <c r="AF150"/>
  <c r="U150"/>
  <c r="W150"/>
  <c r="V150"/>
  <c r="H139" i="12"/>
  <c r="H150" i="34"/>
  <c r="J138" i="12"/>
  <c r="K149" i="34"/>
  <c r="L148"/>
  <c r="M148"/>
  <c r="N148"/>
  <c r="S136" i="12"/>
  <c r="AB147" i="34"/>
  <c r="AC147"/>
  <c r="AA147"/>
  <c r="W147"/>
  <c r="V147"/>
  <c r="U147"/>
  <c r="H136" i="12"/>
  <c r="H147" i="34"/>
  <c r="S135" i="12"/>
  <c r="AC146" i="34"/>
  <c r="AB146"/>
  <c r="AA146"/>
  <c r="E133" i="40"/>
  <c r="N146" i="34"/>
  <c r="L146"/>
  <c r="M146"/>
  <c r="T134" i="12"/>
  <c r="AD145" i="34"/>
  <c r="AE145"/>
  <c r="AF145"/>
  <c r="U145"/>
  <c r="V145"/>
  <c r="W145"/>
  <c r="H134" i="12"/>
  <c r="G134" s="1"/>
  <c r="H145" i="34"/>
  <c r="T133" i="12"/>
  <c r="AE144" i="34"/>
  <c r="AF144"/>
  <c r="AD144"/>
  <c r="V144"/>
  <c r="W144"/>
  <c r="U144"/>
  <c r="H133" i="12"/>
  <c r="H144" i="34"/>
  <c r="J132" i="12"/>
  <c r="K143" i="34"/>
  <c r="T131" i="12"/>
  <c r="AD142" i="34"/>
  <c r="AE142"/>
  <c r="AF142"/>
  <c r="Z131" i="1"/>
  <c r="G129" i="37" s="1"/>
  <c r="U142" i="34"/>
  <c r="W142"/>
  <c r="V142"/>
  <c r="H131" i="12"/>
  <c r="H142" i="34"/>
  <c r="AA141"/>
  <c r="AB141"/>
  <c r="AC141"/>
  <c r="J130" i="12"/>
  <c r="K141" i="34"/>
  <c r="J129" i="12"/>
  <c r="I129" s="1"/>
  <c r="K140" i="34"/>
  <c r="W139"/>
  <c r="V139"/>
  <c r="U139"/>
  <c r="H128" i="12"/>
  <c r="H139" i="34"/>
  <c r="AD138"/>
  <c r="AE138"/>
  <c r="AF138"/>
  <c r="U138"/>
  <c r="W138"/>
  <c r="V138"/>
  <c r="H127" i="12"/>
  <c r="H138" i="34"/>
  <c r="U137"/>
  <c r="V137"/>
  <c r="W137"/>
  <c r="S125" i="12"/>
  <c r="AA136" i="34"/>
  <c r="AB136"/>
  <c r="AC136"/>
  <c r="E123" i="40"/>
  <c r="L136" i="34"/>
  <c r="M136"/>
  <c r="N136"/>
  <c r="AD134"/>
  <c r="AE134"/>
  <c r="AF134"/>
  <c r="N134"/>
  <c r="L134"/>
  <c r="M134"/>
  <c r="J122" i="12"/>
  <c r="I122" s="1"/>
  <c r="K133" i="34"/>
  <c r="S121" i="12"/>
  <c r="AA132" i="34"/>
  <c r="AB132"/>
  <c r="AC132"/>
  <c r="L132"/>
  <c r="M132"/>
  <c r="N132"/>
  <c r="W131"/>
  <c r="V131"/>
  <c r="U131"/>
  <c r="H120" i="12"/>
  <c r="G120" s="1"/>
  <c r="H131" i="34"/>
  <c r="T119" i="12"/>
  <c r="AD130" i="34"/>
  <c r="AE130"/>
  <c r="AF130"/>
  <c r="Z119" i="1"/>
  <c r="G117" i="37" s="1"/>
  <c r="U130" i="34"/>
  <c r="W130"/>
  <c r="V130"/>
  <c r="H119" i="12"/>
  <c r="H130" i="34"/>
  <c r="S118" i="12"/>
  <c r="AA129" i="34"/>
  <c r="AB129"/>
  <c r="AC129"/>
  <c r="J118" i="12"/>
  <c r="K129" i="34"/>
  <c r="S117" i="12"/>
  <c r="AA128" i="34"/>
  <c r="AB128"/>
  <c r="AC128"/>
  <c r="E115" i="40"/>
  <c r="L128" i="34"/>
  <c r="M128"/>
  <c r="N128"/>
  <c r="T116" i="12"/>
  <c r="AF127" i="34"/>
  <c r="AD127"/>
  <c r="AE127"/>
  <c r="E114" i="40"/>
  <c r="M127" i="34"/>
  <c r="N127"/>
  <c r="L127"/>
  <c r="T114" i="12"/>
  <c r="AD125" i="34"/>
  <c r="AE125"/>
  <c r="AF125"/>
  <c r="H114" i="12"/>
  <c r="H125" i="34"/>
  <c r="T113" i="12"/>
  <c r="AE124" i="34"/>
  <c r="AF124"/>
  <c r="AD124"/>
  <c r="Z113" i="1"/>
  <c r="G111" i="37" s="1"/>
  <c r="V124" i="34"/>
  <c r="W124"/>
  <c r="U124"/>
  <c r="H113" i="12"/>
  <c r="H124" i="34"/>
  <c r="AI112" i="1"/>
  <c r="K110" i="37" s="1"/>
  <c r="AF123" i="34"/>
  <c r="AD123"/>
  <c r="AE123"/>
  <c r="Z112" i="1"/>
  <c r="G110" i="37" s="1"/>
  <c r="W123" i="34"/>
  <c r="V123"/>
  <c r="U123"/>
  <c r="H112" i="12"/>
  <c r="H123" i="34"/>
  <c r="J111" i="12"/>
  <c r="K122" i="34"/>
  <c r="T110" i="12"/>
  <c r="AD121" i="34"/>
  <c r="AE121"/>
  <c r="AF121"/>
  <c r="E108" i="40"/>
  <c r="L121" i="34"/>
  <c r="M121"/>
  <c r="N121"/>
  <c r="T108" i="12"/>
  <c r="AF119" i="34"/>
  <c r="AD119"/>
  <c r="AE119"/>
  <c r="H108" i="12"/>
  <c r="H119" i="34"/>
  <c r="S107" i="12"/>
  <c r="AC118" i="34"/>
  <c r="AB118"/>
  <c r="AA118"/>
  <c r="E105" i="40"/>
  <c r="N118" i="34"/>
  <c r="L118"/>
  <c r="M118"/>
  <c r="Z106" i="1"/>
  <c r="G104" i="37" s="1"/>
  <c r="U117" i="34"/>
  <c r="V117"/>
  <c r="W117"/>
  <c r="H106" i="12"/>
  <c r="G106" s="1"/>
  <c r="H117" i="34"/>
  <c r="S105" i="12"/>
  <c r="AA116" i="34"/>
  <c r="AB116"/>
  <c r="AC116"/>
  <c r="J105" i="12"/>
  <c r="K116" i="34"/>
  <c r="J103" i="12"/>
  <c r="I103" s="1"/>
  <c r="K114" i="34"/>
  <c r="U113"/>
  <c r="V113"/>
  <c r="W113"/>
  <c r="AE112"/>
  <c r="AF112"/>
  <c r="AD112"/>
  <c r="N112"/>
  <c r="L112"/>
  <c r="M112"/>
  <c r="T100" i="12"/>
  <c r="AD111" i="34"/>
  <c r="AE111"/>
  <c r="AF111"/>
  <c r="U111"/>
  <c r="V111"/>
  <c r="W111"/>
  <c r="H100" i="12"/>
  <c r="H111" i="34"/>
  <c r="S99" i="12"/>
  <c r="AA110" i="34"/>
  <c r="AB110"/>
  <c r="AC110"/>
  <c r="J99" i="12"/>
  <c r="K110" i="34"/>
  <c r="AF109"/>
  <c r="AD109"/>
  <c r="AE109"/>
  <c r="H98" i="12"/>
  <c r="H109" i="34"/>
  <c r="J97" i="12"/>
  <c r="K108" i="34"/>
  <c r="U107"/>
  <c r="V107"/>
  <c r="W107"/>
  <c r="H96" i="12"/>
  <c r="H107" i="34"/>
  <c r="T95" i="12"/>
  <c r="AE106" i="34"/>
  <c r="AF106"/>
  <c r="AD106"/>
  <c r="V106"/>
  <c r="W106"/>
  <c r="U106"/>
  <c r="H95" i="12"/>
  <c r="H106" i="34"/>
  <c r="S94" i="12"/>
  <c r="AB105" i="34"/>
  <c r="AC105"/>
  <c r="AA105"/>
  <c r="M105"/>
  <c r="N105"/>
  <c r="L105"/>
  <c r="S92" i="12"/>
  <c r="AA103" i="34"/>
  <c r="AB103"/>
  <c r="AC103"/>
  <c r="J92" i="12"/>
  <c r="K103" i="34"/>
  <c r="S91" i="12"/>
  <c r="AA102" i="34"/>
  <c r="AB102"/>
  <c r="AC102"/>
  <c r="E89" i="40"/>
  <c r="L102" i="34"/>
  <c r="M102"/>
  <c r="N102"/>
  <c r="J90" i="12"/>
  <c r="I90" s="1"/>
  <c r="K101" i="34"/>
  <c r="J89" i="12"/>
  <c r="K100" i="34"/>
  <c r="AD99"/>
  <c r="AE99"/>
  <c r="AF99"/>
  <c r="E86" i="40"/>
  <c r="L99" i="34"/>
  <c r="M99"/>
  <c r="N99"/>
  <c r="AH87" i="1"/>
  <c r="J85" i="37" s="1"/>
  <c r="AA98" i="34"/>
  <c r="AB98"/>
  <c r="AC98"/>
  <c r="L98"/>
  <c r="M98"/>
  <c r="N98"/>
  <c r="Z86" i="1"/>
  <c r="G84" i="37" s="1"/>
  <c r="W97" i="34"/>
  <c r="V97"/>
  <c r="U97"/>
  <c r="S84" i="12"/>
  <c r="AA95" i="34"/>
  <c r="AB95"/>
  <c r="AC95"/>
  <c r="J84" i="12"/>
  <c r="K95" i="34"/>
  <c r="S82" i="12"/>
  <c r="AB93" i="34"/>
  <c r="AA93"/>
  <c r="AC93"/>
  <c r="J82" i="12"/>
  <c r="I82" s="1"/>
  <c r="K93" i="34"/>
  <c r="J81" i="12"/>
  <c r="K92" i="34"/>
  <c r="S80" i="12"/>
  <c r="AB91" i="34"/>
  <c r="AC91"/>
  <c r="AA91"/>
  <c r="E78" i="40"/>
  <c r="L91" i="34"/>
  <c r="M91"/>
  <c r="N91"/>
  <c r="J78" i="12"/>
  <c r="I78" s="1"/>
  <c r="K89" i="34"/>
  <c r="S76" i="12"/>
  <c r="AC87" i="34"/>
  <c r="AA87"/>
  <c r="AB87"/>
  <c r="E74" i="40"/>
  <c r="N87" i="34"/>
  <c r="M87"/>
  <c r="L87"/>
  <c r="U86"/>
  <c r="V86"/>
  <c r="W86"/>
  <c r="H75" i="12"/>
  <c r="H86" i="34"/>
  <c r="J74" i="12"/>
  <c r="K85" i="34"/>
  <c r="T72" i="12"/>
  <c r="AD83" i="34"/>
  <c r="AF83"/>
  <c r="AE83"/>
  <c r="N83"/>
  <c r="M83"/>
  <c r="L83"/>
  <c r="S71" i="12"/>
  <c r="AA82" i="34"/>
  <c r="AC82"/>
  <c r="AB82"/>
  <c r="J71" i="12"/>
  <c r="I71" s="1"/>
  <c r="K82" i="34"/>
  <c r="T70" i="12"/>
  <c r="AE81" i="34"/>
  <c r="AF81"/>
  <c r="AD81"/>
  <c r="Z70" i="1"/>
  <c r="G68" i="37" s="1"/>
  <c r="V81" i="34"/>
  <c r="W81"/>
  <c r="U81"/>
  <c r="H70" i="12"/>
  <c r="H81" i="34"/>
  <c r="S69" i="12"/>
  <c r="AB80" i="34"/>
  <c r="AC80"/>
  <c r="AA80"/>
  <c r="J69" i="12"/>
  <c r="K80" i="34"/>
  <c r="U79"/>
  <c r="V79"/>
  <c r="W79"/>
  <c r="S67" i="12"/>
  <c r="AA78" i="34"/>
  <c r="AC78"/>
  <c r="AB78"/>
  <c r="L78"/>
  <c r="M78"/>
  <c r="N78"/>
  <c r="T66" i="12"/>
  <c r="AE77" i="34"/>
  <c r="AF77"/>
  <c r="AD77"/>
  <c r="Z66" i="1"/>
  <c r="G64" i="37" s="1"/>
  <c r="V77" i="34"/>
  <c r="W77"/>
  <c r="U77"/>
  <c r="H66" i="12"/>
  <c r="G66" s="1"/>
  <c r="H77" i="34"/>
  <c r="S65" i="12"/>
  <c r="AB76" i="34"/>
  <c r="AC76"/>
  <c r="AA76"/>
  <c r="E63" i="40"/>
  <c r="M76" i="34"/>
  <c r="N76"/>
  <c r="L76"/>
  <c r="S64" i="12"/>
  <c r="AC75" i="34"/>
  <c r="AA75"/>
  <c r="AB75"/>
  <c r="N75"/>
  <c r="M75"/>
  <c r="L75"/>
  <c r="S61" i="12"/>
  <c r="AB72" i="34"/>
  <c r="AC72"/>
  <c r="AA72"/>
  <c r="J61" i="12"/>
  <c r="K72" i="34"/>
  <c r="T60" i="12"/>
  <c r="AD71" i="34"/>
  <c r="AF71"/>
  <c r="AE71"/>
  <c r="U71"/>
  <c r="V71"/>
  <c r="W71"/>
  <c r="H60" i="12"/>
  <c r="H71" i="34"/>
  <c r="Z57" i="1"/>
  <c r="G55" i="37" s="1"/>
  <c r="V68" i="34"/>
  <c r="W68"/>
  <c r="U68"/>
  <c r="H57" i="12"/>
  <c r="G57" s="1"/>
  <c r="H68" i="34"/>
  <c r="J56" i="12"/>
  <c r="K67" i="34"/>
  <c r="U65"/>
  <c r="V65"/>
  <c r="W65"/>
  <c r="H54" i="12"/>
  <c r="H65" i="34"/>
  <c r="AE64"/>
  <c r="AF64"/>
  <c r="AD64"/>
  <c r="V64"/>
  <c r="W64"/>
  <c r="U64"/>
  <c r="H53" i="12"/>
  <c r="H64" i="34"/>
  <c r="T52" i="12"/>
  <c r="AF63" i="34"/>
  <c r="AE63"/>
  <c r="AD63"/>
  <c r="W63"/>
  <c r="U63"/>
  <c r="V63"/>
  <c r="H52" i="12"/>
  <c r="H63" i="34"/>
  <c r="T51" i="12"/>
  <c r="AD62" i="34"/>
  <c r="AF62"/>
  <c r="AE62"/>
  <c r="E49" i="40"/>
  <c r="N62" i="34"/>
  <c r="M62"/>
  <c r="L62"/>
  <c r="S50" i="12"/>
  <c r="AA61" i="34"/>
  <c r="AC61"/>
  <c r="AB61"/>
  <c r="E48" i="40"/>
  <c r="L61" i="34"/>
  <c r="M61"/>
  <c r="N61"/>
  <c r="Z49" i="1"/>
  <c r="G47" i="37" s="1"/>
  <c r="V60" i="34"/>
  <c r="W60"/>
  <c r="U60"/>
  <c r="H49" i="12"/>
  <c r="H60" i="34"/>
  <c r="T48" i="12"/>
  <c r="AF59" i="34"/>
  <c r="AE59"/>
  <c r="AD59"/>
  <c r="W59"/>
  <c r="U59"/>
  <c r="V59"/>
  <c r="H48" i="12"/>
  <c r="H59" i="34"/>
  <c r="T47" i="12"/>
  <c r="AF58" i="34"/>
  <c r="AE58"/>
  <c r="AD58"/>
  <c r="E45" i="40"/>
  <c r="M58" i="34"/>
  <c r="N58"/>
  <c r="L58"/>
  <c r="Z46" i="1"/>
  <c r="G44" i="37" s="1"/>
  <c r="V57" i="34"/>
  <c r="W57"/>
  <c r="U57"/>
  <c r="H46" i="12"/>
  <c r="H57" i="34"/>
  <c r="AI44" i="1"/>
  <c r="K42" i="37" s="1"/>
  <c r="AE55" i="34"/>
  <c r="AD55"/>
  <c r="AF55"/>
  <c r="Z44" i="1"/>
  <c r="G42" i="37" s="1"/>
  <c r="V55" i="34"/>
  <c r="U55"/>
  <c r="W55"/>
  <c r="H44" i="12"/>
  <c r="H55" i="34"/>
  <c r="S43" i="12"/>
  <c r="AB54" i="34"/>
  <c r="AA54"/>
  <c r="AC54"/>
  <c r="M54"/>
  <c r="L54"/>
  <c r="N54"/>
  <c r="AH42" i="1"/>
  <c r="J40" i="37" s="1"/>
  <c r="AC53" i="34"/>
  <c r="AA53"/>
  <c r="AB53"/>
  <c r="N53"/>
  <c r="M53"/>
  <c r="L53"/>
  <c r="Z41" i="1"/>
  <c r="G39" i="37" s="1"/>
  <c r="U52" i="34"/>
  <c r="V52"/>
  <c r="W52"/>
  <c r="H41" i="12"/>
  <c r="H52" i="34"/>
  <c r="AE51"/>
  <c r="AD51"/>
  <c r="AF51"/>
  <c r="E38" i="40"/>
  <c r="L51" i="34"/>
  <c r="M51"/>
  <c r="N51"/>
  <c r="Z39" i="1"/>
  <c r="G37" i="37" s="1"/>
  <c r="W50" i="34"/>
  <c r="U50"/>
  <c r="V50"/>
  <c r="T38" i="12"/>
  <c r="AE49" i="34"/>
  <c r="AF49"/>
  <c r="AD49"/>
  <c r="N49"/>
  <c r="L49"/>
  <c r="M49"/>
  <c r="U48"/>
  <c r="W48"/>
  <c r="V48"/>
  <c r="H37" i="12"/>
  <c r="H48" i="34"/>
  <c r="S36" i="12"/>
  <c r="AA47" i="34"/>
  <c r="AC47"/>
  <c r="AB47"/>
  <c r="L47"/>
  <c r="N47"/>
  <c r="M47"/>
  <c r="S35" i="12"/>
  <c r="AB46" i="34"/>
  <c r="AA46"/>
  <c r="AC46"/>
  <c r="E33" i="40"/>
  <c r="M46" i="34"/>
  <c r="L46"/>
  <c r="N46"/>
  <c r="V45"/>
  <c r="U45"/>
  <c r="W45"/>
  <c r="H34" i="12"/>
  <c r="H45" i="34"/>
  <c r="T33" i="12"/>
  <c r="AD44" i="34"/>
  <c r="AF44"/>
  <c r="AE44"/>
  <c r="H33" i="12"/>
  <c r="G33" s="1"/>
  <c r="H44" i="34"/>
  <c r="S32" i="12"/>
  <c r="AA43" i="34"/>
  <c r="AC43"/>
  <c r="AB43"/>
  <c r="L43"/>
  <c r="N43"/>
  <c r="M43"/>
  <c r="AH31" i="1"/>
  <c r="J29" i="37" s="1"/>
  <c r="AB42" i="34"/>
  <c r="AA42"/>
  <c r="AC42"/>
  <c r="M42"/>
  <c r="L42"/>
  <c r="N42"/>
  <c r="T30" i="12"/>
  <c r="AD41" i="34"/>
  <c r="AE41"/>
  <c r="AF41"/>
  <c r="N41"/>
  <c r="L41"/>
  <c r="M41"/>
  <c r="Z29" i="1"/>
  <c r="G27" i="37" s="1"/>
  <c r="U40" i="34"/>
  <c r="V40"/>
  <c r="W40"/>
  <c r="E273" i="6"/>
  <c r="V259"/>
  <c r="V254"/>
  <c r="E184"/>
  <c r="E183"/>
  <c r="E172"/>
  <c r="AX128"/>
  <c r="E128"/>
  <c r="V100"/>
  <c r="N67"/>
  <c r="V66"/>
  <c r="V45"/>
  <c r="O651" i="13"/>
  <c r="J651" i="37"/>
  <c r="O650" i="13"/>
  <c r="J650" i="37"/>
  <c r="K648" i="13"/>
  <c r="G648" i="37"/>
  <c r="P646" i="13"/>
  <c r="K646" i="37"/>
  <c r="K646" i="13"/>
  <c r="G646" i="37"/>
  <c r="B645" i="13"/>
  <c r="B645" i="37"/>
  <c r="B642" i="13"/>
  <c r="B642" i="37"/>
  <c r="K640" i="13"/>
  <c r="G640" i="37"/>
  <c r="K636" i="13"/>
  <c r="G636" i="37"/>
  <c r="P635" i="13"/>
  <c r="K635" i="37"/>
  <c r="K635" i="13"/>
  <c r="G635" i="37"/>
  <c r="B634" i="13"/>
  <c r="B634" i="37"/>
  <c r="B633" i="13"/>
  <c r="B633" i="37"/>
  <c r="K630" i="13"/>
  <c r="G630" i="37"/>
  <c r="B628" i="13"/>
  <c r="B628" i="37"/>
  <c r="B625" i="13"/>
  <c r="B625" i="37"/>
  <c r="B619" i="13"/>
  <c r="B619" i="37"/>
  <c r="K618" i="13"/>
  <c r="G618" i="37"/>
  <c r="O617" i="13"/>
  <c r="J617" i="37"/>
  <c r="B612" i="13"/>
  <c r="B612" i="37"/>
  <c r="B609" i="13"/>
  <c r="B609" i="37"/>
  <c r="P605" i="13"/>
  <c r="K605" i="37"/>
  <c r="B603" i="13"/>
  <c r="B603" i="37"/>
  <c r="B601" i="13"/>
  <c r="B601" i="37"/>
  <c r="K597" i="13"/>
  <c r="G597" i="37"/>
  <c r="K596" i="13"/>
  <c r="G596" i="37"/>
  <c r="P593" i="13"/>
  <c r="K593" i="37"/>
  <c r="K593" i="13"/>
  <c r="G593" i="37"/>
  <c r="B585" i="13"/>
  <c r="B585" i="37"/>
  <c r="K584" i="13"/>
  <c r="G584" i="37"/>
  <c r="B583" i="13"/>
  <c r="B583" i="37"/>
  <c r="K581" i="13"/>
  <c r="G581" i="37"/>
  <c r="K578" i="13"/>
  <c r="G578" i="37"/>
  <c r="B576" i="13"/>
  <c r="B576" i="37"/>
  <c r="B573" i="13"/>
  <c r="B573" i="37"/>
  <c r="B571" i="13"/>
  <c r="B571" i="37"/>
  <c r="B568" i="13"/>
  <c r="B568" i="37"/>
  <c r="K559" i="13"/>
  <c r="G559" i="37"/>
  <c r="K547" i="13"/>
  <c r="G547" i="37"/>
  <c r="O546" i="13"/>
  <c r="J546" i="37"/>
  <c r="P542" i="13"/>
  <c r="K542" i="37"/>
  <c r="B530" i="13"/>
  <c r="B530" i="37"/>
  <c r="B529" i="13"/>
  <c r="B529" i="37"/>
  <c r="B525" i="13"/>
  <c r="B525" i="37"/>
  <c r="B521" i="13"/>
  <c r="B521" i="37"/>
  <c r="B519" i="13"/>
  <c r="B519" i="37"/>
  <c r="B518" i="13"/>
  <c r="B518" i="37"/>
  <c r="B517" i="13"/>
  <c r="B517" i="37"/>
  <c r="B515" i="13"/>
  <c r="B515" i="37"/>
  <c r="B514" i="13"/>
  <c r="B514" i="37"/>
  <c r="B512" i="13"/>
  <c r="B512" i="37"/>
  <c r="B502" i="13"/>
  <c r="B502" i="37"/>
  <c r="B498" i="13"/>
  <c r="B498" i="37"/>
  <c r="B492" i="13"/>
  <c r="B492" i="37"/>
  <c r="K491" i="13"/>
  <c r="G491" i="37"/>
  <c r="B486" i="13"/>
  <c r="B486" i="37"/>
  <c r="B475" i="13"/>
  <c r="B475" i="37"/>
  <c r="O456" i="13"/>
  <c r="J456" i="37"/>
  <c r="B437" i="13"/>
  <c r="B437" i="37"/>
  <c r="B652" i="13"/>
  <c r="B652" i="37"/>
  <c r="O648" i="13"/>
  <c r="J648" i="37"/>
  <c r="K642" i="13"/>
  <c r="G642" i="37"/>
  <c r="K639" i="13"/>
  <c r="G639" i="37"/>
  <c r="B638" i="13"/>
  <c r="B638" i="37"/>
  <c r="B637" i="13"/>
  <c r="B637" i="37"/>
  <c r="K634" i="13"/>
  <c r="G634" i="37"/>
  <c r="B631" i="13"/>
  <c r="B631" i="37"/>
  <c r="K628" i="13"/>
  <c r="G628" i="37"/>
  <c r="K625" i="13"/>
  <c r="G625" i="37"/>
  <c r="B623" i="13"/>
  <c r="B623" i="37"/>
  <c r="K622" i="13"/>
  <c r="G622" i="37"/>
  <c r="K619" i="13"/>
  <c r="G619" i="37"/>
  <c r="B616" i="13"/>
  <c r="B616" i="37"/>
  <c r="B613" i="13"/>
  <c r="B613" i="37"/>
  <c r="O608" i="13"/>
  <c r="J608" i="37"/>
  <c r="B607" i="13"/>
  <c r="B607" i="37"/>
  <c r="K606" i="13"/>
  <c r="G606" i="37"/>
  <c r="B599" i="13"/>
  <c r="B599" i="37"/>
  <c r="B598" i="13"/>
  <c r="B598" i="37"/>
  <c r="O596" i="13"/>
  <c r="J596" i="37"/>
  <c r="B595" i="13"/>
  <c r="B595" i="37"/>
  <c r="B594" i="13"/>
  <c r="B594" i="37"/>
  <c r="B592" i="13"/>
  <c r="B592" i="37"/>
  <c r="P591" i="13"/>
  <c r="K591" i="37"/>
  <c r="K591" i="13"/>
  <c r="G591" i="37"/>
  <c r="P590" i="13"/>
  <c r="K590" i="37"/>
  <c r="K590" i="13"/>
  <c r="G590" i="37"/>
  <c r="P587" i="13"/>
  <c r="K587" i="37"/>
  <c r="K587" i="13"/>
  <c r="G587" i="37"/>
  <c r="K585" i="13"/>
  <c r="G585" i="37"/>
  <c r="B579" i="13"/>
  <c r="B579" i="37"/>
  <c r="K577" i="13"/>
  <c r="G577" i="37"/>
  <c r="B575" i="13"/>
  <c r="B575" i="37"/>
  <c r="K573" i="13"/>
  <c r="G573" i="37"/>
  <c r="P571" i="13"/>
  <c r="K571" i="37"/>
  <c r="B569" i="13"/>
  <c r="B569" i="37"/>
  <c r="B565" i="13"/>
  <c r="B565" i="37"/>
  <c r="B561" i="13"/>
  <c r="B561" i="37"/>
  <c r="B557" i="13"/>
  <c r="B557" i="37"/>
  <c r="K556" i="13"/>
  <c r="G556" i="37"/>
  <c r="B553" i="13"/>
  <c r="B553" i="37"/>
  <c r="B549" i="13"/>
  <c r="B549" i="37"/>
  <c r="B545" i="13"/>
  <c r="B545" i="37"/>
  <c r="B543" i="13"/>
  <c r="B543" i="37"/>
  <c r="K533" i="13"/>
  <c r="G533" i="37"/>
  <c r="P528" i="13"/>
  <c r="K528" i="37"/>
  <c r="B527" i="13"/>
  <c r="B527" i="37"/>
  <c r="K523" i="13"/>
  <c r="G523" i="37"/>
  <c r="K515" i="13"/>
  <c r="G515" i="37"/>
  <c r="B510" i="13"/>
  <c r="B510" i="37"/>
  <c r="B504" i="13"/>
  <c r="B504" i="37"/>
  <c r="O503" i="13"/>
  <c r="J503" i="37"/>
  <c r="B501" i="13"/>
  <c r="B501" i="37"/>
  <c r="B496" i="13"/>
  <c r="B496" i="37"/>
  <c r="B494" i="13"/>
  <c r="B494" i="37"/>
  <c r="B487" i="13"/>
  <c r="B487" i="37"/>
  <c r="B485" i="13"/>
  <c r="B485" i="37"/>
  <c r="P483" i="13"/>
  <c r="K483" i="37"/>
  <c r="P481" i="13"/>
  <c r="K481" i="37"/>
  <c r="K479" i="13"/>
  <c r="G479" i="37"/>
  <c r="B479" i="13"/>
  <c r="B479" i="37"/>
  <c r="B477" i="13"/>
  <c r="B477" i="37"/>
  <c r="B476" i="13"/>
  <c r="B476" i="37"/>
  <c r="B472" i="13"/>
  <c r="B472" i="37"/>
  <c r="B467" i="13"/>
  <c r="B467" i="37"/>
  <c r="B459" i="13"/>
  <c r="B459" i="37"/>
  <c r="B448" i="13"/>
  <c r="B448" i="37"/>
  <c r="B445" i="13"/>
  <c r="B445" i="37"/>
  <c r="P442" i="13"/>
  <c r="K442" i="37"/>
  <c r="O433" i="13"/>
  <c r="J433" i="37"/>
  <c r="B432" i="13"/>
  <c r="B432" i="37"/>
  <c r="B431" i="13"/>
  <c r="B431" i="37"/>
  <c r="P653" i="13"/>
  <c r="K653" i="37"/>
  <c r="B651" i="13"/>
  <c r="B651" i="37"/>
  <c r="K650" i="13"/>
  <c r="G650" i="37"/>
  <c r="B649" i="13"/>
  <c r="B649" i="37"/>
  <c r="B647" i="13"/>
  <c r="B647" i="37"/>
  <c r="O645" i="13"/>
  <c r="J645" i="37"/>
  <c r="B644" i="13"/>
  <c r="B644" i="37"/>
  <c r="B643" i="13"/>
  <c r="B643" i="37"/>
  <c r="K641" i="13"/>
  <c r="G641" i="37"/>
  <c r="B641" i="13"/>
  <c r="B641" i="37"/>
  <c r="O633" i="13"/>
  <c r="J633" i="37"/>
  <c r="B632" i="13"/>
  <c r="B632" i="37"/>
  <c r="B629" i="13"/>
  <c r="B629" i="37"/>
  <c r="B627" i="13"/>
  <c r="B627" i="37"/>
  <c r="P626" i="13"/>
  <c r="K626" i="37"/>
  <c r="K626" i="13"/>
  <c r="G626" i="37"/>
  <c r="K623" i="13"/>
  <c r="G623" i="37"/>
  <c r="B620" i="13"/>
  <c r="B620" i="37"/>
  <c r="B617" i="13"/>
  <c r="B617" i="37"/>
  <c r="K613" i="13"/>
  <c r="G613" i="37"/>
  <c r="B611" i="13"/>
  <c r="B611" i="37"/>
  <c r="B604" i="13"/>
  <c r="B604" i="37"/>
  <c r="B602" i="13"/>
  <c r="B602" i="37"/>
  <c r="B600" i="13"/>
  <c r="B600" i="37"/>
  <c r="K592" i="13"/>
  <c r="G592" i="37"/>
  <c r="B589" i="13"/>
  <c r="B589" i="37"/>
  <c r="B588" i="13"/>
  <c r="B588" i="37"/>
  <c r="O585" i="13"/>
  <c r="J585" i="37"/>
  <c r="B582" i="13"/>
  <c r="B582" i="37"/>
  <c r="B574" i="13"/>
  <c r="B574" i="37"/>
  <c r="B572" i="13"/>
  <c r="B572" i="37"/>
  <c r="B570" i="13"/>
  <c r="B570" i="37"/>
  <c r="O568" i="13"/>
  <c r="J568" i="37"/>
  <c r="B566" i="13"/>
  <c r="B566" i="37"/>
  <c r="B562" i="13"/>
  <c r="B562" i="37"/>
  <c r="O560" i="13"/>
  <c r="J560" i="37"/>
  <c r="B558" i="13"/>
  <c r="B558" i="37"/>
  <c r="K557" i="13"/>
  <c r="G557" i="37"/>
  <c r="B554" i="13"/>
  <c r="B554" i="37"/>
  <c r="B550" i="13"/>
  <c r="B550" i="37"/>
  <c r="K549" i="13"/>
  <c r="G549" i="37"/>
  <c r="B546" i="13"/>
  <c r="B546" i="37"/>
  <c r="K543" i="13"/>
  <c r="G543" i="37"/>
  <c r="B540" i="13"/>
  <c r="B540" i="37"/>
  <c r="B539" i="13"/>
  <c r="B539" i="37"/>
  <c r="B531" i="13"/>
  <c r="B531" i="37"/>
  <c r="P525" i="13"/>
  <c r="K525" i="37"/>
  <c r="B520" i="13"/>
  <c r="B520" i="37"/>
  <c r="B516" i="13"/>
  <c r="B516" i="37"/>
  <c r="B511" i="13"/>
  <c r="B511" i="37"/>
  <c r="B508" i="13"/>
  <c r="B508" i="37"/>
  <c r="B507" i="13"/>
  <c r="B507" i="37"/>
  <c r="B506" i="13"/>
  <c r="B506" i="37"/>
  <c r="B503" i="13"/>
  <c r="B503" i="37"/>
  <c r="K501" i="13"/>
  <c r="G501" i="37"/>
  <c r="B499" i="13"/>
  <c r="B499" i="37"/>
  <c r="K496" i="13"/>
  <c r="G496" i="37"/>
  <c r="B495" i="13"/>
  <c r="B495" i="37"/>
  <c r="B490" i="13"/>
  <c r="B490" i="37"/>
  <c r="P488" i="13"/>
  <c r="K488" i="37"/>
  <c r="B484" i="13"/>
  <c r="B484" i="37"/>
  <c r="B482" i="13"/>
  <c r="B482" i="37"/>
  <c r="B478" i="13"/>
  <c r="B478" i="37"/>
  <c r="K477" i="13"/>
  <c r="G477" i="37"/>
  <c r="K472" i="13"/>
  <c r="G472" i="37"/>
  <c r="B471" i="13"/>
  <c r="B471" i="37"/>
  <c r="B469" i="13"/>
  <c r="B469" i="37"/>
  <c r="K465" i="13"/>
  <c r="G465" i="37"/>
  <c r="B464" i="13"/>
  <c r="B464" i="37"/>
  <c r="B462" i="13"/>
  <c r="B462" i="37"/>
  <c r="B460" i="13"/>
  <c r="B460" i="37"/>
  <c r="K448" i="13"/>
  <c r="G448" i="37"/>
  <c r="B447" i="13"/>
  <c r="B447" i="37"/>
  <c r="B446" i="13"/>
  <c r="B446" i="37"/>
  <c r="B440" i="13"/>
  <c r="B440" i="37"/>
  <c r="O653" i="13"/>
  <c r="J653" i="37"/>
  <c r="K651" i="13"/>
  <c r="G651" i="37"/>
  <c r="B648" i="13"/>
  <c r="B648" i="37"/>
  <c r="K644" i="13"/>
  <c r="G644" i="37"/>
  <c r="P643" i="13"/>
  <c r="K643" i="37"/>
  <c r="K643" i="13"/>
  <c r="G643" i="37"/>
  <c r="O642" i="13"/>
  <c r="J642" i="37"/>
  <c r="B640" i="13"/>
  <c r="B640" i="37"/>
  <c r="O637" i="13"/>
  <c r="J637" i="37"/>
  <c r="K629" i="13"/>
  <c r="G629" i="37"/>
  <c r="K627" i="13"/>
  <c r="G627" i="37"/>
  <c r="B624" i="13"/>
  <c r="B624" i="37"/>
  <c r="B621" i="13"/>
  <c r="B621" i="37"/>
  <c r="K617" i="13"/>
  <c r="G617" i="37"/>
  <c r="B615" i="13"/>
  <c r="B615" i="37"/>
  <c r="B608" i="13"/>
  <c r="B608" i="37"/>
  <c r="B605" i="13"/>
  <c r="B605" i="37"/>
  <c r="P602" i="13"/>
  <c r="K602" i="37"/>
  <c r="K602" i="13"/>
  <c r="G602" i="37"/>
  <c r="O598" i="13"/>
  <c r="J598" i="37"/>
  <c r="B593" i="13"/>
  <c r="B593" i="37"/>
  <c r="B584" i="13"/>
  <c r="B584" i="37"/>
  <c r="B580" i="13"/>
  <c r="B580" i="37"/>
  <c r="B578" i="13"/>
  <c r="B578" i="37"/>
  <c r="P570" i="13"/>
  <c r="K570" i="37"/>
  <c r="B567" i="13"/>
  <c r="B567" i="37"/>
  <c r="B563" i="13"/>
  <c r="B563" i="37"/>
  <c r="B559" i="13"/>
  <c r="B559" i="37"/>
  <c r="B555" i="13"/>
  <c r="B555" i="37"/>
  <c r="B551" i="13"/>
  <c r="B551" i="37"/>
  <c r="B547" i="13"/>
  <c r="B547" i="37"/>
  <c r="B544" i="13"/>
  <c r="B544" i="37"/>
  <c r="K540" i="13"/>
  <c r="G540" i="37"/>
  <c r="B538" i="13"/>
  <c r="B538" i="37"/>
  <c r="K537" i="13"/>
  <c r="G537" i="37"/>
  <c r="B534" i="13"/>
  <c r="B534" i="37"/>
  <c r="B532" i="13"/>
  <c r="B532" i="37"/>
  <c r="B528" i="13"/>
  <c r="B528" i="37"/>
  <c r="B526" i="13"/>
  <c r="B526" i="37"/>
  <c r="B524" i="13"/>
  <c r="B524" i="37"/>
  <c r="B513" i="13"/>
  <c r="B513" i="37"/>
  <c r="B509" i="13"/>
  <c r="B509" i="37"/>
  <c r="K507" i="13"/>
  <c r="G507" i="37"/>
  <c r="B505" i="13"/>
  <c r="B505" i="37"/>
  <c r="O500" i="13"/>
  <c r="J500" i="37"/>
  <c r="B493" i="13"/>
  <c r="B493" i="37"/>
  <c r="B491" i="13"/>
  <c r="B491" i="37"/>
  <c r="B483" i="13"/>
  <c r="B483" i="37"/>
  <c r="B470" i="13"/>
  <c r="B470" i="37"/>
  <c r="B468" i="13"/>
  <c r="B468" i="37"/>
  <c r="K464" i="13"/>
  <c r="G464" i="37"/>
  <c r="B463" i="13"/>
  <c r="B463" i="37"/>
  <c r="B461" i="13"/>
  <c r="B461" i="37"/>
  <c r="K449" i="13"/>
  <c r="G449" i="37"/>
  <c r="B444" i="13"/>
  <c r="B444" i="37"/>
  <c r="B441" i="13"/>
  <c r="B441" i="37"/>
  <c r="B439" i="13"/>
  <c r="B439" i="37"/>
  <c r="B438" i="13"/>
  <c r="B438" i="37"/>
  <c r="B436" i="13"/>
  <c r="B436" i="37"/>
  <c r="B435" i="13"/>
  <c r="B435" i="37"/>
  <c r="B424" i="13"/>
  <c r="B424" i="37"/>
  <c r="K395" i="13"/>
  <c r="G395" i="37"/>
  <c r="O381" i="13"/>
  <c r="J381" i="37"/>
  <c r="K301" i="13"/>
  <c r="G301" i="37"/>
  <c r="K263" i="13"/>
  <c r="G263" i="37"/>
  <c r="K247" i="13"/>
  <c r="G247" i="37"/>
  <c r="P187" i="13"/>
  <c r="K187" i="37"/>
  <c r="P37" i="13"/>
  <c r="K37" i="37"/>
  <c r="E271" i="6"/>
  <c r="AE267"/>
  <c r="V263"/>
  <c r="N231"/>
  <c r="E226"/>
  <c r="AX203"/>
  <c r="E203"/>
  <c r="E189"/>
  <c r="E180"/>
  <c r="E154"/>
  <c r="AE153"/>
  <c r="E144"/>
  <c r="AX137"/>
  <c r="E137"/>
  <c r="N130"/>
  <c r="E111"/>
  <c r="AE59"/>
  <c r="E45"/>
  <c r="E43"/>
  <c r="AX37"/>
  <c r="E37"/>
  <c r="K421" i="13"/>
  <c r="G421" i="37"/>
  <c r="O371" i="13"/>
  <c r="J371" i="37"/>
  <c r="O354" i="13"/>
  <c r="J354" i="37"/>
  <c r="K340" i="13"/>
  <c r="G340" i="37"/>
  <c r="K310" i="13"/>
  <c r="G310" i="37"/>
  <c r="B302"/>
  <c r="K284" i="13"/>
  <c r="G284" i="37"/>
  <c r="K233"/>
  <c r="K197" i="13"/>
  <c r="G197" i="37"/>
  <c r="K196" i="13"/>
  <c r="G196" i="37"/>
  <c r="O100" i="13"/>
  <c r="J100" i="37"/>
  <c r="AE271" i="6"/>
  <c r="AX263"/>
  <c r="AX258"/>
  <c r="AX226"/>
  <c r="N223"/>
  <c r="AE189"/>
  <c r="N171"/>
  <c r="AX130"/>
  <c r="AE129"/>
  <c r="AE112"/>
  <c r="AX111"/>
  <c r="V96"/>
  <c r="V76"/>
  <c r="AE67"/>
  <c r="V58"/>
  <c r="V54"/>
  <c r="AE45"/>
  <c r="B417" i="13"/>
  <c r="B417" i="37"/>
  <c r="P383" i="13"/>
  <c r="K383" i="37"/>
  <c r="K353" i="13"/>
  <c r="G353" i="37"/>
  <c r="K191" i="13"/>
  <c r="G191" i="37"/>
  <c r="P184" i="13"/>
  <c r="K184" i="37"/>
  <c r="K38" i="13"/>
  <c r="G38" i="37"/>
  <c r="B423" i="13"/>
  <c r="B423" i="37"/>
  <c r="B414" i="13"/>
  <c r="B414" i="37"/>
  <c r="B370" i="13"/>
  <c r="B370" i="37"/>
  <c r="O352" i="13"/>
  <c r="J352" i="37"/>
  <c r="O351" i="13"/>
  <c r="J351" i="37"/>
  <c r="K329" i="13"/>
  <c r="G329" i="37"/>
  <c r="K312" i="13"/>
  <c r="G312" i="37"/>
  <c r="K253" i="13"/>
  <c r="G253" i="37"/>
  <c r="O230" i="13"/>
  <c r="J230" i="37"/>
  <c r="O209" i="13"/>
  <c r="J209" i="37"/>
  <c r="K185" i="13"/>
  <c r="G185" i="37"/>
  <c r="K139" i="13"/>
  <c r="G139" i="37"/>
  <c r="AX271" i="6"/>
  <c r="AX269"/>
  <c r="AE263"/>
  <c r="V226"/>
  <c r="AX225"/>
  <c r="N203"/>
  <c r="AX189"/>
  <c r="N180"/>
  <c r="E155"/>
  <c r="N144"/>
  <c r="V137"/>
  <c r="AE130"/>
  <c r="AX129"/>
  <c r="V111"/>
  <c r="AX58"/>
  <c r="AX45"/>
  <c r="E44"/>
  <c r="N37"/>
  <c r="P530" i="37"/>
  <c r="P509"/>
  <c r="P503"/>
  <c r="P479"/>
  <c r="P464"/>
  <c r="AB249" i="12"/>
  <c r="P647" i="37"/>
  <c r="P646"/>
  <c r="P641"/>
  <c r="P489"/>
  <c r="P481"/>
  <c r="P475"/>
  <c r="P495"/>
  <c r="O411"/>
  <c r="O388"/>
  <c r="O385"/>
  <c r="O356"/>
  <c r="O348"/>
  <c r="O325"/>
  <c r="O323"/>
  <c r="W62" i="12"/>
  <c r="N406" i="37"/>
  <c r="N401"/>
  <c r="N399"/>
  <c r="W258" i="12"/>
  <c r="W58"/>
  <c r="N633" i="37"/>
  <c r="N289"/>
  <c r="AR232" i="1"/>
  <c r="AR63"/>
  <c r="AR57"/>
  <c r="N55" i="37" s="1"/>
  <c r="AG225" i="12"/>
  <c r="AG108"/>
  <c r="T427" i="37"/>
  <c r="T417"/>
  <c r="T369"/>
  <c r="T368"/>
  <c r="T367"/>
  <c r="T366"/>
  <c r="T362"/>
  <c r="T355"/>
  <c r="T315"/>
  <c r="AG78" i="12"/>
  <c r="T581" i="37"/>
  <c r="T453"/>
  <c r="BD229" i="1"/>
  <c r="BD125"/>
  <c r="T123" i="37" s="1"/>
  <c r="AG198" i="12"/>
  <c r="T644" i="37"/>
  <c r="T639"/>
  <c r="T582"/>
  <c r="T577"/>
  <c r="T454"/>
  <c r="T431"/>
  <c r="T393"/>
  <c r="T380"/>
  <c r="T356"/>
  <c r="BD225" i="1"/>
  <c r="BD204"/>
  <c r="T202" i="37" s="1"/>
  <c r="BD202" i="1"/>
  <c r="T200" i="37" s="1"/>
  <c r="BD198" i="1"/>
  <c r="T196" i="37" s="1"/>
  <c r="BD78" i="1"/>
  <c r="AE260" i="12"/>
  <c r="AE253"/>
  <c r="AE125"/>
  <c r="AE62"/>
  <c r="AE55"/>
  <c r="S409" i="37"/>
  <c r="BC150" i="1"/>
  <c r="AQ150" i="6" s="1"/>
  <c r="BC149" i="1"/>
  <c r="S147" i="37" s="1"/>
  <c r="BC141" i="1"/>
  <c r="S139" i="37" s="1"/>
  <c r="AE202" i="12"/>
  <c r="AE161"/>
  <c r="S635" i="37"/>
  <c r="S416"/>
  <c r="S352"/>
  <c r="S295"/>
  <c r="S288"/>
  <c r="AE275" i="12"/>
  <c r="BC255" i="1"/>
  <c r="S253" i="37" s="1"/>
  <c r="BC244" i="1"/>
  <c r="BC211"/>
  <c r="BC208"/>
  <c r="S206" i="37" s="1"/>
  <c r="BC202" i="1"/>
  <c r="BC62"/>
  <c r="S60" i="37" s="1"/>
  <c r="BC57" i="1"/>
  <c r="R522" i="37"/>
  <c r="R368"/>
  <c r="R367"/>
  <c r="R366"/>
  <c r="Q155" i="12"/>
  <c r="Q119"/>
  <c r="Q100"/>
  <c r="H392" i="37"/>
  <c r="AB229" i="1"/>
  <c r="H227" i="37" s="1"/>
  <c r="AB145" i="1"/>
  <c r="AB111"/>
  <c r="Q272" i="12"/>
  <c r="Q158"/>
  <c r="H386" i="37"/>
  <c r="H337"/>
  <c r="H333"/>
  <c r="AB245" i="1"/>
  <c r="H243" i="37" s="1"/>
  <c r="AB235" i="1"/>
  <c r="AB142"/>
  <c r="Q171" i="12"/>
  <c r="Q56"/>
  <c r="H517" i="37"/>
  <c r="H463"/>
  <c r="H430"/>
  <c r="H395"/>
  <c r="H360"/>
  <c r="AB273" i="1"/>
  <c r="AB260"/>
  <c r="AB211"/>
  <c r="H209" i="37" s="1"/>
  <c r="AB209" i="1"/>
  <c r="H207" i="37" s="1"/>
  <c r="AB144" i="1"/>
  <c r="AB140"/>
  <c r="H138" i="37" s="1"/>
  <c r="AB129" i="1"/>
  <c r="H127" i="37" s="1"/>
  <c r="AB113" i="1"/>
  <c r="D277" i="6"/>
  <c r="AO277" i="1"/>
  <c r="AM277"/>
  <c r="AL288" i="34" s="1"/>
  <c r="D269" i="6"/>
  <c r="AO269" i="1"/>
  <c r="AM269"/>
  <c r="AL280" i="34" s="1"/>
  <c r="BA261" i="1"/>
  <c r="BD261" s="1"/>
  <c r="T259" i="37" s="1"/>
  <c r="AO261" i="1"/>
  <c r="AW261"/>
  <c r="D218" i="6"/>
  <c r="AM218" i="1"/>
  <c r="AR218" s="1"/>
  <c r="AY218"/>
  <c r="BA218"/>
  <c r="AO218"/>
  <c r="AW218"/>
  <c r="D207" i="6"/>
  <c r="AM207" i="1"/>
  <c r="AL218" i="34" s="1"/>
  <c r="AO207" i="1"/>
  <c r="AO218" i="34" s="1"/>
  <c r="BA181" i="1"/>
  <c r="BD181" s="1"/>
  <c r="T179" i="37" s="1"/>
  <c r="AO181" i="1"/>
  <c r="D104" i="6"/>
  <c r="AO104" i="1"/>
  <c r="AW104"/>
  <c r="T592" i="37"/>
  <c r="T651"/>
  <c r="T602"/>
  <c r="N593"/>
  <c r="O643"/>
  <c r="T584"/>
  <c r="P652"/>
  <c r="P651"/>
  <c r="L649"/>
  <c r="L647"/>
  <c r="H647"/>
  <c r="H645" i="13"/>
  <c r="H644" i="37"/>
  <c r="R640"/>
  <c r="H638"/>
  <c r="O637"/>
  <c r="L637"/>
  <c r="H637" i="13"/>
  <c r="L634" i="37"/>
  <c r="R633"/>
  <c r="P632"/>
  <c r="L631"/>
  <c r="H631" i="13"/>
  <c r="P628" i="37"/>
  <c r="L628"/>
  <c r="H628" i="13"/>
  <c r="P624" i="37"/>
  <c r="L624"/>
  <c r="H624" i="13"/>
  <c r="P620" i="37"/>
  <c r="L620"/>
  <c r="H620" i="13"/>
  <c r="L616" i="37"/>
  <c r="H616" i="13"/>
  <c r="P612" i="37"/>
  <c r="L612"/>
  <c r="H612" i="13"/>
  <c r="L608" i="37"/>
  <c r="H608" i="13"/>
  <c r="P604" i="37"/>
  <c r="L604"/>
  <c r="H604" i="13"/>
  <c r="L602" i="37"/>
  <c r="P600"/>
  <c r="H599" i="13"/>
  <c r="T598" i="37"/>
  <c r="H598" i="13"/>
  <c r="H595"/>
  <c r="T594" i="37"/>
  <c r="H594" i="13"/>
  <c r="L593" i="37"/>
  <c r="H593"/>
  <c r="L592"/>
  <c r="H589" i="13"/>
  <c r="T588" i="37"/>
  <c r="H588" i="13"/>
  <c r="O584" i="37"/>
  <c r="H584"/>
  <c r="L583"/>
  <c r="O582"/>
  <c r="H582"/>
  <c r="P581"/>
  <c r="L579"/>
  <c r="P577"/>
  <c r="L575"/>
  <c r="O566"/>
  <c r="L565"/>
  <c r="H565"/>
  <c r="H562" i="13"/>
  <c r="T561" i="37"/>
  <c r="L561"/>
  <c r="H561"/>
  <c r="H558" i="13"/>
  <c r="N558" i="37"/>
  <c r="T557"/>
  <c r="L557"/>
  <c r="H557"/>
  <c r="H554" i="13"/>
  <c r="T553" i="37"/>
  <c r="L553"/>
  <c r="H553"/>
  <c r="H550" i="13"/>
  <c r="T549" i="37"/>
  <c r="L549"/>
  <c r="H549"/>
  <c r="T488"/>
  <c r="T647"/>
  <c r="T640"/>
  <c r="R634"/>
  <c r="O611"/>
  <c r="O607"/>
  <c r="T573"/>
  <c r="T572"/>
  <c r="N572"/>
  <c r="T571"/>
  <c r="N571"/>
  <c r="T568"/>
  <c r="H568" i="13"/>
  <c r="T567" i="37"/>
  <c r="H567" i="13"/>
  <c r="T566" i="37"/>
  <c r="H563" i="13"/>
  <c r="N563" i="37"/>
  <c r="T562"/>
  <c r="L562"/>
  <c r="H562"/>
  <c r="H559" i="13"/>
  <c r="T558" i="37"/>
  <c r="L558"/>
  <c r="H558"/>
  <c r="H555" i="13"/>
  <c r="T554" i="37"/>
  <c r="L554"/>
  <c r="H554"/>
  <c r="H551" i="13"/>
  <c r="N551" i="37"/>
  <c r="T550"/>
  <c r="L550"/>
  <c r="H550"/>
  <c r="O542"/>
  <c r="O532"/>
  <c r="O516"/>
  <c r="R507"/>
  <c r="H504" i="13"/>
  <c r="T500" i="37"/>
  <c r="P492"/>
  <c r="T463"/>
  <c r="R455"/>
  <c r="T653"/>
  <c r="R651"/>
  <c r="L651"/>
  <c r="H651"/>
  <c r="L650"/>
  <c r="R648"/>
  <c r="L648"/>
  <c r="H648"/>
  <c r="H646" i="13"/>
  <c r="T645" i="37"/>
  <c r="O645"/>
  <c r="P644"/>
  <c r="L643"/>
  <c r="H643"/>
  <c r="H640" i="13"/>
  <c r="H639"/>
  <c r="T638" i="37"/>
  <c r="O638"/>
  <c r="P637"/>
  <c r="N637"/>
  <c r="H636" i="13"/>
  <c r="P634" i="37"/>
  <c r="H630" i="13"/>
  <c r="L626" i="37"/>
  <c r="H626" i="13"/>
  <c r="L622" i="37"/>
  <c r="H622" i="13"/>
  <c r="P618" i="37"/>
  <c r="L618"/>
  <c r="H618" i="13"/>
  <c r="P614" i="37"/>
  <c r="L614"/>
  <c r="H614" i="13"/>
  <c r="P610" i="37"/>
  <c r="L610"/>
  <c r="H610" i="13"/>
  <c r="P606" i="37"/>
  <c r="L606"/>
  <c r="H606" i="13"/>
  <c r="P602" i="37"/>
  <c r="L601"/>
  <c r="H601"/>
  <c r="L600"/>
  <c r="H597" i="13"/>
  <c r="T596" i="37"/>
  <c r="H596" i="13"/>
  <c r="P592" i="37"/>
  <c r="N592"/>
  <c r="H591" i="13"/>
  <c r="T590" i="37"/>
  <c r="H590" i="13"/>
  <c r="H587"/>
  <c r="T586" i="37"/>
  <c r="H586" i="13"/>
  <c r="L585" i="37"/>
  <c r="L581"/>
  <c r="P579"/>
  <c r="L577"/>
  <c r="P575"/>
  <c r="L574"/>
  <c r="H573"/>
  <c r="H572"/>
  <c r="P565"/>
  <c r="T555"/>
  <c r="H555"/>
  <c r="H552" i="13"/>
  <c r="T551" i="37"/>
  <c r="L551"/>
  <c r="H551"/>
  <c r="H548" i="13"/>
  <c r="T547" i="37"/>
  <c r="L547"/>
  <c r="H547"/>
  <c r="T532"/>
  <c r="O523"/>
  <c r="T516"/>
  <c r="T480"/>
  <c r="T467"/>
  <c r="R456"/>
  <c r="R452"/>
  <c r="O441"/>
  <c r="H547" i="13"/>
  <c r="T546" i="37"/>
  <c r="L546"/>
  <c r="H546"/>
  <c r="T545"/>
  <c r="R545"/>
  <c r="H545"/>
  <c r="G545" i="13"/>
  <c r="P542" i="37"/>
  <c r="P541"/>
  <c r="O540"/>
  <c r="L539"/>
  <c r="H538" i="13"/>
  <c r="H538" i="37"/>
  <c r="T537"/>
  <c r="P531"/>
  <c r="L531"/>
  <c r="L529"/>
  <c r="L527"/>
  <c r="P523"/>
  <c r="H522" i="13"/>
  <c r="L521" i="37"/>
  <c r="L513"/>
  <c r="H513"/>
  <c r="G513" i="13"/>
  <c r="H512"/>
  <c r="P511" i="37"/>
  <c r="H510"/>
  <c r="G510" i="13"/>
  <c r="L508" i="37"/>
  <c r="G508" i="13"/>
  <c r="P507" i="37"/>
  <c r="H507" i="13"/>
  <c r="T506" i="37"/>
  <c r="P505"/>
  <c r="L503"/>
  <c r="L502"/>
  <c r="L501"/>
  <c r="P500"/>
  <c r="R499"/>
  <c r="H499"/>
  <c r="L498"/>
  <c r="P497"/>
  <c r="P496"/>
  <c r="H495" i="13"/>
  <c r="T493" i="37"/>
  <c r="H492" i="13"/>
  <c r="P491" i="37"/>
  <c r="H491" i="13"/>
  <c r="T490" i="37"/>
  <c r="P488"/>
  <c r="P487"/>
  <c r="L485"/>
  <c r="L484"/>
  <c r="H483" i="13"/>
  <c r="T482" i="37"/>
  <c r="P480"/>
  <c r="H478" i="13"/>
  <c r="T477" i="37"/>
  <c r="P477"/>
  <c r="H474" i="13"/>
  <c r="T473" i="37"/>
  <c r="P471"/>
  <c r="P470"/>
  <c r="L468"/>
  <c r="L467"/>
  <c r="H466" i="13"/>
  <c r="T465" i="37"/>
  <c r="R463"/>
  <c r="L463"/>
  <c r="L461"/>
  <c r="T458"/>
  <c r="P448"/>
  <c r="O447"/>
  <c r="L445"/>
  <c r="H445"/>
  <c r="L444"/>
  <c r="H444"/>
  <c r="T441"/>
  <c r="P440"/>
  <c r="T439"/>
  <c r="O437"/>
  <c r="L434"/>
  <c r="L430"/>
  <c r="R427"/>
  <c r="O427"/>
  <c r="L423"/>
  <c r="N418"/>
  <c r="N416"/>
  <c r="R335"/>
  <c r="H290"/>
  <c r="AJ277" i="1"/>
  <c r="L275" i="37" s="1"/>
  <c r="D271" i="6"/>
  <c r="AY271" i="1"/>
  <c r="T408" i="37"/>
  <c r="O290"/>
  <c r="D276" i="6"/>
  <c r="AW276" i="1"/>
  <c r="BA276"/>
  <c r="AM276"/>
  <c r="AL287" i="34" s="1"/>
  <c r="AY276" i="1"/>
  <c r="AO177"/>
  <c r="BA177"/>
  <c r="AW177"/>
  <c r="L548" i="37"/>
  <c r="H548"/>
  <c r="H543" i="13"/>
  <c r="P540" i="37"/>
  <c r="L540"/>
  <c r="P539"/>
  <c r="P525"/>
  <c r="P524"/>
  <c r="L523"/>
  <c r="G523" i="13"/>
  <c r="P518" i="37"/>
  <c r="H516" i="13"/>
  <c r="T515" i="37"/>
  <c r="H515" i="13"/>
  <c r="T514" i="37"/>
  <c r="P513"/>
  <c r="H513" i="13"/>
  <c r="P512" i="37"/>
  <c r="L512"/>
  <c r="H511"/>
  <c r="T510"/>
  <c r="H510" i="13"/>
  <c r="T508" i="37"/>
  <c r="L505"/>
  <c r="P504"/>
  <c r="P501"/>
  <c r="O500"/>
  <c r="H500"/>
  <c r="P499"/>
  <c r="P498"/>
  <c r="O497"/>
  <c r="H497"/>
  <c r="H496" i="13"/>
  <c r="T495" i="37"/>
  <c r="O495"/>
  <c r="H493"/>
  <c r="T492"/>
  <c r="O492"/>
  <c r="L489"/>
  <c r="H487" i="13"/>
  <c r="T486" i="37"/>
  <c r="L486"/>
  <c r="P484"/>
  <c r="P483"/>
  <c r="L481"/>
  <c r="P478"/>
  <c r="L477"/>
  <c r="H476"/>
  <c r="H476" i="13"/>
  <c r="P474" i="37"/>
  <c r="L472"/>
  <c r="L471"/>
  <c r="H470" i="13"/>
  <c r="T469" i="37"/>
  <c r="P467"/>
  <c r="P466"/>
  <c r="L464"/>
  <c r="H463" i="13"/>
  <c r="L462" i="37"/>
  <c r="P461"/>
  <c r="T460"/>
  <c r="H448"/>
  <c r="T445"/>
  <c r="P444"/>
  <c r="O443"/>
  <c r="L441"/>
  <c r="H441"/>
  <c r="P433"/>
  <c r="P429"/>
  <c r="T425"/>
  <c r="T422"/>
  <c r="L419"/>
  <c r="L417"/>
  <c r="L410"/>
  <c r="H409"/>
  <c r="T407"/>
  <c r="S398"/>
  <c r="N389"/>
  <c r="O329"/>
  <c r="T327"/>
  <c r="S323"/>
  <c r="T321"/>
  <c r="L280"/>
  <c r="AB276" i="1"/>
  <c r="H274" i="37" s="1"/>
  <c r="D211" i="6"/>
  <c r="AW211" i="1"/>
  <c r="BA211"/>
  <c r="BA222" i="34" s="1"/>
  <c r="H396" i="13"/>
  <c r="H393"/>
  <c r="H391"/>
  <c r="H388"/>
  <c r="T387" i="37"/>
  <c r="H385" i="13"/>
  <c r="H383"/>
  <c r="H379"/>
  <c r="H373"/>
  <c r="G370"/>
  <c r="G365"/>
  <c r="H360"/>
  <c r="G358"/>
  <c r="R348" i="37"/>
  <c r="R344"/>
  <c r="S340"/>
  <c r="H333" i="13"/>
  <c r="H331"/>
  <c r="L328" i="37"/>
  <c r="H312" i="13"/>
  <c r="T311" i="37"/>
  <c r="L308"/>
  <c r="H307"/>
  <c r="H303"/>
  <c r="H301"/>
  <c r="H299"/>
  <c r="L297"/>
  <c r="H296" i="13"/>
  <c r="H294"/>
  <c r="O293" i="37"/>
  <c r="L293"/>
  <c r="H293"/>
  <c r="T292"/>
  <c r="R292"/>
  <c r="G291" i="13"/>
  <c r="G289"/>
  <c r="G287"/>
  <c r="N284" i="37"/>
  <c r="R283"/>
  <c r="H282" i="13"/>
  <c r="H280" i="37"/>
  <c r="G279" i="13"/>
  <c r="AJ269" i="1"/>
  <c r="P266"/>
  <c r="H264" i="13" s="1"/>
  <c r="D266" i="6"/>
  <c r="AW266" i="1"/>
  <c r="BA266"/>
  <c r="BD266" s="1"/>
  <c r="T264" i="37" s="1"/>
  <c r="P242" i="1"/>
  <c r="H240" i="13" s="1"/>
  <c r="D242" i="6"/>
  <c r="AW242" i="1"/>
  <c r="D222" i="6"/>
  <c r="AW222" i="1"/>
  <c r="D210" i="6"/>
  <c r="AM210" i="1"/>
  <c r="AY210"/>
  <c r="AX221" i="34" s="1"/>
  <c r="D208" i="6"/>
  <c r="AW208" i="1"/>
  <c r="BA208"/>
  <c r="BA219" i="34" s="1"/>
  <c r="AM208" i="1"/>
  <c r="AR208" s="1"/>
  <c r="N206" i="37" s="1"/>
  <c r="D206" i="6"/>
  <c r="AW206" i="1"/>
  <c r="BA206"/>
  <c r="BA217" i="34" s="1"/>
  <c r="AM206" i="1"/>
  <c r="P189"/>
  <c r="H187" i="13" s="1"/>
  <c r="P184" i="1"/>
  <c r="H182" i="13" s="1"/>
  <c r="BA180" i="1"/>
  <c r="AO180"/>
  <c r="AW180"/>
  <c r="D168" i="6"/>
  <c r="AM168" i="1"/>
  <c r="AL179" i="34" s="1"/>
  <c r="AY168" i="1"/>
  <c r="BC168" s="1"/>
  <c r="S166" i="37" s="1"/>
  <c r="D151" i="6"/>
  <c r="AO151" i="1"/>
  <c r="AM151"/>
  <c r="AL162" i="34" s="1"/>
  <c r="L422" i="37"/>
  <c r="T420"/>
  <c r="O415"/>
  <c r="L415"/>
  <c r="L412"/>
  <c r="H411"/>
  <c r="H408"/>
  <c r="H407" i="13"/>
  <c r="H405"/>
  <c r="N400" i="37"/>
  <c r="L398"/>
  <c r="H398"/>
  <c r="H397" i="13"/>
  <c r="H395"/>
  <c r="T391" i="37"/>
  <c r="L388"/>
  <c r="H386" i="13"/>
  <c r="H378"/>
  <c r="H376"/>
  <c r="N363" i="37"/>
  <c r="H361" i="13"/>
  <c r="G354"/>
  <c r="S350" i="37"/>
  <c r="S346"/>
  <c r="S342"/>
  <c r="H341" i="13"/>
  <c r="H340"/>
  <c r="R337" i="37"/>
  <c r="R333"/>
  <c r="L330"/>
  <c r="H324" i="13"/>
  <c r="T323" i="37"/>
  <c r="L312"/>
  <c r="H311" i="13"/>
  <c r="H309" i="37"/>
  <c r="T305"/>
  <c r="T303"/>
  <c r="T301"/>
  <c r="T299"/>
  <c r="T297"/>
  <c r="L296"/>
  <c r="O295"/>
  <c r="L295"/>
  <c r="L294"/>
  <c r="R285"/>
  <c r="H284" i="13"/>
  <c r="T283" i="37"/>
  <c r="L282"/>
  <c r="T281"/>
  <c r="L281"/>
  <c r="H277" i="13"/>
  <c r="P274" i="1"/>
  <c r="H272" i="13" s="1"/>
  <c r="D274" i="6"/>
  <c r="AW274" i="1"/>
  <c r="BA274"/>
  <c r="P273"/>
  <c r="H271" i="13" s="1"/>
  <c r="D273" i="6"/>
  <c r="AM273" i="1"/>
  <c r="AL284" i="34" s="1"/>
  <c r="AY266" i="1"/>
  <c r="AX277" i="34" s="1"/>
  <c r="BD255" i="1"/>
  <c r="AJ252"/>
  <c r="AM245"/>
  <c r="BA245"/>
  <c r="D240" i="6"/>
  <c r="AM240" i="1"/>
  <c r="AL251" i="34" s="1"/>
  <c r="AY240" i="1"/>
  <c r="AX251" i="34" s="1"/>
  <c r="D235" i="6"/>
  <c r="AM235" i="1"/>
  <c r="X235" i="12" s="1"/>
  <c r="W235" s="1"/>
  <c r="AY235" i="1"/>
  <c r="AF235" i="12" s="1"/>
  <c r="AE235" s="1"/>
  <c r="D228" i="6"/>
  <c r="AM228" i="1"/>
  <c r="AL239" i="34" s="1"/>
  <c r="BA228" i="1"/>
  <c r="BD228" s="1"/>
  <c r="T226" i="37" s="1"/>
  <c r="P216" i="1"/>
  <c r="H214" i="13" s="1"/>
  <c r="P213" i="1"/>
  <c r="H211" i="13" s="1"/>
  <c r="AW210" i="1"/>
  <c r="AO210"/>
  <c r="AO221" i="34" s="1"/>
  <c r="AO208" i="1"/>
  <c r="AO219" i="34" s="1"/>
  <c r="AO206" i="1"/>
  <c r="AO217" i="34" s="1"/>
  <c r="P196" i="1"/>
  <c r="D196" i="6"/>
  <c r="AO196" i="1"/>
  <c r="AO207" i="34" s="1"/>
  <c r="BA189" i="1"/>
  <c r="AO187"/>
  <c r="AW187"/>
  <c r="P176"/>
  <c r="H174" i="13" s="1"/>
  <c r="BC172" i="1"/>
  <c r="S170" i="37" s="1"/>
  <c r="AW168" i="1"/>
  <c r="AO168"/>
  <c r="D165" i="6"/>
  <c r="AO165" i="1"/>
  <c r="AM165"/>
  <c r="AL176" i="34" s="1"/>
  <c r="AY165" i="1"/>
  <c r="BC165" s="1"/>
  <c r="S163" i="37" s="1"/>
  <c r="D162" i="6"/>
  <c r="AW162" i="1"/>
  <c r="BA162"/>
  <c r="AM162"/>
  <c r="AY162"/>
  <c r="BC162" s="1"/>
  <c r="S160" i="37" s="1"/>
  <c r="L440"/>
  <c r="H440"/>
  <c r="T437"/>
  <c r="H436"/>
  <c r="H436" i="13"/>
  <c r="L435" i="37"/>
  <c r="H435" i="13"/>
  <c r="H432" i="37"/>
  <c r="H432" i="13"/>
  <c r="L431" i="37"/>
  <c r="H431" i="13"/>
  <c r="H428" i="37"/>
  <c r="H428" i="13"/>
  <c r="L425" i="37"/>
  <c r="H425"/>
  <c r="G425" i="13"/>
  <c r="T423" i="37"/>
  <c r="P423"/>
  <c r="L421"/>
  <c r="H421"/>
  <c r="G421" i="13"/>
  <c r="T419" i="37"/>
  <c r="P419"/>
  <c r="L418"/>
  <c r="H418"/>
  <c r="G418" i="13"/>
  <c r="N417" i="37"/>
  <c r="L416"/>
  <c r="H414" i="13"/>
  <c r="T413" i="37"/>
  <c r="T406"/>
  <c r="R406"/>
  <c r="S404"/>
  <c r="H404" i="13"/>
  <c r="L403" i="37"/>
  <c r="L402"/>
  <c r="H402" i="13"/>
  <c r="H399" i="37"/>
  <c r="H399" i="13"/>
  <c r="P398" i="37"/>
  <c r="L397"/>
  <c r="P394"/>
  <c r="L393"/>
  <c r="L392"/>
  <c r="L390"/>
  <c r="H390" i="13"/>
  <c r="T389" i="37"/>
  <c r="L387"/>
  <c r="H382" i="13"/>
  <c r="L381" i="37"/>
  <c r="L380"/>
  <c r="H380"/>
  <c r="G373" i="13"/>
  <c r="P372" i="37"/>
  <c r="L371"/>
  <c r="H371"/>
  <c r="H371" i="13"/>
  <c r="O370" i="37"/>
  <c r="L370"/>
  <c r="H370"/>
  <c r="H370" i="13"/>
  <c r="O365" i="37"/>
  <c r="L365"/>
  <c r="H365"/>
  <c r="H365" i="13"/>
  <c r="O364" i="37"/>
  <c r="L364"/>
  <c r="H364"/>
  <c r="H364" i="13"/>
  <c r="P359" i="37"/>
  <c r="L358"/>
  <c r="H358"/>
  <c r="H358" i="13"/>
  <c r="H351"/>
  <c r="O350" i="37"/>
  <c r="L350"/>
  <c r="H350"/>
  <c r="H350" i="13"/>
  <c r="S348" i="37"/>
  <c r="H348" i="13"/>
  <c r="H347"/>
  <c r="O346" i="37"/>
  <c r="L346"/>
  <c r="H346"/>
  <c r="H346" i="13"/>
  <c r="S344" i="37"/>
  <c r="L342"/>
  <c r="H342"/>
  <c r="P337"/>
  <c r="S335"/>
  <c r="P333"/>
  <c r="T317"/>
  <c r="L316"/>
  <c r="H316" i="13"/>
  <c r="L315" i="37"/>
  <c r="H315" i="13"/>
  <c r="P314" i="37"/>
  <c r="T307"/>
  <c r="P307"/>
  <c r="P306"/>
  <c r="P305"/>
  <c r="P304"/>
  <c r="G304" i="13"/>
  <c r="P303" i="37"/>
  <c r="P302"/>
  <c r="G302" i="13"/>
  <c r="P301" i="37"/>
  <c r="P300"/>
  <c r="P299"/>
  <c r="P298"/>
  <c r="G294" i="13"/>
  <c r="N293" i="37"/>
  <c r="H292"/>
  <c r="H291" i="13"/>
  <c r="H289"/>
  <c r="O288" i="37"/>
  <c r="H287"/>
  <c r="H287" i="13"/>
  <c r="L286" i="37"/>
  <c r="T285"/>
  <c r="P285"/>
  <c r="N283"/>
  <c r="P281"/>
  <c r="H279"/>
  <c r="H279" i="13"/>
  <c r="L278" i="37"/>
  <c r="L277"/>
  <c r="S276"/>
  <c r="L276"/>
  <c r="H276" i="13"/>
  <c r="N276" i="12"/>
  <c r="P275" i="1"/>
  <c r="H273" i="13" s="1"/>
  <c r="AY274" i="1"/>
  <c r="AX285" i="34" s="1"/>
  <c r="AG270" i="12"/>
  <c r="AJ268" i="1"/>
  <c r="D268" i="6"/>
  <c r="AW268" i="1"/>
  <c r="BA268"/>
  <c r="AY267"/>
  <c r="AJ267"/>
  <c r="AB262"/>
  <c r="AW262"/>
  <c r="BA262"/>
  <c r="P260"/>
  <c r="H258" i="13" s="1"/>
  <c r="AW260" i="1"/>
  <c r="BA260"/>
  <c r="AO253"/>
  <c r="AW253"/>
  <c r="BA253"/>
  <c r="AR241"/>
  <c r="N239" i="37" s="1"/>
  <c r="AW240" i="1"/>
  <c r="AO240"/>
  <c r="AJ239"/>
  <c r="D239" i="6"/>
  <c r="AM239" i="1"/>
  <c r="AL250" i="34" s="1"/>
  <c r="AY239" i="1"/>
  <c r="AX250" i="34" s="1"/>
  <c r="AR236" i="1"/>
  <c r="AW235"/>
  <c r="AO235"/>
  <c r="AO246" i="34" s="1"/>
  <c r="D234" i="6"/>
  <c r="AW234" i="1"/>
  <c r="AJ227"/>
  <c r="AB227"/>
  <c r="H225" i="37" s="1"/>
  <c r="D227" i="6"/>
  <c r="AM227" i="1"/>
  <c r="AL238" i="34" s="1"/>
  <c r="AY227" i="1"/>
  <c r="AX238" i="34" s="1"/>
  <c r="BD217" i="1"/>
  <c r="BA210"/>
  <c r="BA221" i="34" s="1"/>
  <c r="AW191" i="1"/>
  <c r="AO191"/>
  <c r="AB191"/>
  <c r="P190"/>
  <c r="H188" i="13" s="1"/>
  <c r="BA187" i="1"/>
  <c r="AJ182"/>
  <c r="BD180"/>
  <c r="T178" i="37" s="1"/>
  <c r="AJ178" i="1"/>
  <c r="L176" i="37" s="1"/>
  <c r="P177" i="1"/>
  <c r="H175" i="13" s="1"/>
  <c r="BA176" i="1"/>
  <c r="BA168"/>
  <c r="AO162"/>
  <c r="BC154"/>
  <c r="S152" i="37" s="1"/>
  <c r="AJ151" i="1"/>
  <c r="AB151"/>
  <c r="H149" i="37" s="1"/>
  <c r="AJ266" i="1"/>
  <c r="P265"/>
  <c r="H263" i="13" s="1"/>
  <c r="P257" i="1"/>
  <c r="H255" i="13" s="1"/>
  <c r="AJ256" i="1"/>
  <c r="AB253"/>
  <c r="P250"/>
  <c r="H248" i="13" s="1"/>
  <c r="BD249" i="1"/>
  <c r="P238"/>
  <c r="H236" i="13" s="1"/>
  <c r="P225" i="1"/>
  <c r="H223" i="13" s="1"/>
  <c r="P223" i="1"/>
  <c r="H221" i="13" s="1"/>
  <c r="P219" i="1"/>
  <c r="H217" i="13" s="1"/>
  <c r="P217" i="1"/>
  <c r="H215" i="13" s="1"/>
  <c r="P200" i="1"/>
  <c r="AJ177"/>
  <c r="P172"/>
  <c r="H170" i="13" s="1"/>
  <c r="D167" i="6"/>
  <c r="AM167" i="1"/>
  <c r="AL178" i="34" s="1"/>
  <c r="AY167" i="1"/>
  <c r="BC167" s="1"/>
  <c r="S165" i="37" s="1"/>
  <c r="BD166" i="1"/>
  <c r="AJ165"/>
  <c r="L163" i="37" s="1"/>
  <c r="AB165" i="1"/>
  <c r="H163" i="37" s="1"/>
  <c r="BC164" i="1"/>
  <c r="D164" i="6"/>
  <c r="AO164" i="1"/>
  <c r="AW164"/>
  <c r="BA164"/>
  <c r="D163" i="6"/>
  <c r="AO163" i="1"/>
  <c r="AW163"/>
  <c r="BA163"/>
  <c r="BD163" s="1"/>
  <c r="T161" i="37" s="1"/>
  <c r="AJ160" i="1"/>
  <c r="AR157"/>
  <c r="D129" i="6"/>
  <c r="AM129" i="1"/>
  <c r="AY129"/>
  <c r="AX140" i="34" s="1"/>
  <c r="AO129" i="1"/>
  <c r="AW129"/>
  <c r="AU140" i="34" s="1"/>
  <c r="BA129" i="1"/>
  <c r="BA140" i="34" s="1"/>
  <c r="BC272" i="1"/>
  <c r="AJ272"/>
  <c r="L270" i="37" s="1"/>
  <c r="AJ271" i="1"/>
  <c r="BC270"/>
  <c r="S268" i="37" s="1"/>
  <c r="P270" i="1"/>
  <c r="H268" i="13" s="1"/>
  <c r="AM265" i="1"/>
  <c r="AL276" i="34" s="1"/>
  <c r="AE264" i="12"/>
  <c r="AO257" i="1"/>
  <c r="AO268" i="34" s="1"/>
  <c r="P252" i="1"/>
  <c r="H250" i="13" s="1"/>
  <c r="BA251" i="1"/>
  <c r="AW251"/>
  <c r="AB251"/>
  <c r="H249" i="37" s="1"/>
  <c r="AY250" i="1"/>
  <c r="AX261" i="34" s="1"/>
  <c r="AM250" i="1"/>
  <c r="AL261" i="34" s="1"/>
  <c r="AY248" i="1"/>
  <c r="AB248"/>
  <c r="AJ246"/>
  <c r="P246"/>
  <c r="H244" i="13" s="1"/>
  <c r="BD245" i="1"/>
  <c r="BD244"/>
  <c r="T242" i="37" s="1"/>
  <c r="AJ244" i="1"/>
  <c r="N239" i="12"/>
  <c r="AJ237" i="1"/>
  <c r="L235" i="37" s="1"/>
  <c r="AB237" i="1"/>
  <c r="BD233"/>
  <c r="T231" i="37" s="1"/>
  <c r="P233" i="1"/>
  <c r="H231" i="13" s="1"/>
  <c r="P232" i="1"/>
  <c r="H230" i="13" s="1"/>
  <c r="P229" i="1"/>
  <c r="H227" i="13" s="1"/>
  <c r="P221" i="1"/>
  <c r="H219" i="13" s="1"/>
  <c r="AJ214" i="1"/>
  <c r="L212" i="37" s="1"/>
  <c r="AB214" i="1"/>
  <c r="H212" i="37" s="1"/>
  <c r="P214" i="1"/>
  <c r="H212" i="13" s="1"/>
  <c r="AJ212" i="1"/>
  <c r="L210" i="37" s="1"/>
  <c r="AB212" i="1"/>
  <c r="P212"/>
  <c r="H210" i="13" s="1"/>
  <c r="AJ205" i="1"/>
  <c r="AB205"/>
  <c r="P205"/>
  <c r="H203" i="13" s="1"/>
  <c r="AJ203" i="1"/>
  <c r="AB203"/>
  <c r="P203"/>
  <c r="H201" i="13" s="1"/>
  <c r="AJ199" i="1"/>
  <c r="L197" i="37" s="1"/>
  <c r="AJ198" i="1"/>
  <c r="L196" i="37" s="1"/>
  <c r="AB198" i="1"/>
  <c r="AW195"/>
  <c r="AB195"/>
  <c r="P194"/>
  <c r="H192" i="13" s="1"/>
  <c r="AJ193" i="1"/>
  <c r="Q191" i="13" s="1"/>
  <c r="BD192" i="1"/>
  <c r="T190" i="37" s="1"/>
  <c r="P191" i="1"/>
  <c r="H189" i="13" s="1"/>
  <c r="AJ190" i="1"/>
  <c r="AB185"/>
  <c r="M183" i="13" s="1"/>
  <c r="AW183" i="1"/>
  <c r="AJ183"/>
  <c r="L181" i="37" s="1"/>
  <c r="P178" i="1"/>
  <c r="H176" i="13" s="1"/>
  <c r="BD177" i="1"/>
  <c r="BD174"/>
  <c r="T172" i="37" s="1"/>
  <c r="AB174" i="1"/>
  <c r="AJ173"/>
  <c r="L171" i="37" s="1"/>
  <c r="AJ172" i="1"/>
  <c r="AB172"/>
  <c r="H170" i="37" s="1"/>
  <c r="P171" i="1"/>
  <c r="H169" i="13" s="1"/>
  <c r="AJ169" i="1"/>
  <c r="L167" i="37" s="1"/>
  <c r="BA167" i="1"/>
  <c r="AM164"/>
  <c r="AJ164"/>
  <c r="L162" i="37" s="1"/>
  <c r="AJ163" i="1"/>
  <c r="L161" i="37" s="1"/>
  <c r="D154" i="6"/>
  <c r="AO154" i="1"/>
  <c r="AW154"/>
  <c r="BA154"/>
  <c r="AM154"/>
  <c r="D95" i="6"/>
  <c r="BA95" i="1"/>
  <c r="AJ142"/>
  <c r="D137" i="6"/>
  <c r="AO137" i="1"/>
  <c r="AW137"/>
  <c r="AU148" i="34" s="1"/>
  <c r="BA137" i="1"/>
  <c r="BA148" i="34" s="1"/>
  <c r="D121" i="6"/>
  <c r="AM121" i="1"/>
  <c r="AY121"/>
  <c r="P116"/>
  <c r="H114" i="13" s="1"/>
  <c r="AB162" i="1"/>
  <c r="P161"/>
  <c r="H159" i="13" s="1"/>
  <c r="AJ159" i="1"/>
  <c r="L157" i="37" s="1"/>
  <c r="AB154" i="1"/>
  <c r="H152" i="37" s="1"/>
  <c r="AR148" i="1"/>
  <c r="BC147"/>
  <c r="S145" i="37" s="1"/>
  <c r="AR147" i="1"/>
  <c r="AJ144"/>
  <c r="P124"/>
  <c r="H122" i="13" s="1"/>
  <c r="D124" i="6"/>
  <c r="AM124" i="1"/>
  <c r="AJ123"/>
  <c r="L121" i="37" s="1"/>
  <c r="P122" i="1"/>
  <c r="H120" i="13" s="1"/>
  <c r="D122" i="6"/>
  <c r="AM122" i="1"/>
  <c r="AR122" s="1"/>
  <c r="N120" i="37" s="1"/>
  <c r="AY122" i="1"/>
  <c r="BA121"/>
  <c r="BA132" i="34" s="1"/>
  <c r="D115" i="6"/>
  <c r="AM115" i="1"/>
  <c r="AY115"/>
  <c r="AX126" i="34" s="1"/>
  <c r="D113" i="6"/>
  <c r="AO113" i="1"/>
  <c r="AW113"/>
  <c r="AU124" i="34" s="1"/>
  <c r="BA113" i="1"/>
  <c r="BA124" i="34" s="1"/>
  <c r="D112" i="6"/>
  <c r="AO112" i="1"/>
  <c r="AW112"/>
  <c r="BA112"/>
  <c r="D111" i="6"/>
  <c r="BA111" i="1"/>
  <c r="BA122" i="34" s="1"/>
  <c r="D107" i="6"/>
  <c r="AO107" i="1"/>
  <c r="AW107"/>
  <c r="D90" i="6"/>
  <c r="AO90" i="1"/>
  <c r="AO101" i="34" s="1"/>
  <c r="AW90" i="1"/>
  <c r="D67" i="6"/>
  <c r="BA67" i="1"/>
  <c r="D59" i="6"/>
  <c r="AO59" i="1"/>
  <c r="AW59"/>
  <c r="BA59"/>
  <c r="BA70" i="34" s="1"/>
  <c r="AM59" i="1"/>
  <c r="AL70" i="34" s="1"/>
  <c r="AY59" i="1"/>
  <c r="AX70" i="34" s="1"/>
  <c r="AR171" i="1"/>
  <c r="P169"/>
  <c r="H167" i="13" s="1"/>
  <c r="AJ168" i="1"/>
  <c r="AB168"/>
  <c r="H166" i="37" s="1"/>
  <c r="P166" i="1"/>
  <c r="H164" i="13" s="1"/>
  <c r="AR162" i="1"/>
  <c r="AM161"/>
  <c r="AB161"/>
  <c r="H159" i="37" s="1"/>
  <c r="P160" i="1"/>
  <c r="H158" i="13" s="1"/>
  <c r="AJ157" i="1"/>
  <c r="L155" i="37" s="1"/>
  <c r="AB157" i="1"/>
  <c r="H155" i="37" s="1"/>
  <c r="D152" i="6"/>
  <c r="AO152" i="1"/>
  <c r="P149"/>
  <c r="H147" i="13" s="1"/>
  <c r="D149" i="6"/>
  <c r="AM149" i="1"/>
  <c r="AJ146"/>
  <c r="L144" i="37" s="1"/>
  <c r="AJ141" i="1"/>
  <c r="AY137"/>
  <c r="AJ133"/>
  <c r="AJ130"/>
  <c r="L128" i="37" s="1"/>
  <c r="BA128" i="1"/>
  <c r="BA139" i="34" s="1"/>
  <c r="AW128" i="1"/>
  <c r="AY124"/>
  <c r="BC124" s="1"/>
  <c r="AW122"/>
  <c r="AO122"/>
  <c r="AJ122"/>
  <c r="L120" i="37" s="1"/>
  <c r="AR121" i="1"/>
  <c r="BC119"/>
  <c r="AY117"/>
  <c r="AM117"/>
  <c r="AW115"/>
  <c r="AU126" i="34" s="1"/>
  <c r="AO115" i="1"/>
  <c r="AJ115"/>
  <c r="L113" i="37" s="1"/>
  <c r="AB115" i="1"/>
  <c r="H113" i="37" s="1"/>
  <c r="AM113" i="1"/>
  <c r="AJ113"/>
  <c r="L111" i="37" s="1"/>
  <c r="AJ112" i="1"/>
  <c r="L110" i="37" s="1"/>
  <c r="AB112" i="1"/>
  <c r="AW111"/>
  <c r="AO111"/>
  <c r="AJ111"/>
  <c r="L109" i="37" s="1"/>
  <c r="AW67" i="1"/>
  <c r="AO67"/>
  <c r="AB67"/>
  <c r="H65" i="37" s="1"/>
  <c r="AW61" i="1"/>
  <c r="BA61"/>
  <c r="AJ156"/>
  <c r="L154" i="37" s="1"/>
  <c r="AJ155" i="1"/>
  <c r="L153" i="37" s="1"/>
  <c r="P154" i="1"/>
  <c r="H152" i="13" s="1"/>
  <c r="P152" i="1"/>
  <c r="H150" i="13" s="1"/>
  <c r="AJ149" i="1"/>
  <c r="L147" i="37" s="1"/>
  <c r="AB149" i="1"/>
  <c r="BD148"/>
  <c r="T146" i="37" s="1"/>
  <c r="BD147" i="1"/>
  <c r="AJ145"/>
  <c r="L143" i="37" s="1"/>
  <c r="AJ143" i="1"/>
  <c r="L141" i="37" s="1"/>
  <c r="AJ140" i="1"/>
  <c r="AB138"/>
  <c r="BC136"/>
  <c r="S134" i="37" s="1"/>
  <c r="AJ135" i="1"/>
  <c r="AB135"/>
  <c r="H133" i="37" s="1"/>
  <c r="BD134" i="1"/>
  <c r="P134"/>
  <c r="H132" i="13" s="1"/>
  <c r="AJ132" i="1"/>
  <c r="L130" i="37" s="1"/>
  <c r="P130" i="1"/>
  <c r="H128" i="13" s="1"/>
  <c r="AB127" i="1"/>
  <c r="P125"/>
  <c r="H123" i="13" s="1"/>
  <c r="AJ124" i="1"/>
  <c r="L122" i="37" s="1"/>
  <c r="AB124" i="1"/>
  <c r="AJ121"/>
  <c r="L119" i="37" s="1"/>
  <c r="P120" i="1"/>
  <c r="H118" i="13" s="1"/>
  <c r="P119" i="1"/>
  <c r="H117" i="13" s="1"/>
  <c r="AJ117" i="1"/>
  <c r="D94" i="6"/>
  <c r="AO94" i="1"/>
  <c r="AO105" i="34" s="1"/>
  <c r="AW94" i="1"/>
  <c r="D91" i="6"/>
  <c r="BA91" i="1"/>
  <c r="BD90"/>
  <c r="T88" i="37" s="1"/>
  <c r="P70" i="1"/>
  <c r="H68" i="13" s="1"/>
  <c r="AJ59" i="1"/>
  <c r="D35" i="6"/>
  <c r="AO35" i="1"/>
  <c r="BA35"/>
  <c r="AW35"/>
  <c r="D60" i="6"/>
  <c r="AO60" i="1"/>
  <c r="AW60"/>
  <c r="BA60"/>
  <c r="BD60" s="1"/>
  <c r="T58" i="37" s="1"/>
  <c r="AM60" i="1"/>
  <c r="AL71" i="34" s="1"/>
  <c r="AY60" i="1"/>
  <c r="AX71" i="34" s="1"/>
  <c r="D51" i="6"/>
  <c r="AM51" i="1"/>
  <c r="AL62" i="34" s="1"/>
  <c r="AY51" i="1"/>
  <c r="AX62" i="34" s="1"/>
  <c r="AO51" i="1"/>
  <c r="AW51"/>
  <c r="BA51"/>
  <c r="BA62" i="34" s="1"/>
  <c r="AJ97" i="1"/>
  <c r="L95" i="37" s="1"/>
  <c r="AJ95" i="1"/>
  <c r="L93" i="37" s="1"/>
  <c r="P93" i="1"/>
  <c r="H91" i="13" s="1"/>
  <c r="AJ91" i="1"/>
  <c r="P88"/>
  <c r="H86" i="13" s="1"/>
  <c r="AJ85" i="1"/>
  <c r="L83" i="37" s="1"/>
  <c r="P77" i="1"/>
  <c r="H75" i="13" s="1"/>
  <c r="P72" i="1"/>
  <c r="H70" i="13" s="1"/>
  <c r="AB63" i="1"/>
  <c r="H61" i="37" s="1"/>
  <c r="AJ61" i="1"/>
  <c r="L59" i="37" s="1"/>
  <c r="AB60" i="1"/>
  <c r="BD58"/>
  <c r="P58"/>
  <c r="H56" i="13" s="1"/>
  <c r="AJ57" i="1"/>
  <c r="L55" i="37" s="1"/>
  <c r="AR55" i="1"/>
  <c r="P55"/>
  <c r="H53" i="13" s="1"/>
  <c r="BD54" i="1"/>
  <c r="P54"/>
  <c r="H52" i="13" s="1"/>
  <c r="AB53" i="1"/>
  <c r="H51" i="37" s="1"/>
  <c r="BD50" i="1"/>
  <c r="P50"/>
  <c r="H48" i="13" s="1"/>
  <c r="P46" i="1"/>
  <c r="H44" i="13" s="1"/>
  <c r="BC42" i="1"/>
  <c r="AJ41"/>
  <c r="P41"/>
  <c r="BD40"/>
  <c r="T38" i="37" s="1"/>
  <c r="Y40" i="1"/>
  <c r="AB40" s="1"/>
  <c r="AA40" s="1"/>
  <c r="P40"/>
  <c r="H38" i="13" s="1"/>
  <c r="BA39" i="1"/>
  <c r="P31"/>
  <c r="H29" i="13" s="1"/>
  <c r="BD67" i="1"/>
  <c r="T65" i="37" s="1"/>
  <c r="P104" i="1"/>
  <c r="H102" i="13" s="1"/>
  <c r="AB94" i="1"/>
  <c r="H92" i="37" s="1"/>
  <c r="AB90" i="1"/>
  <c r="AJ84"/>
  <c r="L82" i="37" s="1"/>
  <c r="P84" i="1"/>
  <c r="H82" i="13" s="1"/>
  <c r="P79" i="1"/>
  <c r="H77" i="13" s="1"/>
  <c r="AJ75" i="1"/>
  <c r="L73" i="37" s="1"/>
  <c r="AJ73" i="1"/>
  <c r="BC64"/>
  <c r="S62" i="37" s="1"/>
  <c r="BA63" i="1"/>
  <c r="AW63"/>
  <c r="AU74" i="34" s="1"/>
  <c r="AR58" i="1"/>
  <c r="P56"/>
  <c r="H54" i="13" s="1"/>
  <c r="AJ49" i="1"/>
  <c r="L47" i="37" s="1"/>
  <c r="AJ48" i="1"/>
  <c r="P48"/>
  <c r="H46" i="13" s="1"/>
  <c r="AJ44" i="1"/>
  <c r="L42" i="37" s="1"/>
  <c r="AB44" i="1"/>
  <c r="H42" i="37" s="1"/>
  <c r="AO39" i="1"/>
  <c r="P35"/>
  <c r="H33" i="13" s="1"/>
  <c r="AO31" i="1"/>
  <c r="AB31"/>
  <c r="H29" i="37" s="1"/>
  <c r="N158" i="6"/>
  <c r="E158"/>
  <c r="AE158"/>
  <c r="N56"/>
  <c r="E56"/>
  <c r="AX56"/>
  <c r="V48"/>
  <c r="E48"/>
  <c r="E34"/>
  <c r="AE34"/>
  <c r="N247"/>
  <c r="AE247"/>
  <c r="AE241"/>
  <c r="E241"/>
  <c r="E218"/>
  <c r="AE218"/>
  <c r="E205"/>
  <c r="N205"/>
  <c r="AX205"/>
  <c r="V205"/>
  <c r="AE205"/>
  <c r="AE175"/>
  <c r="AX175"/>
  <c r="AE91"/>
  <c r="E91"/>
  <c r="AE87"/>
  <c r="N87"/>
  <c r="V87"/>
  <c r="AX247"/>
  <c r="AX241"/>
  <c r="AE250"/>
  <c r="E250"/>
  <c r="N250"/>
  <c r="V250"/>
  <c r="AE211"/>
  <c r="E211"/>
  <c r="V211"/>
  <c r="AE176"/>
  <c r="E176"/>
  <c r="AX176"/>
  <c r="N176"/>
  <c r="V176"/>
  <c r="AE136"/>
  <c r="E136"/>
  <c r="AX136"/>
  <c r="N136"/>
  <c r="V136"/>
  <c r="E126"/>
  <c r="AX126"/>
  <c r="AE92"/>
  <c r="E92"/>
  <c r="N92"/>
  <c r="AX92"/>
  <c r="V92"/>
  <c r="E274"/>
  <c r="N274"/>
  <c r="AE274"/>
  <c r="AX274"/>
  <c r="E239"/>
  <c r="N239"/>
  <c r="AX239"/>
  <c r="V239"/>
  <c r="E235"/>
  <c r="AE235"/>
  <c r="N177"/>
  <c r="E177"/>
  <c r="V177"/>
  <c r="V169"/>
  <c r="E169"/>
  <c r="AX169"/>
  <c r="N169"/>
  <c r="AE169"/>
  <c r="N262"/>
  <c r="V262"/>
  <c r="AE257"/>
  <c r="E257"/>
  <c r="E255"/>
  <c r="N255"/>
  <c r="AX255"/>
  <c r="V227"/>
  <c r="E227"/>
  <c r="AE227"/>
  <c r="E222"/>
  <c r="N222"/>
  <c r="AE215"/>
  <c r="E215"/>
  <c r="AX215"/>
  <c r="V215"/>
  <c r="E213"/>
  <c r="N213"/>
  <c r="AX213"/>
  <c r="V200"/>
  <c r="E200"/>
  <c r="AE199"/>
  <c r="E199"/>
  <c r="AE167"/>
  <c r="N167"/>
  <c r="AE164"/>
  <c r="AX164"/>
  <c r="E164"/>
  <c r="V164"/>
  <c r="AE156"/>
  <c r="E156"/>
  <c r="AX156"/>
  <c r="N156"/>
  <c r="AE150"/>
  <c r="E150"/>
  <c r="AX150"/>
  <c r="N150"/>
  <c r="V145"/>
  <c r="E145"/>
  <c r="N145"/>
  <c r="N85"/>
  <c r="E85"/>
  <c r="N52"/>
  <c r="AE52"/>
  <c r="E49"/>
  <c r="AE49"/>
  <c r="AX262"/>
  <c r="AE255"/>
  <c r="AE253"/>
  <c r="E253"/>
  <c r="AX253"/>
  <c r="N253"/>
  <c r="AE251"/>
  <c r="E251"/>
  <c r="AX251"/>
  <c r="V231"/>
  <c r="E231"/>
  <c r="AX231"/>
  <c r="AX227"/>
  <c r="AX222"/>
  <c r="AE213"/>
  <c r="AE207"/>
  <c r="AX207"/>
  <c r="E207"/>
  <c r="V204"/>
  <c r="E204"/>
  <c r="AX199"/>
  <c r="AE195"/>
  <c r="AX195"/>
  <c r="N188"/>
  <c r="E188"/>
  <c r="AX185"/>
  <c r="N168"/>
  <c r="AE168"/>
  <c r="AE115"/>
  <c r="AX115"/>
  <c r="E115"/>
  <c r="AE79"/>
  <c r="E79"/>
  <c r="N68"/>
  <c r="AX68"/>
  <c r="V68"/>
  <c r="AE68"/>
  <c r="AX52"/>
  <c r="E160"/>
  <c r="E159"/>
  <c r="V88"/>
  <c r="E80"/>
  <c r="E59"/>
  <c r="E58"/>
  <c r="AX50"/>
  <c r="E50"/>
  <c r="AX277"/>
  <c r="V173"/>
  <c r="N149"/>
  <c r="N138"/>
  <c r="V129"/>
  <c r="AE113"/>
  <c r="N111"/>
  <c r="N74"/>
  <c r="V67"/>
  <c r="V266" i="5"/>
  <c r="A266" i="7"/>
  <c r="V254" i="5"/>
  <c r="A254" i="7"/>
  <c r="V246" i="5"/>
  <c r="A246" i="7"/>
  <c r="V234" i="5"/>
  <c r="A234" i="7"/>
  <c r="V222" i="5"/>
  <c r="A222" i="7"/>
  <c r="V210" i="5"/>
  <c r="A210" i="7"/>
  <c r="V198" i="5"/>
  <c r="A198" i="7"/>
  <c r="V186" i="5"/>
  <c r="A186" i="7"/>
  <c r="V178" i="5"/>
  <c r="A178" i="7"/>
  <c r="V166" i="5"/>
  <c r="A166" i="7"/>
  <c r="V154" i="5"/>
  <c r="A154" i="7"/>
  <c r="V142" i="5"/>
  <c r="A142" i="7"/>
  <c r="V130" i="5"/>
  <c r="A130" i="7"/>
  <c r="V118" i="5"/>
  <c r="A118" i="7"/>
  <c r="V102" i="5"/>
  <c r="A102" i="7"/>
  <c r="V90" i="5"/>
  <c r="A90" i="7"/>
  <c r="V78" i="5"/>
  <c r="A78" i="7"/>
  <c r="V66" i="5"/>
  <c r="A66" i="7"/>
  <c r="V54" i="5"/>
  <c r="A54" i="7"/>
  <c r="V42" i="5"/>
  <c r="A42" i="7"/>
  <c r="V30" i="5"/>
  <c r="A30" i="7"/>
  <c r="B650" i="13"/>
  <c r="V274" i="5"/>
  <c r="A274" i="7"/>
  <c r="V262" i="5"/>
  <c r="A262" i="7"/>
  <c r="V250" i="5"/>
  <c r="A250" i="7"/>
  <c r="V238" i="5"/>
  <c r="A238" i="7"/>
  <c r="V226" i="5"/>
  <c r="A226" i="7"/>
  <c r="V214" i="5"/>
  <c r="A214" i="7"/>
  <c r="V202" i="5"/>
  <c r="A202" i="7"/>
  <c r="V194" i="5"/>
  <c r="A194" i="7"/>
  <c r="V182" i="5"/>
  <c r="A182" i="7"/>
  <c r="V170" i="5"/>
  <c r="A170" i="7"/>
  <c r="V158" i="5"/>
  <c r="A158" i="7"/>
  <c r="V146" i="5"/>
  <c r="A146" i="7"/>
  <c r="V134" i="5"/>
  <c r="A134" i="7"/>
  <c r="V122" i="5"/>
  <c r="A122" i="7"/>
  <c r="V114" i="5"/>
  <c r="A114" i="7"/>
  <c r="V106" i="5"/>
  <c r="A106" i="7"/>
  <c r="V94" i="5"/>
  <c r="A94" i="7"/>
  <c r="V82" i="5"/>
  <c r="A82" i="7"/>
  <c r="V74" i="5"/>
  <c r="A74" i="7"/>
  <c r="V62" i="5"/>
  <c r="A62" i="7"/>
  <c r="V50" i="5"/>
  <c r="A50" i="7"/>
  <c r="V34" i="5"/>
  <c r="A34" i="7"/>
  <c r="B474" i="13"/>
  <c r="B473"/>
  <c r="B466"/>
  <c r="B465"/>
  <c r="B458"/>
  <c r="B457"/>
  <c r="B456"/>
  <c r="B455"/>
  <c r="B454"/>
  <c r="B453"/>
  <c r="B452"/>
  <c r="B451"/>
  <c r="B450"/>
  <c r="B449"/>
  <c r="B443"/>
  <c r="B442"/>
  <c r="B434"/>
  <c r="B433"/>
  <c r="B430"/>
  <c r="B429"/>
  <c r="K427"/>
  <c r="B426"/>
  <c r="B422"/>
  <c r="K419"/>
  <c r="B415"/>
  <c r="B412"/>
  <c r="B411"/>
  <c r="B408"/>
  <c r="B398"/>
  <c r="B396"/>
  <c r="B393"/>
  <c r="B391"/>
  <c r="B388"/>
  <c r="B385"/>
  <c r="B384"/>
  <c r="B383"/>
  <c r="B379"/>
  <c r="B373"/>
  <c r="O369"/>
  <c r="B360"/>
  <c r="B349"/>
  <c r="K348"/>
  <c r="B345"/>
  <c r="B337"/>
  <c r="B333"/>
  <c r="B331"/>
  <c r="B317"/>
  <c r="B312"/>
  <c r="B309"/>
  <c r="D308" i="37"/>
  <c r="B296" i="13"/>
  <c r="B294"/>
  <c r="D289" i="37"/>
  <c r="D287"/>
  <c r="D286"/>
  <c r="B282" i="13"/>
  <c r="B281"/>
  <c r="D279" i="37"/>
  <c r="D276"/>
  <c r="B271" i="13"/>
  <c r="B273" i="6"/>
  <c r="B269" i="13"/>
  <c r="B271" i="6"/>
  <c r="K266" i="13"/>
  <c r="P268" i="6"/>
  <c r="B263" i="13"/>
  <c r="B265" i="6"/>
  <c r="F265" s="1"/>
  <c r="R259" i="1"/>
  <c r="D257" i="37" s="1"/>
  <c r="E257" i="40"/>
  <c r="B255" i="13"/>
  <c r="B257" i="6"/>
  <c r="F257" s="1"/>
  <c r="R256" i="1"/>
  <c r="D254" i="37" s="1"/>
  <c r="E254" i="40"/>
  <c r="B249" i="13"/>
  <c r="B251" i="6"/>
  <c r="B248" i="13"/>
  <c r="B250" i="6"/>
  <c r="B247" i="13"/>
  <c r="B249" i="6"/>
  <c r="F249" s="1"/>
  <c r="B246" i="13"/>
  <c r="B248" i="6"/>
  <c r="F248" s="1"/>
  <c r="B241" i="13"/>
  <c r="B243" i="6"/>
  <c r="F243" s="1"/>
  <c r="B239" i="13"/>
  <c r="B241" i="6"/>
  <c r="F241" s="1"/>
  <c r="R239" i="1"/>
  <c r="D237" i="37" s="1"/>
  <c r="E237" i="40"/>
  <c r="B236" i="13"/>
  <c r="B238" i="6"/>
  <c r="B234" i="13"/>
  <c r="B236" i="6"/>
  <c r="B228" i="13"/>
  <c r="B230" i="6"/>
  <c r="R227" i="1"/>
  <c r="D225" i="37" s="1"/>
  <c r="E225" i="40"/>
  <c r="B223" i="13"/>
  <c r="B225" i="6"/>
  <c r="F225" s="1"/>
  <c r="R224" i="1"/>
  <c r="D222" i="37" s="1"/>
  <c r="E222" i="40"/>
  <c r="B221" i="13"/>
  <c r="B223" i="6"/>
  <c r="R222" i="1"/>
  <c r="D220" i="37" s="1"/>
  <c r="E220" i="40"/>
  <c r="B217" i="13"/>
  <c r="B219" i="6"/>
  <c r="B215" i="13"/>
  <c r="B217" i="6"/>
  <c r="R208" i="1"/>
  <c r="D206" i="37" s="1"/>
  <c r="E206" i="40"/>
  <c r="R207" i="1"/>
  <c r="D205" i="37" s="1"/>
  <c r="E205" i="40"/>
  <c r="B198" i="13"/>
  <c r="B200" i="6"/>
  <c r="B193" i="13"/>
  <c r="B195" i="6"/>
  <c r="P182" i="13"/>
  <c r="Y184" i="6"/>
  <c r="B181" i="13"/>
  <c r="B183" i="6"/>
  <c r="F183" s="1"/>
  <c r="R182" i="1"/>
  <c r="D180" i="37" s="1"/>
  <c r="E180" i="40"/>
  <c r="R181" i="1"/>
  <c r="D179" i="37" s="1"/>
  <c r="E179" i="40"/>
  <c r="R180" i="1"/>
  <c r="D178" i="37" s="1"/>
  <c r="E178" i="40"/>
  <c r="B171" i="13"/>
  <c r="B173" i="6"/>
  <c r="B170" i="13"/>
  <c r="B172" i="6"/>
  <c r="B163" i="13"/>
  <c r="B165" i="6"/>
  <c r="B162" i="13"/>
  <c r="B164" i="6"/>
  <c r="B161" i="13"/>
  <c r="B163" i="6"/>
  <c r="F163" s="1"/>
  <c r="B157" i="13"/>
  <c r="B159" i="6"/>
  <c r="B154" i="13"/>
  <c r="B156" i="6"/>
  <c r="F156" s="1"/>
  <c r="B153" i="13"/>
  <c r="B155" i="6"/>
  <c r="B151" i="13"/>
  <c r="B153" i="6"/>
  <c r="B146" i="13"/>
  <c r="B148" i="6"/>
  <c r="F148" s="1"/>
  <c r="B145" i="13"/>
  <c r="B147" i="6"/>
  <c r="R146" i="1"/>
  <c r="D144" i="37" s="1"/>
  <c r="E144" i="40"/>
  <c r="R139" i="1"/>
  <c r="D137" i="37" s="1"/>
  <c r="E137" i="40"/>
  <c r="V270" i="5"/>
  <c r="A270" i="7"/>
  <c r="V258" i="5"/>
  <c r="A258" i="7"/>
  <c r="V242" i="5"/>
  <c r="A242" i="7"/>
  <c r="V230" i="5"/>
  <c r="A230" i="7"/>
  <c r="V218" i="5"/>
  <c r="A218" i="7"/>
  <c r="V206" i="5"/>
  <c r="A206" i="7"/>
  <c r="V190" i="5"/>
  <c r="A190" i="7"/>
  <c r="V174" i="5"/>
  <c r="A174" i="7"/>
  <c r="V162" i="5"/>
  <c r="A162" i="7"/>
  <c r="V150" i="5"/>
  <c r="A150" i="7"/>
  <c r="V138" i="5"/>
  <c r="A138" i="7"/>
  <c r="V126" i="5"/>
  <c r="A126" i="7"/>
  <c r="V110" i="5"/>
  <c r="A110" i="7"/>
  <c r="V98" i="5"/>
  <c r="A98" i="7"/>
  <c r="V86" i="5"/>
  <c r="A86" i="7"/>
  <c r="V70" i="5"/>
  <c r="A70" i="7"/>
  <c r="V58" i="5"/>
  <c r="A58" i="7"/>
  <c r="V46" i="5"/>
  <c r="A46" i="7"/>
  <c r="V38" i="5"/>
  <c r="A38" i="7"/>
  <c r="B653" i="13"/>
  <c r="B646"/>
  <c r="B639"/>
  <c r="B636"/>
  <c r="B635"/>
  <c r="K632"/>
  <c r="B630"/>
  <c r="B626"/>
  <c r="B622"/>
  <c r="K621"/>
  <c r="B618"/>
  <c r="B614"/>
  <c r="B610"/>
  <c r="B606"/>
  <c r="K605"/>
  <c r="K601"/>
  <c r="P600"/>
  <c r="O599"/>
  <c r="B597"/>
  <c r="B596"/>
  <c r="B591"/>
  <c r="B590"/>
  <c r="O588"/>
  <c r="B587"/>
  <c r="B586"/>
  <c r="B581"/>
  <c r="B577"/>
  <c r="B564"/>
  <c r="B560"/>
  <c r="B556"/>
  <c r="B552"/>
  <c r="B548"/>
  <c r="B542"/>
  <c r="B541"/>
  <c r="B537"/>
  <c r="K536"/>
  <c r="B536"/>
  <c r="B535"/>
  <c r="B533"/>
  <c r="B523"/>
  <c r="B522"/>
  <c r="B500"/>
  <c r="B497"/>
  <c r="B489"/>
  <c r="B488"/>
  <c r="B481"/>
  <c r="K480"/>
  <c r="B480"/>
  <c r="B136"/>
  <c r="B138" i="6"/>
  <c r="B128" i="13"/>
  <c r="B130" i="6"/>
  <c r="R123" i="1"/>
  <c r="D121" i="37" s="1"/>
  <c r="E121" i="40"/>
  <c r="R111" i="1"/>
  <c r="D109" i="37" s="1"/>
  <c r="E109" i="40"/>
  <c r="B107" i="13"/>
  <c r="B109" i="6"/>
  <c r="B105" i="13"/>
  <c r="B107" i="6"/>
  <c r="R106" i="1"/>
  <c r="D104" i="37" s="1"/>
  <c r="E104" i="40"/>
  <c r="B100" i="13"/>
  <c r="B102" i="6"/>
  <c r="R101" i="1"/>
  <c r="D99" i="37" s="1"/>
  <c r="E99" i="40"/>
  <c r="B96" i="13"/>
  <c r="B98" i="6"/>
  <c r="B94" i="13"/>
  <c r="B96" i="6"/>
  <c r="F96" s="1"/>
  <c r="R95" i="1"/>
  <c r="D93" i="37" s="1"/>
  <c r="E93" i="40"/>
  <c r="B92" i="13"/>
  <c r="B94" i="6"/>
  <c r="B90" i="13"/>
  <c r="B92" i="6"/>
  <c r="F92" s="1"/>
  <c r="B88" i="13"/>
  <c r="B90" i="6"/>
  <c r="B81" i="13"/>
  <c r="B83" i="6"/>
  <c r="B70" i="13"/>
  <c r="B72" i="6"/>
  <c r="B66" i="13"/>
  <c r="B68" i="6"/>
  <c r="R67" i="1"/>
  <c r="D65" i="37" s="1"/>
  <c r="E65" i="40"/>
  <c r="R59" i="1"/>
  <c r="D57" i="37" s="1"/>
  <c r="E57" i="40"/>
  <c r="B53" i="13"/>
  <c r="B55" i="6"/>
  <c r="B41" i="13"/>
  <c r="B43" i="6"/>
  <c r="B38" i="13"/>
  <c r="B40" i="6"/>
  <c r="B37" i="13"/>
  <c r="B39" i="6"/>
  <c r="F39" s="1"/>
  <c r="R38" i="1"/>
  <c r="D36" i="37" s="1"/>
  <c r="E36" i="40"/>
  <c r="R36" i="1"/>
  <c r="D34" i="37" s="1"/>
  <c r="E34" i="40"/>
  <c r="B32" i="13"/>
  <c r="B34" i="6"/>
  <c r="B31" i="13"/>
  <c r="B33" i="6"/>
  <c r="F33" s="1"/>
  <c r="B29" i="13"/>
  <c r="B31" i="6"/>
  <c r="B28" i="13"/>
  <c r="B30" i="6"/>
  <c r="X29"/>
  <c r="R29" i="1"/>
  <c r="D27" i="37" s="1"/>
  <c r="E27" i="40"/>
  <c r="B134" i="13"/>
  <c r="B136" i="6"/>
  <c r="F136" s="1"/>
  <c r="B118" i="13"/>
  <c r="B120" i="6"/>
  <c r="F120" s="1"/>
  <c r="V273" i="5"/>
  <c r="A273" i="7"/>
  <c r="V269" i="5"/>
  <c r="A269" i="7"/>
  <c r="V265" i="5"/>
  <c r="A265" i="7"/>
  <c r="V261" i="5"/>
  <c r="A261" i="7"/>
  <c r="V257" i="5"/>
  <c r="A257" i="7"/>
  <c r="V253" i="5"/>
  <c r="A253" i="7"/>
  <c r="V249" i="5"/>
  <c r="A249" i="7"/>
  <c r="V245" i="5"/>
  <c r="A245" i="7"/>
  <c r="V241" i="5"/>
  <c r="A241" i="7"/>
  <c r="V237" i="5"/>
  <c r="A237" i="7"/>
  <c r="V233" i="5"/>
  <c r="A233" i="7"/>
  <c r="V229" i="5"/>
  <c r="A229" i="7"/>
  <c r="V225" i="5"/>
  <c r="A225" i="7"/>
  <c r="V221" i="5"/>
  <c r="A221" i="7"/>
  <c r="V217" i="5"/>
  <c r="A217" i="7"/>
  <c r="V213" i="5"/>
  <c r="A213" i="7"/>
  <c r="V209" i="5"/>
  <c r="A209" i="7"/>
  <c r="V205" i="5"/>
  <c r="A205" i="7"/>
  <c r="V201" i="5"/>
  <c r="A201" i="7"/>
  <c r="V197" i="5"/>
  <c r="A197" i="7"/>
  <c r="V193" i="5"/>
  <c r="A193" i="7"/>
  <c r="V189" i="5"/>
  <c r="A189" i="7"/>
  <c r="V185" i="5"/>
  <c r="A185" i="7"/>
  <c r="V181" i="5"/>
  <c r="A181" i="7"/>
  <c r="V177" i="5"/>
  <c r="A177" i="7"/>
  <c r="V173" i="5"/>
  <c r="A173" i="7"/>
  <c r="V169" i="5"/>
  <c r="A169" i="7"/>
  <c r="V165" i="5"/>
  <c r="A165" i="7"/>
  <c r="V161" i="5"/>
  <c r="A161" i="7"/>
  <c r="V157" i="5"/>
  <c r="A157" i="7"/>
  <c r="V153" i="5"/>
  <c r="A153" i="7"/>
  <c r="V149" i="5"/>
  <c r="A149" i="7"/>
  <c r="V145" i="5"/>
  <c r="A145" i="7"/>
  <c r="V141" i="5"/>
  <c r="A141" i="7"/>
  <c r="V137" i="5"/>
  <c r="A137" i="7"/>
  <c r="V133" i="5"/>
  <c r="A133" i="7"/>
  <c r="V129" i="5"/>
  <c r="A129" i="7"/>
  <c r="V125" i="5"/>
  <c r="A125" i="7"/>
  <c r="V121" i="5"/>
  <c r="A121" i="7"/>
  <c r="V117" i="5"/>
  <c r="A117" i="7"/>
  <c r="V113" i="5"/>
  <c r="A113" i="7"/>
  <c r="V109" i="5"/>
  <c r="A109" i="7"/>
  <c r="V105" i="5"/>
  <c r="A105" i="7"/>
  <c r="V101" i="5"/>
  <c r="A101" i="7"/>
  <c r="V97" i="5"/>
  <c r="A97" i="7"/>
  <c r="V93" i="5"/>
  <c r="A93" i="7"/>
  <c r="V89" i="5"/>
  <c r="A89" i="7"/>
  <c r="V85" i="5"/>
  <c r="A85" i="7"/>
  <c r="V81" i="5"/>
  <c r="A81" i="7"/>
  <c r="V77" i="5"/>
  <c r="A77" i="7"/>
  <c r="V73" i="5"/>
  <c r="A73" i="7"/>
  <c r="V69" i="5"/>
  <c r="A69" i="7"/>
  <c r="V65" i="5"/>
  <c r="A65" i="7"/>
  <c r="V61" i="5"/>
  <c r="A61" i="7"/>
  <c r="V57" i="5"/>
  <c r="A57" i="7"/>
  <c r="V53" i="5"/>
  <c r="A53" i="7"/>
  <c r="V49" i="5"/>
  <c r="A49" i="7"/>
  <c r="V45" i="5"/>
  <c r="A45" i="7"/>
  <c r="V41" i="5"/>
  <c r="A41" i="7"/>
  <c r="V37" i="5"/>
  <c r="A37" i="7"/>
  <c r="V33" i="5"/>
  <c r="A33" i="7"/>
  <c r="V29" i="5"/>
  <c r="A29" i="7"/>
  <c r="B425" i="13"/>
  <c r="B421"/>
  <c r="B418"/>
  <c r="B416"/>
  <c r="B407"/>
  <c r="B405"/>
  <c r="B397"/>
  <c r="B395"/>
  <c r="B394"/>
  <c r="B392"/>
  <c r="B389"/>
  <c r="B386"/>
  <c r="B381"/>
  <c r="B378"/>
  <c r="B376"/>
  <c r="B375"/>
  <c r="B374"/>
  <c r="B361"/>
  <c r="B357"/>
  <c r="B356"/>
  <c r="B355"/>
  <c r="D352" i="37"/>
  <c r="D343"/>
  <c r="B341" i="13"/>
  <c r="B340"/>
  <c r="D339" i="37"/>
  <c r="B338" i="13"/>
  <c r="B334"/>
  <c r="B329"/>
  <c r="D328" i="37"/>
  <c r="D326"/>
  <c r="B324" i="13"/>
  <c r="B323"/>
  <c r="D320" i="37"/>
  <c r="D319"/>
  <c r="B313" i="13"/>
  <c r="B311"/>
  <c r="D307" i="37"/>
  <c r="B306" i="13"/>
  <c r="D305" i="37"/>
  <c r="B304" i="13"/>
  <c r="B300"/>
  <c r="B298"/>
  <c r="B295"/>
  <c r="B292"/>
  <c r="B288"/>
  <c r="B284"/>
  <c r="B283"/>
  <c r="B277"/>
  <c r="R277" i="1"/>
  <c r="D275" i="37" s="1"/>
  <c r="E275" i="40"/>
  <c r="R276" i="1"/>
  <c r="D274" i="37" s="1"/>
  <c r="E274" i="40"/>
  <c r="R274" i="1"/>
  <c r="D272" i="37" s="1"/>
  <c r="E272" i="40"/>
  <c r="B270" i="13"/>
  <c r="B272" i="6"/>
  <c r="B268" i="13"/>
  <c r="B270" i="6"/>
  <c r="R268" i="1"/>
  <c r="D266" i="37" s="1"/>
  <c r="E266" i="40"/>
  <c r="B262" i="13"/>
  <c r="B264" i="6"/>
  <c r="B261" i="13"/>
  <c r="B263" i="6"/>
  <c r="B256" i="13"/>
  <c r="B258" i="6"/>
  <c r="B253" i="13"/>
  <c r="B255" i="6"/>
  <c r="B252" i="13"/>
  <c r="B254" i="6"/>
  <c r="B250" i="13"/>
  <c r="B252" i="6"/>
  <c r="B244" i="13"/>
  <c r="B246" i="6"/>
  <c r="F246" s="1"/>
  <c r="B242" i="13"/>
  <c r="B244" i="6"/>
  <c r="B235" i="13"/>
  <c r="B237" i="6"/>
  <c r="F237" s="1"/>
  <c r="R235" i="1"/>
  <c r="D233" i="37" s="1"/>
  <c r="E233" i="40"/>
  <c r="B231" i="13"/>
  <c r="B233" i="6"/>
  <c r="F233" s="1"/>
  <c r="B230" i="13"/>
  <c r="B232" i="6"/>
  <c r="B227" i="13"/>
  <c r="B229" i="6"/>
  <c r="F229" s="1"/>
  <c r="B224" i="13"/>
  <c r="B226" i="6"/>
  <c r="B219" i="13"/>
  <c r="B221" i="6"/>
  <c r="F221" s="1"/>
  <c r="B212" i="13"/>
  <c r="B214" i="6"/>
  <c r="B210" i="13"/>
  <c r="B212" i="6"/>
  <c r="B203" i="13"/>
  <c r="B205" i="6"/>
  <c r="F205" s="1"/>
  <c r="B202" i="13"/>
  <c r="B204" i="6"/>
  <c r="B201" i="13"/>
  <c r="B203" i="6"/>
  <c r="B200" i="13"/>
  <c r="B202" i="6"/>
  <c r="B197" i="13"/>
  <c r="B199" i="6"/>
  <c r="F199" s="1"/>
  <c r="B196" i="13"/>
  <c r="B198" i="6"/>
  <c r="R197" i="1"/>
  <c r="D195" i="37" s="1"/>
  <c r="E195" i="40"/>
  <c r="B192" i="13"/>
  <c r="B194" i="6"/>
  <c r="B191" i="13"/>
  <c r="B193" i="6"/>
  <c r="B190" i="13"/>
  <c r="B192" i="6"/>
  <c r="R190" i="1"/>
  <c r="D188" i="37" s="1"/>
  <c r="E188" i="40"/>
  <c r="R187" i="1"/>
  <c r="D185" i="37" s="1"/>
  <c r="E185" i="40"/>
  <c r="R186" i="1"/>
  <c r="D184" i="37" s="1"/>
  <c r="E184" i="40"/>
  <c r="B183" i="13"/>
  <c r="B185" i="6"/>
  <c r="B176" i="13"/>
  <c r="B178" i="6"/>
  <c r="R176" i="1"/>
  <c r="D174" i="37" s="1"/>
  <c r="E174" i="40"/>
  <c r="B172" i="13"/>
  <c r="B174" i="6"/>
  <c r="B169" i="13"/>
  <c r="B171" i="6"/>
  <c r="F171" s="1"/>
  <c r="R166" i="1"/>
  <c r="D164" i="37" s="1"/>
  <c r="E164" i="40"/>
  <c r="B160" i="13"/>
  <c r="B162" i="6"/>
  <c r="B152" i="13"/>
  <c r="B154" i="6"/>
  <c r="B150" i="13"/>
  <c r="B152" i="6"/>
  <c r="B148" i="13"/>
  <c r="B150" i="6"/>
  <c r="R145" i="1"/>
  <c r="D143" i="37" s="1"/>
  <c r="E143" i="40"/>
  <c r="B139" i="13"/>
  <c r="B141" i="6"/>
  <c r="B132" i="13"/>
  <c r="B134" i="6"/>
  <c r="B131" i="13"/>
  <c r="B133" i="6"/>
  <c r="B124" i="13"/>
  <c r="B126" i="6"/>
  <c r="R121" i="1"/>
  <c r="D119" i="37" s="1"/>
  <c r="E119" i="40"/>
  <c r="R118" i="1"/>
  <c r="D116" i="37" s="1"/>
  <c r="E116" i="40"/>
  <c r="B111" i="13"/>
  <c r="B113" i="6"/>
  <c r="B110" i="13"/>
  <c r="B112" i="6"/>
  <c r="B108" i="13"/>
  <c r="B110" i="6"/>
  <c r="R108" i="1"/>
  <c r="D106" i="37" s="1"/>
  <c r="E106" i="40"/>
  <c r="B103" i="13"/>
  <c r="B105" i="6"/>
  <c r="B101" i="13"/>
  <c r="B103" i="6"/>
  <c r="R100" i="1"/>
  <c r="D98" i="37" s="1"/>
  <c r="E98" i="40"/>
  <c r="B97" i="13"/>
  <c r="B99" i="6"/>
  <c r="R93" i="1"/>
  <c r="D91" i="37" s="1"/>
  <c r="E91" i="40"/>
  <c r="B87" i="13"/>
  <c r="B89" i="6"/>
  <c r="R87" i="1"/>
  <c r="D85" i="37" s="1"/>
  <c r="E85" i="40"/>
  <c r="R85" i="1"/>
  <c r="D83" i="37" s="1"/>
  <c r="E83" i="40"/>
  <c r="B82" i="13"/>
  <c r="B84" i="6"/>
  <c r="B80" i="13"/>
  <c r="B82" i="6"/>
  <c r="F82" s="1"/>
  <c r="B79" i="13"/>
  <c r="B81" i="6"/>
  <c r="B77" i="13"/>
  <c r="B79" i="6"/>
  <c r="B73" i="13"/>
  <c r="B75" i="6"/>
  <c r="B72" i="13"/>
  <c r="B74" i="6"/>
  <c r="B71" i="13"/>
  <c r="B73" i="6"/>
  <c r="B67" i="13"/>
  <c r="B69" i="6"/>
  <c r="B62" i="13"/>
  <c r="B64" i="6"/>
  <c r="R63" i="1"/>
  <c r="D61" i="37" s="1"/>
  <c r="E61" i="40"/>
  <c r="B54" i="13"/>
  <c r="B56" i="6"/>
  <c r="R53" i="1"/>
  <c r="D51" i="37" s="1"/>
  <c r="E51" i="40"/>
  <c r="R52" i="1"/>
  <c r="D50" i="37" s="1"/>
  <c r="E50" i="40"/>
  <c r="B47" i="13"/>
  <c r="B49" i="6"/>
  <c r="B46" i="13"/>
  <c r="B48" i="6"/>
  <c r="F48" s="1"/>
  <c r="B45" i="13"/>
  <c r="B47" i="6"/>
  <c r="F47" s="1"/>
  <c r="B43" i="13"/>
  <c r="B45" i="6"/>
  <c r="B42" i="13"/>
  <c r="B44" i="6"/>
  <c r="B40" i="13"/>
  <c r="B42" i="6"/>
  <c r="R37" i="1"/>
  <c r="D35" i="37" s="1"/>
  <c r="E35" i="40"/>
  <c r="P31" i="13"/>
  <c r="Y33" i="6"/>
  <c r="R32" i="1"/>
  <c r="D30" i="37" s="1"/>
  <c r="E30" i="40"/>
  <c r="B125" i="13"/>
  <c r="B127" i="6"/>
  <c r="B117" i="13"/>
  <c r="B119" i="6"/>
  <c r="V272" i="5"/>
  <c r="A272" i="7"/>
  <c r="V268" i="5"/>
  <c r="A268" i="7"/>
  <c r="V264" i="5"/>
  <c r="A264" i="7"/>
  <c r="V260" i="5"/>
  <c r="A260" i="7"/>
  <c r="V256" i="5"/>
  <c r="A256" i="7"/>
  <c r="V252" i="5"/>
  <c r="A252" i="7"/>
  <c r="V248" i="5"/>
  <c r="A248" i="7"/>
  <c r="V244" i="5"/>
  <c r="A244" i="7"/>
  <c r="V240" i="5"/>
  <c r="A240" i="7"/>
  <c r="V236" i="5"/>
  <c r="A236" i="7"/>
  <c r="V232" i="5"/>
  <c r="A232" i="7"/>
  <c r="V228" i="5"/>
  <c r="A228" i="7"/>
  <c r="V224" i="5"/>
  <c r="A224" i="7"/>
  <c r="V220" i="5"/>
  <c r="A220" i="7"/>
  <c r="V216" i="5"/>
  <c r="A216" i="7"/>
  <c r="V212" i="5"/>
  <c r="A212" i="7"/>
  <c r="V208" i="5"/>
  <c r="A208" i="7"/>
  <c r="V204" i="5"/>
  <c r="A204" i="7"/>
  <c r="V200" i="5"/>
  <c r="A200" i="7"/>
  <c r="V196" i="5"/>
  <c r="A196" i="7"/>
  <c r="V192" i="5"/>
  <c r="A192" i="7"/>
  <c r="V188" i="5"/>
  <c r="A188" i="7"/>
  <c r="V184" i="5"/>
  <c r="A184" i="7"/>
  <c r="V180" i="5"/>
  <c r="A180" i="7"/>
  <c r="V176" i="5"/>
  <c r="A176" i="7"/>
  <c r="V172" i="5"/>
  <c r="A172" i="7"/>
  <c r="V168" i="5"/>
  <c r="A168" i="7"/>
  <c r="V164" i="5"/>
  <c r="A164" i="7"/>
  <c r="V160" i="5"/>
  <c r="A160" i="7"/>
  <c r="V156" i="5"/>
  <c r="A156" i="7"/>
  <c r="V152" i="5"/>
  <c r="A152" i="7"/>
  <c r="V148" i="5"/>
  <c r="A148" i="7"/>
  <c r="V144" i="5"/>
  <c r="A144" i="7"/>
  <c r="V140" i="5"/>
  <c r="A140" i="7"/>
  <c r="V136" i="5"/>
  <c r="A136" i="7"/>
  <c r="V132" i="5"/>
  <c r="A132" i="7"/>
  <c r="V128" i="5"/>
  <c r="A128" i="7"/>
  <c r="V124" i="5"/>
  <c r="A124" i="7"/>
  <c r="V120" i="5"/>
  <c r="A120" i="7"/>
  <c r="V116" i="5"/>
  <c r="A116" i="7"/>
  <c r="V112" i="5"/>
  <c r="A112" i="7"/>
  <c r="V108" i="5"/>
  <c r="A108" i="7"/>
  <c r="V104" i="5"/>
  <c r="A104" i="7"/>
  <c r="V100" i="5"/>
  <c r="A100" i="7"/>
  <c r="V96" i="5"/>
  <c r="A96" i="7"/>
  <c r="V92" i="5"/>
  <c r="A92" i="7"/>
  <c r="V88" i="5"/>
  <c r="A88" i="7"/>
  <c r="V84" i="5"/>
  <c r="A84" i="7"/>
  <c r="V80" i="5"/>
  <c r="A80" i="7"/>
  <c r="V76" i="5"/>
  <c r="A76" i="7"/>
  <c r="V72" i="5"/>
  <c r="A72" i="7"/>
  <c r="V68" i="5"/>
  <c r="A68" i="7"/>
  <c r="V64" i="5"/>
  <c r="A64" i="7"/>
  <c r="V60" i="5"/>
  <c r="A60" i="7"/>
  <c r="V56" i="5"/>
  <c r="A56" i="7"/>
  <c r="V52" i="5"/>
  <c r="A52" i="7"/>
  <c r="V48" i="5"/>
  <c r="A48" i="7"/>
  <c r="V44" i="5"/>
  <c r="A44" i="7"/>
  <c r="V40" i="5"/>
  <c r="A40" i="7"/>
  <c r="V36" i="5"/>
  <c r="A36" i="7"/>
  <c r="V32" i="5"/>
  <c r="A32" i="7"/>
  <c r="V28" i="5"/>
  <c r="A28" i="7"/>
  <c r="B428" i="13"/>
  <c r="B420"/>
  <c r="B413"/>
  <c r="B406"/>
  <c r="B404"/>
  <c r="B402"/>
  <c r="B401"/>
  <c r="B399"/>
  <c r="B390"/>
  <c r="B387"/>
  <c r="B382"/>
  <c r="B380"/>
  <c r="K374"/>
  <c r="B371"/>
  <c r="B369"/>
  <c r="B368"/>
  <c r="B367"/>
  <c r="B366"/>
  <c r="B365"/>
  <c r="B364"/>
  <c r="B363"/>
  <c r="B362"/>
  <c r="B358"/>
  <c r="B351"/>
  <c r="B350"/>
  <c r="B347"/>
  <c r="B346"/>
  <c r="B342"/>
  <c r="B325"/>
  <c r="B318"/>
  <c r="D317" i="37"/>
  <c r="B316" i="13"/>
  <c r="B315"/>
  <c r="B314"/>
  <c r="D309" i="37"/>
  <c r="B308" i="13"/>
  <c r="D296" i="37"/>
  <c r="D294"/>
  <c r="B291" i="13"/>
  <c r="B289"/>
  <c r="B287"/>
  <c r="B286"/>
  <c r="B285"/>
  <c r="B279"/>
  <c r="B278"/>
  <c r="B276"/>
  <c r="B273"/>
  <c r="B275" i="6"/>
  <c r="R273" i="1"/>
  <c r="D271" i="37" s="1"/>
  <c r="E271" i="40"/>
  <c r="R271" i="1"/>
  <c r="D269" i="37" s="1"/>
  <c r="E269" i="40"/>
  <c r="B267" i="13"/>
  <c r="B269" i="6"/>
  <c r="F269" s="1"/>
  <c r="B265" i="13"/>
  <c r="B267" i="6"/>
  <c r="R265" i="1"/>
  <c r="D263" i="37" s="1"/>
  <c r="E263" i="40"/>
  <c r="B260" i="13"/>
  <c r="B262" i="6"/>
  <c r="B259" i="13"/>
  <c r="B261" i="6"/>
  <c r="F261" s="1"/>
  <c r="B257" i="13"/>
  <c r="B259" i="6"/>
  <c r="B254" i="13"/>
  <c r="B256" i="6"/>
  <c r="O248" i="13"/>
  <c r="X250" i="6"/>
  <c r="R250" i="1"/>
  <c r="D248" i="37" s="1"/>
  <c r="E248" i="40"/>
  <c r="R248" i="1"/>
  <c r="D246" i="37" s="1"/>
  <c r="E246" i="40"/>
  <c r="B245" i="13"/>
  <c r="B247" i="6"/>
  <c r="F247" s="1"/>
  <c r="B243" i="13"/>
  <c r="B245" i="6"/>
  <c r="F245" s="1"/>
  <c r="R241" i="1"/>
  <c r="D239" i="37" s="1"/>
  <c r="E239" i="40"/>
  <c r="B237" i="13"/>
  <c r="B239" i="6"/>
  <c r="B232" i="13"/>
  <c r="B234" i="6"/>
  <c r="B229" i="13"/>
  <c r="B231" i="6"/>
  <c r="R230" i="1"/>
  <c r="D228" i="37" s="1"/>
  <c r="E228" i="40"/>
  <c r="B225" i="13"/>
  <c r="B227" i="6"/>
  <c r="R225" i="1"/>
  <c r="D223" i="37" s="1"/>
  <c r="E223" i="40"/>
  <c r="B222" i="13"/>
  <c r="B224" i="6"/>
  <c r="B220" i="13"/>
  <c r="B222" i="6"/>
  <c r="B218" i="13"/>
  <c r="B220" i="6"/>
  <c r="R219" i="1"/>
  <c r="D217" i="37" s="1"/>
  <c r="E217" i="40"/>
  <c r="R217" i="1"/>
  <c r="D215" i="37" s="1"/>
  <c r="E215" i="40"/>
  <c r="B213" i="13"/>
  <c r="B215" i="6"/>
  <c r="F215" s="1"/>
  <c r="B207" i="13"/>
  <c r="B209" i="6"/>
  <c r="B206" i="13"/>
  <c r="B208" i="6"/>
  <c r="B205" i="13"/>
  <c r="B207" i="6"/>
  <c r="F207" s="1"/>
  <c r="B204" i="13"/>
  <c r="B206" i="6"/>
  <c r="B199" i="13"/>
  <c r="B201" i="6"/>
  <c r="R200" i="1"/>
  <c r="D198" i="37" s="1"/>
  <c r="E198" i="40"/>
  <c r="B189" i="13"/>
  <c r="B191" i="6"/>
  <c r="F191" s="1"/>
  <c r="R183" i="1"/>
  <c r="D181" i="37" s="1"/>
  <c r="E181" i="40"/>
  <c r="B180" i="13"/>
  <c r="B182" i="6"/>
  <c r="B179" i="13"/>
  <c r="B181" i="6"/>
  <c r="F181" s="1"/>
  <c r="B178" i="13"/>
  <c r="B180" i="6"/>
  <c r="B177" i="13"/>
  <c r="B179" i="6"/>
  <c r="F179" s="1"/>
  <c r="B173" i="13"/>
  <c r="B175" i="6"/>
  <c r="F175" s="1"/>
  <c r="R173" i="1"/>
  <c r="D171" i="37" s="1"/>
  <c r="E171" i="40"/>
  <c r="B168" i="13"/>
  <c r="B170" i="6"/>
  <c r="B166" i="13"/>
  <c r="B168" i="6"/>
  <c r="B165" i="13"/>
  <c r="B167" i="6"/>
  <c r="F167" s="1"/>
  <c r="B159" i="13"/>
  <c r="B161" i="6"/>
  <c r="R159" i="1"/>
  <c r="D157" i="37" s="1"/>
  <c r="E157" i="40"/>
  <c r="B155" i="13"/>
  <c r="B157" i="6"/>
  <c r="F157" s="1"/>
  <c r="B149" i="13"/>
  <c r="B151" i="6"/>
  <c r="R147" i="1"/>
  <c r="D145" i="37" s="1"/>
  <c r="E145" i="40"/>
  <c r="B144" i="13"/>
  <c r="B146" i="6"/>
  <c r="B142" i="13"/>
  <c r="B144" i="6"/>
  <c r="B140" i="13"/>
  <c r="B142" i="6"/>
  <c r="F142" s="1"/>
  <c r="B137" i="13"/>
  <c r="B139" i="6"/>
  <c r="F139" s="1"/>
  <c r="R138" i="1"/>
  <c r="D136" i="37" s="1"/>
  <c r="E136" i="40"/>
  <c r="B135" i="13"/>
  <c r="B137" i="6"/>
  <c r="R136" i="1"/>
  <c r="D134" i="37" s="1"/>
  <c r="E134" i="40"/>
  <c r="B129" i="13"/>
  <c r="B131" i="6"/>
  <c r="R130" i="1"/>
  <c r="D128" i="37" s="1"/>
  <c r="E128" i="40"/>
  <c r="B127" i="13"/>
  <c r="B129" i="6"/>
  <c r="B121" i="13"/>
  <c r="B123" i="6"/>
  <c r="B120" i="13"/>
  <c r="B122" i="6"/>
  <c r="B113" i="13"/>
  <c r="B115" i="6"/>
  <c r="R114" i="1"/>
  <c r="D112" i="37" s="1"/>
  <c r="E112" i="40"/>
  <c r="B109" i="13"/>
  <c r="B111" i="6"/>
  <c r="B104" i="13"/>
  <c r="B106" i="6"/>
  <c r="B102" i="13"/>
  <c r="B104" i="6"/>
  <c r="R102" i="1"/>
  <c r="D100" i="37" s="1"/>
  <c r="E100" i="40"/>
  <c r="B99" i="13"/>
  <c r="B101" i="6"/>
  <c r="B95" i="13"/>
  <c r="B97" i="6"/>
  <c r="B93" i="13"/>
  <c r="B95" i="6"/>
  <c r="F95" s="1"/>
  <c r="R94" i="1"/>
  <c r="D92" i="37" s="1"/>
  <c r="E92" i="40"/>
  <c r="R92" i="1"/>
  <c r="D90" i="37" s="1"/>
  <c r="E90" i="40"/>
  <c r="B89" i="13"/>
  <c r="B91" i="6"/>
  <c r="B84" i="13"/>
  <c r="B86" i="6"/>
  <c r="B78" i="13"/>
  <c r="B80" i="6"/>
  <c r="B74" i="13"/>
  <c r="B76" i="6"/>
  <c r="R72" i="1"/>
  <c r="D70" i="37" s="1"/>
  <c r="E70" i="40"/>
  <c r="B65" i="13"/>
  <c r="B67" i="6"/>
  <c r="B59" i="13"/>
  <c r="B61" i="6"/>
  <c r="B58" i="13"/>
  <c r="B60" i="6"/>
  <c r="B57" i="13"/>
  <c r="B59" i="6"/>
  <c r="F59" s="1"/>
  <c r="B49" i="13"/>
  <c r="B51" i="6"/>
  <c r="R43" i="1"/>
  <c r="D41" i="37" s="1"/>
  <c r="E41" i="40"/>
  <c r="R39" i="1"/>
  <c r="D37" i="37" s="1"/>
  <c r="E37" i="40"/>
  <c r="B36" i="13"/>
  <c r="B38" i="6"/>
  <c r="AY38" s="1"/>
  <c r="B34" i="13"/>
  <c r="B36" i="6"/>
  <c r="B33" i="13"/>
  <c r="B35" i="6"/>
  <c r="R34" i="1"/>
  <c r="D32" i="37" s="1"/>
  <c r="E32" i="40"/>
  <c r="R31" i="1"/>
  <c r="D29" i="37" s="1"/>
  <c r="E29" i="40"/>
  <c r="R30" i="1"/>
  <c r="D28" i="37" s="1"/>
  <c r="E28" i="40"/>
  <c r="B27" i="13"/>
  <c r="B29" i="6"/>
  <c r="R137" i="1"/>
  <c r="D135" i="37" s="1"/>
  <c r="E135" i="40"/>
  <c r="B123" i="13"/>
  <c r="B125" i="6"/>
  <c r="R115" i="1"/>
  <c r="D113" i="37" s="1"/>
  <c r="E113" i="40"/>
  <c r="B112" i="13"/>
  <c r="B114" i="6"/>
  <c r="V275" i="5"/>
  <c r="A275" i="7"/>
  <c r="V271" i="5"/>
  <c r="A271" i="7"/>
  <c r="V267" i="5"/>
  <c r="A267" i="7"/>
  <c r="V263" i="5"/>
  <c r="A263" i="7"/>
  <c r="V259" i="5"/>
  <c r="A259" i="7"/>
  <c r="V255" i="5"/>
  <c r="A255" i="7"/>
  <c r="V251" i="5"/>
  <c r="A251" i="7"/>
  <c r="V247" i="5"/>
  <c r="A247" i="7"/>
  <c r="V243" i="5"/>
  <c r="A243" i="7"/>
  <c r="V239" i="5"/>
  <c r="A239" i="7"/>
  <c r="V235" i="5"/>
  <c r="A235" i="7"/>
  <c r="V231" i="5"/>
  <c r="A231" i="7"/>
  <c r="V227" i="5"/>
  <c r="A227" i="7"/>
  <c r="V223" i="5"/>
  <c r="A223" i="7"/>
  <c r="V219" i="5"/>
  <c r="A219" i="7"/>
  <c r="V215" i="5"/>
  <c r="A215" i="7"/>
  <c r="V211" i="5"/>
  <c r="A211" i="7"/>
  <c r="V207" i="5"/>
  <c r="A207" i="7"/>
  <c r="V203" i="5"/>
  <c r="A203" i="7"/>
  <c r="V199" i="5"/>
  <c r="A199" i="7"/>
  <c r="V195" i="5"/>
  <c r="A195" i="7"/>
  <c r="V191" i="5"/>
  <c r="A191" i="7"/>
  <c r="V187" i="5"/>
  <c r="A187" i="7"/>
  <c r="V183" i="5"/>
  <c r="A183" i="7"/>
  <c r="V179" i="5"/>
  <c r="A179" i="7"/>
  <c r="V175" i="5"/>
  <c r="A175" i="7"/>
  <c r="V171" i="5"/>
  <c r="A171" i="7"/>
  <c r="V167" i="5"/>
  <c r="A167" i="7"/>
  <c r="V163" i="5"/>
  <c r="A163" i="7"/>
  <c r="V159" i="5"/>
  <c r="A159" i="7"/>
  <c r="V151" i="5"/>
  <c r="A151" i="7"/>
  <c r="V147" i="5"/>
  <c r="A147" i="7"/>
  <c r="V143" i="5"/>
  <c r="A143" i="7"/>
  <c r="V139" i="5"/>
  <c r="A139" i="7"/>
  <c r="V135" i="5"/>
  <c r="A135" i="7"/>
  <c r="V131" i="5"/>
  <c r="A131" i="7"/>
  <c r="V127" i="5"/>
  <c r="A127" i="7"/>
  <c r="V123" i="5"/>
  <c r="A123" i="7"/>
  <c r="V119" i="5"/>
  <c r="A119" i="7"/>
  <c r="V115" i="5"/>
  <c r="A115" i="7"/>
  <c r="V111" i="5"/>
  <c r="A111" i="7"/>
  <c r="V107" i="5"/>
  <c r="A107" i="7"/>
  <c r="V103" i="5"/>
  <c r="A103" i="7"/>
  <c r="V99" i="5"/>
  <c r="A99" i="7"/>
  <c r="V95" i="5"/>
  <c r="A95" i="7"/>
  <c r="V91" i="5"/>
  <c r="A91" i="7"/>
  <c r="V87" i="5"/>
  <c r="A87" i="7"/>
  <c r="V83" i="5"/>
  <c r="A83" i="7"/>
  <c r="V79" i="5"/>
  <c r="A79" i="7"/>
  <c r="V75" i="5"/>
  <c r="A75" i="7"/>
  <c r="V71" i="5"/>
  <c r="A71" i="7"/>
  <c r="V67" i="5"/>
  <c r="A67" i="7"/>
  <c r="V63" i="5"/>
  <c r="A63" i="7"/>
  <c r="V59" i="5"/>
  <c r="A59" i="7"/>
  <c r="V55" i="5"/>
  <c r="A55" i="7"/>
  <c r="V51" i="5"/>
  <c r="A51" i="7"/>
  <c r="V47" i="5"/>
  <c r="A47" i="7"/>
  <c r="V43" i="5"/>
  <c r="A43" i="7"/>
  <c r="V39" i="5"/>
  <c r="A39" i="7"/>
  <c r="V35" i="5"/>
  <c r="A35" i="7"/>
  <c r="V31" i="5"/>
  <c r="A31" i="7"/>
  <c r="V27" i="5"/>
  <c r="A27" i="7"/>
  <c r="K477" i="37"/>
  <c r="B427" i="13"/>
  <c r="B419"/>
  <c r="B410"/>
  <c r="B409"/>
  <c r="B403"/>
  <c r="B400"/>
  <c r="B377"/>
  <c r="B372"/>
  <c r="B359"/>
  <c r="B354"/>
  <c r="B353"/>
  <c r="B352"/>
  <c r="B348"/>
  <c r="B344"/>
  <c r="B343"/>
  <c r="B339"/>
  <c r="D338" i="37"/>
  <c r="B336" i="13"/>
  <c r="B335"/>
  <c r="B332"/>
  <c r="B330"/>
  <c r="B328"/>
  <c r="B327"/>
  <c r="B326"/>
  <c r="B322"/>
  <c r="B321"/>
  <c r="B320"/>
  <c r="B319"/>
  <c r="B310"/>
  <c r="B307"/>
  <c r="B305"/>
  <c r="B303"/>
  <c r="B301"/>
  <c r="B299"/>
  <c r="B297"/>
  <c r="B293"/>
  <c r="B290"/>
  <c r="D283" i="37"/>
  <c r="B280" i="13"/>
  <c r="B275"/>
  <c r="B277" i="6"/>
  <c r="F277" s="1"/>
  <c r="B274" i="13"/>
  <c r="B276" i="6"/>
  <c r="B272" i="13"/>
  <c r="B274" i="6"/>
  <c r="F274" s="1"/>
  <c r="R270" i="1"/>
  <c r="D268" i="37" s="1"/>
  <c r="E268" i="40"/>
  <c r="B266" i="13"/>
  <c r="B268" i="6"/>
  <c r="B264" i="13"/>
  <c r="B266" i="6"/>
  <c r="AO266" s="1"/>
  <c r="R264" i="1"/>
  <c r="D262" i="37" s="1"/>
  <c r="E262" i="40"/>
  <c r="R263" i="1"/>
  <c r="D261" i="37" s="1"/>
  <c r="E261" i="40"/>
  <c r="B258" i="13"/>
  <c r="B260" i="6"/>
  <c r="B251" i="13"/>
  <c r="B253" i="6"/>
  <c r="F253" s="1"/>
  <c r="R252" i="1"/>
  <c r="D250" i="37" s="1"/>
  <c r="E250" i="40"/>
  <c r="R246" i="1"/>
  <c r="D244" i="37" s="1"/>
  <c r="E244" i="40"/>
  <c r="R244" i="1"/>
  <c r="D242" i="37" s="1"/>
  <c r="E242" i="40"/>
  <c r="B240" i="13"/>
  <c r="B242" i="6"/>
  <c r="AY242" s="1"/>
  <c r="B238" i="13"/>
  <c r="B240" i="6"/>
  <c r="R237" i="1"/>
  <c r="D235" i="37" s="1"/>
  <c r="E235" i="40"/>
  <c r="B233" i="13"/>
  <c r="B235" i="6"/>
  <c r="R232" i="1"/>
  <c r="D230" i="37" s="1"/>
  <c r="E230" i="40"/>
  <c r="B226" i="13"/>
  <c r="B228" i="6"/>
  <c r="B216" i="13"/>
  <c r="B218" i="6"/>
  <c r="B214" i="13"/>
  <c r="B216" i="6"/>
  <c r="R214" i="1"/>
  <c r="D212" i="37" s="1"/>
  <c r="E212" i="40"/>
  <c r="B211" i="13"/>
  <c r="B213" i="6"/>
  <c r="R212" i="1"/>
  <c r="D210" i="37" s="1"/>
  <c r="E210" i="40"/>
  <c r="B209" i="13"/>
  <c r="B211" i="6"/>
  <c r="B208" i="13"/>
  <c r="B210" i="6"/>
  <c r="AF210" s="1"/>
  <c r="R204" i="1"/>
  <c r="D202" i="37" s="1"/>
  <c r="E202" i="40"/>
  <c r="R202" i="1"/>
  <c r="D200" i="37" s="1"/>
  <c r="E200" i="40"/>
  <c r="R198" i="1"/>
  <c r="D196" i="37" s="1"/>
  <c r="E196" i="40"/>
  <c r="B195" i="13"/>
  <c r="B197" i="6"/>
  <c r="O197" s="1"/>
  <c r="B194" i="13"/>
  <c r="B196" i="6"/>
  <c r="B188" i="13"/>
  <c r="B190" i="6"/>
  <c r="AY190" s="1"/>
  <c r="B187" i="13"/>
  <c r="B189" i="6"/>
  <c r="B186" i="13"/>
  <c r="B188" i="6"/>
  <c r="F188" s="1"/>
  <c r="B185" i="13"/>
  <c r="B187" i="6"/>
  <c r="B184" i="13"/>
  <c r="B186" i="6"/>
  <c r="F186" s="1"/>
  <c r="R185" i="1"/>
  <c r="D183" i="37" s="1"/>
  <c r="E183" i="40"/>
  <c r="B182" i="13"/>
  <c r="B184" i="6"/>
  <c r="AO184" s="1"/>
  <c r="B175" i="13"/>
  <c r="B177" i="6"/>
  <c r="B174" i="13"/>
  <c r="B176" i="6"/>
  <c r="AY176" s="1"/>
  <c r="B167" i="13"/>
  <c r="B169" i="6"/>
  <c r="B164" i="13"/>
  <c r="B166" i="6"/>
  <c r="O166" s="1"/>
  <c r="B158" i="13"/>
  <c r="B160" i="6"/>
  <c r="B156" i="13"/>
  <c r="B158" i="6"/>
  <c r="AY158" s="1"/>
  <c r="R152" i="1"/>
  <c r="D150" i="37" s="1"/>
  <c r="E150" i="40"/>
  <c r="B147" i="13"/>
  <c r="B149" i="6"/>
  <c r="AF149" s="1"/>
  <c r="B143" i="13"/>
  <c r="B145" i="6"/>
  <c r="B141" i="13"/>
  <c r="B143" i="6"/>
  <c r="R141" i="1"/>
  <c r="D139" i="37" s="1"/>
  <c r="E139" i="40"/>
  <c r="B138" i="13"/>
  <c r="B140" i="6"/>
  <c r="F140" s="1"/>
  <c r="B133" i="13"/>
  <c r="B135" i="6"/>
  <c r="B130" i="13"/>
  <c r="B132" i="6"/>
  <c r="F132" s="1"/>
  <c r="B126" i="13"/>
  <c r="B128" i="6"/>
  <c r="F128" s="1"/>
  <c r="B122" i="13"/>
  <c r="B124" i="6"/>
  <c r="F124" s="1"/>
  <c r="B119" i="13"/>
  <c r="B121" i="6"/>
  <c r="B116" i="13"/>
  <c r="B118" i="6"/>
  <c r="AY118" s="1"/>
  <c r="B115" i="13"/>
  <c r="B117" i="6"/>
  <c r="B114" i="13"/>
  <c r="B116" i="6"/>
  <c r="R112" i="1"/>
  <c r="D110" i="37" s="1"/>
  <c r="E110" i="40"/>
  <c r="B106" i="13"/>
  <c r="B108" i="6"/>
  <c r="AF108" s="1"/>
  <c r="R105" i="1"/>
  <c r="D103" i="37" s="1"/>
  <c r="E103" i="40"/>
  <c r="B98" i="13"/>
  <c r="B100" i="6"/>
  <c r="AO100" s="1"/>
  <c r="B91" i="13"/>
  <c r="B93" i="6"/>
  <c r="R89" i="1"/>
  <c r="D87" i="37" s="1"/>
  <c r="E87" i="40"/>
  <c r="B86" i="13"/>
  <c r="B88" i="6"/>
  <c r="F88" s="1"/>
  <c r="B85" i="13"/>
  <c r="B87" i="6"/>
  <c r="O87" s="1"/>
  <c r="B83" i="13"/>
  <c r="B85" i="6"/>
  <c r="R79" i="1"/>
  <c r="D77" i="37" s="1"/>
  <c r="E77" i="40"/>
  <c r="B76" i="13"/>
  <c r="B78" i="6"/>
  <c r="B75" i="13"/>
  <c r="B77" i="6"/>
  <c r="R73" i="1"/>
  <c r="D71" i="37" s="1"/>
  <c r="E71" i="40"/>
  <c r="B69" i="13"/>
  <c r="B71" i="6"/>
  <c r="AF71" s="1"/>
  <c r="B68" i="13"/>
  <c r="B70" i="6"/>
  <c r="B64" i="13"/>
  <c r="B66" i="6"/>
  <c r="F66" s="1"/>
  <c r="B63" i="13"/>
  <c r="B65" i="6"/>
  <c r="R64" i="1"/>
  <c r="D62" i="37" s="1"/>
  <c r="E62" i="40"/>
  <c r="B61" i="13"/>
  <c r="B63" i="6"/>
  <c r="B60" i="13"/>
  <c r="B62" i="6"/>
  <c r="O62" s="1"/>
  <c r="B56" i="13"/>
  <c r="B58" i="6"/>
  <c r="B55" i="13"/>
  <c r="B57" i="6"/>
  <c r="AY57" s="1"/>
  <c r="B52" i="13"/>
  <c r="B54" i="6"/>
  <c r="B51" i="13"/>
  <c r="B53" i="6"/>
  <c r="B50" i="13"/>
  <c r="B52" i="6"/>
  <c r="B48" i="13"/>
  <c r="B50" i="6"/>
  <c r="AY50" s="1"/>
  <c r="B44" i="13"/>
  <c r="B46" i="6"/>
  <c r="R42" i="1"/>
  <c r="D40" i="37" s="1"/>
  <c r="E40" i="40"/>
  <c r="B39" i="13"/>
  <c r="B41" i="6"/>
  <c r="B35" i="13"/>
  <c r="B37" i="6"/>
  <c r="AY37" s="1"/>
  <c r="B30" i="13"/>
  <c r="B32" i="6"/>
  <c r="E243"/>
  <c r="V243"/>
  <c r="V238"/>
  <c r="AX238"/>
  <c r="E238"/>
  <c r="V197"/>
  <c r="AX197"/>
  <c r="E197"/>
  <c r="AE197"/>
  <c r="N197"/>
  <c r="V267"/>
  <c r="E267"/>
  <c r="E262"/>
  <c r="N259"/>
  <c r="E259"/>
  <c r="E254"/>
  <c r="AE249"/>
  <c r="N249"/>
  <c r="AE225"/>
  <c r="N225"/>
  <c r="V225"/>
  <c r="AE221"/>
  <c r="V221"/>
  <c r="E221"/>
  <c r="AX267"/>
  <c r="AE262"/>
  <c r="AE259"/>
  <c r="AE254"/>
  <c r="E249"/>
  <c r="N246"/>
  <c r="AX246"/>
  <c r="AE243"/>
  <c r="E237"/>
  <c r="AX237"/>
  <c r="N230"/>
  <c r="V230"/>
  <c r="E230"/>
  <c r="AE222"/>
  <c r="V222"/>
  <c r="V277"/>
  <c r="E277"/>
  <c r="V274"/>
  <c r="N263"/>
  <c r="V249"/>
  <c r="E247"/>
  <c r="V247"/>
  <c r="N243"/>
  <c r="AE238"/>
  <c r="N235"/>
  <c r="AX235"/>
  <c r="V235"/>
  <c r="N195"/>
  <c r="N192"/>
  <c r="V191"/>
  <c r="AX181"/>
  <c r="N181"/>
  <c r="N175"/>
  <c r="V167"/>
  <c r="N153"/>
  <c r="N146"/>
  <c r="E142"/>
  <c r="N140"/>
  <c r="V130"/>
  <c r="N122"/>
  <c r="AE121"/>
  <c r="N121"/>
  <c r="E120"/>
  <c r="AX116"/>
  <c r="V116"/>
  <c r="AE108"/>
  <c r="E108"/>
  <c r="E107"/>
  <c r="E105"/>
  <c r="AE103"/>
  <c r="E103"/>
  <c r="N100"/>
  <c r="E98"/>
  <c r="N35"/>
  <c r="V31"/>
  <c r="AE29"/>
  <c r="N29"/>
  <c r="V108"/>
  <c r="AE105"/>
  <c r="AX103"/>
  <c r="V103"/>
  <c r="N227"/>
  <c r="N226"/>
  <c r="N211"/>
  <c r="E195"/>
  <c r="AE192"/>
  <c r="E192"/>
  <c r="AX191"/>
  <c r="E191"/>
  <c r="V188"/>
  <c r="E187"/>
  <c r="AE181"/>
  <c r="E181"/>
  <c r="E175"/>
  <c r="N173"/>
  <c r="AX172"/>
  <c r="V168"/>
  <c r="E168"/>
  <c r="AX167"/>
  <c r="E167"/>
  <c r="AX165"/>
  <c r="N164"/>
  <c r="V158"/>
  <c r="E153"/>
  <c r="AX149"/>
  <c r="E146"/>
  <c r="AX145"/>
  <c r="V142"/>
  <c r="E140"/>
  <c r="AX138"/>
  <c r="AE122"/>
  <c r="E122"/>
  <c r="AX121"/>
  <c r="V121"/>
  <c r="AX120"/>
  <c r="N120"/>
  <c r="V112"/>
  <c r="AE109"/>
  <c r="E109"/>
  <c r="AX108"/>
  <c r="AE100"/>
  <c r="AX96"/>
  <c r="E95"/>
  <c r="E93"/>
  <c r="AE85"/>
  <c r="E81"/>
  <c r="V79"/>
  <c r="AE77"/>
  <c r="E77"/>
  <c r="E68"/>
  <c r="AE35"/>
  <c r="E35"/>
  <c r="V29"/>
  <c r="E29"/>
  <c r="AE219"/>
  <c r="E219"/>
  <c r="E216"/>
  <c r="E212"/>
  <c r="AX211"/>
  <c r="E208"/>
  <c r="N200"/>
  <c r="V199"/>
  <c r="V195"/>
  <c r="AX188"/>
  <c r="AX180"/>
  <c r="AE177"/>
  <c r="V175"/>
  <c r="N172"/>
  <c r="AX168"/>
  <c r="AX158"/>
  <c r="N157"/>
  <c r="AX153"/>
  <c r="V140"/>
  <c r="AX122"/>
  <c r="E89"/>
  <c r="AX88"/>
  <c r="E87"/>
  <c r="N79"/>
  <c r="AE72"/>
  <c r="AX71"/>
  <c r="E71"/>
  <c r="E70"/>
  <c r="AX67"/>
  <c r="E66"/>
  <c r="AX64"/>
  <c r="N59"/>
  <c r="V52"/>
  <c r="E52"/>
  <c r="N50"/>
  <c r="E39"/>
  <c r="AX35"/>
  <c r="E33"/>
  <c r="AE31"/>
  <c r="T34" i="12"/>
  <c r="AI34" i="1"/>
  <c r="K32" i="37" s="1"/>
  <c r="O31" i="13"/>
  <c r="X33" i="6"/>
  <c r="O29" i="13"/>
  <c r="X31" i="6"/>
  <c r="P28" i="13"/>
  <c r="Y30" i="6"/>
  <c r="K27" i="13"/>
  <c r="P29" i="6"/>
  <c r="P652" i="13"/>
  <c r="K645"/>
  <c r="O640"/>
  <c r="K638"/>
  <c r="P637"/>
  <c r="K637"/>
  <c r="P634"/>
  <c r="K624"/>
  <c r="K620"/>
  <c r="P616"/>
  <c r="K616"/>
  <c r="O611"/>
  <c r="P608"/>
  <c r="K608"/>
  <c r="K604"/>
  <c r="K599"/>
  <c r="P598"/>
  <c r="K598"/>
  <c r="K595"/>
  <c r="K594"/>
  <c r="K589"/>
  <c r="K588"/>
  <c r="K583"/>
  <c r="K579"/>
  <c r="K575"/>
  <c r="K566"/>
  <c r="O565"/>
  <c r="P558"/>
  <c r="K554"/>
  <c r="P550"/>
  <c r="K550"/>
  <c r="K546"/>
  <c r="K545"/>
  <c r="P539"/>
  <c r="K531"/>
  <c r="K528"/>
  <c r="O525"/>
  <c r="O524"/>
  <c r="P521"/>
  <c r="K517"/>
  <c r="K516"/>
  <c r="P513"/>
  <c r="K513"/>
  <c r="O511"/>
  <c r="K508"/>
  <c r="K503"/>
  <c r="K502"/>
  <c r="P501"/>
  <c r="K499"/>
  <c r="K494"/>
  <c r="K490"/>
  <c r="K482"/>
  <c r="P479"/>
  <c r="P477"/>
  <c r="P476"/>
  <c r="K476"/>
  <c r="K475"/>
  <c r="O474"/>
  <c r="K467"/>
  <c r="K438"/>
  <c r="K436"/>
  <c r="K435"/>
  <c r="P428"/>
  <c r="O421"/>
  <c r="P414"/>
  <c r="K410"/>
  <c r="O407"/>
  <c r="K406"/>
  <c r="K404"/>
  <c r="P403"/>
  <c r="K401"/>
  <c r="O395"/>
  <c r="P390"/>
  <c r="K387"/>
  <c r="P380"/>
  <c r="K380"/>
  <c r="K377"/>
  <c r="K370"/>
  <c r="K368"/>
  <c r="K365"/>
  <c r="I350" i="37"/>
  <c r="K350" i="13"/>
  <c r="K346"/>
  <c r="K343"/>
  <c r="O329"/>
  <c r="O323"/>
  <c r="K318"/>
  <c r="P315"/>
  <c r="O292"/>
  <c r="K287"/>
  <c r="K286"/>
  <c r="O285"/>
  <c r="K285"/>
  <c r="K279"/>
  <c r="K278"/>
  <c r="K276"/>
  <c r="K265"/>
  <c r="P267" i="6"/>
  <c r="K260" i="13"/>
  <c r="P262" i="6"/>
  <c r="O256" i="13"/>
  <c r="X258" i="6"/>
  <c r="P250" i="13"/>
  <c r="Y252" i="6"/>
  <c r="P245" i="13"/>
  <c r="Y247" i="6"/>
  <c r="K240" i="13"/>
  <c r="P242" i="6"/>
  <c r="K237" i="13"/>
  <c r="P239" i="6"/>
  <c r="O231" i="13"/>
  <c r="X233" i="6"/>
  <c r="K220" i="13"/>
  <c r="P222" i="6"/>
  <c r="AA207" i="1"/>
  <c r="K205" i="13"/>
  <c r="P207" i="6"/>
  <c r="P204" i="13"/>
  <c r="Y206" i="6"/>
  <c r="O196" i="13"/>
  <c r="X198" i="6"/>
  <c r="K194" i="13"/>
  <c r="P196" i="6"/>
  <c r="O190" i="13"/>
  <c r="X192" i="6"/>
  <c r="K189" i="13"/>
  <c r="P191" i="6"/>
  <c r="K187" i="13"/>
  <c r="P189" i="6"/>
  <c r="P185" i="13"/>
  <c r="Y187" i="6"/>
  <c r="P178" i="13"/>
  <c r="Y180" i="6"/>
  <c r="K178" i="13"/>
  <c r="P180" i="6"/>
  <c r="K168" i="13"/>
  <c r="P170" i="6"/>
  <c r="P151"/>
  <c r="O148" i="13"/>
  <c r="X150" i="6"/>
  <c r="O135" i="13"/>
  <c r="X137" i="6"/>
  <c r="P132" i="13"/>
  <c r="Y134" i="6"/>
  <c r="O131" i="13"/>
  <c r="X133" i="6"/>
  <c r="K129" i="13"/>
  <c r="P131" i="6"/>
  <c r="P127" i="13"/>
  <c r="Y129" i="6"/>
  <c r="O124" i="13"/>
  <c r="X126" i="6"/>
  <c r="K120" i="13"/>
  <c r="P122" i="6"/>
  <c r="O111" i="13"/>
  <c r="X113" i="6"/>
  <c r="O107" i="13"/>
  <c r="X109" i="6"/>
  <c r="K106" i="13"/>
  <c r="P108" i="6"/>
  <c r="P106"/>
  <c r="K99" i="13"/>
  <c r="P101" i="6"/>
  <c r="O94" i="13"/>
  <c r="X96" i="6"/>
  <c r="K75" i="13"/>
  <c r="P77" i="6"/>
  <c r="K68" i="13"/>
  <c r="P70" i="6"/>
  <c r="K65" i="13"/>
  <c r="P67" i="6"/>
  <c r="K59" i="13"/>
  <c r="P61" i="6"/>
  <c r="O54" i="13"/>
  <c r="X56" i="6"/>
  <c r="P49" i="13"/>
  <c r="Y51" i="6"/>
  <c r="O46" i="13"/>
  <c r="X48" i="6"/>
  <c r="K44" i="13"/>
  <c r="P46" i="6"/>
  <c r="X42"/>
  <c r="K39" i="13"/>
  <c r="P41" i="6"/>
  <c r="P33" i="13"/>
  <c r="Y35" i="6"/>
  <c r="K33" i="13"/>
  <c r="P35" i="6"/>
  <c r="K580" i="13"/>
  <c r="K576"/>
  <c r="K574"/>
  <c r="K572"/>
  <c r="K571"/>
  <c r="K570"/>
  <c r="K569"/>
  <c r="K568"/>
  <c r="K567"/>
  <c r="O566"/>
  <c r="K563"/>
  <c r="P559"/>
  <c r="K551"/>
  <c r="O550"/>
  <c r="K542"/>
  <c r="K535"/>
  <c r="K534"/>
  <c r="P529"/>
  <c r="K529"/>
  <c r="O526"/>
  <c r="O521"/>
  <c r="O499"/>
  <c r="P495"/>
  <c r="K495"/>
  <c r="P494"/>
  <c r="K483"/>
  <c r="O479"/>
  <c r="K478"/>
  <c r="O476"/>
  <c r="K468"/>
  <c r="K463"/>
  <c r="K444"/>
  <c r="K437"/>
  <c r="O436"/>
  <c r="K423"/>
  <c r="K412"/>
  <c r="O406"/>
  <c r="P400"/>
  <c r="K400"/>
  <c r="K385"/>
  <c r="O367"/>
  <c r="P359"/>
  <c r="I354" i="37"/>
  <c r="K354" i="13"/>
  <c r="K345"/>
  <c r="P343"/>
  <c r="O342"/>
  <c r="K336"/>
  <c r="K280"/>
  <c r="O279"/>
  <c r="K274"/>
  <c r="P276" i="6"/>
  <c r="P251" i="13"/>
  <c r="Y253" i="6"/>
  <c r="K251" i="13"/>
  <c r="P253" i="6"/>
  <c r="P238" i="13"/>
  <c r="Y240" i="6"/>
  <c r="O224" i="13"/>
  <c r="X226" i="6"/>
  <c r="K223" i="13"/>
  <c r="P225" i="6"/>
  <c r="K216" i="13"/>
  <c r="P218" i="6"/>
  <c r="AA211" i="1"/>
  <c r="K209" i="13"/>
  <c r="P211" i="6"/>
  <c r="O192" i="13"/>
  <c r="X194" i="6"/>
  <c r="P186" i="13"/>
  <c r="O185"/>
  <c r="X187" i="6"/>
  <c r="O180" i="13"/>
  <c r="X182" i="6"/>
  <c r="O178" i="13"/>
  <c r="X180" i="6"/>
  <c r="O176" i="13"/>
  <c r="X178" i="6"/>
  <c r="P175" i="13"/>
  <c r="Y177" i="6"/>
  <c r="P173" i="13"/>
  <c r="Y175" i="6"/>
  <c r="O165" i="13"/>
  <c r="X167" i="6"/>
  <c r="K161" i="13"/>
  <c r="P163" i="6"/>
  <c r="P147" i="13"/>
  <c r="Y149" i="6"/>
  <c r="K147" i="13"/>
  <c r="P149" i="6"/>
  <c r="P130" i="13"/>
  <c r="Y132" i="6"/>
  <c r="O127" i="13"/>
  <c r="X129" i="6"/>
  <c r="K122" i="13"/>
  <c r="P124" i="6"/>
  <c r="O109" i="13"/>
  <c r="X111" i="6"/>
  <c r="P104" i="13"/>
  <c r="Y106" i="6"/>
  <c r="K96" i="13"/>
  <c r="P98" i="6"/>
  <c r="O93" i="13"/>
  <c r="X95" i="6"/>
  <c r="O89" i="13"/>
  <c r="X91" i="6"/>
  <c r="O78" i="13"/>
  <c r="X80" i="6"/>
  <c r="K76" i="13"/>
  <c r="P78" i="6"/>
  <c r="K69" i="13"/>
  <c r="P71" i="6"/>
  <c r="O67" i="13"/>
  <c r="X69" i="6"/>
  <c r="K64" i="13"/>
  <c r="K61"/>
  <c r="P63" i="6"/>
  <c r="P60" i="13"/>
  <c r="O49"/>
  <c r="X51" i="6"/>
  <c r="P48" i="13"/>
  <c r="Y50" i="6"/>
  <c r="K37" i="13"/>
  <c r="O34"/>
  <c r="X36" i="6"/>
  <c r="O33" i="13"/>
  <c r="X35" i="6"/>
  <c r="O28" i="13"/>
  <c r="X30" i="6"/>
  <c r="P27" i="13"/>
  <c r="Y29" i="6"/>
  <c r="P255"/>
  <c r="P249"/>
  <c r="P198"/>
  <c r="P187"/>
  <c r="Y186"/>
  <c r="P141"/>
  <c r="P40"/>
  <c r="Y39"/>
  <c r="O574" i="13"/>
  <c r="O573"/>
  <c r="K564"/>
  <c r="P560"/>
  <c r="K560"/>
  <c r="P556"/>
  <c r="K552"/>
  <c r="P537"/>
  <c r="O528"/>
  <c r="K525"/>
  <c r="K522"/>
  <c r="K519"/>
  <c r="K504"/>
  <c r="P500"/>
  <c r="K500"/>
  <c r="K497"/>
  <c r="P480"/>
  <c r="O475"/>
  <c r="O463"/>
  <c r="K458"/>
  <c r="K450"/>
  <c r="K429"/>
  <c r="K422"/>
  <c r="P415"/>
  <c r="K398"/>
  <c r="K391"/>
  <c r="K383"/>
  <c r="P360"/>
  <c r="O343"/>
  <c r="O339"/>
  <c r="P337"/>
  <c r="K334"/>
  <c r="P320"/>
  <c r="O319"/>
  <c r="O297"/>
  <c r="K282"/>
  <c r="O272"/>
  <c r="X274" i="6"/>
  <c r="O264" i="13"/>
  <c r="X266" i="6"/>
  <c r="K249" i="13"/>
  <c r="P251" i="6"/>
  <c r="K241" i="13"/>
  <c r="P243" i="6"/>
  <c r="K234" i="13"/>
  <c r="O226"/>
  <c r="X228" i="6"/>
  <c r="P223" i="13"/>
  <c r="Y225" i="6"/>
  <c r="O199" i="13"/>
  <c r="X201" i="6"/>
  <c r="O182" i="13"/>
  <c r="X184" i="6"/>
  <c r="O174" i="13"/>
  <c r="X176" i="6"/>
  <c r="O173" i="13"/>
  <c r="X175" i="6"/>
  <c r="K170" i="13"/>
  <c r="P172" i="6"/>
  <c r="O168" i="13"/>
  <c r="X170" i="6"/>
  <c r="P163" i="13"/>
  <c r="P158"/>
  <c r="Y160" i="6"/>
  <c r="K157" i="13"/>
  <c r="P159" i="6"/>
  <c r="K154" i="13"/>
  <c r="P156" i="6"/>
  <c r="K153" i="13"/>
  <c r="P155" i="6"/>
  <c r="O147" i="13"/>
  <c r="X149" i="6"/>
  <c r="P146" i="13"/>
  <c r="Y148" i="6"/>
  <c r="K146" i="13"/>
  <c r="P148" i="6"/>
  <c r="O133" i="13"/>
  <c r="X135" i="6"/>
  <c r="P123" i="13"/>
  <c r="Y125" i="6"/>
  <c r="O122" i="13"/>
  <c r="X124" i="6"/>
  <c r="O119" i="13"/>
  <c r="X121" i="6"/>
  <c r="K117" i="13"/>
  <c r="P119" i="6"/>
  <c r="O86" i="13"/>
  <c r="X88" i="6"/>
  <c r="O85" i="13"/>
  <c r="X87" i="6"/>
  <c r="O64" i="13"/>
  <c r="X66" i="6"/>
  <c r="O55" i="13"/>
  <c r="X57" i="6"/>
  <c r="K47" i="13"/>
  <c r="P49" i="6"/>
  <c r="K41" i="13"/>
  <c r="P43" i="6"/>
  <c r="K31" i="13"/>
  <c r="P265" i="6"/>
  <c r="P236"/>
  <c r="X211"/>
  <c r="P193"/>
  <c r="X102"/>
  <c r="K582" i="13"/>
  <c r="K565"/>
  <c r="O564"/>
  <c r="K561"/>
  <c r="P557"/>
  <c r="P553"/>
  <c r="P549"/>
  <c r="P543"/>
  <c r="P540"/>
  <c r="K539"/>
  <c r="K530"/>
  <c r="K527"/>
  <c r="K526"/>
  <c r="K521"/>
  <c r="K520"/>
  <c r="K514"/>
  <c r="K511"/>
  <c r="O507"/>
  <c r="K505"/>
  <c r="O491"/>
  <c r="K487"/>
  <c r="P486"/>
  <c r="O455"/>
  <c r="K441"/>
  <c r="O429"/>
  <c r="K405"/>
  <c r="K389"/>
  <c r="K386"/>
  <c r="P384"/>
  <c r="K381"/>
  <c r="P374"/>
  <c r="K361"/>
  <c r="P323"/>
  <c r="K323"/>
  <c r="K316"/>
  <c r="O296"/>
  <c r="O283"/>
  <c r="K270"/>
  <c r="K262"/>
  <c r="P264" i="6"/>
  <c r="K261" i="13"/>
  <c r="P263" i="6"/>
  <c r="K256" i="13"/>
  <c r="P258" i="6"/>
  <c r="K245" i="13"/>
  <c r="P247" i="6"/>
  <c r="K244" i="13"/>
  <c r="P246" i="6"/>
  <c r="K232" i="13"/>
  <c r="P234" i="6"/>
  <c r="P231" i="13"/>
  <c r="Y233" i="6"/>
  <c r="O215" i="13"/>
  <c r="X217" i="6"/>
  <c r="K212" i="13"/>
  <c r="K202"/>
  <c r="P204" i="6"/>
  <c r="P196" i="13"/>
  <c r="Y198" i="6"/>
  <c r="P191" i="13"/>
  <c r="Y193" i="6"/>
  <c r="K177" i="13"/>
  <c r="P179" i="6"/>
  <c r="K176" i="13"/>
  <c r="P178" i="6"/>
  <c r="K172" i="13"/>
  <c r="P174" i="6"/>
  <c r="O170" i="13"/>
  <c r="X172" i="6"/>
  <c r="O167" i="13"/>
  <c r="X169" i="6"/>
  <c r="K165" i="13"/>
  <c r="P167" i="6"/>
  <c r="O162" i="13"/>
  <c r="X164" i="6"/>
  <c r="O161" i="13"/>
  <c r="X163" i="6"/>
  <c r="K160" i="13"/>
  <c r="P162" i="6"/>
  <c r="O151" i="13"/>
  <c r="X153" i="6"/>
  <c r="P124" i="13"/>
  <c r="Y126" i="6"/>
  <c r="O123" i="13"/>
  <c r="X125" i="6"/>
  <c r="K121" i="13"/>
  <c r="P123" i="6"/>
  <c r="O114" i="13"/>
  <c r="X116" i="6"/>
  <c r="K111" i="13"/>
  <c r="P110"/>
  <c r="Y112" i="6"/>
  <c r="K110" i="13"/>
  <c r="P112" i="6"/>
  <c r="K95" i="13"/>
  <c r="P97" i="6"/>
  <c r="K84" i="13"/>
  <c r="P86" i="6"/>
  <c r="K79" i="13"/>
  <c r="P81" i="6"/>
  <c r="P73" i="13"/>
  <c r="Y75" i="6"/>
  <c r="O72" i="13"/>
  <c r="X74" i="6"/>
  <c r="O66" i="13"/>
  <c r="X68" i="6"/>
  <c r="O62" i="13"/>
  <c r="X64" i="6"/>
  <c r="P54" i="13"/>
  <c r="Y56" i="6"/>
  <c r="K49" i="13"/>
  <c r="P51" i="6"/>
  <c r="P42" i="13"/>
  <c r="Y44" i="6"/>
  <c r="K42" i="13"/>
  <c r="P44" i="6"/>
  <c r="O41" i="13"/>
  <c r="X43" i="6"/>
  <c r="O35" i="13"/>
  <c r="X37" i="6"/>
  <c r="O30" i="13"/>
  <c r="X32" i="6"/>
  <c r="P29" i="13"/>
  <c r="Y31" i="6"/>
  <c r="K29" i="13"/>
  <c r="P31" i="6"/>
  <c r="X232"/>
  <c r="P199"/>
  <c r="Y189"/>
  <c r="D571" i="37"/>
  <c r="D569"/>
  <c r="D568"/>
  <c r="D563"/>
  <c r="D559"/>
  <c r="D555"/>
  <c r="D534"/>
  <c r="D517"/>
  <c r="D512"/>
  <c r="D507"/>
  <c r="D506"/>
  <c r="D495"/>
  <c r="D494"/>
  <c r="D492"/>
  <c r="D491"/>
  <c r="D483"/>
  <c r="D478"/>
  <c r="D475"/>
  <c r="D445"/>
  <c r="D444"/>
  <c r="D437"/>
  <c r="D419"/>
  <c r="D372"/>
  <c r="D354"/>
  <c r="D564"/>
  <c r="D556"/>
  <c r="D552"/>
  <c r="D548"/>
  <c r="D542"/>
  <c r="D537"/>
  <c r="D523"/>
  <c r="D500"/>
  <c r="D497"/>
  <c r="D489"/>
  <c r="D488"/>
  <c r="D473"/>
  <c r="D466"/>
  <c r="D458"/>
  <c r="D455"/>
  <c r="D453"/>
  <c r="D451"/>
  <c r="D450"/>
  <c r="D433"/>
  <c r="D429"/>
  <c r="D398"/>
  <c r="D396"/>
  <c r="D393"/>
  <c r="D391"/>
  <c r="D388"/>
  <c r="D360"/>
  <c r="D565"/>
  <c r="D561"/>
  <c r="D557"/>
  <c r="D549"/>
  <c r="D543"/>
  <c r="D540"/>
  <c r="D539"/>
  <c r="D525"/>
  <c r="D519"/>
  <c r="D518"/>
  <c r="D515"/>
  <c r="D514"/>
  <c r="D511"/>
  <c r="D509"/>
  <c r="D505"/>
  <c r="D504"/>
  <c r="D493"/>
  <c r="D477"/>
  <c r="D471"/>
  <c r="D441"/>
  <c r="D407"/>
  <c r="D405"/>
  <c r="D397"/>
  <c r="D395"/>
  <c r="D392"/>
  <c r="D386"/>
  <c r="D381"/>
  <c r="D378"/>
  <c r="D376"/>
  <c r="D374"/>
  <c r="D357"/>
  <c r="D566"/>
  <c r="D562"/>
  <c r="D558"/>
  <c r="D550"/>
  <c r="D546"/>
  <c r="D545"/>
  <c r="D544"/>
  <c r="D532"/>
  <c r="D530"/>
  <c r="D527"/>
  <c r="D521"/>
  <c r="D516"/>
  <c r="D508"/>
  <c r="D502"/>
  <c r="D501"/>
  <c r="D499"/>
  <c r="D485"/>
  <c r="D479"/>
  <c r="D446"/>
  <c r="D436"/>
  <c r="D431"/>
  <c r="D428"/>
  <c r="D413"/>
  <c r="D401"/>
  <c r="D399"/>
  <c r="D382"/>
  <c r="D369"/>
  <c r="D367"/>
  <c r="D364"/>
  <c r="D362"/>
  <c r="D358"/>
  <c r="E73" i="12"/>
  <c r="E221"/>
  <c r="E206"/>
  <c r="U163" i="5"/>
  <c r="U123"/>
  <c r="U111"/>
  <c r="E103" i="12"/>
  <c r="E93"/>
  <c r="E89"/>
  <c r="E83"/>
  <c r="E81"/>
  <c r="E80"/>
  <c r="E59"/>
  <c r="E268"/>
  <c r="E261"/>
  <c r="U216" i="5"/>
  <c r="U202"/>
  <c r="U190"/>
  <c r="E158" i="12"/>
  <c r="E77"/>
  <c r="U262" i="5"/>
  <c r="E248" i="12"/>
  <c r="E229"/>
  <c r="E182"/>
  <c r="U180" i="5"/>
  <c r="E174" i="12"/>
  <c r="E92"/>
  <c r="E88"/>
  <c r="E38"/>
  <c r="E198"/>
  <c r="E160"/>
  <c r="E91"/>
  <c r="E85"/>
  <c r="AE251"/>
  <c r="E61"/>
  <c r="E32"/>
  <c r="U72" i="5"/>
  <c r="U64"/>
  <c r="U40"/>
  <c r="E65" i="12"/>
  <c r="E64"/>
  <c r="U62" i="5"/>
  <c r="U46"/>
  <c r="E67" i="12"/>
  <c r="E33"/>
  <c r="U76" i="5"/>
  <c r="B302" i="13"/>
  <c r="AB183" i="1"/>
  <c r="H181" i="37" s="1"/>
  <c r="P183" i="1"/>
  <c r="H181" i="13" s="1"/>
  <c r="U652"/>
  <c r="U651"/>
  <c r="Q649"/>
  <c r="Q647"/>
  <c r="M647"/>
  <c r="M644"/>
  <c r="M638"/>
  <c r="T637"/>
  <c r="T628" i="37"/>
  <c r="T624"/>
  <c r="T620"/>
  <c r="T616"/>
  <c r="T608"/>
  <c r="T604"/>
  <c r="Q602" i="13"/>
  <c r="Y598"/>
  <c r="Y594"/>
  <c r="Q593"/>
  <c r="M593"/>
  <c r="Q592"/>
  <c r="Y588"/>
  <c r="Q583"/>
  <c r="Q579"/>
  <c r="Q575"/>
  <c r="Q565"/>
  <c r="M565"/>
  <c r="Y561"/>
  <c r="Q561"/>
  <c r="M561"/>
  <c r="Y557"/>
  <c r="Q557"/>
  <c r="M557"/>
  <c r="Y553"/>
  <c r="Q553"/>
  <c r="M553"/>
  <c r="Y549"/>
  <c r="Q549"/>
  <c r="M549"/>
  <c r="U544"/>
  <c r="E539" i="37"/>
  <c r="G539" i="13"/>
  <c r="U530"/>
  <c r="O530" i="37"/>
  <c r="U528" i="13"/>
  <c r="H521"/>
  <c r="E521" i="37"/>
  <c r="U520" i="13"/>
  <c r="Q519"/>
  <c r="E518" i="37"/>
  <c r="G518" i="13"/>
  <c r="Q517"/>
  <c r="U515"/>
  <c r="Q515"/>
  <c r="Q514"/>
  <c r="W511"/>
  <c r="Q511"/>
  <c r="Q509"/>
  <c r="M509"/>
  <c r="W505"/>
  <c r="H501" i="37"/>
  <c r="H498"/>
  <c r="Q496" i="13"/>
  <c r="U494"/>
  <c r="U490"/>
  <c r="U489"/>
  <c r="Q487"/>
  <c r="H484" i="37"/>
  <c r="U482" i="13"/>
  <c r="U481"/>
  <c r="Q479"/>
  <c r="H479" i="37"/>
  <c r="Q477" i="13"/>
  <c r="M476"/>
  <c r="U474"/>
  <c r="Q472"/>
  <c r="Q471"/>
  <c r="Y469"/>
  <c r="H469" i="37"/>
  <c r="U467" i="13"/>
  <c r="U466"/>
  <c r="Q464"/>
  <c r="Q462"/>
  <c r="Y445"/>
  <c r="Q441"/>
  <c r="Q440"/>
  <c r="M440"/>
  <c r="Y437"/>
  <c r="M436"/>
  <c r="Q435"/>
  <c r="M432"/>
  <c r="Q431"/>
  <c r="M428"/>
  <c r="Q425"/>
  <c r="M425"/>
  <c r="Y423"/>
  <c r="Q421"/>
  <c r="M421"/>
  <c r="Y419"/>
  <c r="Q418"/>
  <c r="M418"/>
  <c r="S417"/>
  <c r="Q416"/>
  <c r="Y413"/>
  <c r="Y406"/>
  <c r="X404"/>
  <c r="Q403"/>
  <c r="Q402"/>
  <c r="M399"/>
  <c r="Q397"/>
  <c r="Q393"/>
  <c r="Q392"/>
  <c r="Q390"/>
  <c r="Q387"/>
  <c r="T370"/>
  <c r="T365"/>
  <c r="T364"/>
  <c r="T350"/>
  <c r="X348"/>
  <c r="T346"/>
  <c r="X344"/>
  <c r="X335"/>
  <c r="T329"/>
  <c r="Y317"/>
  <c r="Q316"/>
  <c r="T313"/>
  <c r="Y307"/>
  <c r="S293"/>
  <c r="M292"/>
  <c r="M291"/>
  <c r="M287"/>
  <c r="Q286"/>
  <c r="M284"/>
  <c r="S283"/>
  <c r="M279"/>
  <c r="Q278"/>
  <c r="Q277"/>
  <c r="X276"/>
  <c r="Q276"/>
  <c r="Q256"/>
  <c r="X251"/>
  <c r="X156"/>
  <c r="AQ119" i="6"/>
  <c r="U653" i="13"/>
  <c r="Q652"/>
  <c r="U649"/>
  <c r="Y647"/>
  <c r="U646"/>
  <c r="Q645"/>
  <c r="M645"/>
  <c r="U642"/>
  <c r="U641"/>
  <c r="Q641"/>
  <c r="H641" i="37"/>
  <c r="Y640" i="13"/>
  <c r="U640"/>
  <c r="U639"/>
  <c r="Q638"/>
  <c r="T629" i="37"/>
  <c r="T625"/>
  <c r="T621"/>
  <c r="T617"/>
  <c r="T613"/>
  <c r="T609"/>
  <c r="T605"/>
  <c r="Q599" i="13"/>
  <c r="M599"/>
  <c r="Q598"/>
  <c r="S596"/>
  <c r="M595"/>
  <c r="Q594"/>
  <c r="M589"/>
  <c r="Q588"/>
  <c r="Q580"/>
  <c r="Q576"/>
  <c r="M574"/>
  <c r="T574" i="37"/>
  <c r="Y573" i="13"/>
  <c r="Y572"/>
  <c r="Y571"/>
  <c r="Y569"/>
  <c r="Y568"/>
  <c r="Y567"/>
  <c r="Y566"/>
  <c r="Y562"/>
  <c r="Q562"/>
  <c r="M562"/>
  <c r="Y558"/>
  <c r="Q558"/>
  <c r="M558"/>
  <c r="Y554"/>
  <c r="Q554"/>
  <c r="M554"/>
  <c r="Y550"/>
  <c r="Q550"/>
  <c r="M550"/>
  <c r="Y546"/>
  <c r="Q546"/>
  <c r="M546"/>
  <c r="Y545"/>
  <c r="M545"/>
  <c r="U542"/>
  <c r="U541"/>
  <c r="Q539"/>
  <c r="U531"/>
  <c r="Q531"/>
  <c r="Q527"/>
  <c r="U523"/>
  <c r="Q521"/>
  <c r="Q513"/>
  <c r="M513"/>
  <c r="U511"/>
  <c r="Q508"/>
  <c r="U507"/>
  <c r="Y506"/>
  <c r="U505"/>
  <c r="Q503"/>
  <c r="Q502"/>
  <c r="Q501"/>
  <c r="U500"/>
  <c r="M499"/>
  <c r="Q498"/>
  <c r="U497"/>
  <c r="U496"/>
  <c r="H494" i="37"/>
  <c r="U491" i="13"/>
  <c r="Y490"/>
  <c r="U488"/>
  <c r="U487"/>
  <c r="Q485"/>
  <c r="Q484"/>
  <c r="Y482"/>
  <c r="H482" i="37"/>
  <c r="U480" i="13"/>
  <c r="Y477"/>
  <c r="U477"/>
  <c r="Q475"/>
  <c r="H475" i="37"/>
  <c r="U473" i="13"/>
  <c r="U472"/>
  <c r="Q470"/>
  <c r="Q469"/>
  <c r="Y467"/>
  <c r="H467" i="37"/>
  <c r="U465" i="13"/>
  <c r="U464"/>
  <c r="M463"/>
  <c r="Y462"/>
  <c r="M462"/>
  <c r="Q447"/>
  <c r="Q446"/>
  <c r="M446"/>
  <c r="Y443"/>
  <c r="Q439"/>
  <c r="Q438"/>
  <c r="M438"/>
  <c r="Q432"/>
  <c r="Q428"/>
  <c r="Y426"/>
  <c r="Q424"/>
  <c r="M424"/>
  <c r="Y422"/>
  <c r="Q420"/>
  <c r="M420"/>
  <c r="Q414"/>
  <c r="Y407"/>
  <c r="S406"/>
  <c r="Q404"/>
  <c r="X402"/>
  <c r="Y401"/>
  <c r="Q401"/>
  <c r="G380"/>
  <c r="X357"/>
  <c r="T348"/>
  <c r="U338" i="37"/>
  <c r="W338" i="13"/>
  <c r="T335"/>
  <c r="U334" i="37"/>
  <c r="W334" i="13"/>
  <c r="Q332"/>
  <c r="Y327"/>
  <c r="T325"/>
  <c r="Q322"/>
  <c r="Y321"/>
  <c r="T319"/>
  <c r="S307" i="37"/>
  <c r="Q304" i="13"/>
  <c r="Q302"/>
  <c r="Q300"/>
  <c r="S291"/>
  <c r="Q290"/>
  <c r="Q289"/>
  <c r="M289"/>
  <c r="X288"/>
  <c r="S287"/>
  <c r="X286"/>
  <c r="S285"/>
  <c r="Q279"/>
  <c r="Q274"/>
  <c r="Q273"/>
  <c r="Z275" i="6"/>
  <c r="Q272" i="13"/>
  <c r="Z274" i="6"/>
  <c r="Q266" i="13"/>
  <c r="Q260"/>
  <c r="Q258"/>
  <c r="Z260" i="6"/>
  <c r="X139" i="13"/>
  <c r="AQ141" i="6"/>
  <c r="Y653" i="13"/>
  <c r="H653" i="37"/>
  <c r="Y651" i="13"/>
  <c r="Q651"/>
  <c r="M651"/>
  <c r="Q650"/>
  <c r="H650" i="37"/>
  <c r="Q648" i="13"/>
  <c r="M648"/>
  <c r="Y645"/>
  <c r="U644"/>
  <c r="Q643"/>
  <c r="M643"/>
  <c r="Y638"/>
  <c r="N630" i="37"/>
  <c r="T626"/>
  <c r="T622"/>
  <c r="T606"/>
  <c r="Q601" i="13"/>
  <c r="M601"/>
  <c r="Q600"/>
  <c r="Y596"/>
  <c r="S592"/>
  <c r="Y590"/>
  <c r="Y586"/>
  <c r="Q585"/>
  <c r="Q581"/>
  <c r="Q577"/>
  <c r="Q574"/>
  <c r="M573"/>
  <c r="M572"/>
  <c r="M571"/>
  <c r="M570"/>
  <c r="M569"/>
  <c r="M568"/>
  <c r="M567"/>
  <c r="Y563"/>
  <c r="M563"/>
  <c r="Y559"/>
  <c r="M559"/>
  <c r="Y555"/>
  <c r="M555"/>
  <c r="Y551"/>
  <c r="Q551"/>
  <c r="M551"/>
  <c r="Y547"/>
  <c r="Q547"/>
  <c r="M547"/>
  <c r="Q542"/>
  <c r="U538"/>
  <c r="Q538"/>
  <c r="U537"/>
  <c r="U536"/>
  <c r="U535"/>
  <c r="Q534"/>
  <c r="E534" i="37"/>
  <c r="G534" i="13"/>
  <c r="U522"/>
  <c r="U519"/>
  <c r="G517"/>
  <c r="E517" i="37"/>
  <c r="Q506" i="13"/>
  <c r="U503"/>
  <c r="M495"/>
  <c r="Q494"/>
  <c r="U493"/>
  <c r="Q492"/>
  <c r="M492"/>
  <c r="Q490"/>
  <c r="Y488"/>
  <c r="Q488"/>
  <c r="H488" i="37"/>
  <c r="U486" i="13"/>
  <c r="U485"/>
  <c r="Q483"/>
  <c r="Q482"/>
  <c r="Y480"/>
  <c r="Q480"/>
  <c r="H480" i="37"/>
  <c r="U479" i="13"/>
  <c r="Q478"/>
  <c r="Y473"/>
  <c r="H473" i="37"/>
  <c r="U471" i="13"/>
  <c r="U470"/>
  <c r="Q468"/>
  <c r="Q467"/>
  <c r="Y465"/>
  <c r="H465" i="37"/>
  <c r="Q463" i="13"/>
  <c r="Q445"/>
  <c r="Q444"/>
  <c r="M444"/>
  <c r="Y441"/>
  <c r="Q437"/>
  <c r="M434"/>
  <c r="Q433"/>
  <c r="M430"/>
  <c r="Q429"/>
  <c r="Q427"/>
  <c r="Y425"/>
  <c r="Q423"/>
  <c r="Y421"/>
  <c r="Q419"/>
  <c r="X418"/>
  <c r="S418"/>
  <c r="Y417"/>
  <c r="Q417"/>
  <c r="X416"/>
  <c r="S416"/>
  <c r="Y411"/>
  <c r="Q410"/>
  <c r="S401"/>
  <c r="S399"/>
  <c r="Q396"/>
  <c r="Y393"/>
  <c r="Y387"/>
  <c r="W348"/>
  <c r="X340"/>
  <c r="Q328"/>
  <c r="Y311"/>
  <c r="S309" i="37"/>
  <c r="Q308" i="13"/>
  <c r="Q297"/>
  <c r="M294"/>
  <c r="Q293"/>
  <c r="M293"/>
  <c r="S289"/>
  <c r="S284"/>
  <c r="Q283"/>
  <c r="M263"/>
  <c r="Q265" i="6"/>
  <c r="Q254" i="13"/>
  <c r="AR140" i="1"/>
  <c r="N138" i="37" s="1"/>
  <c r="X140" i="12"/>
  <c r="W140" s="1"/>
  <c r="X137" i="13"/>
  <c r="AQ139" i="6"/>
  <c r="AR132" i="1"/>
  <c r="N130" i="37" s="1"/>
  <c r="X132" i="12"/>
  <c r="W132" s="1"/>
  <c r="X129" i="13"/>
  <c r="AQ131" i="6"/>
  <c r="Q653" i="13"/>
  <c r="Y648"/>
  <c r="U648"/>
  <c r="M646"/>
  <c r="M640"/>
  <c r="M639"/>
  <c r="X635"/>
  <c r="T633"/>
  <c r="T627" i="37"/>
  <c r="T619"/>
  <c r="T615"/>
  <c r="Y602" i="13"/>
  <c r="S598"/>
  <c r="M597"/>
  <c r="Q596"/>
  <c r="Y592"/>
  <c r="Q591"/>
  <c r="M591"/>
  <c r="Q590"/>
  <c r="M587"/>
  <c r="Q586"/>
  <c r="Q578"/>
  <c r="Y564"/>
  <c r="M564"/>
  <c r="Y560"/>
  <c r="M560"/>
  <c r="Y556"/>
  <c r="M556"/>
  <c r="Y552"/>
  <c r="Q552"/>
  <c r="M552"/>
  <c r="Y548"/>
  <c r="Q548"/>
  <c r="M548"/>
  <c r="S545"/>
  <c r="T542"/>
  <c r="U540"/>
  <c r="U539"/>
  <c r="T534"/>
  <c r="U525"/>
  <c r="H525"/>
  <c r="E525" i="37"/>
  <c r="U524" i="13"/>
  <c r="T523"/>
  <c r="Q523"/>
  <c r="E522" i="37"/>
  <c r="G522" i="13"/>
  <c r="U518"/>
  <c r="Y514"/>
  <c r="U513"/>
  <c r="Q512"/>
  <c r="M511"/>
  <c r="Y510"/>
  <c r="Y508"/>
  <c r="Q505"/>
  <c r="U501"/>
  <c r="M500"/>
  <c r="U499"/>
  <c r="U498"/>
  <c r="M497"/>
  <c r="M493"/>
  <c r="Y492"/>
  <c r="Q489"/>
  <c r="Y486"/>
  <c r="Q486"/>
  <c r="H486" i="37"/>
  <c r="U484" i="13"/>
  <c r="U483"/>
  <c r="Q481"/>
  <c r="U478"/>
  <c r="M477"/>
  <c r="Y476"/>
  <c r="Q474"/>
  <c r="Q473"/>
  <c r="H471" i="37"/>
  <c r="U469" i="13"/>
  <c r="U468"/>
  <c r="Q466"/>
  <c r="Q465"/>
  <c r="Y463"/>
  <c r="U463"/>
  <c r="U462"/>
  <c r="Q462" i="37"/>
  <c r="S462" i="13"/>
  <c r="Y447"/>
  <c r="Q443"/>
  <c r="Q442"/>
  <c r="M442"/>
  <c r="Y439"/>
  <c r="Y435"/>
  <c r="Q434"/>
  <c r="Y431"/>
  <c r="Q430"/>
  <c r="Y427"/>
  <c r="Q426"/>
  <c r="M426"/>
  <c r="Y424"/>
  <c r="Q422"/>
  <c r="M422"/>
  <c r="Y420"/>
  <c r="Q415"/>
  <c r="Q412"/>
  <c r="M408"/>
  <c r="G408"/>
  <c r="X407"/>
  <c r="Q407"/>
  <c r="Q405"/>
  <c r="S400"/>
  <c r="Q398"/>
  <c r="X397"/>
  <c r="M395"/>
  <c r="Q394"/>
  <c r="M392"/>
  <c r="T388"/>
  <c r="Q388"/>
  <c r="G384"/>
  <c r="X378"/>
  <c r="X350"/>
  <c r="X346"/>
  <c r="X342"/>
  <c r="T340"/>
  <c r="W337"/>
  <c r="W333"/>
  <c r="Q330"/>
  <c r="Q324"/>
  <c r="Y323"/>
  <c r="Y315"/>
  <c r="Q312"/>
  <c r="Y305"/>
  <c r="Y303"/>
  <c r="Y301"/>
  <c r="Y299"/>
  <c r="Y297"/>
  <c r="Q296"/>
  <c r="X295"/>
  <c r="Q295"/>
  <c r="Q294"/>
  <c r="S292"/>
  <c r="Q288"/>
  <c r="Y283"/>
  <c r="Q282"/>
  <c r="Y281"/>
  <c r="Q281"/>
  <c r="X279"/>
  <c r="Q270"/>
  <c r="Z272" i="6"/>
  <c r="Q269" i="13"/>
  <c r="X268"/>
  <c r="AQ270" i="6"/>
  <c r="Y145" i="13"/>
  <c r="E651" i="37"/>
  <c r="G651" i="13"/>
  <c r="I648" i="37"/>
  <c r="Q644" i="13"/>
  <c r="E644" i="37"/>
  <c r="G644" i="13"/>
  <c r="E639" i="37"/>
  <c r="G639" i="13"/>
  <c r="U637"/>
  <c r="W634"/>
  <c r="G632"/>
  <c r="T611"/>
  <c r="T607"/>
  <c r="Q603"/>
  <c r="S599"/>
  <c r="S593"/>
  <c r="S591"/>
  <c r="M585"/>
  <c r="Y584"/>
  <c r="Q584"/>
  <c r="M583"/>
  <c r="Y582"/>
  <c r="Y581"/>
  <c r="Y580"/>
  <c r="M580"/>
  <c r="M579"/>
  <c r="Y578"/>
  <c r="M578"/>
  <c r="Y577"/>
  <c r="M577"/>
  <c r="Y576"/>
  <c r="M576"/>
  <c r="Y575"/>
  <c r="M575"/>
  <c r="Q573"/>
  <c r="Q572"/>
  <c r="Q570"/>
  <c r="Q567"/>
  <c r="Q566"/>
  <c r="G566"/>
  <c r="U565"/>
  <c r="S563"/>
  <c r="S558"/>
  <c r="S557"/>
  <c r="S551"/>
  <c r="U545"/>
  <c r="E545" i="37"/>
  <c r="H545" i="13"/>
  <c r="U543"/>
  <c r="Q540"/>
  <c r="E540" i="37"/>
  <c r="H540" i="13"/>
  <c r="M538"/>
  <c r="Y537"/>
  <c r="Q535"/>
  <c r="E535" i="37"/>
  <c r="G535" i="13"/>
  <c r="U534"/>
  <c r="Y532"/>
  <c r="T532"/>
  <c r="E530" i="37"/>
  <c r="G530" i="13"/>
  <c r="Q529"/>
  <c r="E529" i="37"/>
  <c r="H529" i="13"/>
  <c r="U527"/>
  <c r="U526"/>
  <c r="G526"/>
  <c r="H524" i="37"/>
  <c r="E523"/>
  <c r="H523" i="13"/>
  <c r="E519" i="37"/>
  <c r="H519" i="13"/>
  <c r="U517"/>
  <c r="M517"/>
  <c r="Y516"/>
  <c r="T516"/>
  <c r="M510"/>
  <c r="U509"/>
  <c r="W507"/>
  <c r="Q507"/>
  <c r="M505"/>
  <c r="U504"/>
  <c r="Q504"/>
  <c r="Q500"/>
  <c r="E500" i="37"/>
  <c r="G500" i="13"/>
  <c r="Q497"/>
  <c r="E497" i="37"/>
  <c r="G497" i="13"/>
  <c r="Y495"/>
  <c r="U495"/>
  <c r="T495"/>
  <c r="Q493"/>
  <c r="E493" i="37"/>
  <c r="G493" i="13"/>
  <c r="U492"/>
  <c r="T492"/>
  <c r="Q491"/>
  <c r="I477" i="37"/>
  <c r="E477"/>
  <c r="G477" i="13"/>
  <c r="U476"/>
  <c r="T476"/>
  <c r="I476" i="37"/>
  <c r="E476"/>
  <c r="G476" i="13"/>
  <c r="U475"/>
  <c r="W463"/>
  <c r="I463" i="37"/>
  <c r="E463"/>
  <c r="G463" i="13"/>
  <c r="W462"/>
  <c r="U461"/>
  <c r="Y460"/>
  <c r="Y459"/>
  <c r="Y458"/>
  <c r="Y457"/>
  <c r="W457"/>
  <c r="Y456"/>
  <c r="W456"/>
  <c r="Y455"/>
  <c r="W455"/>
  <c r="Y454"/>
  <c r="W454"/>
  <c r="Y453"/>
  <c r="W453"/>
  <c r="Y452"/>
  <c r="W452"/>
  <c r="Y451"/>
  <c r="W451"/>
  <c r="Y450"/>
  <c r="W450"/>
  <c r="Y449"/>
  <c r="W449"/>
  <c r="Y448"/>
  <c r="M448"/>
  <c r="G448"/>
  <c r="T447"/>
  <c r="M447"/>
  <c r="G447"/>
  <c r="U446"/>
  <c r="G446"/>
  <c r="M445"/>
  <c r="G445"/>
  <c r="U444"/>
  <c r="G444"/>
  <c r="T443"/>
  <c r="M443"/>
  <c r="G443"/>
  <c r="U442"/>
  <c r="G442"/>
  <c r="T441"/>
  <c r="M441"/>
  <c r="G441"/>
  <c r="U440"/>
  <c r="G440"/>
  <c r="T439"/>
  <c r="M439"/>
  <c r="G439"/>
  <c r="U438"/>
  <c r="G438"/>
  <c r="T437"/>
  <c r="M437"/>
  <c r="G437"/>
  <c r="U436"/>
  <c r="W427"/>
  <c r="T427"/>
  <c r="M427"/>
  <c r="G427"/>
  <c r="U426"/>
  <c r="U425"/>
  <c r="U424"/>
  <c r="G424"/>
  <c r="U423"/>
  <c r="G423"/>
  <c r="U422"/>
  <c r="U421"/>
  <c r="U420"/>
  <c r="G420"/>
  <c r="U419"/>
  <c r="G419"/>
  <c r="G416"/>
  <c r="G415"/>
  <c r="E414" i="37"/>
  <c r="G414" i="13"/>
  <c r="X413"/>
  <c r="T413"/>
  <c r="M413"/>
  <c r="E410" i="37"/>
  <c r="G410" i="13"/>
  <c r="X409"/>
  <c r="M409"/>
  <c r="Y408"/>
  <c r="Q408"/>
  <c r="W406"/>
  <c r="Q406"/>
  <c r="M403"/>
  <c r="X401"/>
  <c r="U401"/>
  <c r="M401"/>
  <c r="Q400"/>
  <c r="U399"/>
  <c r="X398"/>
  <c r="U398"/>
  <c r="M398"/>
  <c r="E397" i="37"/>
  <c r="G397" i="13"/>
  <c r="X392"/>
  <c r="Y391"/>
  <c r="E390" i="37"/>
  <c r="G390" i="13"/>
  <c r="Q389"/>
  <c r="U388"/>
  <c r="X387"/>
  <c r="U387"/>
  <c r="Q386"/>
  <c r="M386"/>
  <c r="T385"/>
  <c r="Q385"/>
  <c r="U384"/>
  <c r="Y383"/>
  <c r="E383" i="37"/>
  <c r="G383" i="13"/>
  <c r="Y380"/>
  <c r="Q379"/>
  <c r="M379"/>
  <c r="Y378"/>
  <c r="W378"/>
  <c r="E378" i="37"/>
  <c r="G378" i="13"/>
  <c r="E377" i="37"/>
  <c r="G377" i="13"/>
  <c r="E376" i="37"/>
  <c r="G376" i="13"/>
  <c r="T375"/>
  <c r="T374"/>
  <c r="Q373"/>
  <c r="M373"/>
  <c r="Q372"/>
  <c r="M372"/>
  <c r="E371" i="37"/>
  <c r="G371" i="13"/>
  <c r="U370"/>
  <c r="T369"/>
  <c r="T368"/>
  <c r="Y366"/>
  <c r="W366"/>
  <c r="U365"/>
  <c r="U364"/>
  <c r="E364" i="37"/>
  <c r="G364" i="13"/>
  <c r="T363"/>
  <c r="X362"/>
  <c r="T362"/>
  <c r="Q361"/>
  <c r="M361"/>
  <c r="Q360"/>
  <c r="M360"/>
  <c r="Q359"/>
  <c r="M359"/>
  <c r="Q358"/>
  <c r="M358"/>
  <c r="Y357"/>
  <c r="W357"/>
  <c r="W356"/>
  <c r="Y355"/>
  <c r="W355"/>
  <c r="N354"/>
  <c r="L354" s="1"/>
  <c r="X352"/>
  <c r="Q352"/>
  <c r="M352"/>
  <c r="U351"/>
  <c r="W350"/>
  <c r="U350"/>
  <c r="N350"/>
  <c r="L350" s="1"/>
  <c r="E349" i="37"/>
  <c r="G349" i="13"/>
  <c r="Q348"/>
  <c r="M348"/>
  <c r="X347"/>
  <c r="W346"/>
  <c r="U346"/>
  <c r="N346"/>
  <c r="L346" s="1"/>
  <c r="E345" i="37"/>
  <c r="G345" i="13"/>
  <c r="Q344"/>
  <c r="M344"/>
  <c r="E343" i="37"/>
  <c r="G343" i="13"/>
  <c r="Q342"/>
  <c r="M342"/>
  <c r="X341"/>
  <c r="W340"/>
  <c r="U340"/>
  <c r="Y338"/>
  <c r="E338" i="37"/>
  <c r="G338" i="13"/>
  <c r="Q337"/>
  <c r="M337"/>
  <c r="U335"/>
  <c r="Y334"/>
  <c r="E334" i="37"/>
  <c r="G334" i="13"/>
  <c r="Q333"/>
  <c r="M333"/>
  <c r="E331" i="37"/>
  <c r="G331" i="13"/>
  <c r="Q327"/>
  <c r="U326"/>
  <c r="Q326"/>
  <c r="Y325"/>
  <c r="U325"/>
  <c r="X323"/>
  <c r="T323"/>
  <c r="Q321"/>
  <c r="U320"/>
  <c r="Q320"/>
  <c r="U319"/>
  <c r="E319" i="37"/>
  <c r="G319" i="13"/>
  <c r="Q315"/>
  <c r="U314"/>
  <c r="Q314"/>
  <c r="U313"/>
  <c r="X311"/>
  <c r="E311" i="37"/>
  <c r="G311" i="13"/>
  <c r="M309"/>
  <c r="M307"/>
  <c r="M303"/>
  <c r="M301"/>
  <c r="M299"/>
  <c r="X296"/>
  <c r="E296" i="37"/>
  <c r="G296" i="13"/>
  <c r="T295"/>
  <c r="M295"/>
  <c r="U294"/>
  <c r="Y292"/>
  <c r="W292"/>
  <c r="Q292"/>
  <c r="Q291"/>
  <c r="T290"/>
  <c r="M290"/>
  <c r="U289"/>
  <c r="Q287"/>
  <c r="S286"/>
  <c r="M286"/>
  <c r="U285"/>
  <c r="M285"/>
  <c r="U284"/>
  <c r="U283"/>
  <c r="M283"/>
  <c r="U282"/>
  <c r="U281"/>
  <c r="Q280"/>
  <c r="Y279"/>
  <c r="S278"/>
  <c r="M278"/>
  <c r="Q275"/>
  <c r="Z277" i="6"/>
  <c r="M274" i="13"/>
  <c r="Q276" i="6"/>
  <c r="Q271" i="13"/>
  <c r="Z273" i="6"/>
  <c r="S270" i="13"/>
  <c r="AG272" i="6"/>
  <c r="Q272"/>
  <c r="S266" i="13"/>
  <c r="AG268" i="6"/>
  <c r="M266" i="13"/>
  <c r="Q268" i="6"/>
  <c r="Z265"/>
  <c r="M262" i="13"/>
  <c r="X260"/>
  <c r="AQ262" i="6"/>
  <c r="X258" i="13"/>
  <c r="AQ260" i="6"/>
  <c r="Q257" i="13"/>
  <c r="Z259" i="6"/>
  <c r="Y259" i="1"/>
  <c r="D259" i="6"/>
  <c r="AO256" i="1"/>
  <c r="D256" i="6"/>
  <c r="X253" i="13"/>
  <c r="AQ255" i="6"/>
  <c r="S252" i="13"/>
  <c r="AG254" i="6"/>
  <c r="M251" i="13"/>
  <c r="Z252" i="6"/>
  <c r="AO252" i="1"/>
  <c r="D252" i="6"/>
  <c r="X249" i="13"/>
  <c r="AQ251" i="6"/>
  <c r="Q248" i="13"/>
  <c r="Z250" i="6"/>
  <c r="Z247"/>
  <c r="Y247" i="1"/>
  <c r="D247" i="6"/>
  <c r="Z246"/>
  <c r="X242" i="13"/>
  <c r="Q239"/>
  <c r="Z241" i="6"/>
  <c r="M239" i="13"/>
  <c r="Y238"/>
  <c r="AR240" i="6"/>
  <c r="Q238" i="13"/>
  <c r="Z240" i="6"/>
  <c r="M238" i="13"/>
  <c r="Q240" i="6"/>
  <c r="Y237" i="13"/>
  <c r="Q236"/>
  <c r="Z238" i="6"/>
  <c r="S235" i="13"/>
  <c r="AG237" i="6"/>
  <c r="Q226" i="13"/>
  <c r="Z228" i="6"/>
  <c r="D220"/>
  <c r="AM220" i="1"/>
  <c r="AL231" i="34" s="1"/>
  <c r="AY220" i="1"/>
  <c r="AX231" i="34" s="1"/>
  <c r="Y220" i="1"/>
  <c r="Z231" i="34" s="1"/>
  <c r="AO220" i="1"/>
  <c r="AO231" i="34" s="1"/>
  <c r="AW220" i="1"/>
  <c r="BA220"/>
  <c r="BA231" i="34" s="1"/>
  <c r="Y215" i="13"/>
  <c r="Q215"/>
  <c r="Z217" i="6"/>
  <c r="M215" i="13"/>
  <c r="Q217" i="6"/>
  <c r="D217"/>
  <c r="AM217" i="1"/>
  <c r="AL228" i="34" s="1"/>
  <c r="AO217" i="1"/>
  <c r="M214" i="13"/>
  <c r="Q216" i="6"/>
  <c r="D216"/>
  <c r="AY216" i="1"/>
  <c r="AX227" i="34" s="1"/>
  <c r="AW216" i="1"/>
  <c r="BA216"/>
  <c r="BA227" i="34" s="1"/>
  <c r="Q213" i="13"/>
  <c r="Z215" i="6"/>
  <c r="M213" i="13"/>
  <c r="Q215" i="6"/>
  <c r="D215"/>
  <c r="AY215" i="1"/>
  <c r="AX226" i="34" s="1"/>
  <c r="AW215" i="1"/>
  <c r="BA215"/>
  <c r="BA226" i="34" s="1"/>
  <c r="X204" i="13"/>
  <c r="AQ206" i="6"/>
  <c r="Y201" i="1"/>
  <c r="D201" i="6"/>
  <c r="AW201" i="1"/>
  <c r="AU212" i="34" s="1"/>
  <c r="AO201" i="1"/>
  <c r="Q195" i="6"/>
  <c r="M175" i="13"/>
  <c r="Q177" i="6"/>
  <c r="Q174" i="13"/>
  <c r="Z176" i="6"/>
  <c r="Y172" i="13"/>
  <c r="AR174" i="6"/>
  <c r="Q171" i="13"/>
  <c r="Z173" i="6"/>
  <c r="Q169" i="13"/>
  <c r="Z171" i="6"/>
  <c r="Q168" i="13"/>
  <c r="Z170" i="6"/>
  <c r="Q163" i="13"/>
  <c r="Z165" i="6"/>
  <c r="Q157" i="13"/>
  <c r="Z159" i="6"/>
  <c r="Q154" i="13"/>
  <c r="Z156" i="6"/>
  <c r="Q153" i="13"/>
  <c r="Z155" i="6"/>
  <c r="M152" i="13"/>
  <c r="Q154" i="6"/>
  <c r="D150"/>
  <c r="AO150" i="1"/>
  <c r="AW150"/>
  <c r="BA150"/>
  <c r="AR149" i="6"/>
  <c r="M144" i="13"/>
  <c r="Q146" i="6"/>
  <c r="D146"/>
  <c r="AW146" i="1"/>
  <c r="BA146"/>
  <c r="AY146"/>
  <c r="AX157" i="34" s="1"/>
  <c r="AO146" i="1"/>
  <c r="S140" i="13"/>
  <c r="AG142" i="6"/>
  <c r="Q138" i="13"/>
  <c r="D139" i="6"/>
  <c r="AM139" i="1"/>
  <c r="AR139" s="1"/>
  <c r="N137" i="37" s="1"/>
  <c r="AO139" i="1"/>
  <c r="AW139"/>
  <c r="BA139"/>
  <c r="BA150" i="34" s="1"/>
  <c r="M136" i="13"/>
  <c r="D138" i="6"/>
  <c r="AW138" i="1"/>
  <c r="BA138"/>
  <c r="AY138"/>
  <c r="AX149" i="34" s="1"/>
  <c r="AO138" i="1"/>
  <c r="X134" i="13"/>
  <c r="AQ136" i="6"/>
  <c r="S134" i="13"/>
  <c r="AG136" i="6"/>
  <c r="Q130" i="13"/>
  <c r="Z132" i="6"/>
  <c r="Q129" i="13"/>
  <c r="Z131" i="6"/>
  <c r="D131"/>
  <c r="AM131" i="1"/>
  <c r="AR131" s="1"/>
  <c r="N129" i="37" s="1"/>
  <c r="AO131" i="1"/>
  <c r="AW131"/>
  <c r="AU142" i="34" s="1"/>
  <c r="BA131" i="1"/>
  <c r="BA142" i="34" s="1"/>
  <c r="Q128" i="13"/>
  <c r="Z130" i="6"/>
  <c r="Q122" i="13"/>
  <c r="Z124" i="6"/>
  <c r="Q121" i="13"/>
  <c r="Z123" i="6"/>
  <c r="Q117" i="13"/>
  <c r="Z119" i="6"/>
  <c r="Q113" i="13"/>
  <c r="Z115" i="6"/>
  <c r="M113" i="13"/>
  <c r="Q115" i="6"/>
  <c r="Q110" i="13"/>
  <c r="Z112" i="6"/>
  <c r="M105" i="13"/>
  <c r="Q107" i="6"/>
  <c r="D98"/>
  <c r="AO98" i="1"/>
  <c r="AO109" i="34" s="1"/>
  <c r="BA98" i="1"/>
  <c r="BA109" i="34" s="1"/>
  <c r="Y98" i="1"/>
  <c r="D96" i="6"/>
  <c r="BA96" i="1"/>
  <c r="Q92" i="13"/>
  <c r="D79" i="6"/>
  <c r="BA79" i="1"/>
  <c r="Y79"/>
  <c r="Z90" i="34" s="1"/>
  <c r="AW79" i="1"/>
  <c r="Q74" i="6"/>
  <c r="AO68" i="1"/>
  <c r="AO79" i="34" s="1"/>
  <c r="D68" i="6"/>
  <c r="Y65" i="13"/>
  <c r="AR67" i="6"/>
  <c r="M61" i="13"/>
  <c r="Q63" i="6"/>
  <c r="Q59" i="13"/>
  <c r="Z61" i="6"/>
  <c r="Y56" i="13"/>
  <c r="Q55"/>
  <c r="Z57" i="6"/>
  <c r="X53" i="13"/>
  <c r="AQ55" i="6"/>
  <c r="Q51" i="13"/>
  <c r="Z53" i="6"/>
  <c r="Q48" i="13"/>
  <c r="Z50" i="6"/>
  <c r="D36"/>
  <c r="AW36" i="1"/>
  <c r="Y36"/>
  <c r="AB36" s="1"/>
  <c r="H34" i="37" s="1"/>
  <c r="AO36" i="1"/>
  <c r="AO47" i="34" s="1"/>
  <c r="BA36" i="1"/>
  <c r="Z35" i="6"/>
  <c r="M29" i="13"/>
  <c r="Q31" i="6"/>
  <c r="N649" i="37"/>
  <c r="E648"/>
  <c r="G648" i="13"/>
  <c r="T645"/>
  <c r="U643"/>
  <c r="Y639"/>
  <c r="Q634"/>
  <c r="G634"/>
  <c r="Q631"/>
  <c r="D275" i="12"/>
  <c r="E275" s="1"/>
  <c r="E273"/>
  <c r="E270"/>
  <c r="AF262"/>
  <c r="AE262" s="1"/>
  <c r="M261"/>
  <c r="N256"/>
  <c r="E256"/>
  <c r="X254"/>
  <c r="W254" s="1"/>
  <c r="N252"/>
  <c r="E252"/>
  <c r="Z249"/>
  <c r="D247"/>
  <c r="E247" s="1"/>
  <c r="X245"/>
  <c r="W245" s="1"/>
  <c r="AF244"/>
  <c r="AE244" s="1"/>
  <c r="E244"/>
  <c r="AF243"/>
  <c r="AE243" s="1"/>
  <c r="V241"/>
  <c r="E241"/>
  <c r="R240"/>
  <c r="Z239"/>
  <c r="V239"/>
  <c r="V238"/>
  <c r="E236"/>
  <c r="D231"/>
  <c r="J231" i="1" s="1"/>
  <c r="M231" i="12" s="1"/>
  <c r="M227"/>
  <c r="M222"/>
  <c r="E220"/>
  <c r="E218"/>
  <c r="E190"/>
  <c r="E184"/>
  <c r="E168"/>
  <c r="E107"/>
  <c r="E99"/>
  <c r="O653" i="37"/>
  <c r="O651"/>
  <c r="O648"/>
  <c r="R646"/>
  <c r="R644"/>
  <c r="R642"/>
  <c r="O641"/>
  <c r="L640"/>
  <c r="R639"/>
  <c r="R636"/>
  <c r="L636"/>
  <c r="T635"/>
  <c r="R635"/>
  <c r="L635"/>
  <c r="H635" i="13"/>
  <c r="T634" i="37"/>
  <c r="L633"/>
  <c r="H633" i="13"/>
  <c r="T632" i="37"/>
  <c r="O632"/>
  <c r="O631"/>
  <c r="H631"/>
  <c r="P630"/>
  <c r="R629"/>
  <c r="R628"/>
  <c r="R627"/>
  <c r="R626"/>
  <c r="R625"/>
  <c r="R624"/>
  <c r="R623"/>
  <c r="R622"/>
  <c r="R621"/>
  <c r="R620"/>
  <c r="R619"/>
  <c r="R618"/>
  <c r="R617"/>
  <c r="R616"/>
  <c r="R615"/>
  <c r="R614"/>
  <c r="R613"/>
  <c r="R612"/>
  <c r="R611"/>
  <c r="R610"/>
  <c r="R609"/>
  <c r="R608"/>
  <c r="R607"/>
  <c r="R606"/>
  <c r="R605"/>
  <c r="R604"/>
  <c r="R603"/>
  <c r="H603"/>
  <c r="O602"/>
  <c r="H602"/>
  <c r="P601"/>
  <c r="O600"/>
  <c r="H600"/>
  <c r="P599"/>
  <c r="O598"/>
  <c r="P597"/>
  <c r="O596"/>
  <c r="H596"/>
  <c r="P595"/>
  <c r="O594"/>
  <c r="H594"/>
  <c r="P593"/>
  <c r="O592"/>
  <c r="H592"/>
  <c r="P591"/>
  <c r="O590"/>
  <c r="P589"/>
  <c r="O588"/>
  <c r="H588"/>
  <c r="P587"/>
  <c r="O586"/>
  <c r="H586"/>
  <c r="P585"/>
  <c r="H585" i="13"/>
  <c r="R584" i="37"/>
  <c r="H584" i="13"/>
  <c r="T583" i="37"/>
  <c r="O583"/>
  <c r="H583" i="13"/>
  <c r="R582" i="37"/>
  <c r="H582" i="13"/>
  <c r="R581" i="37"/>
  <c r="O581"/>
  <c r="H581" i="13"/>
  <c r="N581" i="37"/>
  <c r="R580"/>
  <c r="O580"/>
  <c r="H580" i="13"/>
  <c r="R579" i="37"/>
  <c r="O579"/>
  <c r="H579" i="13"/>
  <c r="N579" i="37"/>
  <c r="R578"/>
  <c r="O578"/>
  <c r="H578" i="13"/>
  <c r="R577" i="37"/>
  <c r="O577"/>
  <c r="H577" i="13"/>
  <c r="R576" i="37"/>
  <c r="O576"/>
  <c r="H576" i="13"/>
  <c r="R575" i="37"/>
  <c r="O575"/>
  <c r="H575" i="13"/>
  <c r="R574" i="37"/>
  <c r="O574"/>
  <c r="G565" i="13"/>
  <c r="P564" i="37"/>
  <c r="P563"/>
  <c r="G563" i="13"/>
  <c r="P562" i="37"/>
  <c r="P561"/>
  <c r="G561" i="13"/>
  <c r="P560" i="37"/>
  <c r="P559"/>
  <c r="G559" i="13"/>
  <c r="P558" i="37"/>
  <c r="P557"/>
  <c r="G557" i="13"/>
  <c r="P556" i="37"/>
  <c r="P555"/>
  <c r="G555" i="13"/>
  <c r="P554" i="37"/>
  <c r="P553"/>
  <c r="G553" i="13"/>
  <c r="P552" i="37"/>
  <c r="P551"/>
  <c r="G551" i="13"/>
  <c r="P550" i="37"/>
  <c r="P549"/>
  <c r="G549" i="13"/>
  <c r="P548" i="37"/>
  <c r="P547"/>
  <c r="G547" i="13"/>
  <c r="P546" i="37"/>
  <c r="T544"/>
  <c r="O544"/>
  <c r="L541"/>
  <c r="R540"/>
  <c r="H540"/>
  <c r="O539"/>
  <c r="G537" i="13"/>
  <c r="L536" i="37"/>
  <c r="R535"/>
  <c r="T533"/>
  <c r="O533"/>
  <c r="G532" i="13"/>
  <c r="P529" i="37"/>
  <c r="H529"/>
  <c r="T528"/>
  <c r="O528"/>
  <c r="H526" i="13"/>
  <c r="T524" i="37"/>
  <c r="O524"/>
  <c r="L522"/>
  <c r="O521"/>
  <c r="T520"/>
  <c r="O520"/>
  <c r="L518"/>
  <c r="O517"/>
  <c r="G516" i="13"/>
  <c r="N515" i="37"/>
  <c r="P514"/>
  <c r="H514" i="13"/>
  <c r="G512"/>
  <c r="T511" i="37"/>
  <c r="O511"/>
  <c r="N509"/>
  <c r="G509" i="13"/>
  <c r="O508" i="37"/>
  <c r="H508"/>
  <c r="G507" i="13"/>
  <c r="O506" i="37"/>
  <c r="H506"/>
  <c r="G506" i="13"/>
  <c r="T505" i="37"/>
  <c r="O505"/>
  <c r="R504"/>
  <c r="G503" i="13"/>
  <c r="O502" i="37"/>
  <c r="G502" i="13"/>
  <c r="T501" i="37"/>
  <c r="O501"/>
  <c r="R500"/>
  <c r="L499"/>
  <c r="T498"/>
  <c r="O498"/>
  <c r="R497"/>
  <c r="T494"/>
  <c r="O494"/>
  <c r="R493"/>
  <c r="R491"/>
  <c r="O490"/>
  <c r="O488"/>
  <c r="O486"/>
  <c r="O484"/>
  <c r="O482"/>
  <c r="O480"/>
  <c r="O477"/>
  <c r="O473"/>
  <c r="O471"/>
  <c r="O469"/>
  <c r="O467"/>
  <c r="O465"/>
  <c r="O463"/>
  <c r="H461" i="13"/>
  <c r="P460" i="37"/>
  <c r="L460"/>
  <c r="H460" i="13"/>
  <c r="P459" i="37"/>
  <c r="L459"/>
  <c r="H459" i="13"/>
  <c r="P458" i="37"/>
  <c r="L458"/>
  <c r="H458" i="13"/>
  <c r="P457" i="37"/>
  <c r="L457"/>
  <c r="H457" i="13"/>
  <c r="P456" i="37"/>
  <c r="L456"/>
  <c r="H456" i="13"/>
  <c r="P455" i="37"/>
  <c r="L455"/>
  <c r="H455" i="13"/>
  <c r="P454" i="37"/>
  <c r="L454"/>
  <c r="H454" i="13"/>
  <c r="P453" i="37"/>
  <c r="L453"/>
  <c r="H453" i="13"/>
  <c r="P452" i="37"/>
  <c r="L452"/>
  <c r="H452" i="13"/>
  <c r="P451" i="37"/>
  <c r="L451"/>
  <c r="H451" i="13"/>
  <c r="P450" i="37"/>
  <c r="L450"/>
  <c r="H450" i="13"/>
  <c r="P449" i="37"/>
  <c r="L449"/>
  <c r="H449" i="13"/>
  <c r="O448" i="37"/>
  <c r="P447"/>
  <c r="P445"/>
  <c r="P443"/>
  <c r="P441"/>
  <c r="P439"/>
  <c r="P437"/>
  <c r="L436"/>
  <c r="O435"/>
  <c r="H435"/>
  <c r="P434"/>
  <c r="O433"/>
  <c r="H433"/>
  <c r="P432"/>
  <c r="O431"/>
  <c r="H431"/>
  <c r="P430"/>
  <c r="O429"/>
  <c r="P428"/>
  <c r="G428" i="13"/>
  <c r="P427" i="37"/>
  <c r="R418"/>
  <c r="R417"/>
  <c r="R416"/>
  <c r="R415"/>
  <c r="P414"/>
  <c r="P413"/>
  <c r="N413"/>
  <c r="R411"/>
  <c r="L411"/>
  <c r="H411" i="13"/>
  <c r="T410" i="37"/>
  <c r="P410"/>
  <c r="P409"/>
  <c r="N409"/>
  <c r="O408"/>
  <c r="R407"/>
  <c r="O406"/>
  <c r="H406" i="13"/>
  <c r="P405" i="37"/>
  <c r="T404"/>
  <c r="R404"/>
  <c r="S403"/>
  <c r="P403"/>
  <c r="H403" i="13"/>
  <c r="P402" i="37"/>
  <c r="H402"/>
  <c r="O400"/>
  <c r="H400" i="13"/>
  <c r="R397" i="37"/>
  <c r="P396"/>
  <c r="H396"/>
  <c r="T395"/>
  <c r="R395"/>
  <c r="L395"/>
  <c r="H394"/>
  <c r="R393"/>
  <c r="P392"/>
  <c r="N392"/>
  <c r="H389"/>
  <c r="H389" i="13"/>
  <c r="O386" i="37"/>
  <c r="L384"/>
  <c r="H384" i="13"/>
  <c r="P383" i="37"/>
  <c r="L382"/>
  <c r="T381"/>
  <c r="O381"/>
  <c r="H381" i="13"/>
  <c r="P380" i="37"/>
  <c r="L378"/>
  <c r="L377"/>
  <c r="L376"/>
  <c r="T375"/>
  <c r="R375"/>
  <c r="P375"/>
  <c r="P374"/>
  <c r="G374" i="13"/>
  <c r="O373" i="37"/>
  <c r="P369"/>
  <c r="G369" i="13"/>
  <c r="P368" i="37"/>
  <c r="O367"/>
  <c r="L367"/>
  <c r="H367"/>
  <c r="H367" i="13"/>
  <c r="L366" i="37"/>
  <c r="H366"/>
  <c r="H366" i="13"/>
  <c r="T363" i="37"/>
  <c r="R363"/>
  <c r="P362"/>
  <c r="G362" i="13"/>
  <c r="O361" i="37"/>
  <c r="O360"/>
  <c r="O358"/>
  <c r="L357"/>
  <c r="H357"/>
  <c r="H357" i="13"/>
  <c r="L356" i="37"/>
  <c r="H356"/>
  <c r="H356" i="13"/>
  <c r="L355" i="37"/>
  <c r="H355"/>
  <c r="H355" i="13"/>
  <c r="P353" i="37"/>
  <c r="G353" i="13"/>
  <c r="P352" i="37"/>
  <c r="L349"/>
  <c r="P347"/>
  <c r="T346"/>
  <c r="L345"/>
  <c r="O344"/>
  <c r="P343"/>
  <c r="L343"/>
  <c r="O342"/>
  <c r="P341"/>
  <c r="T340"/>
  <c r="N340"/>
  <c r="L338"/>
  <c r="O337"/>
  <c r="P336"/>
  <c r="T335"/>
  <c r="L334"/>
  <c r="O333"/>
  <c r="P332"/>
  <c r="P331"/>
  <c r="S329"/>
  <c r="H326" i="13"/>
  <c r="L325" i="37"/>
  <c r="H325" i="13"/>
  <c r="P324" i="37"/>
  <c r="P323"/>
  <c r="H320" i="13"/>
  <c r="G318"/>
  <c r="S317" i="37"/>
  <c r="O317"/>
  <c r="H314" i="13"/>
  <c r="L313" i="37"/>
  <c r="H313" i="13"/>
  <c r="P312" i="37"/>
  <c r="P311"/>
  <c r="G310" i="13"/>
  <c r="O309" i="37"/>
  <c r="G308" i="13"/>
  <c r="O307" i="37"/>
  <c r="G306" i="13"/>
  <c r="S305" i="37"/>
  <c r="S303"/>
  <c r="S301"/>
  <c r="O301"/>
  <c r="G300" i="13"/>
  <c r="S299" i="37"/>
  <c r="O299"/>
  <c r="G298" i="13"/>
  <c r="S297" i="37"/>
  <c r="P297"/>
  <c r="P296"/>
  <c r="P295"/>
  <c r="H295" i="13"/>
  <c r="T293" i="37"/>
  <c r="R293"/>
  <c r="G293" i="13"/>
  <c r="G292"/>
  <c r="P290" i="37"/>
  <c r="H290" i="13"/>
  <c r="T288" i="37"/>
  <c r="R288"/>
  <c r="G288" i="13"/>
  <c r="P286" i="37"/>
  <c r="H286" i="13"/>
  <c r="H285"/>
  <c r="H283"/>
  <c r="O280" i="37"/>
  <c r="H280" i="13"/>
  <c r="P279" i="37"/>
  <c r="S278"/>
  <c r="P278"/>
  <c r="H278" i="13"/>
  <c r="P277" i="37"/>
  <c r="H277"/>
  <c r="T276"/>
  <c r="R276"/>
  <c r="AY277" i="1"/>
  <c r="AX288" i="34" s="1"/>
  <c r="BC276" i="1"/>
  <c r="S274" i="37" s="1"/>
  <c r="P276" i="1"/>
  <c r="H274" i="13" s="1"/>
  <c r="BC275" i="1"/>
  <c r="S273" i="37" s="1"/>
  <c r="AM275" i="1"/>
  <c r="AL286" i="34" s="1"/>
  <c r="AB275" i="1"/>
  <c r="H273" i="37" s="1"/>
  <c r="BD274" i="1"/>
  <c r="T272" i="37" s="1"/>
  <c r="AO274" i="1"/>
  <c r="AY273"/>
  <c r="AX284" i="34" s="1"/>
  <c r="P272" i="1"/>
  <c r="H270" i="13" s="1"/>
  <c r="BC271" i="1"/>
  <c r="S269" i="37" s="1"/>
  <c r="AM271" i="1"/>
  <c r="AL282" i="34" s="1"/>
  <c r="AB271" i="1"/>
  <c r="H269" i="37" s="1"/>
  <c r="BD270" i="1"/>
  <c r="T268" i="37" s="1"/>
  <c r="AO270" i="1"/>
  <c r="AY269"/>
  <c r="AX280" i="34" s="1"/>
  <c r="P268" i="1"/>
  <c r="H266" i="13" s="1"/>
  <c r="BC267" i="1"/>
  <c r="S265" i="37" s="1"/>
  <c r="AM267" i="1"/>
  <c r="AL278" i="34" s="1"/>
  <c r="AB267" i="1"/>
  <c r="AC267" s="1"/>
  <c r="I265" i="37" s="1"/>
  <c r="AO266" i="1"/>
  <c r="AY265"/>
  <c r="AX276" i="34" s="1"/>
  <c r="BC264" i="1"/>
  <c r="S262" i="37" s="1"/>
  <c r="P264" i="1"/>
  <c r="H262" i="13" s="1"/>
  <c r="BA259" i="1"/>
  <c r="BA270" i="34" s="1"/>
  <c r="AO259" i="1"/>
  <c r="AO270" i="34" s="1"/>
  <c r="AR258" i="1"/>
  <c r="N256" i="37" s="1"/>
  <c r="AB258" i="1"/>
  <c r="P258"/>
  <c r="H256" i="13" s="1"/>
  <c r="AO258" i="1"/>
  <c r="D258" i="6"/>
  <c r="BA257" i="1"/>
  <c r="BA268" i="34" s="1"/>
  <c r="AW257" i="1"/>
  <c r="AJ257"/>
  <c r="L255" i="37" s="1"/>
  <c r="BA256" i="1"/>
  <c r="AM256"/>
  <c r="AL267" i="34" s="1"/>
  <c r="AJ255" i="1"/>
  <c r="L253" i="37" s="1"/>
  <c r="P255" i="1"/>
  <c r="H253" i="13" s="1"/>
  <c r="AM255" i="1"/>
  <c r="AL266" i="34" s="1"/>
  <c r="D255" i="6"/>
  <c r="BD254" i="1"/>
  <c r="T252" i="37" s="1"/>
  <c r="AW252" i="1"/>
  <c r="AJ251"/>
  <c r="L249" i="37" s="1"/>
  <c r="P251" i="1"/>
  <c r="H249" i="13" s="1"/>
  <c r="AM251" i="1"/>
  <c r="AL262" i="34" s="1"/>
  <c r="D251" i="6"/>
  <c r="BD250" i="1"/>
  <c r="T248" i="37" s="1"/>
  <c r="AW247" i="1"/>
  <c r="AO247"/>
  <c r="AO258" i="34" s="1"/>
  <c r="AY246" i="1"/>
  <c r="AX257" i="34" s="1"/>
  <c r="AB246" i="1"/>
  <c r="BD241"/>
  <c r="T239" i="37" s="1"/>
  <c r="P241" i="1"/>
  <c r="H239" i="13" s="1"/>
  <c r="AO241" i="1"/>
  <c r="AO252" i="34" s="1"/>
  <c r="D241" i="6"/>
  <c r="P240" i="1"/>
  <c r="H238" i="13" s="1"/>
  <c r="P239" i="1"/>
  <c r="H237" i="13" s="1"/>
  <c r="Y231"/>
  <c r="AR233" i="6"/>
  <c r="AY231" i="1"/>
  <c r="AX242" i="34" s="1"/>
  <c r="AM231" i="1"/>
  <c r="AL242" i="34" s="1"/>
  <c r="Q227" i="13"/>
  <c r="Z229" i="6"/>
  <c r="M227" i="13"/>
  <c r="Q229" i="6"/>
  <c r="AO225" i="1"/>
  <c r="D225" i="6"/>
  <c r="Y225" i="1"/>
  <c r="Z236" i="34" s="1"/>
  <c r="AW225" i="1"/>
  <c r="AM225"/>
  <c r="AL236" i="34" s="1"/>
  <c r="D223" i="6"/>
  <c r="Y223" i="1"/>
  <c r="Z234" i="34" s="1"/>
  <c r="AO223" i="1"/>
  <c r="AO234" i="34" s="1"/>
  <c r="AW223" i="1"/>
  <c r="BA223"/>
  <c r="BA234" i="34" s="1"/>
  <c r="AM223" i="1"/>
  <c r="AL234" i="34" s="1"/>
  <c r="AY223" i="1"/>
  <c r="AX234" i="34" s="1"/>
  <c r="Q210" i="13"/>
  <c r="Z212" i="6"/>
  <c r="D212"/>
  <c r="AY212" i="1"/>
  <c r="AX223" i="34" s="1"/>
  <c r="AW212" i="1"/>
  <c r="BA212"/>
  <c r="BA223" i="34" s="1"/>
  <c r="AM212" i="1"/>
  <c r="AL223" i="34" s="1"/>
  <c r="Y202" i="13"/>
  <c r="AR204" i="6"/>
  <c r="AM194" i="1"/>
  <c r="AL205" i="34" s="1"/>
  <c r="D194" i="6"/>
  <c r="Y194" i="1"/>
  <c r="AO194"/>
  <c r="BA194"/>
  <c r="BD194" s="1"/>
  <c r="T192" i="37" s="1"/>
  <c r="AW194" i="1"/>
  <c r="AM190"/>
  <c r="AL201" i="34" s="1"/>
  <c r="D190" i="6"/>
  <c r="Y190" i="1"/>
  <c r="AO190"/>
  <c r="BA190"/>
  <c r="AW190"/>
  <c r="M185" i="13"/>
  <c r="Q187" i="6"/>
  <c r="Q181" i="13"/>
  <c r="Z183" i="6"/>
  <c r="AB182" i="1"/>
  <c r="H180" i="37" s="1"/>
  <c r="AJ181" i="1"/>
  <c r="L179" i="37" s="1"/>
  <c r="P180" i="1"/>
  <c r="H178" i="13" s="1"/>
  <c r="Q176"/>
  <c r="Z178" i="6"/>
  <c r="D175"/>
  <c r="AM175" i="1"/>
  <c r="AL186" i="34" s="1"/>
  <c r="AW175" i="1"/>
  <c r="BA175"/>
  <c r="Y175"/>
  <c r="AO175"/>
  <c r="AY175"/>
  <c r="Q172" i="13"/>
  <c r="Z174" i="6"/>
  <c r="M170" i="13"/>
  <c r="Q172" i="6"/>
  <c r="Q167" i="13"/>
  <c r="Z169" i="6"/>
  <c r="P164" i="1"/>
  <c r="H162" i="13" s="1"/>
  <c r="Q161"/>
  <c r="Z163" i="6"/>
  <c r="AG162"/>
  <c r="M159" i="13"/>
  <c r="Q161" i="6"/>
  <c r="D160"/>
  <c r="AO160" i="1"/>
  <c r="AY160"/>
  <c r="BC160" s="1"/>
  <c r="S158" i="37" s="1"/>
  <c r="Y160" i="1"/>
  <c r="AM160"/>
  <c r="AW160"/>
  <c r="BA160"/>
  <c r="M153" i="13"/>
  <c r="Q155" i="6"/>
  <c r="AJ154" i="1"/>
  <c r="L152" i="37" s="1"/>
  <c r="M149" i="13"/>
  <c r="Q151" i="6"/>
  <c r="Q148" i="13"/>
  <c r="Z150" i="6"/>
  <c r="Q144" i="13"/>
  <c r="Z146" i="6"/>
  <c r="D145"/>
  <c r="AO145" i="1"/>
  <c r="AW145"/>
  <c r="BA145"/>
  <c r="BA156" i="34" s="1"/>
  <c r="D144" i="6"/>
  <c r="AW144" i="1"/>
  <c r="BA144"/>
  <c r="AY144"/>
  <c r="AX155" i="34" s="1"/>
  <c r="AO144" i="1"/>
  <c r="Q136" i="13"/>
  <c r="Z138" i="6"/>
  <c r="M135" i="13"/>
  <c r="Q137" i="6"/>
  <c r="Y134" i="13"/>
  <c r="AR136" i="6"/>
  <c r="Z135"/>
  <c r="M133" i="13"/>
  <c r="Q135" i="6"/>
  <c r="AJ128" i="1"/>
  <c r="L126" i="37" s="1"/>
  <c r="Q125" i="13"/>
  <c r="Z127" i="6"/>
  <c r="AR126"/>
  <c r="AJ126" i="1"/>
  <c r="L124" i="37" s="1"/>
  <c r="Y123" i="13"/>
  <c r="AR125" i="6"/>
  <c r="M123" i="13"/>
  <c r="Q120"/>
  <c r="Z122" i="6"/>
  <c r="AB122" i="1"/>
  <c r="P121"/>
  <c r="H119" i="13" s="1"/>
  <c r="Q118"/>
  <c r="Z120" i="6"/>
  <c r="Q111" i="13"/>
  <c r="Z113" i="6"/>
  <c r="AJ107" i="1"/>
  <c r="L105" i="37" s="1"/>
  <c r="Q103" i="13"/>
  <c r="Z105" i="6"/>
  <c r="Q100" i="13"/>
  <c r="Z102" i="6"/>
  <c r="D102"/>
  <c r="AW102" i="1"/>
  <c r="AU113" i="34" s="1"/>
  <c r="AJ99" i="1"/>
  <c r="L97" i="37" s="1"/>
  <c r="AW98" i="1"/>
  <c r="AR94" i="6"/>
  <c r="M92" i="13"/>
  <c r="Q94" i="6"/>
  <c r="AW93" i="1"/>
  <c r="D93" i="6"/>
  <c r="Y93" i="1"/>
  <c r="D88" i="6"/>
  <c r="Y88" i="1"/>
  <c r="BA88"/>
  <c r="BD88" s="1"/>
  <c r="T86" i="37" s="1"/>
  <c r="BD87" i="1"/>
  <c r="T85" i="37" s="1"/>
  <c r="Q84" i="13"/>
  <c r="Y80"/>
  <c r="AR82" i="6"/>
  <c r="Q77" i="13"/>
  <c r="Z79" i="6"/>
  <c r="M76" i="13"/>
  <c r="Q78" i="6"/>
  <c r="D75"/>
  <c r="AO75" i="1"/>
  <c r="BA75"/>
  <c r="Y75"/>
  <c r="AW75"/>
  <c r="Z73" i="6"/>
  <c r="M65" i="13"/>
  <c r="Q67" i="6"/>
  <c r="Q64" i="13"/>
  <c r="Z66" i="6"/>
  <c r="AB66" i="1"/>
  <c r="H64" i="37" s="1"/>
  <c r="Q62" i="13"/>
  <c r="Z64" i="6"/>
  <c r="S61" i="13"/>
  <c r="X60"/>
  <c r="AQ62" i="6"/>
  <c r="M56" i="13"/>
  <c r="Q58" i="6"/>
  <c r="S55" i="13"/>
  <c r="AG57" i="6"/>
  <c r="S53" i="13"/>
  <c r="Y52"/>
  <c r="D54" i="6"/>
  <c r="AO54" i="1"/>
  <c r="Y54"/>
  <c r="AB54" s="1"/>
  <c r="H52" i="37" s="1"/>
  <c r="AM54" i="1"/>
  <c r="AY54"/>
  <c r="AX65" i="34" s="1"/>
  <c r="M51" i="13"/>
  <c r="Q53" i="6"/>
  <c r="P52" i="1"/>
  <c r="H50" i="13" s="1"/>
  <c r="Y48"/>
  <c r="Q45"/>
  <c r="Z47" i="6"/>
  <c r="Q42" i="13"/>
  <c r="Z44" i="6"/>
  <c r="M42" i="13"/>
  <c r="Q44" i="6"/>
  <c r="AQ42"/>
  <c r="H39" i="13"/>
  <c r="D41" i="6"/>
  <c r="AY41" i="1"/>
  <c r="AX52" i="34" s="1"/>
  <c r="AM41" i="1"/>
  <c r="Y38" i="13"/>
  <c r="AR40" i="6"/>
  <c r="W651" i="13"/>
  <c r="I651" i="37"/>
  <c r="Q646" i="13"/>
  <c r="E646" i="37"/>
  <c r="G646" i="13"/>
  <c r="I644" i="37"/>
  <c r="T638" i="13"/>
  <c r="E637" i="37"/>
  <c r="G637" i="13"/>
  <c r="W633"/>
  <c r="D267" i="12"/>
  <c r="J267" i="1" s="1"/>
  <c r="E265" i="12"/>
  <c r="AH263"/>
  <c r="AG263" s="1"/>
  <c r="E260"/>
  <c r="E257"/>
  <c r="M254"/>
  <c r="E249"/>
  <c r="AF248"/>
  <c r="AE248" s="1"/>
  <c r="V247"/>
  <c r="D246"/>
  <c r="X237"/>
  <c r="W237" s="1"/>
  <c r="E233"/>
  <c r="X232"/>
  <c r="W232" s="1"/>
  <c r="N231"/>
  <c r="V228"/>
  <c r="E228"/>
  <c r="E200"/>
  <c r="E152"/>
  <c r="E150"/>
  <c r="E146"/>
  <c r="R652" i="37"/>
  <c r="R649"/>
  <c r="E647"/>
  <c r="G647" i="13"/>
  <c r="T646"/>
  <c r="I645" i="37"/>
  <c r="E645"/>
  <c r="G645" i="13"/>
  <c r="I643" i="37"/>
  <c r="E643"/>
  <c r="G643" i="13"/>
  <c r="O642" i="37"/>
  <c r="W640" i="13"/>
  <c r="I640" i="37"/>
  <c r="E640"/>
  <c r="G640" i="13"/>
  <c r="I638" i="37"/>
  <c r="E638"/>
  <c r="G638" i="13"/>
  <c r="T637" i="37"/>
  <c r="R637"/>
  <c r="Q637" i="13"/>
  <c r="T636" i="37"/>
  <c r="T635" i="13"/>
  <c r="M635"/>
  <c r="U634"/>
  <c r="U633" i="37"/>
  <c r="X633" i="13"/>
  <c r="U633"/>
  <c r="Q633" i="37"/>
  <c r="S633" i="13"/>
  <c r="M633"/>
  <c r="U632"/>
  <c r="U631"/>
  <c r="E631" i="37"/>
  <c r="G631" i="13"/>
  <c r="U629"/>
  <c r="Q629"/>
  <c r="U628"/>
  <c r="Q628"/>
  <c r="U627"/>
  <c r="Q626"/>
  <c r="U625"/>
  <c r="Q625"/>
  <c r="U624"/>
  <c r="Q624"/>
  <c r="U623"/>
  <c r="Q622"/>
  <c r="U621"/>
  <c r="Q621"/>
  <c r="U620"/>
  <c r="Q620"/>
  <c r="U619"/>
  <c r="Q619"/>
  <c r="U618"/>
  <c r="Q618"/>
  <c r="Q617"/>
  <c r="Q616"/>
  <c r="U615"/>
  <c r="U614"/>
  <c r="Q614"/>
  <c r="U612"/>
  <c r="Q612"/>
  <c r="Q611"/>
  <c r="U610"/>
  <c r="Q610"/>
  <c r="Q609"/>
  <c r="Q608"/>
  <c r="U607"/>
  <c r="Q607"/>
  <c r="U606"/>
  <c r="Q606"/>
  <c r="U605"/>
  <c r="Q605"/>
  <c r="U604"/>
  <c r="Q604"/>
  <c r="O603" i="37"/>
  <c r="U602" i="13"/>
  <c r="U600"/>
  <c r="U598"/>
  <c r="L597" i="37"/>
  <c r="U596" i="13"/>
  <c r="L595" i="37"/>
  <c r="U594" i="13"/>
  <c r="U592"/>
  <c r="U590"/>
  <c r="L589" i="37"/>
  <c r="U588" i="13"/>
  <c r="L587" i="37"/>
  <c r="U586" i="13"/>
  <c r="E585" i="37"/>
  <c r="G585" i="13"/>
  <c r="T584"/>
  <c r="M584"/>
  <c r="E584" i="37"/>
  <c r="G584" i="13"/>
  <c r="E583" i="37"/>
  <c r="G583" i="13"/>
  <c r="T582"/>
  <c r="M582"/>
  <c r="E582" i="37"/>
  <c r="G582" i="13"/>
  <c r="U581"/>
  <c r="E580" i="37"/>
  <c r="G580" i="13"/>
  <c r="U579"/>
  <c r="U578"/>
  <c r="E578" i="37"/>
  <c r="G578" i="13"/>
  <c r="U577"/>
  <c r="E576" i="37"/>
  <c r="G576" i="13"/>
  <c r="U575"/>
  <c r="U574"/>
  <c r="R573" i="37"/>
  <c r="O573"/>
  <c r="R572"/>
  <c r="O572"/>
  <c r="S572" i="13"/>
  <c r="R571" i="37"/>
  <c r="O571"/>
  <c r="S571" i="13"/>
  <c r="R570" i="37"/>
  <c r="O570"/>
  <c r="R569"/>
  <c r="O569"/>
  <c r="R568"/>
  <c r="O568"/>
  <c r="R567"/>
  <c r="O567"/>
  <c r="T566" i="13"/>
  <c r="H566" i="37"/>
  <c r="L564"/>
  <c r="L563"/>
  <c r="L560"/>
  <c r="L559"/>
  <c r="L556"/>
  <c r="L555"/>
  <c r="W545" i="13"/>
  <c r="L545" i="37"/>
  <c r="L543"/>
  <c r="E543"/>
  <c r="G543" i="13"/>
  <c r="H541" i="37"/>
  <c r="T540" i="13"/>
  <c r="E538" i="37"/>
  <c r="G538" i="13"/>
  <c r="E537" i="37"/>
  <c r="H537" i="13"/>
  <c r="R536" i="37"/>
  <c r="H536"/>
  <c r="O535"/>
  <c r="Q532" i="13"/>
  <c r="E532" i="37"/>
  <c r="H532" i="13"/>
  <c r="W531"/>
  <c r="Y529"/>
  <c r="E527" i="37"/>
  <c r="G527" i="13"/>
  <c r="Q526"/>
  <c r="W522"/>
  <c r="Q516"/>
  <c r="Y515"/>
  <c r="R515" i="37"/>
  <c r="E515"/>
  <c r="R514"/>
  <c r="U512" i="13"/>
  <c r="U510"/>
  <c r="L510" i="37"/>
  <c r="T507"/>
  <c r="O507"/>
  <c r="N505"/>
  <c r="O504"/>
  <c r="H504"/>
  <c r="Y500" i="13"/>
  <c r="T500"/>
  <c r="W499"/>
  <c r="E499" i="37"/>
  <c r="G499" i="13"/>
  <c r="Y497"/>
  <c r="T497"/>
  <c r="R496" i="37"/>
  <c r="L495"/>
  <c r="E495"/>
  <c r="G495" i="13"/>
  <c r="Y493"/>
  <c r="T493"/>
  <c r="E492" i="37"/>
  <c r="G492" i="13"/>
  <c r="O491" i="37"/>
  <c r="R489"/>
  <c r="R487"/>
  <c r="R485"/>
  <c r="R483"/>
  <c r="R481"/>
  <c r="R479"/>
  <c r="R478"/>
  <c r="Q476" i="13"/>
  <c r="R474" i="37"/>
  <c r="R472"/>
  <c r="R470"/>
  <c r="R468"/>
  <c r="R466"/>
  <c r="R464"/>
  <c r="X462" i="13"/>
  <c r="T462"/>
  <c r="Q461"/>
  <c r="E461" i="37"/>
  <c r="G461" i="13"/>
  <c r="M460"/>
  <c r="E460" i="37"/>
  <c r="G460" i="13"/>
  <c r="E459" i="37"/>
  <c r="G459" i="13"/>
  <c r="M458"/>
  <c r="E458" i="37"/>
  <c r="G458" i="13"/>
  <c r="M457"/>
  <c r="E457" i="37"/>
  <c r="G457" i="13"/>
  <c r="M456"/>
  <c r="E456" i="37"/>
  <c r="G456" i="13"/>
  <c r="M455"/>
  <c r="E455" i="37"/>
  <c r="G455" i="13"/>
  <c r="M454"/>
  <c r="E454" i="37"/>
  <c r="G454" i="13"/>
  <c r="M453"/>
  <c r="E453" i="37"/>
  <c r="G453" i="13"/>
  <c r="M452"/>
  <c r="E452" i="37"/>
  <c r="G452" i="13"/>
  <c r="M451"/>
  <c r="E451" i="37"/>
  <c r="G451" i="13"/>
  <c r="M450"/>
  <c r="E450" i="37"/>
  <c r="G450" i="13"/>
  <c r="M449"/>
  <c r="E449" i="37"/>
  <c r="G449" i="13"/>
  <c r="U448"/>
  <c r="R446" i="37"/>
  <c r="R444"/>
  <c r="R442"/>
  <c r="R440"/>
  <c r="R438"/>
  <c r="R436"/>
  <c r="U435" i="13"/>
  <c r="U433"/>
  <c r="U431"/>
  <c r="U429"/>
  <c r="H419" i="37"/>
  <c r="O418"/>
  <c r="O417"/>
  <c r="O416"/>
  <c r="T415"/>
  <c r="N415"/>
  <c r="T415" i="13"/>
  <c r="H415" i="37"/>
  <c r="E412"/>
  <c r="G412" i="13"/>
  <c r="T411"/>
  <c r="M411"/>
  <c r="U408"/>
  <c r="O407" i="37"/>
  <c r="X406" i="13"/>
  <c r="U406"/>
  <c r="M406"/>
  <c r="E405" i="37"/>
  <c r="G405" i="13"/>
  <c r="O404" i="37"/>
  <c r="E402"/>
  <c r="G402" i="13"/>
  <c r="W401"/>
  <c r="U400"/>
  <c r="T399" i="37"/>
  <c r="R399"/>
  <c r="L399"/>
  <c r="R398"/>
  <c r="T397"/>
  <c r="O397"/>
  <c r="O395"/>
  <c r="U394" i="13"/>
  <c r="N394" i="37"/>
  <c r="O393"/>
  <c r="S390"/>
  <c r="Y389" i="13"/>
  <c r="S389"/>
  <c r="M387"/>
  <c r="U386"/>
  <c r="E386" i="37"/>
  <c r="G386" i="13"/>
  <c r="U385"/>
  <c r="E385" i="37"/>
  <c r="G385" i="13"/>
  <c r="Q383"/>
  <c r="M383"/>
  <c r="R382" i="37"/>
  <c r="Q381" i="13"/>
  <c r="Q380"/>
  <c r="M380"/>
  <c r="E379" i="37"/>
  <c r="G379" i="13"/>
  <c r="S375"/>
  <c r="Y374"/>
  <c r="W374"/>
  <c r="U373"/>
  <c r="U372"/>
  <c r="E372" i="37"/>
  <c r="G372" i="13"/>
  <c r="Q371"/>
  <c r="M371"/>
  <c r="Q370"/>
  <c r="M370"/>
  <c r="Y369"/>
  <c r="Y368"/>
  <c r="W368"/>
  <c r="Y367"/>
  <c r="W367"/>
  <c r="U367"/>
  <c r="T366"/>
  <c r="Q365"/>
  <c r="M365"/>
  <c r="Q364"/>
  <c r="M364"/>
  <c r="S363"/>
  <c r="Y362"/>
  <c r="U361"/>
  <c r="U360"/>
  <c r="E360" i="37"/>
  <c r="G360" i="13"/>
  <c r="U359"/>
  <c r="E359" i="37"/>
  <c r="G359" i="13"/>
  <c r="U358"/>
  <c r="T356"/>
  <c r="T355"/>
  <c r="Q354"/>
  <c r="M354"/>
  <c r="E352" i="37"/>
  <c r="G352" i="13"/>
  <c r="E351" i="37"/>
  <c r="G351" i="13"/>
  <c r="Q350"/>
  <c r="M350"/>
  <c r="U348"/>
  <c r="E347" i="37"/>
  <c r="G347" i="13"/>
  <c r="Q346"/>
  <c r="M346"/>
  <c r="U344"/>
  <c r="R342" i="37"/>
  <c r="U342" i="13"/>
  <c r="E341" i="37"/>
  <c r="G341" i="13"/>
  <c r="Q340"/>
  <c r="M340"/>
  <c r="X339"/>
  <c r="Q339"/>
  <c r="M339"/>
  <c r="X338"/>
  <c r="U337"/>
  <c r="N336" i="37"/>
  <c r="E336"/>
  <c r="G336" i="13"/>
  <c r="Q335"/>
  <c r="M335"/>
  <c r="X334"/>
  <c r="U333"/>
  <c r="Q331"/>
  <c r="U330"/>
  <c r="U329"/>
  <c r="E327" i="37"/>
  <c r="G327" i="13"/>
  <c r="E321" i="37"/>
  <c r="G321" i="13"/>
  <c r="Q319"/>
  <c r="U318"/>
  <c r="L318" i="37"/>
  <c r="U317" i="13"/>
  <c r="E315" i="37"/>
  <c r="G315" i="13"/>
  <c r="Q311"/>
  <c r="U310"/>
  <c r="L310" i="37"/>
  <c r="U309" i="13"/>
  <c r="U308"/>
  <c r="U307"/>
  <c r="U306"/>
  <c r="L306" i="37"/>
  <c r="U305" i="13"/>
  <c r="U304"/>
  <c r="U303"/>
  <c r="U302"/>
  <c r="U301"/>
  <c r="U300"/>
  <c r="U299"/>
  <c r="U298"/>
  <c r="L298" i="37"/>
  <c r="T294"/>
  <c r="R294"/>
  <c r="T293" i="13"/>
  <c r="X292"/>
  <c r="U292"/>
  <c r="U291"/>
  <c r="T289" i="37"/>
  <c r="R289"/>
  <c r="T288" i="13"/>
  <c r="U287"/>
  <c r="Y285"/>
  <c r="W285"/>
  <c r="L285" i="37"/>
  <c r="T284"/>
  <c r="R284"/>
  <c r="L284"/>
  <c r="W283" i="13"/>
  <c r="T282" i="37"/>
  <c r="R282"/>
  <c r="U280" i="13"/>
  <c r="M280"/>
  <c r="E277" i="37"/>
  <c r="G277" i="13"/>
  <c r="O276" i="37"/>
  <c r="BA275" i="1"/>
  <c r="BA286" i="34" s="1"/>
  <c r="AW275" i="1"/>
  <c r="BA271"/>
  <c r="BA282" i="34" s="1"/>
  <c r="AW271" i="1"/>
  <c r="BA267"/>
  <c r="BA278" i="34" s="1"/>
  <c r="AW267" i="1"/>
  <c r="Q262" i="6"/>
  <c r="AO262" i="1"/>
  <c r="D262" i="6"/>
  <c r="AO260" i="1"/>
  <c r="D260" i="6"/>
  <c r="AQ258"/>
  <c r="AB257" i="1"/>
  <c r="H255" i="37" s="1"/>
  <c r="AM257" i="1"/>
  <c r="AL268" i="34" s="1"/>
  <c r="D257" i="6"/>
  <c r="BD256" i="1"/>
  <c r="T254" i="37" s="1"/>
  <c r="AJ254" i="1"/>
  <c r="L252" i="37" s="1"/>
  <c r="BD253" i="1"/>
  <c r="T251" i="37" s="1"/>
  <c r="BA252" i="1"/>
  <c r="BB252"/>
  <c r="R250" i="37" s="1"/>
  <c r="AM252" i="1"/>
  <c r="AL263" i="34" s="1"/>
  <c r="M249" i="13"/>
  <c r="Q251" i="6"/>
  <c r="BA247" i="1"/>
  <c r="AM246"/>
  <c r="AL257" i="34" s="1"/>
  <c r="Q243" i="13"/>
  <c r="Z245" i="6"/>
  <c r="M243" i="13"/>
  <c r="Q245" i="6"/>
  <c r="Y242" i="13"/>
  <c r="AR244" i="6"/>
  <c r="Q242" i="13"/>
  <c r="Q241"/>
  <c r="Z243" i="6"/>
  <c r="M241" i="13"/>
  <c r="Q243" i="6"/>
  <c r="S239" i="13"/>
  <c r="AG241" i="6"/>
  <c r="AW238" i="1"/>
  <c r="Q235" i="13"/>
  <c r="Z237" i="6"/>
  <c r="Q237"/>
  <c r="Q234" i="13"/>
  <c r="Z236" i="6"/>
  <c r="Q233" i="13"/>
  <c r="Z235" i="6"/>
  <c r="Q232" i="13"/>
  <c r="Z234" i="6"/>
  <c r="P234" i="1"/>
  <c r="H232" i="13" s="1"/>
  <c r="AR233" i="1"/>
  <c r="N231" i="37" s="1"/>
  <c r="AJ233" i="1"/>
  <c r="L231" i="37" s="1"/>
  <c r="AB233" i="1"/>
  <c r="H231" i="37" s="1"/>
  <c r="BA232" i="1"/>
  <c r="BA243" i="34" s="1"/>
  <c r="AW232" i="1"/>
  <c r="AO232"/>
  <c r="AO243" i="34" s="1"/>
  <c r="Y227" i="13"/>
  <c r="AO229" i="1"/>
  <c r="D229" i="6"/>
  <c r="AO221" i="1"/>
  <c r="D221" i="6"/>
  <c r="AM221" i="1"/>
  <c r="AL232" i="34" s="1"/>
  <c r="Y221" i="1"/>
  <c r="Z232" i="34" s="1"/>
  <c r="AW221" i="1"/>
  <c r="D219" i="6"/>
  <c r="AM219" i="1"/>
  <c r="AL230" i="34" s="1"/>
  <c r="AY219" i="1"/>
  <c r="AX230" i="34" s="1"/>
  <c r="Y219" i="1"/>
  <c r="Z230" i="34" s="1"/>
  <c r="AO219" i="1"/>
  <c r="AO230" i="34" s="1"/>
  <c r="AW219" i="1"/>
  <c r="BA219"/>
  <c r="BA230" i="34" s="1"/>
  <c r="AY217" i="1"/>
  <c r="AX228" i="34" s="1"/>
  <c r="AM216" i="1"/>
  <c r="AL227" i="34" s="1"/>
  <c r="AM215" i="1"/>
  <c r="AL226" i="34" s="1"/>
  <c r="Z213" i="6"/>
  <c r="M211" i="13"/>
  <c r="Q213" i="6"/>
  <c r="D213"/>
  <c r="AY213" i="1"/>
  <c r="AX224" i="34" s="1"/>
  <c r="AW213" i="1"/>
  <c r="BA213"/>
  <c r="BA224" i="34" s="1"/>
  <c r="AM213" i="1"/>
  <c r="AL224" i="34" s="1"/>
  <c r="AO212" i="1"/>
  <c r="AO223" i="34" s="1"/>
  <c r="Q207" i="13"/>
  <c r="Z209" i="6"/>
  <c r="M207" i="13"/>
  <c r="Q209" i="6"/>
  <c r="D209"/>
  <c r="AY209" i="1"/>
  <c r="AX220" i="34" s="1"/>
  <c r="AW209" i="1"/>
  <c r="BA209"/>
  <c r="BA220" i="34" s="1"/>
  <c r="AM209" i="1"/>
  <c r="AL220" i="34" s="1"/>
  <c r="D205" i="6"/>
  <c r="AY205" i="1"/>
  <c r="AX216" i="34" s="1"/>
  <c r="AW205" i="1"/>
  <c r="BA205"/>
  <c r="BA216" i="34" s="1"/>
  <c r="AM205" i="1"/>
  <c r="AL216" i="34" s="1"/>
  <c r="H198" i="13"/>
  <c r="Q194"/>
  <c r="Z196" i="6"/>
  <c r="H194" i="13"/>
  <c r="AB194" i="1"/>
  <c r="H192" i="37" s="1"/>
  <c r="Y190" i="13"/>
  <c r="AR192" i="6"/>
  <c r="AB190" i="1"/>
  <c r="H188" i="37" s="1"/>
  <c r="AJ189" i="1"/>
  <c r="L187" i="37" s="1"/>
  <c r="Q184" i="13"/>
  <c r="Z186" i="6"/>
  <c r="M181" i="13"/>
  <c r="Q183" i="6"/>
  <c r="Q178" i="13"/>
  <c r="AB180" i="1"/>
  <c r="AM178"/>
  <c r="AL189" i="34" s="1"/>
  <c r="D178" i="6"/>
  <c r="AO178" i="1"/>
  <c r="BA178"/>
  <c r="BD178" s="1"/>
  <c r="T176" i="37" s="1"/>
  <c r="Y178" i="1"/>
  <c r="AB175"/>
  <c r="H173" i="37" s="1"/>
  <c r="Y170" i="13"/>
  <c r="AR172" i="6"/>
  <c r="X170" i="13"/>
  <c r="AQ172" i="6"/>
  <c r="D170"/>
  <c r="AO170" i="1"/>
  <c r="AY170"/>
  <c r="Y170"/>
  <c r="AB170" s="1"/>
  <c r="AM170"/>
  <c r="AW170"/>
  <c r="BA170"/>
  <c r="P168"/>
  <c r="H166" i="13" s="1"/>
  <c r="Q165"/>
  <c r="Z167" i="6"/>
  <c r="M163" i="13"/>
  <c r="Q165" i="6"/>
  <c r="Q162" i="13"/>
  <c r="Z164" i="6"/>
  <c r="AB164" i="1"/>
  <c r="S161" i="13"/>
  <c r="AG163" i="6"/>
  <c r="Q160" i="13"/>
  <c r="Z162" i="6"/>
  <c r="AB160" i="1"/>
  <c r="H158" i="37" s="1"/>
  <c r="D159" i="6"/>
  <c r="AO159" i="1"/>
  <c r="AY159"/>
  <c r="Y159"/>
  <c r="AB159" s="1"/>
  <c r="H157" i="37" s="1"/>
  <c r="AM159" i="1"/>
  <c r="AW159"/>
  <c r="BA159"/>
  <c r="Q155" i="13"/>
  <c r="Z157" i="6"/>
  <c r="M155" i="13"/>
  <c r="Q157" i="6"/>
  <c r="Q151" i="13"/>
  <c r="Z153" i="6"/>
  <c r="AQ152"/>
  <c r="S150" i="13"/>
  <c r="AG152" i="6"/>
  <c r="AJ152" i="1"/>
  <c r="L150" i="37" s="1"/>
  <c r="AM150" i="1"/>
  <c r="AR150" s="1"/>
  <c r="N148" i="37" s="1"/>
  <c r="Q146" i="13"/>
  <c r="Z148" i="6"/>
  <c r="X145" i="13"/>
  <c r="AQ147" i="6"/>
  <c r="AM146" i="1"/>
  <c r="AL157" i="34" s="1"/>
  <c r="Q143" i="13"/>
  <c r="Z145" i="6"/>
  <c r="M141" i="13"/>
  <c r="Q143" i="6"/>
  <c r="D143"/>
  <c r="AO143" i="1"/>
  <c r="AW143"/>
  <c r="BA143"/>
  <c r="BA154" i="34" s="1"/>
  <c r="D142" i="6"/>
  <c r="AW142" i="1"/>
  <c r="BA142"/>
  <c r="AY142"/>
  <c r="AO142"/>
  <c r="AM138"/>
  <c r="AL149" i="34" s="1"/>
  <c r="M127" i="13"/>
  <c r="Q129" i="6"/>
  <c r="M125" i="13"/>
  <c r="Q119"/>
  <c r="Z121" i="6"/>
  <c r="AB121" i="1"/>
  <c r="H119" i="37" s="1"/>
  <c r="M117" i="13"/>
  <c r="Q119" i="6"/>
  <c r="AJ118" i="1"/>
  <c r="L116" i="37" s="1"/>
  <c r="Y115" i="13"/>
  <c r="M115"/>
  <c r="Q117" i="6"/>
  <c r="Z116"/>
  <c r="AJ109" i="1"/>
  <c r="L107" i="37" s="1"/>
  <c r="Q101" i="13"/>
  <c r="Z103" i="6"/>
  <c r="AW97" i="1"/>
  <c r="D97" i="6"/>
  <c r="Y97" i="1"/>
  <c r="BA97"/>
  <c r="AO97"/>
  <c r="AO108" i="34" s="1"/>
  <c r="AO93" i="1"/>
  <c r="AO104" i="34" s="1"/>
  <c r="Q85" i="13"/>
  <c r="Z87" i="6"/>
  <c r="D86"/>
  <c r="AO86" i="1"/>
  <c r="AO97" i="34" s="1"/>
  <c r="BA86" i="1"/>
  <c r="BA97" i="34" s="1"/>
  <c r="Y86" i="1"/>
  <c r="AR85" i="6"/>
  <c r="Q74" i="13"/>
  <c r="Z76" i="6"/>
  <c r="D76"/>
  <c r="AO76" i="1"/>
  <c r="BA76"/>
  <c r="AJ72"/>
  <c r="L70" i="37" s="1"/>
  <c r="Q67" i="13"/>
  <c r="Z69" i="6"/>
  <c r="AJ67" i="1"/>
  <c r="L65" i="37" s="1"/>
  <c r="X62" i="13"/>
  <c r="AQ64" i="6"/>
  <c r="Q58" i="13"/>
  <c r="Z60" i="6"/>
  <c r="S56" i="13"/>
  <c r="X54"/>
  <c r="AQ56" i="6"/>
  <c r="S54" i="13"/>
  <c r="AG56" i="6"/>
  <c r="Q53" i="13"/>
  <c r="Z55" i="6"/>
  <c r="Q52" i="13"/>
  <c r="Z54" i="6"/>
  <c r="Y50" i="13"/>
  <c r="AR52" i="6"/>
  <c r="AJ52" i="1"/>
  <c r="L50" i="37" s="1"/>
  <c r="D46" i="6"/>
  <c r="BA46" i="1"/>
  <c r="BA57" i="34" s="1"/>
  <c r="M41" i="13"/>
  <c r="Q43" i="6"/>
  <c r="D43"/>
  <c r="AM43" i="1"/>
  <c r="AW43"/>
  <c r="AU54" i="34" s="1"/>
  <c r="BA43" i="1"/>
  <c r="BA54" i="34" s="1"/>
  <c r="AO43" i="1"/>
  <c r="AO54" i="34" s="1"/>
  <c r="AY43" i="1"/>
  <c r="Q36" i="13"/>
  <c r="Z38" i="6"/>
  <c r="W648" i="13"/>
  <c r="U647"/>
  <c r="I646" i="37"/>
  <c r="Y644" i="13"/>
  <c r="T643"/>
  <c r="I639" i="37"/>
  <c r="Q637"/>
  <c r="S637" i="13"/>
  <c r="Y356"/>
  <c r="E276" i="12"/>
  <c r="E272"/>
  <c r="N267"/>
  <c r="Z261"/>
  <c r="Q259"/>
  <c r="D259"/>
  <c r="Z253"/>
  <c r="Q248"/>
  <c r="V246"/>
  <c r="N246"/>
  <c r="E246"/>
  <c r="X244"/>
  <c r="W244" s="1"/>
  <c r="R241"/>
  <c r="AH240"/>
  <c r="AG240" s="1"/>
  <c r="Z240"/>
  <c r="V240"/>
  <c r="E240"/>
  <c r="D238"/>
  <c r="E237"/>
  <c r="AB236"/>
  <c r="X236"/>
  <c r="W236" s="1"/>
  <c r="D232"/>
  <c r="J232" i="1" s="1"/>
  <c r="E225" i="12"/>
  <c r="E192"/>
  <c r="E176"/>
  <c r="E75"/>
  <c r="E72"/>
  <c r="E69"/>
  <c r="E54"/>
  <c r="E46"/>
  <c r="O652" i="37"/>
  <c r="R650"/>
  <c r="I650"/>
  <c r="O649"/>
  <c r="R647"/>
  <c r="R645"/>
  <c r="R643"/>
  <c r="I641"/>
  <c r="O640"/>
  <c r="R638"/>
  <c r="H637"/>
  <c r="P636"/>
  <c r="P635"/>
  <c r="N635"/>
  <c r="H634" i="13"/>
  <c r="H632"/>
  <c r="R630" i="37"/>
  <c r="L630"/>
  <c r="H629"/>
  <c r="H627"/>
  <c r="H625"/>
  <c r="H623"/>
  <c r="H622"/>
  <c r="H621"/>
  <c r="H619"/>
  <c r="H617"/>
  <c r="H615"/>
  <c r="H614"/>
  <c r="H613"/>
  <c r="H612"/>
  <c r="H611"/>
  <c r="H610"/>
  <c r="H609"/>
  <c r="H607"/>
  <c r="H605"/>
  <c r="P603"/>
  <c r="R601"/>
  <c r="R599"/>
  <c r="R597"/>
  <c r="R595"/>
  <c r="R593"/>
  <c r="R591"/>
  <c r="R589"/>
  <c r="R587"/>
  <c r="R585"/>
  <c r="P584"/>
  <c r="P582"/>
  <c r="P573"/>
  <c r="G573" i="13"/>
  <c r="P572" i="37"/>
  <c r="P571"/>
  <c r="G571" i="13"/>
  <c r="P570" i="37"/>
  <c r="P569"/>
  <c r="G569" i="13"/>
  <c r="P568" i="37"/>
  <c r="P567"/>
  <c r="G567" i="13"/>
  <c r="P566" i="37"/>
  <c r="H566" i="13"/>
  <c r="R565" i="37"/>
  <c r="O565"/>
  <c r="O545"/>
  <c r="L544"/>
  <c r="T541"/>
  <c r="T536"/>
  <c r="O536"/>
  <c r="L533"/>
  <c r="R532"/>
  <c r="H532"/>
  <c r="O531"/>
  <c r="L528"/>
  <c r="L524"/>
  <c r="H524" i="13"/>
  <c r="O522" i="37"/>
  <c r="L520"/>
  <c r="H520" i="13"/>
  <c r="H519" i="37"/>
  <c r="O518"/>
  <c r="H516"/>
  <c r="O514"/>
  <c r="H514"/>
  <c r="G514" i="13"/>
  <c r="T513" i="37"/>
  <c r="O513"/>
  <c r="R512"/>
  <c r="R510"/>
  <c r="H509" i="13"/>
  <c r="P508" i="37"/>
  <c r="N507"/>
  <c r="P506"/>
  <c r="H506" i="13"/>
  <c r="G504"/>
  <c r="T503" i="37"/>
  <c r="O503"/>
  <c r="P502"/>
  <c r="H502" i="13"/>
  <c r="T499" i="37"/>
  <c r="O499"/>
  <c r="T496"/>
  <c r="O496"/>
  <c r="R495"/>
  <c r="R492"/>
  <c r="O489"/>
  <c r="O487"/>
  <c r="O485"/>
  <c r="O483"/>
  <c r="O481"/>
  <c r="I480"/>
  <c r="O479"/>
  <c r="I479"/>
  <c r="O478"/>
  <c r="R476"/>
  <c r="R475"/>
  <c r="I475"/>
  <c r="O474"/>
  <c r="O472"/>
  <c r="O470"/>
  <c r="O468"/>
  <c r="I467"/>
  <c r="O466"/>
  <c r="I465"/>
  <c r="O464"/>
  <c r="H462" i="13"/>
  <c r="T461" i="37"/>
  <c r="O460"/>
  <c r="O458"/>
  <c r="O456"/>
  <c r="O454"/>
  <c r="O452"/>
  <c r="O450"/>
  <c r="L448"/>
  <c r="H448" i="13"/>
  <c r="R447" i="37"/>
  <c r="H447" i="13"/>
  <c r="T446" i="37"/>
  <c r="O446"/>
  <c r="H446" i="13"/>
  <c r="R445" i="37"/>
  <c r="H445" i="13"/>
  <c r="T444" i="37"/>
  <c r="O444"/>
  <c r="H444" i="13"/>
  <c r="R443" i="37"/>
  <c r="H443" i="13"/>
  <c r="T442" i="37"/>
  <c r="O442"/>
  <c r="H442" i="13"/>
  <c r="R441" i="37"/>
  <c r="H441" i="13"/>
  <c r="T440" i="37"/>
  <c r="O440"/>
  <c r="H440" i="13"/>
  <c r="R439" i="37"/>
  <c r="H439" i="13"/>
  <c r="T438" i="37"/>
  <c r="O438"/>
  <c r="H438" i="13"/>
  <c r="R437" i="37"/>
  <c r="H437" i="13"/>
  <c r="T436" i="37"/>
  <c r="O436"/>
  <c r="R434"/>
  <c r="R432"/>
  <c r="R430"/>
  <c r="R428"/>
  <c r="H427" i="13"/>
  <c r="R426" i="37"/>
  <c r="O426"/>
  <c r="H426" i="13"/>
  <c r="R425" i="37"/>
  <c r="O425"/>
  <c r="H425" i="13"/>
  <c r="R424" i="37"/>
  <c r="O424"/>
  <c r="H424" i="13"/>
  <c r="R423" i="37"/>
  <c r="O423"/>
  <c r="H423" i="13"/>
  <c r="R422" i="37"/>
  <c r="O422"/>
  <c r="H422" i="13"/>
  <c r="R421" i="37"/>
  <c r="O421"/>
  <c r="H421" i="13"/>
  <c r="R420" i="37"/>
  <c r="O420"/>
  <c r="H420" i="13"/>
  <c r="R419" i="37"/>
  <c r="O419"/>
  <c r="H419" i="13"/>
  <c r="P418" i="37"/>
  <c r="H418" i="13"/>
  <c r="P417" i="37"/>
  <c r="H417" i="13"/>
  <c r="P416" i="37"/>
  <c r="H416" i="13"/>
  <c r="P415" i="37"/>
  <c r="H415" i="13"/>
  <c r="R413" i="37"/>
  <c r="L413"/>
  <c r="H413" i="13"/>
  <c r="T412" i="37"/>
  <c r="P412"/>
  <c r="P411"/>
  <c r="N411"/>
  <c r="R409"/>
  <c r="L409"/>
  <c r="H409" i="13"/>
  <c r="H408"/>
  <c r="P407" i="37"/>
  <c r="H407"/>
  <c r="R405"/>
  <c r="P404"/>
  <c r="T403"/>
  <c r="R403"/>
  <c r="R402"/>
  <c r="H401" i="13"/>
  <c r="O399" i="37"/>
  <c r="O398"/>
  <c r="H398" i="13"/>
  <c r="P397" i="37"/>
  <c r="H397"/>
  <c r="T396"/>
  <c r="R396"/>
  <c r="P395"/>
  <c r="H394" i="13"/>
  <c r="S393" i="37"/>
  <c r="P393"/>
  <c r="O392"/>
  <c r="H392" i="13"/>
  <c r="L391" i="37"/>
  <c r="S389"/>
  <c r="P389"/>
  <c r="I389"/>
  <c r="N387"/>
  <c r="H387" i="13"/>
  <c r="T384" i="37"/>
  <c r="N384"/>
  <c r="P382"/>
  <c r="S381"/>
  <c r="P381"/>
  <c r="N381"/>
  <c r="R380"/>
  <c r="H380" i="13"/>
  <c r="P379" i="37"/>
  <c r="N379"/>
  <c r="P378"/>
  <c r="P377"/>
  <c r="P376"/>
  <c r="S375"/>
  <c r="L375"/>
  <c r="H375"/>
  <c r="H375" i="13"/>
  <c r="L374" i="37"/>
  <c r="H374"/>
  <c r="H374" i="13"/>
  <c r="P371" i="37"/>
  <c r="L369"/>
  <c r="H369"/>
  <c r="H369" i="13"/>
  <c r="L368" i="37"/>
  <c r="H368" i="13"/>
  <c r="N367" i="37"/>
  <c r="P366"/>
  <c r="G366" i="13"/>
  <c r="S363" i="37"/>
  <c r="L363"/>
  <c r="H363"/>
  <c r="H363" i="13"/>
  <c r="L362" i="37"/>
  <c r="H362"/>
  <c r="H362" i="13"/>
  <c r="N359" i="37"/>
  <c r="P357"/>
  <c r="G357" i="13"/>
  <c r="P356" i="37"/>
  <c r="P354"/>
  <c r="L353"/>
  <c r="H353"/>
  <c r="H353" i="13"/>
  <c r="L351" i="37"/>
  <c r="P349"/>
  <c r="T348"/>
  <c r="N348"/>
  <c r="L347"/>
  <c r="P345"/>
  <c r="T344"/>
  <c r="N344"/>
  <c r="T342"/>
  <c r="L341"/>
  <c r="P339"/>
  <c r="P338"/>
  <c r="T337"/>
  <c r="L336"/>
  <c r="P334"/>
  <c r="T333"/>
  <c r="H330" i="13"/>
  <c r="L329" i="37"/>
  <c r="H329" i="13"/>
  <c r="P328" i="37"/>
  <c r="P327"/>
  <c r="S325"/>
  <c r="L323"/>
  <c r="H323" i="13"/>
  <c r="P322" i="37"/>
  <c r="P321"/>
  <c r="H318" i="13"/>
  <c r="L317" i="37"/>
  <c r="H317" i="13"/>
  <c r="P316" i="37"/>
  <c r="P315"/>
  <c r="S313"/>
  <c r="H310" i="13"/>
  <c r="L309" i="37"/>
  <c r="H309" i="13"/>
  <c r="H308"/>
  <c r="L307" i="37"/>
  <c r="H307" i="13"/>
  <c r="H306"/>
  <c r="L305" i="37"/>
  <c r="H305" i="13"/>
  <c r="H304"/>
  <c r="L303" i="37"/>
  <c r="H303" i="13"/>
  <c r="H302"/>
  <c r="L301" i="37"/>
  <c r="H301" i="13"/>
  <c r="H300"/>
  <c r="L299" i="37"/>
  <c r="H299" i="13"/>
  <c r="H298"/>
  <c r="H297" i="37"/>
  <c r="H297" i="13"/>
  <c r="T295" i="37"/>
  <c r="R295"/>
  <c r="G295" i="13"/>
  <c r="P293" i="37"/>
  <c r="H293" i="13"/>
  <c r="H292"/>
  <c r="T290" i="37"/>
  <c r="R290"/>
  <c r="G290" i="13"/>
  <c r="O289" i="37"/>
  <c r="P288"/>
  <c r="H288" i="13"/>
  <c r="T286" i="37"/>
  <c r="R286"/>
  <c r="G286" i="13"/>
  <c r="O285" i="37"/>
  <c r="G285" i="13"/>
  <c r="O284" i="37"/>
  <c r="G283" i="13"/>
  <c r="O282" i="37"/>
  <c r="O281"/>
  <c r="H281" i="13"/>
  <c r="R279" i="37"/>
  <c r="T278"/>
  <c r="R278"/>
  <c r="R277"/>
  <c r="P276"/>
  <c r="BA277" i="1"/>
  <c r="AW277"/>
  <c r="BD276"/>
  <c r="T274" i="37" s="1"/>
  <c r="AO276" i="1"/>
  <c r="AO275"/>
  <c r="AM274"/>
  <c r="AB274"/>
  <c r="H272" i="37" s="1"/>
  <c r="BA273" i="1"/>
  <c r="AW273"/>
  <c r="AO271"/>
  <c r="AM270"/>
  <c r="AB270"/>
  <c r="H268" i="37" s="1"/>
  <c r="BA269" i="1"/>
  <c r="AW269"/>
  <c r="BD268"/>
  <c r="T266" i="37" s="1"/>
  <c r="AO267" i="1"/>
  <c r="AM266"/>
  <c r="AB266"/>
  <c r="H264" i="37" s="1"/>
  <c r="BA265" i="1"/>
  <c r="AW265"/>
  <c r="BD264"/>
  <c r="T262" i="37" s="1"/>
  <c r="AJ263" i="1"/>
  <c r="L261" i="37" s="1"/>
  <c r="P263" i="1"/>
  <c r="H261" i="13" s="1"/>
  <c r="Y263" i="1"/>
  <c r="D263" i="6"/>
  <c r="AM262" i="1"/>
  <c r="AL273" i="34" s="1"/>
  <c r="AJ261" i="1"/>
  <c r="L259" i="37" s="1"/>
  <c r="P261" i="1"/>
  <c r="H259" i="13" s="1"/>
  <c r="Y261" i="1"/>
  <c r="AB261" s="1"/>
  <c r="H259" i="37" s="1"/>
  <c r="D261" i="6"/>
  <c r="BD260" i="1"/>
  <c r="T258" i="37" s="1"/>
  <c r="AM260" i="1"/>
  <c r="AL271" i="34" s="1"/>
  <c r="AY257" i="1"/>
  <c r="AX268" i="34" s="1"/>
  <c r="P254" i="1"/>
  <c r="H252" i="13" s="1"/>
  <c r="AO254" i="1"/>
  <c r="D254" i="6"/>
  <c r="AJ253" i="1"/>
  <c r="L251" i="37" s="1"/>
  <c r="P253" i="1"/>
  <c r="H251" i="13" s="1"/>
  <c r="AM253" i="1"/>
  <c r="AL264" i="34" s="1"/>
  <c r="D253" i="6"/>
  <c r="BD252" i="1"/>
  <c r="T250" i="37" s="1"/>
  <c r="AA251" i="1"/>
  <c r="AJ249"/>
  <c r="L247" i="37" s="1"/>
  <c r="P249" i="1"/>
  <c r="H247" i="13" s="1"/>
  <c r="Y249" i="1"/>
  <c r="D249" i="6"/>
  <c r="AJ248" i="1"/>
  <c r="L246" i="37" s="1"/>
  <c r="P248" i="1"/>
  <c r="H246" i="13" s="1"/>
  <c r="BA246" i="1"/>
  <c r="AW246"/>
  <c r="P245"/>
  <c r="H243" i="13" s="1"/>
  <c r="AO245" i="1"/>
  <c r="AO256" i="34" s="1"/>
  <c r="D245" i="6"/>
  <c r="P244" i="1"/>
  <c r="H242" i="13" s="1"/>
  <c r="P243" i="1"/>
  <c r="H241" i="13" s="1"/>
  <c r="BD237" i="1"/>
  <c r="T235" i="37" s="1"/>
  <c r="P237" i="1"/>
  <c r="H235" i="13" s="1"/>
  <c r="AO237" i="1"/>
  <c r="AO248" i="34" s="1"/>
  <c r="D237" i="6"/>
  <c r="P236" i="1"/>
  <c r="H234" i="13" s="1"/>
  <c r="P235" i="1"/>
  <c r="H233" i="13" s="1"/>
  <c r="AO233" i="1"/>
  <c r="D233" i="6"/>
  <c r="AJ232" i="1"/>
  <c r="L230" i="37" s="1"/>
  <c r="Y232" i="1"/>
  <c r="Z243" i="34" s="1"/>
  <c r="BA231" i="1"/>
  <c r="BA242" i="34" s="1"/>
  <c r="AW231" i="1"/>
  <c r="AO231"/>
  <c r="AO242" i="34" s="1"/>
  <c r="AJ231" i="1"/>
  <c r="L229" i="37" s="1"/>
  <c r="Y231" i="1"/>
  <c r="Z242" i="34" s="1"/>
  <c r="AJ230" i="1"/>
  <c r="L228" i="37" s="1"/>
  <c r="P230" i="1"/>
  <c r="H228" i="13" s="1"/>
  <c r="AM229" i="1"/>
  <c r="AL240" i="34" s="1"/>
  <c r="BC228" i="1"/>
  <c r="S226" i="37" s="1"/>
  <c r="Z227" i="6"/>
  <c r="M225" i="13"/>
  <c r="Q227" i="6"/>
  <c r="D224"/>
  <c r="Y224" i="1"/>
  <c r="Z235" i="34" s="1"/>
  <c r="AO224" i="1"/>
  <c r="AO235" i="34" s="1"/>
  <c r="AW224" i="1"/>
  <c r="BA224"/>
  <c r="BA235" i="34" s="1"/>
  <c r="AM224" i="1"/>
  <c r="AL235" i="34" s="1"/>
  <c r="AY224" i="1"/>
  <c r="AX235" i="34" s="1"/>
  <c r="Q212" i="13"/>
  <c r="Z214" i="6"/>
  <c r="M212" i="13"/>
  <c r="Q214" i="6"/>
  <c r="D214"/>
  <c r="AY214" i="1"/>
  <c r="AX225" i="34" s="1"/>
  <c r="AW214" i="1"/>
  <c r="BA214"/>
  <c r="BA225" i="34" s="1"/>
  <c r="AM214" i="1"/>
  <c r="AL225" i="34" s="1"/>
  <c r="AO213" i="1"/>
  <c r="AO224" i="34" s="1"/>
  <c r="X206" i="13"/>
  <c r="AQ208" i="6"/>
  <c r="Q196" i="13"/>
  <c r="Z198" i="6"/>
  <c r="Q189" i="13"/>
  <c r="Z191" i="6"/>
  <c r="Q188" i="13"/>
  <c r="Q182"/>
  <c r="Z184" i="6"/>
  <c r="AW178" i="1"/>
  <c r="AB178"/>
  <c r="H176" i="37" s="1"/>
  <c r="AG171" i="6"/>
  <c r="D169"/>
  <c r="AO169" i="1"/>
  <c r="AY169"/>
  <c r="Y169"/>
  <c r="AM169"/>
  <c r="AW169"/>
  <c r="BA169"/>
  <c r="M166" i="13"/>
  <c r="Q168" i="6"/>
  <c r="AR166"/>
  <c r="Q159" i="13"/>
  <c r="Q158"/>
  <c r="Q156"/>
  <c r="Z158" i="6"/>
  <c r="M156" i="13"/>
  <c r="X155"/>
  <c r="AQ157" i="6"/>
  <c r="AG155"/>
  <c r="X147" i="13"/>
  <c r="AQ149" i="6"/>
  <c r="Q147" i="13"/>
  <c r="Z149" i="6"/>
  <c r="Y146" i="13"/>
  <c r="AR148" i="6"/>
  <c r="Q145" i="13"/>
  <c r="Z147" i="6"/>
  <c r="M145" i="13"/>
  <c r="Q147" i="6"/>
  <c r="S142" i="13"/>
  <c r="Q141"/>
  <c r="Z143" i="6"/>
  <c r="Z142"/>
  <c r="D141"/>
  <c r="AM141" i="1"/>
  <c r="AR141" s="1"/>
  <c r="N139" i="37" s="1"/>
  <c r="AO141" i="1"/>
  <c r="AW141"/>
  <c r="BA141"/>
  <c r="BA152" i="34" s="1"/>
  <c r="M138" i="13"/>
  <c r="Q140" i="6"/>
  <c r="D140"/>
  <c r="AW140" i="1"/>
  <c r="BA140"/>
  <c r="AY140"/>
  <c r="AO140"/>
  <c r="Q134" i="13"/>
  <c r="Z136" i="6"/>
  <c r="AG134"/>
  <c r="M132" i="13"/>
  <c r="Q134" i="6"/>
  <c r="Q131" i="13"/>
  <c r="D133" i="6"/>
  <c r="AW133" i="1"/>
  <c r="AU144" i="34" s="1"/>
  <c r="BA133" i="1"/>
  <c r="BA144" i="34" s="1"/>
  <c r="AY133" i="1"/>
  <c r="AO133"/>
  <c r="Q132" i="6"/>
  <c r="D132"/>
  <c r="AW132" i="1"/>
  <c r="BA132"/>
  <c r="AY132"/>
  <c r="AO132"/>
  <c r="D130" i="6"/>
  <c r="AO130" i="1"/>
  <c r="Y130"/>
  <c r="AM130"/>
  <c r="AY130"/>
  <c r="AG121" i="6"/>
  <c r="D120"/>
  <c r="AO120" i="1"/>
  <c r="AY120"/>
  <c r="Y120"/>
  <c r="AM120"/>
  <c r="AW120"/>
  <c r="BA120"/>
  <c r="BA131" i="34" s="1"/>
  <c r="Q115" i="13"/>
  <c r="D116" i="6"/>
  <c r="AY116" i="1"/>
  <c r="Y116"/>
  <c r="AW116"/>
  <c r="BA116"/>
  <c r="BA127" i="34" s="1"/>
  <c r="AM116" i="1"/>
  <c r="Y113" i="13"/>
  <c r="AR115" i="6"/>
  <c r="P115" i="1"/>
  <c r="H113" i="13" s="1"/>
  <c r="AJ114" i="1"/>
  <c r="L112" i="37" s="1"/>
  <c r="AQ112" i="6"/>
  <c r="Q109" i="13"/>
  <c r="Z111" i="6"/>
  <c r="D108"/>
  <c r="AO108" i="1"/>
  <c r="AW108"/>
  <c r="Y108"/>
  <c r="Z98" i="6"/>
  <c r="BD97" i="1"/>
  <c r="T95" i="37" s="1"/>
  <c r="Q95" i="13"/>
  <c r="Z97" i="6"/>
  <c r="Q93" i="13"/>
  <c r="Z95" i="6"/>
  <c r="BA93" i="1"/>
  <c r="Y88" i="13"/>
  <c r="AR90" i="6"/>
  <c r="M88" i="13"/>
  <c r="AW86" i="1"/>
  <c r="Q80" i="13"/>
  <c r="Z82" i="6"/>
  <c r="Y60" i="13"/>
  <c r="D61" i="6"/>
  <c r="AO61" i="1"/>
  <c r="Y61"/>
  <c r="AM61"/>
  <c r="AL72" i="34" s="1"/>
  <c r="AY61" i="1"/>
  <c r="AX72" i="34" s="1"/>
  <c r="Q56" i="13"/>
  <c r="Z58" i="6"/>
  <c r="Q47" i="13"/>
  <c r="Z49" i="6"/>
  <c r="Z33"/>
  <c r="D33"/>
  <c r="AO33" i="1"/>
  <c r="AO44" i="34" s="1"/>
  <c r="M30" i="13"/>
  <c r="Q32" i="6"/>
  <c r="Q209" i="13"/>
  <c r="Z211" i="6"/>
  <c r="M209" i="13"/>
  <c r="Q211" i="6"/>
  <c r="Q205" i="13"/>
  <c r="Z207" i="6"/>
  <c r="M205" i="13"/>
  <c r="Q207" i="6"/>
  <c r="Y200" i="13"/>
  <c r="AR202" i="6"/>
  <c r="Q197" i="13"/>
  <c r="Z199" i="6"/>
  <c r="Y196" i="13"/>
  <c r="AR198" i="6"/>
  <c r="Y197" i="1"/>
  <c r="AB197" s="1"/>
  <c r="H195" i="37" s="1"/>
  <c r="D197" i="6"/>
  <c r="AM193" i="1"/>
  <c r="AR193" s="1"/>
  <c r="N191" i="37" s="1"/>
  <c r="D193" i="6"/>
  <c r="AM192" i="1"/>
  <c r="D192" i="6"/>
  <c r="AM189" i="1"/>
  <c r="AR189" s="1"/>
  <c r="N187" i="37" s="1"/>
  <c r="D189" i="6"/>
  <c r="AM188" i="1"/>
  <c r="D188" i="6"/>
  <c r="AM186" i="1"/>
  <c r="AL197" i="34" s="1"/>
  <c r="D186" i="6"/>
  <c r="AM184" i="1"/>
  <c r="AL195" i="34" s="1"/>
  <c r="D184" i="6"/>
  <c r="AM181" i="1"/>
  <c r="AL192" i="34" s="1"/>
  <c r="D181" i="6"/>
  <c r="Y178" i="13"/>
  <c r="AR180" i="6"/>
  <c r="AM179" i="1"/>
  <c r="AL190" i="34" s="1"/>
  <c r="D179" i="6"/>
  <c r="AM176" i="1"/>
  <c r="AL187" i="34" s="1"/>
  <c r="D176" i="6"/>
  <c r="BC170" i="1"/>
  <c r="S168" i="37" s="1"/>
  <c r="BC169" i="1"/>
  <c r="S167" i="37" s="1"/>
  <c r="X162" i="13"/>
  <c r="BC159" i="1"/>
  <c r="S157" i="37" s="1"/>
  <c r="X152" i="13"/>
  <c r="AQ154" i="6"/>
  <c r="M146" i="13"/>
  <c r="BD146" i="1"/>
  <c r="T144" i="37" s="1"/>
  <c r="X132" i="13"/>
  <c r="AQ134" i="6"/>
  <c r="Q127" i="13"/>
  <c r="Z129" i="6"/>
  <c r="X123" i="13"/>
  <c r="AQ125" i="6"/>
  <c r="Q123" i="13"/>
  <c r="Z125" i="6"/>
  <c r="Y122" i="13"/>
  <c r="AR124" i="6"/>
  <c r="X111" i="13"/>
  <c r="AW110" i="1"/>
  <c r="AU121" i="34" s="1"/>
  <c r="D110" i="6"/>
  <c r="Q106" i="13"/>
  <c r="M98"/>
  <c r="Q100" i="6"/>
  <c r="Q83" i="13"/>
  <c r="Z85" i="6"/>
  <c r="Q82" i="13"/>
  <c r="Z84" i="6"/>
  <c r="Y84" i="1"/>
  <c r="D84" i="6"/>
  <c r="Q81"/>
  <c r="Q78" i="13"/>
  <c r="Z80" i="6"/>
  <c r="AW77" i="1"/>
  <c r="D77" i="6"/>
  <c r="Q73" i="13"/>
  <c r="Z75" i="6"/>
  <c r="M60" i="13"/>
  <c r="Q62" i="6"/>
  <c r="Q54" i="13"/>
  <c r="Z56" i="6"/>
  <c r="Z51"/>
  <c r="AR43" i="1"/>
  <c r="N41" i="37" s="1"/>
  <c r="Q34" i="13"/>
  <c r="Q28"/>
  <c r="Z30" i="6"/>
  <c r="Q27" i="13"/>
  <c r="P228" i="1"/>
  <c r="H226" i="13" s="1"/>
  <c r="P227" i="1"/>
  <c r="H225" i="13" s="1"/>
  <c r="AJ226" i="1"/>
  <c r="L224" i="37" s="1"/>
  <c r="P226" i="1"/>
  <c r="H224" i="13" s="1"/>
  <c r="AJ221" i="1"/>
  <c r="L219" i="37" s="1"/>
  <c r="AJ220" i="1"/>
  <c r="L218" i="37" s="1"/>
  <c r="AJ219" i="1"/>
  <c r="L217" i="37" s="1"/>
  <c r="BD218" i="1"/>
  <c r="T216" i="37" s="1"/>
  <c r="AJ218" i="1"/>
  <c r="L216" i="37" s="1"/>
  <c r="AB218" i="1"/>
  <c r="P218"/>
  <c r="H216" i="13" s="1"/>
  <c r="AM211" i="1"/>
  <c r="AL222" i="34" s="1"/>
  <c r="AJ210" i="1"/>
  <c r="L208" i="37" s="1"/>
  <c r="AB210" i="1"/>
  <c r="H208" i="37" s="1"/>
  <c r="P210" i="1"/>
  <c r="H208" i="13" s="1"/>
  <c r="AY207" i="1"/>
  <c r="AX218" i="34" s="1"/>
  <c r="AJ206" i="1"/>
  <c r="L204" i="37" s="1"/>
  <c r="AB206" i="1"/>
  <c r="H204" i="37" s="1"/>
  <c r="P206" i="1"/>
  <c r="H204" i="13" s="1"/>
  <c r="AR204" i="1"/>
  <c r="N202" i="37" s="1"/>
  <c r="AY203" i="1"/>
  <c r="AX214" i="34" s="1"/>
  <c r="AJ202" i="1"/>
  <c r="L200" i="37" s="1"/>
  <c r="AB202" i="1"/>
  <c r="H200" i="37" s="1"/>
  <c r="P202" i="1"/>
  <c r="H200" i="13" s="1"/>
  <c r="P201" i="1"/>
  <c r="H199" i="13" s="1"/>
  <c r="AB199" i="1"/>
  <c r="AW197"/>
  <c r="AJ197"/>
  <c r="L195" i="37" s="1"/>
  <c r="AJ195" i="1"/>
  <c r="L193" i="37" s="1"/>
  <c r="AM195" i="1"/>
  <c r="AL206" i="34" s="1"/>
  <c r="D195" i="6"/>
  <c r="AW193" i="1"/>
  <c r="AB192"/>
  <c r="H190" i="37" s="1"/>
  <c r="BD191" i="1"/>
  <c r="T189" i="37" s="1"/>
  <c r="AM191" i="1"/>
  <c r="D191" i="6"/>
  <c r="AW189" i="1"/>
  <c r="AB188"/>
  <c r="H186" i="37" s="1"/>
  <c r="BD187" i="1"/>
  <c r="T185" i="37" s="1"/>
  <c r="AM185" i="1"/>
  <c r="AL196" i="34" s="1"/>
  <c r="D185" i="6"/>
  <c r="AM183" i="1"/>
  <c r="AL194" i="34" s="1"/>
  <c r="D183" i="6"/>
  <c r="AW181" i="1"/>
  <c r="AW179"/>
  <c r="AW176"/>
  <c r="BC174"/>
  <c r="S172" i="37" s="1"/>
  <c r="BC173" i="1"/>
  <c r="S171" i="37" s="1"/>
  <c r="BD165" i="1"/>
  <c r="T163" i="37" s="1"/>
  <c r="BC163" i="1"/>
  <c r="S161" i="37" s="1"/>
  <c r="BD161" i="1"/>
  <c r="T159" i="37" s="1"/>
  <c r="AY156" i="1"/>
  <c r="AM156"/>
  <c r="AB156"/>
  <c r="BA153"/>
  <c r="BA164" i="34" s="1"/>
  <c r="AW153" i="1"/>
  <c r="AO153"/>
  <c r="BD152"/>
  <c r="T150" i="37" s="1"/>
  <c r="BA151" i="1"/>
  <c r="BA162" i="34" s="1"/>
  <c r="AW151" i="1"/>
  <c r="BD150"/>
  <c r="T148" i="37" s="1"/>
  <c r="P150" i="1"/>
  <c r="H148" i="13" s="1"/>
  <c r="P146" i="1"/>
  <c r="H144" i="13" s="1"/>
  <c r="P145" i="1"/>
  <c r="H143" i="13" s="1"/>
  <c r="P144" i="1"/>
  <c r="H142" i="13" s="1"/>
  <c r="P143" i="1"/>
  <c r="H141" i="13" s="1"/>
  <c r="P142" i="1"/>
  <c r="H140" i="13" s="1"/>
  <c r="P141" i="1"/>
  <c r="H139" i="13" s="1"/>
  <c r="P140" i="1"/>
  <c r="H138" i="13" s="1"/>
  <c r="P139" i="1"/>
  <c r="H137" i="13" s="1"/>
  <c r="P138" i="1"/>
  <c r="H136" i="13" s="1"/>
  <c r="BA135" i="1"/>
  <c r="AW135"/>
  <c r="AO135"/>
  <c r="P133"/>
  <c r="H131" i="13" s="1"/>
  <c r="P132" i="1"/>
  <c r="H130" i="13" s="1"/>
  <c r="P131" i="1"/>
  <c r="H129" i="13" s="1"/>
  <c r="BC130" i="1"/>
  <c r="S128" i="37" s="1"/>
  <c r="AO128" i="1"/>
  <c r="AR127"/>
  <c r="N125" i="37" s="1"/>
  <c r="AO126" i="1"/>
  <c r="AY123"/>
  <c r="AO123"/>
  <c r="AR119"/>
  <c r="N117" i="37" s="1"/>
  <c r="AY118" i="1"/>
  <c r="AO118"/>
  <c r="AR116"/>
  <c r="N114" i="37" s="1"/>
  <c r="BA114" i="1"/>
  <c r="AW114"/>
  <c r="AO114"/>
  <c r="AR112"/>
  <c r="N110" i="37" s="1"/>
  <c r="P108" i="1"/>
  <c r="H106" i="13" s="1"/>
  <c r="BD103" i="1"/>
  <c r="T101" i="37" s="1"/>
  <c r="AB103" i="1"/>
  <c r="H101" i="37" s="1"/>
  <c r="AJ101" i="1"/>
  <c r="L99" i="37" s="1"/>
  <c r="P101" i="1"/>
  <c r="BD95"/>
  <c r="T93" i="37" s="1"/>
  <c r="AB95" i="1"/>
  <c r="H93" i="37" s="1"/>
  <c r="AJ93" i="1"/>
  <c r="L91" i="37" s="1"/>
  <c r="AJ92" i="1"/>
  <c r="L90" i="37" s="1"/>
  <c r="P92" i="1"/>
  <c r="H90" i="13" s="1"/>
  <c r="Y92" i="1"/>
  <c r="AB92" s="1"/>
  <c r="H90" i="37" s="1"/>
  <c r="D92" i="6"/>
  <c r="AB91" i="1"/>
  <c r="H89" i="37" s="1"/>
  <c r="AJ89" i="1"/>
  <c r="L87" i="37" s="1"/>
  <c r="AW89" i="1"/>
  <c r="D89" i="6"/>
  <c r="AJ88" i="1"/>
  <c r="L86" i="37" s="1"/>
  <c r="AB87" i="1"/>
  <c r="H85" i="37" s="1"/>
  <c r="AB85" i="1"/>
  <c r="H83" i="37" s="1"/>
  <c r="P85" i="1"/>
  <c r="H83" i="13" s="1"/>
  <c r="AW85" i="1"/>
  <c r="D85" i="6"/>
  <c r="P83" i="1"/>
  <c r="P82"/>
  <c r="H80" i="13" s="1"/>
  <c r="BD81" i="1"/>
  <c r="T79" i="37" s="1"/>
  <c r="AB80" i="1"/>
  <c r="H78" i="37" s="1"/>
  <c r="P80" i="1"/>
  <c r="H78" i="13" s="1"/>
  <c r="P78" i="1"/>
  <c r="H76" i="13" s="1"/>
  <c r="P76" i="1"/>
  <c r="AB75"/>
  <c r="H73" i="37" s="1"/>
  <c r="P75" i="1"/>
  <c r="H73" i="13" s="1"/>
  <c r="BD74" i="1"/>
  <c r="T72" i="37" s="1"/>
  <c r="AW71" i="1"/>
  <c r="AJ71"/>
  <c r="L69" i="37" s="1"/>
  <c r="Y71" i="1"/>
  <c r="P69"/>
  <c r="H67" i="13" s="1"/>
  <c r="P67" i="1"/>
  <c r="H65" i="13" s="1"/>
  <c r="AB55" i="1"/>
  <c r="H53" i="37" s="1"/>
  <c r="BA49" i="1"/>
  <c r="AW49"/>
  <c r="AO49"/>
  <c r="Y47"/>
  <c r="D47" i="6"/>
  <c r="AJ46" i="1"/>
  <c r="L44" i="37" s="1"/>
  <c r="AY45" i="1"/>
  <c r="AM45"/>
  <c r="P43"/>
  <c r="H41" i="13" s="1"/>
  <c r="AJ42" i="1"/>
  <c r="L40" i="37" s="1"/>
  <c r="AB42" i="1"/>
  <c r="H40" i="37" s="1"/>
  <c r="AJ37" i="1"/>
  <c r="L35" i="37" s="1"/>
  <c r="P37" i="1"/>
  <c r="H35" i="13" s="1"/>
  <c r="P36" i="1"/>
  <c r="H34" i="13" s="1"/>
  <c r="AJ32" i="1"/>
  <c r="L30" i="37" s="1"/>
  <c r="AJ31" i="1"/>
  <c r="AW228"/>
  <c r="AO228"/>
  <c r="AO239" i="34" s="1"/>
  <c r="AJ225" i="1"/>
  <c r="L223" i="37" s="1"/>
  <c r="AJ224" i="1"/>
  <c r="L222" i="37" s="1"/>
  <c r="AJ223" i="1"/>
  <c r="L221" i="37" s="1"/>
  <c r="AJ222" i="1"/>
  <c r="L220" i="37" s="1"/>
  <c r="P222" i="1"/>
  <c r="H220" i="13" s="1"/>
  <c r="BC218" i="1"/>
  <c r="S216" i="37" s="1"/>
  <c r="AO211" i="1"/>
  <c r="AO222" i="34" s="1"/>
  <c r="AR210" i="1"/>
  <c r="N208" i="37" s="1"/>
  <c r="AJ208" i="1"/>
  <c r="L206" i="37" s="1"/>
  <c r="AB208" i="1"/>
  <c r="H206" i="37" s="1"/>
  <c r="P208" i="1"/>
  <c r="H206" i="13" s="1"/>
  <c r="BA207" i="1"/>
  <c r="BA218" i="34" s="1"/>
  <c r="AW207" i="1"/>
  <c r="AR206"/>
  <c r="N204" i="37" s="1"/>
  <c r="AJ204" i="1"/>
  <c r="L202" i="37" s="1"/>
  <c r="AB204" i="1"/>
  <c r="H202" i="37" s="1"/>
  <c r="P204" i="1"/>
  <c r="H202" i="13" s="1"/>
  <c r="BA203" i="1"/>
  <c r="BA214" i="34" s="1"/>
  <c r="AW203" i="1"/>
  <c r="AR202"/>
  <c r="N200" i="37" s="1"/>
  <c r="AJ201" i="1"/>
  <c r="L199" i="37" s="1"/>
  <c r="BD199" i="1"/>
  <c r="T197" i="37" s="1"/>
  <c r="Y193" i="1"/>
  <c r="Z204" i="34" s="1"/>
  <c r="AW192" i="1"/>
  <c r="P192"/>
  <c r="H190" i="13" s="1"/>
  <c r="BD189" i="1"/>
  <c r="T187" i="37" s="1"/>
  <c r="Y189" i="1"/>
  <c r="Z200" i="34" s="1"/>
  <c r="AW188" i="1"/>
  <c r="P188"/>
  <c r="H186" i="13" s="1"/>
  <c r="AM187" i="1"/>
  <c r="D187" i="6"/>
  <c r="BA186" i="1"/>
  <c r="BA197" i="34" s="1"/>
  <c r="AO186" i="1"/>
  <c r="Y186"/>
  <c r="AW184"/>
  <c r="Y184"/>
  <c r="Z195" i="34" s="1"/>
  <c r="AM182" i="1"/>
  <c r="AL193" i="34" s="1"/>
  <c r="D182" i="6"/>
  <c r="Y181" i="1"/>
  <c r="Z192" i="34" s="1"/>
  <c r="AM180" i="1"/>
  <c r="AL191" i="34" s="1"/>
  <c r="D180" i="6"/>
  <c r="BD179" i="1"/>
  <c r="T177" i="37" s="1"/>
  <c r="Y179" i="1"/>
  <c r="Z190" i="34" s="1"/>
  <c r="AM177" i="1"/>
  <c r="AL188" i="34" s="1"/>
  <c r="D177" i="6"/>
  <c r="Y176" i="1"/>
  <c r="Z187" i="34" s="1"/>
  <c r="BD173" i="1"/>
  <c r="T171" i="37" s="1"/>
  <c r="AM172" i="1"/>
  <c r="AL183" i="34" s="1"/>
  <c r="BC171" i="1"/>
  <c r="S169" i="37" s="1"/>
  <c r="Y167" i="1"/>
  <c r="Z178" i="34" s="1"/>
  <c r="BC166" i="1"/>
  <c r="S164" i="37" s="1"/>
  <c r="Y163" i="1"/>
  <c r="Z174" i="34" s="1"/>
  <c r="BC161" i="1"/>
  <c r="S159" i="37" s="1"/>
  <c r="AR158" i="1"/>
  <c r="N156" i="37" s="1"/>
  <c r="BA156" i="1"/>
  <c r="BA167" i="34" s="1"/>
  <c r="AW156" i="1"/>
  <c r="AU167" i="34" s="1"/>
  <c r="AO156" i="1"/>
  <c r="P156"/>
  <c r="H154" i="13" s="1"/>
  <c r="AY153" i="1"/>
  <c r="AM153"/>
  <c r="Y153"/>
  <c r="AY151"/>
  <c r="P151"/>
  <c r="H149" i="13" s="1"/>
  <c r="AR145" i="1"/>
  <c r="N143" i="37" s="1"/>
  <c r="AR143" i="1"/>
  <c r="N141" i="37" s="1"/>
  <c r="AB141" i="1"/>
  <c r="H139" i="37" s="1"/>
  <c r="AB139" i="1"/>
  <c r="H137" i="37" s="1"/>
  <c r="AR137" i="1"/>
  <c r="N135" i="37" s="1"/>
  <c r="AY135" i="1"/>
  <c r="AM135"/>
  <c r="P135"/>
  <c r="H133" i="13" s="1"/>
  <c r="AR133" i="1"/>
  <c r="N131" i="37" s="1"/>
  <c r="AB133" i="1"/>
  <c r="H131" i="37" s="1"/>
  <c r="AB131" i="1"/>
  <c r="AR129"/>
  <c r="N127" i="37" s="1"/>
  <c r="P129" i="1"/>
  <c r="H127" i="13" s="1"/>
  <c r="BC128" i="1"/>
  <c r="S126" i="37" s="1"/>
  <c r="AM128" i="1"/>
  <c r="AL139" i="34" s="1"/>
  <c r="Y128" i="1"/>
  <c r="Z139" i="34" s="1"/>
  <c r="P127" i="1"/>
  <c r="H125" i="13" s="1"/>
  <c r="BC126" i="1"/>
  <c r="S124" i="37" s="1"/>
  <c r="AM126" i="1"/>
  <c r="AL137" i="34" s="1"/>
  <c r="Y126" i="1"/>
  <c r="Z137" i="34" s="1"/>
  <c r="AR125" i="1"/>
  <c r="N123" i="37" s="1"/>
  <c r="BA123" i="1"/>
  <c r="BA134" i="34" s="1"/>
  <c r="AW123" i="1"/>
  <c r="AU134" i="34" s="1"/>
  <c r="AM123" i="1"/>
  <c r="Y123"/>
  <c r="Z134" i="34" s="1"/>
  <c r="BA118" i="1"/>
  <c r="BA129" i="34" s="1"/>
  <c r="AW118" i="1"/>
  <c r="AU129" i="34" s="1"/>
  <c r="AM118" i="1"/>
  <c r="Y118"/>
  <c r="Z129" i="34" s="1"/>
  <c r="AR117" i="1"/>
  <c r="N115" i="37" s="1"/>
  <c r="AR115" i="1"/>
  <c r="N113" i="37" s="1"/>
  <c r="AY114" i="1"/>
  <c r="AM114"/>
  <c r="Y114"/>
  <c r="Z125" i="34" s="1"/>
  <c r="P105" i="1"/>
  <c r="AJ100"/>
  <c r="L98" i="37" s="1"/>
  <c r="P99" i="1"/>
  <c r="H97" i="13" s="1"/>
  <c r="AJ96" i="1"/>
  <c r="L94" i="37" s="1"/>
  <c r="P95" i="1"/>
  <c r="H93" i="13" s="1"/>
  <c r="P94" i="1"/>
  <c r="H92" i="13" s="1"/>
  <c r="BD93" i="1"/>
  <c r="T91" i="37" s="1"/>
  <c r="P91" i="1"/>
  <c r="H89" i="13" s="1"/>
  <c r="P90" i="1"/>
  <c r="H88" i="13" s="1"/>
  <c r="P87" i="1"/>
  <c r="H85" i="13" s="1"/>
  <c r="AW83" i="1"/>
  <c r="Y83"/>
  <c r="Z94" i="34" s="1"/>
  <c r="Y82" i="1"/>
  <c r="Z93" i="34" s="1"/>
  <c r="AJ81" i="1"/>
  <c r="L79" i="37" s="1"/>
  <c r="P81" i="1"/>
  <c r="H79" i="13" s="1"/>
  <c r="AW81" i="1"/>
  <c r="D81" i="6"/>
  <c r="AJ77" i="1"/>
  <c r="L75" i="37" s="1"/>
  <c r="Y77" i="1"/>
  <c r="AB70"/>
  <c r="H68" i="37" s="1"/>
  <c r="P66" i="1"/>
  <c r="H64" i="13" s="1"/>
  <c r="AW66" i="1"/>
  <c r="D66" i="6"/>
  <c r="AJ65" i="1"/>
  <c r="L63" i="37" s="1"/>
  <c r="P65" i="1"/>
  <c r="H63" i="13" s="1"/>
  <c r="AR64" i="1"/>
  <c r="N62" i="37" s="1"/>
  <c r="BC63" i="1"/>
  <c r="S61" i="37" s="1"/>
  <c r="Y59" i="1"/>
  <c r="Y57"/>
  <c r="Z68" i="34" s="1"/>
  <c r="AB52" i="1"/>
  <c r="H50" i="37" s="1"/>
  <c r="Y51" i="1"/>
  <c r="AY49"/>
  <c r="AX60" i="34" s="1"/>
  <c r="AM49" i="1"/>
  <c r="AL60" i="34" s="1"/>
  <c r="Y49" i="1"/>
  <c r="Z60" i="34" s="1"/>
  <c r="AB48" i="1"/>
  <c r="H46" i="37" s="1"/>
  <c r="BA45" i="1"/>
  <c r="BA56" i="34" s="1"/>
  <c r="AW45" i="1"/>
  <c r="AU56" i="34" s="1"/>
  <c r="AO45" i="1"/>
  <c r="AO56" i="34" s="1"/>
  <c r="AJ45" i="1"/>
  <c r="L43" i="37" s="1"/>
  <c r="Y45" i="1"/>
  <c r="Z56" i="34" s="1"/>
  <c r="BD42" i="1"/>
  <c r="T40" i="37" s="1"/>
  <c r="AJ40" i="1"/>
  <c r="L38" i="37" s="1"/>
  <c r="AW39" i="1"/>
  <c r="AJ39"/>
  <c r="L37" i="37" s="1"/>
  <c r="Y39" i="1"/>
  <c r="P39"/>
  <c r="H37" i="13" s="1"/>
  <c r="P38" i="1"/>
  <c r="H36" i="13" s="1"/>
  <c r="AB35" i="1"/>
  <c r="H33" i="37" s="1"/>
  <c r="P34" i="1"/>
  <c r="H32" i="13" s="1"/>
  <c r="P197" i="1"/>
  <c r="H195" i="13" s="1"/>
  <c r="AO243" i="6"/>
  <c r="W243"/>
  <c r="O243"/>
  <c r="AF243"/>
  <c r="AY243"/>
  <c r="O274"/>
  <c r="W274"/>
  <c r="AY274"/>
  <c r="V275"/>
  <c r="N275"/>
  <c r="AE275"/>
  <c r="AX275"/>
  <c r="AE245"/>
  <c r="N245"/>
  <c r="V245"/>
  <c r="AE233"/>
  <c r="AX233"/>
  <c r="N233"/>
  <c r="V233"/>
  <c r="AE270"/>
  <c r="N270"/>
  <c r="AX270"/>
  <c r="W248"/>
  <c r="AO248"/>
  <c r="O248"/>
  <c r="AF248"/>
  <c r="AY248"/>
  <c r="AO247"/>
  <c r="W247"/>
  <c r="AY247"/>
  <c r="O247"/>
  <c r="AF246"/>
  <c r="O246"/>
  <c r="AY246"/>
  <c r="AE242"/>
  <c r="N242"/>
  <c r="AX242"/>
  <c r="V242"/>
  <c r="AE196"/>
  <c r="N196"/>
  <c r="AX196"/>
  <c r="V196"/>
  <c r="AE266"/>
  <c r="N266"/>
  <c r="AX266"/>
  <c r="V266"/>
  <c r="AF247"/>
  <c r="AE237"/>
  <c r="N237"/>
  <c r="V237"/>
  <c r="AO235"/>
  <c r="W235"/>
  <c r="O235"/>
  <c r="AF235"/>
  <c r="AO181"/>
  <c r="O181"/>
  <c r="AF181"/>
  <c r="W181"/>
  <c r="AY181"/>
  <c r="V270"/>
  <c r="AE269"/>
  <c r="N269"/>
  <c r="V269"/>
  <c r="AO267"/>
  <c r="W267"/>
  <c r="O267"/>
  <c r="AF267"/>
  <c r="AE265"/>
  <c r="AX265"/>
  <c r="N265"/>
  <c r="V265"/>
  <c r="W246"/>
  <c r="AO239"/>
  <c r="W239"/>
  <c r="O239"/>
  <c r="AF239"/>
  <c r="AF238"/>
  <c r="O238"/>
  <c r="AY238"/>
  <c r="AE234"/>
  <c r="N234"/>
  <c r="AX234"/>
  <c r="V234"/>
  <c r="AE217"/>
  <c r="N217"/>
  <c r="V217"/>
  <c r="AX217"/>
  <c r="AO205"/>
  <c r="W205"/>
  <c r="AY205"/>
  <c r="O205"/>
  <c r="AF205"/>
  <c r="AF186"/>
  <c r="V241"/>
  <c r="N241"/>
  <c r="AY234"/>
  <c r="O234"/>
  <c r="W231"/>
  <c r="AE230"/>
  <c r="W227"/>
  <c r="AO224"/>
  <c r="W223"/>
  <c r="W219"/>
  <c r="AY217"/>
  <c r="W217"/>
  <c r="AE216"/>
  <c r="AO214"/>
  <c r="O210"/>
  <c r="AE209"/>
  <c r="V209"/>
  <c r="N209"/>
  <c r="AX209"/>
  <c r="AY197"/>
  <c r="V185"/>
  <c r="N185"/>
  <c r="AE185"/>
  <c r="W250"/>
  <c r="AO228"/>
  <c r="AO220"/>
  <c r="AO213"/>
  <c r="O213"/>
  <c r="AE212"/>
  <c r="N212"/>
  <c r="AX212"/>
  <c r="W202"/>
  <c r="AO202"/>
  <c r="O202"/>
  <c r="AF202"/>
  <c r="AE201"/>
  <c r="V201"/>
  <c r="N201"/>
  <c r="AX201"/>
  <c r="AO189"/>
  <c r="W189"/>
  <c r="AY189"/>
  <c r="O189"/>
  <c r="V162"/>
  <c r="N162"/>
  <c r="AE162"/>
  <c r="AX162"/>
  <c r="V134"/>
  <c r="AX134"/>
  <c r="N134"/>
  <c r="AE134"/>
  <c r="AY264"/>
  <c r="AF264"/>
  <c r="O259"/>
  <c r="V257"/>
  <c r="N257"/>
  <c r="O255"/>
  <c r="AO217"/>
  <c r="AF217"/>
  <c r="V216"/>
  <c r="AX216"/>
  <c r="W214"/>
  <c r="AY214"/>
  <c r="AE204"/>
  <c r="N204"/>
  <c r="AX204"/>
  <c r="W194"/>
  <c r="AO194"/>
  <c r="O194"/>
  <c r="AF194"/>
  <c r="AE193"/>
  <c r="V193"/>
  <c r="N193"/>
  <c r="AX193"/>
  <c r="AO166"/>
  <c r="O159"/>
  <c r="AO159"/>
  <c r="AY159"/>
  <c r="AF159"/>
  <c r="AE152"/>
  <c r="AX152"/>
  <c r="N152"/>
  <c r="V152"/>
  <c r="AX104"/>
  <c r="N104"/>
  <c r="AE104"/>
  <c r="V104"/>
  <c r="W209"/>
  <c r="AX208"/>
  <c r="AY206"/>
  <c r="W201"/>
  <c r="AX200"/>
  <c r="AY198"/>
  <c r="W193"/>
  <c r="AX192"/>
  <c r="AX187"/>
  <c r="V187"/>
  <c r="N187"/>
  <c r="AX184"/>
  <c r="N184"/>
  <c r="V183"/>
  <c r="N183"/>
  <c r="O182"/>
  <c r="AF182"/>
  <c r="AF209"/>
  <c r="AF201"/>
  <c r="AF193"/>
  <c r="W185"/>
  <c r="AX183"/>
  <c r="AO156"/>
  <c r="AF156"/>
  <c r="AO142"/>
  <c r="AF142"/>
  <c r="W142"/>
  <c r="O142"/>
  <c r="AY142"/>
  <c r="W127"/>
  <c r="AO127"/>
  <c r="O127"/>
  <c r="AF127"/>
  <c r="AO165"/>
  <c r="W165"/>
  <c r="AY165"/>
  <c r="O165"/>
  <c r="V161"/>
  <c r="N161"/>
  <c r="AX161"/>
  <c r="V154"/>
  <c r="AX154"/>
  <c r="N154"/>
  <c r="AE148"/>
  <c r="V148"/>
  <c r="AX148"/>
  <c r="N133"/>
  <c r="AE133"/>
  <c r="AX133"/>
  <c r="V133"/>
  <c r="V99"/>
  <c r="AX99"/>
  <c r="AE99"/>
  <c r="N99"/>
  <c r="AE132"/>
  <c r="AX132"/>
  <c r="N132"/>
  <c r="V132"/>
  <c r="AO83"/>
  <c r="F83"/>
  <c r="W176"/>
  <c r="AF174"/>
  <c r="O174"/>
  <c r="O173"/>
  <c r="AO170"/>
  <c r="W168"/>
  <c r="O164"/>
  <c r="AX160"/>
  <c r="O158"/>
  <c r="AY154"/>
  <c r="W154"/>
  <c r="AO151"/>
  <c r="AO147"/>
  <c r="AX146"/>
  <c r="AX144"/>
  <c r="V126"/>
  <c r="N126"/>
  <c r="AE126"/>
  <c r="AE125"/>
  <c r="N125"/>
  <c r="AX125"/>
  <c r="AE116"/>
  <c r="N116"/>
  <c r="AO96"/>
  <c r="O96"/>
  <c r="W96"/>
  <c r="AY96"/>
  <c r="AF96"/>
  <c r="AY168"/>
  <c r="O168"/>
  <c r="V163"/>
  <c r="N163"/>
  <c r="W139"/>
  <c r="AO139"/>
  <c r="O139"/>
  <c r="AF139"/>
  <c r="AY139"/>
  <c r="AO138"/>
  <c r="W138"/>
  <c r="AY138"/>
  <c r="O138"/>
  <c r="AF137"/>
  <c r="O137"/>
  <c r="AY137"/>
  <c r="AE124"/>
  <c r="AX124"/>
  <c r="N124"/>
  <c r="V124"/>
  <c r="AF118"/>
  <c r="O88"/>
  <c r="W88"/>
  <c r="AY88"/>
  <c r="W130"/>
  <c r="AO123"/>
  <c r="W123"/>
  <c r="W122"/>
  <c r="W117"/>
  <c r="AO114"/>
  <c r="AO113"/>
  <c r="AY109"/>
  <c r="W103"/>
  <c r="W100"/>
  <c r="AE95"/>
  <c r="N95"/>
  <c r="AE93"/>
  <c r="AE88"/>
  <c r="N88"/>
  <c r="AE62"/>
  <c r="N62"/>
  <c r="V62"/>
  <c r="O90"/>
  <c r="AO90"/>
  <c r="AE89"/>
  <c r="O82"/>
  <c r="AF82"/>
  <c r="AO82"/>
  <c r="AE80"/>
  <c r="N80"/>
  <c r="AX80"/>
  <c r="AF130"/>
  <c r="O130"/>
  <c r="O129"/>
  <c r="AY123"/>
  <c r="AF123"/>
  <c r="O122"/>
  <c r="AY121"/>
  <c r="V115"/>
  <c r="AX112"/>
  <c r="AO110"/>
  <c r="AY108"/>
  <c r="AY103"/>
  <c r="AO103"/>
  <c r="O103"/>
  <c r="O97"/>
  <c r="AO97"/>
  <c r="AX95"/>
  <c r="V91"/>
  <c r="N91"/>
  <c r="O85"/>
  <c r="AF85"/>
  <c r="AY85"/>
  <c r="AX84"/>
  <c r="N84"/>
  <c r="AE81"/>
  <c r="O80"/>
  <c r="AE63"/>
  <c r="AX63"/>
  <c r="N63"/>
  <c r="V63"/>
  <c r="V75"/>
  <c r="N75"/>
  <c r="AX75"/>
  <c r="V72"/>
  <c r="AX72"/>
  <c r="N72"/>
  <c r="O69"/>
  <c r="AF69"/>
  <c r="AY69"/>
  <c r="AX66"/>
  <c r="V64"/>
  <c r="AY60"/>
  <c r="AE54"/>
  <c r="AX54"/>
  <c r="AX51"/>
  <c r="N51"/>
  <c r="AF56"/>
  <c r="O56"/>
  <c r="AY56"/>
  <c r="AE39"/>
  <c r="N39"/>
  <c r="AX39"/>
  <c r="AF38"/>
  <c r="O38"/>
  <c r="W38"/>
  <c r="AO38"/>
  <c r="F38"/>
  <c r="V71"/>
  <c r="N70"/>
  <c r="W68"/>
  <c r="AE64"/>
  <c r="N48"/>
  <c r="AE48"/>
  <c r="AX48"/>
  <c r="AE41"/>
  <c r="V41"/>
  <c r="AX41"/>
  <c r="N41"/>
  <c r="V33"/>
  <c r="N33"/>
  <c r="AO30"/>
  <c r="AE56"/>
  <c r="W45"/>
  <c r="AE83"/>
  <c r="AX83"/>
  <c r="N83"/>
  <c r="V83"/>
  <c r="O31"/>
  <c r="W31"/>
  <c r="AY31"/>
  <c r="AF31"/>
  <c r="AO31"/>
  <c r="O167"/>
  <c r="W167"/>
  <c r="AY167"/>
  <c r="AF167"/>
  <c r="AO167"/>
  <c r="O148"/>
  <c r="W148"/>
  <c r="AY148"/>
  <c r="AF148"/>
  <c r="AO148"/>
  <c r="E83"/>
  <c r="O183"/>
  <c r="W183"/>
  <c r="AY183"/>
  <c r="AF183"/>
  <c r="AO183"/>
  <c r="N119"/>
  <c r="V119"/>
  <c r="AX119"/>
  <c r="AE119"/>
  <c r="AX38"/>
  <c r="AE38"/>
  <c r="N38"/>
  <c r="V38"/>
  <c r="F31"/>
  <c r="N244"/>
  <c r="V244"/>
  <c r="AX244"/>
  <c r="AE244"/>
  <c r="O241"/>
  <c r="W241"/>
  <c r="AY241"/>
  <c r="AF241"/>
  <c r="AO241"/>
  <c r="O269"/>
  <c r="W269"/>
  <c r="AY269"/>
  <c r="AF269"/>
  <c r="AO269"/>
  <c r="O277"/>
  <c r="W277"/>
  <c r="AY277"/>
  <c r="AF277"/>
  <c r="AO277"/>
  <c r="N260"/>
  <c r="V260"/>
  <c r="AX260"/>
  <c r="AE260"/>
  <c r="O257"/>
  <c r="W257"/>
  <c r="AY257"/>
  <c r="AF257"/>
  <c r="AO257"/>
  <c r="N228"/>
  <c r="V228"/>
  <c r="AX228"/>
  <c r="AE228"/>
  <c r="O225"/>
  <c r="W225"/>
  <c r="AY225"/>
  <c r="AF225"/>
  <c r="AO225"/>
  <c r="AF274"/>
  <c r="AO274"/>
  <c r="N272"/>
  <c r="V272"/>
  <c r="AX272"/>
  <c r="AE272"/>
  <c r="AY270"/>
  <c r="N256"/>
  <c r="V256"/>
  <c r="AX256"/>
  <c r="AE256"/>
  <c r="O253"/>
  <c r="AO253"/>
  <c r="N240"/>
  <c r="V240"/>
  <c r="AX240"/>
  <c r="AE240"/>
  <c r="O237"/>
  <c r="W237"/>
  <c r="AY237"/>
  <c r="AF237"/>
  <c r="AO237"/>
  <c r="N224"/>
  <c r="V224"/>
  <c r="AX224"/>
  <c r="AE224"/>
  <c r="O221"/>
  <c r="W221"/>
  <c r="AY221"/>
  <c r="AF221"/>
  <c r="AO221"/>
  <c r="N218"/>
  <c r="V218"/>
  <c r="AX218"/>
  <c r="AF157"/>
  <c r="W157"/>
  <c r="AO157"/>
  <c r="AY157"/>
  <c r="O157"/>
  <c r="N277"/>
  <c r="AX273"/>
  <c r="O273"/>
  <c r="W273"/>
  <c r="AY273"/>
  <c r="AF273"/>
  <c r="N268"/>
  <c r="V268"/>
  <c r="AX268"/>
  <c r="AE268"/>
  <c r="O265"/>
  <c r="W265"/>
  <c r="AY265"/>
  <c r="AF265"/>
  <c r="AO265"/>
  <c r="N252"/>
  <c r="V252"/>
  <c r="AX252"/>
  <c r="AE252"/>
  <c r="O249"/>
  <c r="W249"/>
  <c r="AY249"/>
  <c r="AF249"/>
  <c r="AO249"/>
  <c r="N236"/>
  <c r="V236"/>
  <c r="AX236"/>
  <c r="AE236"/>
  <c r="O233"/>
  <c r="W233"/>
  <c r="AY233"/>
  <c r="AF233"/>
  <c r="AO233"/>
  <c r="N220"/>
  <c r="V220"/>
  <c r="AX220"/>
  <c r="AE220"/>
  <c r="N276"/>
  <c r="V276"/>
  <c r="AX276"/>
  <c r="AE276"/>
  <c r="AF270"/>
  <c r="AO270"/>
  <c r="N264"/>
  <c r="V264"/>
  <c r="AX264"/>
  <c r="AE264"/>
  <c r="O261"/>
  <c r="W261"/>
  <c r="AY261"/>
  <c r="AF261"/>
  <c r="AO261"/>
  <c r="N248"/>
  <c r="V248"/>
  <c r="AX248"/>
  <c r="AE248"/>
  <c r="O245"/>
  <c r="W245"/>
  <c r="AY245"/>
  <c r="AF245"/>
  <c r="AO245"/>
  <c r="N232"/>
  <c r="V232"/>
  <c r="AX232"/>
  <c r="AE232"/>
  <c r="O229"/>
  <c r="W229"/>
  <c r="AY229"/>
  <c r="AF229"/>
  <c r="AO229"/>
  <c r="O215"/>
  <c r="W215"/>
  <c r="AY215"/>
  <c r="AF215"/>
  <c r="AO215"/>
  <c r="O207"/>
  <c r="W207"/>
  <c r="AY207"/>
  <c r="AF207"/>
  <c r="AO207"/>
  <c r="O199"/>
  <c r="W199"/>
  <c r="AY199"/>
  <c r="AF199"/>
  <c r="AO199"/>
  <c r="O191"/>
  <c r="W191"/>
  <c r="AY191"/>
  <c r="AF191"/>
  <c r="AO191"/>
  <c r="N186"/>
  <c r="V186"/>
  <c r="AX186"/>
  <c r="AE186"/>
  <c r="N170"/>
  <c r="V170"/>
  <c r="AX170"/>
  <c r="AE170"/>
  <c r="AF212"/>
  <c r="AO212"/>
  <c r="N210"/>
  <c r="V210"/>
  <c r="AX210"/>
  <c r="AE210"/>
  <c r="AF204"/>
  <c r="AO204"/>
  <c r="N202"/>
  <c r="V202"/>
  <c r="AX202"/>
  <c r="AE202"/>
  <c r="AF196"/>
  <c r="AO196"/>
  <c r="N194"/>
  <c r="V194"/>
  <c r="AX194"/>
  <c r="AE194"/>
  <c r="N182"/>
  <c r="V182"/>
  <c r="AX182"/>
  <c r="AE182"/>
  <c r="O179"/>
  <c r="W179"/>
  <c r="AY179"/>
  <c r="AF179"/>
  <c r="AO179"/>
  <c r="N166"/>
  <c r="V166"/>
  <c r="AX166"/>
  <c r="AE166"/>
  <c r="O163"/>
  <c r="W163"/>
  <c r="AY163"/>
  <c r="AF163"/>
  <c r="AO163"/>
  <c r="AF132"/>
  <c r="AO262"/>
  <c r="AO258"/>
  <c r="AO254"/>
  <c r="AO250"/>
  <c r="AO246"/>
  <c r="AO242"/>
  <c r="AO238"/>
  <c r="AO234"/>
  <c r="AO230"/>
  <c r="AO226"/>
  <c r="AO222"/>
  <c r="N215"/>
  <c r="O212"/>
  <c r="O211"/>
  <c r="W211"/>
  <c r="AY211"/>
  <c r="AF211"/>
  <c r="N207"/>
  <c r="O204"/>
  <c r="O203"/>
  <c r="W203"/>
  <c r="AY203"/>
  <c r="AF203"/>
  <c r="N199"/>
  <c r="O196"/>
  <c r="O195"/>
  <c r="W195"/>
  <c r="AY195"/>
  <c r="AF195"/>
  <c r="N191"/>
  <c r="N178"/>
  <c r="V178"/>
  <c r="AX178"/>
  <c r="AE178"/>
  <c r="O175"/>
  <c r="W175"/>
  <c r="AY175"/>
  <c r="AF175"/>
  <c r="AO175"/>
  <c r="N135"/>
  <c r="V135"/>
  <c r="AX135"/>
  <c r="AE135"/>
  <c r="AF216"/>
  <c r="AO216"/>
  <c r="N214"/>
  <c r="V214"/>
  <c r="AX214"/>
  <c r="AE214"/>
  <c r="AY212"/>
  <c r="AF208"/>
  <c r="AO208"/>
  <c r="N206"/>
  <c r="V206"/>
  <c r="AX206"/>
  <c r="AE206"/>
  <c r="AY204"/>
  <c r="AF200"/>
  <c r="AO200"/>
  <c r="N198"/>
  <c r="V198"/>
  <c r="AX198"/>
  <c r="AE198"/>
  <c r="AY196"/>
  <c r="AF192"/>
  <c r="AO192"/>
  <c r="N190"/>
  <c r="V190"/>
  <c r="AX190"/>
  <c r="AE190"/>
  <c r="O187"/>
  <c r="W187"/>
  <c r="AY187"/>
  <c r="AF187"/>
  <c r="N174"/>
  <c r="V174"/>
  <c r="AX174"/>
  <c r="AE174"/>
  <c r="O171"/>
  <c r="W171"/>
  <c r="AY171"/>
  <c r="AF171"/>
  <c r="AO171"/>
  <c r="AF161"/>
  <c r="W161"/>
  <c r="AO161"/>
  <c r="AF153"/>
  <c r="AO153"/>
  <c r="N151"/>
  <c r="V151"/>
  <c r="AX151"/>
  <c r="AE151"/>
  <c r="AF145"/>
  <c r="AO145"/>
  <c r="N143"/>
  <c r="V143"/>
  <c r="AX143"/>
  <c r="AE143"/>
  <c r="N131"/>
  <c r="V131"/>
  <c r="AX131"/>
  <c r="AE131"/>
  <c r="O128"/>
  <c r="W128"/>
  <c r="AY128"/>
  <c r="AF128"/>
  <c r="AO128"/>
  <c r="N117"/>
  <c r="V117"/>
  <c r="AX117"/>
  <c r="AE117"/>
  <c r="N94"/>
  <c r="V94"/>
  <c r="AX94"/>
  <c r="AE94"/>
  <c r="AO180"/>
  <c r="AO172"/>
  <c r="AO168"/>
  <c r="AO164"/>
  <c r="AE161"/>
  <c r="O160"/>
  <c r="W160"/>
  <c r="AY160"/>
  <c r="AE157"/>
  <c r="O156"/>
  <c r="W156"/>
  <c r="AY156"/>
  <c r="O153"/>
  <c r="O152"/>
  <c r="W152"/>
  <c r="AY152"/>
  <c r="AF152"/>
  <c r="N148"/>
  <c r="O145"/>
  <c r="O144"/>
  <c r="W144"/>
  <c r="AY144"/>
  <c r="AF144"/>
  <c r="O140"/>
  <c r="AO140"/>
  <c r="N127"/>
  <c r="V127"/>
  <c r="AX127"/>
  <c r="AE127"/>
  <c r="AF124"/>
  <c r="AE107"/>
  <c r="AX107"/>
  <c r="N107"/>
  <c r="AF162"/>
  <c r="W162"/>
  <c r="N159"/>
  <c r="V159"/>
  <c r="AX159"/>
  <c r="W158"/>
  <c r="N155"/>
  <c r="V155"/>
  <c r="AX155"/>
  <c r="AY153"/>
  <c r="N147"/>
  <c r="V147"/>
  <c r="AX147"/>
  <c r="AE147"/>
  <c r="AY145"/>
  <c r="N139"/>
  <c r="V139"/>
  <c r="AX139"/>
  <c r="AE139"/>
  <c r="O136"/>
  <c r="W136"/>
  <c r="AY136"/>
  <c r="AF136"/>
  <c r="AO136"/>
  <c r="N123"/>
  <c r="V123"/>
  <c r="AX123"/>
  <c r="AE123"/>
  <c r="O120"/>
  <c r="W120"/>
  <c r="AY120"/>
  <c r="AF120"/>
  <c r="AO120"/>
  <c r="V118"/>
  <c r="AX118"/>
  <c r="AE118"/>
  <c r="AE102"/>
  <c r="V102"/>
  <c r="AX102"/>
  <c r="N102"/>
  <c r="O115"/>
  <c r="W115"/>
  <c r="AY115"/>
  <c r="AF115"/>
  <c r="N114"/>
  <c r="V114"/>
  <c r="AX114"/>
  <c r="AE114"/>
  <c r="AF112"/>
  <c r="AO112"/>
  <c r="N97"/>
  <c r="V97"/>
  <c r="AX97"/>
  <c r="AE97"/>
  <c r="AF92"/>
  <c r="AO92"/>
  <c r="W92"/>
  <c r="AY92"/>
  <c r="O92"/>
  <c r="AO141"/>
  <c r="AO137"/>
  <c r="AO133"/>
  <c r="AO129"/>
  <c r="AO125"/>
  <c r="AO121"/>
  <c r="O112"/>
  <c r="O111"/>
  <c r="W111"/>
  <c r="AY111"/>
  <c r="AF111"/>
  <c r="N110"/>
  <c r="V110"/>
  <c r="AX110"/>
  <c r="AE110"/>
  <c r="AO108"/>
  <c r="AF104"/>
  <c r="AO104"/>
  <c r="AE98"/>
  <c r="V98"/>
  <c r="AX98"/>
  <c r="N115"/>
  <c r="AY112"/>
  <c r="O108"/>
  <c r="O107"/>
  <c r="W107"/>
  <c r="AY107"/>
  <c r="AF107"/>
  <c r="N106"/>
  <c r="V106"/>
  <c r="AX106"/>
  <c r="AE106"/>
  <c r="N101"/>
  <c r="V101"/>
  <c r="AX101"/>
  <c r="AE101"/>
  <c r="AF95"/>
  <c r="W95"/>
  <c r="AO95"/>
  <c r="O95"/>
  <c r="AY95"/>
  <c r="AY114"/>
  <c r="W114"/>
  <c r="AX113"/>
  <c r="V113"/>
  <c r="AY110"/>
  <c r="W110"/>
  <c r="AX109"/>
  <c r="V109"/>
  <c r="AY106"/>
  <c r="W106"/>
  <c r="AX105"/>
  <c r="V105"/>
  <c r="AX91"/>
  <c r="O91"/>
  <c r="W91"/>
  <c r="AY91"/>
  <c r="AF91"/>
  <c r="N90"/>
  <c r="V90"/>
  <c r="AX90"/>
  <c r="AE90"/>
  <c r="AF88"/>
  <c r="AO88"/>
  <c r="AY80"/>
  <c r="N78"/>
  <c r="V78"/>
  <c r="AX78"/>
  <c r="AE78"/>
  <c r="N46"/>
  <c r="V46"/>
  <c r="AX46"/>
  <c r="AE46"/>
  <c r="AO102"/>
  <c r="AO98"/>
  <c r="AX87"/>
  <c r="AF87"/>
  <c r="N86"/>
  <c r="V86"/>
  <c r="AX86"/>
  <c r="AE86"/>
  <c r="AF84"/>
  <c r="AO84"/>
  <c r="AF55"/>
  <c r="O55"/>
  <c r="W55"/>
  <c r="AY55"/>
  <c r="O102"/>
  <c r="W102"/>
  <c r="AY102"/>
  <c r="O98"/>
  <c r="W98"/>
  <c r="AY98"/>
  <c r="O83"/>
  <c r="W83"/>
  <c r="AY83"/>
  <c r="AF83"/>
  <c r="N82"/>
  <c r="V82"/>
  <c r="AX82"/>
  <c r="AE82"/>
  <c r="AF80"/>
  <c r="AO80"/>
  <c r="O79"/>
  <c r="W79"/>
  <c r="AY79"/>
  <c r="AF79"/>
  <c r="AF75"/>
  <c r="AY75"/>
  <c r="W75"/>
  <c r="AO75"/>
  <c r="W66"/>
  <c r="AF59"/>
  <c r="AO59"/>
  <c r="W59"/>
  <c r="AY59"/>
  <c r="O59"/>
  <c r="N69"/>
  <c r="V69"/>
  <c r="AX69"/>
  <c r="AE69"/>
  <c r="AF63"/>
  <c r="AO63"/>
  <c r="N61"/>
  <c r="V61"/>
  <c r="AX61"/>
  <c r="AE61"/>
  <c r="O58"/>
  <c r="W58"/>
  <c r="AY58"/>
  <c r="AF58"/>
  <c r="V55"/>
  <c r="AE55"/>
  <c r="AF48"/>
  <c r="W48"/>
  <c r="AO48"/>
  <c r="AY48"/>
  <c r="AY94"/>
  <c r="W94"/>
  <c r="AX93"/>
  <c r="V93"/>
  <c r="AY90"/>
  <c r="W90"/>
  <c r="AX89"/>
  <c r="V89"/>
  <c r="AY86"/>
  <c r="W86"/>
  <c r="AX85"/>
  <c r="V85"/>
  <c r="AY82"/>
  <c r="W82"/>
  <c r="AX81"/>
  <c r="V81"/>
  <c r="AY78"/>
  <c r="W78"/>
  <c r="AX77"/>
  <c r="V77"/>
  <c r="AO76"/>
  <c r="AE75"/>
  <c r="O74"/>
  <c r="W74"/>
  <c r="AY74"/>
  <c r="O71"/>
  <c r="AX70"/>
  <c r="O70"/>
  <c r="W70"/>
  <c r="AY70"/>
  <c r="AF70"/>
  <c r="N66"/>
  <c r="O63"/>
  <c r="AX62"/>
  <c r="AF62"/>
  <c r="N57"/>
  <c r="V57"/>
  <c r="AX57"/>
  <c r="AE57"/>
  <c r="AX55"/>
  <c r="N73"/>
  <c r="V73"/>
  <c r="AX73"/>
  <c r="AF67"/>
  <c r="AO67"/>
  <c r="N65"/>
  <c r="V65"/>
  <c r="AX65"/>
  <c r="AE65"/>
  <c r="AY63"/>
  <c r="N55"/>
  <c r="V51"/>
  <c r="AE51"/>
  <c r="O48"/>
  <c r="O47"/>
  <c r="W47"/>
  <c r="AY47"/>
  <c r="AF47"/>
  <c r="AO47"/>
  <c r="V56"/>
  <c r="O54"/>
  <c r="W54"/>
  <c r="AY54"/>
  <c r="W50"/>
  <c r="AE47"/>
  <c r="V47"/>
  <c r="AX47"/>
  <c r="AE43"/>
  <c r="AX43"/>
  <c r="N53"/>
  <c r="V53"/>
  <c r="AX53"/>
  <c r="N49"/>
  <c r="V49"/>
  <c r="AX49"/>
  <c r="N43"/>
  <c r="AO39"/>
  <c r="W39"/>
  <c r="AF39"/>
  <c r="AY39"/>
  <c r="N42"/>
  <c r="V42"/>
  <c r="AX42"/>
  <c r="AE42"/>
  <c r="O39"/>
  <c r="W37"/>
  <c r="AO44"/>
  <c r="W44"/>
  <c r="O43"/>
  <c r="W43"/>
  <c r="AY43"/>
  <c r="AF43"/>
  <c r="O41"/>
  <c r="W41"/>
  <c r="AO41"/>
  <c r="N32"/>
  <c r="V32"/>
  <c r="AX32"/>
  <c r="AE32"/>
  <c r="N40"/>
  <c r="V40"/>
  <c r="AX40"/>
  <c r="N36"/>
  <c r="V36"/>
  <c r="AX36"/>
  <c r="N34"/>
  <c r="V34"/>
  <c r="AX34"/>
  <c r="AO33"/>
  <c r="O33"/>
  <c r="W33"/>
  <c r="AY33"/>
  <c r="N30"/>
  <c r="V30"/>
  <c r="AX30"/>
  <c r="AE30"/>
  <c r="AE40"/>
  <c r="AE36"/>
  <c r="AF33"/>
  <c r="O35"/>
  <c r="W35"/>
  <c r="AO35"/>
  <c r="AF30"/>
  <c r="AY30"/>
  <c r="W30"/>
  <c r="J309" i="37"/>
  <c r="J627"/>
  <c r="AI182" i="1"/>
  <c r="K180" i="37" s="1"/>
  <c r="J530"/>
  <c r="J412"/>
  <c r="J482"/>
  <c r="J379"/>
  <c r="J477"/>
  <c r="K436"/>
  <c r="AH155" i="1"/>
  <c r="J153" i="37" s="1"/>
  <c r="AH134" i="1"/>
  <c r="J132" i="37" s="1"/>
  <c r="J368"/>
  <c r="AI211" i="1"/>
  <c r="K209" i="37" s="1"/>
  <c r="J423"/>
  <c r="AH171" i="1"/>
  <c r="J169" i="37" s="1"/>
  <c r="AH142" i="1"/>
  <c r="J140" i="37" s="1"/>
  <c r="AI173" i="1"/>
  <c r="K171" i="37" s="1"/>
  <c r="J586"/>
  <c r="J422"/>
  <c r="AH209" i="1"/>
  <c r="J207" i="37" s="1"/>
  <c r="J450"/>
  <c r="AH173" i="1"/>
  <c r="J171" i="37" s="1"/>
  <c r="K431"/>
  <c r="AI178" i="1"/>
  <c r="K176" i="37" s="1"/>
  <c r="AI153" i="1"/>
  <c r="K151" i="37" s="1"/>
  <c r="K577"/>
  <c r="K651"/>
  <c r="J577"/>
  <c r="J427"/>
  <c r="J485"/>
  <c r="J442"/>
  <c r="AH271" i="1"/>
  <c r="J269" i="37" s="1"/>
  <c r="J639"/>
  <c r="J385"/>
  <c r="AH103" i="1"/>
  <c r="J101" i="37" s="1"/>
  <c r="AI202" i="1"/>
  <c r="K200" i="37" s="1"/>
  <c r="AI72" i="1"/>
  <c r="K70" i="37" s="1"/>
  <c r="K491"/>
  <c r="T160" i="12"/>
  <c r="J556" i="37"/>
  <c r="J418"/>
  <c r="J394"/>
  <c r="AH202" i="1"/>
  <c r="J200" i="37" s="1"/>
  <c r="AH118" i="1"/>
  <c r="J116" i="37" s="1"/>
  <c r="AH191" i="1"/>
  <c r="J189" i="37" s="1"/>
  <c r="J621"/>
  <c r="J431"/>
  <c r="K395"/>
  <c r="AI116" i="1"/>
  <c r="K114" i="37" s="1"/>
  <c r="AI91" i="1"/>
  <c r="K89" i="37" s="1"/>
  <c r="P29" i="12"/>
  <c r="AH52" i="1"/>
  <c r="J50" i="37" s="1"/>
  <c r="J355"/>
  <c r="AH245" i="1"/>
  <c r="J243" i="37" s="1"/>
  <c r="AI102" i="1"/>
  <c r="K100" i="37" s="1"/>
  <c r="AI117" i="1"/>
  <c r="K115" i="37" s="1"/>
  <c r="AH251" i="1"/>
  <c r="J249" i="37" s="1"/>
  <c r="AH195" i="1"/>
  <c r="J193" i="37" s="1"/>
  <c r="AH92" i="1"/>
  <c r="J90" i="37" s="1"/>
  <c r="AI276" i="1"/>
  <c r="K274" i="37" s="1"/>
  <c r="J534"/>
  <c r="AH72" i="1"/>
  <c r="J70" i="37" s="1"/>
  <c r="K276"/>
  <c r="AI58" i="1"/>
  <c r="K56" i="37" s="1"/>
  <c r="J578"/>
  <c r="J311"/>
  <c r="K219" i="12"/>
  <c r="J304" i="37"/>
  <c r="AH227" i="1"/>
  <c r="J225" i="37" s="1"/>
  <c r="AH207" i="1"/>
  <c r="J205" i="37" s="1"/>
  <c r="AH204" i="1"/>
  <c r="J202" i="37" s="1"/>
  <c r="AH158" i="1"/>
  <c r="J156" i="37" s="1"/>
  <c r="AI155" i="1"/>
  <c r="K153" i="37" s="1"/>
  <c r="AH276" i="1"/>
  <c r="J274" i="37" s="1"/>
  <c r="AH117" i="1"/>
  <c r="J115" i="37" s="1"/>
  <c r="K351"/>
  <c r="AH239" i="1"/>
  <c r="J237" i="37" s="1"/>
  <c r="AH231" i="1"/>
  <c r="J229" i="37" s="1"/>
  <c r="AH223" i="1"/>
  <c r="J221" i="37" s="1"/>
  <c r="K580"/>
  <c r="J536"/>
  <c r="J495"/>
  <c r="AH214" i="1"/>
  <c r="J212" i="37" s="1"/>
  <c r="AH114" i="1"/>
  <c r="J112" i="37" s="1"/>
  <c r="K391"/>
  <c r="J278"/>
  <c r="J276"/>
  <c r="AI48" i="1"/>
  <c r="K46" i="37" s="1"/>
  <c r="AH34" i="1"/>
  <c r="J32" i="37" s="1"/>
  <c r="K340"/>
  <c r="J613"/>
  <c r="J517"/>
  <c r="J580"/>
  <c r="J468"/>
  <c r="K301"/>
  <c r="J638"/>
  <c r="K566"/>
  <c r="AI237" i="1"/>
  <c r="K235" i="37" s="1"/>
  <c r="K427"/>
  <c r="J373"/>
  <c r="J340"/>
  <c r="J301"/>
  <c r="AH237" i="1"/>
  <c r="J235" i="37" s="1"/>
  <c r="AI167" i="1"/>
  <c r="K165" i="37" s="1"/>
  <c r="AH243" i="1"/>
  <c r="J241" i="37" s="1"/>
  <c r="AH238" i="1"/>
  <c r="J236" i="37" s="1"/>
  <c r="J567"/>
  <c r="J334"/>
  <c r="J321"/>
  <c r="AH197" i="1"/>
  <c r="J195" i="37" s="1"/>
  <c r="K370"/>
  <c r="K627"/>
  <c r="J576"/>
  <c r="K420"/>
  <c r="K298"/>
  <c r="AI166" i="1"/>
  <c r="K164" i="37" s="1"/>
  <c r="AI81" i="1"/>
  <c r="K79" i="37" s="1"/>
  <c r="J397"/>
  <c r="AH210" i="1"/>
  <c r="J208" i="37" s="1"/>
  <c r="P148" i="12"/>
  <c r="K475" i="37"/>
  <c r="J425"/>
  <c r="AI214" i="1"/>
  <c r="K212" i="37" s="1"/>
  <c r="J420"/>
  <c r="J391"/>
  <c r="AH81" i="1"/>
  <c r="J79" i="37" s="1"/>
  <c r="AI32" i="1"/>
  <c r="K30" i="37" s="1"/>
  <c r="T75" i="12"/>
  <c r="J356" i="37"/>
  <c r="J316"/>
  <c r="AH230" i="1"/>
  <c r="J228" i="37" s="1"/>
  <c r="K490"/>
  <c r="K310"/>
  <c r="J629"/>
  <c r="J454"/>
  <c r="J332"/>
  <c r="P106" i="12"/>
  <c r="K531" i="37"/>
  <c r="K642"/>
  <c r="J303"/>
  <c r="J298"/>
  <c r="K569"/>
  <c r="AI254" i="1"/>
  <c r="K252" i="37" s="1"/>
  <c r="J569"/>
  <c r="J345"/>
  <c r="J317"/>
  <c r="K309"/>
  <c r="AI172" i="1"/>
  <c r="K170" i="37" s="1"/>
  <c r="S192" i="12"/>
  <c r="AI277" i="1"/>
  <c r="K275" i="37" s="1"/>
  <c r="AI70" i="1"/>
  <c r="K68" i="37" s="1"/>
  <c r="J510"/>
  <c r="J470"/>
  <c r="J372"/>
  <c r="AH54" i="1"/>
  <c r="J52" i="37" s="1"/>
  <c r="K554"/>
  <c r="AI71" i="1"/>
  <c r="K69" i="37" s="1"/>
  <c r="J417"/>
  <c r="K356"/>
  <c r="T31" i="12"/>
  <c r="K641" i="37"/>
  <c r="AH208" i="1"/>
  <c r="J206" i="37" s="1"/>
  <c r="K38" i="12"/>
  <c r="K295" i="37"/>
  <c r="AI38" i="1"/>
  <c r="K36" i="37" s="1"/>
  <c r="I33" i="12"/>
  <c r="J594" i="37"/>
  <c r="AH140" i="1"/>
  <c r="J138" i="37" s="1"/>
  <c r="AH58" i="1"/>
  <c r="J56" i="37" s="1"/>
  <c r="I29" i="12"/>
  <c r="J641" i="37"/>
  <c r="AH277" i="1"/>
  <c r="J275" i="37" s="1"/>
  <c r="AH166" i="1"/>
  <c r="J164" i="37" s="1"/>
  <c r="P31" i="12"/>
  <c r="S29"/>
  <c r="J452" i="37"/>
  <c r="K352"/>
  <c r="J293"/>
  <c r="AH265" i="1"/>
  <c r="J263" i="37" s="1"/>
  <c r="AH254" i="1"/>
  <c r="J252" i="37" s="1"/>
  <c r="AH229" i="1"/>
  <c r="J227" i="37" s="1"/>
  <c r="K621"/>
  <c r="J554"/>
  <c r="J451"/>
  <c r="J310"/>
  <c r="J289"/>
  <c r="AH50" i="1"/>
  <c r="J48" i="37" s="1"/>
  <c r="K597"/>
  <c r="AI147" i="1"/>
  <c r="K145" i="37" s="1"/>
  <c r="AI93" i="1"/>
  <c r="K91" i="37" s="1"/>
  <c r="J601"/>
  <c r="J490"/>
  <c r="J320"/>
  <c r="J290"/>
  <c r="AI135" i="1"/>
  <c r="K133" i="37" s="1"/>
  <c r="AH38" i="1"/>
  <c r="J36" i="37" s="1"/>
  <c r="J501"/>
  <c r="J443"/>
  <c r="K311"/>
  <c r="AI230" i="1"/>
  <c r="K228" i="37" s="1"/>
  <c r="K487"/>
  <c r="K399"/>
  <c r="AI119" i="1"/>
  <c r="K117" i="37" s="1"/>
  <c r="K633"/>
  <c r="K470"/>
  <c r="K367"/>
  <c r="J295"/>
  <c r="AH222" i="1"/>
  <c r="J220" i="37" s="1"/>
  <c r="AI207" i="1"/>
  <c r="K205" i="37" s="1"/>
  <c r="AH174" i="1"/>
  <c r="J172" i="37" s="1"/>
  <c r="AH147" i="1"/>
  <c r="J145" i="37" s="1"/>
  <c r="AI114" i="1"/>
  <c r="K112" i="37" s="1"/>
  <c r="J497"/>
  <c r="K485"/>
  <c r="K482"/>
  <c r="J469"/>
  <c r="J457"/>
  <c r="K418"/>
  <c r="J413"/>
  <c r="J399"/>
  <c r="K332"/>
  <c r="AH160" i="1"/>
  <c r="J158" i="37" s="1"/>
  <c r="AI133" i="1"/>
  <c r="K131" i="37" s="1"/>
  <c r="AI113" i="1"/>
  <c r="K111" i="37" s="1"/>
  <c r="AH71" i="1"/>
  <c r="J69" i="37" s="1"/>
  <c r="K471"/>
  <c r="K441"/>
  <c r="K430"/>
  <c r="AI248" i="1"/>
  <c r="K246" i="37" s="1"/>
  <c r="AI168" i="1"/>
  <c r="K166" i="37" s="1"/>
  <c r="AI37" i="1"/>
  <c r="K35" i="37" s="1"/>
  <c r="J545"/>
  <c r="J370"/>
  <c r="J286"/>
  <c r="K283"/>
  <c r="AH70" i="1"/>
  <c r="J68" i="37" s="1"/>
  <c r="AI52" i="1"/>
  <c r="K50" i="37" s="1"/>
  <c r="K388"/>
  <c r="K300"/>
  <c r="J615"/>
  <c r="J531"/>
  <c r="J488"/>
  <c r="J464"/>
  <c r="K297"/>
  <c r="AH119" i="1"/>
  <c r="J117" i="37" s="1"/>
  <c r="AI54" i="1"/>
  <c r="K52" i="37" s="1"/>
  <c r="P141" i="12"/>
  <c r="G31"/>
  <c r="K405" i="37"/>
  <c r="K393"/>
  <c r="K302"/>
  <c r="I42" i="12"/>
  <c r="G34"/>
  <c r="J532" i="37"/>
  <c r="K648"/>
  <c r="J387"/>
  <c r="J299"/>
  <c r="J282"/>
  <c r="AI226" i="1"/>
  <c r="K224" i="37" s="1"/>
  <c r="AH93" i="1"/>
  <c r="J91" i="37" s="1"/>
  <c r="AI43" i="1"/>
  <c r="K41" i="37" s="1"/>
  <c r="S266" i="12"/>
  <c r="P184"/>
  <c r="S37"/>
  <c r="P33"/>
  <c r="S31"/>
  <c r="K584" i="37"/>
  <c r="K496"/>
  <c r="K465"/>
  <c r="K432"/>
  <c r="K306"/>
  <c r="AI244" i="1"/>
  <c r="K242" i="37" s="1"/>
  <c r="AI45" i="1"/>
  <c r="K43" i="37" s="1"/>
  <c r="J652"/>
  <c r="J625"/>
  <c r="J505"/>
  <c r="J471"/>
  <c r="J405"/>
  <c r="J366"/>
  <c r="K289"/>
  <c r="AH219" i="1"/>
  <c r="J217" i="37" s="1"/>
  <c r="AI171" i="1"/>
  <c r="K169" i="37" s="1"/>
  <c r="K37" i="12"/>
  <c r="P35"/>
  <c r="P30"/>
  <c r="K416" i="37"/>
  <c r="K335"/>
  <c r="AI268" i="1"/>
  <c r="K266" i="37" s="1"/>
  <c r="AI262" i="1"/>
  <c r="K260" i="37" s="1"/>
  <c r="I36" i="12"/>
  <c r="I30"/>
  <c r="J597" i="37"/>
  <c r="J487"/>
  <c r="J459"/>
  <c r="K451"/>
  <c r="AH248" i="1"/>
  <c r="J246" i="37" s="1"/>
  <c r="T253" i="12"/>
  <c r="T186"/>
  <c r="P180"/>
  <c r="G37"/>
  <c r="K32"/>
  <c r="K31"/>
  <c r="K454" i="37"/>
  <c r="J439"/>
  <c r="J438"/>
  <c r="J331"/>
  <c r="AI229" i="1"/>
  <c r="K227" i="37" s="1"/>
  <c r="AH199" i="1"/>
  <c r="J197" i="37" s="1"/>
  <c r="AI140" i="1"/>
  <c r="K138" i="37" s="1"/>
  <c r="J582"/>
  <c r="J414"/>
  <c r="K368"/>
  <c r="J302"/>
  <c r="AH225" i="1"/>
  <c r="J223" i="37" s="1"/>
  <c r="AH203" i="1"/>
  <c r="J201" i="37" s="1"/>
  <c r="AH107" i="1"/>
  <c r="J105" i="37" s="1"/>
  <c r="K106" i="12"/>
  <c r="P32"/>
  <c r="K604" i="37"/>
  <c r="K489"/>
  <c r="K398"/>
  <c r="K353"/>
  <c r="AI249" i="1"/>
  <c r="K247" i="37" s="1"/>
  <c r="AI213" i="1"/>
  <c r="K211" i="37" s="1"/>
  <c r="AI200" i="1"/>
  <c r="K198" i="37" s="1"/>
  <c r="J607"/>
  <c r="K586"/>
  <c r="J509"/>
  <c r="K469"/>
  <c r="J465"/>
  <c r="J460"/>
  <c r="K286"/>
  <c r="AH168" i="1"/>
  <c r="J166" i="37" s="1"/>
  <c r="K575"/>
  <c r="K563"/>
  <c r="K458"/>
  <c r="K429"/>
  <c r="K411"/>
  <c r="K361"/>
  <c r="K344"/>
  <c r="AI212" i="1"/>
  <c r="K210" i="37" s="1"/>
  <c r="AI138" i="1"/>
  <c r="K136" i="37" s="1"/>
  <c r="K640"/>
  <c r="J498"/>
  <c r="J462"/>
  <c r="J447"/>
  <c r="J432"/>
  <c r="J430"/>
  <c r="J362"/>
  <c r="J335"/>
  <c r="J300"/>
  <c r="AI191" i="1"/>
  <c r="K189" i="37" s="1"/>
  <c r="J609"/>
  <c r="K468"/>
  <c r="J441"/>
  <c r="J363"/>
  <c r="J353"/>
  <c r="J348"/>
  <c r="J453"/>
  <c r="K443"/>
  <c r="J416"/>
  <c r="J411"/>
  <c r="J398"/>
  <c r="K339"/>
  <c r="K334"/>
  <c r="K321"/>
  <c r="AH275" i="1"/>
  <c r="J273" i="37" s="1"/>
  <c r="AI265" i="1"/>
  <c r="K263" i="37" s="1"/>
  <c r="AH255" i="1"/>
  <c r="J253" i="37" s="1"/>
  <c r="AH212" i="1"/>
  <c r="J210" i="37" s="1"/>
  <c r="AH200" i="1"/>
  <c r="J198" i="37" s="1"/>
  <c r="AH159" i="1"/>
  <c r="J157" i="37" s="1"/>
  <c r="AH45" i="1"/>
  <c r="J43" i="37" s="1"/>
  <c r="K200" i="12"/>
  <c r="K43"/>
  <c r="P40"/>
  <c r="T39"/>
  <c r="K620" i="37"/>
  <c r="K484"/>
  <c r="K338"/>
  <c r="J646"/>
  <c r="K638"/>
  <c r="J547"/>
  <c r="J434"/>
  <c r="K422"/>
  <c r="J347"/>
  <c r="K316"/>
  <c r="AH249" i="1"/>
  <c r="J247" i="37" s="1"/>
  <c r="AH246" i="1"/>
  <c r="J244" i="37" s="1"/>
  <c r="AI174" i="1"/>
  <c r="K172" i="37" s="1"/>
  <c r="AH146" i="1"/>
  <c r="J144" i="37" s="1"/>
  <c r="AI69" i="1"/>
  <c r="K67" i="37" s="1"/>
  <c r="K204" i="12"/>
  <c r="K102"/>
  <c r="K30"/>
  <c r="K424" i="37"/>
  <c r="K288"/>
  <c r="J632"/>
  <c r="J563"/>
  <c r="J458"/>
  <c r="J393"/>
  <c r="K354"/>
  <c r="J344"/>
  <c r="J306"/>
  <c r="AH262" i="1"/>
  <c r="J260" i="37" s="1"/>
  <c r="P253" i="12"/>
  <c r="K186"/>
  <c r="P163"/>
  <c r="AI216" i="1"/>
  <c r="K214" i="37" s="1"/>
  <c r="K639"/>
  <c r="K615"/>
  <c r="K607"/>
  <c r="J544"/>
  <c r="J541"/>
  <c r="K530"/>
  <c r="K499"/>
  <c r="J481"/>
  <c r="K457"/>
  <c r="J448"/>
  <c r="J408"/>
  <c r="J361"/>
  <c r="K299"/>
  <c r="K278"/>
  <c r="AI275" i="1"/>
  <c r="K273" i="37" s="1"/>
  <c r="AI219" i="1"/>
  <c r="K217" i="37" s="1"/>
  <c r="AH213" i="1"/>
  <c r="J211" i="37" s="1"/>
  <c r="AI163" i="1"/>
  <c r="K161" i="37" s="1"/>
  <c r="S176" i="12"/>
  <c r="K159"/>
  <c r="K146"/>
  <c r="K112"/>
  <c r="S111"/>
  <c r="T106"/>
  <c r="K535" i="37"/>
  <c r="K492"/>
  <c r="K466"/>
  <c r="J516"/>
  <c r="J483"/>
  <c r="J424"/>
  <c r="K385"/>
  <c r="J338"/>
  <c r="J313"/>
  <c r="AH241" i="1"/>
  <c r="J239" i="37" s="1"/>
  <c r="AH216" i="1"/>
  <c r="J214" i="37" s="1"/>
  <c r="AI195" i="1"/>
  <c r="K193" i="37" s="1"/>
  <c r="AI142" i="1"/>
  <c r="K140" i="37" s="1"/>
  <c r="K585"/>
  <c r="K511"/>
  <c r="K459"/>
  <c r="J388"/>
  <c r="J327"/>
  <c r="AH268" i="1"/>
  <c r="J266" i="37" s="1"/>
  <c r="AH253" i="1"/>
  <c r="J251" i="37" s="1"/>
  <c r="AH244" i="1"/>
  <c r="J242" i="37" s="1"/>
  <c r="AI103" i="1"/>
  <c r="K101" i="37" s="1"/>
  <c r="T165" i="12"/>
  <c r="T158"/>
  <c r="K631" i="37"/>
  <c r="K628"/>
  <c r="K561"/>
  <c r="K551"/>
  <c r="K426"/>
  <c r="K358"/>
  <c r="J584"/>
  <c r="J496"/>
  <c r="K362"/>
  <c r="K303"/>
  <c r="J288"/>
  <c r="K285"/>
  <c r="AI231" i="1"/>
  <c r="K229" i="37" s="1"/>
  <c r="AI228" i="1"/>
  <c r="K226" i="37" s="1"/>
  <c r="K270" i="12"/>
  <c r="P218"/>
  <c r="P168"/>
  <c r="K592" i="37"/>
  <c r="K512"/>
  <c r="K455"/>
  <c r="K369"/>
  <c r="K330"/>
  <c r="K291"/>
  <c r="J622"/>
  <c r="J551"/>
  <c r="J493"/>
  <c r="J492"/>
  <c r="J486"/>
  <c r="J631"/>
  <c r="J604"/>
  <c r="J575"/>
  <c r="J400"/>
  <c r="K619"/>
  <c r="J606"/>
  <c r="J590"/>
  <c r="K589"/>
  <c r="K478"/>
  <c r="K440"/>
  <c r="K437"/>
  <c r="K349"/>
  <c r="K333"/>
  <c r="K318"/>
  <c r="AI151" i="1"/>
  <c r="K149" i="37" s="1"/>
  <c r="AI85" i="1"/>
  <c r="K83" i="37" s="1"/>
  <c r="AI47" i="1"/>
  <c r="K45" i="37" s="1"/>
  <c r="J620"/>
  <c r="K606"/>
  <c r="K505"/>
  <c r="K462"/>
  <c r="J435"/>
  <c r="K644"/>
  <c r="P242" i="12"/>
  <c r="P215"/>
  <c r="P172"/>
  <c r="P124"/>
  <c r="P89"/>
  <c r="K419" i="37"/>
  <c r="K409"/>
  <c r="K342"/>
  <c r="K341"/>
  <c r="K296"/>
  <c r="AI205" i="1"/>
  <c r="K203" i="37" s="1"/>
  <c r="K647"/>
  <c r="K567"/>
  <c r="J535"/>
  <c r="J489"/>
  <c r="J484"/>
  <c r="J445"/>
  <c r="J426"/>
  <c r="J647"/>
  <c r="K176" i="12"/>
  <c r="K314" i="37"/>
  <c r="J624"/>
  <c r="J602"/>
  <c r="J543"/>
  <c r="K510"/>
  <c r="K497"/>
  <c r="J419"/>
  <c r="J358"/>
  <c r="J333"/>
  <c r="J330"/>
  <c r="J291"/>
  <c r="AI92" i="1"/>
  <c r="K90" i="37" s="1"/>
  <c r="AH47" i="1"/>
  <c r="J45" i="37" s="1"/>
  <c r="P263" i="12"/>
  <c r="P249"/>
  <c r="K214"/>
  <c r="K212"/>
  <c r="K52"/>
  <c r="K623" i="37"/>
  <c r="K599"/>
  <c r="K572"/>
  <c r="K402"/>
  <c r="AI273" i="1"/>
  <c r="K271" i="37" s="1"/>
  <c r="AI49" i="1"/>
  <c r="K47" i="37" s="1"/>
  <c r="M29" i="1"/>
  <c r="J612" i="37"/>
  <c r="J589"/>
  <c r="K545"/>
  <c r="J478"/>
  <c r="J466"/>
  <c r="J325"/>
  <c r="K319"/>
  <c r="AI222" i="1"/>
  <c r="K220" i="37" s="1"/>
  <c r="AH221" i="1"/>
  <c r="J219" i="37" s="1"/>
  <c r="AH205" i="1"/>
  <c r="J203" i="37" s="1"/>
  <c r="P265" i="12"/>
  <c r="K248"/>
  <c r="K217"/>
  <c r="K53"/>
  <c r="I39"/>
  <c r="K36"/>
  <c r="J628" i="37"/>
  <c r="J561"/>
  <c r="J552"/>
  <c r="J539"/>
  <c r="J318"/>
  <c r="J308"/>
  <c r="AH270" i="1"/>
  <c r="J268" i="37" s="1"/>
  <c r="AH106" i="1"/>
  <c r="J104" i="37" s="1"/>
  <c r="P236" i="12"/>
  <c r="P39"/>
  <c r="K446" i="37"/>
  <c r="AI266" i="1"/>
  <c r="K264" i="37" s="1"/>
  <c r="AI257" i="1"/>
  <c r="K255" i="37" s="1"/>
  <c r="AI256" i="1"/>
  <c r="K254" i="37" s="1"/>
  <c r="M253" i="1"/>
  <c r="AI218"/>
  <c r="K216" i="37" s="1"/>
  <c r="AI183" i="1"/>
  <c r="K181" i="37" s="1"/>
  <c r="J619"/>
  <c r="J538"/>
  <c r="J514"/>
  <c r="J508"/>
  <c r="G337"/>
  <c r="K474"/>
  <c r="J446"/>
  <c r="G446"/>
  <c r="G425"/>
  <c r="G362"/>
  <c r="D361"/>
  <c r="K527"/>
  <c r="J437"/>
  <c r="D426"/>
  <c r="D414"/>
  <c r="G607"/>
  <c r="J603"/>
  <c r="D599"/>
  <c r="K595"/>
  <c r="D570"/>
  <c r="K568"/>
  <c r="D567"/>
  <c r="G538"/>
  <c r="K504"/>
  <c r="D496"/>
  <c r="G484"/>
  <c r="K526"/>
  <c r="J473"/>
  <c r="D412"/>
  <c r="K518"/>
  <c r="K336"/>
  <c r="AI245" i="1"/>
  <c r="K243" i="37" s="1"/>
  <c r="AI204" i="1"/>
  <c r="K202" i="37" s="1"/>
  <c r="AI199" i="1"/>
  <c r="K197" i="37" s="1"/>
  <c r="K308"/>
  <c r="AH218" i="1"/>
  <c r="J216" i="37" s="1"/>
  <c r="AI209" i="1"/>
  <c r="K207" i="37" s="1"/>
  <c r="T235" i="12"/>
  <c r="K123"/>
  <c r="P62"/>
  <c r="K280" i="37"/>
  <c r="AI120" i="1"/>
  <c r="K118" i="37" s="1"/>
  <c r="AI100" i="1"/>
  <c r="K98" i="37" s="1"/>
  <c r="AI63" i="1"/>
  <c r="K61" i="37" s="1"/>
  <c r="I54" i="12"/>
  <c r="K136"/>
  <c r="P130"/>
  <c r="T62"/>
  <c r="K182"/>
  <c r="T132"/>
  <c r="G123"/>
  <c r="AH85" i="1"/>
  <c r="J83" i="37" s="1"/>
  <c r="J634"/>
  <c r="K625"/>
  <c r="J618"/>
  <c r="K612"/>
  <c r="K582"/>
  <c r="K544"/>
  <c r="J520"/>
  <c r="J518"/>
  <c r="K509"/>
  <c r="J504"/>
  <c r="K498"/>
  <c r="K460"/>
  <c r="K452"/>
  <c r="K447"/>
  <c r="K423"/>
  <c r="K412"/>
  <c r="J390"/>
  <c r="K547"/>
  <c r="K517"/>
  <c r="K464"/>
  <c r="J404"/>
  <c r="J349"/>
  <c r="K347"/>
  <c r="AH261" i="1"/>
  <c r="J259" i="37" s="1"/>
  <c r="AH156" i="1"/>
  <c r="J154" i="37" s="1"/>
  <c r="AI96" i="1"/>
  <c r="K94" i="37" s="1"/>
  <c r="P259" i="12"/>
  <c r="K222"/>
  <c r="I197"/>
  <c r="P174"/>
  <c r="P170"/>
  <c r="S169"/>
  <c r="K603" i="37"/>
  <c r="K581"/>
  <c r="K467"/>
  <c r="K407"/>
  <c r="K365"/>
  <c r="K326"/>
  <c r="K287"/>
  <c r="AI264" i="1"/>
  <c r="K262" i="37" s="1"/>
  <c r="AI263" i="1"/>
  <c r="K261" i="37" s="1"/>
  <c r="AI179" i="1"/>
  <c r="K177" i="37" s="1"/>
  <c r="J623"/>
  <c r="J605"/>
  <c r="K578"/>
  <c r="J527"/>
  <c r="J522"/>
  <c r="K516"/>
  <c r="K445"/>
  <c r="K425"/>
  <c r="K421"/>
  <c r="J409"/>
  <c r="J402"/>
  <c r="K397"/>
  <c r="AH260" i="1"/>
  <c r="J258" i="37" s="1"/>
  <c r="AI217" i="1"/>
  <c r="K215" i="37" s="1"/>
  <c r="AH183" i="1"/>
  <c r="J181" i="37" s="1"/>
  <c r="AH151" i="1"/>
  <c r="J149" i="37" s="1"/>
  <c r="AH63" i="1"/>
  <c r="J61" i="37" s="1"/>
  <c r="P199" i="12"/>
  <c r="P198"/>
  <c r="K198"/>
  <c r="K173"/>
  <c r="K472" i="37"/>
  <c r="K364"/>
  <c r="K328"/>
  <c r="K294"/>
  <c r="AI145" i="1"/>
  <c r="K143" i="37" s="1"/>
  <c r="AI84" i="1"/>
  <c r="K82" i="37" s="1"/>
  <c r="J537"/>
  <c r="J502"/>
  <c r="J494"/>
  <c r="K463"/>
  <c r="K439"/>
  <c r="K417"/>
  <c r="K355"/>
  <c r="J341"/>
  <c r="J337"/>
  <c r="K279"/>
  <c r="AH267" i="1"/>
  <c r="J265" i="37" s="1"/>
  <c r="AI232" i="1"/>
  <c r="K230" i="37" s="1"/>
  <c r="AH138" i="1"/>
  <c r="J136" i="37" s="1"/>
  <c r="AH122" i="1"/>
  <c r="J120" i="37" s="1"/>
  <c r="AH49" i="1"/>
  <c r="J47" i="37" s="1"/>
  <c r="P204" i="12"/>
  <c r="T198"/>
  <c r="K312" i="37"/>
  <c r="K305"/>
  <c r="K284"/>
  <c r="G221" i="12"/>
  <c r="P391" i="37"/>
  <c r="R391"/>
  <c r="O391"/>
  <c r="J644"/>
  <c r="K618"/>
  <c r="K629"/>
  <c r="K624"/>
  <c r="K622"/>
  <c r="K538"/>
  <c r="K532"/>
  <c r="J515"/>
  <c r="J512"/>
  <c r="J472"/>
  <c r="J467"/>
  <c r="K448"/>
  <c r="J364"/>
  <c r="J357"/>
  <c r="J326"/>
  <c r="J287"/>
  <c r="K282"/>
  <c r="AH272" i="1"/>
  <c r="J270" i="37" s="1"/>
  <c r="AH263" i="1"/>
  <c r="J261" i="37" s="1"/>
  <c r="AI246" i="1"/>
  <c r="K244" i="37" s="1"/>
  <c r="AI243" i="1"/>
  <c r="K241" i="37" s="1"/>
  <c r="AI227" i="1"/>
  <c r="K225" i="37" s="1"/>
  <c r="AI197" i="1"/>
  <c r="K195" i="37" s="1"/>
  <c r="AH90" i="1"/>
  <c r="J88" i="37" s="1"/>
  <c r="S274" i="12"/>
  <c r="T149"/>
  <c r="T148"/>
  <c r="K449" i="37"/>
  <c r="K322"/>
  <c r="AI152" i="1"/>
  <c r="K150" i="37" s="1"/>
  <c r="AI144" i="1"/>
  <c r="K142" i="37" s="1"/>
  <c r="AI136" i="1"/>
  <c r="K134" i="37" s="1"/>
  <c r="K613"/>
  <c r="K596"/>
  <c r="J592"/>
  <c r="J572"/>
  <c r="J558"/>
  <c r="K522"/>
  <c r="J386"/>
  <c r="K381"/>
  <c r="K371"/>
  <c r="J336"/>
  <c r="K327"/>
  <c r="J294"/>
  <c r="AI270" i="1"/>
  <c r="K268" i="37" s="1"/>
  <c r="AH257" i="1"/>
  <c r="J255" i="37" s="1"/>
  <c r="AI241" i="1"/>
  <c r="K239" i="37" s="1"/>
  <c r="AH84" i="1"/>
  <c r="J82" i="37" s="1"/>
  <c r="AI74" i="1"/>
  <c r="K72" i="37" s="1"/>
  <c r="AI68" i="1"/>
  <c r="K66" i="37" s="1"/>
  <c r="P276" i="12"/>
  <c r="G274"/>
  <c r="S250"/>
  <c r="K401" i="37"/>
  <c r="AI157" i="1"/>
  <c r="K155" i="37" s="1"/>
  <c r="I81" i="12"/>
  <c r="J630" i="37"/>
  <c r="K564"/>
  <c r="J562"/>
  <c r="K552"/>
  <c r="J548"/>
  <c r="K534"/>
  <c r="K514"/>
  <c r="K331"/>
  <c r="J305"/>
  <c r="AH145" i="1"/>
  <c r="J143" i="37" s="1"/>
  <c r="K277" i="12"/>
  <c r="P151"/>
  <c r="P66"/>
  <c r="P46"/>
  <c r="P44"/>
  <c r="P41"/>
  <c r="I41"/>
  <c r="G586" i="37"/>
  <c r="K614"/>
  <c r="G614"/>
  <c r="G612"/>
  <c r="K610"/>
  <c r="G610"/>
  <c r="K461"/>
  <c r="D461"/>
  <c r="D459"/>
  <c r="D457"/>
  <c r="D456"/>
  <c r="K453"/>
  <c r="G453"/>
  <c r="J449"/>
  <c r="D448"/>
  <c r="G434"/>
  <c r="G416"/>
  <c r="G411"/>
  <c r="G409"/>
  <c r="G649"/>
  <c r="G647"/>
  <c r="K645"/>
  <c r="G631"/>
  <c r="D615"/>
  <c r="K523"/>
  <c r="G518"/>
  <c r="D503"/>
  <c r="K583"/>
  <c r="D582"/>
  <c r="G562"/>
  <c r="G558"/>
  <c r="K555"/>
  <c r="D554"/>
  <c r="D553"/>
  <c r="D551"/>
  <c r="G548"/>
  <c r="D526"/>
  <c r="J359"/>
  <c r="K357"/>
  <c r="K408"/>
  <c r="J401"/>
  <c r="J312"/>
  <c r="J284"/>
  <c r="AH264" i="1"/>
  <c r="J262" i="37" s="1"/>
  <c r="AI261" i="1"/>
  <c r="K259" i="37" s="1"/>
  <c r="AH179" i="1"/>
  <c r="J177" i="37" s="1"/>
  <c r="AH157" i="1"/>
  <c r="J155" i="37" s="1"/>
  <c r="AH120" i="1"/>
  <c r="J118" i="37" s="1"/>
  <c r="AH99" i="1"/>
  <c r="J97" i="37" s="1"/>
  <c r="AI95" i="1"/>
  <c r="K93" i="37" s="1"/>
  <c r="T252" i="12"/>
  <c r="K252"/>
  <c r="K237"/>
  <c r="P193"/>
  <c r="K187"/>
  <c r="K183"/>
  <c r="K389" i="37"/>
  <c r="K277"/>
  <c r="AI242" i="1"/>
  <c r="K240" i="37" s="1"/>
  <c r="I235" i="12"/>
  <c r="G161"/>
  <c r="AI94" i="1"/>
  <c r="K92" i="37" s="1"/>
  <c r="K366"/>
  <c r="J365"/>
  <c r="K348"/>
  <c r="J328"/>
  <c r="J314"/>
  <c r="AH273" i="1"/>
  <c r="J271" i="37" s="1"/>
  <c r="AH259" i="1"/>
  <c r="J257" i="37" s="1"/>
  <c r="T188" i="12"/>
  <c r="P179"/>
  <c r="G168"/>
  <c r="K346" i="37"/>
  <c r="K363"/>
  <c r="K329"/>
  <c r="J322"/>
  <c r="AH136" i="1"/>
  <c r="J134" i="37" s="1"/>
  <c r="AH76" i="1"/>
  <c r="J74" i="37" s="1"/>
  <c r="K246" i="12"/>
  <c r="T240"/>
  <c r="K181"/>
  <c r="K594" i="37"/>
  <c r="J587"/>
  <c r="K377"/>
  <c r="G366"/>
  <c r="D325"/>
  <c r="R113" i="1"/>
  <c r="D111" i="37" s="1"/>
  <c r="K113" i="12"/>
  <c r="Z42" i="1"/>
  <c r="G40" i="37" s="1"/>
  <c r="P42" i="12"/>
  <c r="T44"/>
  <c r="G473" i="37"/>
  <c r="G471"/>
  <c r="G470"/>
  <c r="G469"/>
  <c r="G466"/>
  <c r="D462"/>
  <c r="G460"/>
  <c r="G447"/>
  <c r="G445"/>
  <c r="G439"/>
  <c r="D434"/>
  <c r="G431"/>
  <c r="D411"/>
  <c r="G403"/>
  <c r="G397"/>
  <c r="D390"/>
  <c r="Z212" i="1"/>
  <c r="G210" i="37" s="1"/>
  <c r="P212" i="12"/>
  <c r="AI181" i="1"/>
  <c r="K179" i="37" s="1"/>
  <c r="T181" i="12"/>
  <c r="Z142" i="1"/>
  <c r="G140" i="37" s="1"/>
  <c r="P142" i="12"/>
  <c r="AI141" i="1"/>
  <c r="K139" i="37" s="1"/>
  <c r="T141" i="12"/>
  <c r="AH130" i="1"/>
  <c r="J128" i="37" s="1"/>
  <c r="S130" i="12"/>
  <c r="R126" i="1"/>
  <c r="D124" i="37" s="1"/>
  <c r="K126" i="12"/>
  <c r="T46"/>
  <c r="AI46" i="1"/>
  <c r="K44" i="37" s="1"/>
  <c r="Z45" i="1"/>
  <c r="G43" i="37" s="1"/>
  <c r="P45" i="12"/>
  <c r="D368" i="37"/>
  <c r="K324"/>
  <c r="K317"/>
  <c r="K313"/>
  <c r="J281"/>
  <c r="J280"/>
  <c r="J277"/>
  <c r="R275" i="1"/>
  <c r="D273" i="37" s="1"/>
  <c r="K275" i="12"/>
  <c r="P112"/>
  <c r="T234"/>
  <c r="AI234" i="1"/>
  <c r="K232" i="37" s="1"/>
  <c r="Z58" i="1"/>
  <c r="G56" i="37" s="1"/>
  <c r="P58" i="12"/>
  <c r="R47" i="1"/>
  <c r="D45" i="37" s="1"/>
  <c r="K47" i="12"/>
  <c r="J583" i="37"/>
  <c r="J581"/>
  <c r="G371"/>
  <c r="J360"/>
  <c r="G359"/>
  <c r="J346"/>
  <c r="AI271" i="1"/>
  <c r="K269" i="37" s="1"/>
  <c r="K114" i="12"/>
  <c r="T269"/>
  <c r="AI269" i="1"/>
  <c r="K267" i="37" s="1"/>
  <c r="Z261" i="1"/>
  <c r="G259" i="37" s="1"/>
  <c r="P261" i="12"/>
  <c r="R249" i="1"/>
  <c r="D247" i="37" s="1"/>
  <c r="K249" i="12"/>
  <c r="R238" i="1"/>
  <c r="D236" i="37" s="1"/>
  <c r="K238" i="12"/>
  <c r="Z90" i="1"/>
  <c r="G88" i="37" s="1"/>
  <c r="P90" i="12"/>
  <c r="Z88" i="1"/>
  <c r="G86" i="37" s="1"/>
  <c r="P88" i="12"/>
  <c r="Z87" i="1"/>
  <c r="G85" i="37" s="1"/>
  <c r="P87" i="12"/>
  <c r="R84" i="1"/>
  <c r="D82" i="37" s="1"/>
  <c r="K84" i="12"/>
  <c r="G277"/>
  <c r="I232"/>
  <c r="I227"/>
  <c r="I121"/>
  <c r="G119"/>
  <c r="G44"/>
  <c r="K579" i="37"/>
  <c r="I264" i="12"/>
  <c r="I261"/>
  <c r="I260"/>
  <c r="AI220" i="1"/>
  <c r="K218" i="37" s="1"/>
  <c r="AI115" i="1"/>
  <c r="K113" i="37" s="1"/>
  <c r="AI97" i="1"/>
  <c r="K95" i="37" s="1"/>
  <c r="AI67" i="1"/>
  <c r="K65" i="37" s="1"/>
  <c r="J579"/>
  <c r="K574"/>
  <c r="J570"/>
  <c r="K562"/>
  <c r="D299"/>
  <c r="D282"/>
  <c r="AH269" i="1"/>
  <c r="J267" i="37" s="1"/>
  <c r="Z269" i="1"/>
  <c r="G267" i="37" s="1"/>
  <c r="P269" i="12"/>
  <c r="AI250" i="1"/>
  <c r="K248" i="37" s="1"/>
  <c r="Z230" i="1"/>
  <c r="G228" i="37" s="1"/>
  <c r="P230" i="12"/>
  <c r="R226" i="1"/>
  <c r="D224" i="37" s="1"/>
  <c r="K226" i="12"/>
  <c r="AI223" i="1"/>
  <c r="K221" i="37" s="1"/>
  <c r="AH220" i="1"/>
  <c r="J218" i="37" s="1"/>
  <c r="R205" i="1"/>
  <c r="D203" i="37" s="1"/>
  <c r="K205" i="12"/>
  <c r="Z197" i="1"/>
  <c r="G195" i="37" s="1"/>
  <c r="P197" i="12"/>
  <c r="AI192" i="1"/>
  <c r="K190" i="37" s="1"/>
  <c r="AI176" i="1"/>
  <c r="K174" i="37" s="1"/>
  <c r="R120" i="1"/>
  <c r="D118" i="37" s="1"/>
  <c r="K120" i="12"/>
  <c r="AI80" i="1"/>
  <c r="K78" i="37" s="1"/>
  <c r="AI76" i="1"/>
  <c r="K74" i="37" s="1"/>
  <c r="R69" i="1"/>
  <c r="D67" i="37" s="1"/>
  <c r="K69" i="12"/>
  <c r="Z68" i="1"/>
  <c r="G66" i="37" s="1"/>
  <c r="P68" i="12"/>
  <c r="Z64" i="1"/>
  <c r="G62" i="37" s="1"/>
  <c r="P64" i="12"/>
  <c r="K207"/>
  <c r="K137"/>
  <c r="K382" i="37"/>
  <c r="D373"/>
  <c r="G355"/>
  <c r="D350"/>
  <c r="D346"/>
  <c r="D345"/>
  <c r="G331"/>
  <c r="K617"/>
  <c r="J555"/>
  <c r="K307"/>
  <c r="K281"/>
  <c r="G281"/>
  <c r="G277"/>
  <c r="Z273" i="1"/>
  <c r="G271" i="37" s="1"/>
  <c r="P273" i="12"/>
  <c r="AI272" i="1"/>
  <c r="K270" i="37" s="1"/>
  <c r="AI260" i="1"/>
  <c r="K258" i="37" s="1"/>
  <c r="T260" i="12"/>
  <c r="R242" i="1"/>
  <c r="D240" i="37" s="1"/>
  <c r="K242" i="12"/>
  <c r="AH234" i="1"/>
  <c r="J232" i="37" s="1"/>
  <c r="R133" i="1"/>
  <c r="D131" i="37" s="1"/>
  <c r="K133" i="12"/>
  <c r="R132" i="1"/>
  <c r="D130" i="37" s="1"/>
  <c r="K132" i="12"/>
  <c r="AI121" i="1"/>
  <c r="K119" i="37" s="1"/>
  <c r="AH100" i="1"/>
  <c r="J98" i="37" s="1"/>
  <c r="AH67" i="1"/>
  <c r="J65" i="37" s="1"/>
  <c r="Z60" i="1"/>
  <c r="G58" i="37" s="1"/>
  <c r="P60" i="12"/>
  <c r="K265"/>
  <c r="P264"/>
  <c r="P122"/>
  <c r="D472" i="37"/>
  <c r="D470"/>
  <c r="D469"/>
  <c r="D468"/>
  <c r="D467"/>
  <c r="G443"/>
  <c r="D421"/>
  <c r="D417"/>
  <c r="J523"/>
  <c r="G288"/>
  <c r="D285"/>
  <c r="D278"/>
  <c r="AH256" i="1"/>
  <c r="J254" i="37" s="1"/>
  <c r="AH242" i="1"/>
  <c r="J240" i="37" s="1"/>
  <c r="R234" i="1"/>
  <c r="D232" i="37" s="1"/>
  <c r="K234" i="12"/>
  <c r="AI208" i="1"/>
  <c r="K206" i="37" s="1"/>
  <c r="R199" i="1"/>
  <c r="D197" i="37" s="1"/>
  <c r="K199" i="12"/>
  <c r="AI156" i="1"/>
  <c r="K154" i="37" s="1"/>
  <c r="AH144" i="1"/>
  <c r="J142" i="37" s="1"/>
  <c r="AI139" i="1"/>
  <c r="K137" i="37" s="1"/>
  <c r="T139" i="12"/>
  <c r="Z139" i="1"/>
  <c r="G137" i="37" s="1"/>
  <c r="P139" i="12"/>
  <c r="R135" i="1"/>
  <c r="D133" i="37" s="1"/>
  <c r="K135" i="12"/>
  <c r="Z117" i="1"/>
  <c r="G115" i="37" s="1"/>
  <c r="P117" i="12"/>
  <c r="AH101" i="1"/>
  <c r="J99" i="37" s="1"/>
  <c r="S101" i="12"/>
  <c r="AH97" i="1"/>
  <c r="J95" i="37" s="1"/>
  <c r="AH94" i="1"/>
  <c r="J92" i="37" s="1"/>
  <c r="AH60" i="1"/>
  <c r="J58" i="37" s="1"/>
  <c r="AH55" i="1"/>
  <c r="J53" i="37" s="1"/>
  <c r="AH39" i="1"/>
  <c r="J37" i="37" s="1"/>
  <c r="K225" i="12"/>
  <c r="K224"/>
  <c r="K519" i="37"/>
  <c r="D510"/>
  <c r="G492"/>
  <c r="G488"/>
  <c r="G485"/>
  <c r="I266" i="12"/>
  <c r="G265"/>
  <c r="I177"/>
  <c r="I174"/>
  <c r="I163"/>
  <c r="I268"/>
  <c r="K636" i="37"/>
  <c r="I246" i="12"/>
  <c r="G242"/>
  <c r="G225"/>
  <c r="I223"/>
  <c r="I136"/>
  <c r="I134"/>
  <c r="I127"/>
  <c r="I117"/>
  <c r="J643" i="37"/>
  <c r="J636"/>
  <c r="J614"/>
  <c r="R125" i="1"/>
  <c r="D123" i="37" s="1"/>
  <c r="K125" i="12"/>
  <c r="K588" i="37"/>
  <c r="K536"/>
  <c r="D533"/>
  <c r="G524"/>
  <c r="G474"/>
  <c r="J440"/>
  <c r="K413"/>
  <c r="J382"/>
  <c r="G379"/>
  <c r="J377"/>
  <c r="G349"/>
  <c r="Z135" i="1"/>
  <c r="G133" i="37" s="1"/>
  <c r="P135" i="12"/>
  <c r="AH115" i="1"/>
  <c r="J113" i="37" s="1"/>
  <c r="Z115" i="1"/>
  <c r="G113" i="37" s="1"/>
  <c r="P115" i="12"/>
  <c r="AH82" i="1"/>
  <c r="J80" i="37" s="1"/>
  <c r="K609"/>
  <c r="K541"/>
  <c r="K524"/>
  <c r="K502"/>
  <c r="G489"/>
  <c r="G486"/>
  <c r="J461"/>
  <c r="G455"/>
  <c r="G451"/>
  <c r="D438"/>
  <c r="D423"/>
  <c r="G414"/>
  <c r="D389"/>
  <c r="D347"/>
  <c r="G344"/>
  <c r="D332"/>
  <c r="D327"/>
  <c r="G321"/>
  <c r="G319"/>
  <c r="D318"/>
  <c r="J307"/>
  <c r="D295"/>
  <c r="K293"/>
  <c r="Z206" i="1"/>
  <c r="G204" i="37" s="1"/>
  <c r="P206" i="12"/>
  <c r="R170" i="1"/>
  <c r="D168" i="37" s="1"/>
  <c r="K170" i="12"/>
  <c r="R163" i="1"/>
  <c r="D161" i="37" s="1"/>
  <c r="K163" i="12"/>
  <c r="R160" i="1"/>
  <c r="D158" i="37" s="1"/>
  <c r="K160" i="12"/>
  <c r="R157" i="1"/>
  <c r="D155" i="37" s="1"/>
  <c r="K157" i="12"/>
  <c r="R155" i="1"/>
  <c r="D153" i="37" s="1"/>
  <c r="K155" i="12"/>
  <c r="T206"/>
  <c r="T126"/>
  <c r="G125"/>
  <c r="Z132" i="1"/>
  <c r="G130" i="37" s="1"/>
  <c r="P132" i="12"/>
  <c r="Z118" i="1"/>
  <c r="G116" i="37" s="1"/>
  <c r="P118" i="12"/>
  <c r="AH108" i="1"/>
  <c r="J106" i="37" s="1"/>
  <c r="Z82" i="1"/>
  <c r="G80" i="37" s="1"/>
  <c r="P82" i="12"/>
  <c r="T53"/>
  <c r="AI53" i="1"/>
  <c r="K51" i="37" s="1"/>
  <c r="J519"/>
  <c r="G493"/>
  <c r="G481"/>
  <c r="J480"/>
  <c r="D449"/>
  <c r="J389"/>
  <c r="D342"/>
  <c r="D334"/>
  <c r="K325"/>
  <c r="G325"/>
  <c r="G315"/>
  <c r="G308"/>
  <c r="G306"/>
  <c r="R191" i="1"/>
  <c r="D189" i="37" s="1"/>
  <c r="K191" i="12"/>
  <c r="P164"/>
  <c r="P156"/>
  <c r="T112"/>
  <c r="K611" i="37"/>
  <c r="D536"/>
  <c r="D513"/>
  <c r="Z250" i="1"/>
  <c r="G248" i="37" s="1"/>
  <c r="P250" i="12"/>
  <c r="Z237" i="1"/>
  <c r="G235" i="37" s="1"/>
  <c r="P237" i="12"/>
  <c r="AI236" i="1"/>
  <c r="K234" i="37" s="1"/>
  <c r="T236" i="12"/>
  <c r="Z235" i="1"/>
  <c r="G233" i="37" s="1"/>
  <c r="P235" i="12"/>
  <c r="R233" i="1"/>
  <c r="D231" i="37" s="1"/>
  <c r="K233" i="12"/>
  <c r="Z75" i="1"/>
  <c r="G73" i="37" s="1"/>
  <c r="P75" i="12"/>
  <c r="R68" i="1"/>
  <c r="D66" i="37" s="1"/>
  <c r="K68" i="12"/>
  <c r="G360" i="37"/>
  <c r="J324"/>
  <c r="D324"/>
  <c r="D313"/>
  <c r="D292"/>
  <c r="G283"/>
  <c r="Z277" i="1"/>
  <c r="G275" i="37" s="1"/>
  <c r="P277" i="12"/>
  <c r="AI274" i="1"/>
  <c r="K272" i="37" s="1"/>
  <c r="T274" i="12"/>
  <c r="Z274" i="1"/>
  <c r="G272" i="37" s="1"/>
  <c r="P274" i="12"/>
  <c r="R267" i="1"/>
  <c r="D265" i="37" s="1"/>
  <c r="K267" i="12"/>
  <c r="R266" i="1"/>
  <c r="D264" i="37" s="1"/>
  <c r="K266" i="12"/>
  <c r="R255" i="1"/>
  <c r="D253" i="37" s="1"/>
  <c r="K255" i="12"/>
  <c r="T77"/>
  <c r="AI77" i="1"/>
  <c r="K75" i="37" s="1"/>
  <c r="K276" i="12"/>
  <c r="I236"/>
  <c r="I229"/>
  <c r="I50"/>
  <c r="M206" i="1"/>
  <c r="I60" i="12"/>
  <c r="G252"/>
  <c r="I251"/>
  <c r="G249"/>
  <c r="I248"/>
  <c r="R153" i="1"/>
  <c r="D151" i="37" s="1"/>
  <c r="K153" i="12"/>
  <c r="AH152" i="1"/>
  <c r="J150" i="37" s="1"/>
  <c r="Z152" i="1"/>
  <c r="G150" i="37" s="1"/>
  <c r="P152" i="12"/>
  <c r="R151" i="1"/>
  <c r="D149" i="37" s="1"/>
  <c r="K151" i="12"/>
  <c r="AH139" i="1"/>
  <c r="J137" i="37" s="1"/>
  <c r="R131" i="1"/>
  <c r="D129" i="37" s="1"/>
  <c r="K131" i="12"/>
  <c r="AI118" i="1"/>
  <c r="K116" i="37" s="1"/>
  <c r="AI111" i="1"/>
  <c r="K109" i="37" s="1"/>
  <c r="Z111" i="1"/>
  <c r="G109" i="37" s="1"/>
  <c r="P111" i="12"/>
  <c r="AH65" i="1"/>
  <c r="J63" i="37" s="1"/>
  <c r="Z210" i="1"/>
  <c r="G208" i="37" s="1"/>
  <c r="P210" i="12"/>
  <c r="R209" i="1"/>
  <c r="D207" i="37" s="1"/>
  <c r="K209" i="12"/>
  <c r="R203" i="1"/>
  <c r="D201" i="37" s="1"/>
  <c r="K203" i="12"/>
  <c r="AI201" i="1"/>
  <c r="K199" i="37" s="1"/>
  <c r="T201" i="12"/>
  <c r="R201" i="1"/>
  <c r="D199" i="37" s="1"/>
  <c r="K201" i="12"/>
  <c r="Z200" i="1"/>
  <c r="G198" i="37" s="1"/>
  <c r="P200" i="12"/>
  <c r="R194" i="1"/>
  <c r="D192" i="37" s="1"/>
  <c r="K194" i="12"/>
  <c r="R192" i="1"/>
  <c r="D190" i="37" s="1"/>
  <c r="K192" i="12"/>
  <c r="Z186" i="1"/>
  <c r="G184" i="37" s="1"/>
  <c r="P186" i="12"/>
  <c r="AI185" i="1"/>
  <c r="K183" i="37" s="1"/>
  <c r="T185" i="12"/>
  <c r="Z176" i="1"/>
  <c r="G174" i="37" s="1"/>
  <c r="P176" i="12"/>
  <c r="R175" i="1"/>
  <c r="D173" i="37" s="1"/>
  <c r="K175" i="12"/>
  <c r="R172" i="1"/>
  <c r="D170" i="37" s="1"/>
  <c r="K172" i="12"/>
  <c r="Z171" i="1"/>
  <c r="G169" i="37" s="1"/>
  <c r="P171" i="12"/>
  <c r="AI170" i="1"/>
  <c r="K168" i="37" s="1"/>
  <c r="T170" i="12"/>
  <c r="AI169" i="1"/>
  <c r="K167" i="37" s="1"/>
  <c r="T169" i="12"/>
  <c r="R167" i="1"/>
  <c r="D165" i="37" s="1"/>
  <c r="K167" i="12"/>
  <c r="R162" i="1"/>
  <c r="D160" i="37" s="1"/>
  <c r="K162" i="12"/>
  <c r="R161" i="1"/>
  <c r="D159" i="37" s="1"/>
  <c r="K161" i="12"/>
  <c r="Z158" i="1"/>
  <c r="G156" i="37" s="1"/>
  <c r="P158" i="12"/>
  <c r="T154"/>
  <c r="AI154" i="1"/>
  <c r="K152" i="37" s="1"/>
  <c r="R83" i="1"/>
  <c r="D81" i="37" s="1"/>
  <c r="K83" i="12"/>
  <c r="AH77" i="1"/>
  <c r="J75" i="37" s="1"/>
  <c r="AH46" i="1"/>
  <c r="J44" i="37" s="1"/>
  <c r="K130" i="12"/>
  <c r="K111"/>
  <c r="R245" i="1"/>
  <c r="D243" i="37" s="1"/>
  <c r="K245" i="12"/>
  <c r="Z244" i="1"/>
  <c r="G242" i="37" s="1"/>
  <c r="P244" i="12"/>
  <c r="R243" i="1"/>
  <c r="D241" i="37" s="1"/>
  <c r="K243" i="12"/>
  <c r="Z241" i="1"/>
  <c r="G239" i="37" s="1"/>
  <c r="P241" i="12"/>
  <c r="Z240" i="1"/>
  <c r="G238" i="37" s="1"/>
  <c r="P240" i="12"/>
  <c r="R221" i="1"/>
  <c r="D219" i="37" s="1"/>
  <c r="K221" i="12"/>
  <c r="Z220" i="1"/>
  <c r="G218" i="37" s="1"/>
  <c r="P220" i="12"/>
  <c r="Z216" i="1"/>
  <c r="G214" i="37" s="1"/>
  <c r="P216" i="12"/>
  <c r="AI215" i="1"/>
  <c r="K213" i="37" s="1"/>
  <c r="T215" i="12"/>
  <c r="Z213" i="1"/>
  <c r="G211" i="37" s="1"/>
  <c r="P213" i="12"/>
  <c r="AI150" i="1"/>
  <c r="K148" i="37" s="1"/>
  <c r="T150" i="12"/>
  <c r="AH131" i="1"/>
  <c r="J129" i="37" s="1"/>
  <c r="AI127" i="1"/>
  <c r="K125" i="37" s="1"/>
  <c r="T127" i="12"/>
  <c r="AI122" i="1"/>
  <c r="K120" i="37" s="1"/>
  <c r="AI66" i="1"/>
  <c r="K64" i="37" s="1"/>
  <c r="AH62" i="1"/>
  <c r="J60" i="37" s="1"/>
  <c r="AH53" i="1"/>
  <c r="J51" i="37" s="1"/>
  <c r="P196" i="12"/>
  <c r="K180"/>
  <c r="P149"/>
  <c r="P81"/>
  <c r="D337" i="37"/>
  <c r="G335"/>
  <c r="D333"/>
  <c r="D330"/>
  <c r="G322"/>
  <c r="D321"/>
  <c r="G320"/>
  <c r="G317"/>
  <c r="D316"/>
  <c r="D304"/>
  <c r="D302"/>
  <c r="D300"/>
  <c r="D298"/>
  <c r="G297"/>
  <c r="G296"/>
  <c r="G293"/>
  <c r="D288"/>
  <c r="D284"/>
  <c r="D281"/>
  <c r="D280"/>
  <c r="R258" i="1"/>
  <c r="D256" i="37" s="1"/>
  <c r="K258" i="12"/>
  <c r="Z252" i="1"/>
  <c r="G250" i="37" s="1"/>
  <c r="P252" i="12"/>
  <c r="R247" i="1"/>
  <c r="D245" i="37" s="1"/>
  <c r="K247" i="12"/>
  <c r="I244"/>
  <c r="G237"/>
  <c r="I220"/>
  <c r="G219"/>
  <c r="G159"/>
  <c r="I87"/>
  <c r="M218" i="1"/>
  <c r="M216"/>
  <c r="M215"/>
  <c r="M213"/>
  <c r="M210"/>
  <c r="I80" i="12"/>
  <c r="G55"/>
  <c r="G53"/>
  <c r="G247"/>
  <c r="I200"/>
  <c r="I171"/>
  <c r="I154"/>
  <c r="I150"/>
  <c r="G246"/>
  <c r="I218"/>
  <c r="G217"/>
  <c r="N216" i="1"/>
  <c r="G214" i="12"/>
  <c r="G165"/>
  <c r="G163"/>
  <c r="G157"/>
  <c r="G155"/>
  <c r="G137"/>
  <c r="G133"/>
  <c r="G201"/>
  <c r="G162"/>
  <c r="I149"/>
  <c r="G258"/>
  <c r="I250"/>
  <c r="G243"/>
  <c r="G600" i="37"/>
  <c r="J595"/>
  <c r="J591"/>
  <c r="T98" i="12"/>
  <c r="AI98" i="1"/>
  <c r="K96" i="37" s="1"/>
  <c r="R98" i="1"/>
  <c r="D96" i="37" s="1"/>
  <c r="K98" i="12"/>
  <c r="Z94" i="1"/>
  <c r="G92" i="37" s="1"/>
  <c r="P94" i="12"/>
  <c r="R91" i="1"/>
  <c r="D89" i="37" s="1"/>
  <c r="K91" i="12"/>
  <c r="AI86" i="1"/>
  <c r="K84" i="37" s="1"/>
  <c r="T86" i="12"/>
  <c r="R86" i="1"/>
  <c r="D84" i="37" s="1"/>
  <c r="K86" i="12"/>
  <c r="Z84" i="1"/>
  <c r="G82" i="37" s="1"/>
  <c r="P84" i="12"/>
  <c r="AI83" i="1"/>
  <c r="K81" i="37" s="1"/>
  <c r="T83" i="12"/>
  <c r="AH75" i="1"/>
  <c r="J73" i="37" s="1"/>
  <c r="P97" i="12"/>
  <c r="K64"/>
  <c r="K63"/>
  <c r="G609" i="37"/>
  <c r="G603"/>
  <c r="D601"/>
  <c r="J593"/>
  <c r="K67" i="12"/>
  <c r="Z275" i="1"/>
  <c r="G273" i="37" s="1"/>
  <c r="P275" i="12"/>
  <c r="R251" i="1"/>
  <c r="D249" i="37" s="1"/>
  <c r="K251" i="12"/>
  <c r="K93"/>
  <c r="P78"/>
  <c r="G76"/>
  <c r="G652" i="37"/>
  <c r="K649"/>
  <c r="D643"/>
  <c r="D641"/>
  <c r="G633"/>
  <c r="D629"/>
  <c r="G615"/>
  <c r="G611"/>
  <c r="Z232" i="1"/>
  <c r="G230" i="37" s="1"/>
  <c r="P232" i="12"/>
  <c r="R231" i="1"/>
  <c r="D229" i="37" s="1"/>
  <c r="K231" i="12"/>
  <c r="Z229" i="1"/>
  <c r="G227" i="37" s="1"/>
  <c r="P229" i="12"/>
  <c r="R228" i="1"/>
  <c r="D226" i="37" s="1"/>
  <c r="K228" i="12"/>
  <c r="Z227" i="1"/>
  <c r="G225" i="37" s="1"/>
  <c r="P227" i="12"/>
  <c r="N215" i="1"/>
  <c r="J215" i="12"/>
  <c r="I215" s="1"/>
  <c r="N213" i="1"/>
  <c r="J213" i="12"/>
  <c r="I213" s="1"/>
  <c r="Z208" i="1"/>
  <c r="G206" i="37" s="1"/>
  <c r="P208" i="12"/>
  <c r="Z205" i="1"/>
  <c r="G203" i="37" s="1"/>
  <c r="P205" i="12"/>
  <c r="Z202" i="1"/>
  <c r="G200" i="37" s="1"/>
  <c r="P202" i="12"/>
  <c r="AI194" i="1"/>
  <c r="K192" i="37" s="1"/>
  <c r="T194" i="12"/>
  <c r="R184" i="1"/>
  <c r="D182" i="37" s="1"/>
  <c r="K184" i="12"/>
  <c r="R178" i="1"/>
  <c r="D176" i="37" s="1"/>
  <c r="K178" i="12"/>
  <c r="Z175" i="1"/>
  <c r="G173" i="37" s="1"/>
  <c r="P175" i="12"/>
  <c r="R171" i="1"/>
  <c r="D169" i="37" s="1"/>
  <c r="K171" i="12"/>
  <c r="R168" i="1"/>
  <c r="D166" i="37" s="1"/>
  <c r="K168" i="12"/>
  <c r="AI164" i="1"/>
  <c r="K162" i="37" s="1"/>
  <c r="T164" i="12"/>
  <c r="AH162" i="1"/>
  <c r="J160" i="37" s="1"/>
  <c r="S162" i="12"/>
  <c r="R143" i="1"/>
  <c r="D141" i="37" s="1"/>
  <c r="K143" i="12"/>
  <c r="R140" i="1"/>
  <c r="D138" i="37" s="1"/>
  <c r="K140" i="12"/>
  <c r="Z137" i="1"/>
  <c r="G135" i="37" s="1"/>
  <c r="P137" i="12"/>
  <c r="Z133" i="1"/>
  <c r="G131" i="37" s="1"/>
  <c r="P133" i="12"/>
  <c r="R128" i="1"/>
  <c r="D126" i="37" s="1"/>
  <c r="K128" i="12"/>
  <c r="Z121" i="1"/>
  <c r="G119" i="37" s="1"/>
  <c r="P121" i="12"/>
  <c r="R119" i="1"/>
  <c r="D117" i="37" s="1"/>
  <c r="K119" i="12"/>
  <c r="Z116" i="1"/>
  <c r="G114" i="37" s="1"/>
  <c r="P116" i="12"/>
  <c r="AI109" i="1"/>
  <c r="K107" i="37" s="1"/>
  <c r="T109" i="12"/>
  <c r="R107" i="1"/>
  <c r="D105" i="37" s="1"/>
  <c r="K107" i="12"/>
  <c r="R104" i="1"/>
  <c r="D102" i="37" s="1"/>
  <c r="K104" i="12"/>
  <c r="R103" i="1"/>
  <c r="D101" i="37" s="1"/>
  <c r="K103" i="12"/>
  <c r="G276"/>
  <c r="I267"/>
  <c r="I262"/>
  <c r="I255"/>
  <c r="I254"/>
  <c r="I201"/>
  <c r="I74"/>
  <c r="G267"/>
  <c r="G262"/>
  <c r="I259"/>
  <c r="M230" i="1"/>
  <c r="G222" i="12"/>
  <c r="I184"/>
  <c r="G182"/>
  <c r="G175"/>
  <c r="G167"/>
  <c r="G131"/>
  <c r="G48"/>
  <c r="G231"/>
  <c r="G228"/>
  <c r="I167"/>
  <c r="I131"/>
  <c r="G104"/>
  <c r="G88"/>
  <c r="I275"/>
  <c r="I237"/>
  <c r="G234"/>
  <c r="I118"/>
  <c r="N115" i="1"/>
  <c r="G61" i="12"/>
  <c r="I58"/>
  <c r="G251"/>
  <c r="I249"/>
  <c r="I209"/>
  <c r="G207"/>
  <c r="I206"/>
  <c r="G204"/>
  <c r="I203"/>
  <c r="I180"/>
  <c r="G178"/>
  <c r="G176"/>
  <c r="I175"/>
  <c r="G171"/>
  <c r="G146"/>
  <c r="G143"/>
  <c r="I142"/>
  <c r="I141"/>
  <c r="G140"/>
  <c r="I139"/>
  <c r="G128"/>
  <c r="G126"/>
  <c r="I108"/>
  <c r="G107"/>
  <c r="G103"/>
  <c r="G102"/>
  <c r="G86"/>
  <c r="D610" i="37"/>
  <c r="K601"/>
  <c r="J600"/>
  <c r="K573"/>
  <c r="R260" i="1"/>
  <c r="D258" i="37" s="1"/>
  <c r="K260" i="12"/>
  <c r="AI258" i="1"/>
  <c r="K256" i="37" s="1"/>
  <c r="R257" i="1"/>
  <c r="D255" i="37" s="1"/>
  <c r="K257" i="12"/>
  <c r="R253" i="1"/>
  <c r="D251" i="37" s="1"/>
  <c r="K253" i="12"/>
  <c r="Z245" i="1"/>
  <c r="G243" i="37" s="1"/>
  <c r="P245" i="12"/>
  <c r="Z233" i="1"/>
  <c r="G231" i="37" s="1"/>
  <c r="P233" i="12"/>
  <c r="R223" i="1"/>
  <c r="D221" i="37" s="1"/>
  <c r="K223" i="12"/>
  <c r="K235"/>
  <c r="K227"/>
  <c r="T225"/>
  <c r="P225"/>
  <c r="K533" i="37"/>
  <c r="D528"/>
  <c r="G510"/>
  <c r="D490"/>
  <c r="D487"/>
  <c r="D486"/>
  <c r="D484"/>
  <c r="D482"/>
  <c r="D481"/>
  <c r="D480"/>
  <c r="G462"/>
  <c r="G454"/>
  <c r="D432"/>
  <c r="G426"/>
  <c r="D402"/>
  <c r="G396"/>
  <c r="D380"/>
  <c r="D365"/>
  <c r="G363"/>
  <c r="G356"/>
  <c r="D353"/>
  <c r="K350"/>
  <c r="G341"/>
  <c r="G333"/>
  <c r="G330"/>
  <c r="D329"/>
  <c r="G327"/>
  <c r="D311"/>
  <c r="G309"/>
  <c r="G307"/>
  <c r="G304"/>
  <c r="D303"/>
  <c r="G302"/>
  <c r="D301"/>
  <c r="G300"/>
  <c r="G298"/>
  <c r="G295"/>
  <c r="D291"/>
  <c r="D290"/>
  <c r="G289"/>
  <c r="R272" i="1"/>
  <c r="D270" i="37" s="1"/>
  <c r="K272" i="12"/>
  <c r="Z271" i="1"/>
  <c r="G269" i="37" s="1"/>
  <c r="P271" i="12"/>
  <c r="Z270" i="1"/>
  <c r="G268" i="37" s="1"/>
  <c r="P270" i="12"/>
  <c r="Z110" i="1"/>
  <c r="G108" i="37" s="1"/>
  <c r="P110" i="12"/>
  <c r="Z99" i="1"/>
  <c r="G97" i="37" s="1"/>
  <c r="P99" i="12"/>
  <c r="K632" i="37"/>
  <c r="D620"/>
  <c r="J610"/>
  <c r="D607"/>
  <c r="D602"/>
  <c r="K576"/>
  <c r="Z254" i="1"/>
  <c r="G252" i="37" s="1"/>
  <c r="P254" i="12"/>
  <c r="G244"/>
  <c r="AI239" i="1"/>
  <c r="K237" i="37" s="1"/>
  <c r="AI221" i="1"/>
  <c r="K219" i="37" s="1"/>
  <c r="R220" i="1"/>
  <c r="D218" i="37" s="1"/>
  <c r="K220" i="12"/>
  <c r="Z219" i="1"/>
  <c r="G217" i="37" s="1"/>
  <c r="P219" i="12"/>
  <c r="G269"/>
  <c r="P268"/>
  <c r="P258"/>
  <c r="G257"/>
  <c r="J616" i="37"/>
  <c r="R269" i="1"/>
  <c r="D267" i="37" s="1"/>
  <c r="K269" i="12"/>
  <c r="AH252" i="1"/>
  <c r="J250" i="37" s="1"/>
  <c r="R236" i="1"/>
  <c r="D234" i="37" s="1"/>
  <c r="K236" i="12"/>
  <c r="AI224" i="1"/>
  <c r="K222" i="37" s="1"/>
  <c r="T224" i="12"/>
  <c r="Z224" i="1"/>
  <c r="G222" i="37" s="1"/>
  <c r="P224" i="12"/>
  <c r="Z221" i="1"/>
  <c r="G219" i="37" s="1"/>
  <c r="P221" i="12"/>
  <c r="Z217" i="1"/>
  <c r="G215" i="37" s="1"/>
  <c r="P217" i="12"/>
  <c r="K450" i="37"/>
  <c r="P272" i="12"/>
  <c r="K263"/>
  <c r="P262"/>
  <c r="P243"/>
  <c r="I243"/>
  <c r="G261"/>
  <c r="I270"/>
  <c r="G253"/>
  <c r="I245"/>
  <c r="G236"/>
  <c r="G235"/>
  <c r="I233"/>
  <c r="I231"/>
  <c r="G227"/>
  <c r="I225"/>
  <c r="I224"/>
  <c r="G223"/>
  <c r="I221"/>
  <c r="G220"/>
  <c r="Z188" i="1"/>
  <c r="G186" i="37" s="1"/>
  <c r="P188" i="12"/>
  <c r="Z177" i="1"/>
  <c r="G175" i="37" s="1"/>
  <c r="P177" i="12"/>
  <c r="Z169" i="1"/>
  <c r="G167" i="37" s="1"/>
  <c r="P169" i="12"/>
  <c r="Z166" i="1"/>
  <c r="G164" i="37" s="1"/>
  <c r="P166" i="12"/>
  <c r="R164" i="1"/>
  <c r="D162" i="37" s="1"/>
  <c r="K164" i="12"/>
  <c r="Z146" i="1"/>
  <c r="G144" i="37" s="1"/>
  <c r="P146" i="12"/>
  <c r="Z144" i="1"/>
  <c r="G142" i="37" s="1"/>
  <c r="P144" i="12"/>
  <c r="AI137" i="1"/>
  <c r="K135" i="37" s="1"/>
  <c r="T137" i="12"/>
  <c r="AI130" i="1"/>
  <c r="K128" i="37" s="1"/>
  <c r="T130" i="12"/>
  <c r="Z129" i="1"/>
  <c r="G127" i="37" s="1"/>
  <c r="P129" i="12"/>
  <c r="M46" i="1"/>
  <c r="J216" i="12"/>
  <c r="I216" s="1"/>
  <c r="P214"/>
  <c r="G198"/>
  <c r="I170"/>
  <c r="I169"/>
  <c r="I110"/>
  <c r="K79"/>
  <c r="G71"/>
  <c r="G67"/>
  <c r="G270"/>
  <c r="I269"/>
  <c r="I253"/>
  <c r="G203"/>
  <c r="AI110" i="1"/>
  <c r="K108" i="37" s="1"/>
  <c r="AI79" i="1"/>
  <c r="K77" i="37" s="1"/>
  <c r="G181" i="12"/>
  <c r="G173"/>
  <c r="I75"/>
  <c r="I276"/>
  <c r="N205" i="1"/>
  <c r="G183" i="12"/>
  <c r="I137"/>
  <c r="G136"/>
  <c r="I133"/>
  <c r="I132"/>
  <c r="G112"/>
  <c r="G111"/>
  <c r="G77"/>
  <c r="G65"/>
  <c r="G63"/>
  <c r="I59"/>
  <c r="J374" i="37"/>
  <c r="AI267" i="1"/>
  <c r="K265" i="37" s="1"/>
  <c r="Z266" i="1"/>
  <c r="G264" i="37" s="1"/>
  <c r="P266" i="12"/>
  <c r="Z256" i="1"/>
  <c r="G254" i="37" s="1"/>
  <c r="P256" i="12"/>
  <c r="Z248" i="1"/>
  <c r="G246" i="37" s="1"/>
  <c r="P248" i="12"/>
  <c r="AH236" i="1"/>
  <c r="J234" i="37" s="1"/>
  <c r="AH206" i="1"/>
  <c r="J204" i="37" s="1"/>
  <c r="AI203" i="1"/>
  <c r="K201" i="37" s="1"/>
  <c r="Z203" i="1"/>
  <c r="G201" i="37" s="1"/>
  <c r="P203" i="12"/>
  <c r="R179" i="1"/>
  <c r="D177" i="37" s="1"/>
  <c r="K179" i="12"/>
  <c r="R165" i="1"/>
  <c r="D163" i="37" s="1"/>
  <c r="K165" i="12"/>
  <c r="AH154" i="1"/>
  <c r="J152" i="37" s="1"/>
  <c r="AI146" i="1"/>
  <c r="K144" i="37" s="1"/>
  <c r="AH127" i="1"/>
  <c r="J125" i="37" s="1"/>
  <c r="AI82" i="1"/>
  <c r="K80" i="37" s="1"/>
  <c r="AH79" i="1"/>
  <c r="J77" i="37" s="1"/>
  <c r="R75" i="1"/>
  <c r="D73" i="37" s="1"/>
  <c r="K75" i="12"/>
  <c r="Z74" i="1"/>
  <c r="G72" i="37" s="1"/>
  <c r="P74" i="12"/>
  <c r="R74" i="1"/>
  <c r="D72" i="37" s="1"/>
  <c r="K74" i="12"/>
  <c r="I277"/>
  <c r="K271"/>
  <c r="P267"/>
  <c r="K264"/>
  <c r="P255"/>
  <c r="K230"/>
  <c r="I198"/>
  <c r="K185"/>
  <c r="P77"/>
  <c r="K59"/>
  <c r="R261" i="1"/>
  <c r="D259" i="37" s="1"/>
  <c r="K261" i="12"/>
  <c r="AI255" i="1"/>
  <c r="K253" i="37" s="1"/>
  <c r="AI251" i="1"/>
  <c r="K249" i="37" s="1"/>
  <c r="R240" i="1"/>
  <c r="D238" i="37" s="1"/>
  <c r="K240" i="12"/>
  <c r="Z238" i="1"/>
  <c r="G236" i="37" s="1"/>
  <c r="P238" i="12"/>
  <c r="Z226" i="1"/>
  <c r="G224" i="37" s="1"/>
  <c r="P226" i="12"/>
  <c r="R169" i="1"/>
  <c r="D167" i="37" s="1"/>
  <c r="K169" i="12"/>
  <c r="Z157" i="1"/>
  <c r="G155" i="37" s="1"/>
  <c r="P157" i="12"/>
  <c r="AI131" i="1"/>
  <c r="K129" i="37" s="1"/>
  <c r="AI124" i="1"/>
  <c r="K122" i="37" s="1"/>
  <c r="R116" i="1"/>
  <c r="D114" i="37" s="1"/>
  <c r="K116" i="12"/>
  <c r="M112" i="1"/>
  <c r="AH110"/>
  <c r="J108" i="37" s="1"/>
  <c r="Z100" i="1"/>
  <c r="G98" i="37" s="1"/>
  <c r="P100" i="12"/>
  <c r="AH98" i="1"/>
  <c r="J96" i="37" s="1"/>
  <c r="R82" i="1"/>
  <c r="D80" i="37" s="1"/>
  <c r="K82" i="12"/>
  <c r="AI57" i="1"/>
  <c r="K55" i="37" s="1"/>
  <c r="G275" i="12"/>
  <c r="K274"/>
  <c r="G271"/>
  <c r="K268"/>
  <c r="I256"/>
  <c r="P251"/>
  <c r="K250"/>
  <c r="G240"/>
  <c r="P239"/>
  <c r="T189"/>
  <c r="G179"/>
  <c r="G169"/>
  <c r="AI259" i="1"/>
  <c r="K257" i="37" s="1"/>
  <c r="Z201" i="1"/>
  <c r="G199" i="37" s="1"/>
  <c r="P201" i="12"/>
  <c r="Z173" i="1"/>
  <c r="G171" i="37" s="1"/>
  <c r="P173" i="12"/>
  <c r="AH105" i="1"/>
  <c r="J103" i="37" s="1"/>
  <c r="R81" i="1"/>
  <c r="D79" i="37" s="1"/>
  <c r="K81" i="12"/>
  <c r="Z76" i="1"/>
  <c r="G74" i="37" s="1"/>
  <c r="P76" i="12"/>
  <c r="AH44" i="1"/>
  <c r="J42" i="37" s="1"/>
  <c r="P260" i="12"/>
  <c r="I257"/>
  <c r="P247"/>
  <c r="K241"/>
  <c r="P234"/>
  <c r="I234"/>
  <c r="P222"/>
  <c r="I222"/>
  <c r="P162"/>
  <c r="P159"/>
  <c r="P150"/>
  <c r="K145"/>
  <c r="G59"/>
  <c r="M266" i="1"/>
  <c r="M255"/>
  <c r="M254"/>
  <c r="G264" i="12"/>
  <c r="G263"/>
  <c r="I226"/>
  <c r="G210"/>
  <c r="G199"/>
  <c r="G185"/>
  <c r="I173"/>
  <c r="M204" i="1"/>
  <c r="G268" i="12"/>
  <c r="G250"/>
  <c r="I239"/>
  <c r="I238"/>
  <c r="G230"/>
  <c r="G213"/>
  <c r="G170"/>
  <c r="K444" i="37"/>
  <c r="G82" i="12"/>
  <c r="G81"/>
  <c r="I79"/>
  <c r="I77"/>
  <c r="I76"/>
  <c r="G75"/>
  <c r="G74"/>
  <c r="Z147" i="1"/>
  <c r="G145" i="37" s="1"/>
  <c r="P147" i="12"/>
  <c r="R142" i="1"/>
  <c r="D140" i="37" s="1"/>
  <c r="K142" i="12"/>
  <c r="Z136" i="1"/>
  <c r="G134" i="37" s="1"/>
  <c r="P136" i="12"/>
  <c r="Z134" i="1"/>
  <c r="G132" i="37" s="1"/>
  <c r="P134" i="12"/>
  <c r="AI128" i="1"/>
  <c r="K126" i="37" s="1"/>
  <c r="T128" i="12"/>
  <c r="R117" i="1"/>
  <c r="D115" i="37" s="1"/>
  <c r="K117" i="12"/>
  <c r="Z114" i="1"/>
  <c r="G112" i="37" s="1"/>
  <c r="P114" i="12"/>
  <c r="R110" i="1"/>
  <c r="D108" i="37" s="1"/>
  <c r="K110" i="12"/>
  <c r="Z109" i="1"/>
  <c r="G107" i="37" s="1"/>
  <c r="P109" i="12"/>
  <c r="AI101" i="1"/>
  <c r="K99" i="37" s="1"/>
  <c r="T101" i="12"/>
  <c r="Z91" i="1"/>
  <c r="G89" i="37" s="1"/>
  <c r="P91" i="12"/>
  <c r="R90" i="1"/>
  <c r="D88" i="37" s="1"/>
  <c r="K90" i="12"/>
  <c r="R54" i="1"/>
  <c r="D52" i="37" s="1"/>
  <c r="K54" i="12"/>
  <c r="R50" i="1"/>
  <c r="D48" i="37" s="1"/>
  <c r="K50" i="12"/>
  <c r="Z47" i="1"/>
  <c r="G45" i="37" s="1"/>
  <c r="P47" i="12"/>
  <c r="P155"/>
  <c r="K152"/>
  <c r="K139"/>
  <c r="P131"/>
  <c r="P113"/>
  <c r="P51"/>
  <c r="R262" i="1"/>
  <c r="D260" i="37" s="1"/>
  <c r="K262" i="12"/>
  <c r="I156"/>
  <c r="G142"/>
  <c r="I140"/>
  <c r="G139"/>
  <c r="P119"/>
  <c r="K105"/>
  <c r="D476" i="37"/>
  <c r="G461"/>
  <c r="G459"/>
  <c r="G457"/>
  <c r="K456"/>
  <c r="G456"/>
  <c r="D427"/>
  <c r="D425"/>
  <c r="G413"/>
  <c r="D394"/>
  <c r="G393"/>
  <c r="K392"/>
  <c r="G384"/>
  <c r="D379"/>
  <c r="K375"/>
  <c r="P154" i="12"/>
  <c r="K141"/>
  <c r="K121"/>
  <c r="J115"/>
  <c r="I115" s="1"/>
  <c r="K506" i="37"/>
  <c r="D454"/>
  <c r="D452"/>
  <c r="G424"/>
  <c r="G420"/>
  <c r="G418"/>
  <c r="G415"/>
  <c r="D408"/>
  <c r="G407"/>
  <c r="D400"/>
  <c r="G399"/>
  <c r="K396"/>
  <c r="Z80" i="1"/>
  <c r="G78" i="37" s="1"/>
  <c r="P80" i="12"/>
  <c r="Z73" i="1"/>
  <c r="G71" i="37" s="1"/>
  <c r="P73" i="12"/>
  <c r="Z72" i="1"/>
  <c r="G70" i="37" s="1"/>
  <c r="P72" i="12"/>
  <c r="R66" i="1"/>
  <c r="D64" i="37" s="1"/>
  <c r="K66" i="12"/>
  <c r="R61" i="1"/>
  <c r="D59" i="37" s="1"/>
  <c r="K61" i="12"/>
  <c r="R55" i="1"/>
  <c r="D53" i="37" s="1"/>
  <c r="K55" i="12"/>
  <c r="AI40" i="1"/>
  <c r="K38" i="37" s="1"/>
  <c r="T40" i="12"/>
  <c r="G266"/>
  <c r="G255"/>
  <c r="G152"/>
  <c r="G145"/>
  <c r="G141"/>
  <c r="I138"/>
  <c r="K376" i="37"/>
  <c r="R77" i="1"/>
  <c r="D75" i="37" s="1"/>
  <c r="K77" i="12"/>
  <c r="R76" i="1"/>
  <c r="D74" i="37" s="1"/>
  <c r="K76" i="12"/>
  <c r="R70" i="1"/>
  <c r="D68" i="37" s="1"/>
  <c r="K70" i="12"/>
  <c r="R65" i="1"/>
  <c r="D63" i="37" s="1"/>
  <c r="K65" i="12"/>
  <c r="R62" i="1"/>
  <c r="D60" i="37" s="1"/>
  <c r="K62" i="12"/>
  <c r="I143"/>
  <c r="E84"/>
  <c r="I146"/>
  <c r="I123"/>
  <c r="I119"/>
  <c r="G116"/>
  <c r="I114"/>
  <c r="I113"/>
  <c r="R88" i="1"/>
  <c r="D86" i="37" s="1"/>
  <c r="K88" i="12"/>
  <c r="Z83" i="1"/>
  <c r="G81" i="37" s="1"/>
  <c r="P83" i="12"/>
  <c r="M158" i="1"/>
  <c r="N157"/>
  <c r="M154"/>
  <c r="N56"/>
  <c r="N40"/>
  <c r="E90" i="12"/>
  <c r="I69"/>
  <c r="G60"/>
  <c r="K378" i="37"/>
  <c r="N265" i="1"/>
  <c r="G98" i="12"/>
  <c r="I97"/>
  <c r="G93"/>
  <c r="G91"/>
  <c r="I73"/>
  <c r="G54"/>
  <c r="D560" i="37"/>
  <c r="J549"/>
  <c r="K548"/>
  <c r="G541"/>
  <c r="D435"/>
  <c r="K434"/>
  <c r="G430"/>
  <c r="D420"/>
  <c r="G402"/>
  <c r="J392"/>
  <c r="G392"/>
  <c r="D387"/>
  <c r="J383"/>
  <c r="J376"/>
  <c r="K372"/>
  <c r="G372"/>
  <c r="D371"/>
  <c r="G369"/>
  <c r="D366"/>
  <c r="G364"/>
  <c r="D363"/>
  <c r="G358"/>
  <c r="D355"/>
  <c r="D351"/>
  <c r="D336"/>
  <c r="G332"/>
  <c r="D331"/>
  <c r="G314"/>
  <c r="G311"/>
  <c r="D310"/>
  <c r="D306"/>
  <c r="G299"/>
  <c r="D297"/>
  <c r="D293"/>
  <c r="G291"/>
  <c r="G290"/>
  <c r="Z126" i="1"/>
  <c r="G124" i="37" s="1"/>
  <c r="P126" i="12"/>
  <c r="R124" i="1"/>
  <c r="D122" i="37" s="1"/>
  <c r="K124" i="12"/>
  <c r="AI123" i="1"/>
  <c r="K121" i="37" s="1"/>
  <c r="T123" i="12"/>
  <c r="R122" i="1"/>
  <c r="D120" i="37" s="1"/>
  <c r="K122" i="12"/>
  <c r="Z120" i="1"/>
  <c r="G118" i="37" s="1"/>
  <c r="P120" i="12"/>
  <c r="R109" i="1"/>
  <c r="D107" i="37" s="1"/>
  <c r="K109" i="12"/>
  <c r="R46" i="1"/>
  <c r="D44" i="37" s="1"/>
  <c r="K46" i="12"/>
  <c r="R45" i="1"/>
  <c r="D43" i="37" s="1"/>
  <c r="K45" i="12"/>
  <c r="Z37" i="1"/>
  <c r="G35" i="37" s="1"/>
  <c r="P37" i="12"/>
  <c r="I31"/>
  <c r="G653" i="37"/>
  <c r="G555"/>
  <c r="D547"/>
  <c r="G544"/>
  <c r="J542"/>
  <c r="J444"/>
  <c r="D416"/>
  <c r="K394"/>
  <c r="G394"/>
  <c r="D383"/>
  <c r="J375"/>
  <c r="K118" i="12"/>
  <c r="K42"/>
  <c r="D650" i="37"/>
  <c r="J557"/>
  <c r="J553"/>
  <c r="G553"/>
  <c r="G432"/>
  <c r="D422"/>
  <c r="J415"/>
  <c r="G390"/>
  <c r="G382"/>
  <c r="J378"/>
  <c r="D375"/>
  <c r="K108" i="12"/>
  <c r="K546" i="37"/>
  <c r="J428"/>
  <c r="D418"/>
  <c r="J410"/>
  <c r="D410"/>
  <c r="K406"/>
  <c r="D403"/>
  <c r="G388"/>
  <c r="D385"/>
  <c r="K115" i="12"/>
  <c r="Z127" i="1"/>
  <c r="G125" i="37" s="1"/>
  <c r="P127" i="12"/>
  <c r="I120"/>
  <c r="G118"/>
  <c r="G115"/>
  <c r="G45"/>
  <c r="R134" i="1"/>
  <c r="D132" i="37" s="1"/>
  <c r="K134" i="12"/>
  <c r="T89"/>
  <c r="AI89" i="1"/>
  <c r="K87" i="37" s="1"/>
  <c r="AI88" i="1"/>
  <c r="K86" i="37" s="1"/>
  <c r="T88" i="12"/>
  <c r="AI87" i="1"/>
  <c r="K85" i="37" s="1"/>
  <c r="T87" i="12"/>
  <c r="R80" i="1"/>
  <c r="D78" i="37" s="1"/>
  <c r="K80" i="12"/>
  <c r="Z79" i="1"/>
  <c r="G77" i="37" s="1"/>
  <c r="P79" i="12"/>
  <c r="Z56" i="1"/>
  <c r="G54" i="37" s="1"/>
  <c r="P56" i="12"/>
  <c r="Z54" i="1"/>
  <c r="G52" i="37" s="1"/>
  <c r="P54" i="12"/>
  <c r="Z50" i="1"/>
  <c r="G48" i="37" s="1"/>
  <c r="P50" i="12"/>
  <c r="G122"/>
  <c r="M256" i="1"/>
  <c r="M232"/>
  <c r="M202"/>
  <c r="M127"/>
  <c r="M116"/>
  <c r="I51" i="12"/>
  <c r="I47"/>
  <c r="I45"/>
  <c r="M247" i="1"/>
  <c r="M239"/>
  <c r="N94"/>
  <c r="G90" i="12"/>
  <c r="I112"/>
  <c r="G109"/>
  <c r="G108"/>
  <c r="I56"/>
  <c r="G47"/>
  <c r="K503" i="37"/>
  <c r="N267" i="1"/>
  <c r="G241" i="12"/>
  <c r="M224" i="1"/>
  <c r="N138"/>
  <c r="N120"/>
  <c r="N57"/>
  <c r="G46" i="12"/>
  <c r="G42"/>
  <c r="AI99" i="1"/>
  <c r="K97" i="37" s="1"/>
  <c r="AH86" i="1"/>
  <c r="J84" i="37" s="1"/>
  <c r="AI41" i="1"/>
  <c r="K39" i="37" s="1"/>
  <c r="T41" i="12"/>
  <c r="K256"/>
  <c r="G232"/>
  <c r="S201"/>
  <c r="G147"/>
  <c r="K101"/>
  <c r="I100"/>
  <c r="K95"/>
  <c r="K89"/>
  <c r="S88"/>
  <c r="G85"/>
  <c r="P71"/>
  <c r="P70"/>
  <c r="K58"/>
  <c r="R58" i="1"/>
  <c r="D56" i="37" s="1"/>
  <c r="R57" i="1"/>
  <c r="D55" i="37" s="1"/>
  <c r="K57" i="12"/>
  <c r="Z52" i="1"/>
  <c r="G50" i="37" s="1"/>
  <c r="P52" i="12"/>
  <c r="Z48" i="1"/>
  <c r="G46" i="37" s="1"/>
  <c r="P48" i="12"/>
  <c r="R44" i="1"/>
  <c r="D42" i="37" s="1"/>
  <c r="K44" i="12"/>
  <c r="J506" i="37"/>
  <c r="K387"/>
  <c r="K386"/>
  <c r="R40" i="1"/>
  <c r="D38" i="37" s="1"/>
  <c r="K40" i="12"/>
  <c r="E242"/>
  <c r="G101"/>
  <c r="G95"/>
  <c r="K92"/>
  <c r="P86"/>
  <c r="G80"/>
  <c r="K73"/>
  <c r="P67"/>
  <c r="R60" i="1"/>
  <c r="D58" i="37" s="1"/>
  <c r="K60" i="12"/>
  <c r="AH89" i="1"/>
  <c r="J87" i="37" s="1"/>
  <c r="G256" i="12"/>
  <c r="K232"/>
  <c r="K202"/>
  <c r="I148"/>
  <c r="K147"/>
  <c r="P103"/>
  <c r="I99"/>
  <c r="P98"/>
  <c r="I94"/>
  <c r="G92"/>
  <c r="K85"/>
  <c r="T143"/>
  <c r="AI143" i="1"/>
  <c r="K141" i="37" s="1"/>
  <c r="AI61" i="1"/>
  <c r="K59" i="37" s="1"/>
  <c r="T61" i="12"/>
  <c r="G58"/>
  <c r="I48"/>
  <c r="I37"/>
  <c r="M237" i="1"/>
  <c r="M229"/>
  <c r="N150"/>
  <c r="N149"/>
  <c r="N118"/>
  <c r="I109" i="12"/>
  <c r="N51" i="1"/>
  <c r="M41"/>
  <c r="G38" i="12"/>
  <c r="M274" i="1"/>
  <c r="M271"/>
  <c r="M252"/>
  <c r="M231"/>
  <c r="M226"/>
  <c r="M203"/>
  <c r="G180" i="12"/>
  <c r="I176"/>
  <c r="N133" i="1"/>
  <c r="M123"/>
  <c r="N121"/>
  <c r="N116"/>
  <c r="N110"/>
  <c r="M106"/>
  <c r="AI104"/>
  <c r="K102" i="37" s="1"/>
  <c r="I88" i="12"/>
  <c r="I84"/>
  <c r="G79"/>
  <c r="M55" i="1"/>
  <c r="M52"/>
  <c r="G40" i="12"/>
  <c r="AC251" i="1"/>
  <c r="I249" i="37" s="1"/>
  <c r="AI196" i="1"/>
  <c r="K194" i="37" s="1"/>
  <c r="I187" i="12"/>
  <c r="G172"/>
  <c r="I162"/>
  <c r="I155"/>
  <c r="I152"/>
  <c r="N119" i="1"/>
  <c r="G105" i="12"/>
  <c r="G69"/>
  <c r="M64" i="1"/>
  <c r="M61"/>
  <c r="M59"/>
  <c r="G43" i="12"/>
  <c r="K565" i="37"/>
  <c r="J540"/>
  <c r="G532"/>
  <c r="D529"/>
  <c r="D522"/>
  <c r="G506"/>
  <c r="K493"/>
  <c r="D464"/>
  <c r="G433"/>
  <c r="G417"/>
  <c r="D409"/>
  <c r="D406"/>
  <c r="D404"/>
  <c r="J380"/>
  <c r="G378"/>
  <c r="K304"/>
  <c r="R196" i="1"/>
  <c r="D194" i="37" s="1"/>
  <c r="K196" i="12"/>
  <c r="Z194" i="1"/>
  <c r="G192" i="37" s="1"/>
  <c r="P194" i="12"/>
  <c r="R193" i="1"/>
  <c r="D191" i="37" s="1"/>
  <c r="K193" i="12"/>
  <c r="AI161" i="1"/>
  <c r="K159" i="37" s="1"/>
  <c r="T161" i="12"/>
  <c r="R149" i="1"/>
  <c r="D147" i="37" s="1"/>
  <c r="K149" i="12"/>
  <c r="AH148" i="1"/>
  <c r="J146" i="37" s="1"/>
  <c r="AH143" i="1"/>
  <c r="J141" i="37" s="1"/>
  <c r="Z143" i="1"/>
  <c r="G141" i="37" s="1"/>
  <c r="P143" i="12"/>
  <c r="Z138" i="1"/>
  <c r="G136" i="37" s="1"/>
  <c r="P138" i="12"/>
  <c r="AI108" i="1"/>
  <c r="K106" i="37" s="1"/>
  <c r="AH104" i="1"/>
  <c r="J102" i="37" s="1"/>
  <c r="Z85" i="1"/>
  <c r="G83" i="37" s="1"/>
  <c r="P85" i="12"/>
  <c r="Z65" i="1"/>
  <c r="G63" i="37" s="1"/>
  <c r="P65" i="12"/>
  <c r="P191"/>
  <c r="J559" i="37"/>
  <c r="D541"/>
  <c r="D538"/>
  <c r="D535"/>
  <c r="D465"/>
  <c r="K435"/>
  <c r="K433"/>
  <c r="G408"/>
  <c r="J403"/>
  <c r="D384"/>
  <c r="K373"/>
  <c r="J350"/>
  <c r="G338"/>
  <c r="G313"/>
  <c r="R254" i="1"/>
  <c r="D252" i="37" s="1"/>
  <c r="K254" i="12"/>
  <c r="R215" i="1"/>
  <c r="D213" i="37" s="1"/>
  <c r="K215" i="12"/>
  <c r="R206" i="1"/>
  <c r="D204" i="37" s="1"/>
  <c r="K206" i="12"/>
  <c r="AH196" i="1"/>
  <c r="J194" i="37" s="1"/>
  <c r="AI190" i="1"/>
  <c r="K188" i="37" s="1"/>
  <c r="T190" i="12"/>
  <c r="Z160" i="1"/>
  <c r="G158" i="37" s="1"/>
  <c r="P160" i="12"/>
  <c r="Z153" i="1"/>
  <c r="G151" i="37" s="1"/>
  <c r="P153" i="12"/>
  <c r="R148" i="1"/>
  <c r="D146" i="37" s="1"/>
  <c r="K148" i="12"/>
  <c r="Z145" i="1"/>
  <c r="G143" i="37" s="1"/>
  <c r="P145" i="12"/>
  <c r="Z92" i="1"/>
  <c r="G90" i="37" s="1"/>
  <c r="P92" i="12"/>
  <c r="Z38" i="1"/>
  <c r="G36" i="37" s="1"/>
  <c r="P38" i="12"/>
  <c r="Z34" i="1"/>
  <c r="G32" i="37" s="1"/>
  <c r="P34" i="12"/>
  <c r="I192"/>
  <c r="P101"/>
  <c r="K100"/>
  <c r="K87"/>
  <c r="D531" i="37"/>
  <c r="K520"/>
  <c r="G509"/>
  <c r="K507"/>
  <c r="D498"/>
  <c r="D463"/>
  <c r="D442"/>
  <c r="D440"/>
  <c r="D415"/>
  <c r="K410"/>
  <c r="K379"/>
  <c r="G376"/>
  <c r="G373"/>
  <c r="D315"/>
  <c r="D312"/>
  <c r="Z231" i="1"/>
  <c r="G229" i="37" s="1"/>
  <c r="P231" i="12"/>
  <c r="R218" i="1"/>
  <c r="D216" i="37" s="1"/>
  <c r="K218" i="12"/>
  <c r="R216" i="1"/>
  <c r="D214" i="37" s="1"/>
  <c r="K216" i="12"/>
  <c r="R210" i="1"/>
  <c r="D208" i="37" s="1"/>
  <c r="K210" i="12"/>
  <c r="Z195" i="1"/>
  <c r="G193" i="37" s="1"/>
  <c r="P195" i="12"/>
  <c r="Z190" i="1"/>
  <c r="G188" i="37" s="1"/>
  <c r="P190" i="12"/>
  <c r="AI162" i="1"/>
  <c r="K160" i="37" s="1"/>
  <c r="T162" i="12"/>
  <c r="R150" i="1"/>
  <c r="D148" i="37" s="1"/>
  <c r="K150" i="12"/>
  <c r="Z140" i="1"/>
  <c r="G138" i="37" s="1"/>
  <c r="P140" i="12"/>
  <c r="AI105" i="1"/>
  <c r="K103" i="37" s="1"/>
  <c r="R99" i="1"/>
  <c r="D97" i="37" s="1"/>
  <c r="K99" i="12"/>
  <c r="AI64" i="1"/>
  <c r="K62" i="37" s="1"/>
  <c r="AI36" i="1"/>
  <c r="K34" i="37" s="1"/>
  <c r="Z36" i="1"/>
  <c r="G34" i="37" s="1"/>
  <c r="P36" i="12"/>
  <c r="R35" i="1"/>
  <c r="D33" i="37" s="1"/>
  <c r="K35" i="12"/>
  <c r="P211"/>
  <c r="P207"/>
  <c r="J205"/>
  <c r="I205" s="1"/>
  <c r="K197"/>
  <c r="G254"/>
  <c r="I240"/>
  <c r="G218"/>
  <c r="I217"/>
  <c r="G206"/>
  <c r="I190"/>
  <c r="G35"/>
  <c r="AI73" i="1"/>
  <c r="K71" i="37" s="1"/>
  <c r="T73" i="12"/>
  <c r="R71" i="1"/>
  <c r="D69" i="37" s="1"/>
  <c r="K71" i="12"/>
  <c r="Z69" i="1"/>
  <c r="G67" i="37" s="1"/>
  <c r="P69" i="12"/>
  <c r="R48" i="1"/>
  <c r="D46" i="37" s="1"/>
  <c r="K48" i="12"/>
  <c r="AI42" i="1"/>
  <c r="K40" i="37" s="1"/>
  <c r="T42" i="12"/>
  <c r="E238"/>
  <c r="E219"/>
  <c r="E213"/>
  <c r="G197"/>
  <c r="E194"/>
  <c r="G149"/>
  <c r="I623" i="37"/>
  <c r="G216" i="12"/>
  <c r="I214"/>
  <c r="E208"/>
  <c r="E203"/>
  <c r="E179"/>
  <c r="E178"/>
  <c r="E177"/>
  <c r="I147"/>
  <c r="G114"/>
  <c r="G113"/>
  <c r="I89"/>
  <c r="I85"/>
  <c r="G70"/>
  <c r="G52"/>
  <c r="I43"/>
  <c r="I361" i="37"/>
  <c r="I160" i="12"/>
  <c r="G148"/>
  <c r="E143"/>
  <c r="I116"/>
  <c r="G87"/>
  <c r="I72"/>
  <c r="G49"/>
  <c r="E40"/>
  <c r="M260" i="1"/>
  <c r="M259"/>
  <c r="M244"/>
  <c r="I242" i="12"/>
  <c r="M238" i="1"/>
  <c r="M234"/>
  <c r="M228"/>
  <c r="M225"/>
  <c r="M223"/>
  <c r="M211"/>
  <c r="M174"/>
  <c r="M163"/>
  <c r="N161"/>
  <c r="G160" i="12"/>
  <c r="N141" i="1"/>
  <c r="M140"/>
  <c r="N139"/>
  <c r="N136"/>
  <c r="M135"/>
  <c r="M132"/>
  <c r="N130"/>
  <c r="M129"/>
  <c r="M120"/>
  <c r="M117"/>
  <c r="N113"/>
  <c r="G110" i="12"/>
  <c r="N87" i="1"/>
  <c r="M82"/>
  <c r="M65"/>
  <c r="M60"/>
  <c r="M58"/>
  <c r="M57"/>
  <c r="N53"/>
  <c r="G51" i="12"/>
  <c r="N50" i="1"/>
  <c r="I35" i="12"/>
  <c r="M34" i="1"/>
  <c r="M257"/>
  <c r="M240"/>
  <c r="M236"/>
  <c r="M233"/>
  <c r="N223"/>
  <c r="M222"/>
  <c r="M208"/>
  <c r="N198"/>
  <c r="N197"/>
  <c r="N167"/>
  <c r="M56"/>
  <c r="I301" i="37"/>
  <c r="M261" i="1"/>
  <c r="M258"/>
  <c r="N236"/>
  <c r="N233"/>
  <c r="N222"/>
  <c r="I212" i="12"/>
  <c r="M205" i="1"/>
  <c r="G196" i="12"/>
  <c r="I194"/>
  <c r="G193"/>
  <c r="M181" i="1"/>
  <c r="M146"/>
  <c r="M144"/>
  <c r="N126"/>
  <c r="M122"/>
  <c r="M108"/>
  <c r="G100" i="12"/>
  <c r="G99"/>
  <c r="N93" i="1"/>
  <c r="I92" i="12"/>
  <c r="N90" i="1"/>
  <c r="N83"/>
  <c r="N82"/>
  <c r="M76"/>
  <c r="N75"/>
  <c r="N65"/>
  <c r="D460" i="37"/>
  <c r="G452"/>
  <c r="K438"/>
  <c r="K290"/>
  <c r="M270" i="1"/>
  <c r="R229"/>
  <c r="D227" i="37" s="1"/>
  <c r="K229" i="12"/>
  <c r="R188" i="1"/>
  <c r="D186" i="37" s="1"/>
  <c r="K188" i="12"/>
  <c r="R177" i="1"/>
  <c r="D175" i="37" s="1"/>
  <c r="K177" i="12"/>
  <c r="R174" i="1"/>
  <c r="D172" i="37" s="1"/>
  <c r="K174" i="12"/>
  <c r="N124" i="1"/>
  <c r="J124" i="12"/>
  <c r="I124" s="1"/>
  <c r="Z107" i="1"/>
  <c r="G105" i="37" s="1"/>
  <c r="P107" i="12"/>
  <c r="Z96" i="1"/>
  <c r="G94" i="37" s="1"/>
  <c r="P96" i="12"/>
  <c r="Z93" i="1"/>
  <c r="G91" i="37" s="1"/>
  <c r="P93" i="12"/>
  <c r="AI78" i="1"/>
  <c r="K76" i="37" s="1"/>
  <c r="T78" i="12"/>
  <c r="R78" i="1"/>
  <c r="D76" i="37" s="1"/>
  <c r="K78" i="12"/>
  <c r="AI59" i="1"/>
  <c r="K57" i="37" s="1"/>
  <c r="T59" i="12"/>
  <c r="Z59" i="1"/>
  <c r="G57" i="37" s="1"/>
  <c r="P59" i="12"/>
  <c r="R56" i="1"/>
  <c r="D54" i="37" s="1"/>
  <c r="K56" i="12"/>
  <c r="AI55" i="1"/>
  <c r="K53" i="37" s="1"/>
  <c r="R33" i="1"/>
  <c r="D31" i="37" s="1"/>
  <c r="K33" i="12"/>
  <c r="K239"/>
  <c r="G239"/>
  <c r="G428" i="37"/>
  <c r="K292"/>
  <c r="Z228" i="1"/>
  <c r="G226" i="37" s="1"/>
  <c r="P228" i="12"/>
  <c r="Z223" i="1"/>
  <c r="G221" i="37" s="1"/>
  <c r="P223" i="12"/>
  <c r="AH185" i="1"/>
  <c r="J183" i="37" s="1"/>
  <c r="S185" i="12"/>
  <c r="Z185" i="1"/>
  <c r="G183" i="37" s="1"/>
  <c r="P185" i="12"/>
  <c r="AI159" i="1"/>
  <c r="K157" i="37" s="1"/>
  <c r="R156" i="1"/>
  <c r="D154" i="37" s="1"/>
  <c r="K156" i="12"/>
  <c r="Z128" i="1"/>
  <c r="G126" i="37" s="1"/>
  <c r="P128" i="12"/>
  <c r="Z125" i="1"/>
  <c r="G123" i="37" s="1"/>
  <c r="P125" i="12"/>
  <c r="N101" i="1"/>
  <c r="J101" i="12"/>
  <c r="I101" s="1"/>
  <c r="R97" i="1"/>
  <c r="D95" i="37" s="1"/>
  <c r="K97" i="12"/>
  <c r="Z95" i="1"/>
  <c r="G93" i="37" s="1"/>
  <c r="P95" i="12"/>
  <c r="AI90" i="1"/>
  <c r="K88" i="37" s="1"/>
  <c r="N55" i="1"/>
  <c r="I55" i="12"/>
  <c r="R51" i="1"/>
  <c r="D49" i="37" s="1"/>
  <c r="K51" i="12"/>
  <c r="D524" i="37"/>
  <c r="D520"/>
  <c r="G512"/>
  <c r="G498"/>
  <c r="D474"/>
  <c r="D443"/>
  <c r="G442"/>
  <c r="G440"/>
  <c r="P108" i="12"/>
  <c r="G78"/>
  <c r="P63"/>
  <c r="I63"/>
  <c r="T50"/>
  <c r="D447" i="37"/>
  <c r="D439"/>
  <c r="D430"/>
  <c r="D424"/>
  <c r="D322"/>
  <c r="D277"/>
  <c r="N271" i="1"/>
  <c r="J271" i="12"/>
  <c r="I271" s="1"/>
  <c r="Z257" i="1"/>
  <c r="G255" i="37" s="1"/>
  <c r="P257" i="12"/>
  <c r="AI238" i="1"/>
  <c r="K236" i="37" s="1"/>
  <c r="AI210" i="1"/>
  <c r="K208" i="37" s="1"/>
  <c r="AH188" i="1"/>
  <c r="J186" i="37" s="1"/>
  <c r="Z161" i="1"/>
  <c r="G159" i="37" s="1"/>
  <c r="P161" i="12"/>
  <c r="R158" i="1"/>
  <c r="D156" i="37" s="1"/>
  <c r="K158" i="12"/>
  <c r="R154" i="1"/>
  <c r="D152" i="37" s="1"/>
  <c r="K154" i="12"/>
  <c r="R127" i="1"/>
  <c r="D125" i="37" s="1"/>
  <c r="K127" i="12"/>
  <c r="N125" i="1"/>
  <c r="I125" i="12"/>
  <c r="AI107" i="1"/>
  <c r="K105" i="37" s="1"/>
  <c r="Z105" i="1"/>
  <c r="G103" i="37" s="1"/>
  <c r="P105" i="12"/>
  <c r="Z104" i="1"/>
  <c r="G102" i="37" s="1"/>
  <c r="P104" i="12"/>
  <c r="Z102" i="1"/>
  <c r="G100" i="37" s="1"/>
  <c r="P102" i="12"/>
  <c r="Z55" i="1"/>
  <c r="G53" i="37" s="1"/>
  <c r="P55" i="12"/>
  <c r="Z53" i="1"/>
  <c r="G51" i="37" s="1"/>
  <c r="P53" i="12"/>
  <c r="K190"/>
  <c r="P189"/>
  <c r="G188"/>
  <c r="I91"/>
  <c r="G328" i="37"/>
  <c r="G324"/>
  <c r="D323"/>
  <c r="G303"/>
  <c r="G294"/>
  <c r="G292"/>
  <c r="I272" i="12"/>
  <c r="I211"/>
  <c r="G174"/>
  <c r="I151"/>
  <c r="E129"/>
  <c r="G127"/>
  <c r="I102"/>
  <c r="E101"/>
  <c r="E82"/>
  <c r="J384" i="37"/>
  <c r="G367"/>
  <c r="D349"/>
  <c r="G347"/>
  <c r="D344"/>
  <c r="D341"/>
  <c r="G339"/>
  <c r="D335"/>
  <c r="G326"/>
  <c r="G229" i="12"/>
  <c r="I128"/>
  <c r="E123"/>
  <c r="I104"/>
  <c r="E86"/>
  <c r="E56"/>
  <c r="D377" i="37"/>
  <c r="G375"/>
  <c r="D370"/>
  <c r="G352"/>
  <c r="G351"/>
  <c r="I258" i="12"/>
  <c r="K244"/>
  <c r="G190"/>
  <c r="I185"/>
  <c r="P167"/>
  <c r="I165"/>
  <c r="G156"/>
  <c r="I153"/>
  <c r="I130"/>
  <c r="I107"/>
  <c r="E96"/>
  <c r="I93"/>
  <c r="P57"/>
  <c r="G56"/>
  <c r="I52"/>
  <c r="E41"/>
  <c r="E39"/>
  <c r="E36"/>
  <c r="D635" i="37"/>
  <c r="I619"/>
  <c r="K273" i="12"/>
  <c r="K259"/>
  <c r="T247"/>
  <c r="I189"/>
  <c r="P178"/>
  <c r="G177"/>
  <c r="I172"/>
  <c r="E164"/>
  <c r="E163"/>
  <c r="I161"/>
  <c r="G158"/>
  <c r="I157"/>
  <c r="I111"/>
  <c r="I105"/>
  <c r="G97"/>
  <c r="I57"/>
  <c r="E55"/>
  <c r="K34"/>
  <c r="I627" i="37"/>
  <c r="I449"/>
  <c r="M323"/>
  <c r="M521"/>
  <c r="N275" i="1"/>
  <c r="N273"/>
  <c r="M263"/>
  <c r="M249"/>
  <c r="M227"/>
  <c r="M221"/>
  <c r="M219"/>
  <c r="N203"/>
  <c r="N179"/>
  <c r="N170"/>
  <c r="N168"/>
  <c r="M164"/>
  <c r="M162"/>
  <c r="M142"/>
  <c r="M139"/>
  <c r="M136"/>
  <c r="N132"/>
  <c r="M131"/>
  <c r="M126"/>
  <c r="N123"/>
  <c r="M121"/>
  <c r="M119"/>
  <c r="N117"/>
  <c r="M110"/>
  <c r="M109"/>
  <c r="N108"/>
  <c r="M96"/>
  <c r="M80"/>
  <c r="G72" i="12"/>
  <c r="N71" i="1"/>
  <c r="I70" i="12"/>
  <c r="G68"/>
  <c r="N67" i="1"/>
  <c r="N62"/>
  <c r="N59"/>
  <c r="M54"/>
  <c r="M49"/>
  <c r="M48"/>
  <c r="M39"/>
  <c r="N35"/>
  <c r="N270"/>
  <c r="N268"/>
  <c r="N266"/>
  <c r="N264"/>
  <c r="N263"/>
  <c r="N256"/>
  <c r="M251"/>
  <c r="G248" i="12"/>
  <c r="N246" i="1"/>
  <c r="M243"/>
  <c r="N221"/>
  <c r="N219"/>
  <c r="G212" i="12"/>
  <c r="G209"/>
  <c r="I193"/>
  <c r="G192"/>
  <c r="G191"/>
  <c r="G187"/>
  <c r="I186"/>
  <c r="I183"/>
  <c r="I182"/>
  <c r="M153" i="1"/>
  <c r="N148"/>
  <c r="M145"/>
  <c r="N144"/>
  <c r="N137"/>
  <c r="N134"/>
  <c r="N129"/>
  <c r="M128"/>
  <c r="N127"/>
  <c r="M125"/>
  <c r="G124" i="12"/>
  <c r="N122" i="1"/>
  <c r="M118"/>
  <c r="M114"/>
  <c r="M111"/>
  <c r="N97"/>
  <c r="M93"/>
  <c r="M85"/>
  <c r="M45"/>
  <c r="M31"/>
  <c r="N276"/>
  <c r="N274"/>
  <c r="N272"/>
  <c r="N258"/>
  <c r="N254"/>
  <c r="N252"/>
  <c r="N245"/>
  <c r="N211"/>
  <c r="N143"/>
  <c r="N112"/>
  <c r="M95"/>
  <c r="M70"/>
  <c r="N68"/>
  <c r="N64"/>
  <c r="G62" i="12"/>
  <c r="N60" i="1"/>
  <c r="N58"/>
  <c r="N54"/>
  <c r="N52"/>
  <c r="N48"/>
  <c r="N46"/>
  <c r="N42"/>
  <c r="N39"/>
  <c r="M38"/>
  <c r="J533" i="37"/>
  <c r="J513"/>
  <c r="K508"/>
  <c r="Z192" i="1"/>
  <c r="G190" i="37" s="1"/>
  <c r="P192" i="12"/>
  <c r="N188" i="1"/>
  <c r="I188" i="12"/>
  <c r="AH181" i="1"/>
  <c r="J179" i="37" s="1"/>
  <c r="Z181" i="1"/>
  <c r="G179" i="37" s="1"/>
  <c r="P181" i="12"/>
  <c r="AH165" i="1"/>
  <c r="J163" i="37" s="1"/>
  <c r="AI60" i="1"/>
  <c r="K58" i="37" s="1"/>
  <c r="R49" i="1"/>
  <c r="D47" i="37" s="1"/>
  <c r="K49" i="12"/>
  <c r="AH41" i="1"/>
  <c r="J39" i="37" s="1"/>
  <c r="R41" i="1"/>
  <c r="D39" i="37" s="1"/>
  <c r="K41" i="12"/>
  <c r="N32" i="1"/>
  <c r="I32" i="12"/>
  <c r="T193"/>
  <c r="P187"/>
  <c r="T177"/>
  <c r="K94"/>
  <c r="K72"/>
  <c r="J67"/>
  <c r="I67" s="1"/>
  <c r="M653" i="37"/>
  <c r="D314"/>
  <c r="G305"/>
  <c r="J571"/>
  <c r="K515"/>
  <c r="D359"/>
  <c r="G357"/>
  <c r="R213" i="1"/>
  <c r="D211" i="37" s="1"/>
  <c r="K213" i="12"/>
  <c r="N207" i="1"/>
  <c r="J207" i="12"/>
  <c r="I207" s="1"/>
  <c r="R189" i="1"/>
  <c r="D187" i="37" s="1"/>
  <c r="K189" i="12"/>
  <c r="Z183" i="1"/>
  <c r="G181" i="37" s="1"/>
  <c r="P183" i="12"/>
  <c r="R129" i="1"/>
  <c r="D127" i="37" s="1"/>
  <c r="K129" i="12"/>
  <c r="AI65" i="1"/>
  <c r="K63" i="37" s="1"/>
  <c r="K208" i="12"/>
  <c r="P123"/>
  <c r="P61"/>
  <c r="I61"/>
  <c r="D348" i="37"/>
  <c r="G342"/>
  <c r="D340"/>
  <c r="M212" i="1"/>
  <c r="R211"/>
  <c r="D209" i="37" s="1"/>
  <c r="K211" i="12"/>
  <c r="Z209" i="1"/>
  <c r="G207" i="37" s="1"/>
  <c r="P209" i="12"/>
  <c r="R195" i="1"/>
  <c r="D193" i="37" s="1"/>
  <c r="K195" i="12"/>
  <c r="Z182" i="1"/>
  <c r="G180" i="37" s="1"/>
  <c r="P182" i="12"/>
  <c r="Z165" i="1"/>
  <c r="G163" i="37" s="1"/>
  <c r="P165" i="12"/>
  <c r="R144" i="1"/>
  <c r="D142" i="37" s="1"/>
  <c r="K144" i="12"/>
  <c r="AH128" i="1"/>
  <c r="J126" i="37" s="1"/>
  <c r="M124" i="1"/>
  <c r="AH123"/>
  <c r="J121" i="37" s="1"/>
  <c r="R96" i="1"/>
  <c r="D94" i="37" s="1"/>
  <c r="K96" i="12"/>
  <c r="M62" i="1"/>
  <c r="AH61"/>
  <c r="J59" i="37" s="1"/>
  <c r="G189" i="12"/>
  <c r="K166"/>
  <c r="G96"/>
  <c r="D356" i="37"/>
  <c r="E250" i="12"/>
  <c r="I178"/>
  <c r="G144"/>
  <c r="E130"/>
  <c r="E113"/>
  <c r="E112"/>
  <c r="E98"/>
  <c r="I95"/>
  <c r="G29"/>
  <c r="M194" i="1"/>
  <c r="I210" i="12"/>
  <c r="G208"/>
  <c r="I181"/>
  <c r="G166"/>
  <c r="E135"/>
  <c r="E104"/>
  <c r="G94"/>
  <c r="E68"/>
  <c r="E49"/>
  <c r="E42"/>
  <c r="M637" i="37"/>
  <c r="D631"/>
  <c r="M217" i="1"/>
  <c r="E262" i="12"/>
  <c r="E223"/>
  <c r="G211"/>
  <c r="E202"/>
  <c r="I179"/>
  <c r="E172"/>
  <c r="E171"/>
  <c r="E156"/>
  <c r="E155"/>
  <c r="E133"/>
  <c r="G129"/>
  <c r="I106"/>
  <c r="E100"/>
  <c r="I65"/>
  <c r="E43"/>
  <c r="G41"/>
  <c r="I622" i="37"/>
  <c r="M242" i="1"/>
  <c r="M476" i="37"/>
  <c r="M442"/>
  <c r="N260" i="1"/>
  <c r="M275"/>
  <c r="M273"/>
  <c r="M267"/>
  <c r="M265"/>
  <c r="N257"/>
  <c r="M246"/>
  <c r="AA243"/>
  <c r="AC243"/>
  <c r="I241" i="37" s="1"/>
  <c r="N195" i="1"/>
  <c r="N250"/>
  <c r="N239"/>
  <c r="N238"/>
  <c r="N237"/>
  <c r="N235"/>
  <c r="N231"/>
  <c r="N230"/>
  <c r="N229"/>
  <c r="M277"/>
  <c r="M269"/>
  <c r="M262"/>
  <c r="M220"/>
  <c r="M214"/>
  <c r="M209"/>
  <c r="M198"/>
  <c r="M196"/>
  <c r="N193"/>
  <c r="N190"/>
  <c r="N189"/>
  <c r="N277"/>
  <c r="M276"/>
  <c r="M272"/>
  <c r="N269"/>
  <c r="M268"/>
  <c r="M264"/>
  <c r="N262"/>
  <c r="AC253"/>
  <c r="I251" i="37" s="1"/>
  <c r="N253" i="1"/>
  <c r="M250"/>
  <c r="N248"/>
  <c r="N247"/>
  <c r="M245"/>
  <c r="M241"/>
  <c r="M235"/>
  <c r="N228"/>
  <c r="N220"/>
  <c r="N218"/>
  <c r="N214"/>
  <c r="N209"/>
  <c r="M207"/>
  <c r="N199"/>
  <c r="N196"/>
  <c r="G195" i="12"/>
  <c r="I191"/>
  <c r="M186" i="1"/>
  <c r="N183"/>
  <c r="M175"/>
  <c r="N172"/>
  <c r="N171"/>
  <c r="M159"/>
  <c r="M152"/>
  <c r="M151"/>
  <c r="M147"/>
  <c r="N146"/>
  <c r="N140"/>
  <c r="M138"/>
  <c r="M134"/>
  <c r="N131"/>
  <c r="M115"/>
  <c r="N114"/>
  <c r="M113"/>
  <c r="M100"/>
  <c r="M99"/>
  <c r="N98"/>
  <c r="N89"/>
  <c r="M88"/>
  <c r="M86"/>
  <c r="N79"/>
  <c r="M78"/>
  <c r="M74"/>
  <c r="N73"/>
  <c r="N72"/>
  <c r="M66"/>
  <c r="N61"/>
  <c r="M53"/>
  <c r="M51"/>
  <c r="M50"/>
  <c r="N49"/>
  <c r="N45"/>
  <c r="M44"/>
  <c r="M42"/>
  <c r="M36"/>
  <c r="AK35"/>
  <c r="M33" i="37" s="1"/>
  <c r="M187" i="1"/>
  <c r="M185"/>
  <c r="M176"/>
  <c r="AK175"/>
  <c r="M173" i="37" s="1"/>
  <c r="M160" i="1"/>
  <c r="N155"/>
  <c r="M148"/>
  <c r="N147"/>
  <c r="N145"/>
  <c r="N142"/>
  <c r="M137"/>
  <c r="M133"/>
  <c r="M130"/>
  <c r="N128"/>
  <c r="N111"/>
  <c r="N105"/>
  <c r="N104"/>
  <c r="N100"/>
  <c r="M98"/>
  <c r="M91"/>
  <c r="M89"/>
  <c r="M87"/>
  <c r="N86"/>
  <c r="N78"/>
  <c r="N74"/>
  <c r="N66"/>
  <c r="N63"/>
  <c r="M47"/>
  <c r="N36"/>
  <c r="M30"/>
  <c r="J649" i="37"/>
  <c r="J635"/>
  <c r="J529"/>
  <c r="J396"/>
  <c r="J315"/>
  <c r="AH247" i="1"/>
  <c r="J245" i="37" s="1"/>
  <c r="E266" i="12"/>
  <c r="J265"/>
  <c r="I265" s="1"/>
  <c r="J247"/>
  <c r="I247" s="1"/>
  <c r="E226"/>
  <c r="E224"/>
  <c r="E217"/>
  <c r="E211"/>
  <c r="E210"/>
  <c r="E201"/>
  <c r="E187"/>
  <c r="E185"/>
  <c r="E162"/>
  <c r="E161"/>
  <c r="E147"/>
  <c r="G138"/>
  <c r="E136"/>
  <c r="E127"/>
  <c r="E122"/>
  <c r="E121"/>
  <c r="E78"/>
  <c r="E62"/>
  <c r="E57"/>
  <c r="E53"/>
  <c r="E50"/>
  <c r="J46"/>
  <c r="I46" s="1"/>
  <c r="E45"/>
  <c r="E34"/>
  <c r="K29"/>
  <c r="D652" i="37"/>
  <c r="D648"/>
  <c r="D644"/>
  <c r="D640"/>
  <c r="K650"/>
  <c r="K630"/>
  <c r="J626"/>
  <c r="P246" i="12"/>
  <c r="E204"/>
  <c r="E193"/>
  <c r="E188"/>
  <c r="E186"/>
  <c r="E170"/>
  <c r="E148"/>
  <c r="E144"/>
  <c r="E139"/>
  <c r="E128"/>
  <c r="E125"/>
  <c r="E119"/>
  <c r="E115"/>
  <c r="E109"/>
  <c r="E76"/>
  <c r="E58"/>
  <c r="P43"/>
  <c r="K39"/>
  <c r="G39"/>
  <c r="E37"/>
  <c r="E29"/>
  <c r="M651" i="37"/>
  <c r="K473"/>
  <c r="K404"/>
  <c r="K345"/>
  <c r="M248" i="1"/>
  <c r="E274" i="12"/>
  <c r="J273"/>
  <c r="I273" s="1"/>
  <c r="E258"/>
  <c r="E254"/>
  <c r="E234"/>
  <c r="E215"/>
  <c r="E209"/>
  <c r="J196"/>
  <c r="I196" s="1"/>
  <c r="E196"/>
  <c r="E195"/>
  <c r="E180"/>
  <c r="E169"/>
  <c r="E153"/>
  <c r="E149"/>
  <c r="K138"/>
  <c r="E138"/>
  <c r="E137"/>
  <c r="E131"/>
  <c r="E120"/>
  <c r="E114"/>
  <c r="E108"/>
  <c r="E105"/>
  <c r="E95"/>
  <c r="E94"/>
  <c r="E70"/>
  <c r="E66"/>
  <c r="E60"/>
  <c r="E52"/>
  <c r="P49"/>
  <c r="E48"/>
  <c r="E35"/>
  <c r="E30"/>
  <c r="I629" i="37"/>
  <c r="I625"/>
  <c r="I621"/>
  <c r="I617"/>
  <c r="I613"/>
  <c r="M608"/>
  <c r="I605"/>
  <c r="M550"/>
  <c r="I537"/>
  <c r="M525"/>
  <c r="I450"/>
  <c r="N259" i="1"/>
  <c r="I620" i="37"/>
  <c r="M598"/>
  <c r="I529"/>
  <c r="I448"/>
  <c r="M560"/>
  <c r="I458"/>
  <c r="N249" i="1"/>
  <c r="N200"/>
  <c r="N158"/>
  <c r="N191"/>
  <c r="I517" i="37"/>
  <c r="I516"/>
  <c r="M479"/>
  <c r="I365"/>
  <c r="AA258" i="1"/>
  <c r="N201"/>
  <c r="M195"/>
  <c r="M192"/>
  <c r="I386" i="37"/>
  <c r="I380"/>
  <c r="N261" i="1"/>
  <c r="N255"/>
  <c r="N251"/>
  <c r="AC246"/>
  <c r="I244" i="37" s="1"/>
  <c r="N244" i="1"/>
  <c r="N234"/>
  <c r="N177"/>
  <c r="M173"/>
  <c r="AC119"/>
  <c r="I117" i="37" s="1"/>
  <c r="AA119" i="1"/>
  <c r="M197"/>
  <c r="N194"/>
  <c r="M193"/>
  <c r="M190"/>
  <c r="N187"/>
  <c r="N186"/>
  <c r="M184"/>
  <c r="N182"/>
  <c r="M180"/>
  <c r="N178"/>
  <c r="M169"/>
  <c r="N166"/>
  <c r="N165"/>
  <c r="N156"/>
  <c r="N152"/>
  <c r="N135"/>
  <c r="AA124"/>
  <c r="N243"/>
  <c r="N242"/>
  <c r="N241"/>
  <c r="N240"/>
  <c r="N232"/>
  <c r="N227"/>
  <c r="N226"/>
  <c r="N225"/>
  <c r="N224"/>
  <c r="N217"/>
  <c r="N212"/>
  <c r="N210"/>
  <c r="N208"/>
  <c r="N206"/>
  <c r="N204"/>
  <c r="N202"/>
  <c r="M201"/>
  <c r="M200"/>
  <c r="M199"/>
  <c r="AK198"/>
  <c r="M196" i="37" s="1"/>
  <c r="N192" i="1"/>
  <c r="M191"/>
  <c r="M188"/>
  <c r="N185"/>
  <c r="M183"/>
  <c r="N181"/>
  <c r="M179"/>
  <c r="N176"/>
  <c r="N175"/>
  <c r="M172"/>
  <c r="M171"/>
  <c r="M170"/>
  <c r="M168"/>
  <c r="M167"/>
  <c r="N164"/>
  <c r="N163"/>
  <c r="N162"/>
  <c r="N160"/>
  <c r="N159"/>
  <c r="N153"/>
  <c r="N151"/>
  <c r="M150"/>
  <c r="M143"/>
  <c r="M141"/>
  <c r="M189"/>
  <c r="N184"/>
  <c r="M182"/>
  <c r="N180"/>
  <c r="M178"/>
  <c r="M177"/>
  <c r="N174"/>
  <c r="N173"/>
  <c r="N169"/>
  <c r="M166"/>
  <c r="M165"/>
  <c r="M161"/>
  <c r="M157"/>
  <c r="M156"/>
  <c r="M155"/>
  <c r="N154"/>
  <c r="M149"/>
  <c r="N109"/>
  <c r="M107"/>
  <c r="M105"/>
  <c r="M103"/>
  <c r="M101"/>
  <c r="N99"/>
  <c r="M97"/>
  <c r="N95"/>
  <c r="M94"/>
  <c r="N92"/>
  <c r="N91"/>
  <c r="M90"/>
  <c r="N84"/>
  <c r="N81"/>
  <c r="M79"/>
  <c r="N77"/>
  <c r="N76"/>
  <c r="M75"/>
  <c r="M72"/>
  <c r="AK56"/>
  <c r="M54" i="37" s="1"/>
  <c r="N44" i="1"/>
  <c r="M43"/>
  <c r="M40"/>
  <c r="M37"/>
  <c r="M35"/>
  <c r="AK33"/>
  <c r="M31" i="37" s="1"/>
  <c r="M33" i="1"/>
  <c r="M32"/>
  <c r="N31"/>
  <c r="N85"/>
  <c r="M73"/>
  <c r="M71"/>
  <c r="N70"/>
  <c r="AC67"/>
  <c r="I65" i="37" s="1"/>
  <c r="M63" i="1"/>
  <c r="N43"/>
  <c r="N107"/>
  <c r="M104"/>
  <c r="N103"/>
  <c r="M102"/>
  <c r="M92"/>
  <c r="M84"/>
  <c r="M83"/>
  <c r="M81"/>
  <c r="AC78"/>
  <c r="I76" i="37" s="1"/>
  <c r="M77" i="1"/>
  <c r="M69"/>
  <c r="M68"/>
  <c r="M67"/>
  <c r="AK51"/>
  <c r="M49" i="37" s="1"/>
  <c r="N47" i="1"/>
  <c r="AH235"/>
  <c r="J233" i="37" s="1"/>
  <c r="AH215" i="1"/>
  <c r="J213" i="37" s="1"/>
  <c r="AH190" i="1"/>
  <c r="J188" i="37" s="1"/>
  <c r="AH189" i="1"/>
  <c r="J187" i="37" s="1"/>
  <c r="AH186" i="1"/>
  <c r="J184" i="37" s="1"/>
  <c r="AH177" i="1"/>
  <c r="J175" i="37" s="1"/>
  <c r="AH141" i="1"/>
  <c r="J139" i="37" s="1"/>
  <c r="AH83" i="1"/>
  <c r="J81" i="37" s="1"/>
  <c r="AH78" i="1"/>
  <c r="J76" i="37" s="1"/>
  <c r="AH73" i="1"/>
  <c r="J71" i="37" s="1"/>
  <c r="AH59" i="1"/>
  <c r="J57" i="37" s="1"/>
  <c r="S198" i="12"/>
  <c r="S194"/>
  <c r="S170"/>
  <c r="S150"/>
  <c r="S42"/>
  <c r="AH240" i="1"/>
  <c r="J238" i="37" s="1"/>
  <c r="AH224" i="1"/>
  <c r="J222" i="37" s="1"/>
  <c r="AH193" i="1"/>
  <c r="J191" i="37" s="1"/>
  <c r="AH161" i="1"/>
  <c r="J159" i="37" s="1"/>
  <c r="AH132" i="1"/>
  <c r="J130" i="37" s="1"/>
  <c r="AH40" i="1"/>
  <c r="J38" i="37" s="1"/>
  <c r="S126" i="12"/>
  <c r="S109"/>
  <c r="S87"/>
  <c r="AH112" i="1"/>
  <c r="J110" i="37" s="1"/>
  <c r="AK233" i="1"/>
  <c r="M231" i="37" s="1"/>
  <c r="E277" i="12"/>
  <c r="E269"/>
  <c r="E253"/>
  <c r="E245"/>
  <c r="U635" i="37"/>
  <c r="O626"/>
  <c r="O622"/>
  <c r="O618"/>
  <c r="O614"/>
  <c r="O610"/>
  <c r="O606"/>
  <c r="E271" i="12"/>
  <c r="E263"/>
  <c r="E255"/>
  <c r="E239"/>
  <c r="E111"/>
  <c r="I635" i="37"/>
  <c r="I630"/>
  <c r="O628"/>
  <c r="O624"/>
  <c r="O620"/>
  <c r="O616"/>
  <c r="O612"/>
  <c r="O608"/>
  <c r="O604"/>
  <c r="E259" i="12"/>
  <c r="E251"/>
  <c r="E243"/>
  <c r="E235"/>
  <c r="E227"/>
  <c r="E222"/>
  <c r="E216"/>
  <c r="E214"/>
  <c r="E212"/>
  <c r="E110"/>
  <c r="E106"/>
  <c r="E102"/>
  <c r="E87"/>
  <c r="E79"/>
  <c r="E71"/>
  <c r="E63"/>
  <c r="E31"/>
  <c r="I637" i="37"/>
  <c r="H636"/>
  <c r="H632"/>
  <c r="I602"/>
  <c r="I596"/>
  <c r="I594"/>
  <c r="I592"/>
  <c r="I588"/>
  <c r="I584"/>
  <c r="I582"/>
  <c r="Q579"/>
  <c r="I578"/>
  <c r="I574"/>
  <c r="Q571"/>
  <c r="I570"/>
  <c r="I566"/>
  <c r="I554"/>
  <c r="I550"/>
  <c r="I546"/>
  <c r="I536"/>
  <c r="I581"/>
  <c r="E579"/>
  <c r="I577"/>
  <c r="E575"/>
  <c r="I573"/>
  <c r="E571"/>
  <c r="Q570"/>
  <c r="I569"/>
  <c r="E567"/>
  <c r="I565"/>
  <c r="E563"/>
  <c r="I561"/>
  <c r="E559"/>
  <c r="I557"/>
  <c r="E555"/>
  <c r="E551"/>
  <c r="I549"/>
  <c r="E547"/>
  <c r="I545"/>
  <c r="I540"/>
  <c r="M528"/>
  <c r="E524"/>
  <c r="E520"/>
  <c r="E516"/>
  <c r="I601"/>
  <c r="I599"/>
  <c r="I597"/>
  <c r="I595"/>
  <c r="I593"/>
  <c r="I591"/>
  <c r="I589"/>
  <c r="I587"/>
  <c r="I585"/>
  <c r="I583"/>
  <c r="Q581"/>
  <c r="I580"/>
  <c r="I576"/>
  <c r="I572"/>
  <c r="I568"/>
  <c r="I564"/>
  <c r="I560"/>
  <c r="I556"/>
  <c r="I552"/>
  <c r="E581"/>
  <c r="I579"/>
  <c r="E577"/>
  <c r="I575"/>
  <c r="E573"/>
  <c r="Q572"/>
  <c r="I571"/>
  <c r="E569"/>
  <c r="Q568"/>
  <c r="I567"/>
  <c r="E565"/>
  <c r="I563"/>
  <c r="E561"/>
  <c r="I559"/>
  <c r="E557"/>
  <c r="E553"/>
  <c r="I551"/>
  <c r="E549"/>
  <c r="I547"/>
  <c r="I527"/>
  <c r="H526"/>
  <c r="I519"/>
  <c r="H518"/>
  <c r="S521"/>
  <c r="I514"/>
  <c r="E512"/>
  <c r="E508"/>
  <c r="E504"/>
  <c r="H461"/>
  <c r="S524"/>
  <c r="E513"/>
  <c r="I511"/>
  <c r="E509"/>
  <c r="E505"/>
  <c r="M500"/>
  <c r="U462"/>
  <c r="O459"/>
  <c r="O455"/>
  <c r="O451"/>
  <c r="E514"/>
  <c r="E510"/>
  <c r="I508"/>
  <c r="E506"/>
  <c r="I504"/>
  <c r="E502"/>
  <c r="I513"/>
  <c r="E511"/>
  <c r="E507"/>
  <c r="I505"/>
  <c r="E503"/>
  <c r="I501"/>
  <c r="I500"/>
  <c r="I499"/>
  <c r="I497"/>
  <c r="I495"/>
  <c r="I494"/>
  <c r="I482"/>
  <c r="O457"/>
  <c r="O453"/>
  <c r="O449"/>
  <c r="I441"/>
  <c r="I437"/>
  <c r="I435"/>
  <c r="E428"/>
  <c r="I427"/>
  <c r="E425"/>
  <c r="I423"/>
  <c r="E421"/>
  <c r="I419"/>
  <c r="Q418"/>
  <c r="E417"/>
  <c r="I422"/>
  <c r="Q417"/>
  <c r="I444"/>
  <c r="I438"/>
  <c r="I436"/>
  <c r="I421"/>
  <c r="E426"/>
  <c r="E422"/>
  <c r="E418"/>
  <c r="U407"/>
  <c r="U406"/>
  <c r="I400"/>
  <c r="Q399"/>
  <c r="Q406"/>
  <c r="U401"/>
  <c r="U397"/>
  <c r="I395"/>
  <c r="P390"/>
  <c r="I406"/>
  <c r="U404"/>
  <c r="I398"/>
  <c r="I391"/>
  <c r="R412"/>
  <c r="R410"/>
  <c r="R408"/>
  <c r="U403"/>
  <c r="I401"/>
  <c r="O387"/>
  <c r="R384"/>
  <c r="E394"/>
  <c r="E392"/>
  <c r="I387"/>
  <c r="I383"/>
  <c r="E388"/>
  <c r="N380"/>
  <c r="U378"/>
  <c r="N378"/>
  <c r="N377"/>
  <c r="N376"/>
  <c r="I374"/>
  <c r="N372"/>
  <c r="I370"/>
  <c r="N368"/>
  <c r="N364"/>
  <c r="N360"/>
  <c r="U357"/>
  <c r="N356"/>
  <c r="N352"/>
  <c r="N351"/>
  <c r="N347"/>
  <c r="N343"/>
  <c r="N339"/>
  <c r="N335"/>
  <c r="H331"/>
  <c r="H327"/>
  <c r="H325"/>
  <c r="O324"/>
  <c r="H323"/>
  <c r="H321"/>
  <c r="H319"/>
  <c r="H317"/>
  <c r="H315"/>
  <c r="H313"/>
  <c r="O312"/>
  <c r="H311"/>
  <c r="R388"/>
  <c r="R386"/>
  <c r="R383"/>
  <c r="N373"/>
  <c r="E373"/>
  <c r="N369"/>
  <c r="E369"/>
  <c r="N365"/>
  <c r="E365"/>
  <c r="N361"/>
  <c r="E361"/>
  <c r="N357"/>
  <c r="E357"/>
  <c r="N353"/>
  <c r="E353"/>
  <c r="N350"/>
  <c r="U348"/>
  <c r="I348"/>
  <c r="N346"/>
  <c r="N342"/>
  <c r="U340"/>
  <c r="I340"/>
  <c r="N338"/>
  <c r="N334"/>
  <c r="T332"/>
  <c r="E332"/>
  <c r="T330"/>
  <c r="E330"/>
  <c r="T328"/>
  <c r="E328"/>
  <c r="T326"/>
  <c r="E326"/>
  <c r="T324"/>
  <c r="E324"/>
  <c r="T322"/>
  <c r="E322"/>
  <c r="T320"/>
  <c r="E320"/>
  <c r="T318"/>
  <c r="E318"/>
  <c r="T316"/>
  <c r="E316"/>
  <c r="T314"/>
  <c r="E314"/>
  <c r="T312"/>
  <c r="E312"/>
  <c r="T310"/>
  <c r="E310"/>
  <c r="T308"/>
  <c r="E308"/>
  <c r="T306"/>
  <c r="E306"/>
  <c r="T304"/>
  <c r="E304"/>
  <c r="T302"/>
  <c r="E302"/>
  <c r="T300"/>
  <c r="E300"/>
  <c r="T298"/>
  <c r="E298"/>
  <c r="U276"/>
  <c r="N374"/>
  <c r="E374"/>
  <c r="N370"/>
  <c r="E370"/>
  <c r="N366"/>
  <c r="E366"/>
  <c r="N362"/>
  <c r="E362"/>
  <c r="N358"/>
  <c r="E358"/>
  <c r="N354"/>
  <c r="E354"/>
  <c r="N349"/>
  <c r="N345"/>
  <c r="M343"/>
  <c r="N341"/>
  <c r="N337"/>
  <c r="N333"/>
  <c r="I282"/>
  <c r="I278"/>
  <c r="AC276" i="1"/>
  <c r="I274" i="37" s="1"/>
  <c r="AA276" i="1"/>
  <c r="AA272"/>
  <c r="AC268"/>
  <c r="I266" i="37" s="1"/>
  <c r="AA268" i="1"/>
  <c r="AC264"/>
  <c r="I262" i="37" s="1"/>
  <c r="Y242" i="1"/>
  <c r="Z253" i="34" s="1"/>
  <c r="AO242" i="1"/>
  <c r="AO253" i="34" s="1"/>
  <c r="AY242" i="1"/>
  <c r="AX253" i="34" s="1"/>
  <c r="Y238" i="1"/>
  <c r="Z249" i="34" s="1"/>
  <c r="AO238" i="1"/>
  <c r="AO249" i="34" s="1"/>
  <c r="AY238" i="1"/>
  <c r="AX249" i="34" s="1"/>
  <c r="Y234" i="1"/>
  <c r="Z245" i="34" s="1"/>
  <c r="AO234" i="1"/>
  <c r="AO245" i="34" s="1"/>
  <c r="AY234" i="1"/>
  <c r="AX245" i="34" s="1"/>
  <c r="Y230" i="1"/>
  <c r="Z241" i="34" s="1"/>
  <c r="AO230" i="1"/>
  <c r="AO241" i="34" s="1"/>
  <c r="AY230" i="1"/>
  <c r="AX241" i="34" s="1"/>
  <c r="Y226" i="1"/>
  <c r="Z237" i="34" s="1"/>
  <c r="AO226" i="1"/>
  <c r="AO237" i="34" s="1"/>
  <c r="AY226" i="1"/>
  <c r="AX237" i="34" s="1"/>
  <c r="Y222" i="1"/>
  <c r="Z233" i="34" s="1"/>
  <c r="AO222" i="1"/>
  <c r="AO233" i="34" s="1"/>
  <c r="AY222" i="1"/>
  <c r="AX233" i="34" s="1"/>
  <c r="R332" i="37"/>
  <c r="R330"/>
  <c r="R328"/>
  <c r="R326"/>
  <c r="R324"/>
  <c r="R322"/>
  <c r="R320"/>
  <c r="R318"/>
  <c r="R316"/>
  <c r="R314"/>
  <c r="R312"/>
  <c r="R310"/>
  <c r="R308"/>
  <c r="R306"/>
  <c r="R302"/>
  <c r="R300"/>
  <c r="R298"/>
  <c r="R296"/>
  <c r="U279"/>
  <c r="AA253" i="1"/>
  <c r="AB247"/>
  <c r="BA242"/>
  <c r="BA253" i="34" s="1"/>
  <c r="AM242" i="1"/>
  <c r="AL253" i="34" s="1"/>
  <c r="BA238" i="1"/>
  <c r="BA249" i="34" s="1"/>
  <c r="AM238" i="1"/>
  <c r="AL249" i="34" s="1"/>
  <c r="BA234" i="1"/>
  <c r="BA245" i="34" s="1"/>
  <c r="AM234" i="1"/>
  <c r="AL245" i="34" s="1"/>
  <c r="BA230" i="1"/>
  <c r="BA241" i="34" s="1"/>
  <c r="AM230" i="1"/>
  <c r="AL241" i="34" s="1"/>
  <c r="BA226" i="1"/>
  <c r="BA237" i="34" s="1"/>
  <c r="AM226" i="1"/>
  <c r="AL237" i="34" s="1"/>
  <c r="BA222" i="1"/>
  <c r="BA233" i="34" s="1"/>
  <c r="AM222" i="1"/>
  <c r="AL233" i="34" s="1"/>
  <c r="U295" i="37"/>
  <c r="E295"/>
  <c r="E294"/>
  <c r="E293"/>
  <c r="U292"/>
  <c r="E292"/>
  <c r="E291"/>
  <c r="E290"/>
  <c r="E289"/>
  <c r="U288"/>
  <c r="E288"/>
  <c r="I287"/>
  <c r="E287"/>
  <c r="U286"/>
  <c r="I286"/>
  <c r="E286"/>
  <c r="I285"/>
  <c r="E285"/>
  <c r="I284"/>
  <c r="E283"/>
  <c r="I280"/>
  <c r="E279"/>
  <c r="U278"/>
  <c r="R331"/>
  <c r="R329"/>
  <c r="R327"/>
  <c r="R325"/>
  <c r="R323"/>
  <c r="R321"/>
  <c r="R319"/>
  <c r="R317"/>
  <c r="R315"/>
  <c r="R313"/>
  <c r="R311"/>
  <c r="R309"/>
  <c r="R307"/>
  <c r="R305"/>
  <c r="R303"/>
  <c r="R301"/>
  <c r="R299"/>
  <c r="R297"/>
  <c r="I279"/>
  <c r="AC265" i="1"/>
  <c r="I263" i="37" s="1"/>
  <c r="AA265" i="1"/>
  <c r="AB249"/>
  <c r="H247" i="37" s="1"/>
  <c r="AY256" i="1"/>
  <c r="AX267" i="34" s="1"/>
  <c r="Y256" i="1"/>
  <c r="Z267" i="34" s="1"/>
  <c r="AY254" i="1"/>
  <c r="AX265" i="34" s="1"/>
  <c r="Y254" i="1"/>
  <c r="Z265" i="34" s="1"/>
  <c r="AY252" i="1"/>
  <c r="AX263" i="34" s="1"/>
  <c r="Y252" i="1"/>
  <c r="Z263" i="34" s="1"/>
  <c r="AM200" i="1"/>
  <c r="AY200"/>
  <c r="Y200"/>
  <c r="Z211" i="34" s="1"/>
  <c r="BA200" i="1"/>
  <c r="BA211" i="34" s="1"/>
  <c r="AW200" i="1"/>
  <c r="AM196"/>
  <c r="AY196"/>
  <c r="Y196"/>
  <c r="Z207" i="34" s="1"/>
  <c r="BA196" i="1"/>
  <c r="BA207" i="34" s="1"/>
  <c r="AW196" i="1"/>
  <c r="AM263"/>
  <c r="AL274" i="34" s="1"/>
  <c r="AM261" i="1"/>
  <c r="AL272" i="34" s="1"/>
  <c r="AM259" i="1"/>
  <c r="AL270" i="34" s="1"/>
  <c r="AM249" i="1"/>
  <c r="AL260" i="34" s="1"/>
  <c r="AM247" i="1"/>
  <c r="AL258" i="34" s="1"/>
  <c r="AB201" i="1"/>
  <c r="H199" i="37" s="1"/>
  <c r="AY263" i="1"/>
  <c r="AX274" i="34" s="1"/>
  <c r="AY261" i="1"/>
  <c r="AX272" i="34" s="1"/>
  <c r="AY259" i="1"/>
  <c r="AX270" i="34" s="1"/>
  <c r="AY249" i="1"/>
  <c r="AX260" i="34" s="1"/>
  <c r="AY247" i="1"/>
  <c r="AX258" i="34" s="1"/>
  <c r="AY245" i="1"/>
  <c r="AX256" i="34" s="1"/>
  <c r="AY241" i="1"/>
  <c r="AX252" i="34" s="1"/>
  <c r="AY237" i="1"/>
  <c r="AX248" i="34" s="1"/>
  <c r="AY233" i="1"/>
  <c r="AX244" i="34" s="1"/>
  <c r="AY229" i="1"/>
  <c r="AX240" i="34" s="1"/>
  <c r="AY225" i="1"/>
  <c r="AX236" i="34" s="1"/>
  <c r="AY221" i="1"/>
  <c r="AX232" i="34" s="1"/>
  <c r="AC214" i="1"/>
  <c r="I212" i="37" s="1"/>
  <c r="AC211" i="1"/>
  <c r="I209" i="37" s="1"/>
  <c r="AC207" i="1"/>
  <c r="I205" i="37" s="1"/>
  <c r="AC204" i="1"/>
  <c r="I202" i="37" s="1"/>
  <c r="AO200" i="1"/>
  <c r="AO211" i="34" s="1"/>
  <c r="BA201" i="1"/>
  <c r="AM199"/>
  <c r="AL210" i="34" s="1"/>
  <c r="AY199" i="1"/>
  <c r="BA197"/>
  <c r="AK187"/>
  <c r="M185" i="37" s="1"/>
  <c r="AK184" i="1"/>
  <c r="M182" i="37" s="1"/>
  <c r="AK180" i="1"/>
  <c r="M178" i="37" s="1"/>
  <c r="AK178" i="1"/>
  <c r="M176" i="37" s="1"/>
  <c r="AC159" i="1"/>
  <c r="I157" i="37" s="1"/>
  <c r="AM198" i="1"/>
  <c r="AY198"/>
  <c r="BC198" s="1"/>
  <c r="S196" i="37" s="1"/>
  <c r="AA151" i="1"/>
  <c r="AM201"/>
  <c r="AL212" i="34" s="1"/>
  <c r="AY201" i="1"/>
  <c r="AW198"/>
  <c r="AA198"/>
  <c r="AM197"/>
  <c r="AL208" i="34" s="1"/>
  <c r="AY197" i="1"/>
  <c r="AA191"/>
  <c r="AC187"/>
  <c r="I185" i="37" s="1"/>
  <c r="AA187" i="1"/>
  <c r="AC178"/>
  <c r="I176" i="37" s="1"/>
  <c r="AC172" i="1"/>
  <c r="I170" i="37" s="1"/>
  <c r="AC155" i="1"/>
  <c r="I153" i="37" s="1"/>
  <c r="AA155" i="1"/>
  <c r="AY195"/>
  <c r="AY194"/>
  <c r="AY193"/>
  <c r="AY192"/>
  <c r="AY191"/>
  <c r="AY190"/>
  <c r="AY189"/>
  <c r="AY188"/>
  <c r="AY187"/>
  <c r="AY186"/>
  <c r="AY185"/>
  <c r="AY184"/>
  <c r="AY183"/>
  <c r="AY182"/>
  <c r="AY181"/>
  <c r="AY180"/>
  <c r="AA180"/>
  <c r="AY179"/>
  <c r="AY178"/>
  <c r="AA178"/>
  <c r="AY177"/>
  <c r="AY176"/>
  <c r="AA172"/>
  <c r="AA159"/>
  <c r="AC141"/>
  <c r="I139" i="37" s="1"/>
  <c r="AA141" i="1"/>
  <c r="AM105"/>
  <c r="AY105"/>
  <c r="Y105"/>
  <c r="Z116" i="34" s="1"/>
  <c r="BA105" i="1"/>
  <c r="BA116" i="34" s="1"/>
  <c r="AW105" i="1"/>
  <c r="AM106"/>
  <c r="AL117" i="34" s="1"/>
  <c r="AY106" i="1"/>
  <c r="Y106"/>
  <c r="Z117" i="34" s="1"/>
  <c r="BA106" i="1"/>
  <c r="BA117" i="34" s="1"/>
  <c r="AW106" i="1"/>
  <c r="AU117" i="34" s="1"/>
  <c r="AO106" i="1"/>
  <c r="AO117" i="34" s="1"/>
  <c r="AM96" i="1"/>
  <c r="AL107" i="34" s="1"/>
  <c r="AY96" i="1"/>
  <c r="AW96"/>
  <c r="AO96"/>
  <c r="Y96"/>
  <c r="AB96" s="1"/>
  <c r="H94" i="37" s="1"/>
  <c r="AA148" i="1"/>
  <c r="AA70"/>
  <c r="AC70"/>
  <c r="I68" i="37" s="1"/>
  <c r="AM69" i="1"/>
  <c r="AL80" i="34" s="1"/>
  <c r="AY69" i="1"/>
  <c r="Y69"/>
  <c r="Z80" i="34" s="1"/>
  <c r="BA69" i="1"/>
  <c r="BA80" i="34" s="1"/>
  <c r="AW69" i="1"/>
  <c r="AU80" i="34" s="1"/>
  <c r="AO69" i="1"/>
  <c r="AO80" i="34" s="1"/>
  <c r="AK126" i="1"/>
  <c r="M124" i="37" s="1"/>
  <c r="BD108" i="1"/>
  <c r="T106" i="37" s="1"/>
  <c r="AB108" i="1"/>
  <c r="BC106"/>
  <c r="S104" i="37" s="1"/>
  <c r="N106" i="1"/>
  <c r="AM102"/>
  <c r="AL113" i="34" s="1"/>
  <c r="AY102" i="1"/>
  <c r="Y102"/>
  <c r="Z113" i="34" s="1"/>
  <c r="BA102" i="1"/>
  <c r="BA113" i="34" s="1"/>
  <c r="AM101" i="1"/>
  <c r="AR101" s="1"/>
  <c r="N99" i="37" s="1"/>
  <c r="AY101" i="1"/>
  <c r="Y101"/>
  <c r="BA101"/>
  <c r="BA112" i="34" s="1"/>
  <c r="AW101" i="1"/>
  <c r="AM99"/>
  <c r="AL110" i="34" s="1"/>
  <c r="AY99" i="1"/>
  <c r="AO99"/>
  <c r="BD96"/>
  <c r="T94" i="37" s="1"/>
  <c r="N96" i="1"/>
  <c r="BA92"/>
  <c r="AM88"/>
  <c r="AL99" i="34" s="1"/>
  <c r="AY88" i="1"/>
  <c r="AW88"/>
  <c r="AO88"/>
  <c r="BA84"/>
  <c r="AM80"/>
  <c r="AL91" i="34" s="1"/>
  <c r="AY80" i="1"/>
  <c r="AW80"/>
  <c r="AO80"/>
  <c r="AK125"/>
  <c r="M123" i="37" s="1"/>
  <c r="AR105" i="1"/>
  <c r="N103" i="37" s="1"/>
  <c r="BD104" i="1"/>
  <c r="T102" i="37" s="1"/>
  <c r="AB104" i="1"/>
  <c r="H102" i="37" s="1"/>
  <c r="AO102" i="1"/>
  <c r="N102"/>
  <c r="AW99"/>
  <c r="Y99"/>
  <c r="Z110" i="34" s="1"/>
  <c r="AM95" i="1"/>
  <c r="AL106" i="34" s="1"/>
  <c r="AY95" i="1"/>
  <c r="BC95" s="1"/>
  <c r="S93" i="37" s="1"/>
  <c r="AO95" i="1"/>
  <c r="BD92"/>
  <c r="T90" i="37" s="1"/>
  <c r="N88" i="1"/>
  <c r="AB84"/>
  <c r="H82" i="37" s="1"/>
  <c r="N80" i="1"/>
  <c r="BD76"/>
  <c r="T74" i="37" s="1"/>
  <c r="AK149" i="1"/>
  <c r="M147" i="37" s="1"/>
  <c r="AK129" i="1"/>
  <c r="M127" i="37" s="1"/>
  <c r="AM110" i="1"/>
  <c r="AL121" i="34" s="1"/>
  <c r="AY110" i="1"/>
  <c r="Y110"/>
  <c r="Z121" i="34" s="1"/>
  <c r="BA110" i="1"/>
  <c r="BA121" i="34" s="1"/>
  <c r="AM109" i="1"/>
  <c r="AY109"/>
  <c r="Y109"/>
  <c r="Z120" i="34" s="1"/>
  <c r="BA109" i="1"/>
  <c r="AW109"/>
  <c r="AM92"/>
  <c r="AL103" i="34" s="1"/>
  <c r="AY92" i="1"/>
  <c r="BC92" s="1"/>
  <c r="S90" i="37" s="1"/>
  <c r="AW92" i="1"/>
  <c r="AO92"/>
  <c r="AM84"/>
  <c r="AL95" i="34" s="1"/>
  <c r="AY84" i="1"/>
  <c r="BC84" s="1"/>
  <c r="S82" i="37" s="1"/>
  <c r="AW84" i="1"/>
  <c r="AO84"/>
  <c r="AM68"/>
  <c r="AR68" s="1"/>
  <c r="N66" i="37" s="1"/>
  <c r="AY68" i="1"/>
  <c r="BC68" s="1"/>
  <c r="S66" i="37" s="1"/>
  <c r="Y68" i="1"/>
  <c r="Z79" i="34" s="1"/>
  <c r="BA68" i="1"/>
  <c r="BA79" i="34" s="1"/>
  <c r="AW68" i="1"/>
  <c r="AM91"/>
  <c r="AL102" i="34" s="1"/>
  <c r="AY91" i="1"/>
  <c r="BC91" s="1"/>
  <c r="S89" i="37" s="1"/>
  <c r="AM87" i="1"/>
  <c r="AL98" i="34" s="1"/>
  <c r="AY87" i="1"/>
  <c r="AM83"/>
  <c r="AL94" i="34" s="1"/>
  <c r="AY83" i="1"/>
  <c r="AM79"/>
  <c r="AL90" i="34" s="1"/>
  <c r="AY79" i="1"/>
  <c r="AA78"/>
  <c r="BD71"/>
  <c r="T69" i="37" s="1"/>
  <c r="AB71" i="1"/>
  <c r="N69"/>
  <c r="P29"/>
  <c r="H27" i="13" s="1"/>
  <c r="AM29" i="1"/>
  <c r="AL40" i="34" s="1"/>
  <c r="AY29" i="1"/>
  <c r="Y29"/>
  <c r="Z40" i="34" s="1"/>
  <c r="BA29" i="1"/>
  <c r="BA40" i="34" s="1"/>
  <c r="AW29" i="1"/>
  <c r="AU40" i="34" s="1"/>
  <c r="AO29" i="1"/>
  <c r="AO40" i="34" s="1"/>
  <c r="AM108" i="1"/>
  <c r="AY108"/>
  <c r="AM104"/>
  <c r="AY104"/>
  <c r="AM100"/>
  <c r="AY100"/>
  <c r="AM98"/>
  <c r="AL109" i="34" s="1"/>
  <c r="AY98" i="1"/>
  <c r="BC96"/>
  <c r="S94" i="37" s="1"/>
  <c r="AM94" i="1"/>
  <c r="AL105" i="34" s="1"/>
  <c r="AY94" i="1"/>
  <c r="AM90"/>
  <c r="AL101" i="34" s="1"/>
  <c r="AY90" i="1"/>
  <c r="BC88"/>
  <c r="S86" i="37" s="1"/>
  <c r="AM86" i="1"/>
  <c r="AL97" i="34" s="1"/>
  <c r="AY86" i="1"/>
  <c r="AM82"/>
  <c r="AL93" i="34" s="1"/>
  <c r="AY82" i="1"/>
  <c r="AM78"/>
  <c r="AL89" i="34" s="1"/>
  <c r="AY78" i="1"/>
  <c r="Y76"/>
  <c r="AM76"/>
  <c r="AL87" i="34" s="1"/>
  <c r="AY76" i="1"/>
  <c r="AA67"/>
  <c r="AB65"/>
  <c r="H63" i="37" s="1"/>
  <c r="AR62" i="1"/>
  <c r="N60" i="37" s="1"/>
  <c r="AY46" i="1"/>
  <c r="Y46"/>
  <c r="Z57" i="34" s="1"/>
  <c r="AM46" i="1"/>
  <c r="AW46"/>
  <c r="AU57" i="34" s="1"/>
  <c r="AO46" i="1"/>
  <c r="AO57" i="34" s="1"/>
  <c r="AM37" i="1"/>
  <c r="AL48" i="34" s="1"/>
  <c r="AY37" i="1"/>
  <c r="Y37"/>
  <c r="Z48" i="34" s="1"/>
  <c r="BA37" i="1"/>
  <c r="BA48" i="34" s="1"/>
  <c r="AW37" i="1"/>
  <c r="AU48" i="34" s="1"/>
  <c r="AO37" i="1"/>
  <c r="AO48" i="34" s="1"/>
  <c r="AM34" i="1"/>
  <c r="AL45" i="34" s="1"/>
  <c r="AY34" i="1"/>
  <c r="Y34"/>
  <c r="Z45" i="34" s="1"/>
  <c r="BA34" i="1"/>
  <c r="BA45" i="34" s="1"/>
  <c r="AW34" i="1"/>
  <c r="AU45" i="34" s="1"/>
  <c r="AO34" i="1"/>
  <c r="AO45" i="34" s="1"/>
  <c r="AM111" i="1"/>
  <c r="AY111"/>
  <c r="BC111" s="1"/>
  <c r="S109" i="37" s="1"/>
  <c r="AM107" i="1"/>
  <c r="AY107"/>
  <c r="AM103"/>
  <c r="AL114" i="34" s="1"/>
  <c r="AY103" i="1"/>
  <c r="BC99"/>
  <c r="S97" i="37" s="1"/>
  <c r="AM97" i="1"/>
  <c r="AL108" i="34" s="1"/>
  <c r="AY97" i="1"/>
  <c r="AM93"/>
  <c r="AL104" i="34" s="1"/>
  <c r="AY93" i="1"/>
  <c r="AO91"/>
  <c r="AM89"/>
  <c r="AL100" i="34" s="1"/>
  <c r="AY89" i="1"/>
  <c r="AO87"/>
  <c r="AM85"/>
  <c r="AL96" i="34" s="1"/>
  <c r="AY85" i="1"/>
  <c r="BC83"/>
  <c r="S81" i="37" s="1"/>
  <c r="AO83" i="1"/>
  <c r="AM81"/>
  <c r="AL92" i="34" s="1"/>
  <c r="AY81" i="1"/>
  <c r="BC79"/>
  <c r="S77" i="37" s="1"/>
  <c r="AO79" i="1"/>
  <c r="AM77"/>
  <c r="AL88" i="34" s="1"/>
  <c r="AY77" i="1"/>
  <c r="AM73"/>
  <c r="AL84" i="34" s="1"/>
  <c r="AY73" i="1"/>
  <c r="Y73"/>
  <c r="Z84" i="34" s="1"/>
  <c r="BA73" i="1"/>
  <c r="BA84" i="34" s="1"/>
  <c r="AM72" i="1"/>
  <c r="AY72"/>
  <c r="Y72"/>
  <c r="BA72"/>
  <c r="AW72"/>
  <c r="AM65"/>
  <c r="AL76" i="34" s="1"/>
  <c r="AY65" i="1"/>
  <c r="BC65" s="1"/>
  <c r="S63" i="37" s="1"/>
  <c r="AW65" i="1"/>
  <c r="AO65"/>
  <c r="AC63"/>
  <c r="I61" i="37" s="1"/>
  <c r="AA63" i="1"/>
  <c r="AM75"/>
  <c r="AY75"/>
  <c r="AM71"/>
  <c r="AY71"/>
  <c r="AM67"/>
  <c r="AL78" i="34" s="1"/>
  <c r="AY67" i="1"/>
  <c r="AA62"/>
  <c r="AC43"/>
  <c r="I41" i="37" s="1"/>
  <c r="AA43" i="1"/>
  <c r="AM74"/>
  <c r="AY74"/>
  <c r="AM70"/>
  <c r="AY70"/>
  <c r="AM66"/>
  <c r="AL77" i="34" s="1"/>
  <c r="AY66" i="1"/>
  <c r="BC46"/>
  <c r="S44" i="37" s="1"/>
  <c r="AR45" i="1"/>
  <c r="N43" i="37" s="1"/>
  <c r="AC44" i="1"/>
  <c r="I42" i="37" s="1"/>
  <c r="AA44" i="1"/>
  <c r="BD39"/>
  <c r="T37" i="37" s="1"/>
  <c r="AC62" i="1"/>
  <c r="I60" i="37" s="1"/>
  <c r="AM38" i="1"/>
  <c r="AL49" i="34" s="1"/>
  <c r="AY38" i="1"/>
  <c r="Y38"/>
  <c r="Z49" i="34" s="1"/>
  <c r="BA38" i="1"/>
  <c r="BA49" i="34" s="1"/>
  <c r="AW38" i="1"/>
  <c r="AU49" i="34" s="1"/>
  <c r="AO38" i="1"/>
  <c r="AO49" i="34" s="1"/>
  <c r="AM33" i="1"/>
  <c r="AL44" i="34" s="1"/>
  <c r="AY33" i="1"/>
  <c r="Y33"/>
  <c r="Z44" i="34" s="1"/>
  <c r="BA33" i="1"/>
  <c r="BA44" i="34" s="1"/>
  <c r="AW33" i="1"/>
  <c r="AU44" i="34" s="1"/>
  <c r="AM30" i="1"/>
  <c r="AL41" i="34" s="1"/>
  <c r="AY30" i="1"/>
  <c r="Y30"/>
  <c r="Z41" i="34" s="1"/>
  <c r="BA30" i="1"/>
  <c r="BA41" i="34" s="1"/>
  <c r="AW30" i="1"/>
  <c r="AU41" i="34" s="1"/>
  <c r="AO30" i="1"/>
  <c r="AO41" i="34" s="1"/>
  <c r="AR41" i="1"/>
  <c r="N39" i="37" s="1"/>
  <c r="Y41" i="1"/>
  <c r="Z52" i="34" s="1"/>
  <c r="AO41" i="1"/>
  <c r="AO52" i="34" s="1"/>
  <c r="AW41" i="1"/>
  <c r="AU52" i="34" s="1"/>
  <c r="BA41" i="1"/>
  <c r="BA52" i="34" s="1"/>
  <c r="N38" i="1"/>
  <c r="N37"/>
  <c r="AA35"/>
  <c r="AC35"/>
  <c r="I33" i="37" s="1"/>
  <c r="BC34" i="1"/>
  <c r="S32" i="37" s="1"/>
  <c r="N34" i="1"/>
  <c r="N33"/>
  <c r="AA31"/>
  <c r="AC31"/>
  <c r="I29" i="37" s="1"/>
  <c r="BC30" i="1"/>
  <c r="S28" i="37" s="1"/>
  <c r="N30" i="1"/>
  <c r="N29"/>
  <c r="BA47"/>
  <c r="AW47"/>
  <c r="AO47"/>
  <c r="AR46"/>
  <c r="N44" i="37" s="1"/>
  <c r="AR44" i="1"/>
  <c r="N42" i="37" s="1"/>
  <c r="N41" i="1"/>
  <c r="BD36"/>
  <c r="T34" i="37" s="1"/>
  <c r="BD32" i="1"/>
  <c r="T30" i="37" s="1"/>
  <c r="AK30" i="1"/>
  <c r="M28" i="37" s="1"/>
  <c r="AM40" i="1"/>
  <c r="AY40"/>
  <c r="AM36"/>
  <c r="AY36"/>
  <c r="AM32"/>
  <c r="AY32"/>
  <c r="AW40"/>
  <c r="AM39"/>
  <c r="AL50" i="34" s="1"/>
  <c r="AY39" i="1"/>
  <c r="AM35"/>
  <c r="AL46" i="34" s="1"/>
  <c r="AY35" i="1"/>
  <c r="AM31"/>
  <c r="AL42" i="34" s="1"/>
  <c r="AY31" i="1"/>
  <c r="E205" i="12"/>
  <c r="E197"/>
  <c r="E189"/>
  <c r="E181"/>
  <c r="E173"/>
  <c r="E165"/>
  <c r="E157"/>
  <c r="E145"/>
  <c r="E207"/>
  <c r="E199"/>
  <c r="E191"/>
  <c r="E183"/>
  <c r="E175"/>
  <c r="E167"/>
  <c r="E159"/>
  <c r="E151"/>
  <c r="E140"/>
  <c r="E134"/>
  <c r="E126"/>
  <c r="E118"/>
  <c r="E142"/>
  <c r="E132"/>
  <c r="E124"/>
  <c r="E116"/>
  <c r="E47"/>
  <c r="E97"/>
  <c r="E51"/>
  <c r="Z216" i="34" l="1"/>
  <c r="R205" i="12"/>
  <c r="U203" i="5" s="1"/>
  <c r="BA213" i="34"/>
  <c r="AH202" i="12"/>
  <c r="AG202" s="1"/>
  <c r="AX185" i="34"/>
  <c r="AF174" i="12"/>
  <c r="AE174" s="1"/>
  <c r="AX266" i="34"/>
  <c r="AF255" i="12"/>
  <c r="AE255" s="1"/>
  <c r="AL136" i="34"/>
  <c r="X125" i="12"/>
  <c r="W125" s="1"/>
  <c r="AF119"/>
  <c r="AE119" s="1"/>
  <c r="Z153" i="34"/>
  <c r="R142" i="12"/>
  <c r="AX222" i="34"/>
  <c r="AF211" i="12"/>
  <c r="AE211" s="1"/>
  <c r="Z203" i="34"/>
  <c r="R192" i="12"/>
  <c r="Z130" i="34"/>
  <c r="R119" i="12"/>
  <c r="U117" i="5" s="1"/>
  <c r="Z64" i="12"/>
  <c r="Z210" i="34"/>
  <c r="R199" i="12"/>
  <c r="U197" i="5" s="1"/>
  <c r="BA238" i="34"/>
  <c r="AH227" i="12"/>
  <c r="Z53" i="34"/>
  <c r="R42" i="12"/>
  <c r="AO238" i="34"/>
  <c r="Z227" i="12"/>
  <c r="Z213" i="34"/>
  <c r="R202" i="12"/>
  <c r="Z256" i="34"/>
  <c r="R245" i="12"/>
  <c r="BA163" i="34"/>
  <c r="AH152" i="12"/>
  <c r="AG152" s="1"/>
  <c r="AU265" i="34"/>
  <c r="AD254" i="12"/>
  <c r="Z89" i="34"/>
  <c r="R78" i="12"/>
  <c r="Z136" i="34"/>
  <c r="R125" i="12"/>
  <c r="L29" i="37"/>
  <c r="AK31" i="1"/>
  <c r="M29" i="37" s="1"/>
  <c r="H125"/>
  <c r="Q127" i="6"/>
  <c r="T132" i="37"/>
  <c r="Y132" i="13"/>
  <c r="AR134" i="6"/>
  <c r="H136" i="37"/>
  <c r="Q138" i="6"/>
  <c r="T145" i="37"/>
  <c r="AR147" i="6"/>
  <c r="S156" i="37"/>
  <c r="AQ158" i="6"/>
  <c r="L211" i="37"/>
  <c r="Q211" i="13"/>
  <c r="AX247" i="34"/>
  <c r="AF236" i="12"/>
  <c r="AE236" s="1"/>
  <c r="BC236" i="1"/>
  <c r="H239" i="37"/>
  <c r="Q241" i="6"/>
  <c r="AR254" i="34"/>
  <c r="AB243" i="12"/>
  <c r="L245" i="37"/>
  <c r="Q245" i="13"/>
  <c r="S256" i="37"/>
  <c r="X256" i="13"/>
  <c r="L27" i="37"/>
  <c r="Z29" i="6"/>
  <c r="L84" i="37"/>
  <c r="Z86" i="6"/>
  <c r="AD42" i="12"/>
  <c r="AU53" i="34"/>
  <c r="AF50" i="12"/>
  <c r="AE50" s="1"/>
  <c r="BC50" i="1"/>
  <c r="X48" i="13" s="1"/>
  <c r="AX61" i="34"/>
  <c r="AF155" i="12"/>
  <c r="AE155" s="1"/>
  <c r="BC155" i="1"/>
  <c r="X153" i="13" s="1"/>
  <c r="AX166" i="34"/>
  <c r="AX254"/>
  <c r="BC243" i="1"/>
  <c r="AH55" i="12"/>
  <c r="AG55" s="1"/>
  <c r="BD55" i="1"/>
  <c r="M235" i="12"/>
  <c r="Q246" i="34"/>
  <c r="L39" i="37"/>
  <c r="Q39" i="13"/>
  <c r="Z41" i="6"/>
  <c r="T48" i="37"/>
  <c r="AR50" i="6"/>
  <c r="T56" i="37"/>
  <c r="AR58" i="6"/>
  <c r="L89" i="37"/>
  <c r="Q89" i="13"/>
  <c r="Z91" i="6"/>
  <c r="L57" i="37"/>
  <c r="Q57" i="13"/>
  <c r="Z59" i="6"/>
  <c r="H122" i="37"/>
  <c r="M122" i="13"/>
  <c r="Q124" i="6"/>
  <c r="AC124" i="1"/>
  <c r="I122" i="37" s="1"/>
  <c r="L242"/>
  <c r="Z244" i="6"/>
  <c r="L244" i="37"/>
  <c r="Q244" i="13"/>
  <c r="S270" i="37"/>
  <c r="X270" i="13"/>
  <c r="AQ272" i="6"/>
  <c r="L158" i="37"/>
  <c r="Z160" i="6"/>
  <c r="T164" i="37"/>
  <c r="Y164" i="13"/>
  <c r="L149" i="37"/>
  <c r="Q149" i="13"/>
  <c r="Z151" i="6"/>
  <c r="L225" i="37"/>
  <c r="Q225" i="13"/>
  <c r="T227" i="37"/>
  <c r="AR229" i="6"/>
  <c r="L66" i="37"/>
  <c r="Q66" i="13"/>
  <c r="Z68" i="6"/>
  <c r="L68" i="37"/>
  <c r="Q68" i="13"/>
  <c r="Z70" i="6"/>
  <c r="L49" i="37"/>
  <c r="Q49" i="13"/>
  <c r="T237" i="37"/>
  <c r="AR239" i="6"/>
  <c r="N242" i="37"/>
  <c r="S242" i="13"/>
  <c r="AG244" i="6"/>
  <c r="L34" i="37"/>
  <c r="Z36" i="6"/>
  <c r="L41" i="37"/>
  <c r="Q41" i="13"/>
  <c r="Z43" i="6"/>
  <c r="L92" i="37"/>
  <c r="Z94" i="6"/>
  <c r="T124" i="37"/>
  <c r="Y124" i="13"/>
  <c r="N56" i="37"/>
  <c r="AG58" i="6"/>
  <c r="L71" i="37"/>
  <c r="Q71" i="13"/>
  <c r="N169" i="37"/>
  <c r="S169" i="13"/>
  <c r="H160" i="37"/>
  <c r="M160" i="13"/>
  <c r="AC162" i="1"/>
  <c r="I160" i="37" s="1"/>
  <c r="Q162" i="6"/>
  <c r="AA162" i="1"/>
  <c r="L170" i="37"/>
  <c r="Q170" i="13"/>
  <c r="Z172" i="6"/>
  <c r="T175" i="37"/>
  <c r="Y175" i="13"/>
  <c r="AR177" i="6"/>
  <c r="H196" i="37"/>
  <c r="AC198" i="1"/>
  <c r="I196" i="37" s="1"/>
  <c r="M196" i="13"/>
  <c r="Q198" i="6"/>
  <c r="H235" i="37"/>
  <c r="M235" i="13"/>
  <c r="H271" i="37"/>
  <c r="M271" i="13"/>
  <c r="Q273" i="6"/>
  <c r="H233" i="37"/>
  <c r="M233" i="13"/>
  <c r="Q235" i="6"/>
  <c r="H143" i="37"/>
  <c r="M143" i="13"/>
  <c r="Q145" i="6"/>
  <c r="S55" i="37"/>
  <c r="X55" i="13"/>
  <c r="AQ57" i="6"/>
  <c r="S209" i="37"/>
  <c r="X209" i="13"/>
  <c r="AQ211" i="6"/>
  <c r="L114" i="37"/>
  <c r="Q114" i="13"/>
  <c r="T120" i="37"/>
  <c r="Y120" i="13"/>
  <c r="AR122" i="6"/>
  <c r="S125" i="37"/>
  <c r="X125" i="13"/>
  <c r="AQ127" i="6"/>
  <c r="H79" i="37"/>
  <c r="AC81" i="1"/>
  <c r="I79" i="37" s="1"/>
  <c r="AA81" i="1"/>
  <c r="M79" i="13"/>
  <c r="AF148" i="12"/>
  <c r="AE148" s="1"/>
  <c r="BC148" i="1"/>
  <c r="AX159" i="34"/>
  <c r="AH44" i="12"/>
  <c r="AG44" s="1"/>
  <c r="BA55" i="34"/>
  <c r="N262" i="37"/>
  <c r="S262" i="13"/>
  <c r="AG264" i="6"/>
  <c r="BD64" i="1"/>
  <c r="BA75" i="34"/>
  <c r="AH64" i="12"/>
  <c r="AG64" s="1"/>
  <c r="M88"/>
  <c r="Q99" i="34"/>
  <c r="S141" i="37"/>
  <c r="X141" i="13"/>
  <c r="AQ143" i="6"/>
  <c r="M37" i="12"/>
  <c r="Q48" i="34"/>
  <c r="M78" i="12"/>
  <c r="Q89" i="34"/>
  <c r="AO100"/>
  <c r="Z89" i="12"/>
  <c r="M79"/>
  <c r="Q90" i="34"/>
  <c r="M84" i="12"/>
  <c r="Q95" i="34"/>
  <c r="AF158" i="12"/>
  <c r="AE158" s="1"/>
  <c r="AX169" i="34"/>
  <c r="M46" i="12"/>
  <c r="Q57" i="34"/>
  <c r="M71" i="12"/>
  <c r="Q82" i="34"/>
  <c r="M75" i="12"/>
  <c r="Q86" i="34"/>
  <c r="BA250"/>
  <c r="AH239" i="12"/>
  <c r="AG239" s="1"/>
  <c r="L60" i="37"/>
  <c r="Q60" i="13"/>
  <c r="Z62" i="6"/>
  <c r="R74" i="12"/>
  <c r="Z85" i="34"/>
  <c r="H106" i="37"/>
  <c r="AA108" i="1"/>
  <c r="H197" i="37"/>
  <c r="AA199" i="1"/>
  <c r="H178" i="37"/>
  <c r="AC180" i="1"/>
  <c r="I178" i="37" s="1"/>
  <c r="H244"/>
  <c r="AA246" i="1"/>
  <c r="N119" i="37"/>
  <c r="S119" i="13"/>
  <c r="S122" i="37"/>
  <c r="X122" i="13"/>
  <c r="AQ124" i="6"/>
  <c r="L131" i="37"/>
  <c r="Z133" i="6"/>
  <c r="L265" i="37"/>
  <c r="Q265" i="13"/>
  <c r="Z267" i="6"/>
  <c r="L250" i="37"/>
  <c r="Q250" i="13"/>
  <c r="L267" i="37"/>
  <c r="Q267" i="13"/>
  <c r="Z269" i="6"/>
  <c r="N61" i="37"/>
  <c r="AG63" i="6"/>
  <c r="H72" i="37"/>
  <c r="M72" i="13"/>
  <c r="L96" i="37"/>
  <c r="Q96" i="13"/>
  <c r="L106" i="37"/>
  <c r="Z108" i="6"/>
  <c r="L108" i="37"/>
  <c r="Q108" i="13"/>
  <c r="Z110" i="6"/>
  <c r="L164" i="37"/>
  <c r="Q164" i="13"/>
  <c r="Z166" i="6"/>
  <c r="L185" i="37"/>
  <c r="Q185" i="13"/>
  <c r="Z187" i="6"/>
  <c r="H130" i="37"/>
  <c r="M130" i="13"/>
  <c r="L263" i="37"/>
  <c r="Q263" i="13"/>
  <c r="S110" i="37"/>
  <c r="X110" i="13"/>
  <c r="H134" i="37"/>
  <c r="M134" i="13"/>
  <c r="AT278" i="34"/>
  <c r="BB267" i="1"/>
  <c r="R265" i="37" s="1"/>
  <c r="AO190" i="34"/>
  <c r="Z179" i="12"/>
  <c r="AX283" i="34"/>
  <c r="AF272" i="12"/>
  <c r="AE272" s="1"/>
  <c r="Z75" i="34"/>
  <c r="R64" i="12"/>
  <c r="AB64" i="1"/>
  <c r="Z161" i="34"/>
  <c r="R150" i="12"/>
  <c r="AB150" i="1"/>
  <c r="H270" i="37"/>
  <c r="M270" i="13"/>
  <c r="AC272" i="1"/>
  <c r="I270" i="37" s="1"/>
  <c r="AL147" i="34"/>
  <c r="X136" i="12"/>
  <c r="W136" s="1"/>
  <c r="AU283" i="34"/>
  <c r="AD272" i="12"/>
  <c r="Z73" i="34"/>
  <c r="R62" i="12"/>
  <c r="U60" i="5" s="1"/>
  <c r="Z283" i="34"/>
  <c r="R272" i="12"/>
  <c r="AU266" i="34"/>
  <c r="AD255" i="12"/>
  <c r="Z166" i="34"/>
  <c r="R155" i="12"/>
  <c r="AO276" i="34"/>
  <c r="Z265" i="12"/>
  <c r="AX147" i="34"/>
  <c r="AF136" i="12"/>
  <c r="AE136" s="1"/>
  <c r="AU166" i="34"/>
  <c r="AD155" i="12"/>
  <c r="BA67" i="34"/>
  <c r="AH56" i="12"/>
  <c r="Z185" i="34"/>
  <c r="R174" i="12"/>
  <c r="AL283" i="34"/>
  <c r="X272" i="12"/>
  <c r="W272" s="1"/>
  <c r="BA61" i="34"/>
  <c r="AH50" i="12"/>
  <c r="AG50" s="1"/>
  <c r="Z147" i="34"/>
  <c r="R136" i="12"/>
  <c r="Z74" i="34"/>
  <c r="R63" i="12"/>
  <c r="Z81" i="34"/>
  <c r="R70" i="12"/>
  <c r="AX124" i="34"/>
  <c r="AF113" i="12"/>
  <c r="AE113" s="1"/>
  <c r="AU163" i="34"/>
  <c r="AD152" i="12"/>
  <c r="Z219" i="34"/>
  <c r="R208" i="12"/>
  <c r="U206" i="5" s="1"/>
  <c r="Z281" i="34"/>
  <c r="R270" i="12"/>
  <c r="AX156" i="34"/>
  <c r="AF145" i="12"/>
  <c r="AE145" s="1"/>
  <c r="Z76" i="34"/>
  <c r="R65" i="12"/>
  <c r="U63" i="5" s="1"/>
  <c r="AU248" i="34"/>
  <c r="AD237" i="12"/>
  <c r="AO114" i="34"/>
  <c r="Z103" i="12"/>
  <c r="Z135" i="34"/>
  <c r="R124" i="12"/>
  <c r="Z142" i="34"/>
  <c r="R131" i="12"/>
  <c r="U129" i="5" s="1"/>
  <c r="Z160" i="34"/>
  <c r="R149" i="12"/>
  <c r="Z167" i="34"/>
  <c r="R156" i="12"/>
  <c r="Z225" i="34"/>
  <c r="R214" i="12"/>
  <c r="U212" i="5" s="1"/>
  <c r="AX281" i="34"/>
  <c r="AF270" i="12"/>
  <c r="AE270" s="1"/>
  <c r="BA51" i="34"/>
  <c r="AH40" i="12"/>
  <c r="AG40" s="1"/>
  <c r="AO166" i="34"/>
  <c r="Z155" i="12"/>
  <c r="Z111" i="34"/>
  <c r="R100" i="12"/>
  <c r="U98" i="5" s="1"/>
  <c r="Z279" i="34"/>
  <c r="R268" i="12"/>
  <c r="U266" i="5" s="1"/>
  <c r="AU61" i="34"/>
  <c r="AD50" i="12"/>
  <c r="Z123" i="34"/>
  <c r="R112" i="12"/>
  <c r="U110" i="5" s="1"/>
  <c r="AU135" i="34"/>
  <c r="AD124" i="12"/>
  <c r="Z146" i="34"/>
  <c r="R135" i="12"/>
  <c r="AU160" i="34"/>
  <c r="AD149" i="12"/>
  <c r="Z61" i="34"/>
  <c r="R50" i="12"/>
  <c r="AX239" i="34"/>
  <c r="AF228" i="12"/>
  <c r="AE228" s="1"/>
  <c r="BA266" i="34"/>
  <c r="AH255" i="12"/>
  <c r="AG255" s="1"/>
  <c r="AO67" i="34"/>
  <c r="Z56" i="12"/>
  <c r="Z143" i="34"/>
  <c r="R132" i="12"/>
  <c r="AU67" i="34"/>
  <c r="AD56" i="12"/>
  <c r="AX123" i="34"/>
  <c r="AF112" i="12"/>
  <c r="AE112" s="1"/>
  <c r="Z163" i="34"/>
  <c r="R152" i="12"/>
  <c r="U150" i="5" s="1"/>
  <c r="Z217" i="34"/>
  <c r="R206" i="12"/>
  <c r="AO279" i="34"/>
  <c r="Z268" i="12"/>
  <c r="Z67" i="34"/>
  <c r="R56" i="12"/>
  <c r="U54" i="5" s="1"/>
  <c r="Z144" i="34"/>
  <c r="R133" i="12"/>
  <c r="U131" i="5" s="1"/>
  <c r="Z248" i="34"/>
  <c r="R237" i="12"/>
  <c r="E127" i="34"/>
  <c r="E129"/>
  <c r="E162"/>
  <c r="E194"/>
  <c r="E156"/>
  <c r="E192"/>
  <c r="H216" i="37"/>
  <c r="AC218" i="1"/>
  <c r="I216" i="37" s="1"/>
  <c r="AA218" i="1"/>
  <c r="H168" i="37"/>
  <c r="AC170" i="1"/>
  <c r="I168" i="37" s="1"/>
  <c r="AA170" i="1"/>
  <c r="H129" i="37"/>
  <c r="AC131" i="1"/>
  <c r="I129" i="37" s="1"/>
  <c r="AA131" i="1"/>
  <c r="E258" i="34"/>
  <c r="E231"/>
  <c r="E46"/>
  <c r="E257"/>
  <c r="E99"/>
  <c r="E193"/>
  <c r="AA149" i="1"/>
  <c r="AC149"/>
  <c r="I147" i="37" s="1"/>
  <c r="L139"/>
  <c r="Q139" i="13"/>
  <c r="Z141" i="6"/>
  <c r="L140" i="37"/>
  <c r="Q140" i="13"/>
  <c r="L201" i="37"/>
  <c r="Q201" i="13"/>
  <c r="Z203" i="6"/>
  <c r="AP239" i="1"/>
  <c r="T243" i="37"/>
  <c r="Y243" i="13"/>
  <c r="AR245" i="6"/>
  <c r="N155" i="37"/>
  <c r="S155" i="13"/>
  <c r="AG157" i="6"/>
  <c r="N216" i="37"/>
  <c r="H111"/>
  <c r="AA113" i="1"/>
  <c r="AC113"/>
  <c r="I111" i="37" s="1"/>
  <c r="M111" i="13"/>
  <c r="H142" i="37"/>
  <c r="Q144" i="6"/>
  <c r="T76" i="37"/>
  <c r="Y76" i="13"/>
  <c r="AR78" i="6"/>
  <c r="T223" i="37"/>
  <c r="Y223" i="13"/>
  <c r="AR225" i="6"/>
  <c r="N230" i="37"/>
  <c r="S230" i="13"/>
  <c r="AG232" i="6"/>
  <c r="N50" i="37"/>
  <c r="L72"/>
  <c r="Z74" i="6"/>
  <c r="L198" i="37"/>
  <c r="Q198" i="13"/>
  <c r="Z200" i="6"/>
  <c r="H253" i="37"/>
  <c r="M253" i="13"/>
  <c r="AC255" i="1"/>
  <c r="I253" i="37" s="1"/>
  <c r="Q255" i="6"/>
  <c r="L102" i="37"/>
  <c r="Q102" i="13"/>
  <c r="AZ184" i="1"/>
  <c r="AG182" i="5"/>
  <c r="L183" i="37"/>
  <c r="Z185" i="6"/>
  <c r="AZ190" i="1"/>
  <c r="AG188" i="5"/>
  <c r="AZ195" i="1"/>
  <c r="AG193" i="5"/>
  <c r="AZ201" i="1"/>
  <c r="AZ212" i="34" s="1"/>
  <c r="AG199" i="5"/>
  <c r="T42" i="37"/>
  <c r="Y42" i="13"/>
  <c r="AR44" i="6"/>
  <c r="S45" i="37"/>
  <c r="X45" i="13"/>
  <c r="AQ47" i="6"/>
  <c r="H48" i="37"/>
  <c r="M48" i="13"/>
  <c r="Q50" i="6"/>
  <c r="T105" i="37"/>
  <c r="Y105" i="13"/>
  <c r="AR107" i="6"/>
  <c r="L192" i="37"/>
  <c r="Z194" i="6"/>
  <c r="T233" i="37"/>
  <c r="Y233" i="13"/>
  <c r="N241" i="37"/>
  <c r="S241" i="13"/>
  <c r="AG243" i="6"/>
  <c r="Q75" i="34"/>
  <c r="M64" i="12"/>
  <c r="AQ70" i="1"/>
  <c r="AX69" i="34"/>
  <c r="BC58" i="1"/>
  <c r="AF58" i="12"/>
  <c r="AE58" s="1"/>
  <c r="S143" i="37"/>
  <c r="X143" i="13"/>
  <c r="AQ145" i="6"/>
  <c r="AU184" i="34"/>
  <c r="AD173" i="12"/>
  <c r="N29"/>
  <c r="N104"/>
  <c r="AV111" i="1"/>
  <c r="AE109" i="5"/>
  <c r="Q124" i="34"/>
  <c r="M113" i="12"/>
  <c r="Q127" i="34"/>
  <c r="M116" i="12"/>
  <c r="AV119" i="1"/>
  <c r="AE117" i="5"/>
  <c r="Q134" i="34"/>
  <c r="M123" i="12"/>
  <c r="AP131" i="1"/>
  <c r="M187" i="12"/>
  <c r="Q198" i="34"/>
  <c r="AU168"/>
  <c r="AD157" i="12"/>
  <c r="Z250" i="34"/>
  <c r="AB239" i="1"/>
  <c r="N43" i="12"/>
  <c r="Q70" i="34"/>
  <c r="M59" i="12"/>
  <c r="Q83" i="34"/>
  <c r="M72" i="12"/>
  <c r="AV77" i="1"/>
  <c r="AE75" i="5"/>
  <c r="Q112" i="34"/>
  <c r="M101" i="12"/>
  <c r="Q130" i="34"/>
  <c r="M119" i="12"/>
  <c r="Q214" i="34"/>
  <c r="M203" i="12"/>
  <c r="Q224" i="34"/>
  <c r="M213" i="12"/>
  <c r="D85" i="34"/>
  <c r="J74" i="1"/>
  <c r="E74" i="12"/>
  <c r="BA88" i="34"/>
  <c r="AH77" i="12"/>
  <c r="AG77" s="1"/>
  <c r="BD77" i="1"/>
  <c r="T75" i="37" s="1"/>
  <c r="AX215" i="34"/>
  <c r="AF204" i="12"/>
  <c r="AE204" s="1"/>
  <c r="BC204" i="1"/>
  <c r="AP34"/>
  <c r="AP92"/>
  <c r="Q109" i="34"/>
  <c r="M98" i="12"/>
  <c r="N226"/>
  <c r="N230"/>
  <c r="N238"/>
  <c r="Q262" i="34"/>
  <c r="M251" i="12"/>
  <c r="N254"/>
  <c r="N269"/>
  <c r="Q280" i="34"/>
  <c r="M269" i="12"/>
  <c r="AQ269" i="1" s="1"/>
  <c r="AP52"/>
  <c r="AP100"/>
  <c r="AP151"/>
  <c r="AV103"/>
  <c r="AE101" i="5"/>
  <c r="N143" i="12"/>
  <c r="Q179" i="34"/>
  <c r="M168" i="12"/>
  <c r="AV215" i="1"/>
  <c r="AE213" i="5"/>
  <c r="AV219" i="1"/>
  <c r="AT230" i="34" s="1"/>
  <c r="AE217" i="5"/>
  <c r="AV271" i="1"/>
  <c r="AE269" i="5"/>
  <c r="AV187" i="1"/>
  <c r="AT198" i="34" s="1"/>
  <c r="AE185" i="5"/>
  <c r="E62" i="34"/>
  <c r="E135"/>
  <c r="E137"/>
  <c r="E170"/>
  <c r="E202"/>
  <c r="E168"/>
  <c r="E200"/>
  <c r="E152"/>
  <c r="E141"/>
  <c r="Z104" i="6"/>
  <c r="AA255" i="1"/>
  <c r="R239" i="12"/>
  <c r="E244" i="34"/>
  <c r="M142" i="13"/>
  <c r="E195" i="34"/>
  <c r="N271" i="12"/>
  <c r="E102" i="34"/>
  <c r="E114"/>
  <c r="E217"/>
  <c r="E84"/>
  <c r="L46" i="37"/>
  <c r="Q46" i="13"/>
  <c r="Z48" i="6"/>
  <c r="S117" i="37"/>
  <c r="X117" i="13"/>
  <c r="N146" i="37"/>
  <c r="S146" i="13"/>
  <c r="AG148" i="6"/>
  <c r="H210" i="37"/>
  <c r="M210" i="13"/>
  <c r="Q212" i="6"/>
  <c r="H242" i="37"/>
  <c r="M242" i="13"/>
  <c r="Q244" i="6"/>
  <c r="L264" i="37"/>
  <c r="Q264" i="13"/>
  <c r="Z266" i="6"/>
  <c r="L237" i="37"/>
  <c r="Q237" i="13"/>
  <c r="Z239" i="6"/>
  <c r="L266" i="37"/>
  <c r="Z268" i="6"/>
  <c r="L32" i="37"/>
  <c r="Q32" i="13"/>
  <c r="Z34" i="6"/>
  <c r="S153" i="37"/>
  <c r="AQ155" i="6"/>
  <c r="H164" i="37"/>
  <c r="M164" i="13"/>
  <c r="Q166" i="6"/>
  <c r="H248" i="37"/>
  <c r="M248" i="13"/>
  <c r="Q250" i="6"/>
  <c r="AZ273" i="1"/>
  <c r="AZ284" i="34" s="1"/>
  <c r="AG271" i="5"/>
  <c r="H275" i="37"/>
  <c r="M275" i="13"/>
  <c r="Q277" i="6"/>
  <c r="Q81" i="34"/>
  <c r="T83" i="37"/>
  <c r="Y83" i="13"/>
  <c r="AZ86" i="1"/>
  <c r="AZ97" i="34" s="1"/>
  <c r="AG84" i="5"/>
  <c r="T115" i="37"/>
  <c r="AR117" i="6"/>
  <c r="AZ120" i="1"/>
  <c r="AZ131" i="34" s="1"/>
  <c r="AG118" i="5"/>
  <c r="AZ160" i="1"/>
  <c r="AG158" i="5"/>
  <c r="AZ167" i="1"/>
  <c r="AG165" i="5"/>
  <c r="AZ168" i="1"/>
  <c r="AG166" i="5"/>
  <c r="H169" i="37"/>
  <c r="M169" i="13"/>
  <c r="Q171" i="6"/>
  <c r="H171" i="37"/>
  <c r="M171" i="13"/>
  <c r="Q173" i="6"/>
  <c r="AZ176" i="1"/>
  <c r="AG174" i="5"/>
  <c r="L178" i="37"/>
  <c r="Z180" i="6"/>
  <c r="L31" i="37"/>
  <c r="Q31" i="13"/>
  <c r="L177" i="37"/>
  <c r="Q177" i="13"/>
  <c r="Z179" i="6"/>
  <c r="T261" i="37"/>
  <c r="Y261" i="13"/>
  <c r="AR263" i="6"/>
  <c r="L33" i="37"/>
  <c r="Q33" i="13"/>
  <c r="T97" i="37"/>
  <c r="Y97" i="13"/>
  <c r="AR99" i="6"/>
  <c r="H226" i="37"/>
  <c r="M226" i="13"/>
  <c r="Q228" i="6"/>
  <c r="T60" i="37"/>
  <c r="AR62" i="6"/>
  <c r="Z198" i="12"/>
  <c r="AO209" i="34"/>
  <c r="N153" i="37"/>
  <c r="S153" i="13"/>
  <c r="X243" i="12"/>
  <c r="W243" s="1"/>
  <c r="AL254" i="34"/>
  <c r="AO257"/>
  <c r="Z246" i="12"/>
  <c r="D102" i="34"/>
  <c r="J91" i="1"/>
  <c r="AX243" i="34"/>
  <c r="AF232" i="12"/>
  <c r="AE232" s="1"/>
  <c r="BC232" i="1"/>
  <c r="D128" i="34"/>
  <c r="J117" i="1"/>
  <c r="E117" i="12"/>
  <c r="D177" i="34"/>
  <c r="J166" i="1"/>
  <c r="E166" i="12"/>
  <c r="D55" i="34"/>
  <c r="J44" i="1"/>
  <c r="E44" i="12"/>
  <c r="AV70" i="1"/>
  <c r="AT81" i="34" s="1"/>
  <c r="AE68" i="5"/>
  <c r="BA100" i="34"/>
  <c r="AH89" i="12"/>
  <c r="AG89" s="1"/>
  <c r="BD89" i="1"/>
  <c r="T87" i="37" s="1"/>
  <c r="AO158" i="34"/>
  <c r="Z147" i="12"/>
  <c r="N83"/>
  <c r="X47"/>
  <c r="W47" s="1"/>
  <c r="AR47" i="1"/>
  <c r="AP44"/>
  <c r="AV48"/>
  <c r="AE46" i="5"/>
  <c r="AP54" i="1"/>
  <c r="AP56"/>
  <c r="AP63"/>
  <c r="AP67"/>
  <c r="AP88"/>
  <c r="AP101"/>
  <c r="Q192" i="34"/>
  <c r="M181" i="12"/>
  <c r="Q263" i="34"/>
  <c r="M252" i="12"/>
  <c r="Q269" i="34"/>
  <c r="M258" i="12"/>
  <c r="N260"/>
  <c r="Q276" i="34"/>
  <c r="M265" i="12"/>
  <c r="AQ265" i="1" s="1"/>
  <c r="Q151" i="34"/>
  <c r="M140" i="12"/>
  <c r="AQ140" i="1" s="1"/>
  <c r="Q158" i="34"/>
  <c r="M147" i="12"/>
  <c r="Q271" i="34"/>
  <c r="M260" i="12"/>
  <c r="AQ260" i="1" s="1"/>
  <c r="Q279" i="34"/>
  <c r="M268" i="12"/>
  <c r="N114"/>
  <c r="AV185" i="1"/>
  <c r="AE183" i="5"/>
  <c r="Q200" i="34"/>
  <c r="M189" i="12"/>
  <c r="AP201" i="1"/>
  <c r="Q225" i="34"/>
  <c r="M214" i="12"/>
  <c r="AP202" i="1"/>
  <c r="Q217" i="34"/>
  <c r="M206" i="12"/>
  <c r="Q222" i="34"/>
  <c r="M211" i="12"/>
  <c r="AQ211" i="1" s="1"/>
  <c r="N133" i="12"/>
  <c r="N178"/>
  <c r="D241" i="34"/>
  <c r="J230" i="1"/>
  <c r="E230" i="12"/>
  <c r="Z247" i="34"/>
  <c r="R236" i="12"/>
  <c r="AB236" i="1"/>
  <c r="AZ254" i="34"/>
  <c r="AG243" i="12"/>
  <c r="BD243" i="1"/>
  <c r="Z255" i="34"/>
  <c r="R244" i="12"/>
  <c r="AV58" i="1"/>
  <c r="AE56" i="5"/>
  <c r="M99" i="12"/>
  <c r="Q110" i="34"/>
  <c r="Q118"/>
  <c r="M107" i="12"/>
  <c r="AV113" i="1"/>
  <c r="AT124" i="34" s="1"/>
  <c r="AE111" i="5"/>
  <c r="AV123" i="1"/>
  <c r="AT134" i="34" s="1"/>
  <c r="AE121" i="5"/>
  <c r="N135" i="12"/>
  <c r="AP158" i="1"/>
  <c r="AP194"/>
  <c r="AP199"/>
  <c r="Q223" i="34"/>
  <c r="M212" i="12"/>
  <c r="AV222" i="1"/>
  <c r="AE220" i="5"/>
  <c r="N225" i="12"/>
  <c r="AV274" i="1"/>
  <c r="AE272" i="5"/>
  <c r="E108" i="34"/>
  <c r="E143"/>
  <c r="E145"/>
  <c r="E178"/>
  <c r="E210"/>
  <c r="E176"/>
  <c r="E208"/>
  <c r="E126"/>
  <c r="E150"/>
  <c r="E197"/>
  <c r="E45"/>
  <c r="E64"/>
  <c r="E132"/>
  <c r="E196"/>
  <c r="E222"/>
  <c r="E54"/>
  <c r="E182"/>
  <c r="Q192" i="13"/>
  <c r="E83" i="34"/>
  <c r="E236"/>
  <c r="AZ259" i="1"/>
  <c r="AZ270" i="34" s="1"/>
  <c r="AG257" i="5"/>
  <c r="E283" i="34"/>
  <c r="H162" i="37"/>
  <c r="AA164" i="1"/>
  <c r="E271" i="34"/>
  <c r="E118"/>
  <c r="AQ227" i="1"/>
  <c r="AQ261"/>
  <c r="Q113" i="6"/>
  <c r="E75" i="34"/>
  <c r="E94"/>
  <c r="T81" i="37"/>
  <c r="AR83" i="6"/>
  <c r="T52" i="37"/>
  <c r="AR54" i="6"/>
  <c r="L138" i="37"/>
  <c r="Z140" i="6"/>
  <c r="M110" i="13"/>
  <c r="AA112" i="1"/>
  <c r="L166" i="37"/>
  <c r="Q166" i="13"/>
  <c r="Z168" i="6"/>
  <c r="L142" i="37"/>
  <c r="Q142" i="13"/>
  <c r="Z144" i="6"/>
  <c r="L191" i="37"/>
  <c r="Z193" i="6"/>
  <c r="L269" i="37"/>
  <c r="Z271" i="6"/>
  <c r="S162" i="37"/>
  <c r="AQ164" i="6"/>
  <c r="L175" i="37"/>
  <c r="Q175" i="13"/>
  <c r="Z177" i="6"/>
  <c r="L254" i="37"/>
  <c r="Z256" i="6"/>
  <c r="H189" i="37"/>
  <c r="M189" i="13"/>
  <c r="Q191" i="6"/>
  <c r="AC191" i="1"/>
  <c r="I189" i="37" s="1"/>
  <c r="T215"/>
  <c r="AR217" i="6"/>
  <c r="H260" i="37"/>
  <c r="AC262" i="1"/>
  <c r="D260" i="7" s="1"/>
  <c r="AA262" i="1"/>
  <c r="M260" i="13"/>
  <c r="S242" i="37"/>
  <c r="AQ244" i="6"/>
  <c r="S148" i="37"/>
  <c r="X148" i="13"/>
  <c r="N40" i="37"/>
  <c r="S40" i="13"/>
  <c r="L76" i="37"/>
  <c r="Z78" i="6"/>
  <c r="L88" i="37"/>
  <c r="Q88" i="13"/>
  <c r="Z90" i="6"/>
  <c r="L190" i="37"/>
  <c r="Q190" i="13"/>
  <c r="Z192" i="6"/>
  <c r="N246" i="37"/>
  <c r="H262"/>
  <c r="Q264" i="6"/>
  <c r="AA264" i="1"/>
  <c r="H156" i="37"/>
  <c r="Q158" i="6"/>
  <c r="AG203"/>
  <c r="AZ251" i="1"/>
  <c r="AZ262" i="34" s="1"/>
  <c r="AG249" i="5"/>
  <c r="AQ253" i="1"/>
  <c r="S251" i="37"/>
  <c r="AQ253" i="6"/>
  <c r="L256" i="37"/>
  <c r="Z258" i="6"/>
  <c r="L260" i="37"/>
  <c r="Z262" i="6"/>
  <c r="L262" i="37"/>
  <c r="Q262" i="13"/>
  <c r="Z264" i="6"/>
  <c r="S266" i="37"/>
  <c r="X266" i="13"/>
  <c r="AQ268" i="6"/>
  <c r="H267" i="37"/>
  <c r="M267" i="13"/>
  <c r="Q269" i="6"/>
  <c r="L274" i="37"/>
  <c r="Z276" i="6"/>
  <c r="S48" i="37"/>
  <c r="AQ50" i="6"/>
  <c r="L240" i="37"/>
  <c r="Q240" i="13"/>
  <c r="Z242" i="6"/>
  <c r="AL58" i="34"/>
  <c r="AP60" i="1"/>
  <c r="AP66"/>
  <c r="N72" i="12"/>
  <c r="N165"/>
  <c r="M177"/>
  <c r="Q188" i="34"/>
  <c r="Q215"/>
  <c r="M204" i="12"/>
  <c r="AP213" i="1"/>
  <c r="AP218"/>
  <c r="AP242"/>
  <c r="AD240" i="5"/>
  <c r="Q117" i="34"/>
  <c r="M106" i="12"/>
  <c r="Q184" i="34"/>
  <c r="M173" i="12"/>
  <c r="AZ262" i="1"/>
  <c r="AG260" i="5"/>
  <c r="N46" i="12"/>
  <c r="M105"/>
  <c r="Q116" i="34"/>
  <c r="Q121"/>
  <c r="M110" i="12"/>
  <c r="Q132" i="34"/>
  <c r="M121" i="12"/>
  <c r="Q145" i="34"/>
  <c r="M134" i="12"/>
  <c r="AV147" i="1"/>
  <c r="AE145" i="5"/>
  <c r="AV153" i="1"/>
  <c r="AT164" i="34" s="1"/>
  <c r="AE151" i="5"/>
  <c r="N163" i="12"/>
  <c r="AV173" i="1"/>
  <c r="AE171" i="5"/>
  <c r="N188" i="12"/>
  <c r="AV157" i="1"/>
  <c r="AE155" i="5"/>
  <c r="AV174" i="1"/>
  <c r="AE172" i="5"/>
  <c r="N180" i="12"/>
  <c r="AP195" i="1"/>
  <c r="AP208"/>
  <c r="N247" i="12"/>
  <c r="N253"/>
  <c r="N275"/>
  <c r="M263"/>
  <c r="Q274" i="34"/>
  <c r="T62"/>
  <c r="O51" i="12"/>
  <c r="P51" i="1"/>
  <c r="H49" i="13" s="1"/>
  <c r="AP192" i="1"/>
  <c r="E58" i="34"/>
  <c r="E153"/>
  <c r="E151"/>
  <c r="E186"/>
  <c r="E218"/>
  <c r="E184"/>
  <c r="E216"/>
  <c r="E42"/>
  <c r="E98"/>
  <c r="E223"/>
  <c r="E238"/>
  <c r="E270"/>
  <c r="E250"/>
  <c r="E256"/>
  <c r="E63"/>
  <c r="E105"/>
  <c r="E125"/>
  <c r="E149"/>
  <c r="E180"/>
  <c r="E265"/>
  <c r="E48"/>
  <c r="E69"/>
  <c r="E66"/>
  <c r="E174"/>
  <c r="E47"/>
  <c r="E97"/>
  <c r="E214"/>
  <c r="E230"/>
  <c r="AR235" i="6"/>
  <c r="E163" i="34"/>
  <c r="AP231" i="1"/>
  <c r="E260" i="34"/>
  <c r="Q72" i="13"/>
  <c r="Q183"/>
  <c r="E169" i="34"/>
  <c r="S40" i="37"/>
  <c r="X40" i="13"/>
  <c r="L115" i="37"/>
  <c r="Z117" i="6"/>
  <c r="L133" i="37"/>
  <c r="Q133" i="13"/>
  <c r="N160" i="37"/>
  <c r="S160" i="13"/>
  <c r="H172" i="37"/>
  <c r="M172" i="13"/>
  <c r="AC174" i="1"/>
  <c r="I172" i="37" s="1"/>
  <c r="Q174" i="6"/>
  <c r="AA174" i="1"/>
  <c r="L188" i="37"/>
  <c r="Z190" i="6"/>
  <c r="L203" i="37"/>
  <c r="Q203" i="13"/>
  <c r="Z205" i="6"/>
  <c r="H246" i="37"/>
  <c r="M246" i="13"/>
  <c r="Q248" i="6"/>
  <c r="T247" i="37"/>
  <c r="Y247" i="13"/>
  <c r="AR249" i="6"/>
  <c r="L180" i="37"/>
  <c r="Q180" i="13"/>
  <c r="Z182" i="6"/>
  <c r="T253" i="37"/>
  <c r="Y253" i="13"/>
  <c r="AR255" i="6"/>
  <c r="H258" i="37"/>
  <c r="M258" i="13"/>
  <c r="AC260" i="1"/>
  <c r="I258" i="37" s="1"/>
  <c r="Q260" i="6"/>
  <c r="AA260" i="1"/>
  <c r="AZ171"/>
  <c r="AG169" i="5"/>
  <c r="H140" i="37"/>
  <c r="M140" i="13"/>
  <c r="Q142" i="6"/>
  <c r="H109" i="37"/>
  <c r="M109" i="13"/>
  <c r="Q111" i="6"/>
  <c r="AZ100" i="1"/>
  <c r="AG98" i="5"/>
  <c r="S200" i="37"/>
  <c r="X200" i="13"/>
  <c r="AQ202" i="6"/>
  <c r="L104" i="37"/>
  <c r="Q104" i="13"/>
  <c r="Z106" i="6"/>
  <c r="H150" i="37"/>
  <c r="M150" i="13"/>
  <c r="Q152" i="6"/>
  <c r="L159" i="37"/>
  <c r="Z161" i="6"/>
  <c r="L81" i="37"/>
  <c r="Z83" i="6"/>
  <c r="AZ112" i="1"/>
  <c r="AZ123" i="34" s="1"/>
  <c r="AG110" i="5"/>
  <c r="S111" i="37"/>
  <c r="AQ113" i="6"/>
  <c r="L132" i="37"/>
  <c r="Q132" i="13"/>
  <c r="Z134" i="6"/>
  <c r="L137" i="37"/>
  <c r="Q137" i="13"/>
  <c r="Z139" i="6"/>
  <c r="AZ144" i="1"/>
  <c r="AZ155" i="34" s="1"/>
  <c r="AG142" i="5"/>
  <c r="H146" i="37"/>
  <c r="Q148" i="6"/>
  <c r="AC148" i="1"/>
  <c r="I146" i="37" s="1"/>
  <c r="T147"/>
  <c r="Y147" i="13"/>
  <c r="H123" i="37"/>
  <c r="Q125" i="6"/>
  <c r="L173" i="37"/>
  <c r="Q173" i="13"/>
  <c r="Z175" i="6"/>
  <c r="L186" i="37"/>
  <c r="Q186" i="13"/>
  <c r="Z188" i="6"/>
  <c r="L268" i="37"/>
  <c r="Z270" i="6"/>
  <c r="H54" i="37"/>
  <c r="M54" i="13"/>
  <c r="Q56" i="6"/>
  <c r="H87" i="37"/>
  <c r="M87" i="13"/>
  <c r="AA89" i="1"/>
  <c r="Q89" i="6"/>
  <c r="T92" i="37"/>
  <c r="Y92" i="13"/>
  <c r="T125" i="37"/>
  <c r="Y125" i="13"/>
  <c r="AR127" i="6"/>
  <c r="AZ130" i="1"/>
  <c r="AG128" i="5"/>
  <c r="N132" i="37"/>
  <c r="S132" i="13"/>
  <c r="L135" i="37"/>
  <c r="Q135" i="13"/>
  <c r="Z137" i="6"/>
  <c r="S150" i="37"/>
  <c r="X150" i="13"/>
  <c r="N164" i="37"/>
  <c r="S164" i="13"/>
  <c r="AG166" i="6"/>
  <c r="L214" i="37"/>
  <c r="Q214" i="13"/>
  <c r="AX53" i="34"/>
  <c r="AF42" i="12"/>
  <c r="AE42" s="1"/>
  <c r="AQ41" i="1"/>
  <c r="Q113" i="34"/>
  <c r="M102" i="12"/>
  <c r="L61" i="37"/>
  <c r="Q61" i="13"/>
  <c r="Z63" i="6"/>
  <c r="Q79" i="34"/>
  <c r="M68" i="12"/>
  <c r="AO130" i="34"/>
  <c r="Z119" i="12"/>
  <c r="BA182" i="34"/>
  <c r="AH171" i="12"/>
  <c r="Q47" i="34"/>
  <c r="M36" i="12"/>
  <c r="Q54" i="34"/>
  <c r="M43" i="12"/>
  <c r="Q62" i="34"/>
  <c r="M51" i="12"/>
  <c r="Q153" i="34"/>
  <c r="M142" i="12"/>
  <c r="AQ142" i="1" s="1"/>
  <c r="Q156" i="34"/>
  <c r="M145" i="12"/>
  <c r="AV149" i="1"/>
  <c r="AE147" i="5"/>
  <c r="AP162" i="1"/>
  <c r="AP168"/>
  <c r="AZ175"/>
  <c r="AG173" i="5"/>
  <c r="D193" i="34"/>
  <c r="J182" i="1"/>
  <c r="Q201" i="34"/>
  <c r="M190" i="12"/>
  <c r="AQ234" i="1"/>
  <c r="N220" i="12"/>
  <c r="Q251" i="34"/>
  <c r="M240" i="12"/>
  <c r="N84"/>
  <c r="Z85"/>
  <c r="AO96" i="34"/>
  <c r="Q234"/>
  <c r="M223" i="12"/>
  <c r="N40"/>
  <c r="AV42" i="1"/>
  <c r="AE40" i="5"/>
  <c r="N68" i="12"/>
  <c r="N81"/>
  <c r="Q106" i="34"/>
  <c r="M95" i="12"/>
  <c r="N106"/>
  <c r="N110"/>
  <c r="AP126" i="1"/>
  <c r="E74" i="34"/>
  <c r="E113"/>
  <c r="E225"/>
  <c r="E246"/>
  <c r="E286"/>
  <c r="E266"/>
  <c r="E264"/>
  <c r="E71"/>
  <c r="E106"/>
  <c r="E131"/>
  <c r="E191"/>
  <c r="E220"/>
  <c r="E269"/>
  <c r="E130"/>
  <c r="E155"/>
  <c r="E199"/>
  <c r="E56"/>
  <c r="E68"/>
  <c r="E133"/>
  <c r="E158"/>
  <c r="E198"/>
  <c r="E228"/>
  <c r="E144"/>
  <c r="E183"/>
  <c r="E234"/>
  <c r="E53"/>
  <c r="E115"/>
  <c r="E109"/>
  <c r="E175"/>
  <c r="E50"/>
  <c r="E51"/>
  <c r="E188"/>
  <c r="E219"/>
  <c r="E205"/>
  <c r="E249"/>
  <c r="E253"/>
  <c r="E101"/>
  <c r="E95"/>
  <c r="E57"/>
  <c r="E86"/>
  <c r="Q243"/>
  <c r="M232" i="12"/>
  <c r="E251" i="34"/>
  <c r="AP246" i="1"/>
  <c r="E287" i="34"/>
  <c r="E211"/>
  <c r="AQ254" i="1"/>
  <c r="E165" i="34"/>
  <c r="E201"/>
  <c r="AQ231" i="1"/>
  <c r="E247" i="34"/>
  <c r="E76"/>
  <c r="E43"/>
  <c r="E103"/>
  <c r="E275"/>
  <c r="E70"/>
  <c r="E100"/>
  <c r="E232"/>
  <c r="AZ119" i="1"/>
  <c r="AG117" i="5"/>
  <c r="AZ68" i="1"/>
  <c r="AZ79" i="34" s="1"/>
  <c r="AG66" i="5"/>
  <c r="AZ206" i="1"/>
  <c r="AZ217" i="34" s="1"/>
  <c r="AG204" i="5"/>
  <c r="AZ211" i="1"/>
  <c r="AZ222" i="34" s="1"/>
  <c r="AG209" i="5"/>
  <c r="AZ214" i="1"/>
  <c r="AZ225" i="34" s="1"/>
  <c r="AG212" i="5"/>
  <c r="AZ221" i="1"/>
  <c r="AG219" i="5"/>
  <c r="AZ227" i="1"/>
  <c r="AG225" i="5"/>
  <c r="AV239" i="1"/>
  <c r="AC239" i="12" s="1"/>
  <c r="AE237" i="5"/>
  <c r="AZ232" i="1"/>
  <c r="AZ243" i="34" s="1"/>
  <c r="AG230" i="5"/>
  <c r="AQ245" i="1"/>
  <c r="N255" i="12"/>
  <c r="AZ61" i="1"/>
  <c r="AG59" i="5"/>
  <c r="N272" i="12"/>
  <c r="AV276" i="1"/>
  <c r="AE274" i="5"/>
  <c r="AC42" i="12"/>
  <c r="D165" i="34"/>
  <c r="J154" i="1"/>
  <c r="D66" i="34"/>
  <c r="J55" i="1"/>
  <c r="AG130" i="12"/>
  <c r="D152" i="34"/>
  <c r="J141" i="1"/>
  <c r="D275" i="34"/>
  <c r="J264" i="1"/>
  <c r="D93" i="34"/>
  <c r="J82" i="1"/>
  <c r="BA43" i="34"/>
  <c r="AH32" i="12"/>
  <c r="AG32" s="1"/>
  <c r="AO61" i="34"/>
  <c r="Z50" i="12"/>
  <c r="AO116" i="34"/>
  <c r="Z105" i="12"/>
  <c r="AX137" i="34"/>
  <c r="AF126" i="12"/>
  <c r="AE126" s="1"/>
  <c r="BA158" i="34"/>
  <c r="AH147" i="12"/>
  <c r="AG147" s="1"/>
  <c r="Q46" i="34"/>
  <c r="M35" i="12"/>
  <c r="N39"/>
  <c r="Q56" i="34"/>
  <c r="M45" i="12"/>
  <c r="Q63" i="34"/>
  <c r="M52" i="12"/>
  <c r="Q67" i="34"/>
  <c r="M56" i="12"/>
  <c r="Q69" i="34"/>
  <c r="M58" i="12"/>
  <c r="AV64" i="1"/>
  <c r="AE62" i="5"/>
  <c r="AP70" i="1"/>
  <c r="AD68" i="5"/>
  <c r="AU42" i="34"/>
  <c r="AD31" i="12"/>
  <c r="Q41" i="34"/>
  <c r="M30" i="12"/>
  <c r="AQ79" i="1"/>
  <c r="AQ84"/>
  <c r="AO184" i="34"/>
  <c r="Z173" i="12"/>
  <c r="Q42" i="34"/>
  <c r="M31" i="12"/>
  <c r="N59"/>
  <c r="N65"/>
  <c r="N75"/>
  <c r="N85"/>
  <c r="AV32" i="1"/>
  <c r="AE30" i="5"/>
  <c r="N38" i="12"/>
  <c r="AV45" i="1"/>
  <c r="AT56" i="34" s="1"/>
  <c r="AE43" i="5"/>
  <c r="AE51"/>
  <c r="AV53" i="1"/>
  <c r="N55" i="12"/>
  <c r="AE60" i="5"/>
  <c r="AV62" i="1"/>
  <c r="AQ65"/>
  <c r="AQ69"/>
  <c r="N74" i="12"/>
  <c r="N79"/>
  <c r="N91"/>
  <c r="Q108" i="34"/>
  <c r="M97" i="12"/>
  <c r="AQ103" i="1"/>
  <c r="AP111"/>
  <c r="AP119"/>
  <c r="Q137" i="34"/>
  <c r="M126" i="12"/>
  <c r="AV129" i="1"/>
  <c r="AT140" i="34" s="1"/>
  <c r="AE127" i="5"/>
  <c r="N132" i="12"/>
  <c r="Q149" i="34"/>
  <c r="M138" i="12"/>
  <c r="AQ138" i="1" s="1"/>
  <c r="N150" i="12"/>
  <c r="N154"/>
  <c r="N167"/>
  <c r="Q183" i="34"/>
  <c r="M172" i="12"/>
  <c r="N184"/>
  <c r="Q213" i="34"/>
  <c r="M202" i="12"/>
  <c r="Q219" i="34"/>
  <c r="M208" i="12"/>
  <c r="Q226" i="34"/>
  <c r="M215" i="12"/>
  <c r="Q230" i="34"/>
  <c r="M219" i="12"/>
  <c r="Q248" i="34"/>
  <c r="M237" i="12"/>
  <c r="Q273" i="34"/>
  <c r="M262" i="12"/>
  <c r="AQ262" i="1" s="1"/>
  <c r="Q285" i="34"/>
  <c r="M274" i="12"/>
  <c r="AQ274" i="1" s="1"/>
  <c r="N277" i="12"/>
  <c r="AO168" i="34"/>
  <c r="Z157" i="12"/>
  <c r="AP77" i="1"/>
  <c r="Q142" i="34"/>
  <c r="M131" i="12"/>
  <c r="Q170" i="34"/>
  <c r="M159" i="12"/>
  <c r="Q175" i="34"/>
  <c r="M164" i="12"/>
  <c r="Q178" i="34"/>
  <c r="M167" i="12"/>
  <c r="AQ174" i="1"/>
  <c r="Q190" i="34"/>
  <c r="M179" i="12"/>
  <c r="Q194" i="34"/>
  <c r="M183" i="12"/>
  <c r="Q197" i="34"/>
  <c r="M186" i="12"/>
  <c r="Q206" i="34"/>
  <c r="M195" i="12"/>
  <c r="N236"/>
  <c r="Q266" i="34"/>
  <c r="M255" i="12"/>
  <c r="AU85" i="34"/>
  <c r="AD74" i="12"/>
  <c r="N76"/>
  <c r="N33"/>
  <c r="Q51" i="34"/>
  <c r="M40" i="12"/>
  <c r="AV78" i="1"/>
  <c r="AE76" i="5"/>
  <c r="N86" i="12"/>
  <c r="Q101" i="34"/>
  <c r="M90" i="12"/>
  <c r="AV94" i="1"/>
  <c r="AE92" i="5"/>
  <c r="N118" i="12"/>
  <c r="N121"/>
  <c r="N134"/>
  <c r="AP149" i="1"/>
  <c r="Q166" i="34"/>
  <c r="M155" i="12"/>
  <c r="Q169" i="34"/>
  <c r="M158" i="12"/>
  <c r="AV161" i="1"/>
  <c r="AE159" i="5"/>
  <c r="AV166" i="1"/>
  <c r="AE164" i="5"/>
  <c r="AV170" i="1"/>
  <c r="AT181" i="34" s="1"/>
  <c r="AE168" i="5"/>
  <c r="AP185" i="1"/>
  <c r="AV197"/>
  <c r="AT208" i="34" s="1"/>
  <c r="AE195" i="5"/>
  <c r="N206" i="12"/>
  <c r="N221"/>
  <c r="N227"/>
  <c r="N244"/>
  <c r="Q267" i="34"/>
  <c r="M256" i="12"/>
  <c r="Q281" i="34"/>
  <c r="M270" i="12"/>
  <c r="AQ270" i="1" s="1"/>
  <c r="AU193" i="34"/>
  <c r="AD182" i="12"/>
  <c r="T109" i="34"/>
  <c r="O98" i="12"/>
  <c r="AP147" i="1"/>
  <c r="AP153"/>
  <c r="AP173"/>
  <c r="AV204"/>
  <c r="AE202" i="5"/>
  <c r="N250" i="12"/>
  <c r="AV261" i="1"/>
  <c r="AE259" i="5"/>
  <c r="N265" i="12"/>
  <c r="N152"/>
  <c r="N191"/>
  <c r="AP42" i="1"/>
  <c r="Q136" i="34"/>
  <c r="M125" i="12"/>
  <c r="N127"/>
  <c r="AV137" i="1"/>
  <c r="AT148" i="34" s="1"/>
  <c r="AE135" i="5"/>
  <c r="AV148" i="1"/>
  <c r="AE146" i="5"/>
  <c r="AP157" i="1"/>
  <c r="AP174"/>
  <c r="AD172" i="5"/>
  <c r="N200" i="12"/>
  <c r="AR232" i="34"/>
  <c r="AB221" i="12"/>
  <c r="N233"/>
  <c r="AE235" i="5"/>
  <c r="AV237" i="1"/>
  <c r="Q252" i="34"/>
  <c r="M241" i="12"/>
  <c r="AV130" i="1"/>
  <c r="AE128" i="5"/>
  <c r="N144" i="12"/>
  <c r="Q173" i="34"/>
  <c r="M162" i="12"/>
  <c r="AV181" i="1"/>
  <c r="AT192" i="34" s="1"/>
  <c r="AE179" i="5"/>
  <c r="AV198" i="1"/>
  <c r="AT209" i="34" s="1"/>
  <c r="AE196" i="5"/>
  <c r="N229" i="12"/>
  <c r="Q261" i="34"/>
  <c r="M250" i="12"/>
  <c r="AQ250" i="1" s="1"/>
  <c r="AU241" i="34"/>
  <c r="AD230" i="12"/>
  <c r="AO255" i="34"/>
  <c r="Z244" i="12"/>
  <c r="T42" i="34"/>
  <c r="O31" i="12"/>
  <c r="AP58" i="1"/>
  <c r="T100" i="34"/>
  <c r="O89" i="12"/>
  <c r="AP113" i="1"/>
  <c r="AP123"/>
  <c r="N142" i="12"/>
  <c r="AQ185" i="1"/>
  <c r="Q208" i="34"/>
  <c r="M197" i="12"/>
  <c r="N210"/>
  <c r="AP222" i="1"/>
  <c r="Q237" i="34"/>
  <c r="M226" i="12"/>
  <c r="N243"/>
  <c r="N266"/>
  <c r="AP274" i="1"/>
  <c r="AD272" i="5"/>
  <c r="Q107" i="34"/>
  <c r="M96" i="12"/>
  <c r="AP103" i="1"/>
  <c r="AD101" i="5"/>
  <c r="AP215" i="1"/>
  <c r="AP219"/>
  <c r="AP187"/>
  <c r="E82" i="34"/>
  <c r="E117"/>
  <c r="E227"/>
  <c r="E254"/>
  <c r="E274"/>
  <c r="E280"/>
  <c r="E59"/>
  <c r="E77"/>
  <c r="E116"/>
  <c r="E142"/>
  <c r="E160"/>
  <c r="E206"/>
  <c r="E226"/>
  <c r="E87"/>
  <c r="E136"/>
  <c r="E159"/>
  <c r="E204"/>
  <c r="E73"/>
  <c r="E138"/>
  <c r="E172"/>
  <c r="E212"/>
  <c r="E235"/>
  <c r="E277"/>
  <c r="E111"/>
  <c r="E166"/>
  <c r="E273"/>
  <c r="E60"/>
  <c r="E123"/>
  <c r="E52"/>
  <c r="E134"/>
  <c r="E93"/>
  <c r="E140"/>
  <c r="E154"/>
  <c r="E189"/>
  <c r="E65"/>
  <c r="E187"/>
  <c r="E248"/>
  <c r="E157"/>
  <c r="E239"/>
  <c r="E276"/>
  <c r="E229"/>
  <c r="E263"/>
  <c r="E267"/>
  <c r="E284"/>
  <c r="E44"/>
  <c r="E72"/>
  <c r="E171"/>
  <c r="E185"/>
  <c r="E240"/>
  <c r="E272"/>
  <c r="E91"/>
  <c r="AZ158" i="1"/>
  <c r="AG156" i="5"/>
  <c r="AZ155" i="1"/>
  <c r="AG153" i="5"/>
  <c r="AZ106" i="1"/>
  <c r="AZ117" i="34" s="1"/>
  <c r="AG104" i="5"/>
  <c r="AZ113" i="1"/>
  <c r="AZ124" i="34" s="1"/>
  <c r="AG111" i="5"/>
  <c r="AZ162" i="1"/>
  <c r="AZ173" i="34" s="1"/>
  <c r="AG160" i="5"/>
  <c r="AZ182" i="1"/>
  <c r="AG180" i="5"/>
  <c r="AZ185" i="1"/>
  <c r="AG183" i="5"/>
  <c r="AZ188" i="1"/>
  <c r="AG186" i="5"/>
  <c r="AZ193" i="1"/>
  <c r="AG191" i="5"/>
  <c r="AZ197" i="1"/>
  <c r="AZ208" i="34" s="1"/>
  <c r="AG195" i="5"/>
  <c r="AZ231" i="1"/>
  <c r="AZ242" i="34" s="1"/>
  <c r="AG229" i="5"/>
  <c r="AZ258" i="1"/>
  <c r="AG256" i="5"/>
  <c r="AZ267" i="1"/>
  <c r="AZ278" i="34" s="1"/>
  <c r="AG265" i="5"/>
  <c r="AZ65" i="1"/>
  <c r="AG63" i="5"/>
  <c r="AZ183" i="1"/>
  <c r="AG181" i="5"/>
  <c r="AZ129" i="1"/>
  <c r="AZ140" i="34" s="1"/>
  <c r="AG127" i="5"/>
  <c r="AZ132" i="1"/>
  <c r="AZ143" i="34" s="1"/>
  <c r="AG130" i="5"/>
  <c r="D68" i="34"/>
  <c r="J57" i="1"/>
  <c r="D94" i="34"/>
  <c r="J83" i="1"/>
  <c r="D120" i="34"/>
  <c r="J109" i="1"/>
  <c r="D84" i="34"/>
  <c r="J73" i="1"/>
  <c r="D159" i="34"/>
  <c r="J148" i="1"/>
  <c r="D259" i="34"/>
  <c r="J248" i="1"/>
  <c r="AO51" i="34"/>
  <c r="Z40" i="12"/>
  <c r="AO63" i="34"/>
  <c r="Z52" i="12"/>
  <c r="Q103" i="34"/>
  <c r="M92" i="12"/>
  <c r="Q115" i="34"/>
  <c r="M104" i="12"/>
  <c r="AU75" i="34"/>
  <c r="AD64" i="12"/>
  <c r="Q72" i="34"/>
  <c r="M61" i="12"/>
  <c r="AU182" i="34"/>
  <c r="AD171" i="12"/>
  <c r="N30"/>
  <c r="AP64" i="1"/>
  <c r="Q78" i="34"/>
  <c r="M67" i="12"/>
  <c r="Q71" i="34"/>
  <c r="M60" i="12"/>
  <c r="AQ66" i="1"/>
  <c r="Q87" i="34"/>
  <c r="M76" i="12"/>
  <c r="AX158" i="34"/>
  <c r="AF147" i="12"/>
  <c r="AE147" s="1"/>
  <c r="AX184" i="34"/>
  <c r="AF173" i="12"/>
  <c r="AE173" s="1"/>
  <c r="Q44" i="34"/>
  <c r="M33" i="12"/>
  <c r="Q49" i="34"/>
  <c r="M38" i="12"/>
  <c r="AQ46" i="1"/>
  <c r="Q64" i="34"/>
  <c r="M53" i="12"/>
  <c r="N61"/>
  <c r="D58" i="34"/>
  <c r="J47" i="1"/>
  <c r="AP32"/>
  <c r="AP45"/>
  <c r="AP53"/>
  <c r="AP62"/>
  <c r="N93" i="12"/>
  <c r="AV109" i="1"/>
  <c r="AT120" i="34" s="1"/>
  <c r="AE107" i="5"/>
  <c r="Q123" i="34"/>
  <c r="M112" i="12"/>
  <c r="Q126" i="34"/>
  <c r="M115" i="12"/>
  <c r="AV117" i="1"/>
  <c r="AE115" i="5"/>
  <c r="Q133" i="34"/>
  <c r="M122" i="12"/>
  <c r="AV124" i="1"/>
  <c r="AE122" i="5"/>
  <c r="AP129" i="1"/>
  <c r="N159" i="12"/>
  <c r="N169"/>
  <c r="N179"/>
  <c r="N182"/>
  <c r="N190"/>
  <c r="N193"/>
  <c r="N196"/>
  <c r="Q216" i="34"/>
  <c r="M205" i="12"/>
  <c r="AV259" i="1"/>
  <c r="AE257" i="5"/>
  <c r="AZ49" i="1"/>
  <c r="AZ60" i="34" s="1"/>
  <c r="AG47" i="5"/>
  <c r="AO85" i="34"/>
  <c r="Z74" i="12"/>
  <c r="Z199" i="34"/>
  <c r="R188" i="12"/>
  <c r="AV35" i="1"/>
  <c r="AE33" i="5"/>
  <c r="AV50" i="1"/>
  <c r="AE48" i="5"/>
  <c r="AV71" i="1"/>
  <c r="AT82" i="34" s="1"/>
  <c r="AE69" i="5"/>
  <c r="AV73" i="1"/>
  <c r="AE71" i="5"/>
  <c r="AQ93" i="1"/>
  <c r="AQ111"/>
  <c r="Q147" i="34"/>
  <c r="M136" i="12"/>
  <c r="AV140" i="1"/>
  <c r="AE138" i="5"/>
  <c r="Q204" i="34"/>
  <c r="M193" i="12"/>
  <c r="AQ198" i="1"/>
  <c r="Q218" i="34"/>
  <c r="M207" i="12"/>
  <c r="Z284" i="34"/>
  <c r="R273" i="12"/>
  <c r="AP78" i="1"/>
  <c r="AP94"/>
  <c r="N99" i="12"/>
  <c r="N107"/>
  <c r="N125"/>
  <c r="N139"/>
  <c r="Q154" i="34"/>
  <c r="M143" i="12"/>
  <c r="Q157" i="34"/>
  <c r="M146" i="12"/>
  <c r="AP161" i="1"/>
  <c r="AP166"/>
  <c r="AP170"/>
  <c r="Q199" i="34"/>
  <c r="M188" i="12"/>
  <c r="AQ191" i="1"/>
  <c r="AP197"/>
  <c r="Q221" i="34"/>
  <c r="M210" i="12"/>
  <c r="N217"/>
  <c r="Q240" i="34"/>
  <c r="M229" i="12"/>
  <c r="AQ229" i="1" s="1"/>
  <c r="AV246"/>
  <c r="AT257" i="34" s="1"/>
  <c r="AE244" i="5"/>
  <c r="Q284" i="34"/>
  <c r="M273" i="12"/>
  <c r="AQ273" i="1" s="1"/>
  <c r="N96" i="12"/>
  <c r="D187" i="34"/>
  <c r="J176" i="1"/>
  <c r="Z193" i="34"/>
  <c r="R182" i="12"/>
  <c r="D211" i="34"/>
  <c r="J200" i="1"/>
  <c r="D229" i="34"/>
  <c r="J218" i="1"/>
  <c r="AU255" i="34"/>
  <c r="AD244" i="12"/>
  <c r="N37"/>
  <c r="AV97" i="1"/>
  <c r="AE95" i="5"/>
  <c r="Q119" i="34"/>
  <c r="M108" i="12"/>
  <c r="AV112" i="1"/>
  <c r="AT123" i="34" s="1"/>
  <c r="AE110" i="5"/>
  <c r="Q129" i="34"/>
  <c r="M118" i="12"/>
  <c r="AV122" i="1"/>
  <c r="AE120" i="5"/>
  <c r="N146" i="12"/>
  <c r="Q160" i="34"/>
  <c r="M149" i="12"/>
  <c r="Q172" i="34"/>
  <c r="M161" i="12"/>
  <c r="AV171" i="1"/>
  <c r="AE169" i="5"/>
  <c r="AV177" i="1"/>
  <c r="AE175" i="5"/>
  <c r="AP204" i="1"/>
  <c r="Q220" i="34"/>
  <c r="M209" i="12"/>
  <c r="AP261" i="1"/>
  <c r="AD259" i="5"/>
  <c r="N268" i="12"/>
  <c r="Q283" i="34"/>
  <c r="M272" i="12"/>
  <c r="T131" i="34"/>
  <c r="O120" i="12"/>
  <c r="Q228" i="34"/>
  <c r="M217" i="12"/>
  <c r="AV228" i="1"/>
  <c r="AE226" i="5"/>
  <c r="N273" i="12"/>
  <c r="D96" i="34"/>
  <c r="J85" i="1"/>
  <c r="N209" i="12"/>
  <c r="Q73" i="34"/>
  <c r="M62" i="12"/>
  <c r="Q91" i="34"/>
  <c r="M80" i="12"/>
  <c r="N108"/>
  <c r="AV116" i="1"/>
  <c r="AT127" i="34" s="1"/>
  <c r="AE114" i="5"/>
  <c r="AP137" i="1"/>
  <c r="AP148"/>
  <c r="N156" i="12"/>
  <c r="AV172" i="1"/>
  <c r="AE170" i="5"/>
  <c r="N176" i="12"/>
  <c r="AP237" i="1"/>
  <c r="Q268" i="34"/>
  <c r="M257" i="12"/>
  <c r="AQ257" i="1" s="1"/>
  <c r="AV47"/>
  <c r="AT58" i="34" s="1"/>
  <c r="AE45" i="5"/>
  <c r="AP130" i="1"/>
  <c r="AP181"/>
  <c r="AP198"/>
  <c r="AD196" i="5"/>
  <c r="N212" i="12"/>
  <c r="BA255" i="34"/>
  <c r="AH244" i="12"/>
  <c r="AG244" s="1"/>
  <c r="N87"/>
  <c r="Q105" i="34"/>
  <c r="M94" i="12"/>
  <c r="Q125" i="34"/>
  <c r="M114" i="12"/>
  <c r="AV128" i="1"/>
  <c r="AE126" i="5"/>
  <c r="AV136" i="1"/>
  <c r="AE134" i="5"/>
  <c r="Q181" i="34"/>
  <c r="M170" i="12"/>
  <c r="Q227" i="34"/>
  <c r="M216" i="12"/>
  <c r="Q235" i="34"/>
  <c r="M224" i="12"/>
  <c r="N270"/>
  <c r="T60" i="34"/>
  <c r="O49" i="12"/>
  <c r="AV115" i="1"/>
  <c r="AT126" i="34" s="1"/>
  <c r="AE113" i="5"/>
  <c r="AV155" i="1"/>
  <c r="AE153" i="5"/>
  <c r="Q212" i="34"/>
  <c r="M201" i="12"/>
  <c r="N216"/>
  <c r="AV262" i="1"/>
  <c r="AE260" i="5"/>
  <c r="N189" i="12"/>
  <c r="E90" i="34"/>
  <c r="E121"/>
  <c r="E233"/>
  <c r="E262"/>
  <c r="E122"/>
  <c r="E282"/>
  <c r="E288"/>
  <c r="E41"/>
  <c r="E81"/>
  <c r="E119"/>
  <c r="E148"/>
  <c r="E164"/>
  <c r="E207"/>
  <c r="E245"/>
  <c r="E285"/>
  <c r="E40"/>
  <c r="E120"/>
  <c r="E139"/>
  <c r="E181"/>
  <c r="E215"/>
  <c r="E61"/>
  <c r="E89"/>
  <c r="E147"/>
  <c r="E173"/>
  <c r="E221"/>
  <c r="E237"/>
  <c r="E167"/>
  <c r="E213"/>
  <c r="E79"/>
  <c r="E146"/>
  <c r="E124"/>
  <c r="E261"/>
  <c r="E107"/>
  <c r="E67"/>
  <c r="E112"/>
  <c r="E190"/>
  <c r="E224"/>
  <c r="E80"/>
  <c r="E203"/>
  <c r="D249"/>
  <c r="J238" i="1"/>
  <c r="AZ248"/>
  <c r="AG246" i="5"/>
  <c r="D270" i="34"/>
  <c r="J259" i="1"/>
  <c r="AP267"/>
  <c r="E161" i="34"/>
  <c r="D257"/>
  <c r="J246" i="1"/>
  <c r="E268" i="34"/>
  <c r="Q278"/>
  <c r="M267" i="12"/>
  <c r="E110" i="34"/>
  <c r="E179"/>
  <c r="AQ222" i="1"/>
  <c r="E252" i="34"/>
  <c r="E255"/>
  <c r="D258"/>
  <c r="J247" i="1"/>
  <c r="AP252"/>
  <c r="AP256"/>
  <c r="E281" i="34"/>
  <c r="D286"/>
  <c r="J275" i="1"/>
  <c r="E78" i="34"/>
  <c r="E96"/>
  <c r="E209"/>
  <c r="E49"/>
  <c r="E259"/>
  <c r="E88"/>
  <c r="E279"/>
  <c r="E92"/>
  <c r="E104"/>
  <c r="AP276" i="1"/>
  <c r="AZ56"/>
  <c r="AG54" i="5"/>
  <c r="AZ272" i="1"/>
  <c r="AG270" i="5"/>
  <c r="AZ247" i="1"/>
  <c r="AG245" i="5"/>
  <c r="AZ34" i="1"/>
  <c r="AZ45" i="34" s="1"/>
  <c r="AG32" i="5"/>
  <c r="AZ66" i="1"/>
  <c r="AG64" i="5"/>
  <c r="AZ70" i="1"/>
  <c r="AG68" i="5"/>
  <c r="AZ209" i="1"/>
  <c r="AZ220" i="34" s="1"/>
  <c r="AG207" i="5"/>
  <c r="AZ212" i="1"/>
  <c r="AZ223" i="34" s="1"/>
  <c r="AG210" i="5"/>
  <c r="AZ223" i="1"/>
  <c r="AZ234" i="34" s="1"/>
  <c r="AG221" i="5"/>
  <c r="Q242" i="34"/>
  <c r="AZ234" i="1"/>
  <c r="AZ245" i="34" s="1"/>
  <c r="AG232" i="5"/>
  <c r="AZ236" i="1"/>
  <c r="AG234" i="5"/>
  <c r="N241" i="12"/>
  <c r="AZ246" i="1"/>
  <c r="AZ257" i="34" s="1"/>
  <c r="AG244" i="5"/>
  <c r="AZ138" i="1"/>
  <c r="AZ149" i="34" s="1"/>
  <c r="AG136" i="5"/>
  <c r="AZ140" i="1"/>
  <c r="AZ151" i="34" s="1"/>
  <c r="AG138" i="5"/>
  <c r="AR244" i="34"/>
  <c r="AB233" i="12"/>
  <c r="AZ238" i="1"/>
  <c r="AZ249" i="34" s="1"/>
  <c r="AG236" i="5"/>
  <c r="N240" i="12"/>
  <c r="N251"/>
  <c r="N258"/>
  <c r="D60" i="34"/>
  <c r="J49" i="1"/>
  <c r="D98" i="34"/>
  <c r="J87" i="1"/>
  <c r="AC73" i="12"/>
  <c r="D155" i="34"/>
  <c r="J144" i="1"/>
  <c r="AL53" i="34"/>
  <c r="X42" i="12"/>
  <c r="W42" s="1"/>
  <c r="AU63" i="34"/>
  <c r="AD52" i="12"/>
  <c r="AQ88" i="1"/>
  <c r="AX154" i="34"/>
  <c r="AF143" i="12"/>
  <c r="AE143" s="1"/>
  <c r="AO182" i="34"/>
  <c r="Z171" i="12"/>
  <c r="Q45" i="34"/>
  <c r="M34" i="12"/>
  <c r="AQ37" i="1"/>
  <c r="Q53" i="34"/>
  <c r="M42" i="12"/>
  <c r="Q61" i="34"/>
  <c r="M50" i="12"/>
  <c r="Q65" i="34"/>
  <c r="M54" i="12"/>
  <c r="AV60" i="1"/>
  <c r="AE58" i="5"/>
  <c r="AV66" i="1"/>
  <c r="AE64" i="5"/>
  <c r="AQ78" i="1"/>
  <c r="Q50" i="34"/>
  <c r="M39" i="12"/>
  <c r="AQ81" i="1"/>
  <c r="AL158" i="34"/>
  <c r="X147" i="12"/>
  <c r="W147" s="1"/>
  <c r="BA184" i="34"/>
  <c r="AH173" i="12"/>
  <c r="AG173" s="1"/>
  <c r="AQ32" i="1"/>
  <c r="Q74" i="34"/>
  <c r="M63" i="12"/>
  <c r="N69"/>
  <c r="N80"/>
  <c r="Q97" i="34"/>
  <c r="M86" i="12"/>
  <c r="N36"/>
  <c r="AV44" i="1"/>
  <c r="AE42" i="5"/>
  <c r="AP48" i="1"/>
  <c r="AV54"/>
  <c r="AE52" i="5"/>
  <c r="AV56" i="1"/>
  <c r="AE54" i="5"/>
  <c r="AV63" i="1"/>
  <c r="AT74" i="34" s="1"/>
  <c r="AE61" i="5"/>
  <c r="AV67" i="1"/>
  <c r="AE65" i="5"/>
  <c r="AQ71" i="1"/>
  <c r="AQ75"/>
  <c r="AV88"/>
  <c r="AE86" i="5"/>
  <c r="AV101" i="1"/>
  <c r="AT112" i="34" s="1"/>
  <c r="AE99" i="5"/>
  <c r="AP109" i="1"/>
  <c r="AP117"/>
  <c r="AP124"/>
  <c r="Q139" i="34"/>
  <c r="M128" i="12"/>
  <c r="AV131" i="1"/>
  <c r="AT142" i="34" s="1"/>
  <c r="AE129" i="5"/>
  <c r="Q148" i="34"/>
  <c r="M137" i="12"/>
  <c r="N138"/>
  <c r="Q164" i="34"/>
  <c r="M153" i="12"/>
  <c r="N164"/>
  <c r="Q182" i="34"/>
  <c r="M171" i="12"/>
  <c r="N175"/>
  <c r="N183"/>
  <c r="N186"/>
  <c r="Q203" i="34"/>
  <c r="M192" i="12"/>
  <c r="Q205" i="34"/>
  <c r="M194" i="12"/>
  <c r="AQ199" i="1"/>
  <c r="N203" i="12"/>
  <c r="AV213" i="1"/>
  <c r="AT224" i="34" s="1"/>
  <c r="AE211" i="5"/>
  <c r="AV218" i="1"/>
  <c r="AE216" i="5"/>
  <c r="Q236" i="34"/>
  <c r="M225" i="12"/>
  <c r="Q239" i="34"/>
  <c r="M228" i="12"/>
  <c r="AV242" i="1"/>
  <c r="AE240" i="5"/>
  <c r="AP259" i="1"/>
  <c r="N264" i="12"/>
  <c r="Q277" i="34"/>
  <c r="M266" i="12"/>
  <c r="AQ266" i="1" s="1"/>
  <c r="Q287" i="34"/>
  <c r="M276" i="12"/>
  <c r="Z168" i="34"/>
  <c r="R157" i="12"/>
  <c r="U155" i="5" s="1"/>
  <c r="BA199" i="34"/>
  <c r="AH188" i="12"/>
  <c r="AG188" s="1"/>
  <c r="AP35" i="1"/>
  <c r="AP50"/>
  <c r="AP71"/>
  <c r="AD69" i="5"/>
  <c r="AP73" i="1"/>
  <c r="Q135" i="34"/>
  <c r="M124" i="12"/>
  <c r="Q140" i="34"/>
  <c r="M129" i="12"/>
  <c r="Q143" i="34"/>
  <c r="M132" i="12"/>
  <c r="AP140" i="1"/>
  <c r="AD138" i="5"/>
  <c r="Q161" i="34"/>
  <c r="M150" i="12"/>
  <c r="Q168" i="34"/>
  <c r="M157" i="12"/>
  <c r="Q174" i="34"/>
  <c r="M163" i="12"/>
  <c r="Q176" i="34"/>
  <c r="M165" i="12"/>
  <c r="Q180" i="34"/>
  <c r="M169" i="12"/>
  <c r="Q186" i="34"/>
  <c r="M175" i="12"/>
  <c r="AQ180" i="1"/>
  <c r="Q195" i="34"/>
  <c r="M184" i="12"/>
  <c r="AQ196" i="1"/>
  <c r="Q288" i="34"/>
  <c r="M277" i="12"/>
  <c r="AQ277" i="1" s="1"/>
  <c r="BA85" i="34"/>
  <c r="AH74" i="12"/>
  <c r="AG74" s="1"/>
  <c r="D88" i="34"/>
  <c r="J77" i="1"/>
  <c r="Q40" i="34"/>
  <c r="M29" i="12"/>
  <c r="AV34" i="1"/>
  <c r="AT45" i="34" s="1"/>
  <c r="AE32" i="5"/>
  <c r="Q59" i="34"/>
  <c r="M48" i="12"/>
  <c r="N82"/>
  <c r="AQ89" i="1"/>
  <c r="AV92"/>
  <c r="AT103" i="34" s="1"/>
  <c r="AE90" i="5"/>
  <c r="N95" i="12"/>
  <c r="AQ100" i="1"/>
  <c r="N105" i="12"/>
  <c r="Q131" i="34"/>
  <c r="M120" i="12"/>
  <c r="Q138" i="34"/>
  <c r="M127" i="12"/>
  <c r="Q146" i="34"/>
  <c r="M135" i="12"/>
  <c r="N141"/>
  <c r="Q163" i="34"/>
  <c r="M152" i="12"/>
  <c r="Q167" i="34"/>
  <c r="M156" i="12"/>
  <c r="Q171" i="34"/>
  <c r="M160" i="12"/>
  <c r="AV162" i="1"/>
  <c r="AE160" i="5"/>
  <c r="AV168" i="1"/>
  <c r="AE166" i="5"/>
  <c r="AV201" i="1"/>
  <c r="AT212" i="34" s="1"/>
  <c r="AE199" i="5"/>
  <c r="Q231" i="34"/>
  <c r="M220" i="12"/>
  <c r="N224"/>
  <c r="N235"/>
  <c r="N248"/>
  <c r="N257"/>
  <c r="Q282" i="34"/>
  <c r="M271" i="12"/>
  <c r="AO187" i="34"/>
  <c r="Z176" i="12"/>
  <c r="BA193" i="34"/>
  <c r="AH182" i="12"/>
  <c r="AG182" s="1"/>
  <c r="Z229" i="34"/>
  <c r="R218" i="12"/>
  <c r="AP97" i="1"/>
  <c r="AP112"/>
  <c r="AP122"/>
  <c r="AP171"/>
  <c r="AP177"/>
  <c r="AV202"/>
  <c r="AE200" i="5"/>
  <c r="N205" i="12"/>
  <c r="N232"/>
  <c r="AV256" i="1"/>
  <c r="AE254" i="5"/>
  <c r="N263" i="12"/>
  <c r="AV52" i="1"/>
  <c r="AE50" i="5"/>
  <c r="AV100" i="1"/>
  <c r="AC100" i="12" s="1"/>
  <c r="AE98" i="5"/>
  <c r="AV151" i="1"/>
  <c r="AT162" i="34" s="1"/>
  <c r="AE149" i="5"/>
  <c r="N160" i="12"/>
  <c r="N207"/>
  <c r="AP228" i="1"/>
  <c r="Z96" i="34"/>
  <c r="R85" i="12"/>
  <c r="U83" i="5" s="1"/>
  <c r="T52" i="34"/>
  <c r="O41" i="12"/>
  <c r="AP116" i="1"/>
  <c r="AV126"/>
  <c r="AE124" i="5"/>
  <c r="Q141" i="34"/>
  <c r="M130" i="12"/>
  <c r="AQ130" i="1" s="1"/>
  <c r="Q150" i="34"/>
  <c r="M139" i="12"/>
  <c r="Q162" i="34"/>
  <c r="M151" i="12"/>
  <c r="AQ151" i="1" s="1"/>
  <c r="AP172"/>
  <c r="AV195"/>
  <c r="AT206" i="34" s="1"/>
  <c r="AE193" i="5"/>
  <c r="AV208" i="1"/>
  <c r="AE206" i="5"/>
  <c r="N223" i="12"/>
  <c r="AQ239" i="1"/>
  <c r="N245" i="12"/>
  <c r="AP47" i="1"/>
  <c r="T113" i="34"/>
  <c r="O102" i="12"/>
  <c r="Q144" i="34"/>
  <c r="M133" i="12"/>
  <c r="N145"/>
  <c r="Q189" i="34"/>
  <c r="M178" i="12"/>
  <c r="AV192" i="1"/>
  <c r="AT203" i="34" s="1"/>
  <c r="AE190" i="5"/>
  <c r="N214" i="12"/>
  <c r="AQ235" i="1"/>
  <c r="AG236" i="12"/>
  <c r="D255" i="34"/>
  <c r="J244" i="1"/>
  <c r="T68" i="34"/>
  <c r="O57" i="12"/>
  <c r="AP128" i="1"/>
  <c r="AP136"/>
  <c r="AV158"/>
  <c r="AE156" i="5"/>
  <c r="AV194" i="1"/>
  <c r="AE192" i="5"/>
  <c r="AV199" i="1"/>
  <c r="AE197" i="5"/>
  <c r="N211" i="12"/>
  <c r="N234"/>
  <c r="N249"/>
  <c r="N90"/>
  <c r="AG99"/>
  <c r="AP115" i="1"/>
  <c r="AP155"/>
  <c r="AP262"/>
  <c r="AD260" i="5"/>
  <c r="BA69" i="34"/>
  <c r="AH58" i="12"/>
  <c r="AG58" s="1"/>
  <c r="AO74" i="34"/>
  <c r="Z63" i="12"/>
  <c r="AO172" i="34"/>
  <c r="Z161" i="12"/>
  <c r="AO185" i="34"/>
  <c r="Z174" i="12"/>
  <c r="AO210" i="34"/>
  <c r="Z199" i="12"/>
  <c r="AU137" i="34"/>
  <c r="AD126" i="12"/>
  <c r="AC126" s="1"/>
  <c r="AO213" i="34"/>
  <c r="Z202" i="12"/>
  <c r="AU247" i="34"/>
  <c r="AD236" i="12"/>
  <c r="BA68" i="34"/>
  <c r="AH57" i="12"/>
  <c r="AG57" s="1"/>
  <c r="BA94" i="34"/>
  <c r="AH83" i="12"/>
  <c r="AG83" s="1"/>
  <c r="AU66" i="34"/>
  <c r="AD55" i="12"/>
  <c r="AU102" i="34"/>
  <c r="AD91" i="12"/>
  <c r="AO159" i="34"/>
  <c r="Z148" i="12"/>
  <c r="BA176" i="34"/>
  <c r="AH165" i="12"/>
  <c r="AG165" s="1"/>
  <c r="BA91" i="34"/>
  <c r="AH80" i="12"/>
  <c r="AG80" s="1"/>
  <c r="AO196" i="34"/>
  <c r="Z185" i="12"/>
  <c r="AX177" i="34"/>
  <c r="AF166" i="12"/>
  <c r="AE166" s="1"/>
  <c r="AU228" i="34"/>
  <c r="AD217" i="12"/>
  <c r="BA168" i="34"/>
  <c r="AO274"/>
  <c r="BA53"/>
  <c r="AH42" i="12"/>
  <c r="AG42" s="1"/>
  <c r="AO73" i="34"/>
  <c r="Z62" i="12"/>
  <c r="AO169" i="34"/>
  <c r="Z158" i="12"/>
  <c r="AU172" i="34"/>
  <c r="AD161" i="12"/>
  <c r="AC161" s="1"/>
  <c r="AU185" i="34"/>
  <c r="AD174" i="12"/>
  <c r="AC174" s="1"/>
  <c r="AU210" i="34"/>
  <c r="AD199" i="12"/>
  <c r="AC199" s="1"/>
  <c r="AX74" i="34"/>
  <c r="AF63" i="12"/>
  <c r="AE63" s="1"/>
  <c r="AL182" i="34"/>
  <c r="X171" i="12"/>
  <c r="W171" s="1"/>
  <c r="AU213" i="34"/>
  <c r="AD202" i="12"/>
  <c r="AC202" s="1"/>
  <c r="BA248" i="34"/>
  <c r="AH237" i="12"/>
  <c r="AG237" s="1"/>
  <c r="AO214" i="34"/>
  <c r="Z203" i="12"/>
  <c r="BA92" i="34"/>
  <c r="AH81" i="12"/>
  <c r="AG81" s="1"/>
  <c r="AX138" i="34"/>
  <c r="AF127" i="12"/>
  <c r="AE127" s="1"/>
  <c r="AX165" i="34"/>
  <c r="AF154" i="12"/>
  <c r="AE154" s="1"/>
  <c r="AU176" i="34"/>
  <c r="AD165" i="12"/>
  <c r="BA275" i="34"/>
  <c r="AH264" i="12"/>
  <c r="AG264" s="1"/>
  <c r="AX152" i="34"/>
  <c r="AF141" i="12"/>
  <c r="AE141" s="1"/>
  <c r="AO177" i="34"/>
  <c r="Z166" i="12"/>
  <c r="BA196" i="34"/>
  <c r="AH185" i="12"/>
  <c r="AG185" s="1"/>
  <c r="AO275" i="34"/>
  <c r="Z264" i="12"/>
  <c r="BA93" i="34"/>
  <c r="AH82" i="12"/>
  <c r="AG82" s="1"/>
  <c r="BA98" i="34"/>
  <c r="AH87" i="12"/>
  <c r="AG87" s="1"/>
  <c r="AL177" i="34"/>
  <c r="X166" i="12"/>
  <c r="W166" s="1"/>
  <c r="AU259" i="34"/>
  <c r="AD248" i="12"/>
  <c r="BD157" i="1"/>
  <c r="AO69" i="34"/>
  <c r="Z58" i="12"/>
  <c r="AU73" i="34"/>
  <c r="AD62" i="12"/>
  <c r="AC62" s="1"/>
  <c r="AU169" i="34"/>
  <c r="AD158" i="12"/>
  <c r="AC158" s="1"/>
  <c r="BA172" i="34"/>
  <c r="AH161" i="12"/>
  <c r="AG161" s="1"/>
  <c r="BA185" i="34"/>
  <c r="AH174" i="12"/>
  <c r="AG174" s="1"/>
  <c r="AO215" i="34"/>
  <c r="Z204" i="12"/>
  <c r="AX139" i="34"/>
  <c r="AF128" i="12"/>
  <c r="AE128" s="1"/>
  <c r="AX182" i="34"/>
  <c r="AF171" i="12"/>
  <c r="AE171" s="1"/>
  <c r="BA215" i="34"/>
  <c r="AH204" i="12"/>
  <c r="AG204" s="1"/>
  <c r="AU68" i="34"/>
  <c r="AD57" i="12"/>
  <c r="AO120" i="34"/>
  <c r="Z109" i="12"/>
  <c r="AO92" i="34"/>
  <c r="Z81" i="12"/>
  <c r="AL138" i="34"/>
  <c r="X127" i="12"/>
  <c r="W127" s="1"/>
  <c r="BA159" i="34"/>
  <c r="AH148" i="12"/>
  <c r="AG148" s="1"/>
  <c r="BA177" i="34"/>
  <c r="AH166" i="12"/>
  <c r="AG166" s="1"/>
  <c r="AL66" i="34"/>
  <c r="X55" i="12"/>
  <c r="W55" s="1"/>
  <c r="AU177" i="34"/>
  <c r="AD166" i="12"/>
  <c r="AC166" s="1"/>
  <c r="AU275" i="34"/>
  <c r="AD264" i="12"/>
  <c r="AO55" i="34"/>
  <c r="Z44" i="12"/>
  <c r="AU93" i="34"/>
  <c r="AD82" i="12"/>
  <c r="AU98" i="34"/>
  <c r="AD87" i="12"/>
  <c r="AU128" i="34"/>
  <c r="AD117" i="12"/>
  <c r="AC117" s="1"/>
  <c r="AO259" i="34"/>
  <c r="Z248" i="12"/>
  <c r="AL275" i="34"/>
  <c r="X264" i="12"/>
  <c r="W264" s="1"/>
  <c r="BA42" i="34"/>
  <c r="AH31" i="12"/>
  <c r="AG31" s="1"/>
  <c r="AU69" i="34"/>
  <c r="AD58" i="12"/>
  <c r="AC58" s="1"/>
  <c r="BA73" i="34"/>
  <c r="AH62" i="12"/>
  <c r="AG62" s="1"/>
  <c r="BA169" i="34"/>
  <c r="AH158" i="12"/>
  <c r="AG158" s="1"/>
  <c r="AU178" i="34"/>
  <c r="AD167" i="12"/>
  <c r="AL61" i="34"/>
  <c r="X50" i="12"/>
  <c r="W50" s="1"/>
  <c r="AU240" i="34"/>
  <c r="AD229" i="12"/>
  <c r="AL166" i="34"/>
  <c r="X155" i="12"/>
  <c r="W155" s="1"/>
  <c r="BA210" i="34"/>
  <c r="AH199" i="12"/>
  <c r="AG199" s="1"/>
  <c r="AO247" i="34"/>
  <c r="Z236" i="12"/>
  <c r="AO68" i="34"/>
  <c r="Z57" i="12"/>
  <c r="AO66" i="34"/>
  <c r="Z55" i="12"/>
  <c r="AO84" i="34"/>
  <c r="Z73" i="12"/>
  <c r="AL155" i="34"/>
  <c r="X144" i="12"/>
  <c r="W144" s="1"/>
  <c r="AU159" i="34"/>
  <c r="AD148" i="12"/>
  <c r="AC148" s="1"/>
  <c r="AL168" i="34"/>
  <c r="X157" i="12"/>
  <c r="W157" s="1"/>
  <c r="AU196" i="34"/>
  <c r="AD185" i="12"/>
  <c r="AC185" s="1"/>
  <c r="AU274" i="34"/>
  <c r="AD263" i="12"/>
  <c r="AO93" i="34"/>
  <c r="Z82" i="12"/>
  <c r="AO128" i="34"/>
  <c r="Z117" i="12"/>
  <c r="BA228" i="34"/>
  <c r="AH217" i="12"/>
  <c r="AG217" s="1"/>
  <c r="BA259" i="34"/>
  <c r="AH248" i="12"/>
  <c r="AG248" s="1"/>
  <c r="R461" i="37"/>
  <c r="W461" i="13"/>
  <c r="AF31" i="12"/>
  <c r="AE31" s="1"/>
  <c r="AX42" i="34"/>
  <c r="AF39" i="12"/>
  <c r="AE39" s="1"/>
  <c r="AX50" i="34"/>
  <c r="AF32" i="12"/>
  <c r="AE32" s="1"/>
  <c r="AX43" i="34"/>
  <c r="AF40" i="12"/>
  <c r="AE40" s="1"/>
  <c r="AX51" i="34"/>
  <c r="Z47" i="12"/>
  <c r="AO58" i="34"/>
  <c r="AF74" i="12"/>
  <c r="AE74" s="1"/>
  <c r="AX85" i="34"/>
  <c r="X75" i="12"/>
  <c r="W75" s="1"/>
  <c r="AL86" i="34"/>
  <c r="R72" i="12"/>
  <c r="U70" i="5" s="1"/>
  <c r="Z83" i="34"/>
  <c r="AF81" i="12"/>
  <c r="AE81" s="1"/>
  <c r="AX92" i="34"/>
  <c r="Z87" i="12"/>
  <c r="AO98" i="34"/>
  <c r="Z91" i="12"/>
  <c r="AO102" i="34"/>
  <c r="AF107" i="12"/>
  <c r="AE107" s="1"/>
  <c r="AX118" i="34"/>
  <c r="X111" i="12"/>
  <c r="W111" s="1"/>
  <c r="AL122" i="34"/>
  <c r="AF37" i="12"/>
  <c r="AE37" s="1"/>
  <c r="AX48" i="34"/>
  <c r="X46" i="12"/>
  <c r="W46" s="1"/>
  <c r="AL57" i="34"/>
  <c r="AF104" i="12"/>
  <c r="AE104" s="1"/>
  <c r="AX115" i="34"/>
  <c r="AF29" i="12"/>
  <c r="AE29" s="1"/>
  <c r="AX40" i="34"/>
  <c r="AF79" i="12"/>
  <c r="AE79" s="1"/>
  <c r="AX90" i="34"/>
  <c r="AF68" i="12"/>
  <c r="AE68" s="1"/>
  <c r="AX79" i="34"/>
  <c r="AD84" i="12"/>
  <c r="AU95" i="34"/>
  <c r="AD92" i="12"/>
  <c r="AC92" s="1"/>
  <c r="AU103" i="34"/>
  <c r="AH109" i="12"/>
  <c r="AG109" s="1"/>
  <c r="BA120" i="34"/>
  <c r="AF80" i="12"/>
  <c r="AE80" s="1"/>
  <c r="AX91" i="34"/>
  <c r="Z88" i="12"/>
  <c r="AO99" i="34"/>
  <c r="Z99" i="12"/>
  <c r="AO110" i="34"/>
  <c r="AF69" i="12"/>
  <c r="AE69" s="1"/>
  <c r="AX80" i="34"/>
  <c r="AF96" i="12"/>
  <c r="AE96" s="1"/>
  <c r="AX107" i="34"/>
  <c r="AF105" i="12"/>
  <c r="AE105" s="1"/>
  <c r="AX116" i="34"/>
  <c r="AF178" i="12"/>
  <c r="AE178" s="1"/>
  <c r="AX189" i="34"/>
  <c r="AF181" i="12"/>
  <c r="AE181" s="1"/>
  <c r="AX192" i="34"/>
  <c r="AF185" i="12"/>
  <c r="AE185" s="1"/>
  <c r="AX196" i="34"/>
  <c r="AF189" i="12"/>
  <c r="AE189" s="1"/>
  <c r="AX200" i="34"/>
  <c r="AF193" i="12"/>
  <c r="AE193" s="1"/>
  <c r="AX204" i="34"/>
  <c r="AH197" i="12"/>
  <c r="AG197" s="1"/>
  <c r="BA208" i="34"/>
  <c r="AF196" i="12"/>
  <c r="AE196" s="1"/>
  <c r="AX207" i="34"/>
  <c r="AA247" i="1"/>
  <c r="H245" i="37"/>
  <c r="H522"/>
  <c r="AD39" i="12"/>
  <c r="AU50" i="34"/>
  <c r="X118" i="12"/>
  <c r="W118" s="1"/>
  <c r="AL129" i="34"/>
  <c r="AF153" i="12"/>
  <c r="AE153" s="1"/>
  <c r="AX164" i="34"/>
  <c r="R186" i="12"/>
  <c r="Z197" i="34"/>
  <c r="AD188" i="12"/>
  <c r="AU199" i="34"/>
  <c r="AH49" i="12"/>
  <c r="AG49" s="1"/>
  <c r="BA60" i="34"/>
  <c r="R71" i="12"/>
  <c r="U69" i="5" s="1"/>
  <c r="Z82" i="34"/>
  <c r="AD114" i="12"/>
  <c r="AU125" i="34"/>
  <c r="Z118" i="12"/>
  <c r="AO129" i="34"/>
  <c r="Z135" i="12"/>
  <c r="AO146" i="34"/>
  <c r="AD176" i="12"/>
  <c r="AU187" i="34"/>
  <c r="AD193" i="12"/>
  <c r="AU204" i="34"/>
  <c r="R84" i="12"/>
  <c r="U82" i="5" s="1"/>
  <c r="Z95" i="34"/>
  <c r="X192" i="12"/>
  <c r="W192" s="1"/>
  <c r="AL203" i="34"/>
  <c r="AH93" i="12"/>
  <c r="AG93" s="1"/>
  <c r="BA104" i="34"/>
  <c r="Z108" i="12"/>
  <c r="AO119" i="34"/>
  <c r="X116" i="12"/>
  <c r="W116" s="1"/>
  <c r="AL127" i="34"/>
  <c r="AF116" i="12"/>
  <c r="AE116" s="1"/>
  <c r="AX127" i="34"/>
  <c r="X120" i="12"/>
  <c r="W120" s="1"/>
  <c r="AL131" i="34"/>
  <c r="R130" i="12"/>
  <c r="U128" i="5" s="1"/>
  <c r="Z141" i="34"/>
  <c r="AF132" i="12"/>
  <c r="AE132" s="1"/>
  <c r="AX143" i="34"/>
  <c r="AD140" i="12"/>
  <c r="AC140" s="1"/>
  <c r="AU151" i="34"/>
  <c r="AH169" i="12"/>
  <c r="AG169" s="1"/>
  <c r="BA180" i="34"/>
  <c r="AF169" i="12"/>
  <c r="AE169" s="1"/>
  <c r="AX180" i="34"/>
  <c r="AH246" i="12"/>
  <c r="AG246" s="1"/>
  <c r="BA257" i="34"/>
  <c r="R249" i="12"/>
  <c r="Z260" i="34"/>
  <c r="Z254" i="12"/>
  <c r="AO265" i="34"/>
  <c r="AH265" i="12"/>
  <c r="AG265" s="1"/>
  <c r="BA276" i="34"/>
  <c r="Z267" i="12"/>
  <c r="AO278" i="34"/>
  <c r="AD269" i="12"/>
  <c r="AU280" i="34"/>
  <c r="X274" i="12"/>
  <c r="W274" s="1"/>
  <c r="AL285" i="34"/>
  <c r="Z276" i="12"/>
  <c r="AO287" i="34"/>
  <c r="AH277" i="12"/>
  <c r="AG277" s="1"/>
  <c r="BA288" i="34"/>
  <c r="I368" i="37"/>
  <c r="H368"/>
  <c r="Z76" i="12"/>
  <c r="AO87" i="34"/>
  <c r="AF142" i="12"/>
  <c r="AE142" s="1"/>
  <c r="AX153" i="34"/>
  <c r="Z143" i="12"/>
  <c r="AO154" i="34"/>
  <c r="R159" i="12"/>
  <c r="Z170" i="34"/>
  <c r="R170" i="12"/>
  <c r="Z181" i="34"/>
  <c r="R178" i="12"/>
  <c r="Z189" i="34"/>
  <c r="AD221" i="12"/>
  <c r="AU232" i="34"/>
  <c r="Z221" i="12"/>
  <c r="AO232" i="34"/>
  <c r="X41" i="12"/>
  <c r="W41" s="1"/>
  <c r="AL52" i="34"/>
  <c r="Z54" i="12"/>
  <c r="AO65" i="34"/>
  <c r="Z75" i="12"/>
  <c r="AO86" i="34"/>
  <c r="R88" i="12"/>
  <c r="Z99" i="34"/>
  <c r="AD144" i="12"/>
  <c r="AU155" i="34"/>
  <c r="AH160" i="12"/>
  <c r="AG160" s="1"/>
  <c r="BA171" i="34"/>
  <c r="AF160" i="12"/>
  <c r="AE160" s="1"/>
  <c r="AX171" i="34"/>
  <c r="AF175" i="12"/>
  <c r="AE175" s="1"/>
  <c r="AX186" i="34"/>
  <c r="AD175" i="12"/>
  <c r="AU186" i="34"/>
  <c r="Z190" i="12"/>
  <c r="AO201" i="34"/>
  <c r="AD194" i="12"/>
  <c r="AC194" s="1"/>
  <c r="AU205" i="34"/>
  <c r="AD247" i="12"/>
  <c r="AU258" i="34"/>
  <c r="AC258" i="1"/>
  <c r="I256" i="37" s="1"/>
  <c r="H256"/>
  <c r="AA267" i="1"/>
  <c r="H265" i="37"/>
  <c r="Z270" i="12"/>
  <c r="AO281" i="34"/>
  <c r="Q363" i="37"/>
  <c r="P363"/>
  <c r="I405"/>
  <c r="H405"/>
  <c r="H429"/>
  <c r="I502"/>
  <c r="H502"/>
  <c r="E231" i="12"/>
  <c r="D242" i="34"/>
  <c r="R36" i="12"/>
  <c r="Z47" i="34"/>
  <c r="AD79" i="12"/>
  <c r="AU90" i="34"/>
  <c r="Z138" i="12"/>
  <c r="AO149" i="34"/>
  <c r="AD146" i="12"/>
  <c r="AU157" i="34"/>
  <c r="Z150" i="12"/>
  <c r="AO161" i="34"/>
  <c r="Z201" i="12"/>
  <c r="AO212" i="34"/>
  <c r="Z217" i="12"/>
  <c r="AO228" i="34"/>
  <c r="AD220" i="12"/>
  <c r="AU231" i="34"/>
  <c r="Z31" i="12"/>
  <c r="AO42" i="34"/>
  <c r="Z39" i="12"/>
  <c r="AO50" i="34"/>
  <c r="Q90" i="6"/>
  <c r="H88" i="37"/>
  <c r="M38" i="13"/>
  <c r="H38" i="37"/>
  <c r="R40" i="12"/>
  <c r="Z51" i="34"/>
  <c r="M58" i="13"/>
  <c r="H58" i="37"/>
  <c r="AH91" i="12"/>
  <c r="AG91" s="1"/>
  <c r="BA102" i="34"/>
  <c r="M147" i="13"/>
  <c r="H147" i="37"/>
  <c r="AH61" i="12"/>
  <c r="AG61" s="1"/>
  <c r="BA72" i="34"/>
  <c r="AD67" i="12"/>
  <c r="AC67" s="1"/>
  <c r="AU78" i="34"/>
  <c r="Q112" i="6"/>
  <c r="H110" i="37"/>
  <c r="X113" i="12"/>
  <c r="W113" s="1"/>
  <c r="AL124" i="34"/>
  <c r="AD122" i="12"/>
  <c r="AC122" s="1"/>
  <c r="AU133" i="34"/>
  <c r="Z59" i="12"/>
  <c r="AO70" i="34"/>
  <c r="AD90" i="12"/>
  <c r="AU101" i="34"/>
  <c r="AD107" i="12"/>
  <c r="AU118" i="34"/>
  <c r="AF122" i="12"/>
  <c r="AE122" s="1"/>
  <c r="AX133" i="34"/>
  <c r="Z154" i="12"/>
  <c r="AO165" i="34"/>
  <c r="X164" i="12"/>
  <c r="W164" s="1"/>
  <c r="AL175" i="34"/>
  <c r="Q185" i="6"/>
  <c r="H183" i="37"/>
  <c r="M193" i="13"/>
  <c r="H193" i="37"/>
  <c r="M201" i="13"/>
  <c r="H201" i="37"/>
  <c r="M203" i="13"/>
  <c r="H203" i="37"/>
  <c r="AD251" i="12"/>
  <c r="AU262" i="34"/>
  <c r="Z129" i="12"/>
  <c r="AO140" i="34"/>
  <c r="Q253" i="6"/>
  <c r="H251" i="37"/>
  <c r="AH168" i="12"/>
  <c r="AG168" s="1"/>
  <c r="BA179" i="34"/>
  <c r="AH187" i="12"/>
  <c r="AG187" s="1"/>
  <c r="BA198" i="34"/>
  <c r="AD191" i="12"/>
  <c r="AU202" i="34"/>
  <c r="AD240" i="12"/>
  <c r="AU251" i="34"/>
  <c r="AH262" i="12"/>
  <c r="AG262" s="1"/>
  <c r="BA273" i="34"/>
  <c r="AD268" i="12"/>
  <c r="AU279" i="34"/>
  <c r="H284" i="37"/>
  <c r="M288" i="13"/>
  <c r="H288" i="37"/>
  <c r="H291"/>
  <c r="H387"/>
  <c r="M416" i="13"/>
  <c r="H416" i="37"/>
  <c r="AF162" i="12"/>
  <c r="AE162" s="1"/>
  <c r="AX173" i="34"/>
  <c r="Z165" i="12"/>
  <c r="AO176" i="34"/>
  <c r="AD187" i="12"/>
  <c r="AC187" s="1"/>
  <c r="AU198" i="34"/>
  <c r="AH245" i="12"/>
  <c r="AG245" s="1"/>
  <c r="BA256" i="34"/>
  <c r="M281" i="13"/>
  <c r="H281" i="37"/>
  <c r="M282" i="13"/>
  <c r="H282" i="37"/>
  <c r="M391" i="13"/>
  <c r="H391" i="37"/>
  <c r="H422"/>
  <c r="AH180" i="12"/>
  <c r="AG180" s="1"/>
  <c r="BA191" i="34"/>
  <c r="AD222" i="12"/>
  <c r="AC222" s="1"/>
  <c r="AU233" i="34"/>
  <c r="M305" i="13"/>
  <c r="H305" i="37"/>
  <c r="M400" i="13"/>
  <c r="H400" i="37"/>
  <c r="M417" i="13"/>
  <c r="H417" i="37"/>
  <c r="M459" i="13"/>
  <c r="H459" i="37"/>
  <c r="AF276" i="12"/>
  <c r="AE276" s="1"/>
  <c r="AX287" i="34"/>
  <c r="AF271" i="12"/>
  <c r="AE271" s="1"/>
  <c r="AX282" i="34"/>
  <c r="S568" i="13"/>
  <c r="N568" i="37"/>
  <c r="S570" i="13"/>
  <c r="N570" i="37"/>
  <c r="T623" i="13"/>
  <c r="O623" i="37"/>
  <c r="S550" i="13"/>
  <c r="N550" i="37"/>
  <c r="Q582" i="13"/>
  <c r="L582" i="37"/>
  <c r="AD104" i="12"/>
  <c r="AU115" i="34"/>
  <c r="AH181" i="12"/>
  <c r="AG181" s="1"/>
  <c r="BA192" i="34"/>
  <c r="AD218" i="12"/>
  <c r="AC218" s="1"/>
  <c r="AU229" i="34"/>
  <c r="X218" i="12"/>
  <c r="W218" s="1"/>
  <c r="AL229" i="34"/>
  <c r="AH261" i="12"/>
  <c r="AG261" s="1"/>
  <c r="BA272" i="34"/>
  <c r="Y579" i="13"/>
  <c r="T579" i="37"/>
  <c r="AX55" i="34"/>
  <c r="AF44" i="12"/>
  <c r="AE44" s="1"/>
  <c r="AL68" i="34"/>
  <c r="X57" i="12"/>
  <c r="W57" s="1"/>
  <c r="BA81" i="34"/>
  <c r="AH70" i="12"/>
  <c r="AG70" s="1"/>
  <c r="Q615" i="13"/>
  <c r="L615" i="37"/>
  <c r="AO81" i="34"/>
  <c r="Z70" i="12"/>
  <c r="U516" i="13"/>
  <c r="P516" i="37"/>
  <c r="Q537" i="13"/>
  <c r="L537" i="37"/>
  <c r="U580" i="13"/>
  <c r="P580" i="37"/>
  <c r="U617" i="13"/>
  <c r="P617" i="37"/>
  <c r="W539" i="13"/>
  <c r="R539" i="37"/>
  <c r="Q568" i="13"/>
  <c r="L568" i="37"/>
  <c r="U613" i="13"/>
  <c r="P613" i="37"/>
  <c r="Q623" i="13"/>
  <c r="L623" i="37"/>
  <c r="Q639" i="13"/>
  <c r="L639" i="37"/>
  <c r="BA59" i="34"/>
  <c r="AH48" i="12"/>
  <c r="AG48" s="1"/>
  <c r="BA64" i="34"/>
  <c r="AH53" i="12"/>
  <c r="AG53" s="1"/>
  <c r="U645" i="13"/>
  <c r="P645" i="37"/>
  <c r="X32" i="12"/>
  <c r="W32" s="1"/>
  <c r="AL43" i="34"/>
  <c r="X40" i="12"/>
  <c r="W40" s="1"/>
  <c r="AL51" i="34"/>
  <c r="AD47" i="12"/>
  <c r="AC47" s="1"/>
  <c r="AU58" i="34"/>
  <c r="AF38" i="12"/>
  <c r="AE38" s="1"/>
  <c r="AX49" i="34"/>
  <c r="X74" i="12"/>
  <c r="W74" s="1"/>
  <c r="AL85" i="34"/>
  <c r="AF71" i="12"/>
  <c r="AE71" s="1"/>
  <c r="AX82" i="34"/>
  <c r="Z65" i="12"/>
  <c r="AO76" i="34"/>
  <c r="AF72" i="12"/>
  <c r="AE72" s="1"/>
  <c r="AX83" i="34"/>
  <c r="AF73" i="12"/>
  <c r="AE73" s="1"/>
  <c r="AX84" i="34"/>
  <c r="AF85" i="12"/>
  <c r="AE85" s="1"/>
  <c r="AX96" i="34"/>
  <c r="AF89" i="12"/>
  <c r="AE89" s="1"/>
  <c r="AX100" i="34"/>
  <c r="X107" i="12"/>
  <c r="W107" s="1"/>
  <c r="AL118" i="34"/>
  <c r="R76" i="12"/>
  <c r="U74" i="5" s="1"/>
  <c r="Z87" i="34"/>
  <c r="X104" i="12"/>
  <c r="W104" s="1"/>
  <c r="AL115" i="34"/>
  <c r="AA71" i="1"/>
  <c r="H69" i="37"/>
  <c r="AF91" i="12"/>
  <c r="AE91" s="1"/>
  <c r="AX102" i="34"/>
  <c r="AD68" i="12"/>
  <c r="AU79" i="34"/>
  <c r="X68" i="12"/>
  <c r="W68" s="1"/>
  <c r="AL79" i="34"/>
  <c r="AF84" i="12"/>
  <c r="AE84" s="1"/>
  <c r="AX95" i="34"/>
  <c r="AF92" i="12"/>
  <c r="AE92" s="1"/>
  <c r="AX103" i="34"/>
  <c r="Z95" i="12"/>
  <c r="AO106" i="34"/>
  <c r="AD99" i="12"/>
  <c r="AU110" i="34"/>
  <c r="AD88" i="12"/>
  <c r="AC88" s="1"/>
  <c r="AU99" i="34"/>
  <c r="AH92" i="12"/>
  <c r="AG92" s="1"/>
  <c r="BA103" i="34"/>
  <c r="AF99" i="12"/>
  <c r="AE99" s="1"/>
  <c r="AX110" i="34"/>
  <c r="R101" i="12"/>
  <c r="U99" i="5" s="1"/>
  <c r="Z112" i="34"/>
  <c r="R96" i="12"/>
  <c r="Z107" i="34"/>
  <c r="AD105" i="12"/>
  <c r="AU116" i="34"/>
  <c r="X105" i="12"/>
  <c r="W105" s="1"/>
  <c r="AL116" i="34"/>
  <c r="AF176" i="12"/>
  <c r="AE176" s="1"/>
  <c r="AX187" i="34"/>
  <c r="AF179" i="12"/>
  <c r="AE179" s="1"/>
  <c r="AX190" i="34"/>
  <c r="AF182" i="12"/>
  <c r="AE182" s="1"/>
  <c r="AX193" i="34"/>
  <c r="AF186" i="12"/>
  <c r="AE186" s="1"/>
  <c r="AX197" i="34"/>
  <c r="AF190" i="12"/>
  <c r="AE190" s="1"/>
  <c r="AX201" i="34"/>
  <c r="AF194" i="12"/>
  <c r="AE194" s="1"/>
  <c r="AX205" i="34"/>
  <c r="AD198" i="12"/>
  <c r="AC198" s="1"/>
  <c r="AU209" i="34"/>
  <c r="AF198" i="12"/>
  <c r="AE198" s="1"/>
  <c r="AX209" i="34"/>
  <c r="AF199" i="12"/>
  <c r="AE199" s="1"/>
  <c r="AX210" i="34"/>
  <c r="AD196" i="12"/>
  <c r="AU207" i="34"/>
  <c r="X196" i="12"/>
  <c r="W196" s="1"/>
  <c r="AL207" i="34"/>
  <c r="AD66" i="12"/>
  <c r="AC66" s="1"/>
  <c r="AU77" i="34"/>
  <c r="R77" i="12"/>
  <c r="Z88" i="34"/>
  <c r="X114" i="12"/>
  <c r="W114" s="1"/>
  <c r="AL125" i="34"/>
  <c r="AF151" i="12"/>
  <c r="AE151" s="1"/>
  <c r="AX162" i="34"/>
  <c r="Z186" i="12"/>
  <c r="AO197" i="34"/>
  <c r="X187" i="12"/>
  <c r="W187" s="1"/>
  <c r="AL198" i="34"/>
  <c r="AD203" i="12"/>
  <c r="AU214" i="34"/>
  <c r="AD228" i="12"/>
  <c r="AC228" s="1"/>
  <c r="AU239" i="34"/>
  <c r="AH114" i="12"/>
  <c r="AG114" s="1"/>
  <c r="BA125" i="34"/>
  <c r="AF118" i="12"/>
  <c r="AE118" s="1"/>
  <c r="AX129" i="34"/>
  <c r="Z126" i="12"/>
  <c r="AO137" i="34"/>
  <c r="Z128" i="12"/>
  <c r="AO139" i="34"/>
  <c r="AD135" i="12"/>
  <c r="AU146" i="34"/>
  <c r="AA156" i="1"/>
  <c r="H154" i="37"/>
  <c r="AD181" i="12"/>
  <c r="AC181" s="1"/>
  <c r="AU192" i="34"/>
  <c r="X191" i="12"/>
  <c r="W191" s="1"/>
  <c r="AL202" i="34"/>
  <c r="AD77" i="12"/>
  <c r="AC77" s="1"/>
  <c r="AU88" i="34"/>
  <c r="X188" i="12"/>
  <c r="W188" s="1"/>
  <c r="AL199" i="34"/>
  <c r="R197" i="12"/>
  <c r="U195" i="5" s="1"/>
  <c r="Z208" i="34"/>
  <c r="R61" i="12"/>
  <c r="U59" i="5" s="1"/>
  <c r="Z72" i="34"/>
  <c r="AD86" i="12"/>
  <c r="AU97" i="34"/>
  <c r="R120" i="12"/>
  <c r="Z131" i="34"/>
  <c r="Z130" i="12"/>
  <c r="AO141" i="34"/>
  <c r="AH132" i="12"/>
  <c r="AG132" s="1"/>
  <c r="BA143" i="34"/>
  <c r="Z140" i="12"/>
  <c r="AO151" i="34"/>
  <c r="AD141" i="12"/>
  <c r="AU152" i="34"/>
  <c r="AD169" i="12"/>
  <c r="AU180" i="34"/>
  <c r="Z169" i="12"/>
  <c r="AO180" i="34"/>
  <c r="AD231" i="12"/>
  <c r="AC231" s="1"/>
  <c r="AU242" i="34"/>
  <c r="AH269" i="12"/>
  <c r="AG269" s="1"/>
  <c r="BA280" i="34"/>
  <c r="Z271" i="12"/>
  <c r="AO282" i="34"/>
  <c r="AD273" i="12"/>
  <c r="AU284" i="34"/>
  <c r="I276" i="37"/>
  <c r="H276"/>
  <c r="U387"/>
  <c r="R387"/>
  <c r="Q639"/>
  <c r="N639"/>
  <c r="E232" i="12"/>
  <c r="D243" i="34"/>
  <c r="R86" i="12"/>
  <c r="Z97" i="34"/>
  <c r="AD97" i="12"/>
  <c r="AC97" s="1"/>
  <c r="AU108" i="34"/>
  <c r="AH142" i="12"/>
  <c r="AG142" s="1"/>
  <c r="BA153" i="34"/>
  <c r="AH159" i="12"/>
  <c r="AG159" s="1"/>
  <c r="BA170" i="34"/>
  <c r="AF159" i="12"/>
  <c r="AE159" s="1"/>
  <c r="AX170" i="34"/>
  <c r="AH170" i="12"/>
  <c r="AG170" s="1"/>
  <c r="BA181" i="34"/>
  <c r="AF170" i="12"/>
  <c r="AE170" s="1"/>
  <c r="AX181" i="34"/>
  <c r="AH178" i="12"/>
  <c r="AG178" s="1"/>
  <c r="BA189" i="34"/>
  <c r="AD219" i="12"/>
  <c r="AC219" s="1"/>
  <c r="AU230" i="34"/>
  <c r="Z262" i="12"/>
  <c r="AO273" i="34"/>
  <c r="AD275" i="12"/>
  <c r="AU286" i="34"/>
  <c r="H423" i="37"/>
  <c r="AD75" i="12"/>
  <c r="AU86" i="34"/>
  <c r="R93" i="12"/>
  <c r="U91" i="5" s="1"/>
  <c r="Z104" i="34"/>
  <c r="AD98" i="12"/>
  <c r="AU109" i="34"/>
  <c r="Z144" i="12"/>
  <c r="AO155" i="34"/>
  <c r="AD145" i="12"/>
  <c r="AU156" i="34"/>
  <c r="AD160" i="12"/>
  <c r="AU171" i="34"/>
  <c r="Z160" i="12"/>
  <c r="AO171" i="34"/>
  <c r="Z175" i="12"/>
  <c r="AO186" i="34"/>
  <c r="R190" i="12"/>
  <c r="Z201" i="34"/>
  <c r="AH194" i="12"/>
  <c r="AG194" s="1"/>
  <c r="BA205" i="34"/>
  <c r="AD212" i="12"/>
  <c r="AU223" i="34"/>
  <c r="AD223" i="12"/>
  <c r="AU234" i="34"/>
  <c r="Z225" i="12"/>
  <c r="AO236" i="34"/>
  <c r="AH256" i="12"/>
  <c r="AG256" s="1"/>
  <c r="BA267" i="34"/>
  <c r="Z266" i="12"/>
  <c r="AO277" i="34"/>
  <c r="Q287" i="37"/>
  <c r="O287"/>
  <c r="Q292"/>
  <c r="O292"/>
  <c r="U350"/>
  <c r="T350"/>
  <c r="AD36" i="12"/>
  <c r="AU47" i="34"/>
  <c r="Z131" i="12"/>
  <c r="AO142" i="34"/>
  <c r="AD139" i="12"/>
  <c r="AU150" i="34"/>
  <c r="Z146" i="12"/>
  <c r="AO157" i="34"/>
  <c r="AD215" i="12"/>
  <c r="AC215" s="1"/>
  <c r="AU226" i="34"/>
  <c r="Z256" i="12"/>
  <c r="AO267" i="34"/>
  <c r="AH63" i="12"/>
  <c r="AG63" s="1"/>
  <c r="BA74" i="34"/>
  <c r="AH60" i="12"/>
  <c r="AG60" s="1"/>
  <c r="BA71" i="34"/>
  <c r="AD35" i="12"/>
  <c r="AC35" s="1"/>
  <c r="AU46" i="34"/>
  <c r="AD61" i="12"/>
  <c r="AU72" i="34"/>
  <c r="X117" i="12"/>
  <c r="W117" s="1"/>
  <c r="AL128" i="34"/>
  <c r="Z107" i="12"/>
  <c r="AO118" i="34"/>
  <c r="AH112" i="12"/>
  <c r="AG112" s="1"/>
  <c r="BA123" i="34"/>
  <c r="X122" i="12"/>
  <c r="W122" s="1"/>
  <c r="AL133" i="34"/>
  <c r="X124" i="12"/>
  <c r="W124" s="1"/>
  <c r="AL135" i="34"/>
  <c r="X154" i="12"/>
  <c r="W154" s="1"/>
  <c r="AL165" i="34"/>
  <c r="AD195" i="12"/>
  <c r="AC195" s="1"/>
  <c r="AU206" i="34"/>
  <c r="AH251" i="12"/>
  <c r="AG251" s="1"/>
  <c r="BA262" i="34"/>
  <c r="AH163" i="12"/>
  <c r="AG163" s="1"/>
  <c r="BA174" i="34"/>
  <c r="AH164" i="12"/>
  <c r="AG164" s="1"/>
  <c r="BA175" i="34"/>
  <c r="AH176" i="12"/>
  <c r="AG176" s="1"/>
  <c r="BA187" i="34"/>
  <c r="AD235" i="12"/>
  <c r="AU246" i="34"/>
  <c r="AH253" i="12"/>
  <c r="AG253" s="1"/>
  <c r="BA264" i="34"/>
  <c r="AH260" i="12"/>
  <c r="AG260" s="1"/>
  <c r="BA271" i="34"/>
  <c r="AD262" i="12"/>
  <c r="AC262" s="1"/>
  <c r="AU273" i="34"/>
  <c r="X162" i="12"/>
  <c r="W162" s="1"/>
  <c r="AL173" i="34"/>
  <c r="Z187" i="12"/>
  <c r="AO198" i="34"/>
  <c r="AR245" i="1"/>
  <c r="AL256" i="34"/>
  <c r="AF168" i="12"/>
  <c r="AE168" s="1"/>
  <c r="AX179" i="34"/>
  <c r="X206" i="12"/>
  <c r="W206" s="1"/>
  <c r="AL217" i="34"/>
  <c r="X208" i="12"/>
  <c r="W208" s="1"/>
  <c r="AL219" i="34"/>
  <c r="AD177" i="12"/>
  <c r="AC177" s="1"/>
  <c r="AU188" i="34"/>
  <c r="Y633" i="13"/>
  <c r="T633" i="37"/>
  <c r="T644" i="13"/>
  <c r="O644" i="37"/>
  <c r="Z104" i="12"/>
  <c r="AO115" i="34"/>
  <c r="Z218" i="12"/>
  <c r="AO229" i="34"/>
  <c r="Z277" i="12"/>
  <c r="AO288" i="34"/>
  <c r="AU43"/>
  <c r="AD32" i="12"/>
  <c r="AC32" s="1"/>
  <c r="AL55" i="34"/>
  <c r="X44" i="12"/>
  <c r="W44" s="1"/>
  <c r="AL169" i="34"/>
  <c r="X158" i="12"/>
  <c r="W158" s="1"/>
  <c r="AU215" i="34"/>
  <c r="AD204" i="12"/>
  <c r="AC204" s="1"/>
  <c r="Y517" i="13"/>
  <c r="T517" i="37"/>
  <c r="BC48" i="1"/>
  <c r="AX59" i="34"/>
  <c r="AF48" i="12"/>
  <c r="AE48" s="1"/>
  <c r="BC53" i="1"/>
  <c r="AX64" i="34"/>
  <c r="AF53" i="12"/>
  <c r="AE53" s="1"/>
  <c r="AU81" i="34"/>
  <c r="AD70" i="12"/>
  <c r="AC70" s="1"/>
  <c r="BB70" i="1"/>
  <c r="AL213" i="34"/>
  <c r="X202" i="12"/>
  <c r="W202" s="1"/>
  <c r="AL215" i="34"/>
  <c r="X204" i="12"/>
  <c r="W204" s="1"/>
  <c r="U533" i="13"/>
  <c r="P533" i="37"/>
  <c r="M581" i="13"/>
  <c r="H581" i="37"/>
  <c r="AF35" i="12"/>
  <c r="AE35" s="1"/>
  <c r="AX46" i="34"/>
  <c r="AF36" i="12"/>
  <c r="AE36" s="1"/>
  <c r="AX47" i="34"/>
  <c r="AH47" i="12"/>
  <c r="AG47" s="1"/>
  <c r="BA58" i="34"/>
  <c r="AF30" i="12"/>
  <c r="AE30" s="1"/>
  <c r="AX41" i="34"/>
  <c r="AF70" i="12"/>
  <c r="AE70" s="1"/>
  <c r="AX81" i="34"/>
  <c r="AF67" i="12"/>
  <c r="AE67" s="1"/>
  <c r="AX78" i="34"/>
  <c r="X71" i="12"/>
  <c r="W71" s="1"/>
  <c r="AL82" i="34"/>
  <c r="AD65" i="12"/>
  <c r="AU76" i="34"/>
  <c r="AD72" i="12"/>
  <c r="AU83" i="34"/>
  <c r="X72" i="12"/>
  <c r="W72" s="1"/>
  <c r="AL83" i="34"/>
  <c r="Z79" i="12"/>
  <c r="AO90" i="34"/>
  <c r="AF93" i="12"/>
  <c r="AE93" s="1"/>
  <c r="AX104" i="34"/>
  <c r="AF97" i="12"/>
  <c r="AE97" s="1"/>
  <c r="AX108" i="34"/>
  <c r="AF103" i="12"/>
  <c r="AE103" s="1"/>
  <c r="AX114" i="34"/>
  <c r="AF34" i="12"/>
  <c r="AE34" s="1"/>
  <c r="AX45" i="34"/>
  <c r="AF46" i="12"/>
  <c r="AE46" s="1"/>
  <c r="AX57" i="34"/>
  <c r="AF78" i="12"/>
  <c r="AE78" s="1"/>
  <c r="AX89" i="34"/>
  <c r="AF82" i="12"/>
  <c r="AE82" s="1"/>
  <c r="AX93" i="34"/>
  <c r="AF86" i="12"/>
  <c r="AE86" s="1"/>
  <c r="AX97" i="34"/>
  <c r="AF100" i="12"/>
  <c r="AE100" s="1"/>
  <c r="AX111" i="34"/>
  <c r="AF108" i="12"/>
  <c r="AE108" s="1"/>
  <c r="AX119" i="34"/>
  <c r="AF87" i="12"/>
  <c r="AE87" s="1"/>
  <c r="AX98" i="34"/>
  <c r="AF109" i="12"/>
  <c r="AE109" s="1"/>
  <c r="AX120" i="34"/>
  <c r="AF110" i="12"/>
  <c r="AE110" s="1"/>
  <c r="AX121" i="34"/>
  <c r="AF95" i="12"/>
  <c r="AE95" s="1"/>
  <c r="AX106" i="34"/>
  <c r="Z80" i="12"/>
  <c r="AO91" i="34"/>
  <c r="AF88" i="12"/>
  <c r="AE88" s="1"/>
  <c r="AX99" i="34"/>
  <c r="AF101" i="12"/>
  <c r="AE101" s="1"/>
  <c r="AX112" i="34"/>
  <c r="AF102" i="12"/>
  <c r="AE102" s="1"/>
  <c r="AX113" i="34"/>
  <c r="Z96" i="12"/>
  <c r="AO107" i="34"/>
  <c r="AF106" i="12"/>
  <c r="AE106" s="1"/>
  <c r="AX117" i="34"/>
  <c r="AF177" i="12"/>
  <c r="AE177" s="1"/>
  <c r="AX188" i="34"/>
  <c r="AF183" i="12"/>
  <c r="AE183" s="1"/>
  <c r="AX194" i="34"/>
  <c r="AF187" i="12"/>
  <c r="AE187" s="1"/>
  <c r="AX198" i="34"/>
  <c r="AF191" i="12"/>
  <c r="AE191" s="1"/>
  <c r="AX202" i="34"/>
  <c r="AF195" i="12"/>
  <c r="AE195" s="1"/>
  <c r="AX206" i="34"/>
  <c r="AF197" i="12"/>
  <c r="AE197" s="1"/>
  <c r="AX208" i="34"/>
  <c r="AF201" i="12"/>
  <c r="AE201" s="1"/>
  <c r="AX212" i="34"/>
  <c r="X198" i="12"/>
  <c r="W198" s="1"/>
  <c r="AL209" i="34"/>
  <c r="AR196" i="1"/>
  <c r="N194" i="37" s="1"/>
  <c r="AF200" i="12"/>
  <c r="AE200" s="1"/>
  <c r="AX211" i="34"/>
  <c r="O298" i="37"/>
  <c r="S538"/>
  <c r="S542"/>
  <c r="R39" i="12"/>
  <c r="U37" i="5" s="1"/>
  <c r="Z50" i="34"/>
  <c r="AD81" i="12"/>
  <c r="AU92" i="34"/>
  <c r="AF114" i="12"/>
  <c r="AE114" s="1"/>
  <c r="AX125" i="34"/>
  <c r="X135" i="12"/>
  <c r="W135" s="1"/>
  <c r="AL146" i="34"/>
  <c r="R153" i="12"/>
  <c r="Z164" i="34"/>
  <c r="Z156" i="12"/>
  <c r="AO167" i="34"/>
  <c r="AD184" i="12"/>
  <c r="AU195" i="34"/>
  <c r="AD207" i="12"/>
  <c r="AU218" i="34"/>
  <c r="X45" i="12"/>
  <c r="W45" s="1"/>
  <c r="AL56" i="34"/>
  <c r="R47" i="12"/>
  <c r="Z58" i="34"/>
  <c r="Z49" i="12"/>
  <c r="AO60" i="34"/>
  <c r="AD71" i="12"/>
  <c r="AC71" s="1"/>
  <c r="AU82" i="34"/>
  <c r="AD89" i="12"/>
  <c r="AU100" i="34"/>
  <c r="Z123" i="12"/>
  <c r="AO134" i="34"/>
  <c r="AH135" i="12"/>
  <c r="AG135" s="1"/>
  <c r="BA146" i="34"/>
  <c r="AD151" i="12"/>
  <c r="AC151" s="1"/>
  <c r="AU162" i="34"/>
  <c r="Z153" i="12"/>
  <c r="AO164" i="34"/>
  <c r="X156" i="12"/>
  <c r="W156" s="1"/>
  <c r="AL167" i="34"/>
  <c r="AD189" i="12"/>
  <c r="AU200" i="34"/>
  <c r="X193" i="12"/>
  <c r="W193" s="1"/>
  <c r="AL204" i="34"/>
  <c r="Z61" i="12"/>
  <c r="AO72" i="34"/>
  <c r="R108" i="12"/>
  <c r="U106" i="5" s="1"/>
  <c r="Z119" i="34"/>
  <c r="AD116" i="12"/>
  <c r="AC116" s="1"/>
  <c r="AU127" i="34"/>
  <c r="AF120" i="12"/>
  <c r="AE120" s="1"/>
  <c r="AX131" i="34"/>
  <c r="AF130" i="12"/>
  <c r="AE130" s="1"/>
  <c r="AX141" i="34"/>
  <c r="AD132" i="12"/>
  <c r="AU143" i="34"/>
  <c r="Z133" i="12"/>
  <c r="AO144" i="34"/>
  <c r="AF140" i="12"/>
  <c r="AE140" s="1"/>
  <c r="AX151" i="34"/>
  <c r="Z141" i="12"/>
  <c r="AO152" i="34"/>
  <c r="X169" i="12"/>
  <c r="W169" s="1"/>
  <c r="AL180" i="34"/>
  <c r="AD214" i="12"/>
  <c r="AU225" i="34"/>
  <c r="AD224" i="12"/>
  <c r="AU235" i="34"/>
  <c r="Z233" i="12"/>
  <c r="AO244" i="34"/>
  <c r="R263" i="12"/>
  <c r="U261" i="5" s="1"/>
  <c r="Z274" i="34"/>
  <c r="X266" i="12"/>
  <c r="W266" s="1"/>
  <c r="AL277" i="34"/>
  <c r="AH273" i="12"/>
  <c r="AG273" s="1"/>
  <c r="BA284" i="34"/>
  <c r="Z275" i="12"/>
  <c r="AO286" i="34"/>
  <c r="Q283" i="37"/>
  <c r="O283"/>
  <c r="Q401"/>
  <c r="O401"/>
  <c r="I531"/>
  <c r="H531"/>
  <c r="AF43" i="12"/>
  <c r="AE43" s="1"/>
  <c r="AX54" i="34"/>
  <c r="X43" i="12"/>
  <c r="W43" s="1"/>
  <c r="AL54" i="34"/>
  <c r="AH97" i="12"/>
  <c r="AG97" s="1"/>
  <c r="BA108" i="34"/>
  <c r="AD142" i="12"/>
  <c r="AU153" i="34"/>
  <c r="AD159" i="12"/>
  <c r="AU170" i="34"/>
  <c r="Z159" i="12"/>
  <c r="AO170" i="34"/>
  <c r="AD170" i="12"/>
  <c r="AC170" s="1"/>
  <c r="AU181" i="34"/>
  <c r="Z170" i="12"/>
  <c r="AO181" i="34"/>
  <c r="Z178" i="12"/>
  <c r="AO189" i="34"/>
  <c r="AD209" i="12"/>
  <c r="AU220" i="34"/>
  <c r="AD213" i="12"/>
  <c r="AC213" s="1"/>
  <c r="AU224" i="34"/>
  <c r="Z229" i="12"/>
  <c r="AO240" i="34"/>
  <c r="AH252" i="12"/>
  <c r="AG252" s="1"/>
  <c r="BA263" i="34"/>
  <c r="Z260" i="12"/>
  <c r="AO271" i="34"/>
  <c r="AD271" i="12"/>
  <c r="AC271" s="1"/>
  <c r="AU282" i="34"/>
  <c r="E267" i="12"/>
  <c r="D278" i="34"/>
  <c r="X54" i="12"/>
  <c r="W54" s="1"/>
  <c r="AL65" i="34"/>
  <c r="R75" i="12"/>
  <c r="U73" i="5" s="1"/>
  <c r="Z86" i="34"/>
  <c r="AC122" i="1"/>
  <c r="I120" i="37" s="1"/>
  <c r="H120"/>
  <c r="Z145" i="12"/>
  <c r="AO156" i="34"/>
  <c r="X160" i="12"/>
  <c r="W160" s="1"/>
  <c r="AL171" i="34"/>
  <c r="R175" i="12"/>
  <c r="Z186" i="34"/>
  <c r="AD190" i="12"/>
  <c r="AU201" i="34"/>
  <c r="Z194" i="12"/>
  <c r="AO205" i="34"/>
  <c r="AD225" i="12"/>
  <c r="AU236" i="34"/>
  <c r="AD252" i="12"/>
  <c r="AC252" s="1"/>
  <c r="AU263" i="34"/>
  <c r="Z258" i="12"/>
  <c r="AO269" i="34"/>
  <c r="Q291" i="37"/>
  <c r="O291"/>
  <c r="I539"/>
  <c r="H539"/>
  <c r="AH36" i="12"/>
  <c r="AG36" s="1"/>
  <c r="BA47" i="34"/>
  <c r="AH79" i="12"/>
  <c r="AG79" s="1"/>
  <c r="BA90" i="34"/>
  <c r="AH96" i="12"/>
  <c r="AG96" s="1"/>
  <c r="BA107" i="34"/>
  <c r="R98" i="12"/>
  <c r="Z109" i="34"/>
  <c r="X131" i="12"/>
  <c r="W131" s="1"/>
  <c r="AL142" i="34"/>
  <c r="AH138" i="12"/>
  <c r="AG138" s="1"/>
  <c r="BA149" i="34"/>
  <c r="Z139" i="12"/>
  <c r="AO150" i="34"/>
  <c r="AH150" i="12"/>
  <c r="AG150" s="1"/>
  <c r="BA161" i="34"/>
  <c r="R247" i="12"/>
  <c r="Z258" i="34"/>
  <c r="Z252" i="12"/>
  <c r="AO263" i="34"/>
  <c r="N503" i="37"/>
  <c r="AH39" i="12"/>
  <c r="AG39" s="1"/>
  <c r="BA50" i="34"/>
  <c r="AG55" i="6"/>
  <c r="N53" i="37"/>
  <c r="AD51" i="12"/>
  <c r="AU62" i="34"/>
  <c r="AD60" i="12"/>
  <c r="AC60" s="1"/>
  <c r="AU71" i="34"/>
  <c r="AH35" i="12"/>
  <c r="AG35" s="1"/>
  <c r="BA46" i="34"/>
  <c r="AD94" i="12"/>
  <c r="AC94" s="1"/>
  <c r="AU105" i="34"/>
  <c r="Z111" i="12"/>
  <c r="AO122" i="34"/>
  <c r="AF124" i="12"/>
  <c r="AE124" s="1"/>
  <c r="AX135" i="34"/>
  <c r="X149" i="12"/>
  <c r="W149" s="1"/>
  <c r="AL160" i="34"/>
  <c r="AH67" i="12"/>
  <c r="AG67" s="1"/>
  <c r="BA78" i="34"/>
  <c r="AD112" i="12"/>
  <c r="AC112" s="1"/>
  <c r="AU123" i="34"/>
  <c r="S145" i="13"/>
  <c r="N145" i="37"/>
  <c r="AF121" i="12"/>
  <c r="AE121" s="1"/>
  <c r="AX132" i="34"/>
  <c r="Z137" i="12"/>
  <c r="AO148" i="34"/>
  <c r="AG144" i="6"/>
  <c r="N142" i="37"/>
  <c r="AH154" i="12"/>
  <c r="AG154" s="1"/>
  <c r="BA165" i="34"/>
  <c r="AH167" i="12"/>
  <c r="AG167" s="1"/>
  <c r="BA178" i="34"/>
  <c r="BC248" i="1"/>
  <c r="AX259" i="34"/>
  <c r="X129" i="12"/>
  <c r="W129" s="1"/>
  <c r="AL140" i="34"/>
  <c r="AD163" i="12"/>
  <c r="AU174" i="34"/>
  <c r="AD164" i="12"/>
  <c r="AU175" i="34"/>
  <c r="AF167" i="12"/>
  <c r="AE167" s="1"/>
  <c r="AX178" i="34"/>
  <c r="Z162" i="12"/>
  <c r="AO173" i="34"/>
  <c r="AD234" i="12"/>
  <c r="AU245" i="34"/>
  <c r="S234" i="13"/>
  <c r="N234" i="37"/>
  <c r="AD253" i="12"/>
  <c r="AU264" i="34"/>
  <c r="AD260" i="12"/>
  <c r="AU271" i="34"/>
  <c r="AF267" i="12"/>
  <c r="AE267" s="1"/>
  <c r="AX278" i="34"/>
  <c r="W381" i="13"/>
  <c r="R381" i="37"/>
  <c r="W389" i="13"/>
  <c r="R389" i="37"/>
  <c r="AH162" i="12"/>
  <c r="AG162" s="1"/>
  <c r="BA173" i="34"/>
  <c r="AF165" i="12"/>
  <c r="AE165" s="1"/>
  <c r="AX176" i="34"/>
  <c r="Z168" i="12"/>
  <c r="AO179" i="34"/>
  <c r="BB187" i="1"/>
  <c r="AD210" i="12"/>
  <c r="AU221" i="34"/>
  <c r="BC235" i="1"/>
  <c r="AX246" i="34"/>
  <c r="AH274" i="12"/>
  <c r="AG274" s="1"/>
  <c r="BA285" i="34"/>
  <c r="R281" i="37"/>
  <c r="AD180" i="12"/>
  <c r="AU191" i="34"/>
  <c r="X210" i="12"/>
  <c r="W210" s="1"/>
  <c r="AL221" i="34"/>
  <c r="AD242" i="12"/>
  <c r="AC242" s="1"/>
  <c r="AU253" i="34"/>
  <c r="AH266" i="12"/>
  <c r="AG266" s="1"/>
  <c r="BA277" i="34"/>
  <c r="S288" i="13"/>
  <c r="N288" i="37"/>
  <c r="S355" i="13"/>
  <c r="N355" i="37"/>
  <c r="N375"/>
  <c r="N545"/>
  <c r="AH177" i="12"/>
  <c r="AG177" s="1"/>
  <c r="BA188" i="34"/>
  <c r="AH276" i="12"/>
  <c r="AG276" s="1"/>
  <c r="BA287" i="34"/>
  <c r="U583" i="13"/>
  <c r="P583" i="37"/>
  <c r="U626" i="13"/>
  <c r="P626" i="37"/>
  <c r="M527" i="13"/>
  <c r="H527" i="37"/>
  <c r="W566" i="13"/>
  <c r="R566" i="37"/>
  <c r="AH218" i="12"/>
  <c r="AG218" s="1"/>
  <c r="BA229" i="34"/>
  <c r="AD261" i="12"/>
  <c r="AC261" s="1"/>
  <c r="AU272" i="34"/>
  <c r="Z269" i="12"/>
  <c r="AO280" i="34"/>
  <c r="U362" i="37"/>
  <c r="R362"/>
  <c r="W369" i="13"/>
  <c r="R369" i="37"/>
  <c r="Y646" i="13"/>
  <c r="T646" i="37"/>
  <c r="S201" i="13"/>
  <c r="N201" i="37"/>
  <c r="AG50" i="6"/>
  <c r="N48" i="37"/>
  <c r="AL63" i="34"/>
  <c r="X52" i="12"/>
  <c r="W52" s="1"/>
  <c r="AL159" i="34"/>
  <c r="X148" i="12"/>
  <c r="W148" s="1"/>
  <c r="AL259" i="34"/>
  <c r="X248" i="12"/>
  <c r="W248" s="1"/>
  <c r="U576" i="13"/>
  <c r="P576" i="37"/>
  <c r="AR48" i="1"/>
  <c r="AL59" i="34"/>
  <c r="X48" i="12"/>
  <c r="W48" s="1"/>
  <c r="AR53" i="1"/>
  <c r="AL64" i="34"/>
  <c r="X53" i="12"/>
  <c r="W53" s="1"/>
  <c r="AL214" i="34"/>
  <c r="X203" i="12"/>
  <c r="W203" s="1"/>
  <c r="Q525" i="13"/>
  <c r="L525" i="37"/>
  <c r="Q569" i="13"/>
  <c r="L569" i="37"/>
  <c r="U611" i="13"/>
  <c r="P611" i="37"/>
  <c r="Q627" i="13"/>
  <c r="L627" i="37"/>
  <c r="T639" i="13"/>
  <c r="O639" i="37"/>
  <c r="Q642" i="13"/>
  <c r="L642" i="37"/>
  <c r="AR174" i="1"/>
  <c r="AL185" i="34"/>
  <c r="X174" i="12"/>
  <c r="W174" s="1"/>
  <c r="Y540" i="13"/>
  <c r="T540" i="37"/>
  <c r="Q571" i="13"/>
  <c r="L571" i="37"/>
  <c r="Q613" i="13"/>
  <c r="L613" i="37"/>
  <c r="U638" i="13"/>
  <c r="P638" i="37"/>
  <c r="AO59" i="34"/>
  <c r="Z48" i="12"/>
  <c r="AO64" i="34"/>
  <c r="Z53" i="12"/>
  <c r="AR173" i="1"/>
  <c r="AL184" i="34"/>
  <c r="X173" i="12"/>
  <c r="W173" s="1"/>
  <c r="U532" i="13"/>
  <c r="P532" i="37"/>
  <c r="S560" i="13"/>
  <c r="N560" i="37"/>
  <c r="AD40" i="12"/>
  <c r="AU51" i="34"/>
  <c r="X36" i="12"/>
  <c r="W36" s="1"/>
  <c r="AL47" i="34"/>
  <c r="AF33" i="12"/>
  <c r="AE33" s="1"/>
  <c r="AX44" i="34"/>
  <c r="AF66" i="12"/>
  <c r="AE66" s="1"/>
  <c r="AX77" i="34"/>
  <c r="X70" i="12"/>
  <c r="W70" s="1"/>
  <c r="AL81" i="34"/>
  <c r="AF75" i="12"/>
  <c r="AE75" s="1"/>
  <c r="AX86" i="34"/>
  <c r="AF65" i="12"/>
  <c r="AE65" s="1"/>
  <c r="AX76" i="34"/>
  <c r="AH72" i="12"/>
  <c r="AG72" s="1"/>
  <c r="BA83" i="34"/>
  <c r="AF77" i="12"/>
  <c r="AE77" s="1"/>
  <c r="AX88" i="34"/>
  <c r="Z83" i="12"/>
  <c r="AO94" i="34"/>
  <c r="AF111" i="12"/>
  <c r="AE111" s="1"/>
  <c r="AX122" i="34"/>
  <c r="AF76" i="12"/>
  <c r="AE76" s="1"/>
  <c r="AX87" i="34"/>
  <c r="AF90" i="12"/>
  <c r="AE90" s="1"/>
  <c r="AX101" i="34"/>
  <c r="AF94" i="12"/>
  <c r="AE94" s="1"/>
  <c r="AX105" i="34"/>
  <c r="AF98" i="12"/>
  <c r="AE98" s="1"/>
  <c r="AX109" i="34"/>
  <c r="X100" i="12"/>
  <c r="W100" s="1"/>
  <c r="AL111" i="34"/>
  <c r="X108" i="12"/>
  <c r="W108" s="1"/>
  <c r="AL119" i="34"/>
  <c r="AF83" i="12"/>
  <c r="AE83" s="1"/>
  <c r="AX94" i="34"/>
  <c r="Z84" i="12"/>
  <c r="AO95" i="34"/>
  <c r="Z92" i="12"/>
  <c r="AO103" i="34"/>
  <c r="AD109" i="12"/>
  <c r="AC109" s="1"/>
  <c r="AU120" i="34"/>
  <c r="X109" i="12"/>
  <c r="W109" s="1"/>
  <c r="AL120" i="34"/>
  <c r="Z102" i="12"/>
  <c r="AO113" i="34"/>
  <c r="AD80" i="12"/>
  <c r="AU91" i="34"/>
  <c r="AH84" i="12"/>
  <c r="AG84" s="1"/>
  <c r="BA95" i="34"/>
  <c r="AD101" i="12"/>
  <c r="AC101" s="1"/>
  <c r="AU112" i="34"/>
  <c r="X101" i="12"/>
  <c r="W101" s="1"/>
  <c r="AL112" i="34"/>
  <c r="AD96" i="12"/>
  <c r="AU107" i="34"/>
  <c r="AF180" i="12"/>
  <c r="AE180" s="1"/>
  <c r="AX191" i="34"/>
  <c r="AF184" i="12"/>
  <c r="AE184" s="1"/>
  <c r="AX195" i="34"/>
  <c r="AF188" i="12"/>
  <c r="AE188" s="1"/>
  <c r="AX199" i="34"/>
  <c r="AF192" i="12"/>
  <c r="AE192" s="1"/>
  <c r="AX203" i="34"/>
  <c r="AH201" i="12"/>
  <c r="AG201" s="1"/>
  <c r="BA212" i="34"/>
  <c r="AD200" i="12"/>
  <c r="AU211" i="34"/>
  <c r="X200" i="12"/>
  <c r="W200" s="1"/>
  <c r="AL211" i="34"/>
  <c r="O306" i="37"/>
  <c r="H329"/>
  <c r="R51" i="12"/>
  <c r="U49" i="5" s="1"/>
  <c r="Z62" i="34"/>
  <c r="R59" i="12"/>
  <c r="U57" i="5" s="1"/>
  <c r="Z70" i="34"/>
  <c r="AD83" i="12"/>
  <c r="AU94" i="34"/>
  <c r="X123" i="12"/>
  <c r="W123" s="1"/>
  <c r="AL134" i="34"/>
  <c r="AF135" i="12"/>
  <c r="AE135" s="1"/>
  <c r="AX146" i="34"/>
  <c r="X153" i="12"/>
  <c r="W153" s="1"/>
  <c r="AL164" i="34"/>
  <c r="AD192" i="12"/>
  <c r="AC192" s="1"/>
  <c r="AU203" i="34"/>
  <c r="AF45" i="12"/>
  <c r="AE45" s="1"/>
  <c r="AX56" i="34"/>
  <c r="AD49" i="12"/>
  <c r="AU60" i="34"/>
  <c r="AD85" i="12"/>
  <c r="AU96" i="34"/>
  <c r="R92" i="12"/>
  <c r="Z103" i="34"/>
  <c r="Z114" i="12"/>
  <c r="AO125" i="34"/>
  <c r="AF123" i="12"/>
  <c r="AE123" s="1"/>
  <c r="AX134" i="34"/>
  <c r="AD153" i="12"/>
  <c r="AC153" s="1"/>
  <c r="AU164" i="34"/>
  <c r="AF156" i="12"/>
  <c r="AE156" s="1"/>
  <c r="AX167" i="34"/>
  <c r="AD179" i="12"/>
  <c r="AU190" i="34"/>
  <c r="AD197" i="12"/>
  <c r="AC197" s="1"/>
  <c r="AU208" i="34"/>
  <c r="X189" i="12"/>
  <c r="W189" s="1"/>
  <c r="AL200" i="34"/>
  <c r="AD108" i="12"/>
  <c r="AU119" i="34"/>
  <c r="R116" i="12"/>
  <c r="U114" i="5" s="1"/>
  <c r="Z127" i="34"/>
  <c r="AD120" i="12"/>
  <c r="AU131" i="34"/>
  <c r="Z120" i="12"/>
  <c r="AO131" i="34"/>
  <c r="X130" i="12"/>
  <c r="W130" s="1"/>
  <c r="AL141" i="34"/>
  <c r="Z132" i="12"/>
  <c r="AO143" i="34"/>
  <c r="AF133" i="12"/>
  <c r="AE133" s="1"/>
  <c r="AX144" i="34"/>
  <c r="AH140" i="12"/>
  <c r="AG140" s="1"/>
  <c r="BA151" i="34"/>
  <c r="X141" i="12"/>
  <c r="W141" s="1"/>
  <c r="AL152" i="34"/>
  <c r="R169" i="12"/>
  <c r="Z180" i="34"/>
  <c r="AD178" i="12"/>
  <c r="AU189" i="34"/>
  <c r="AD246" i="12"/>
  <c r="AC246" s="1"/>
  <c r="AU257" i="34"/>
  <c r="R261" i="12"/>
  <c r="Z272" i="34"/>
  <c r="AD265" i="12"/>
  <c r="AU276" i="34"/>
  <c r="X270" i="12"/>
  <c r="W270" s="1"/>
  <c r="AL281" i="34"/>
  <c r="AD277" i="12"/>
  <c r="AU288" i="34"/>
  <c r="Q294" i="37"/>
  <c r="O294"/>
  <c r="Q355"/>
  <c r="P355"/>
  <c r="H404"/>
  <c r="H537"/>
  <c r="I604"/>
  <c r="H604"/>
  <c r="H606"/>
  <c r="I608"/>
  <c r="H608"/>
  <c r="I616"/>
  <c r="H616"/>
  <c r="I618"/>
  <c r="H618"/>
  <c r="H620"/>
  <c r="I624"/>
  <c r="H624"/>
  <c r="I626"/>
  <c r="H626"/>
  <c r="H628"/>
  <c r="H630"/>
  <c r="AH76" i="12"/>
  <c r="AG76" s="1"/>
  <c r="BA87" i="34"/>
  <c r="R97" i="12"/>
  <c r="Z108" i="34"/>
  <c r="Z142" i="12"/>
  <c r="AO153" i="34"/>
  <c r="AD143" i="12"/>
  <c r="AU154" i="34"/>
  <c r="X150" i="12"/>
  <c r="W150" s="1"/>
  <c r="AL161" i="34"/>
  <c r="X159" i="12"/>
  <c r="W159" s="1"/>
  <c r="AL170" i="34"/>
  <c r="X170" i="12"/>
  <c r="W170" s="1"/>
  <c r="AL181" i="34"/>
  <c r="AD205" i="12"/>
  <c r="AU216" i="34"/>
  <c r="AD232" i="12"/>
  <c r="AU243" i="34"/>
  <c r="AD238" i="12"/>
  <c r="AU249" i="34"/>
  <c r="AH247" i="12"/>
  <c r="AG247" s="1"/>
  <c r="BA258" i="34"/>
  <c r="AD267" i="12"/>
  <c r="AC267" s="1"/>
  <c r="AU278" i="34"/>
  <c r="R54" i="12"/>
  <c r="Z65" i="34"/>
  <c r="AH75" i="12"/>
  <c r="AG75" s="1"/>
  <c r="BA86" i="34"/>
  <c r="AH88" i="12"/>
  <c r="AG88" s="1"/>
  <c r="BA99" i="34"/>
  <c r="AD93" i="12"/>
  <c r="AU104" i="34"/>
  <c r="AH144" i="12"/>
  <c r="AG144" s="1"/>
  <c r="BA155" i="34"/>
  <c r="R160" i="12"/>
  <c r="U158" i="5" s="1"/>
  <c r="Z171" i="34"/>
  <c r="AH175" i="12"/>
  <c r="AG175" s="1"/>
  <c r="BA186" i="34"/>
  <c r="AH190" i="12"/>
  <c r="AG190" s="1"/>
  <c r="BA201" i="34"/>
  <c r="R194" i="12"/>
  <c r="U192" i="5" s="1"/>
  <c r="Z205" i="34"/>
  <c r="AD257" i="12"/>
  <c r="AU268" i="34"/>
  <c r="Z274" i="12"/>
  <c r="AO285" i="34"/>
  <c r="I590" i="37"/>
  <c r="H590"/>
  <c r="I598"/>
  <c r="H598"/>
  <c r="AD138" i="12"/>
  <c r="AU149" i="34"/>
  <c r="BD138" i="1"/>
  <c r="T136" i="37" s="1"/>
  <c r="X139" i="12"/>
  <c r="W139" s="1"/>
  <c r="AL150" i="34"/>
  <c r="AH146" i="12"/>
  <c r="AG146" s="1"/>
  <c r="BA157" i="34"/>
  <c r="AD150" i="12"/>
  <c r="AU161" i="34"/>
  <c r="R201" i="12"/>
  <c r="U199" i="5" s="1"/>
  <c r="Z212" i="34"/>
  <c r="AD216" i="12"/>
  <c r="AU227" i="34"/>
  <c r="R259" i="12"/>
  <c r="Z270" i="34"/>
  <c r="I528" i="37"/>
  <c r="H528"/>
  <c r="I490"/>
  <c r="H490"/>
  <c r="Z51" i="12"/>
  <c r="AO62" i="34"/>
  <c r="Z60" i="12"/>
  <c r="AO71" i="34"/>
  <c r="Z35" i="12"/>
  <c r="AO46" i="34"/>
  <c r="Z67" i="12"/>
  <c r="AO78" i="34"/>
  <c r="AD111" i="12"/>
  <c r="AC111" s="1"/>
  <c r="AU122" i="34"/>
  <c r="Z115" i="12"/>
  <c r="AO126" i="34"/>
  <c r="AF117" i="12"/>
  <c r="AE117" s="1"/>
  <c r="AX128" i="34"/>
  <c r="Z122" i="12"/>
  <c r="AO133" i="34"/>
  <c r="AD128" i="12"/>
  <c r="AC128" s="1"/>
  <c r="AU139" i="34"/>
  <c r="AF137" i="12"/>
  <c r="AE137" s="1"/>
  <c r="AX148" i="34"/>
  <c r="Z152" i="12"/>
  <c r="AO163" i="34"/>
  <c r="X161" i="12"/>
  <c r="W161" s="1"/>
  <c r="AL172" i="34"/>
  <c r="AD59" i="12"/>
  <c r="AU70" i="34"/>
  <c r="Z112" i="12"/>
  <c r="AO123" i="34"/>
  <c r="Z113" i="12"/>
  <c r="AO124" i="34"/>
  <c r="X115" i="12"/>
  <c r="W115" s="1"/>
  <c r="AL126" i="34"/>
  <c r="X121" i="12"/>
  <c r="W121" s="1"/>
  <c r="AL132" i="34"/>
  <c r="AH95" i="12"/>
  <c r="AG95" s="1"/>
  <c r="BA106" i="34"/>
  <c r="AD154" i="12"/>
  <c r="AU165" i="34"/>
  <c r="AD183" i="12"/>
  <c r="AU194" i="34"/>
  <c r="Z163" i="12"/>
  <c r="AO174" i="34"/>
  <c r="Z164" i="12"/>
  <c r="AO175" i="34"/>
  <c r="Z191" i="12"/>
  <c r="AO202" i="34"/>
  <c r="AO251"/>
  <c r="AO264"/>
  <c r="AH268" i="12"/>
  <c r="AG268" s="1"/>
  <c r="BA279" i="34"/>
  <c r="AD162" i="12"/>
  <c r="AC162" s="1"/>
  <c r="AU173" i="34"/>
  <c r="AD168" i="12"/>
  <c r="AC168" s="1"/>
  <c r="AU179" i="34"/>
  <c r="AH189" i="12"/>
  <c r="AG189" s="1"/>
  <c r="BA200" i="34"/>
  <c r="AH228" i="12"/>
  <c r="AG228" s="1"/>
  <c r="BA239" i="34"/>
  <c r="AR235" i="1"/>
  <c r="AL246" i="34"/>
  <c r="AD274" i="12"/>
  <c r="AC274" s="1"/>
  <c r="AU285" i="34"/>
  <c r="Z151" i="12"/>
  <c r="AO162" i="34"/>
  <c r="Z180" i="12"/>
  <c r="AO191" i="34"/>
  <c r="AD206" i="12"/>
  <c r="AU217" i="34"/>
  <c r="AD208" i="12"/>
  <c r="AC208" s="1"/>
  <c r="AU219" i="34"/>
  <c r="AD266" i="12"/>
  <c r="AU277" i="34"/>
  <c r="AD211" i="12"/>
  <c r="AU222" i="34"/>
  <c r="Z177" i="12"/>
  <c r="AO188" i="34"/>
  <c r="AD276" i="12"/>
  <c r="AC276" s="1"/>
  <c r="AU287" i="34"/>
  <c r="U622" i="13"/>
  <c r="P622" i="37"/>
  <c r="Q632" i="13"/>
  <c r="L632" i="37"/>
  <c r="Q530" i="13"/>
  <c r="L530" i="37"/>
  <c r="T647" i="13"/>
  <c r="O647" i="37"/>
  <c r="U608" i="13"/>
  <c r="P608" i="37"/>
  <c r="U616" i="13"/>
  <c r="P616" i="37"/>
  <c r="Z181" i="12"/>
  <c r="AO192" i="34"/>
  <c r="AF218" i="12"/>
  <c r="AE218" s="1"/>
  <c r="AX229" i="34"/>
  <c r="AO272"/>
  <c r="AX63"/>
  <c r="AF52" i="12"/>
  <c r="AE52" s="1"/>
  <c r="BC52" i="1"/>
  <c r="AX68" i="34"/>
  <c r="AF57" i="12"/>
  <c r="AE57" s="1"/>
  <c r="U521" i="13"/>
  <c r="P521" i="37"/>
  <c r="T529" i="13"/>
  <c r="O529" i="37"/>
  <c r="U650" i="13"/>
  <c r="P650" i="37"/>
  <c r="AU59" i="34"/>
  <c r="AD48" i="12"/>
  <c r="AC48" s="1"/>
  <c r="AU64" i="34"/>
  <c r="AD53" i="12"/>
  <c r="AC53" s="1"/>
  <c r="U609" i="13"/>
  <c r="P609" i="37"/>
  <c r="AA168" i="1"/>
  <c r="AC151"/>
  <c r="I149" i="37" s="1"/>
  <c r="AK102" i="1"/>
  <c r="M100" i="37" s="1"/>
  <c r="AF37" i="6"/>
  <c r="O37"/>
  <c r="O50"/>
  <c r="AY62"/>
  <c r="AO66"/>
  <c r="O66"/>
  <c r="AY87"/>
  <c r="AF158"/>
  <c r="AY124"/>
  <c r="AF140"/>
  <c r="AY132"/>
  <c r="AF253"/>
  <c r="AY100"/>
  <c r="O118"/>
  <c r="W166"/>
  <c r="O188"/>
  <c r="W197"/>
  <c r="AO210"/>
  <c r="O242"/>
  <c r="O186"/>
  <c r="AA214" i="1"/>
  <c r="U137" i="5"/>
  <c r="P130" i="6"/>
  <c r="P30"/>
  <c r="P89"/>
  <c r="P103"/>
  <c r="P150"/>
  <c r="P154"/>
  <c r="P259"/>
  <c r="P32"/>
  <c r="P164"/>
  <c r="P62"/>
  <c r="Y158"/>
  <c r="O40" i="13"/>
  <c r="K104"/>
  <c r="K149"/>
  <c r="P215" i="6"/>
  <c r="P233" i="13"/>
  <c r="AC103" i="1"/>
  <c r="I101" i="37" s="1"/>
  <c r="AA154" i="1"/>
  <c r="AC168"/>
  <c r="I166" i="37" s="1"/>
  <c r="AC215" i="1"/>
  <c r="I213" i="37" s="1"/>
  <c r="AK212" i="1"/>
  <c r="M210" i="37" s="1"/>
  <c r="AC32" i="1"/>
  <c r="I30" i="37" s="1"/>
  <c r="W57" i="6"/>
  <c r="W62"/>
  <c r="AO71"/>
  <c r="AF66"/>
  <c r="W87"/>
  <c r="AO149"/>
  <c r="W124"/>
  <c r="AY140"/>
  <c r="W132"/>
  <c r="AO188"/>
  <c r="AY253"/>
  <c r="AF57"/>
  <c r="O100"/>
  <c r="O176"/>
  <c r="AF166"/>
  <c r="W188"/>
  <c r="AO197"/>
  <c r="W210"/>
  <c r="AO186"/>
  <c r="AC89" i="1"/>
  <c r="I87" i="37" s="1"/>
  <c r="K28" i="13"/>
  <c r="K87"/>
  <c r="K101"/>
  <c r="K148"/>
  <c r="K152"/>
  <c r="K257"/>
  <c r="K30"/>
  <c r="K162"/>
  <c r="K60"/>
  <c r="P156"/>
  <c r="P260" i="6"/>
  <c r="P57"/>
  <c r="P168"/>
  <c r="P184"/>
  <c r="K213" i="13"/>
  <c r="G128" i="37"/>
  <c r="AA32" i="1"/>
  <c r="AA103"/>
  <c r="AK134"/>
  <c r="M132" i="37" s="1"/>
  <c r="AC154" i="1"/>
  <c r="I152" i="37" s="1"/>
  <c r="AC164" i="1"/>
  <c r="I162" i="37" s="1"/>
  <c r="AK182" i="1"/>
  <c r="M180" i="37" s="1"/>
  <c r="AK202" i="1"/>
  <c r="M200" i="37" s="1"/>
  <c r="AK29" i="1"/>
  <c r="M27" i="37" s="1"/>
  <c r="AY71" i="6"/>
  <c r="AY66"/>
  <c r="AO124"/>
  <c r="O124"/>
  <c r="W140"/>
  <c r="AO176"/>
  <c r="AY188"/>
  <c r="AO132"/>
  <c r="O132"/>
  <c r="AF188"/>
  <c r="W253"/>
  <c r="AY186"/>
  <c r="W186"/>
  <c r="AA215" i="1"/>
  <c r="AA66"/>
  <c r="P113" i="6"/>
  <c r="P214"/>
  <c r="P272"/>
  <c r="P33"/>
  <c r="Y165"/>
  <c r="P39"/>
  <c r="Y62"/>
  <c r="P66"/>
  <c r="Y188"/>
  <c r="K258" i="13"/>
  <c r="K55"/>
  <c r="K166"/>
  <c r="K182"/>
  <c r="O27"/>
  <c r="R262" i="6"/>
  <c r="I260" i="37"/>
  <c r="F578" i="13"/>
  <c r="D578" i="37"/>
  <c r="F585" i="13"/>
  <c r="D585" i="37"/>
  <c r="F593" i="13"/>
  <c r="D593" i="37"/>
  <c r="F611" i="13"/>
  <c r="D611" i="37"/>
  <c r="F623" i="13"/>
  <c r="D623" i="37"/>
  <c r="F634" i="13"/>
  <c r="D634" i="37"/>
  <c r="F649" i="13"/>
  <c r="D649" i="37"/>
  <c r="F577" i="13"/>
  <c r="D577" i="37"/>
  <c r="F586" i="13"/>
  <c r="D586" i="37"/>
  <c r="F590" i="13"/>
  <c r="D590" i="37"/>
  <c r="F596" i="13"/>
  <c r="D596" i="37"/>
  <c r="F606" i="13"/>
  <c r="D606" i="37"/>
  <c r="F618" i="13"/>
  <c r="D618" i="37"/>
  <c r="F626" i="13"/>
  <c r="D626" i="37"/>
  <c r="F639" i="13"/>
  <c r="D639" i="37"/>
  <c r="F653" i="13"/>
  <c r="D653" i="37"/>
  <c r="F572" i="13"/>
  <c r="D572" i="37"/>
  <c r="F574" i="13"/>
  <c r="D574" i="37"/>
  <c r="F580" i="13"/>
  <c r="D580" i="37"/>
  <c r="F605" i="13"/>
  <c r="D605" i="37"/>
  <c r="F613" i="13"/>
  <c r="D613" i="37"/>
  <c r="F621" i="13"/>
  <c r="D621" i="37"/>
  <c r="F632" i="13"/>
  <c r="D632" i="37"/>
  <c r="F575" i="13"/>
  <c r="D575" i="37"/>
  <c r="F579" i="13"/>
  <c r="D579" i="37"/>
  <c r="F583" i="13"/>
  <c r="D583" i="37"/>
  <c r="F594" i="13"/>
  <c r="D594" i="37"/>
  <c r="F598" i="13"/>
  <c r="D598" i="37"/>
  <c r="F604" i="13"/>
  <c r="D604" i="37"/>
  <c r="F616" i="13"/>
  <c r="D616" i="37"/>
  <c r="F624" i="13"/>
  <c r="D624" i="37"/>
  <c r="F628" i="13"/>
  <c r="D628" i="37"/>
  <c r="F633" i="13"/>
  <c r="D633" i="37"/>
  <c r="F638" i="13"/>
  <c r="D638" i="37"/>
  <c r="I346"/>
  <c r="F584" i="13"/>
  <c r="D584" i="37"/>
  <c r="F592" i="13"/>
  <c r="D592" i="37"/>
  <c r="F603" i="13"/>
  <c r="D603" i="37"/>
  <c r="F619" i="13"/>
  <c r="D619" i="37"/>
  <c r="F627" i="13"/>
  <c r="D627" i="37"/>
  <c r="F647" i="13"/>
  <c r="D647" i="37"/>
  <c r="F581" i="13"/>
  <c r="D581" i="37"/>
  <c r="F587" i="13"/>
  <c r="D587" i="37"/>
  <c r="F591" i="13"/>
  <c r="D591" i="37"/>
  <c r="F597" i="13"/>
  <c r="D597" i="37"/>
  <c r="F614" i="13"/>
  <c r="D614" i="37"/>
  <c r="F622" i="13"/>
  <c r="D622" i="37"/>
  <c r="F630" i="13"/>
  <c r="D630" i="37"/>
  <c r="F636" i="13"/>
  <c r="D636" i="37"/>
  <c r="F646" i="13"/>
  <c r="D646" i="37"/>
  <c r="F573" i="13"/>
  <c r="D573" i="37"/>
  <c r="F576" i="13"/>
  <c r="D576" i="37"/>
  <c r="F600" i="13"/>
  <c r="D600" i="37"/>
  <c r="F609" i="13"/>
  <c r="D609" i="37"/>
  <c r="F617" i="13"/>
  <c r="D617" i="37"/>
  <c r="F625" i="13"/>
  <c r="D625" i="37"/>
  <c r="F642" i="13"/>
  <c r="D642" i="37"/>
  <c r="F651" i="13"/>
  <c r="D651" i="37"/>
  <c r="F588" i="13"/>
  <c r="D588" i="37"/>
  <c r="F589" i="13"/>
  <c r="D589" i="37"/>
  <c r="F595" i="13"/>
  <c r="D595" i="37"/>
  <c r="F608" i="13"/>
  <c r="D608" i="37"/>
  <c r="F637" i="13"/>
  <c r="D637" i="37"/>
  <c r="F612" i="13"/>
  <c r="D612" i="37"/>
  <c r="F645" i="13"/>
  <c r="D645" i="37"/>
  <c r="AG147" i="6"/>
  <c r="Q375" i="37"/>
  <c r="AG236" i="6"/>
  <c r="U363" i="37"/>
  <c r="U375"/>
  <c r="U344"/>
  <c r="U335"/>
  <c r="W281" i="13"/>
  <c r="U369" i="37"/>
  <c r="W362" i="13"/>
  <c r="W335"/>
  <c r="W344"/>
  <c r="AP187" i="6"/>
  <c r="U389" i="37"/>
  <c r="I404"/>
  <c r="AC66" i="1"/>
  <c r="I64" i="37" s="1"/>
  <c r="AA122" i="1"/>
  <c r="I606" i="37"/>
  <c r="I628"/>
  <c r="Q203" i="6"/>
  <c r="Q205"/>
  <c r="Q60"/>
  <c r="AC156" i="1"/>
  <c r="I154" i="37" s="1"/>
  <c r="I429"/>
  <c r="Q40" i="6"/>
  <c r="Q149"/>
  <c r="AC40" i="1"/>
  <c r="I38" i="37" s="1"/>
  <c r="AC112" i="1"/>
  <c r="I110" i="37" s="1"/>
  <c r="S526"/>
  <c r="S530"/>
  <c r="S534"/>
  <c r="S539"/>
  <c r="S543"/>
  <c r="BD144" i="1"/>
  <c r="T142" i="37" s="1"/>
  <c r="AB259" i="1"/>
  <c r="H257" i="37" s="1"/>
  <c r="BC60" i="1"/>
  <c r="S58" i="37" s="1"/>
  <c r="AF60" i="12"/>
  <c r="AE60" s="1"/>
  <c r="BD63" i="1"/>
  <c r="T61" i="37" s="1"/>
  <c r="AR59" i="1"/>
  <c r="N57" i="37" s="1"/>
  <c r="X59" i="12"/>
  <c r="W59" s="1"/>
  <c r="Z90"/>
  <c r="BD113" i="1"/>
  <c r="T111" i="37" s="1"/>
  <c r="AH113" i="12"/>
  <c r="AG113" s="1"/>
  <c r="BD154" i="1"/>
  <c r="T152" i="37" s="1"/>
  <c r="AR265" i="1"/>
  <c r="N263" i="37" s="1"/>
  <c r="X265" i="12"/>
  <c r="W265" s="1"/>
  <c r="BC137" i="1"/>
  <c r="S135" i="37" s="1"/>
  <c r="AR124" i="1"/>
  <c r="N122" i="37" s="1"/>
  <c r="BC227" i="1"/>
  <c r="S225" i="37" s="1"/>
  <c r="AF227" i="12"/>
  <c r="AE227" s="1"/>
  <c r="Z235"/>
  <c r="BC274" i="1"/>
  <c r="S272" i="37" s="1"/>
  <c r="AF274" i="12"/>
  <c r="AE274" s="1"/>
  <c r="T349" i="37"/>
  <c r="T416"/>
  <c r="AR240" i="1"/>
  <c r="N238" i="37" s="1"/>
  <c r="X240" i="12"/>
  <c r="W240" s="1"/>
  <c r="BC121" i="1"/>
  <c r="S119" i="37" s="1"/>
  <c r="BD162" i="1"/>
  <c r="T160" i="37" s="1"/>
  <c r="S293"/>
  <c r="O353"/>
  <c r="N391"/>
  <c r="N403"/>
  <c r="S415"/>
  <c r="AR164" i="1"/>
  <c r="N162" i="37" s="1"/>
  <c r="BB195" i="1"/>
  <c r="R193" i="37" s="1"/>
  <c r="N295"/>
  <c r="R345"/>
  <c r="R353"/>
  <c r="R400"/>
  <c r="S333"/>
  <c r="N290"/>
  <c r="O445"/>
  <c r="N408"/>
  <c r="O541"/>
  <c r="R513"/>
  <c r="R508"/>
  <c r="AR277" i="1"/>
  <c r="N275" i="37" s="1"/>
  <c r="X277" i="12"/>
  <c r="W277" s="1"/>
  <c r="S523" i="37"/>
  <c r="S544"/>
  <c r="BB63" i="1"/>
  <c r="AD63" i="12"/>
  <c r="AC63" s="1"/>
  <c r="BC51" i="1"/>
  <c r="S49" i="37" s="1"/>
  <c r="AF51" i="12"/>
  <c r="AE51" s="1"/>
  <c r="AR60" i="1"/>
  <c r="N58" i="37" s="1"/>
  <c r="X60" i="12"/>
  <c r="W60" s="1"/>
  <c r="Z94"/>
  <c r="BD59" i="1"/>
  <c r="T57" i="37" s="1"/>
  <c r="AH59" i="12"/>
  <c r="AG59" s="1"/>
  <c r="BB113" i="1"/>
  <c r="R111" i="37" s="1"/>
  <c r="AD113" i="12"/>
  <c r="AC113" s="1"/>
  <c r="BC115" i="1"/>
  <c r="S113" i="37" s="1"/>
  <c r="AF115" i="12"/>
  <c r="AE115" s="1"/>
  <c r="BD112" i="1"/>
  <c r="T110" i="37" s="1"/>
  <c r="BC250" i="1"/>
  <c r="S248" i="37" s="1"/>
  <c r="AF250" i="12"/>
  <c r="AE250" s="1"/>
  <c r="BC122" i="1"/>
  <c r="S120" i="37" s="1"/>
  <c r="BC129" i="1"/>
  <c r="S127" i="37" s="1"/>
  <c r="AF129" i="12"/>
  <c r="AE129" s="1"/>
  <c r="AR149" i="1"/>
  <c r="N147" i="37" s="1"/>
  <c r="AR161" i="1"/>
  <c r="N159" i="37" s="1"/>
  <c r="BD210" i="1"/>
  <c r="T208" i="37" s="1"/>
  <c r="AH210" i="12"/>
  <c r="AG210" s="1"/>
  <c r="AR227" i="1"/>
  <c r="N225" i="37" s="1"/>
  <c r="X227" i="12"/>
  <c r="W227" s="1"/>
  <c r="BD251" i="1"/>
  <c r="T249" i="37" s="1"/>
  <c r="T296"/>
  <c r="BC117" i="1"/>
  <c r="S115" i="37" s="1"/>
  <c r="AR165" i="1"/>
  <c r="N163" i="37" s="1"/>
  <c r="X165" i="12"/>
  <c r="W165" s="1"/>
  <c r="Z206"/>
  <c r="AR273" i="1"/>
  <c r="N271" i="37" s="1"/>
  <c r="X273" i="12"/>
  <c r="W273" s="1"/>
  <c r="S396" i="37"/>
  <c r="AR151" i="1"/>
  <c r="N149" i="37" s="1"/>
  <c r="X151" i="12"/>
  <c r="W151" s="1"/>
  <c r="BD164" i="1"/>
  <c r="T162" i="37" s="1"/>
  <c r="G382" i="13"/>
  <c r="E382" i="37"/>
  <c r="T354"/>
  <c r="S411"/>
  <c r="S336"/>
  <c r="R339"/>
  <c r="S353"/>
  <c r="R448"/>
  <c r="T502"/>
  <c r="T600"/>
  <c r="R343"/>
  <c r="R477"/>
  <c r="T471"/>
  <c r="R516"/>
  <c r="R526"/>
  <c r="Z207" i="12"/>
  <c r="AR269" i="1"/>
  <c r="N267" i="37" s="1"/>
  <c r="X269" i="12"/>
  <c r="W269" s="1"/>
  <c r="BC175" i="1"/>
  <c r="N594" i="37"/>
  <c r="BD51" i="1"/>
  <c r="T49" i="37" s="1"/>
  <c r="AH51" i="12"/>
  <c r="AG51" s="1"/>
  <c r="AR51" i="1"/>
  <c r="N49" i="37" s="1"/>
  <c r="X51" i="12"/>
  <c r="W51" s="1"/>
  <c r="BD111" i="1"/>
  <c r="T109" i="37" s="1"/>
  <c r="AH111" i="12"/>
  <c r="AG111" s="1"/>
  <c r="BD121" i="1"/>
  <c r="T119" i="37" s="1"/>
  <c r="AH121" i="12"/>
  <c r="AG121" s="1"/>
  <c r="BD137" i="1"/>
  <c r="T135" i="37" s="1"/>
  <c r="AH137" i="12"/>
  <c r="AG137" s="1"/>
  <c r="Z257"/>
  <c r="BD129" i="1"/>
  <c r="T127" i="37" s="1"/>
  <c r="AH129" i="12"/>
  <c r="AG129" s="1"/>
  <c r="AR154" i="1"/>
  <c r="N152" i="37" s="1"/>
  <c r="AR167" i="1"/>
  <c r="N165" i="37" s="1"/>
  <c r="X167" i="12"/>
  <c r="W167" s="1"/>
  <c r="BB112" i="1"/>
  <c r="R110" i="37" s="1"/>
  <c r="BC239" i="1"/>
  <c r="S237" i="37" s="1"/>
  <c r="AF239" i="12"/>
  <c r="AE239" s="1"/>
  <c r="S281" i="37"/>
  <c r="S355"/>
  <c r="N383"/>
  <c r="Z196" i="12"/>
  <c r="Z208"/>
  <c r="AR228" i="1"/>
  <c r="N226" i="37" s="1"/>
  <c r="X228" i="12"/>
  <c r="W228" s="1"/>
  <c r="BC210" i="1"/>
  <c r="S208" i="37" s="1"/>
  <c r="AF210" i="12"/>
  <c r="AE210" s="1"/>
  <c r="T329" i="37"/>
  <c r="R354"/>
  <c r="S400"/>
  <c r="AR276" i="1"/>
  <c r="N274" i="37" s="1"/>
  <c r="X276" i="12"/>
  <c r="W276" s="1"/>
  <c r="N280" i="37"/>
  <c r="N281"/>
  <c r="O339"/>
  <c r="O372"/>
  <c r="S394"/>
  <c r="S391"/>
  <c r="S290"/>
  <c r="T479"/>
  <c r="T521"/>
  <c r="T343"/>
  <c r="O461"/>
  <c r="T484"/>
  <c r="S337"/>
  <c r="O409"/>
  <c r="S545"/>
  <c r="N584"/>
  <c r="O537"/>
  <c r="AR207" i="1"/>
  <c r="N205" i="37" s="1"/>
  <c r="X207" i="12"/>
  <c r="W207" s="1"/>
  <c r="BC40" i="1"/>
  <c r="S38" i="37" s="1"/>
  <c r="BD84" i="1"/>
  <c r="T82" i="37" s="1"/>
  <c r="R304"/>
  <c r="O304"/>
  <c r="O320"/>
  <c r="O332"/>
  <c r="N433"/>
  <c r="BB115" i="1"/>
  <c r="R113" i="37" s="1"/>
  <c r="AD115" i="12"/>
  <c r="AC115" s="1"/>
  <c r="BD128" i="1"/>
  <c r="T126" i="37" s="1"/>
  <c r="AH128" i="12"/>
  <c r="AG128" s="1"/>
  <c r="BC59" i="1"/>
  <c r="S57" i="37" s="1"/>
  <c r="AF59" i="12"/>
  <c r="AE59" s="1"/>
  <c r="BD91" i="1"/>
  <c r="T89" i="37" s="1"/>
  <c r="BB137" i="1"/>
  <c r="R135" i="37" s="1"/>
  <c r="AD137" i="12"/>
  <c r="AC137" s="1"/>
  <c r="AR250" i="1"/>
  <c r="N248" i="37" s="1"/>
  <c r="X250" i="12"/>
  <c r="W250" s="1"/>
  <c r="BB129" i="1"/>
  <c r="R127" i="37" s="1"/>
  <c r="AD129" i="12"/>
  <c r="AC129" s="1"/>
  <c r="AR113" i="1"/>
  <c r="N111" i="37" s="1"/>
  <c r="AR239" i="1"/>
  <c r="N237" i="37" s="1"/>
  <c r="X239" i="12"/>
  <c r="W239" s="1"/>
  <c r="S277" i="37"/>
  <c r="T331"/>
  <c r="R349"/>
  <c r="S356"/>
  <c r="S405"/>
  <c r="Z210" i="12"/>
  <c r="BC240" i="1"/>
  <c r="S238" i="37" s="1"/>
  <c r="AF240" i="12"/>
  <c r="AE240" s="1"/>
  <c r="BC266" i="1"/>
  <c r="S264" i="37" s="1"/>
  <c r="AF266" i="12"/>
  <c r="AE266" s="1"/>
  <c r="AR168" i="1"/>
  <c r="N166" i="37" s="1"/>
  <c r="X168" i="12"/>
  <c r="W168" s="1"/>
  <c r="BD206" i="1"/>
  <c r="T204" i="37" s="1"/>
  <c r="AH206" i="12"/>
  <c r="AG206" s="1"/>
  <c r="BD208" i="1"/>
  <c r="T206" i="37" s="1"/>
  <c r="AH208" i="12"/>
  <c r="AG208" s="1"/>
  <c r="BD211" i="1"/>
  <c r="T209" i="37" s="1"/>
  <c r="AH211" i="12"/>
  <c r="AG211" s="1"/>
  <c r="S354" i="37"/>
  <c r="S280"/>
  <c r="T353"/>
  <c r="S417"/>
  <c r="O303"/>
  <c r="T313"/>
  <c r="O403"/>
  <c r="T400"/>
  <c r="T309"/>
  <c r="T570"/>
  <c r="N282"/>
  <c r="S343"/>
  <c r="O510"/>
  <c r="N632"/>
  <c r="N634"/>
  <c r="O357"/>
  <c r="S408"/>
  <c r="T409"/>
  <c r="R632"/>
  <c r="T643"/>
  <c r="BD35" i="1"/>
  <c r="T33" i="37" s="1"/>
  <c r="U42" i="5"/>
  <c r="U94"/>
  <c r="U265"/>
  <c r="U84"/>
  <c r="U48"/>
  <c r="U87"/>
  <c r="D32" i="13"/>
  <c r="D32" i="40"/>
  <c r="D35" i="13"/>
  <c r="D35" i="40"/>
  <c r="C75"/>
  <c r="C75" i="13"/>
  <c r="C82" i="40"/>
  <c r="C82" i="13"/>
  <c r="D101"/>
  <c r="D101" i="40"/>
  <c r="C61"/>
  <c r="C61" i="13"/>
  <c r="C71" i="40"/>
  <c r="C71" i="13"/>
  <c r="C30" i="40"/>
  <c r="C30" i="13"/>
  <c r="C35" i="40"/>
  <c r="C35" i="13"/>
  <c r="D74" i="40"/>
  <c r="D74" i="13"/>
  <c r="D82" i="40"/>
  <c r="D82" i="13"/>
  <c r="C92" i="40"/>
  <c r="C92" i="13"/>
  <c r="C99" i="40"/>
  <c r="C99" i="13"/>
  <c r="D107"/>
  <c r="D107" i="40"/>
  <c r="C154" i="13"/>
  <c r="C154" i="40"/>
  <c r="C164"/>
  <c r="C164" i="13"/>
  <c r="C175"/>
  <c r="C175" i="40"/>
  <c r="D182"/>
  <c r="D182" i="13"/>
  <c r="C148"/>
  <c r="C148" i="40"/>
  <c r="D158"/>
  <c r="D158" i="13"/>
  <c r="C165" i="40"/>
  <c r="C165" i="13"/>
  <c r="C170" i="40"/>
  <c r="C170" i="13"/>
  <c r="D179"/>
  <c r="D179" i="40"/>
  <c r="C189"/>
  <c r="C189" i="13"/>
  <c r="C198" i="40"/>
  <c r="C198" i="13"/>
  <c r="D204"/>
  <c r="D204" i="40"/>
  <c r="D215" i="13"/>
  <c r="D215" i="40"/>
  <c r="D225" i="13"/>
  <c r="D225" i="40"/>
  <c r="D240"/>
  <c r="D240" i="13"/>
  <c r="D133"/>
  <c r="D133" i="40"/>
  <c r="D164" i="13"/>
  <c r="D164" i="40"/>
  <c r="D180" i="13"/>
  <c r="D180" i="40"/>
  <c r="C188"/>
  <c r="C188" i="13"/>
  <c r="D232"/>
  <c r="D232" i="40"/>
  <c r="D249"/>
  <c r="D249" i="13"/>
  <c r="D315"/>
  <c r="D331"/>
  <c r="D344"/>
  <c r="D369"/>
  <c r="D390"/>
  <c r="D341"/>
  <c r="D368"/>
  <c r="C470"/>
  <c r="C482"/>
  <c r="D500"/>
  <c r="C515"/>
  <c r="D523"/>
  <c r="C394"/>
  <c r="C477"/>
  <c r="D485"/>
  <c r="D489"/>
  <c r="D493"/>
  <c r="D501"/>
  <c r="D508"/>
  <c r="D518"/>
  <c r="D198"/>
  <c r="D198" i="40"/>
  <c r="D353" i="13"/>
  <c r="D388"/>
  <c r="D466"/>
  <c r="D479"/>
  <c r="D515"/>
  <c r="C531"/>
  <c r="C642"/>
  <c r="D435"/>
  <c r="C548"/>
  <c r="C628"/>
  <c r="D61" i="40"/>
  <c r="D61" i="13"/>
  <c r="D84"/>
  <c r="D84" i="40"/>
  <c r="C96" i="13"/>
  <c r="C96" i="40"/>
  <c r="D109" i="13"/>
  <c r="D109" i="40"/>
  <c r="C135"/>
  <c r="C135" i="13"/>
  <c r="C146"/>
  <c r="C146" i="40"/>
  <c r="C174"/>
  <c r="C174" i="13"/>
  <c r="D43"/>
  <c r="D43" i="40"/>
  <c r="C51"/>
  <c r="C51" i="13"/>
  <c r="D71" i="40"/>
  <c r="D71" i="13"/>
  <c r="C84"/>
  <c r="C84" i="40"/>
  <c r="C97"/>
  <c r="C97" i="13"/>
  <c r="C113" i="40"/>
  <c r="C113" i="13"/>
  <c r="D138"/>
  <c r="D138" i="40"/>
  <c r="C150"/>
  <c r="C150" i="13"/>
  <c r="C173"/>
  <c r="C173" i="40"/>
  <c r="D207" i="13"/>
  <c r="D207" i="40"/>
  <c r="D226" i="13"/>
  <c r="D226" i="40"/>
  <c r="D245"/>
  <c r="D245" i="13"/>
  <c r="D267"/>
  <c r="D267" i="40"/>
  <c r="C278" i="13"/>
  <c r="C296"/>
  <c r="D302"/>
  <c r="C194"/>
  <c r="C194" i="40"/>
  <c r="C218"/>
  <c r="C218" i="13"/>
  <c r="C283"/>
  <c r="D233"/>
  <c r="D233" i="40"/>
  <c r="D248" i="13"/>
  <c r="D248" i="40"/>
  <c r="D303" i="13"/>
  <c r="D342"/>
  <c r="D361"/>
  <c r="C244"/>
  <c r="C244" i="40"/>
  <c r="C271" i="13"/>
  <c r="C271" i="40"/>
  <c r="D288" i="13"/>
  <c r="D308"/>
  <c r="C319"/>
  <c r="D334"/>
  <c r="D345"/>
  <c r="D356"/>
  <c r="D370"/>
  <c r="D381"/>
  <c r="C388"/>
  <c r="C308"/>
  <c r="C345"/>
  <c r="D380"/>
  <c r="D403"/>
  <c r="C415"/>
  <c r="D429"/>
  <c r="D436"/>
  <c r="D448"/>
  <c r="D469"/>
  <c r="D477"/>
  <c r="C593"/>
  <c r="C616"/>
  <c r="C623"/>
  <c r="C634"/>
  <c r="D643"/>
  <c r="C393"/>
  <c r="C416"/>
  <c r="C436"/>
  <c r="C468"/>
  <c r="D509"/>
  <c r="D521"/>
  <c r="D540"/>
  <c r="C554"/>
  <c r="D567"/>
  <c r="C579"/>
  <c r="C589"/>
  <c r="C605"/>
  <c r="D622"/>
  <c r="C240" i="40"/>
  <c r="C240" i="13"/>
  <c r="D355"/>
  <c r="D412"/>
  <c r="D616"/>
  <c r="C215" i="40"/>
  <c r="C215" i="13"/>
  <c r="D457"/>
  <c r="C535"/>
  <c r="D577"/>
  <c r="D610"/>
  <c r="C192"/>
  <c r="C192" i="40"/>
  <c r="D405" i="13"/>
  <c r="D516"/>
  <c r="D528"/>
  <c r="C553"/>
  <c r="C595"/>
  <c r="D642"/>
  <c r="D352"/>
  <c r="C60" i="40"/>
  <c r="C60" i="13"/>
  <c r="C122" i="40"/>
  <c r="C122" i="13"/>
  <c r="F340"/>
  <c r="C348"/>
  <c r="D572"/>
  <c r="H41" i="6"/>
  <c r="F39" i="13"/>
  <c r="C36" i="40"/>
  <c r="C36" i="13"/>
  <c r="D46"/>
  <c r="D46" i="40"/>
  <c r="D58"/>
  <c r="D58" i="13"/>
  <c r="C68" i="40"/>
  <c r="C68" i="13"/>
  <c r="D209" i="40"/>
  <c r="D209" i="13"/>
  <c r="D256"/>
  <c r="D256" i="40"/>
  <c r="D276" i="13"/>
  <c r="C83" i="40"/>
  <c r="C83" i="13"/>
  <c r="D127" i="40"/>
  <c r="D127" i="13"/>
  <c r="C143"/>
  <c r="C143" i="40"/>
  <c r="D244" i="13"/>
  <c r="D244" i="40"/>
  <c r="D261"/>
  <c r="D261" i="13"/>
  <c r="D268"/>
  <c r="D268" i="40"/>
  <c r="C289" i="13"/>
  <c r="C46" i="40"/>
  <c r="C46" i="13"/>
  <c r="D60" i="40"/>
  <c r="D60" i="13"/>
  <c r="C94" i="40"/>
  <c r="C94" i="13"/>
  <c r="D115"/>
  <c r="D115" i="40"/>
  <c r="C124"/>
  <c r="C124" i="13"/>
  <c r="C137" i="40"/>
  <c r="C137" i="13"/>
  <c r="D166" i="40"/>
  <c r="D166" i="13"/>
  <c r="C217"/>
  <c r="C217" i="40"/>
  <c r="C261"/>
  <c r="C261" i="13"/>
  <c r="C299"/>
  <c r="D328"/>
  <c r="D371"/>
  <c r="D400"/>
  <c r="D415"/>
  <c r="D427"/>
  <c r="D442"/>
  <c r="D484"/>
  <c r="C508"/>
  <c r="D312"/>
  <c r="C332"/>
  <c r="C347"/>
  <c r="C363"/>
  <c r="C376"/>
  <c r="D406"/>
  <c r="C434"/>
  <c r="C463"/>
  <c r="C479"/>
  <c r="D498"/>
  <c r="C522"/>
  <c r="C539"/>
  <c r="C557"/>
  <c r="C569"/>
  <c r="C358"/>
  <c r="D420"/>
  <c r="D578"/>
  <c r="D592"/>
  <c r="C307"/>
  <c r="C352"/>
  <c r="D499"/>
  <c r="D580"/>
  <c r="C592"/>
  <c r="C607"/>
  <c r="D639"/>
  <c r="D444"/>
  <c r="C330"/>
  <c r="F335"/>
  <c r="C538"/>
  <c r="F323"/>
  <c r="C428"/>
  <c r="D607"/>
  <c r="D123" i="40"/>
  <c r="D123" i="13"/>
  <c r="H154" i="6"/>
  <c r="F152" i="13"/>
  <c r="D99"/>
  <c r="D99" i="40"/>
  <c r="H56" i="6"/>
  <c r="F54" i="13"/>
  <c r="D122"/>
  <c r="D122" i="40"/>
  <c r="H177" i="6"/>
  <c r="F175" i="13"/>
  <c r="H229" i="6"/>
  <c r="F227" i="13"/>
  <c r="D73" i="40"/>
  <c r="D73" i="13"/>
  <c r="D88" i="40"/>
  <c r="D88" i="13"/>
  <c r="C142"/>
  <c r="C142" i="40"/>
  <c r="D220"/>
  <c r="D220" i="13"/>
  <c r="C259" i="40"/>
  <c r="C259" i="13"/>
  <c r="C314"/>
  <c r="D408"/>
  <c r="D439"/>
  <c r="C443"/>
  <c r="D462"/>
  <c r="D196"/>
  <c r="D196" i="40"/>
  <c r="C231" i="13"/>
  <c r="C231" i="40"/>
  <c r="C276" i="13"/>
  <c r="C295"/>
  <c r="D389"/>
  <c r="C460"/>
  <c r="C58" i="40"/>
  <c r="C58" i="13"/>
  <c r="C127" i="40"/>
  <c r="C127" i="13"/>
  <c r="D134"/>
  <c r="D134" i="40"/>
  <c r="C209"/>
  <c r="C209" i="13"/>
  <c r="C232"/>
  <c r="C232" i="40"/>
  <c r="C257"/>
  <c r="C257" i="13"/>
  <c r="C301"/>
  <c r="C322"/>
  <c r="C368"/>
  <c r="D409"/>
  <c r="C435"/>
  <c r="C453"/>
  <c r="D525"/>
  <c r="D588"/>
  <c r="C633"/>
  <c r="C462"/>
  <c r="C483"/>
  <c r="D527"/>
  <c r="D549"/>
  <c r="D560"/>
  <c r="C588"/>
  <c r="C612"/>
  <c r="C631"/>
  <c r="D597"/>
  <c r="D605"/>
  <c r="C585"/>
  <c r="H35" i="6"/>
  <c r="F33" i="13"/>
  <c r="C343"/>
  <c r="C62" i="40"/>
  <c r="C62" i="13"/>
  <c r="D117"/>
  <c r="D117" i="40"/>
  <c r="D387" i="13"/>
  <c r="D423"/>
  <c r="D454"/>
  <c r="D582"/>
  <c r="C104" i="40"/>
  <c r="C104" i="13"/>
  <c r="C121" i="40"/>
  <c r="C121" i="13"/>
  <c r="C201" i="40"/>
  <c r="C201" i="13"/>
  <c r="C269" i="40"/>
  <c r="C269" i="13"/>
  <c r="C382"/>
  <c r="C395"/>
  <c r="C568"/>
  <c r="C576"/>
  <c r="D615"/>
  <c r="D49"/>
  <c r="D49" i="40"/>
  <c r="D148" i="13"/>
  <c r="D148" i="40"/>
  <c r="C353" i="13"/>
  <c r="C555"/>
  <c r="D595"/>
  <c r="D637"/>
  <c r="H60" i="6"/>
  <c r="F58" i="13"/>
  <c r="H57" i="6"/>
  <c r="F55" i="13"/>
  <c r="D118"/>
  <c r="D118" i="40"/>
  <c r="D265" i="13"/>
  <c r="D265" i="40"/>
  <c r="C447" i="13"/>
  <c r="C552"/>
  <c r="D559"/>
  <c r="D649"/>
  <c r="D92"/>
  <c r="D92" i="40"/>
  <c r="C421" i="13"/>
  <c r="C489"/>
  <c r="C125" i="40"/>
  <c r="C125" i="13"/>
  <c r="C286"/>
  <c r="C432"/>
  <c r="D510"/>
  <c r="C602"/>
  <c r="D619"/>
  <c r="H80" i="6"/>
  <c r="F78" i="13"/>
  <c r="H134" i="6"/>
  <c r="F132" i="13"/>
  <c r="C379"/>
  <c r="D263" i="40"/>
  <c r="D263" i="13"/>
  <c r="D418"/>
  <c r="D455"/>
  <c r="D547"/>
  <c r="C152" i="40"/>
  <c r="C152" i="13"/>
  <c r="D548"/>
  <c r="H61" i="6"/>
  <c r="F59" i="13"/>
  <c r="C413"/>
  <c r="H54" i="6"/>
  <c r="F52" i="13"/>
  <c r="C252" i="40"/>
  <c r="C252" i="13"/>
  <c r="H81" i="6"/>
  <c r="F79" i="13"/>
  <c r="H82" i="6"/>
  <c r="F80" i="13"/>
  <c r="D634"/>
  <c r="C361"/>
  <c r="C560"/>
  <c r="C44"/>
  <c r="C44" i="40"/>
  <c r="H164" i="6"/>
  <c r="F162" i="13"/>
  <c r="C366"/>
  <c r="H236" i="6"/>
  <c r="F234" i="13"/>
  <c r="D280"/>
  <c r="F290"/>
  <c r="F251"/>
  <c r="H253" i="6"/>
  <c r="C360" i="13"/>
  <c r="C211"/>
  <c r="C211" i="40"/>
  <c r="F280" i="13"/>
  <c r="F284"/>
  <c r="F300"/>
  <c r="F304"/>
  <c r="F321"/>
  <c r="F330"/>
  <c r="H221" i="6"/>
  <c r="F219" i="13"/>
  <c r="H131" i="6"/>
  <c r="F129" i="13"/>
  <c r="H153" i="6"/>
  <c r="F151" i="13"/>
  <c r="F264"/>
  <c r="H266" i="6"/>
  <c r="F292" i="13"/>
  <c r="F324"/>
  <c r="H135" i="6"/>
  <c r="F133" i="13"/>
  <c r="H199" i="6"/>
  <c r="F197" i="13"/>
  <c r="H242" i="6"/>
  <c r="F240" i="13"/>
  <c r="H84" i="6"/>
  <c r="F82" i="13"/>
  <c r="H238" i="6"/>
  <c r="F236" i="13"/>
  <c r="C27"/>
  <c r="C27" i="40"/>
  <c r="H73" i="6"/>
  <c r="F71" i="13"/>
  <c r="H105" i="6"/>
  <c r="F103" i="13"/>
  <c r="H112" i="6"/>
  <c r="F110" i="13"/>
  <c r="H141" i="6"/>
  <c r="F139" i="13"/>
  <c r="F150"/>
  <c r="H152" i="6"/>
  <c r="H185"/>
  <c r="F183" i="13"/>
  <c r="H198" i="6"/>
  <c r="F196" i="13"/>
  <c r="F202"/>
  <c r="H204" i="6"/>
  <c r="H244"/>
  <c r="F242" i="13"/>
  <c r="F250"/>
  <c r="H252" i="6"/>
  <c r="F262" i="13"/>
  <c r="H264" i="6"/>
  <c r="F283" i="13"/>
  <c r="O114" i="6"/>
  <c r="AF114"/>
  <c r="F114"/>
  <c r="AF125"/>
  <c r="F125"/>
  <c r="W125"/>
  <c r="O125"/>
  <c r="AY125"/>
  <c r="O29"/>
  <c r="AF29"/>
  <c r="AY29"/>
  <c r="F29"/>
  <c r="W29"/>
  <c r="AO29"/>
  <c r="AY35"/>
  <c r="F35"/>
  <c r="AF35"/>
  <c r="W61"/>
  <c r="AF61"/>
  <c r="AY61"/>
  <c r="F61"/>
  <c r="O61"/>
  <c r="AO61"/>
  <c r="W80"/>
  <c r="F80"/>
  <c r="F91"/>
  <c r="AO91"/>
  <c r="W97"/>
  <c r="AF97"/>
  <c r="F97"/>
  <c r="AY97"/>
  <c r="O106"/>
  <c r="AF106"/>
  <c r="F106"/>
  <c r="AO106"/>
  <c r="AO122"/>
  <c r="AY122"/>
  <c r="F122"/>
  <c r="AF122"/>
  <c r="AF129"/>
  <c r="F129"/>
  <c r="W129"/>
  <c r="AY129"/>
  <c r="F131"/>
  <c r="AF131"/>
  <c r="AY131"/>
  <c r="O131"/>
  <c r="AO131"/>
  <c r="W131"/>
  <c r="F137"/>
  <c r="W137"/>
  <c r="F144"/>
  <c r="AO144"/>
  <c r="F161"/>
  <c r="AY161"/>
  <c r="O161"/>
  <c r="AF168"/>
  <c r="F168"/>
  <c r="W206"/>
  <c r="O206"/>
  <c r="AF206"/>
  <c r="F206"/>
  <c r="AO206"/>
  <c r="W208"/>
  <c r="F208"/>
  <c r="O208"/>
  <c r="AY208"/>
  <c r="AF222"/>
  <c r="AY222"/>
  <c r="W222"/>
  <c r="F222"/>
  <c r="O222"/>
  <c r="AF234"/>
  <c r="F234"/>
  <c r="W234"/>
  <c r="O256"/>
  <c r="AO256"/>
  <c r="W256"/>
  <c r="F256"/>
  <c r="AF256"/>
  <c r="AY256"/>
  <c r="AF119"/>
  <c r="F119"/>
  <c r="O119"/>
  <c r="AO119"/>
  <c r="W119"/>
  <c r="AY119"/>
  <c r="AF44"/>
  <c r="O44"/>
  <c r="F44"/>
  <c r="AY44"/>
  <c r="W49"/>
  <c r="AO49"/>
  <c r="F49"/>
  <c r="AF49"/>
  <c r="AY49"/>
  <c r="O49"/>
  <c r="AO69"/>
  <c r="F69"/>
  <c r="W69"/>
  <c r="F74"/>
  <c r="AF74"/>
  <c r="AO74"/>
  <c r="AO79"/>
  <c r="F79"/>
  <c r="AF89"/>
  <c r="F89"/>
  <c r="O89"/>
  <c r="AO89"/>
  <c r="W89"/>
  <c r="AY89"/>
  <c r="AF99"/>
  <c r="F99"/>
  <c r="AO99"/>
  <c r="O99"/>
  <c r="AY99"/>
  <c r="W99"/>
  <c r="AF103"/>
  <c r="F103"/>
  <c r="W112"/>
  <c r="F112"/>
  <c r="AO126"/>
  <c r="F126"/>
  <c r="AF126"/>
  <c r="O126"/>
  <c r="W126"/>
  <c r="AY126"/>
  <c r="AO134"/>
  <c r="O134"/>
  <c r="AY134"/>
  <c r="W134"/>
  <c r="AF134"/>
  <c r="F134"/>
  <c r="AO152"/>
  <c r="F152"/>
  <c r="AO162"/>
  <c r="O162"/>
  <c r="F162"/>
  <c r="AY162"/>
  <c r="AO185"/>
  <c r="F185"/>
  <c r="O185"/>
  <c r="AY185"/>
  <c r="AF185"/>
  <c r="W192"/>
  <c r="O192"/>
  <c r="F192"/>
  <c r="AY192"/>
  <c r="AY194"/>
  <c r="F194"/>
  <c r="W198"/>
  <c r="F198"/>
  <c r="AO198"/>
  <c r="AF198"/>
  <c r="O198"/>
  <c r="F202"/>
  <c r="AY202"/>
  <c r="F204"/>
  <c r="W204"/>
  <c r="F212"/>
  <c r="W212"/>
  <c r="AF254"/>
  <c r="W254"/>
  <c r="AY254"/>
  <c r="O254"/>
  <c r="F254"/>
  <c r="AF258"/>
  <c r="O258"/>
  <c r="F258"/>
  <c r="W258"/>
  <c r="AY258"/>
  <c r="O264"/>
  <c r="F264"/>
  <c r="AO264"/>
  <c r="W264"/>
  <c r="W270"/>
  <c r="F270"/>
  <c r="O270"/>
  <c r="AF34"/>
  <c r="O34"/>
  <c r="AO34"/>
  <c r="W34"/>
  <c r="AY34"/>
  <c r="F34"/>
  <c r="O40"/>
  <c r="AO40"/>
  <c r="W40"/>
  <c r="AY40"/>
  <c r="AF40"/>
  <c r="F40"/>
  <c r="AO55"/>
  <c r="F55"/>
  <c r="AO72"/>
  <c r="F72"/>
  <c r="AF72"/>
  <c r="O72"/>
  <c r="W72"/>
  <c r="AY72"/>
  <c r="F90"/>
  <c r="AF90"/>
  <c r="O94"/>
  <c r="AO94"/>
  <c r="F94"/>
  <c r="AF94"/>
  <c r="AF109"/>
  <c r="W109"/>
  <c r="F109"/>
  <c r="O109"/>
  <c r="AO109"/>
  <c r="F138"/>
  <c r="AF138"/>
  <c r="O147"/>
  <c r="W147"/>
  <c r="AY147"/>
  <c r="AF147"/>
  <c r="F147"/>
  <c r="W153"/>
  <c r="F153"/>
  <c r="AF165"/>
  <c r="F165"/>
  <c r="AO173"/>
  <c r="AY173"/>
  <c r="AF173"/>
  <c r="F173"/>
  <c r="W173"/>
  <c r="AO195"/>
  <c r="F195"/>
  <c r="O217"/>
  <c r="F217"/>
  <c r="O236"/>
  <c r="AO236"/>
  <c r="W236"/>
  <c r="AY236"/>
  <c r="F236"/>
  <c r="AF236"/>
  <c r="AO251"/>
  <c r="W251"/>
  <c r="F251"/>
  <c r="AY251"/>
  <c r="AF251"/>
  <c r="O251"/>
  <c r="AO271"/>
  <c r="F271"/>
  <c r="W271"/>
  <c r="AY271"/>
  <c r="O271"/>
  <c r="AF271"/>
  <c r="D36" i="40"/>
  <c r="D36" i="13"/>
  <c r="D78"/>
  <c r="D78" i="40"/>
  <c r="D86" i="13"/>
  <c r="D86" i="40"/>
  <c r="C65"/>
  <c r="C65" i="13"/>
  <c r="C90" i="40"/>
  <c r="C90" i="13"/>
  <c r="C102"/>
  <c r="C102" i="40"/>
  <c r="D83" i="13"/>
  <c r="D83" i="40"/>
  <c r="C31"/>
  <c r="C31" i="13"/>
  <c r="C38" i="40"/>
  <c r="C38" i="13"/>
  <c r="D75" i="40"/>
  <c r="D75" i="13"/>
  <c r="C88" i="40"/>
  <c r="C88" i="13"/>
  <c r="D93" i="40"/>
  <c r="D93" i="13"/>
  <c r="C101" i="40"/>
  <c r="C101" i="13"/>
  <c r="C147"/>
  <c r="C147" i="40"/>
  <c r="C155"/>
  <c r="C155" i="13"/>
  <c r="D167"/>
  <c r="D167" i="40"/>
  <c r="C176" i="13"/>
  <c r="C176" i="40"/>
  <c r="C187"/>
  <c r="C187" i="13"/>
  <c r="D149"/>
  <c r="D149" i="40"/>
  <c r="D160"/>
  <c r="D160" i="13"/>
  <c r="C166" i="40"/>
  <c r="C166" i="13"/>
  <c r="D173"/>
  <c r="D173" i="40"/>
  <c r="C181"/>
  <c r="C181" i="13"/>
  <c r="D190"/>
  <c r="D190" i="40"/>
  <c r="C199" i="13"/>
  <c r="C199" i="40"/>
  <c r="D206" i="13"/>
  <c r="D206" i="40"/>
  <c r="D222" i="13"/>
  <c r="D222" i="40"/>
  <c r="D230" i="13"/>
  <c r="D230" i="40"/>
  <c r="D241"/>
  <c r="D241" i="13"/>
  <c r="D150"/>
  <c r="D150" i="40"/>
  <c r="C167" i="13"/>
  <c r="C167" i="40"/>
  <c r="C182"/>
  <c r="C182" i="13"/>
  <c r="C191"/>
  <c r="C191" i="40"/>
  <c r="D253" i="13"/>
  <c r="D253" i="40"/>
  <c r="D316" i="13"/>
  <c r="D332"/>
  <c r="D346"/>
  <c r="D374"/>
  <c r="C190"/>
  <c r="C190" i="40"/>
  <c r="D382" i="13"/>
  <c r="C474"/>
  <c r="C494"/>
  <c r="C503"/>
  <c r="C516"/>
  <c r="D519"/>
  <c r="C524"/>
  <c r="C465"/>
  <c r="C481"/>
  <c r="C486"/>
  <c r="C490"/>
  <c r="C495"/>
  <c r="C502"/>
  <c r="C510"/>
  <c r="C519"/>
  <c r="D247"/>
  <c r="D247" i="40"/>
  <c r="D354" i="13"/>
  <c r="D471"/>
  <c r="C480"/>
  <c r="C523"/>
  <c r="C532"/>
  <c r="D539"/>
  <c r="C246"/>
  <c r="C246" i="40"/>
  <c r="C646" i="13"/>
  <c r="C615"/>
  <c r="D626"/>
  <c r="C641"/>
  <c r="C649"/>
  <c r="C596"/>
  <c r="C28" i="40"/>
  <c r="C28" i="13"/>
  <c r="D64"/>
  <c r="D64" i="40"/>
  <c r="C85" i="13"/>
  <c r="C85" i="40"/>
  <c r="D98" i="13"/>
  <c r="D98" i="40"/>
  <c r="D126"/>
  <c r="D126" i="13"/>
  <c r="D140"/>
  <c r="D140" i="40"/>
  <c r="D153"/>
  <c r="D153" i="13"/>
  <c r="C183"/>
  <c r="C183" i="40"/>
  <c r="C34"/>
  <c r="C34" i="13"/>
  <c r="D47" i="40"/>
  <c r="D47" i="13"/>
  <c r="D59"/>
  <c r="D59" i="40"/>
  <c r="C72"/>
  <c r="C72" i="13"/>
  <c r="C86"/>
  <c r="C86" i="40"/>
  <c r="C98" i="13"/>
  <c r="C98" i="40"/>
  <c r="D129"/>
  <c r="D129" i="13"/>
  <c r="D144"/>
  <c r="D144" i="40"/>
  <c r="C157"/>
  <c r="C157" i="13"/>
  <c r="D181" i="40"/>
  <c r="D181" i="13"/>
  <c r="D194"/>
  <c r="D194" i="40"/>
  <c r="D212" i="13"/>
  <c r="D212" i="40"/>
  <c r="C233" i="13"/>
  <c r="C233" i="40"/>
  <c r="D246" i="13"/>
  <c r="D246" i="40"/>
  <c r="D260" i="13"/>
  <c r="D260" i="40"/>
  <c r="C270"/>
  <c r="C270" i="13"/>
  <c r="C282"/>
  <c r="D297"/>
  <c r="D187"/>
  <c r="D187" i="40"/>
  <c r="C196" i="13"/>
  <c r="C196" i="40"/>
  <c r="C260"/>
  <c r="C260" i="13"/>
  <c r="D227"/>
  <c r="D227" i="40"/>
  <c r="D235" i="13"/>
  <c r="D235" i="40"/>
  <c r="D292" i="13"/>
  <c r="D319"/>
  <c r="D193"/>
  <c r="D193" i="40"/>
  <c r="D255" i="13"/>
  <c r="D255" i="40"/>
  <c r="C273"/>
  <c r="C273" i="13"/>
  <c r="D291"/>
  <c r="D310"/>
  <c r="C325"/>
  <c r="C335"/>
  <c r="D348"/>
  <c r="C357"/>
  <c r="C373"/>
  <c r="D384"/>
  <c r="C311"/>
  <c r="C370"/>
  <c r="D392"/>
  <c r="C404"/>
  <c r="D416"/>
  <c r="D432"/>
  <c r="C441"/>
  <c r="C451"/>
  <c r="D470"/>
  <c r="D478"/>
  <c r="D598"/>
  <c r="D618"/>
  <c r="D625"/>
  <c r="D635"/>
  <c r="C372"/>
  <c r="D397"/>
  <c r="C424"/>
  <c r="C445"/>
  <c r="D475"/>
  <c r="C513"/>
  <c r="D531"/>
  <c r="C541"/>
  <c r="D562"/>
  <c r="D570"/>
  <c r="C581"/>
  <c r="C598"/>
  <c r="C609"/>
  <c r="C625"/>
  <c r="C318"/>
  <c r="D358"/>
  <c r="D433"/>
  <c r="C399"/>
  <c r="C497"/>
  <c r="C543"/>
  <c r="C578"/>
  <c r="D611"/>
  <c r="C632"/>
  <c r="C647"/>
  <c r="C305"/>
  <c r="D480"/>
  <c r="D517"/>
  <c r="D538"/>
  <c r="D555"/>
  <c r="D623"/>
  <c r="C643"/>
  <c r="H195" i="6"/>
  <c r="F193" i="13"/>
  <c r="H211" i="6"/>
  <c r="F209" i="13"/>
  <c r="D205"/>
  <c r="D205" i="40"/>
  <c r="D304" i="13"/>
  <c r="D306"/>
  <c r="C362"/>
  <c r="D653"/>
  <c r="D37"/>
  <c r="D37" i="40"/>
  <c r="D50"/>
  <c r="D50" i="13"/>
  <c r="C93" i="40"/>
  <c r="C93" i="13"/>
  <c r="D243"/>
  <c r="D243" i="40"/>
  <c r="D270"/>
  <c r="D270" i="13"/>
  <c r="D287"/>
  <c r="C91"/>
  <c r="C91" i="40"/>
  <c r="C112" i="13"/>
  <c r="C112" i="40"/>
  <c r="C123"/>
  <c r="C123" i="13"/>
  <c r="D132"/>
  <c r="D132" i="40"/>
  <c r="D146" i="13"/>
  <c r="D146" i="40"/>
  <c r="D217" i="13"/>
  <c r="D217" i="40"/>
  <c r="D262" i="13"/>
  <c r="D262" i="40"/>
  <c r="D279" i="13"/>
  <c r="C292"/>
  <c r="C47" i="40"/>
  <c r="C47" i="13"/>
  <c r="D69"/>
  <c r="D69" i="40"/>
  <c r="D106" i="13"/>
  <c r="D106" i="40"/>
  <c r="C117"/>
  <c r="C117" i="13"/>
  <c r="C129" i="40"/>
  <c r="C129" i="13"/>
  <c r="C140" i="40"/>
  <c r="C140" i="13"/>
  <c r="D168" i="40"/>
  <c r="D168" i="13"/>
  <c r="C219"/>
  <c r="C219" i="40"/>
  <c r="D271" i="13"/>
  <c r="D271" i="40"/>
  <c r="D313" i="13"/>
  <c r="D347"/>
  <c r="C387"/>
  <c r="D407"/>
  <c r="C417"/>
  <c r="D434"/>
  <c r="D450"/>
  <c r="C485"/>
  <c r="D514"/>
  <c r="D569"/>
  <c r="C294"/>
  <c r="C313"/>
  <c r="C336"/>
  <c r="C351"/>
  <c r="D365"/>
  <c r="D383"/>
  <c r="C407"/>
  <c r="C440"/>
  <c r="C450"/>
  <c r="D468"/>
  <c r="C487"/>
  <c r="D502"/>
  <c r="D535"/>
  <c r="C545"/>
  <c r="D561"/>
  <c r="C312"/>
  <c r="C365"/>
  <c r="D437"/>
  <c r="C580"/>
  <c r="D594"/>
  <c r="C309"/>
  <c r="C375"/>
  <c r="D513"/>
  <c r="D589"/>
  <c r="D593"/>
  <c r="D608"/>
  <c r="C640"/>
  <c r="D372"/>
  <c r="D600"/>
  <c r="F341"/>
  <c r="D576"/>
  <c r="D530"/>
  <c r="C608"/>
  <c r="F277"/>
  <c r="F322"/>
  <c r="D449"/>
  <c r="D53"/>
  <c r="D53" i="40"/>
  <c r="C293" i="13"/>
  <c r="H33" i="6"/>
  <c r="F31" i="13"/>
  <c r="C268" i="40"/>
  <c r="C268" i="13"/>
  <c r="D413"/>
  <c r="C74" i="40"/>
  <c r="C74" i="13"/>
  <c r="C106"/>
  <c r="C106" i="40"/>
  <c r="C144" i="13"/>
  <c r="C144" i="40"/>
  <c r="D231" i="13"/>
  <c r="D231" i="40"/>
  <c r="D285" i="13"/>
  <c r="C316"/>
  <c r="D422"/>
  <c r="C454"/>
  <c r="C54" i="40"/>
  <c r="C54" i="13"/>
  <c r="C206" i="40"/>
  <c r="C206" i="13"/>
  <c r="C234" i="40"/>
  <c r="C234" i="13"/>
  <c r="C285"/>
  <c r="C333"/>
  <c r="D414"/>
  <c r="C32" i="40"/>
  <c r="C32" i="13"/>
  <c r="D51"/>
  <c r="D51" i="40"/>
  <c r="C63" i="13"/>
  <c r="C63" i="40"/>
  <c r="D111" i="13"/>
  <c r="D111" i="40"/>
  <c r="D128"/>
  <c r="D128" i="13"/>
  <c r="D137" i="40"/>
  <c r="D137" i="13"/>
  <c r="D159" i="40"/>
  <c r="D159" i="13"/>
  <c r="C221"/>
  <c r="C221" i="40"/>
  <c r="C236" i="13"/>
  <c r="C236" i="40"/>
  <c r="C258"/>
  <c r="C258" i="13"/>
  <c r="C304"/>
  <c r="C326"/>
  <c r="C381"/>
  <c r="C410"/>
  <c r="C444"/>
  <c r="C455"/>
  <c r="D533"/>
  <c r="C600"/>
  <c r="C637"/>
  <c r="D464"/>
  <c r="D494"/>
  <c r="C528"/>
  <c r="C550"/>
  <c r="D566"/>
  <c r="D604"/>
  <c r="C614"/>
  <c r="C644"/>
  <c r="D632"/>
  <c r="C599"/>
  <c r="D640"/>
  <c r="H216" i="6"/>
  <c r="F214" i="13"/>
  <c r="F315"/>
  <c r="H215" i="6"/>
  <c r="F213" i="13"/>
  <c r="H149" i="6"/>
  <c r="F147" i="13"/>
  <c r="H193" i="6"/>
  <c r="F191" i="13"/>
  <c r="H196" i="6"/>
  <c r="F194" i="13"/>
  <c r="D282"/>
  <c r="D395"/>
  <c r="D108" i="40"/>
  <c r="D108" i="13"/>
  <c r="D131" i="40"/>
  <c r="D131" i="13"/>
  <c r="C224"/>
  <c r="C224" i="40"/>
  <c r="C272"/>
  <c r="C272" i="13"/>
  <c r="D391"/>
  <c r="C403"/>
  <c r="D581"/>
  <c r="C227"/>
  <c r="C227" i="40"/>
  <c r="C364" i="13"/>
  <c r="D495"/>
  <c r="D565"/>
  <c r="D652"/>
  <c r="D553"/>
  <c r="H40" i="6"/>
  <c r="F38" i="13"/>
  <c r="H58" i="6"/>
  <c r="F56" i="13"/>
  <c r="D136"/>
  <c r="D136" i="40"/>
  <c r="D314" i="13"/>
  <c r="D461"/>
  <c r="C556"/>
  <c r="C561"/>
  <c r="C237" i="40"/>
  <c r="C237" i="13"/>
  <c r="C423"/>
  <c r="C504"/>
  <c r="C200"/>
  <c r="C200" i="40"/>
  <c r="C288" i="13"/>
  <c r="D447"/>
  <c r="C591"/>
  <c r="D603"/>
  <c r="C622"/>
  <c r="D431"/>
  <c r="H45" i="6"/>
  <c r="F43" i="13"/>
  <c r="H109" i="6"/>
  <c r="F107" i="13"/>
  <c r="H122" i="6"/>
  <c r="F120" i="13"/>
  <c r="H124" i="6"/>
  <c r="F122" i="13"/>
  <c r="F293"/>
  <c r="F310"/>
  <c r="F351"/>
  <c r="D377"/>
  <c r="D290"/>
  <c r="C501"/>
  <c r="D155"/>
  <c r="D155" i="40"/>
  <c r="D571" i="13"/>
  <c r="H88" i="6"/>
  <c r="F86" i="13"/>
  <c r="H62" i="6"/>
  <c r="F60" i="13"/>
  <c r="H70" i="6"/>
  <c r="F68" i="13"/>
  <c r="H77" i="6"/>
  <c r="F75" i="13"/>
  <c r="F260"/>
  <c r="H262" i="6"/>
  <c r="D446" i="13"/>
  <c r="C253"/>
  <c r="C253" i="40"/>
  <c r="C110"/>
  <c r="C110" i="13"/>
  <c r="H169" i="6"/>
  <c r="F167" i="13"/>
  <c r="H165" i="6"/>
  <c r="F163" i="13"/>
  <c r="F258"/>
  <c r="H260" i="6"/>
  <c r="D113" i="40"/>
  <c r="D113" i="13"/>
  <c r="C228"/>
  <c r="C228" i="40"/>
  <c r="H104" i="6"/>
  <c r="F102" i="13"/>
  <c r="H119" i="6"/>
  <c r="F117" i="13"/>
  <c r="H128" i="6"/>
  <c r="F126" i="13"/>
  <c r="H143" i="6"/>
  <c r="F141" i="13"/>
  <c r="H171" i="6"/>
  <c r="F169" i="13"/>
  <c r="H178" i="6"/>
  <c r="F176" i="13"/>
  <c r="D211"/>
  <c r="D211" i="40"/>
  <c r="H86" i="6"/>
  <c r="F84" i="13"/>
  <c r="H91" i="6"/>
  <c r="F89" i="13"/>
  <c r="H98" i="6"/>
  <c r="F96" i="13"/>
  <c r="C380"/>
  <c r="C213"/>
  <c r="C213" i="40"/>
  <c r="H161" i="6"/>
  <c r="F159" i="13"/>
  <c r="H167" i="6"/>
  <c r="F165" i="13"/>
  <c r="H172" i="6"/>
  <c r="F170" i="13"/>
  <c r="H194" i="6"/>
  <c r="F192" i="13"/>
  <c r="H201" i="6"/>
  <c r="F199" i="13"/>
  <c r="H203" i="6"/>
  <c r="F201" i="13"/>
  <c r="F334"/>
  <c r="H155" i="6"/>
  <c r="F153" i="13"/>
  <c r="H160" i="6"/>
  <c r="F158" i="13"/>
  <c r="H170" i="6"/>
  <c r="F168" i="13"/>
  <c r="F318"/>
  <c r="F332"/>
  <c r="F347"/>
  <c r="F285"/>
  <c r="H133" i="6"/>
  <c r="F131" i="13"/>
  <c r="F346"/>
  <c r="H205" i="6"/>
  <c r="F203" i="13"/>
  <c r="H226" i="6"/>
  <c r="F224" i="13"/>
  <c r="F282"/>
  <c r="H126" i="6"/>
  <c r="F124" i="13"/>
  <c r="H113" i="6"/>
  <c r="F111" i="13"/>
  <c r="U210" i="5"/>
  <c r="U215"/>
  <c r="U239"/>
  <c r="U269"/>
  <c r="U272"/>
  <c r="AO37" i="6"/>
  <c r="F37"/>
  <c r="AO50"/>
  <c r="AF50"/>
  <c r="F50"/>
  <c r="W53"/>
  <c r="O53"/>
  <c r="AO53"/>
  <c r="AF53"/>
  <c r="AY53"/>
  <c r="F53"/>
  <c r="O57"/>
  <c r="AO57"/>
  <c r="F57"/>
  <c r="AO62"/>
  <c r="F62"/>
  <c r="W71"/>
  <c r="F71"/>
  <c r="W77"/>
  <c r="O77"/>
  <c r="AO77"/>
  <c r="AY77"/>
  <c r="F77"/>
  <c r="AF77"/>
  <c r="AO87"/>
  <c r="F87"/>
  <c r="F100"/>
  <c r="AF100"/>
  <c r="W108"/>
  <c r="F108"/>
  <c r="AO116"/>
  <c r="F116"/>
  <c r="W116"/>
  <c r="AY116"/>
  <c r="AF116"/>
  <c r="O116"/>
  <c r="W118"/>
  <c r="F118"/>
  <c r="AO118"/>
  <c r="AF143"/>
  <c r="AY143"/>
  <c r="F143"/>
  <c r="O143"/>
  <c r="AO143"/>
  <c r="W143"/>
  <c r="O149"/>
  <c r="W149"/>
  <c r="AY149"/>
  <c r="F149"/>
  <c r="AO158"/>
  <c r="F158"/>
  <c r="AY166"/>
  <c r="F166"/>
  <c r="AF176"/>
  <c r="F176"/>
  <c r="AF184"/>
  <c r="AY184"/>
  <c r="F184"/>
  <c r="W184"/>
  <c r="O184"/>
  <c r="W190"/>
  <c r="F190"/>
  <c r="AO190"/>
  <c r="O190"/>
  <c r="AF190"/>
  <c r="F197"/>
  <c r="AF197"/>
  <c r="F210"/>
  <c r="AY210"/>
  <c r="F218"/>
  <c r="AF218"/>
  <c r="AY218"/>
  <c r="O218"/>
  <c r="W218"/>
  <c r="AO218"/>
  <c r="AF242"/>
  <c r="W242"/>
  <c r="F242"/>
  <c r="AF266"/>
  <c r="F266"/>
  <c r="W266"/>
  <c r="AY266"/>
  <c r="O266"/>
  <c r="F276"/>
  <c r="AF276"/>
  <c r="AY276"/>
  <c r="O276"/>
  <c r="AO276"/>
  <c r="W276"/>
  <c r="H31"/>
  <c r="F29" i="13"/>
  <c r="H43" i="6"/>
  <c r="F41" i="13"/>
  <c r="H72" i="6"/>
  <c r="F70" i="13"/>
  <c r="H94" i="6"/>
  <c r="F92" i="13"/>
  <c r="H102" i="6"/>
  <c r="F100" i="13"/>
  <c r="H114" i="6"/>
  <c r="F112" i="13"/>
  <c r="F145"/>
  <c r="H147" i="6"/>
  <c r="H173"/>
  <c r="F171" i="13"/>
  <c r="H183" i="6"/>
  <c r="F181" i="13"/>
  <c r="H200" i="6"/>
  <c r="F198" i="13"/>
  <c r="H219" i="6"/>
  <c r="F217" i="13"/>
  <c r="H225" i="6"/>
  <c r="F223" i="13"/>
  <c r="H230" i="6"/>
  <c r="F228" i="13"/>
  <c r="H241" i="6"/>
  <c r="F239" i="13"/>
  <c r="F248"/>
  <c r="H250" i="6"/>
  <c r="F263" i="13"/>
  <c r="H265" i="6"/>
  <c r="F271" i="13"/>
  <c r="H273" i="6"/>
  <c r="F294" i="13"/>
  <c r="F30"/>
  <c r="H32" i="6"/>
  <c r="H37"/>
  <c r="F35" i="13"/>
  <c r="H53" i="6"/>
  <c r="F51" i="13"/>
  <c r="H63" i="6"/>
  <c r="F61" i="13"/>
  <c r="H85" i="6"/>
  <c r="F83" i="13"/>
  <c r="H108" i="6"/>
  <c r="F106" i="13"/>
  <c r="H118" i="6"/>
  <c r="F116" i="13"/>
  <c r="H145" i="6"/>
  <c r="F143" i="13"/>
  <c r="F174"/>
  <c r="H176" i="6"/>
  <c r="F185" i="13"/>
  <c r="H187" i="6"/>
  <c r="F272" i="13"/>
  <c r="H274" i="6"/>
  <c r="F275" i="13"/>
  <c r="H277" i="6"/>
  <c r="F305" i="13"/>
  <c r="F307"/>
  <c r="F320"/>
  <c r="F328"/>
  <c r="F339"/>
  <c r="F352"/>
  <c r="H38" i="6"/>
  <c r="F36" i="13"/>
  <c r="H67" i="6"/>
  <c r="F65" i="13"/>
  <c r="F99"/>
  <c r="H101" i="6"/>
  <c r="H106"/>
  <c r="F104" i="13"/>
  <c r="F121"/>
  <c r="H123" i="6"/>
  <c r="H139"/>
  <c r="F137" i="13"/>
  <c r="H181" i="6"/>
  <c r="F179" i="13"/>
  <c r="H207" i="6"/>
  <c r="F205" i="13"/>
  <c r="F220"/>
  <c r="H222" i="6"/>
  <c r="H224"/>
  <c r="F222" i="13"/>
  <c r="H227" i="6"/>
  <c r="F225" i="13"/>
  <c r="F237"/>
  <c r="H239" i="6"/>
  <c r="F276" i="13"/>
  <c r="F286"/>
  <c r="F289"/>
  <c r="D27"/>
  <c r="D27" i="40"/>
  <c r="D100" i="13"/>
  <c r="D100" i="40"/>
  <c r="D94"/>
  <c r="D94" i="13"/>
  <c r="D104" i="40"/>
  <c r="D104" i="13"/>
  <c r="C66" i="40"/>
  <c r="C66" i="13"/>
  <c r="C79" i="40"/>
  <c r="C79" i="13"/>
  <c r="C100"/>
  <c r="C100" i="40"/>
  <c r="D105" i="13"/>
  <c r="D105" i="40"/>
  <c r="D68" i="13"/>
  <c r="D68" i="40"/>
  <c r="D29"/>
  <c r="D29" i="13"/>
  <c r="C41"/>
  <c r="C41" i="40"/>
  <c r="C70" i="13"/>
  <c r="C70" i="40"/>
  <c r="C77" i="13"/>
  <c r="C77" i="40"/>
  <c r="D89" i="13"/>
  <c r="D89" i="40"/>
  <c r="C95"/>
  <c r="C95" i="13"/>
  <c r="C103"/>
  <c r="C103" i="40"/>
  <c r="D152"/>
  <c r="D152" i="13"/>
  <c r="C159" i="40"/>
  <c r="C159" i="13"/>
  <c r="D171" i="40"/>
  <c r="D171" i="13"/>
  <c r="D178" i="40"/>
  <c r="D178" i="13"/>
  <c r="C139" i="40"/>
  <c r="C139" i="13"/>
  <c r="D151"/>
  <c r="D151" i="40"/>
  <c r="D161" i="13"/>
  <c r="D161" i="40"/>
  <c r="C168"/>
  <c r="C168" i="13"/>
  <c r="D174" i="40"/>
  <c r="D174" i="13"/>
  <c r="D183"/>
  <c r="D183" i="40"/>
  <c r="D200" i="13"/>
  <c r="D200" i="40"/>
  <c r="D208"/>
  <c r="D208" i="13"/>
  <c r="D223"/>
  <c r="D223" i="40"/>
  <c r="D238"/>
  <c r="D238" i="13"/>
  <c r="D154"/>
  <c r="D154" i="40"/>
  <c r="D176" i="13"/>
  <c r="D176" i="40"/>
  <c r="D184"/>
  <c r="D184" i="13"/>
  <c r="D192"/>
  <c r="D192" i="40"/>
  <c r="C171"/>
  <c r="C171" i="13"/>
  <c r="D242"/>
  <c r="D242" i="40"/>
  <c r="D323" i="13"/>
  <c r="D337"/>
  <c r="D360"/>
  <c r="C193" i="40"/>
  <c r="C193" i="13"/>
  <c r="D321"/>
  <c r="D410"/>
  <c r="C478"/>
  <c r="D496"/>
  <c r="C507"/>
  <c r="C520"/>
  <c r="C525"/>
  <c r="C469"/>
  <c r="D483"/>
  <c r="D487"/>
  <c r="D491"/>
  <c r="D497"/>
  <c r="D504"/>
  <c r="D512"/>
  <c r="D522"/>
  <c r="D463"/>
  <c r="C472"/>
  <c r="D482"/>
  <c r="D524"/>
  <c r="C533"/>
  <c r="D542"/>
  <c r="C324"/>
  <c r="C624"/>
  <c r="C650"/>
  <c r="D630"/>
  <c r="D614"/>
  <c r="C636"/>
  <c r="D34"/>
  <c r="D34" i="40"/>
  <c r="D72"/>
  <c r="D72" i="13"/>
  <c r="C87" i="40"/>
  <c r="C87" i="13"/>
  <c r="D102"/>
  <c r="D102" i="40"/>
  <c r="C128"/>
  <c r="C128" i="13"/>
  <c r="D143"/>
  <c r="D143" i="40"/>
  <c r="C158"/>
  <c r="C158" i="13"/>
  <c r="C185"/>
  <c r="C185" i="40"/>
  <c r="C40"/>
  <c r="C40" i="13"/>
  <c r="C48" i="40"/>
  <c r="C48" i="13"/>
  <c r="C64"/>
  <c r="C64" i="40"/>
  <c r="C76"/>
  <c r="C76" i="13"/>
  <c r="D87"/>
  <c r="D87" i="40"/>
  <c r="C111"/>
  <c r="C111" i="13"/>
  <c r="C132"/>
  <c r="C132" i="40"/>
  <c r="C145" i="13"/>
  <c r="C145" i="40"/>
  <c r="D169"/>
  <c r="D169" i="13"/>
  <c r="C184" i="40"/>
  <c r="C184" i="13"/>
  <c r="D197"/>
  <c r="D197" i="40"/>
  <c r="D216" i="13"/>
  <c r="D216" i="40"/>
  <c r="C239"/>
  <c r="C239" i="13"/>
  <c r="C248" i="40"/>
  <c r="C248" i="13"/>
  <c r="C262" i="40"/>
  <c r="C262" i="13"/>
  <c r="C274" i="40"/>
  <c r="C274" i="13"/>
  <c r="D283"/>
  <c r="D299"/>
  <c r="D188"/>
  <c r="D188" i="40"/>
  <c r="C207" i="13"/>
  <c r="C207" i="40"/>
  <c r="C267"/>
  <c r="C267" i="13"/>
  <c r="D228"/>
  <c r="D228" i="40"/>
  <c r="D236" i="13"/>
  <c r="D236" i="40"/>
  <c r="D296" i="13"/>
  <c r="D350"/>
  <c r="C263" i="40"/>
  <c r="C263" i="13"/>
  <c r="C279"/>
  <c r="D293"/>
  <c r="D311"/>
  <c r="D326"/>
  <c r="D340"/>
  <c r="C349"/>
  <c r="D359"/>
  <c r="D375"/>
  <c r="D385"/>
  <c r="D258" i="40"/>
  <c r="D258" i="13"/>
  <c r="D336"/>
  <c r="D378"/>
  <c r="C398"/>
  <c r="C405"/>
  <c r="C419"/>
  <c r="C433"/>
  <c r="D456"/>
  <c r="C471"/>
  <c r="D541"/>
  <c r="D620"/>
  <c r="C639"/>
  <c r="C400"/>
  <c r="D426"/>
  <c r="C459"/>
  <c r="C476"/>
  <c r="C518"/>
  <c r="D534"/>
  <c r="D546"/>
  <c r="C563"/>
  <c r="C571"/>
  <c r="D583"/>
  <c r="D599"/>
  <c r="D617"/>
  <c r="D633"/>
  <c r="C327"/>
  <c r="D363"/>
  <c r="D451"/>
  <c r="D419"/>
  <c r="C529"/>
  <c r="D544"/>
  <c r="D585"/>
  <c r="D621"/>
  <c r="C392"/>
  <c r="D492"/>
  <c r="C526"/>
  <c r="C540"/>
  <c r="C562"/>
  <c r="D636"/>
  <c r="D646"/>
  <c r="H96" i="6"/>
  <c r="F94" i="13"/>
  <c r="C210"/>
  <c r="C210" i="40"/>
  <c r="F348" i="13"/>
  <c r="D30" i="40"/>
  <c r="D30" i="13"/>
  <c r="D186"/>
  <c r="D186" i="40"/>
  <c r="D40" i="13"/>
  <c r="D40" i="40"/>
  <c r="D52" i="13"/>
  <c r="D52" i="40"/>
  <c r="D62" i="13"/>
  <c r="D62" i="40"/>
  <c r="D110"/>
  <c r="D110" i="13"/>
  <c r="D250" i="40"/>
  <c r="D250" i="13"/>
  <c r="D272"/>
  <c r="D272" i="40"/>
  <c r="C29"/>
  <c r="C29" i="13"/>
  <c r="D95" i="40"/>
  <c r="D95" i="13"/>
  <c r="C116" i="40"/>
  <c r="C116" i="13"/>
  <c r="D125" i="40"/>
  <c r="D125" i="13"/>
  <c r="D135"/>
  <c r="D135" i="40"/>
  <c r="C151"/>
  <c r="C151" i="13"/>
  <c r="D219"/>
  <c r="D219" i="40"/>
  <c r="C249"/>
  <c r="C249" i="13"/>
  <c r="D264" i="40"/>
  <c r="D264" i="13"/>
  <c r="D281"/>
  <c r="D33"/>
  <c r="D33" i="40"/>
  <c r="C52"/>
  <c r="C52" i="13"/>
  <c r="D65" i="40"/>
  <c r="D65" i="13"/>
  <c r="C107"/>
  <c r="C107" i="40"/>
  <c r="C119" i="13"/>
  <c r="C119" i="40"/>
  <c r="D130"/>
  <c r="D130" i="13"/>
  <c r="C160" i="40"/>
  <c r="C160" i="13"/>
  <c r="D177" i="40"/>
  <c r="D177" i="13"/>
  <c r="C225"/>
  <c r="C225" i="40"/>
  <c r="D273"/>
  <c r="D273" i="13"/>
  <c r="D320"/>
  <c r="C409"/>
  <c r="C420"/>
  <c r="C437"/>
  <c r="C491"/>
  <c r="D307"/>
  <c r="D317"/>
  <c r="C328"/>
  <c r="C339"/>
  <c r="C371"/>
  <c r="C385"/>
  <c r="C425"/>
  <c r="C442"/>
  <c r="D452"/>
  <c r="D472"/>
  <c r="D490"/>
  <c r="D511"/>
  <c r="C536"/>
  <c r="C546"/>
  <c r="D563"/>
  <c r="C315"/>
  <c r="C378"/>
  <c r="D476"/>
  <c r="D586"/>
  <c r="C331"/>
  <c r="C452"/>
  <c r="C564"/>
  <c r="C590"/>
  <c r="C594"/>
  <c r="C613"/>
  <c r="C630"/>
  <c r="D648"/>
  <c r="C397"/>
  <c r="D602"/>
  <c r="D333"/>
  <c r="D587"/>
  <c r="D329"/>
  <c r="C583"/>
  <c r="D647"/>
  <c r="H127" i="6"/>
  <c r="F125" i="13"/>
  <c r="H158" i="6"/>
  <c r="F156" i="13"/>
  <c r="H97" i="6"/>
  <c r="F95" i="13"/>
  <c r="H156" i="6"/>
  <c r="F154" i="13"/>
  <c r="H78" i="6"/>
  <c r="F76" i="13"/>
  <c r="H174" i="6"/>
  <c r="F172" i="13"/>
  <c r="H188" i="6"/>
  <c r="F186" i="13"/>
  <c r="D80" i="40"/>
  <c r="D80" i="13"/>
  <c r="D91"/>
  <c r="D91" i="40"/>
  <c r="C120" i="13"/>
  <c r="C120" i="40"/>
  <c r="C179"/>
  <c r="C179" i="13"/>
  <c r="C203" i="40"/>
  <c r="C203" i="13"/>
  <c r="D234" i="40"/>
  <c r="D234" i="13"/>
  <c r="D295"/>
  <c r="C321"/>
  <c r="D386"/>
  <c r="D428"/>
  <c r="D458"/>
  <c r="D165"/>
  <c r="D165" i="40"/>
  <c r="C220"/>
  <c r="C220" i="13"/>
  <c r="C238" i="40"/>
  <c r="C238" i="13"/>
  <c r="C338"/>
  <c r="D417"/>
  <c r="C55" i="40"/>
  <c r="C55" i="13"/>
  <c r="C80" i="40"/>
  <c r="C80" i="13"/>
  <c r="C115"/>
  <c r="C115" i="40"/>
  <c r="C130"/>
  <c r="C130" i="13"/>
  <c r="C138"/>
  <c r="C138" i="40"/>
  <c r="C161" i="13"/>
  <c r="C161" i="40"/>
  <c r="C223"/>
  <c r="C223" i="13"/>
  <c r="C277"/>
  <c r="C306"/>
  <c r="C329"/>
  <c r="C389"/>
  <c r="C426"/>
  <c r="C448"/>
  <c r="C611"/>
  <c r="D628"/>
  <c r="D465"/>
  <c r="C509"/>
  <c r="D543"/>
  <c r="D551"/>
  <c r="D568"/>
  <c r="C618"/>
  <c r="C601"/>
  <c r="D651"/>
  <c r="H99" i="6"/>
  <c r="F97" i="13"/>
  <c r="C446"/>
  <c r="H148" i="6"/>
  <c r="F146" i="13"/>
  <c r="C57"/>
  <c r="C57" i="40"/>
  <c r="D284" i="13"/>
  <c r="C401"/>
  <c r="D421"/>
  <c r="D438"/>
  <c r="C50" i="40"/>
  <c r="C50" i="13"/>
  <c r="D114" i="40"/>
  <c r="D114" i="13"/>
  <c r="C229" i="40"/>
  <c r="C229" i="13"/>
  <c r="C284"/>
  <c r="C354"/>
  <c r="D393"/>
  <c r="C406"/>
  <c r="C574"/>
  <c r="C582"/>
  <c r="D116" i="40"/>
  <c r="D116" i="13"/>
  <c r="C235" i="40"/>
  <c r="C235" i="13"/>
  <c r="C369"/>
  <c r="C572"/>
  <c r="H44" i="6"/>
  <c r="F42" i="13"/>
  <c r="C222"/>
  <c r="C222" i="40"/>
  <c r="C337" i="13"/>
  <c r="C412"/>
  <c r="D557"/>
  <c r="D564"/>
  <c r="C245" i="40"/>
  <c r="C245" i="13"/>
  <c r="D481"/>
  <c r="D506"/>
  <c r="C230"/>
  <c r="C230" i="40"/>
  <c r="C303" i="13"/>
  <c r="C457"/>
  <c r="D596"/>
  <c r="D609"/>
  <c r="C626"/>
  <c r="D503"/>
  <c r="D644"/>
  <c r="D38"/>
  <c r="D38" i="40"/>
  <c r="C156" i="13"/>
  <c r="C156" i="40"/>
  <c r="C287" i="13"/>
  <c r="H55" i="6"/>
  <c r="F53" i="13"/>
  <c r="H66" i="6"/>
  <c r="F64" i="13"/>
  <c r="H50" i="6"/>
  <c r="F48" i="13"/>
  <c r="H90" i="6"/>
  <c r="F88" i="13"/>
  <c r="H110" i="6"/>
  <c r="F108" i="13"/>
  <c r="H117" i="6"/>
  <c r="F115" i="13"/>
  <c r="H142" i="6"/>
  <c r="F140" i="13"/>
  <c r="C456"/>
  <c r="C264" i="40"/>
  <c r="C264" i="13"/>
  <c r="H74" i="6"/>
  <c r="F72" i="13"/>
  <c r="H75" i="6"/>
  <c r="F73" i="13"/>
  <c r="D203"/>
  <c r="D203" i="40"/>
  <c r="H220" i="6"/>
  <c r="F218" i="13"/>
  <c r="F270"/>
  <c r="H272" i="6"/>
  <c r="F291" i="13"/>
  <c r="F301"/>
  <c r="F303"/>
  <c r="F311"/>
  <c r="F329"/>
  <c r="H223" i="6"/>
  <c r="F221" i="13"/>
  <c r="F255"/>
  <c r="H257" i="6"/>
  <c r="C383" i="13"/>
  <c r="F249"/>
  <c r="H251" i="6"/>
  <c r="C214" i="40"/>
  <c r="C214" i="13"/>
  <c r="H247" i="6"/>
  <c r="F245" i="13"/>
  <c r="F256"/>
  <c r="H258" i="6"/>
  <c r="F281" i="13"/>
  <c r="F288"/>
  <c r="F298"/>
  <c r="F302"/>
  <c r="F316"/>
  <c r="F333"/>
  <c r="F337"/>
  <c r="H243" i="6"/>
  <c r="F241" i="13"/>
  <c r="H245" i="6"/>
  <c r="F243" i="13"/>
  <c r="C204" i="40"/>
  <c r="C204" i="13"/>
  <c r="F253"/>
  <c r="H255" i="6"/>
  <c r="F265" i="13"/>
  <c r="H267" i="6"/>
  <c r="F313" i="13"/>
  <c r="H68" i="6"/>
  <c r="F66" i="13"/>
  <c r="H233" i="6"/>
  <c r="F231" i="13"/>
  <c r="H191" i="6"/>
  <c r="F189" i="13"/>
  <c r="F295"/>
  <c r="F247"/>
  <c r="H249" i="6"/>
  <c r="F273" i="13"/>
  <c r="H275" i="6"/>
  <c r="U33" i="5"/>
  <c r="U146"/>
  <c r="H42" i="6"/>
  <c r="F40" i="13"/>
  <c r="H64" i="6"/>
  <c r="F62" i="13"/>
  <c r="H79" i="6"/>
  <c r="F77" i="13"/>
  <c r="H89" i="6"/>
  <c r="F87" i="13"/>
  <c r="H202" i="6"/>
  <c r="F200" i="13"/>
  <c r="H212" i="6"/>
  <c r="F210" i="13"/>
  <c r="H214" i="6"/>
  <c r="F212" i="13"/>
  <c r="H232" i="6"/>
  <c r="F230" i="13"/>
  <c r="H237" i="6"/>
  <c r="F235" i="13"/>
  <c r="H246" i="6"/>
  <c r="F244" i="13"/>
  <c r="F261"/>
  <c r="H263" i="6"/>
  <c r="F268" i="13"/>
  <c r="H270" i="6"/>
  <c r="F338" i="13"/>
  <c r="AF36" i="6"/>
  <c r="F36"/>
  <c r="O36"/>
  <c r="AO36"/>
  <c r="W36"/>
  <c r="AY36"/>
  <c r="AF51"/>
  <c r="O51"/>
  <c r="AY51"/>
  <c r="W51"/>
  <c r="F51"/>
  <c r="AO51"/>
  <c r="W60"/>
  <c r="F60"/>
  <c r="AO60"/>
  <c r="AF60"/>
  <c r="O60"/>
  <c r="W67"/>
  <c r="O67"/>
  <c r="F67"/>
  <c r="AY67"/>
  <c r="AF76"/>
  <c r="F76"/>
  <c r="W76"/>
  <c r="AY76"/>
  <c r="O76"/>
  <c r="O86"/>
  <c r="F86"/>
  <c r="AF86"/>
  <c r="AO86"/>
  <c r="W101"/>
  <c r="AY101"/>
  <c r="F101"/>
  <c r="AF101"/>
  <c r="O101"/>
  <c r="AO101"/>
  <c r="O104"/>
  <c r="W104"/>
  <c r="F104"/>
  <c r="AY104"/>
  <c r="AO111"/>
  <c r="F111"/>
  <c r="AO115"/>
  <c r="F115"/>
  <c r="O123"/>
  <c r="F123"/>
  <c r="AO146"/>
  <c r="O146"/>
  <c r="W146"/>
  <c r="AY146"/>
  <c r="F146"/>
  <c r="AF146"/>
  <c r="W151"/>
  <c r="F151"/>
  <c r="O151"/>
  <c r="AY151"/>
  <c r="AF151"/>
  <c r="W170"/>
  <c r="O170"/>
  <c r="AY170"/>
  <c r="AF170"/>
  <c r="F170"/>
  <c r="AF180"/>
  <c r="W180"/>
  <c r="AY180"/>
  <c r="F180"/>
  <c r="O180"/>
  <c r="F182"/>
  <c r="AY182"/>
  <c r="W182"/>
  <c r="AO182"/>
  <c r="AO201"/>
  <c r="AY201"/>
  <c r="F201"/>
  <c r="O201"/>
  <c r="AO209"/>
  <c r="O209"/>
  <c r="F209"/>
  <c r="AY209"/>
  <c r="W220"/>
  <c r="F220"/>
  <c r="AY220"/>
  <c r="AF220"/>
  <c r="O220"/>
  <c r="W224"/>
  <c r="F224"/>
  <c r="AY224"/>
  <c r="O224"/>
  <c r="AF224"/>
  <c r="AO227"/>
  <c r="F227"/>
  <c r="AF227"/>
  <c r="O227"/>
  <c r="AY227"/>
  <c r="AO231"/>
  <c r="O231"/>
  <c r="F231"/>
  <c r="AY231"/>
  <c r="AF231"/>
  <c r="AY239"/>
  <c r="F239"/>
  <c r="AO259"/>
  <c r="W259"/>
  <c r="AY259"/>
  <c r="AF259"/>
  <c r="F259"/>
  <c r="AF262"/>
  <c r="W262"/>
  <c r="AY262"/>
  <c r="O262"/>
  <c r="F262"/>
  <c r="AY267"/>
  <c r="F267"/>
  <c r="AO275"/>
  <c r="F275"/>
  <c r="W275"/>
  <c r="AF275"/>
  <c r="O275"/>
  <c r="AY275"/>
  <c r="F127"/>
  <c r="AY127"/>
  <c r="O42"/>
  <c r="AO42"/>
  <c r="W42"/>
  <c r="AF42"/>
  <c r="AY42"/>
  <c r="F42"/>
  <c r="AO45"/>
  <c r="F45"/>
  <c r="AY45"/>
  <c r="AF45"/>
  <c r="O45"/>
  <c r="F56"/>
  <c r="AO56"/>
  <c r="W56"/>
  <c r="AO64"/>
  <c r="O64"/>
  <c r="W64"/>
  <c r="AY64"/>
  <c r="AF64"/>
  <c r="F64"/>
  <c r="O73"/>
  <c r="F73"/>
  <c r="AF73"/>
  <c r="W73"/>
  <c r="AO73"/>
  <c r="AY73"/>
  <c r="O75"/>
  <c r="F75"/>
  <c r="W81"/>
  <c r="AY81"/>
  <c r="AF81"/>
  <c r="F81"/>
  <c r="O81"/>
  <c r="AO81"/>
  <c r="W84"/>
  <c r="F84"/>
  <c r="AY84"/>
  <c r="O84"/>
  <c r="O105"/>
  <c r="F105"/>
  <c r="W105"/>
  <c r="AO105"/>
  <c r="AY105"/>
  <c r="AF105"/>
  <c r="O110"/>
  <c r="F110"/>
  <c r="AF110"/>
  <c r="W113"/>
  <c r="AF113"/>
  <c r="F113"/>
  <c r="O113"/>
  <c r="AY113"/>
  <c r="AF133"/>
  <c r="W133"/>
  <c r="F133"/>
  <c r="AY133"/>
  <c r="O133"/>
  <c r="AF141"/>
  <c r="O141"/>
  <c r="F141"/>
  <c r="W141"/>
  <c r="AY141"/>
  <c r="AO150"/>
  <c r="AF150"/>
  <c r="O150"/>
  <c r="F150"/>
  <c r="W150"/>
  <c r="AY150"/>
  <c r="AO154"/>
  <c r="F154"/>
  <c r="AF154"/>
  <c r="O154"/>
  <c r="AO174"/>
  <c r="F174"/>
  <c r="AY174"/>
  <c r="W174"/>
  <c r="AF178"/>
  <c r="AY178"/>
  <c r="F178"/>
  <c r="O178"/>
  <c r="AO178"/>
  <c r="W178"/>
  <c r="AO193"/>
  <c r="F193"/>
  <c r="O193"/>
  <c r="AY193"/>
  <c r="AO203"/>
  <c r="F203"/>
  <c r="O214"/>
  <c r="F214"/>
  <c r="AF214"/>
  <c r="AF226"/>
  <c r="F226"/>
  <c r="W226"/>
  <c r="O226"/>
  <c r="AY226"/>
  <c r="W232"/>
  <c r="AF232"/>
  <c r="AY232"/>
  <c r="AO232"/>
  <c r="F232"/>
  <c r="O232"/>
  <c r="F244"/>
  <c r="O244"/>
  <c r="AO244"/>
  <c r="W244"/>
  <c r="AY244"/>
  <c r="AF244"/>
  <c r="O252"/>
  <c r="AO252"/>
  <c r="F252"/>
  <c r="W252"/>
  <c r="AF252"/>
  <c r="AY252"/>
  <c r="AO255"/>
  <c r="F255"/>
  <c r="W255"/>
  <c r="AY255"/>
  <c r="AF255"/>
  <c r="AO263"/>
  <c r="AY263"/>
  <c r="F263"/>
  <c r="O263"/>
  <c r="AF263"/>
  <c r="W263"/>
  <c r="AF272"/>
  <c r="O272"/>
  <c r="AO272"/>
  <c r="F272"/>
  <c r="W272"/>
  <c r="AY272"/>
  <c r="O30"/>
  <c r="F30"/>
  <c r="AO43"/>
  <c r="F43"/>
  <c r="AO68"/>
  <c r="AF68"/>
  <c r="O68"/>
  <c r="F68"/>
  <c r="AY68"/>
  <c r="AF98"/>
  <c r="F98"/>
  <c r="AF102"/>
  <c r="F102"/>
  <c r="F107"/>
  <c r="AO107"/>
  <c r="AO130"/>
  <c r="F130"/>
  <c r="AY130"/>
  <c r="AF155"/>
  <c r="AY155"/>
  <c r="O155"/>
  <c r="W155"/>
  <c r="AO155"/>
  <c r="F155"/>
  <c r="F159"/>
  <c r="W159"/>
  <c r="AF164"/>
  <c r="F164"/>
  <c r="W164"/>
  <c r="AY164"/>
  <c r="AF172"/>
  <c r="O172"/>
  <c r="W172"/>
  <c r="AY172"/>
  <c r="F172"/>
  <c r="W200"/>
  <c r="AY200"/>
  <c r="O200"/>
  <c r="F200"/>
  <c r="AO219"/>
  <c r="AY219"/>
  <c r="F219"/>
  <c r="AF219"/>
  <c r="O219"/>
  <c r="AO223"/>
  <c r="AY223"/>
  <c r="F223"/>
  <c r="AF223"/>
  <c r="O223"/>
  <c r="AF230"/>
  <c r="AY230"/>
  <c r="W230"/>
  <c r="F230"/>
  <c r="O230"/>
  <c r="W238"/>
  <c r="F238"/>
  <c r="AF250"/>
  <c r="F250"/>
  <c r="O250"/>
  <c r="AY250"/>
  <c r="AO273"/>
  <c r="F273"/>
  <c r="D39" i="13"/>
  <c r="D39" i="40"/>
  <c r="D28"/>
  <c r="D28" i="13"/>
  <c r="D31" i="40"/>
  <c r="D31" i="13"/>
  <c r="D67" i="40"/>
  <c r="D67" i="13"/>
  <c r="D45"/>
  <c r="D45" i="40"/>
  <c r="C67"/>
  <c r="C67" i="13"/>
  <c r="C81" i="40"/>
  <c r="C81" i="13"/>
  <c r="D41"/>
  <c r="D41" i="40"/>
  <c r="C69" i="13"/>
  <c r="C69" i="40"/>
  <c r="C33" i="13"/>
  <c r="C33" i="40"/>
  <c r="D42" i="13"/>
  <c r="D42" i="40"/>
  <c r="C73"/>
  <c r="C73" i="13"/>
  <c r="D79"/>
  <c r="D79" i="40"/>
  <c r="D90" i="13"/>
  <c r="D90" i="40"/>
  <c r="D97" i="13"/>
  <c r="D97" i="40"/>
  <c r="C105"/>
  <c r="C105" i="13"/>
  <c r="C153" i="40"/>
  <c r="C153" i="13"/>
  <c r="C163" i="40"/>
  <c r="C163" i="13"/>
  <c r="D172" i="40"/>
  <c r="D172" i="13"/>
  <c r="C180" i="40"/>
  <c r="C180" i="13"/>
  <c r="C141"/>
  <c r="C141" i="40"/>
  <c r="D157" i="13"/>
  <c r="D157" i="40"/>
  <c r="D162"/>
  <c r="D162" i="13"/>
  <c r="C169" i="40"/>
  <c r="C169" i="13"/>
  <c r="C177" i="40"/>
  <c r="C177" i="13"/>
  <c r="C186"/>
  <c r="C186" i="40"/>
  <c r="C197" i="13"/>
  <c r="C197" i="40"/>
  <c r="D202" i="13"/>
  <c r="D202" i="40"/>
  <c r="D210" i="13"/>
  <c r="D210" i="40"/>
  <c r="D224" i="13"/>
  <c r="D224" i="40"/>
  <c r="D239"/>
  <c r="D239" i="13"/>
  <c r="D163" i="40"/>
  <c r="D163" i="13"/>
  <c r="C178" i="40"/>
  <c r="C178" i="13"/>
  <c r="D185"/>
  <c r="D185" i="40"/>
  <c r="C195"/>
  <c r="C195" i="13"/>
  <c r="D175"/>
  <c r="D175" i="40"/>
  <c r="D259"/>
  <c r="D259" i="13"/>
  <c r="D324"/>
  <c r="D343"/>
  <c r="D366"/>
  <c r="D199"/>
  <c r="D199" i="40"/>
  <c r="D322" i="13"/>
  <c r="D367"/>
  <c r="C466"/>
  <c r="C498"/>
  <c r="C511"/>
  <c r="C517"/>
  <c r="C521"/>
  <c r="D189"/>
  <c r="D189" i="40"/>
  <c r="C473" i="13"/>
  <c r="C484"/>
  <c r="C488"/>
  <c r="C492"/>
  <c r="C499"/>
  <c r="C506"/>
  <c r="C514"/>
  <c r="D156"/>
  <c r="D156" i="40"/>
  <c r="D257"/>
  <c r="D257" i="13"/>
  <c r="C464"/>
  <c r="D474"/>
  <c r="D507"/>
  <c r="C534"/>
  <c r="C323"/>
  <c r="D638"/>
  <c r="C645"/>
  <c r="C653"/>
  <c r="C619"/>
  <c r="C45" i="40"/>
  <c r="C45" i="13"/>
  <c r="D76"/>
  <c r="D76" i="40"/>
  <c r="C89" i="13"/>
  <c r="C89" i="40"/>
  <c r="D103" i="13"/>
  <c r="D103" i="40"/>
  <c r="C131"/>
  <c r="C131" i="13"/>
  <c r="D145"/>
  <c r="D145" i="40"/>
  <c r="C42" i="13"/>
  <c r="C42" i="40"/>
  <c r="C49"/>
  <c r="C49" i="13"/>
  <c r="D70"/>
  <c r="D70" i="40"/>
  <c r="D77" i="13"/>
  <c r="D77" i="40"/>
  <c r="D96" i="13"/>
  <c r="D96" i="40"/>
  <c r="D112" i="13"/>
  <c r="D112" i="40"/>
  <c r="C136"/>
  <c r="C136" i="13"/>
  <c r="C149" i="40"/>
  <c r="C149" i="13"/>
  <c r="D170"/>
  <c r="D170" i="40"/>
  <c r="C205" i="13"/>
  <c r="C205" i="40"/>
  <c r="D218" i="13"/>
  <c r="D218" i="40"/>
  <c r="C243" i="13"/>
  <c r="C243" i="40"/>
  <c r="D251"/>
  <c r="D251" i="13"/>
  <c r="C266" i="40"/>
  <c r="C266" i="13"/>
  <c r="D275" i="40"/>
  <c r="D275" i="13"/>
  <c r="D289"/>
  <c r="C300"/>
  <c r="D191"/>
  <c r="D191" i="40"/>
  <c r="C212"/>
  <c r="C212" i="13"/>
  <c r="C275" i="40"/>
  <c r="C275" i="13"/>
  <c r="D229" i="40"/>
  <c r="D229" i="13"/>
  <c r="D237" i="40"/>
  <c r="D237" i="13"/>
  <c r="D300"/>
  <c r="D335"/>
  <c r="D357"/>
  <c r="C265" i="40"/>
  <c r="C265" i="13"/>
  <c r="C281"/>
  <c r="D305"/>
  <c r="D318"/>
  <c r="D327"/>
  <c r="C342"/>
  <c r="D351"/>
  <c r="D362"/>
  <c r="D376"/>
  <c r="C386"/>
  <c r="C297"/>
  <c r="D339"/>
  <c r="D379"/>
  <c r="D401"/>
  <c r="D411"/>
  <c r="D424"/>
  <c r="D445"/>
  <c r="D459"/>
  <c r="D554"/>
  <c r="D613"/>
  <c r="C621"/>
  <c r="C629"/>
  <c r="C391"/>
  <c r="C411"/>
  <c r="C429"/>
  <c r="D467"/>
  <c r="C505"/>
  <c r="D520"/>
  <c r="C537"/>
  <c r="C547"/>
  <c r="C565"/>
  <c r="C573"/>
  <c r="C587"/>
  <c r="C603"/>
  <c r="C620"/>
  <c r="C635"/>
  <c r="D349"/>
  <c r="D404"/>
  <c r="D441"/>
  <c r="C530"/>
  <c r="C559"/>
  <c r="C586"/>
  <c r="D629"/>
  <c r="C638"/>
  <c r="C651"/>
  <c r="D398"/>
  <c r="C493"/>
  <c r="C527"/>
  <c r="C551"/>
  <c r="C570"/>
  <c r="D641"/>
  <c r="D650"/>
  <c r="D645"/>
  <c r="H144" i="6"/>
  <c r="F142" i="13"/>
  <c r="H129" i="6"/>
  <c r="F127" i="13"/>
  <c r="H189" i="6"/>
  <c r="F187" i="13"/>
  <c r="H213" i="6"/>
  <c r="F211" i="13"/>
  <c r="D301"/>
  <c r="F314"/>
  <c r="D364"/>
  <c r="H49" i="6"/>
  <c r="F47" i="13"/>
  <c r="D44"/>
  <c r="D44" i="40"/>
  <c r="D56"/>
  <c r="D56" i="13"/>
  <c r="D66" i="40"/>
  <c r="D66" i="13"/>
  <c r="D141"/>
  <c r="D141" i="40"/>
  <c r="D252" i="13"/>
  <c r="D252" i="40"/>
  <c r="D274" i="13"/>
  <c r="D274" i="40"/>
  <c r="C43" i="13"/>
  <c r="C43" i="40"/>
  <c r="C109" i="13"/>
  <c r="C109" i="40"/>
  <c r="D120" i="13"/>
  <c r="D120" i="40"/>
  <c r="C126"/>
  <c r="C126" i="13"/>
  <c r="D142"/>
  <c r="D142" i="40"/>
  <c r="C241"/>
  <c r="C241" i="13"/>
  <c r="D254"/>
  <c r="D254" i="40"/>
  <c r="D266" i="13"/>
  <c r="D266" i="40"/>
  <c r="D286" i="13"/>
  <c r="C37"/>
  <c r="C37" i="40"/>
  <c r="D57" i="13"/>
  <c r="D57" i="40"/>
  <c r="C78"/>
  <c r="C78" i="13"/>
  <c r="C108" i="40"/>
  <c r="C108" i="13"/>
  <c r="D121"/>
  <c r="D121" i="40"/>
  <c r="C134" i="13"/>
  <c r="C134" i="40"/>
  <c r="C162"/>
  <c r="C162" i="13"/>
  <c r="D201"/>
  <c r="D201" i="40"/>
  <c r="C247"/>
  <c r="C247" i="13"/>
  <c r="D277"/>
  <c r="D325"/>
  <c r="C359"/>
  <c r="C396"/>
  <c r="C414"/>
  <c r="D425"/>
  <c r="D440"/>
  <c r="C475"/>
  <c r="D505"/>
  <c r="C542"/>
  <c r="D309"/>
  <c r="C320"/>
  <c r="D330"/>
  <c r="C346"/>
  <c r="C356"/>
  <c r="C374"/>
  <c r="C390"/>
  <c r="C427"/>
  <c r="D443"/>
  <c r="D460"/>
  <c r="D473"/>
  <c r="C496"/>
  <c r="C512"/>
  <c r="D537"/>
  <c r="D556"/>
  <c r="C567"/>
  <c r="C317"/>
  <c r="C408"/>
  <c r="D550"/>
  <c r="D590"/>
  <c r="C298"/>
  <c r="C340"/>
  <c r="D486"/>
  <c r="C575"/>
  <c r="D591"/>
  <c r="C597"/>
  <c r="C617"/>
  <c r="D399"/>
  <c r="D338"/>
  <c r="C341"/>
  <c r="F344"/>
  <c r="F349"/>
  <c r="C422"/>
  <c r="D584"/>
  <c r="C648"/>
  <c r="D269"/>
  <c r="D269" i="40"/>
  <c r="D278" i="13"/>
  <c r="C458"/>
  <c r="H51" i="6"/>
  <c r="F49" i="13"/>
  <c r="C291"/>
  <c r="D63"/>
  <c r="D63" i="40"/>
  <c r="D81" i="13"/>
  <c r="D81" i="40"/>
  <c r="D124"/>
  <c r="D124" i="13"/>
  <c r="C256" i="40"/>
  <c r="C256" i="13"/>
  <c r="C344"/>
  <c r="D396"/>
  <c r="C438"/>
  <c r="D195"/>
  <c r="D195" i="40"/>
  <c r="D221" i="13"/>
  <c r="D221" i="40"/>
  <c r="C255"/>
  <c r="C255" i="13"/>
  <c r="D294"/>
  <c r="D373"/>
  <c r="C439"/>
  <c r="D48"/>
  <c r="D48" i="40"/>
  <c r="C56"/>
  <c r="C56" i="13"/>
  <c r="D85"/>
  <c r="D85" i="40"/>
  <c r="C118"/>
  <c r="C118" i="13"/>
  <c r="C133"/>
  <c r="C133" i="40"/>
  <c r="D139" i="13"/>
  <c r="D139" i="40"/>
  <c r="C172"/>
  <c r="C172" i="13"/>
  <c r="C226"/>
  <c r="C226" i="40"/>
  <c r="C242"/>
  <c r="C242" i="13"/>
  <c r="C280"/>
  <c r="C310"/>
  <c r="C355"/>
  <c r="D402"/>
  <c r="C430"/>
  <c r="C449"/>
  <c r="C500"/>
  <c r="D529"/>
  <c r="D579"/>
  <c r="D612"/>
  <c r="D631"/>
  <c r="C467"/>
  <c r="D526"/>
  <c r="C544"/>
  <c r="D558"/>
  <c r="C577"/>
  <c r="D606"/>
  <c r="D627"/>
  <c r="D532"/>
  <c r="C604"/>
  <c r="C652"/>
  <c r="H48" i="6"/>
  <c r="F46" i="13"/>
  <c r="H71" i="6"/>
  <c r="F69" i="13"/>
  <c r="H150" i="6"/>
  <c r="F148" i="13"/>
  <c r="H210" i="6"/>
  <c r="F208" i="13"/>
  <c r="H218" i="6"/>
  <c r="F216" i="13"/>
  <c r="F312"/>
  <c r="H206" i="6"/>
  <c r="F204" i="13"/>
  <c r="F252"/>
  <c r="H254" i="6"/>
  <c r="C59" i="40"/>
  <c r="C59" i="13"/>
  <c r="C377"/>
  <c r="D574"/>
  <c r="C53" i="40"/>
  <c r="C53" i="13"/>
  <c r="D119"/>
  <c r="D119" i="40"/>
  <c r="C250"/>
  <c r="C250" i="13"/>
  <c r="D298"/>
  <c r="C367"/>
  <c r="D394"/>
  <c r="D430"/>
  <c r="C566"/>
  <c r="D575"/>
  <c r="C584"/>
  <c r="C39"/>
  <c r="C39" i="40"/>
  <c r="D147" i="13"/>
  <c r="D147" i="40"/>
  <c r="C302" i="13"/>
  <c r="C384"/>
  <c r="C549"/>
  <c r="D573"/>
  <c r="D55" i="40"/>
  <c r="D55" i="13"/>
  <c r="C350"/>
  <c r="C431"/>
  <c r="D545"/>
  <c r="C558"/>
  <c r="D624"/>
  <c r="C334"/>
  <c r="D488"/>
  <c r="D536"/>
  <c r="C114" i="40"/>
  <c r="C114" i="13"/>
  <c r="C254"/>
  <c r="C254" i="40"/>
  <c r="C402" i="13"/>
  <c r="C461"/>
  <c r="D601"/>
  <c r="C610"/>
  <c r="C627"/>
  <c r="H46" i="6"/>
  <c r="F44" i="13"/>
  <c r="F297"/>
  <c r="F306"/>
  <c r="F331"/>
  <c r="F336"/>
  <c r="D552"/>
  <c r="D453"/>
  <c r="D54" i="40"/>
  <c r="D54" i="13"/>
  <c r="C418"/>
  <c r="H65" i="6"/>
  <c r="F63" i="13"/>
  <c r="H76" i="6"/>
  <c r="F74" i="13"/>
  <c r="C606"/>
  <c r="C202"/>
  <c r="C202" i="40"/>
  <c r="H116" i="6"/>
  <c r="F114" i="13"/>
  <c r="H240" i="6"/>
  <c r="F238" i="13"/>
  <c r="F259"/>
  <c r="H261" i="6"/>
  <c r="H179"/>
  <c r="F177" i="13"/>
  <c r="F267"/>
  <c r="H269" i="6"/>
  <c r="H103"/>
  <c r="F101" i="13"/>
  <c r="H107" i="6"/>
  <c r="F105" i="13"/>
  <c r="H140" i="6"/>
  <c r="F138" i="13"/>
  <c r="H168" i="6"/>
  <c r="F166" i="13"/>
  <c r="H184" i="6"/>
  <c r="F182" i="13"/>
  <c r="D213"/>
  <c r="D213" i="40"/>
  <c r="H228" i="6"/>
  <c r="F226" i="13"/>
  <c r="H231" i="6"/>
  <c r="F229" i="13"/>
  <c r="D214"/>
  <c r="D214" i="40"/>
  <c r="C290" i="13"/>
  <c r="C208" i="40"/>
  <c r="C208" i="13"/>
  <c r="C216"/>
  <c r="C216" i="40"/>
  <c r="H83" i="6"/>
  <c r="F81" i="13"/>
  <c r="H162" i="6"/>
  <c r="F160" i="13"/>
  <c r="H175" i="6"/>
  <c r="F173" i="13"/>
  <c r="H192" i="6"/>
  <c r="F190" i="13"/>
  <c r="H209" i="6"/>
  <c r="F207" i="13"/>
  <c r="H151" i="6"/>
  <c r="F149" i="13"/>
  <c r="F342"/>
  <c r="H157" i="6"/>
  <c r="F155" i="13"/>
  <c r="H163" i="6"/>
  <c r="F161" i="13"/>
  <c r="F327"/>
  <c r="H125" i="6"/>
  <c r="F123" i="13"/>
  <c r="H234" i="6"/>
  <c r="F232" i="13"/>
  <c r="F278"/>
  <c r="H132" i="6"/>
  <c r="F130" i="13"/>
  <c r="F345"/>
  <c r="F350"/>
  <c r="H69" i="6"/>
  <c r="F67" i="13"/>
  <c r="H120" i="6"/>
  <c r="F118" i="13"/>
  <c r="F299"/>
  <c r="H47" i="6"/>
  <c r="F45" i="13"/>
  <c r="F325"/>
  <c r="C251" i="40"/>
  <c r="C251" i="13"/>
  <c r="U29" i="5"/>
  <c r="U45"/>
  <c r="U61"/>
  <c r="U89"/>
  <c r="U186"/>
  <c r="U249"/>
  <c r="U273"/>
  <c r="U68"/>
  <c r="U140"/>
  <c r="AF32" i="6"/>
  <c r="AY32"/>
  <c r="O32"/>
  <c r="AO32"/>
  <c r="F32"/>
  <c r="W32"/>
  <c r="F41"/>
  <c r="AY41"/>
  <c r="AF41"/>
  <c r="O46"/>
  <c r="F46"/>
  <c r="AO46"/>
  <c r="W46"/>
  <c r="AF46"/>
  <c r="AY46"/>
  <c r="AO52"/>
  <c r="F52"/>
  <c r="W52"/>
  <c r="AY52"/>
  <c r="O52"/>
  <c r="AF52"/>
  <c r="AO54"/>
  <c r="AF54"/>
  <c r="F54"/>
  <c r="AO58"/>
  <c r="F58"/>
  <c r="W63"/>
  <c r="F63"/>
  <c r="W65"/>
  <c r="AY65"/>
  <c r="AF65"/>
  <c r="F65"/>
  <c r="O65"/>
  <c r="AO65"/>
  <c r="AO70"/>
  <c r="F70"/>
  <c r="O78"/>
  <c r="AO78"/>
  <c r="F78"/>
  <c r="AF78"/>
  <c r="W85"/>
  <c r="F85"/>
  <c r="AO85"/>
  <c r="W93"/>
  <c r="AY93"/>
  <c r="AF93"/>
  <c r="F93"/>
  <c r="O93"/>
  <c r="AO93"/>
  <c r="O117"/>
  <c r="AO117"/>
  <c r="F117"/>
  <c r="AF117"/>
  <c r="AY117"/>
  <c r="AF121"/>
  <c r="O121"/>
  <c r="F121"/>
  <c r="W121"/>
  <c r="AF135"/>
  <c r="AY135"/>
  <c r="F135"/>
  <c r="O135"/>
  <c r="AO135"/>
  <c r="W135"/>
  <c r="W145"/>
  <c r="F145"/>
  <c r="F160"/>
  <c r="AF160"/>
  <c r="AO160"/>
  <c r="AO169"/>
  <c r="W169"/>
  <c r="F169"/>
  <c r="AY169"/>
  <c r="AF169"/>
  <c r="O169"/>
  <c r="AO177"/>
  <c r="AY177"/>
  <c r="O177"/>
  <c r="AF177"/>
  <c r="F177"/>
  <c r="W177"/>
  <c r="AO187"/>
  <c r="F187"/>
  <c r="F189"/>
  <c r="AF189"/>
  <c r="W196"/>
  <c r="F196"/>
  <c r="AO211"/>
  <c r="F211"/>
  <c r="AF213"/>
  <c r="F213"/>
  <c r="W213"/>
  <c r="AY213"/>
  <c r="F216"/>
  <c r="AY216"/>
  <c r="O216"/>
  <c r="W216"/>
  <c r="W228"/>
  <c r="F228"/>
  <c r="AY228"/>
  <c r="O228"/>
  <c r="AF228"/>
  <c r="AY235"/>
  <c r="F235"/>
  <c r="W240"/>
  <c r="AY240"/>
  <c r="F240"/>
  <c r="AF240"/>
  <c r="AO240"/>
  <c r="O240"/>
  <c r="O260"/>
  <c r="AO260"/>
  <c r="F260"/>
  <c r="W260"/>
  <c r="AF260"/>
  <c r="AY260"/>
  <c r="O268"/>
  <c r="AO268"/>
  <c r="F268"/>
  <c r="W268"/>
  <c r="AY268"/>
  <c r="AF268"/>
  <c r="H115"/>
  <c r="F113" i="13"/>
  <c r="F135"/>
  <c r="H137" i="6"/>
  <c r="H30"/>
  <c r="F28" i="13"/>
  <c r="H34" i="6"/>
  <c r="F32" i="13"/>
  <c r="H39" i="6"/>
  <c r="F37" i="13"/>
  <c r="H92" i="6"/>
  <c r="F90" i="13"/>
  <c r="H130" i="6"/>
  <c r="F128" i="13"/>
  <c r="H136" i="6"/>
  <c r="F134" i="13"/>
  <c r="H138" i="6"/>
  <c r="F136" i="13"/>
  <c r="H159" i="6"/>
  <c r="F157" i="13"/>
  <c r="H217" i="6"/>
  <c r="F215" i="13"/>
  <c r="H248" i="6"/>
  <c r="F246" i="13"/>
  <c r="F269"/>
  <c r="H271" i="6"/>
  <c r="F296" i="13"/>
  <c r="F309"/>
  <c r="F317"/>
  <c r="H52" i="6"/>
  <c r="F50" i="13"/>
  <c r="H87" i="6"/>
  <c r="F85" i="13"/>
  <c r="H93" i="6"/>
  <c r="F91" i="13"/>
  <c r="H100" i="6"/>
  <c r="F98" i="13"/>
  <c r="H121" i="6"/>
  <c r="F119" i="13"/>
  <c r="H166" i="6"/>
  <c r="F164" i="13"/>
  <c r="H186" i="6"/>
  <c r="F184" i="13"/>
  <c r="H190" i="6"/>
  <c r="F188" i="13"/>
  <c r="H197" i="6"/>
  <c r="F195" i="13"/>
  <c r="H235" i="6"/>
  <c r="F233" i="13"/>
  <c r="F266"/>
  <c r="H268" i="6"/>
  <c r="F274" i="13"/>
  <c r="H276" i="6"/>
  <c r="F319" i="13"/>
  <c r="F326"/>
  <c r="F343"/>
  <c r="H29" i="6"/>
  <c r="F27" i="13"/>
  <c r="H36" i="6"/>
  <c r="F34" i="13"/>
  <c r="H59" i="6"/>
  <c r="F57" i="13"/>
  <c r="H95" i="6"/>
  <c r="F93" i="13"/>
  <c r="H111" i="6"/>
  <c r="F109" i="13"/>
  <c r="H146" i="6"/>
  <c r="F144" i="13"/>
  <c r="F178"/>
  <c r="H180" i="6"/>
  <c r="H182"/>
  <c r="F180" i="13"/>
  <c r="H208" i="6"/>
  <c r="F206" i="13"/>
  <c r="F254"/>
  <c r="H256" i="6"/>
  <c r="F257" i="13"/>
  <c r="H259" i="6"/>
  <c r="F279" i="13"/>
  <c r="F287"/>
  <c r="F308"/>
  <c r="AK112" i="1"/>
  <c r="M110" i="37" s="1"/>
  <c r="O110" i="13"/>
  <c r="X112" i="6"/>
  <c r="O38" i="13"/>
  <c r="X40" i="6"/>
  <c r="O222" i="13"/>
  <c r="X224" i="6"/>
  <c r="O71" i="13"/>
  <c r="X73" i="6"/>
  <c r="AK177" i="1"/>
  <c r="O175" i="13"/>
  <c r="X177" i="6"/>
  <c r="O213" i="13"/>
  <c r="X215" i="6"/>
  <c r="P473" i="13"/>
  <c r="O315"/>
  <c r="M635" i="37"/>
  <c r="O635" i="13"/>
  <c r="O126"/>
  <c r="X128" i="6"/>
  <c r="K163" i="13"/>
  <c r="P165" i="6"/>
  <c r="P63" i="13"/>
  <c r="Y65" i="6"/>
  <c r="K181" i="13"/>
  <c r="P183" i="6"/>
  <c r="I357" i="37"/>
  <c r="K357" i="13"/>
  <c r="O571"/>
  <c r="O39"/>
  <c r="X41" i="6"/>
  <c r="AK165" i="1"/>
  <c r="M163" i="37" s="1"/>
  <c r="O163" i="13"/>
  <c r="X165" i="6"/>
  <c r="P508" i="13"/>
  <c r="K352"/>
  <c r="K339"/>
  <c r="K347"/>
  <c r="I367" i="37"/>
  <c r="K367" i="13"/>
  <c r="AA53" i="1"/>
  <c r="K51" i="13"/>
  <c r="P53" i="6"/>
  <c r="K100" i="13"/>
  <c r="P102" i="6"/>
  <c r="K103" i="13"/>
  <c r="P105" i="6"/>
  <c r="AK188" i="1"/>
  <c r="O186" i="13"/>
  <c r="X188" i="6"/>
  <c r="AA257" i="1"/>
  <c r="K255" i="13"/>
  <c r="P257" i="6"/>
  <c r="AC185" i="1"/>
  <c r="I183" i="37" s="1"/>
  <c r="K183" i="13"/>
  <c r="P185" i="6"/>
  <c r="K221" i="13"/>
  <c r="P223" i="6"/>
  <c r="AK42" i="1"/>
  <c r="P40" i="13"/>
  <c r="Y42" i="6"/>
  <c r="K67" i="13"/>
  <c r="P69" i="6"/>
  <c r="P71" i="13"/>
  <c r="Y73" i="6"/>
  <c r="AA140" i="1"/>
  <c r="K138" i="13"/>
  <c r="P140" i="6"/>
  <c r="P160" i="13"/>
  <c r="Y162" i="6"/>
  <c r="AC195" i="1"/>
  <c r="K193" i="13"/>
  <c r="P195" i="6"/>
  <c r="K229" i="13"/>
  <c r="P231" i="6"/>
  <c r="K376" i="13"/>
  <c r="K509"/>
  <c r="AK196" i="1"/>
  <c r="O194" i="13"/>
  <c r="X196" i="6"/>
  <c r="K313" i="13"/>
  <c r="M433" i="37"/>
  <c r="P433" i="13"/>
  <c r="K63"/>
  <c r="P65" i="6"/>
  <c r="P106" i="13"/>
  <c r="Y108" i="6"/>
  <c r="AC143" i="1"/>
  <c r="K141" i="13"/>
  <c r="P143" i="6"/>
  <c r="O380" i="13"/>
  <c r="K417"/>
  <c r="P141"/>
  <c r="Y143" i="6"/>
  <c r="P87" i="13"/>
  <c r="Y89" i="6"/>
  <c r="AA127" i="1"/>
  <c r="K125" i="13"/>
  <c r="P127" i="6"/>
  <c r="O428" i="13"/>
  <c r="M415" i="37"/>
  <c r="O415" i="13"/>
  <c r="K432"/>
  <c r="M557" i="37"/>
  <c r="O557" i="13"/>
  <c r="P394"/>
  <c r="I290" i="37"/>
  <c r="K290" i="13"/>
  <c r="I299" i="37"/>
  <c r="K299" i="13"/>
  <c r="K314"/>
  <c r="K332"/>
  <c r="K358"/>
  <c r="K364"/>
  <c r="I369" i="37"/>
  <c r="K369" i="13"/>
  <c r="K372"/>
  <c r="I402" i="37"/>
  <c r="K402" i="13"/>
  <c r="I430" i="37"/>
  <c r="K430" i="13"/>
  <c r="M549" i="37"/>
  <c r="O549" i="13"/>
  <c r="K384"/>
  <c r="K393"/>
  <c r="K413"/>
  <c r="M456" i="37"/>
  <c r="P456" i="13"/>
  <c r="K459"/>
  <c r="O103"/>
  <c r="X105" i="6"/>
  <c r="K199" i="13"/>
  <c r="P201" i="6"/>
  <c r="O96" i="13"/>
  <c r="X98" i="6"/>
  <c r="P129" i="13"/>
  <c r="Y131" i="6"/>
  <c r="K236" i="13"/>
  <c r="P238" i="6"/>
  <c r="P253" i="13"/>
  <c r="Y255" i="6"/>
  <c r="O125" i="13"/>
  <c r="X127" i="6"/>
  <c r="K201" i="13"/>
  <c r="P203" i="6"/>
  <c r="P450" i="13"/>
  <c r="AK252" i="1"/>
  <c r="M250" i="37" s="1"/>
  <c r="O250" i="13"/>
  <c r="X252" i="6"/>
  <c r="O610" i="13"/>
  <c r="P601"/>
  <c r="AK109" i="1"/>
  <c r="M107" i="37" s="1"/>
  <c r="P107" i="13"/>
  <c r="Y109" i="6"/>
  <c r="K135" i="13"/>
  <c r="P137" i="6"/>
  <c r="AK164" i="1"/>
  <c r="M162" i="37" s="1"/>
  <c r="P162" i="13"/>
  <c r="Y164" i="6"/>
  <c r="AK194" i="1"/>
  <c r="M192" i="37" s="1"/>
  <c r="P192" i="13"/>
  <c r="Y194" i="6"/>
  <c r="AA205" i="1"/>
  <c r="K203" i="13"/>
  <c r="P205" i="6"/>
  <c r="AA227" i="1"/>
  <c r="K225" i="13"/>
  <c r="P227" i="6"/>
  <c r="K227" i="13"/>
  <c r="P229" i="6"/>
  <c r="K230" i="13"/>
  <c r="P232" i="6"/>
  <c r="I615" i="37"/>
  <c r="K615" i="13"/>
  <c r="I633" i="37"/>
  <c r="K633" i="13"/>
  <c r="K652"/>
  <c r="M593" i="37"/>
  <c r="O593" i="13"/>
  <c r="K603"/>
  <c r="P81"/>
  <c r="Y83" i="6"/>
  <c r="O595" i="13"/>
  <c r="P120"/>
  <c r="Y122" i="6"/>
  <c r="O75" i="13"/>
  <c r="X77" i="6"/>
  <c r="AK170" i="1"/>
  <c r="M168" i="37" s="1"/>
  <c r="P168" i="13"/>
  <c r="Y170" i="6"/>
  <c r="K174" i="13"/>
  <c r="P176" i="6"/>
  <c r="K184" i="13"/>
  <c r="P186" i="6"/>
  <c r="AA210" i="1"/>
  <c r="K208" i="13"/>
  <c r="P210" i="6"/>
  <c r="AK111" i="1"/>
  <c r="M109" i="37" s="1"/>
  <c r="P109" i="13"/>
  <c r="Y111" i="6"/>
  <c r="O137" i="13"/>
  <c r="X139" i="6"/>
  <c r="K150" i="13"/>
  <c r="P152" i="6"/>
  <c r="K481" i="13"/>
  <c r="P51"/>
  <c r="Y53" i="6"/>
  <c r="O106" i="13"/>
  <c r="X108" i="6"/>
  <c r="AA132" i="1"/>
  <c r="K130" i="13"/>
  <c r="P132" i="6"/>
  <c r="K321" i="13"/>
  <c r="K414"/>
  <c r="K455"/>
  <c r="M524" i="37"/>
  <c r="P524" i="13"/>
  <c r="O113"/>
  <c r="X115" i="6"/>
  <c r="K349" i="13"/>
  <c r="O382"/>
  <c r="K474"/>
  <c r="O636"/>
  <c r="O92"/>
  <c r="X94" i="6"/>
  <c r="O142" i="13"/>
  <c r="X144" i="6"/>
  <c r="P206" i="13"/>
  <c r="Y208" i="6"/>
  <c r="O254" i="13"/>
  <c r="X256" i="6"/>
  <c r="AK121" i="1"/>
  <c r="M119" i="37" s="1"/>
  <c r="P119" i="13"/>
  <c r="Y121" i="6"/>
  <c r="AC273" i="1"/>
  <c r="I271" i="37" s="1"/>
  <c r="K271" i="13"/>
  <c r="P273" i="6"/>
  <c r="K281" i="13"/>
  <c r="O555"/>
  <c r="K331"/>
  <c r="K355"/>
  <c r="K66"/>
  <c r="P68" i="6"/>
  <c r="AK80" i="1"/>
  <c r="P78" i="13"/>
  <c r="Y80" i="6"/>
  <c r="AK192" i="1"/>
  <c r="M190" i="37" s="1"/>
  <c r="P190" i="13"/>
  <c r="Y192" i="6"/>
  <c r="M570" i="37"/>
  <c r="O570" i="13"/>
  <c r="P95"/>
  <c r="Y97" i="6"/>
  <c r="P267" i="13"/>
  <c r="Y269" i="6"/>
  <c r="AK271" i="1"/>
  <c r="M269" i="37" s="1"/>
  <c r="P269" i="13"/>
  <c r="Y271" i="6"/>
  <c r="O360" i="13"/>
  <c r="O583"/>
  <c r="AA58" i="1"/>
  <c r="K56" i="13"/>
  <c r="P58" i="6"/>
  <c r="O281" i="13"/>
  <c r="P324"/>
  <c r="K43"/>
  <c r="P45" i="6"/>
  <c r="P139" i="13"/>
  <c r="Y141" i="6"/>
  <c r="P179" i="13"/>
  <c r="Y181" i="6"/>
  <c r="I403" i="37"/>
  <c r="K403" i="13"/>
  <c r="K431"/>
  <c r="K439"/>
  <c r="K447"/>
  <c r="I469" i="37"/>
  <c r="K469" i="13"/>
  <c r="I471" i="37"/>
  <c r="K471" i="13"/>
  <c r="K366"/>
  <c r="M594" i="37"/>
  <c r="P594" i="13"/>
  <c r="O74"/>
  <c r="X76" i="6"/>
  <c r="P363" i="13"/>
  <c r="O271"/>
  <c r="X273" i="6"/>
  <c r="O365" i="13"/>
  <c r="O118"/>
  <c r="X120" i="6"/>
  <c r="O262" i="13"/>
  <c r="X264" i="6"/>
  <c r="M408" i="37"/>
  <c r="P408" i="13"/>
  <c r="I558" i="37"/>
  <c r="K558" i="13"/>
  <c r="K631"/>
  <c r="I647" i="37"/>
  <c r="K647" i="13"/>
  <c r="O449"/>
  <c r="P453"/>
  <c r="K610"/>
  <c r="K612"/>
  <c r="O305"/>
  <c r="O548"/>
  <c r="O630"/>
  <c r="AK74" i="1"/>
  <c r="M72" i="37" s="1"/>
  <c r="P72" i="13"/>
  <c r="Y74" i="6"/>
  <c r="P268" i="13"/>
  <c r="Y270" i="6"/>
  <c r="P371" i="13"/>
  <c r="M558" i="37"/>
  <c r="O558" i="13"/>
  <c r="P613"/>
  <c r="P322"/>
  <c r="P241"/>
  <c r="Y243" i="6"/>
  <c r="P282" i="13"/>
  <c r="O364"/>
  <c r="O512"/>
  <c r="P622"/>
  <c r="O644"/>
  <c r="P284"/>
  <c r="AK138" i="1"/>
  <c r="O136" i="13"/>
  <c r="X138" i="6"/>
  <c r="M337" i="37"/>
  <c r="O337" i="13"/>
  <c r="M439" i="37"/>
  <c r="P439" i="13"/>
  <c r="M537" i="37"/>
  <c r="O537" i="13"/>
  <c r="AK63" i="1"/>
  <c r="O61" i="13"/>
  <c r="X63" i="6"/>
  <c r="O258" i="13"/>
  <c r="X260" i="6"/>
  <c r="M421" i="37"/>
  <c r="P421" i="13"/>
  <c r="O522"/>
  <c r="M623" i="37"/>
  <c r="O623" i="13"/>
  <c r="P287"/>
  <c r="P467"/>
  <c r="P581"/>
  <c r="P347"/>
  <c r="M517" i="37"/>
  <c r="P517" i="13"/>
  <c r="P423"/>
  <c r="P498"/>
  <c r="O520"/>
  <c r="O618"/>
  <c r="P61"/>
  <c r="Y63" i="6"/>
  <c r="P308" i="13"/>
  <c r="P336"/>
  <c r="M526" i="37"/>
  <c r="P526" i="13"/>
  <c r="O437"/>
  <c r="K425"/>
  <c r="M474" i="37"/>
  <c r="P474" i="13"/>
  <c r="O508"/>
  <c r="P181"/>
  <c r="Y183" i="6"/>
  <c r="P255" i="13"/>
  <c r="Y257" i="6"/>
  <c r="AK106" i="1"/>
  <c r="M104" i="37" s="1"/>
  <c r="O104" i="13"/>
  <c r="X106" i="6"/>
  <c r="M539" i="37"/>
  <c r="O539" i="13"/>
  <c r="M319" i="37"/>
  <c r="P319" i="13"/>
  <c r="P545"/>
  <c r="P47"/>
  <c r="Y49" i="6"/>
  <c r="P623" i="13"/>
  <c r="P90"/>
  <c r="Y92" i="6"/>
  <c r="O358" i="13"/>
  <c r="M543" i="37"/>
  <c r="O543" i="13"/>
  <c r="O647"/>
  <c r="O426"/>
  <c r="O535"/>
  <c r="M296" i="37"/>
  <c r="P296" i="13"/>
  <c r="P419"/>
  <c r="P505"/>
  <c r="P83"/>
  <c r="Y85" i="6"/>
  <c r="P349" i="13"/>
  <c r="P589"/>
  <c r="O604"/>
  <c r="O493"/>
  <c r="P330"/>
  <c r="P592"/>
  <c r="O288"/>
  <c r="O584"/>
  <c r="P551"/>
  <c r="P101"/>
  <c r="Y103" i="6"/>
  <c r="O327" i="13"/>
  <c r="M585" i="37"/>
  <c r="P585" i="13"/>
  <c r="O239"/>
  <c r="X241" i="6"/>
  <c r="O424" i="13"/>
  <c r="P492"/>
  <c r="P273"/>
  <c r="Y275" i="6"/>
  <c r="O408" i="13"/>
  <c r="M499" i="37"/>
  <c r="P499" i="13"/>
  <c r="P607"/>
  <c r="O306"/>
  <c r="O458"/>
  <c r="P424"/>
  <c r="O244"/>
  <c r="X246" i="6"/>
  <c r="M422" i="37"/>
  <c r="P422" i="13"/>
  <c r="M646" i="37"/>
  <c r="O646" i="13"/>
  <c r="O198"/>
  <c r="X200" i="6"/>
  <c r="O273" i="13"/>
  <c r="X275" i="6"/>
  <c r="O398" i="13"/>
  <c r="O453"/>
  <c r="O441"/>
  <c r="M335" i="37"/>
  <c r="O335" i="13"/>
  <c r="O447"/>
  <c r="P136"/>
  <c r="Y138" i="6"/>
  <c r="P411" i="13"/>
  <c r="P575"/>
  <c r="O460"/>
  <c r="P586"/>
  <c r="P247"/>
  <c r="Y249" i="6"/>
  <c r="P604" i="13"/>
  <c r="O105"/>
  <c r="X107" i="6"/>
  <c r="M368" i="37"/>
  <c r="P368" i="13"/>
  <c r="O197"/>
  <c r="X199" i="6"/>
  <c r="O439" i="13"/>
  <c r="P451"/>
  <c r="P335"/>
  <c r="O217"/>
  <c r="X219" i="6"/>
  <c r="O471" i="13"/>
  <c r="P43"/>
  <c r="Y45" i="6"/>
  <c r="P465" i="13"/>
  <c r="O282"/>
  <c r="O532"/>
  <c r="P393"/>
  <c r="P52"/>
  <c r="Y54" i="6"/>
  <c r="M488" i="37"/>
  <c r="O488" i="13"/>
  <c r="P388"/>
  <c r="O68"/>
  <c r="X70" i="6"/>
  <c r="O545" i="13"/>
  <c r="P430"/>
  <c r="O69"/>
  <c r="X71" i="6"/>
  <c r="P332" i="13"/>
  <c r="O457"/>
  <c r="O497"/>
  <c r="P205"/>
  <c r="Y207" i="6"/>
  <c r="P470" i="13"/>
  <c r="P487"/>
  <c r="M501" i="37"/>
  <c r="O501" i="13"/>
  <c r="M320" i="37"/>
  <c r="O320" i="13"/>
  <c r="P145"/>
  <c r="Y147" i="6"/>
  <c r="O451" i="13"/>
  <c r="O252"/>
  <c r="X254" i="6"/>
  <c r="O452" i="13"/>
  <c r="O594"/>
  <c r="P641"/>
  <c r="O372"/>
  <c r="P275"/>
  <c r="Y277" i="6"/>
  <c r="O345" i="13"/>
  <c r="P531"/>
  <c r="O629"/>
  <c r="O316"/>
  <c r="AK81" i="1"/>
  <c r="M79" i="37" s="1"/>
  <c r="O79" i="13"/>
  <c r="X81" i="6"/>
  <c r="P212" i="13"/>
  <c r="Y214" i="6"/>
  <c r="P79" i="13"/>
  <c r="Y81" i="6"/>
  <c r="O576" i="13"/>
  <c r="O195"/>
  <c r="X197" i="6"/>
  <c r="AK167" i="1"/>
  <c r="P165" i="13"/>
  <c r="Y167" i="6"/>
  <c r="O373" i="13"/>
  <c r="O638"/>
  <c r="O517"/>
  <c r="AK48" i="1"/>
  <c r="M46" i="37" s="1"/>
  <c r="P46" i="13"/>
  <c r="Y48" i="6"/>
  <c r="O112" i="13"/>
  <c r="X114" i="6"/>
  <c r="P580" i="13"/>
  <c r="P351"/>
  <c r="AK158" i="1"/>
  <c r="M156" i="37" s="1"/>
  <c r="O156" i="13"/>
  <c r="X158" i="6"/>
  <c r="O304" i="13"/>
  <c r="P56"/>
  <c r="Y58" i="6"/>
  <c r="P274" i="13"/>
  <c r="Y276" i="6"/>
  <c r="P115" i="13"/>
  <c r="Y117" i="6"/>
  <c r="O50" i="13"/>
  <c r="X52" i="6"/>
  <c r="P395" i="13"/>
  <c r="O116"/>
  <c r="X118" i="6"/>
  <c r="M556" i="37"/>
  <c r="O556" i="13"/>
  <c r="P200"/>
  <c r="Y202" i="6"/>
  <c r="O269" i="13"/>
  <c r="X271" i="6"/>
  <c r="O577" i="13"/>
  <c r="P176"/>
  <c r="Y178" i="6"/>
  <c r="O207" i="13"/>
  <c r="X209" i="6"/>
  <c r="O140" i="13"/>
  <c r="X142" i="6"/>
  <c r="O368" i="13"/>
  <c r="M477" i="37"/>
  <c r="O477" i="13"/>
  <c r="O530"/>
  <c r="AK132" i="1"/>
  <c r="M130" i="37" s="1"/>
  <c r="O130" i="13"/>
  <c r="X132" i="6"/>
  <c r="AK240" i="1"/>
  <c r="M238" i="37" s="1"/>
  <c r="O238" i="13"/>
  <c r="X240" i="6"/>
  <c r="O76" i="13"/>
  <c r="X78" i="6"/>
  <c r="AK186" i="1"/>
  <c r="M184" i="37" s="1"/>
  <c r="O184" i="13"/>
  <c r="X186" i="6"/>
  <c r="AK235" i="1"/>
  <c r="M233" i="37" s="1"/>
  <c r="O233" i="13"/>
  <c r="X235" i="6"/>
  <c r="M626" i="37"/>
  <c r="O626" i="13"/>
  <c r="O396"/>
  <c r="I342" i="37"/>
  <c r="K342" i="13"/>
  <c r="M513" i="37"/>
  <c r="O513" i="13"/>
  <c r="K292"/>
  <c r="K303"/>
  <c r="K324"/>
  <c r="P105"/>
  <c r="Y107" i="6"/>
  <c r="P208" i="13"/>
  <c r="Y210" i="6"/>
  <c r="K440" i="13"/>
  <c r="K498"/>
  <c r="P88"/>
  <c r="Y90" i="6"/>
  <c r="K123" i="13"/>
  <c r="P125" i="6"/>
  <c r="P53" i="13"/>
  <c r="Y55" i="6"/>
  <c r="K57" i="13"/>
  <c r="P59" i="6"/>
  <c r="K91" i="13"/>
  <c r="P93" i="6"/>
  <c r="AC107" i="1"/>
  <c r="K105" i="13"/>
  <c r="P107" i="6"/>
  <c r="P290" i="13"/>
  <c r="P438"/>
  <c r="AC36" i="1"/>
  <c r="I34" i="37" s="1"/>
  <c r="K34" i="13"/>
  <c r="P36" i="6"/>
  <c r="M379" i="37"/>
  <c r="P379" i="13"/>
  <c r="P520"/>
  <c r="K32"/>
  <c r="P34" i="6"/>
  <c r="K90" i="13"/>
  <c r="P92" i="6"/>
  <c r="AA160" i="1"/>
  <c r="K158" i="13"/>
  <c r="P160" i="6"/>
  <c r="O350" i="13"/>
  <c r="O403"/>
  <c r="P435"/>
  <c r="O141"/>
  <c r="X143" i="6"/>
  <c r="P304" i="13"/>
  <c r="P493"/>
  <c r="I532" i="37"/>
  <c r="K532" i="13"/>
  <c r="O87"/>
  <c r="X89" i="6"/>
  <c r="P386" i="13"/>
  <c r="AA52" i="1"/>
  <c r="K50" i="13"/>
  <c r="P52" i="6"/>
  <c r="P39" i="13"/>
  <c r="Y41" i="6"/>
  <c r="M503" i="37"/>
  <c r="P503" i="13"/>
  <c r="AA54" i="1"/>
  <c r="K52" i="13"/>
  <c r="P54" i="6"/>
  <c r="K77" i="13"/>
  <c r="P79" i="6"/>
  <c r="AK87" i="1"/>
  <c r="M85" i="37" s="1"/>
  <c r="P85" i="13"/>
  <c r="Y87" i="6"/>
  <c r="O410" i="13"/>
  <c r="M546" i="37"/>
  <c r="P546" i="13"/>
  <c r="K382"/>
  <c r="K544"/>
  <c r="K555"/>
  <c r="P372"/>
  <c r="M383" i="37"/>
  <c r="O383" i="13"/>
  <c r="I392" i="37"/>
  <c r="K392" i="13"/>
  <c r="P434"/>
  <c r="K541"/>
  <c r="K71"/>
  <c r="P73" i="6"/>
  <c r="P396" i="13"/>
  <c r="K415"/>
  <c r="K420"/>
  <c r="P506"/>
  <c r="P99"/>
  <c r="Y101" i="6"/>
  <c r="AC134" i="1"/>
  <c r="I132" i="37" s="1"/>
  <c r="K132" i="13"/>
  <c r="P134" i="6"/>
  <c r="K74" i="13"/>
  <c r="P76" i="6"/>
  <c r="P257" i="13"/>
  <c r="Y259" i="6"/>
  <c r="AK57" i="1"/>
  <c r="M55" i="37" s="1"/>
  <c r="P55" i="13"/>
  <c r="Y57" i="6"/>
  <c r="P144" i="13"/>
  <c r="Y146" i="6"/>
  <c r="AK203" i="1"/>
  <c r="M201" i="37" s="1"/>
  <c r="P201" i="13"/>
  <c r="Y203" i="6"/>
  <c r="AA248" i="1"/>
  <c r="K246" i="13"/>
  <c r="P248" i="6"/>
  <c r="K264" i="13"/>
  <c r="P266" i="6"/>
  <c r="P77" i="13"/>
  <c r="Y79" i="6"/>
  <c r="AC129" i="1"/>
  <c r="I127" i="37" s="1"/>
  <c r="K127" i="13"/>
  <c r="P129" i="6"/>
  <c r="AK137" i="1"/>
  <c r="P135" i="13"/>
  <c r="Y137" i="6"/>
  <c r="AA146" i="1"/>
  <c r="K144" i="13"/>
  <c r="P146" i="6"/>
  <c r="AC166" i="1"/>
  <c r="I164" i="37" s="1"/>
  <c r="K164" i="13"/>
  <c r="P166" i="6"/>
  <c r="AC177" i="1"/>
  <c r="I175" i="37" s="1"/>
  <c r="K175" i="13"/>
  <c r="P177" i="6"/>
  <c r="K219" i="13"/>
  <c r="P221" i="6"/>
  <c r="P222" i="13"/>
  <c r="Y224" i="6"/>
  <c r="K97" i="13"/>
  <c r="P99" i="6"/>
  <c r="AC270" i="1"/>
  <c r="I268" i="37" s="1"/>
  <c r="K268" i="13"/>
  <c r="P270" i="6"/>
  <c r="I289" i="37"/>
  <c r="K289" i="13"/>
  <c r="K298"/>
  <c r="K307"/>
  <c r="I333" i="37"/>
  <c r="K333" i="13"/>
  <c r="P350"/>
  <c r="K356"/>
  <c r="K396"/>
  <c r="K426"/>
  <c r="K454"/>
  <c r="AC245" i="1"/>
  <c r="I243" i="37" s="1"/>
  <c r="K243" i="13"/>
  <c r="P245" i="6"/>
  <c r="P96" i="13"/>
  <c r="Y98" i="6"/>
  <c r="K296" i="13"/>
  <c r="K320"/>
  <c r="K322"/>
  <c r="O51"/>
  <c r="X53" i="6"/>
  <c r="AK150" i="1"/>
  <c r="M148" i="37" s="1"/>
  <c r="P148" i="13"/>
  <c r="Y150" i="6"/>
  <c r="P213" i="13"/>
  <c r="Y215" i="6"/>
  <c r="K218" i="13"/>
  <c r="P220" i="6"/>
  <c r="AA240" i="1"/>
  <c r="K238" i="13"/>
  <c r="P240" i="6"/>
  <c r="O63" i="13"/>
  <c r="X65" i="6"/>
  <c r="P116" i="13"/>
  <c r="Y118" i="6"/>
  <c r="O150" i="13"/>
  <c r="X152" i="6"/>
  <c r="AK274" i="1"/>
  <c r="M272" i="37" s="1"/>
  <c r="P272" i="13"/>
  <c r="Y274" i="6"/>
  <c r="I283" i="37"/>
  <c r="K283" i="13"/>
  <c r="O324"/>
  <c r="P234"/>
  <c r="Y236" i="6"/>
  <c r="AA250" i="1"/>
  <c r="K248" i="13"/>
  <c r="P250" i="6"/>
  <c r="P611" i="13"/>
  <c r="K308"/>
  <c r="K325"/>
  <c r="O461"/>
  <c r="K489"/>
  <c r="P541"/>
  <c r="O80"/>
  <c r="X82" i="6"/>
  <c r="M377" i="37"/>
  <c r="O377" i="13"/>
  <c r="P413"/>
  <c r="P536"/>
  <c r="M643" i="37"/>
  <c r="O643" i="13"/>
  <c r="P636"/>
  <c r="I488" i="37"/>
  <c r="K488" i="13"/>
  <c r="AK39" i="1"/>
  <c r="M37" i="37" s="1"/>
  <c r="O37" i="13"/>
  <c r="X39" i="6"/>
  <c r="O95" i="13"/>
  <c r="X97" i="6"/>
  <c r="AC117" i="1"/>
  <c r="I115" i="37" s="1"/>
  <c r="K115" i="13"/>
  <c r="P117" i="6"/>
  <c r="AC139" i="1"/>
  <c r="I137" i="37" s="1"/>
  <c r="K137" i="13"/>
  <c r="P139" i="6"/>
  <c r="P154" i="13"/>
  <c r="Y156" i="6"/>
  <c r="K443" i="13"/>
  <c r="AC60" i="1"/>
  <c r="I58" i="37" s="1"/>
  <c r="K58" i="13"/>
  <c r="P60" i="6"/>
  <c r="AK234" i="1"/>
  <c r="M232" i="37" s="1"/>
  <c r="O232" i="13"/>
  <c r="X234" i="6"/>
  <c r="P258" i="13"/>
  <c r="Y260" i="6"/>
  <c r="P281" i="13"/>
  <c r="P617"/>
  <c r="O218"/>
  <c r="X220" i="6"/>
  <c r="AC269" i="1"/>
  <c r="I267" i="37" s="1"/>
  <c r="K267" i="13"/>
  <c r="P269" i="6"/>
  <c r="P574" i="13"/>
  <c r="P113"/>
  <c r="Y115" i="6"/>
  <c r="AC87" i="1"/>
  <c r="I85" i="37" s="1"/>
  <c r="K85" i="13"/>
  <c r="P87" i="6"/>
  <c r="AC90" i="1"/>
  <c r="K88" i="13"/>
  <c r="P90" i="6"/>
  <c r="M346" i="37"/>
  <c r="O346" i="13"/>
  <c r="P232"/>
  <c r="Y234" i="6"/>
  <c r="P313" i="13"/>
  <c r="P44"/>
  <c r="Y46" i="6"/>
  <c r="P377" i="13"/>
  <c r="AK136" i="1"/>
  <c r="M134" i="37" s="1"/>
  <c r="O134" i="13"/>
  <c r="X136" i="6"/>
  <c r="P346" i="13"/>
  <c r="O314"/>
  <c r="P366"/>
  <c r="P240"/>
  <c r="Y242" i="6"/>
  <c r="O155" i="13"/>
  <c r="X157" i="6"/>
  <c r="O284" i="13"/>
  <c r="P357"/>
  <c r="P583"/>
  <c r="I411" i="37"/>
  <c r="K411" i="13"/>
  <c r="K434"/>
  <c r="P331"/>
  <c r="P552"/>
  <c r="P401"/>
  <c r="AK84" i="1"/>
  <c r="M82" i="37" s="1"/>
  <c r="O82" i="13"/>
  <c r="X84" i="6"/>
  <c r="O294" i="13"/>
  <c r="M381" i="37"/>
  <c r="P381" i="13"/>
  <c r="M572" i="37"/>
  <c r="O572" i="13"/>
  <c r="P134"/>
  <c r="Y136" i="6"/>
  <c r="P449" i="13"/>
  <c r="O88"/>
  <c r="X90" i="6"/>
  <c r="P244" i="13"/>
  <c r="Y246" i="6"/>
  <c r="O287" i="13"/>
  <c r="M448" i="37"/>
  <c r="P448" i="13"/>
  <c r="O515"/>
  <c r="P624"/>
  <c r="P305"/>
  <c r="AK232" i="1"/>
  <c r="P230" i="13"/>
  <c r="Y232" i="6"/>
  <c r="M341" i="37"/>
  <c r="O341" i="13"/>
  <c r="M463" i="37"/>
  <c r="P463" i="13"/>
  <c r="P82"/>
  <c r="Y84" i="6"/>
  <c r="P328" i="13"/>
  <c r="AK151" i="1"/>
  <c r="M149" i="37" s="1"/>
  <c r="O149" i="13"/>
  <c r="X151" i="6"/>
  <c r="P397" i="13"/>
  <c r="M425" i="37"/>
  <c r="P425" i="13"/>
  <c r="M527" i="37"/>
  <c r="O527" i="13"/>
  <c r="P177"/>
  <c r="Y179" i="6"/>
  <c r="P326" i="13"/>
  <c r="AK96" i="1"/>
  <c r="P94" i="13"/>
  <c r="Y96" i="6"/>
  <c r="O349" i="13"/>
  <c r="P547"/>
  <c r="P447"/>
  <c r="O504"/>
  <c r="P544"/>
  <c r="P625"/>
  <c r="P98"/>
  <c r="Y100" i="6"/>
  <c r="P197" i="13"/>
  <c r="Y199" i="6"/>
  <c r="I538" i="37"/>
  <c r="K538" i="13"/>
  <c r="M568" i="37"/>
  <c r="P568" i="13"/>
  <c r="P595"/>
  <c r="O603"/>
  <c r="P527"/>
  <c r="O514"/>
  <c r="P216"/>
  <c r="Y218" i="6"/>
  <c r="AK266" i="1"/>
  <c r="M264" i="37" s="1"/>
  <c r="P264" i="13"/>
  <c r="Y266" i="6"/>
  <c r="O268" i="13"/>
  <c r="X270" i="6"/>
  <c r="O552" i="13"/>
  <c r="O203"/>
  <c r="X205" i="6"/>
  <c r="O325" i="13"/>
  <c r="O589"/>
  <c r="P271"/>
  <c r="Y273" i="6"/>
  <c r="P572" i="13"/>
  <c r="O291"/>
  <c r="O419"/>
  <c r="O602"/>
  <c r="O445"/>
  <c r="P567"/>
  <c r="P341"/>
  <c r="P644"/>
  <c r="P606"/>
  <c r="P149"/>
  <c r="Y151" i="6"/>
  <c r="P437" i="13"/>
  <c r="M590" i="37"/>
  <c r="O590" i="13"/>
  <c r="O631"/>
  <c r="O551"/>
  <c r="P369"/>
  <c r="AK228" i="1"/>
  <c r="M226" i="37" s="1"/>
  <c r="P226" i="13"/>
  <c r="Y228" i="6"/>
  <c r="P303" i="13"/>
  <c r="P358"/>
  <c r="P561"/>
  <c r="AK244" i="1"/>
  <c r="O242" i="13"/>
  <c r="X244" i="6"/>
  <c r="O388" i="13"/>
  <c r="P140"/>
  <c r="Y142" i="6"/>
  <c r="O313" i="13"/>
  <c r="M483" i="37"/>
  <c r="O483" i="13"/>
  <c r="P535"/>
  <c r="AK163" i="1"/>
  <c r="M161" i="37" s="1"/>
  <c r="P161" i="13"/>
  <c r="Y163" i="6"/>
  <c r="P278" i="13"/>
  <c r="O448"/>
  <c r="P530"/>
  <c r="P615"/>
  <c r="O344"/>
  <c r="O563"/>
  <c r="AK69" i="1"/>
  <c r="M67" i="37" s="1"/>
  <c r="P67" i="13"/>
  <c r="Y69" i="6"/>
  <c r="O247" i="13"/>
  <c r="X249" i="6"/>
  <c r="O434" i="13"/>
  <c r="P338"/>
  <c r="O210"/>
  <c r="X212" i="6"/>
  <c r="P321" i="13"/>
  <c r="O411"/>
  <c r="O348"/>
  <c r="P468"/>
  <c r="O362"/>
  <c r="O462"/>
  <c r="P210"/>
  <c r="Y212" i="6"/>
  <c r="M429" i="37"/>
  <c r="P429" i="13"/>
  <c r="O465"/>
  <c r="O607"/>
  <c r="P353"/>
  <c r="O201"/>
  <c r="X203" i="6"/>
  <c r="M414" i="37"/>
  <c r="O414" i="13"/>
  <c r="P227"/>
  <c r="Y229" i="6"/>
  <c r="P454" i="13"/>
  <c r="O459"/>
  <c r="P416"/>
  <c r="P289"/>
  <c r="O505"/>
  <c r="P242"/>
  <c r="Y244" i="6"/>
  <c r="P496" i="13"/>
  <c r="AK43" i="1"/>
  <c r="P41" i="13"/>
  <c r="Y43" i="6"/>
  <c r="O299" i="13"/>
  <c r="P405"/>
  <c r="O117"/>
  <c r="X119" i="6"/>
  <c r="O531" i="13"/>
  <c r="M283" i="37"/>
  <c r="P283" i="13"/>
  <c r="AK37" i="1"/>
  <c r="M35" i="37" s="1"/>
  <c r="P35" i="13"/>
  <c r="Y37" i="6"/>
  <c r="P441" i="13"/>
  <c r="AK113" i="1"/>
  <c r="M111" i="37" s="1"/>
  <c r="P111" i="13"/>
  <c r="Y113" i="6"/>
  <c r="O399" i="13"/>
  <c r="O469"/>
  <c r="P112"/>
  <c r="Y114" i="6"/>
  <c r="O220" i="13"/>
  <c r="X222" i="6"/>
  <c r="M633" i="37"/>
  <c r="P633" i="13"/>
  <c r="P228"/>
  <c r="Y230" i="6"/>
  <c r="O36" i="13"/>
  <c r="X38" i="6"/>
  <c r="O490" i="13"/>
  <c r="P597"/>
  <c r="AK50" i="1"/>
  <c r="M48" i="37" s="1"/>
  <c r="O48" i="13"/>
  <c r="X50" i="6"/>
  <c r="O554" i="13"/>
  <c r="O263"/>
  <c r="X265" i="6"/>
  <c r="AK166" i="1"/>
  <c r="O164" i="13"/>
  <c r="X166" i="6"/>
  <c r="P69" i="13"/>
  <c r="Y71" i="6"/>
  <c r="O470" i="13"/>
  <c r="AK172" i="1"/>
  <c r="M170" i="37" s="1"/>
  <c r="P170" i="13"/>
  <c r="Y172" i="6"/>
  <c r="O569" i="13"/>
  <c r="O298"/>
  <c r="P310"/>
  <c r="O356"/>
  <c r="O391"/>
  <c r="O425"/>
  <c r="P164"/>
  <c r="Y166" i="6"/>
  <c r="P627" i="13"/>
  <c r="O321"/>
  <c r="O236"/>
  <c r="X238" i="6"/>
  <c r="O235" i="13"/>
  <c r="X237" i="6"/>
  <c r="P427" i="13"/>
  <c r="P301"/>
  <c r="O613"/>
  <c r="M276" i="37"/>
  <c r="O276" i="13"/>
  <c r="O212"/>
  <c r="X214" i="6"/>
  <c r="O221" i="13"/>
  <c r="X223" i="6"/>
  <c r="O115" i="13"/>
  <c r="X117" i="6"/>
  <c r="O202" i="13"/>
  <c r="X204" i="6"/>
  <c r="P276" i="13"/>
  <c r="O90"/>
  <c r="X92" i="6"/>
  <c r="P100" i="13"/>
  <c r="Y102" i="6"/>
  <c r="O431" i="13"/>
  <c r="O200"/>
  <c r="X202" i="6"/>
  <c r="O101" i="13"/>
  <c r="X103" i="6"/>
  <c r="O442" i="13"/>
  <c r="P651"/>
  <c r="P431"/>
  <c r="O422"/>
  <c r="O169"/>
  <c r="X171" i="6"/>
  <c r="O132" i="13"/>
  <c r="X134" i="6"/>
  <c r="O379" i="13"/>
  <c r="P180"/>
  <c r="Y182" i="6"/>
  <c r="N260" i="13"/>
  <c r="L260" s="1"/>
  <c r="P32"/>
  <c r="Y34" i="6"/>
  <c r="O159" i="13"/>
  <c r="X161" i="6"/>
  <c r="O81" i="13"/>
  <c r="X83" i="6"/>
  <c r="AK189" i="1"/>
  <c r="M187" i="37" s="1"/>
  <c r="O187" i="13"/>
  <c r="X189" i="6"/>
  <c r="P345" i="13"/>
  <c r="P630"/>
  <c r="O529"/>
  <c r="O649"/>
  <c r="O59"/>
  <c r="X61" i="6"/>
  <c r="O121" i="13"/>
  <c r="X123" i="6"/>
  <c r="AA182" i="1"/>
  <c r="K180" i="13"/>
  <c r="P182" i="6"/>
  <c r="AA209" i="1"/>
  <c r="K207" i="13"/>
  <c r="P209" i="6"/>
  <c r="K305" i="13"/>
  <c r="K179"/>
  <c r="P181" i="6"/>
  <c r="O533" i="13"/>
  <c r="K351"/>
  <c r="K375"/>
  <c r="K326"/>
  <c r="M384" i="37"/>
  <c r="O384" i="13"/>
  <c r="AA55" i="1"/>
  <c r="K53" i="13"/>
  <c r="P55" i="6"/>
  <c r="K102" i="13"/>
  <c r="P104" i="6"/>
  <c r="P236" i="13"/>
  <c r="Y238" i="6"/>
  <c r="P157" i="13"/>
  <c r="Y159" i="6"/>
  <c r="O183" i="13"/>
  <c r="X185" i="6"/>
  <c r="K226" i="13"/>
  <c r="P228" i="6"/>
  <c r="K428" i="13"/>
  <c r="AK36" i="1"/>
  <c r="P34" i="13"/>
  <c r="Y36" i="6"/>
  <c r="P103" i="13"/>
  <c r="Y105" i="6"/>
  <c r="AA190" i="1"/>
  <c r="K188" i="13"/>
  <c r="P190" i="6"/>
  <c r="K373" i="13"/>
  <c r="P410"/>
  <c r="P507"/>
  <c r="K338"/>
  <c r="M373" i="37"/>
  <c r="P373" i="13"/>
  <c r="O559"/>
  <c r="AA85" i="1"/>
  <c r="K83" i="13"/>
  <c r="P85" i="6"/>
  <c r="AC138" i="1"/>
  <c r="I136" i="37" s="1"/>
  <c r="K136" i="13"/>
  <c r="P138" i="6"/>
  <c r="AK148" i="1"/>
  <c r="M146" i="37" s="1"/>
  <c r="O146" i="13"/>
  <c r="X148" i="6"/>
  <c r="P159" i="13"/>
  <c r="Y161" i="6"/>
  <c r="AC194" i="1"/>
  <c r="I192" i="37" s="1"/>
  <c r="K192" i="13"/>
  <c r="P194" i="6"/>
  <c r="I433" i="37"/>
  <c r="K433" i="13"/>
  <c r="O540"/>
  <c r="P194"/>
  <c r="Y196" i="6"/>
  <c r="P102" i="13"/>
  <c r="Y104" i="6"/>
  <c r="P387" i="13"/>
  <c r="O84"/>
  <c r="X86" i="6"/>
  <c r="K388" i="13"/>
  <c r="M406" i="37"/>
  <c r="P406" i="13"/>
  <c r="K553"/>
  <c r="O375"/>
  <c r="O444"/>
  <c r="K35"/>
  <c r="P37" i="6"/>
  <c r="K118" i="13"/>
  <c r="P120" i="6"/>
  <c r="P121" i="13"/>
  <c r="Y123" i="6"/>
  <c r="K124" i="13"/>
  <c r="P126" i="6"/>
  <c r="K291" i="13"/>
  <c r="K311"/>
  <c r="O376"/>
  <c r="O392"/>
  <c r="K81"/>
  <c r="P83" i="6"/>
  <c r="P376" i="13"/>
  <c r="P392"/>
  <c r="K456"/>
  <c r="K457"/>
  <c r="K461"/>
  <c r="AA173" i="1"/>
  <c r="K171" i="13"/>
  <c r="P173" i="6"/>
  <c r="AC100" i="1"/>
  <c r="I98" i="37" s="1"/>
  <c r="K98" i="13"/>
  <c r="P100" i="6"/>
  <c r="AC157" i="1"/>
  <c r="K155" i="13"/>
  <c r="P157" i="6"/>
  <c r="K224" i="13"/>
  <c r="P226" i="6"/>
  <c r="O77" i="13"/>
  <c r="X79" i="6"/>
  <c r="O152" i="13"/>
  <c r="X154" i="6"/>
  <c r="AK206" i="1"/>
  <c r="M204" i="37" s="1"/>
  <c r="O204" i="13"/>
  <c r="X206" i="6"/>
  <c r="AK267" i="1"/>
  <c r="P265" i="13"/>
  <c r="Y267" i="6"/>
  <c r="P108" i="13"/>
  <c r="Y110" i="6"/>
  <c r="AK221" i="1"/>
  <c r="M219" i="37" s="1"/>
  <c r="P219" i="13"/>
  <c r="Y221" i="6"/>
  <c r="K252" i="13"/>
  <c r="P254" i="6"/>
  <c r="AK258" i="1"/>
  <c r="M256" i="37" s="1"/>
  <c r="P256" i="13"/>
  <c r="Y258" i="6"/>
  <c r="M573" i="37"/>
  <c r="P573" i="13"/>
  <c r="K114"/>
  <c r="P116" i="6"/>
  <c r="AA121" i="1"/>
  <c r="K119" i="13"/>
  <c r="P121" i="6"/>
  <c r="AC133" i="1"/>
  <c r="I131" i="37" s="1"/>
  <c r="K131" i="13"/>
  <c r="P133" i="6"/>
  <c r="O160" i="13"/>
  <c r="X162" i="6"/>
  <c r="AA175" i="1"/>
  <c r="K173" i="13"/>
  <c r="P175" i="6"/>
  <c r="AA202" i="1"/>
  <c r="K200" i="13"/>
  <c r="P202" i="6"/>
  <c r="AA208" i="1"/>
  <c r="K206" i="13"/>
  <c r="P208" i="6"/>
  <c r="K611" i="13"/>
  <c r="P649"/>
  <c r="K609"/>
  <c r="AK75" i="1"/>
  <c r="O73" i="13"/>
  <c r="X75" i="6"/>
  <c r="K82" i="13"/>
  <c r="P84" i="6"/>
  <c r="P84" i="13"/>
  <c r="Y86" i="6"/>
  <c r="AA94" i="1"/>
  <c r="K92" i="13"/>
  <c r="P94" i="6"/>
  <c r="I600" i="37"/>
  <c r="K600" i="13"/>
  <c r="AK62" i="1"/>
  <c r="O60" i="13"/>
  <c r="X62" i="6"/>
  <c r="P125" i="13"/>
  <c r="Y127" i="6"/>
  <c r="AA158" i="1"/>
  <c r="K156" i="13"/>
  <c r="P158" i="6"/>
  <c r="AK169" i="1"/>
  <c r="P167" i="13"/>
  <c r="Y169" i="6"/>
  <c r="AC171" i="1"/>
  <c r="K169" i="13"/>
  <c r="P171" i="6"/>
  <c r="P183" i="13"/>
  <c r="Y185" i="6"/>
  <c r="K198" i="13"/>
  <c r="P200" i="6"/>
  <c r="AK201" i="1"/>
  <c r="M199" i="37" s="1"/>
  <c r="P199" i="13"/>
  <c r="Y201" i="6"/>
  <c r="P75" i="13"/>
  <c r="Y77" i="6"/>
  <c r="P325" i="13"/>
  <c r="M480" i="37"/>
  <c r="O480" i="13"/>
  <c r="K493"/>
  <c r="K116"/>
  <c r="P118" i="6"/>
  <c r="AA206" i="1"/>
  <c r="K204" i="13"/>
  <c r="P206" i="6"/>
  <c r="O307" i="13"/>
  <c r="K319"/>
  <c r="K344"/>
  <c r="K451"/>
  <c r="P502"/>
  <c r="P609"/>
  <c r="AC135" i="1"/>
  <c r="K133" i="13"/>
  <c r="P135" i="6"/>
  <c r="M440" i="37"/>
  <c r="O440" i="13"/>
  <c r="K524"/>
  <c r="P588"/>
  <c r="P519"/>
  <c r="O53"/>
  <c r="X55" i="6"/>
  <c r="K288" i="13"/>
  <c r="O65"/>
  <c r="X67" i="6"/>
  <c r="P270" i="13"/>
  <c r="Y272" i="6"/>
  <c r="I277" i="37"/>
  <c r="K277" i="13"/>
  <c r="P307"/>
  <c r="AA64" i="1"/>
  <c r="K62" i="13"/>
  <c r="P64" i="6"/>
  <c r="K195" i="13"/>
  <c r="P197" i="6"/>
  <c r="P221" i="13"/>
  <c r="Y223" i="6"/>
  <c r="K228" i="13"/>
  <c r="P230" i="6"/>
  <c r="O267" i="13"/>
  <c r="X269" i="6"/>
  <c r="M579" i="37"/>
  <c r="O579" i="13"/>
  <c r="P579"/>
  <c r="K371"/>
  <c r="M277" i="37"/>
  <c r="O277" i="13"/>
  <c r="P317"/>
  <c r="O128"/>
  <c r="X130" i="6"/>
  <c r="AC142" i="1"/>
  <c r="I140" i="37" s="1"/>
  <c r="K140" i="13"/>
  <c r="P142" i="6"/>
  <c r="AA212" i="1"/>
  <c r="K210" i="13"/>
  <c r="P212" i="6"/>
  <c r="K397" i="13"/>
  <c r="K445"/>
  <c r="I460" i="37"/>
  <c r="K460" i="13"/>
  <c r="K466"/>
  <c r="K470"/>
  <c r="K473"/>
  <c r="AC42" i="1"/>
  <c r="K40" i="13"/>
  <c r="P42" i="6"/>
  <c r="O322" i="13"/>
  <c r="O328"/>
  <c r="P92"/>
  <c r="Y94" i="6"/>
  <c r="P277" i="13"/>
  <c r="AK95" i="1"/>
  <c r="M93" i="37" s="1"/>
  <c r="P93" i="13"/>
  <c r="Y95" i="6"/>
  <c r="O177" i="13"/>
  <c r="X179" i="6"/>
  <c r="O312" i="13"/>
  <c r="M359" i="37"/>
  <c r="O359" i="13"/>
  <c r="I548" i="37"/>
  <c r="K548" i="13"/>
  <c r="P555"/>
  <c r="I562" i="37"/>
  <c r="K562" i="13"/>
  <c r="K518"/>
  <c r="P645"/>
  <c r="K649"/>
  <c r="K453"/>
  <c r="P461"/>
  <c r="P610"/>
  <c r="K614"/>
  <c r="K586"/>
  <c r="P514"/>
  <c r="O562"/>
  <c r="P239"/>
  <c r="Y241" i="6"/>
  <c r="P327" i="13"/>
  <c r="O386"/>
  <c r="O592"/>
  <c r="P142"/>
  <c r="Y144" i="6"/>
  <c r="P195" i="13"/>
  <c r="Y197" i="6"/>
  <c r="AK263" i="1"/>
  <c r="M261" i="37" s="1"/>
  <c r="O261" i="13"/>
  <c r="X263" i="6"/>
  <c r="O326" i="13"/>
  <c r="O467"/>
  <c r="P532"/>
  <c r="P629"/>
  <c r="P312"/>
  <c r="O47"/>
  <c r="X49" i="6"/>
  <c r="O265" i="13"/>
  <c r="X267" i="6"/>
  <c r="P355" i="13"/>
  <c r="O494"/>
  <c r="P143"/>
  <c r="Y145" i="6"/>
  <c r="P364" i="13"/>
  <c r="O181"/>
  <c r="X183" i="6"/>
  <c r="M402" i="37"/>
  <c r="O402" i="13"/>
  <c r="P445"/>
  <c r="P578"/>
  <c r="P261"/>
  <c r="Y263" i="6"/>
  <c r="P365" i="13"/>
  <c r="P603"/>
  <c r="O154"/>
  <c r="X156" i="6"/>
  <c r="O404" i="13"/>
  <c r="M390" i="37"/>
  <c r="O390" i="13"/>
  <c r="P452"/>
  <c r="P509"/>
  <c r="P582"/>
  <c r="O634"/>
  <c r="P118"/>
  <c r="Y120" i="6"/>
  <c r="P207" i="13"/>
  <c r="Y209" i="6"/>
  <c r="P202" i="13"/>
  <c r="Y204" i="6"/>
  <c r="P518" i="13"/>
  <c r="P504"/>
  <c r="K362"/>
  <c r="K446"/>
  <c r="O538"/>
  <c r="P446"/>
  <c r="O308"/>
  <c r="O561"/>
  <c r="O219"/>
  <c r="X221" i="6"/>
  <c r="O466" i="13"/>
  <c r="O612"/>
  <c r="P402"/>
  <c r="O330"/>
  <c r="P497"/>
  <c r="O624"/>
  <c r="O484"/>
  <c r="P647"/>
  <c r="M342" i="37"/>
  <c r="P342" i="13"/>
  <c r="O435"/>
  <c r="O620"/>
  <c r="P318"/>
  <c r="P440"/>
  <c r="O606"/>
  <c r="M400" i="37"/>
  <c r="O400" i="13"/>
  <c r="M486" i="37"/>
  <c r="O486" i="13"/>
  <c r="O622"/>
  <c r="M455" i="37"/>
  <c r="P455" i="13"/>
  <c r="AK231" i="1"/>
  <c r="M229" i="37" s="1"/>
  <c r="P229" i="13"/>
  <c r="Y231" i="6"/>
  <c r="P362" i="13"/>
  <c r="P426"/>
  <c r="P628"/>
  <c r="AK253" i="1"/>
  <c r="M251" i="37" s="1"/>
  <c r="O251" i="13"/>
  <c r="X253" i="6"/>
  <c r="P459" i="13"/>
  <c r="AK195" i="1"/>
  <c r="P193" i="13"/>
  <c r="Y195" i="6"/>
  <c r="O338" i="13"/>
  <c r="O516"/>
  <c r="O211"/>
  <c r="X213" i="6"/>
  <c r="P299" i="13"/>
  <c r="P457"/>
  <c r="O541"/>
  <c r="P639"/>
  <c r="P354"/>
  <c r="O632"/>
  <c r="O144"/>
  <c r="X146" i="6"/>
  <c r="P316" i="13"/>
  <c r="O547"/>
  <c r="P484"/>
  <c r="O43"/>
  <c r="X45" i="6"/>
  <c r="O253" i="13"/>
  <c r="X255" i="6"/>
  <c r="M334" i="37"/>
  <c r="P334" i="13"/>
  <c r="O416"/>
  <c r="O353"/>
  <c r="O609"/>
  <c r="P189"/>
  <c r="Y191" i="6"/>
  <c r="O430" i="13"/>
  <c r="O498"/>
  <c r="P344"/>
  <c r="P458"/>
  <c r="AK168" i="1"/>
  <c r="O166" i="13"/>
  <c r="X168" i="6"/>
  <c r="P469" i="13"/>
  <c r="P198"/>
  <c r="Y200" i="6"/>
  <c r="P398" i="13"/>
  <c r="AK225" i="1"/>
  <c r="M223" i="37" s="1"/>
  <c r="O223" i="13"/>
  <c r="X225" i="6"/>
  <c r="O582" i="13"/>
  <c r="O331"/>
  <c r="O487"/>
  <c r="P260"/>
  <c r="Y262" i="6"/>
  <c r="O366" i="13"/>
  <c r="O625"/>
  <c r="P306"/>
  <c r="P584"/>
  <c r="O91"/>
  <c r="X93" i="6"/>
  <c r="O387" i="13"/>
  <c r="P297"/>
  <c r="O615"/>
  <c r="O286"/>
  <c r="P166"/>
  <c r="Y168" i="6"/>
  <c r="P471" i="13"/>
  <c r="AK133" i="1"/>
  <c r="P131" i="13"/>
  <c r="Y133" i="6"/>
  <c r="O413" i="13"/>
  <c r="P482"/>
  <c r="O145"/>
  <c r="X147" i="6"/>
  <c r="O295" i="13"/>
  <c r="P117"/>
  <c r="Y119" i="6"/>
  <c r="M311" i="37"/>
  <c r="P311" i="13"/>
  <c r="AK135" i="1"/>
  <c r="P133" i="13"/>
  <c r="Y135" i="6"/>
  <c r="O601" i="13"/>
  <c r="O289"/>
  <c r="P621"/>
  <c r="O293"/>
  <c r="O275"/>
  <c r="X277" i="6"/>
  <c r="O56" i="13"/>
  <c r="X58" i="6"/>
  <c r="P36" i="13"/>
  <c r="Y38" i="6"/>
  <c r="P356" i="13"/>
  <c r="P554"/>
  <c r="O510"/>
  <c r="P309"/>
  <c r="P252"/>
  <c r="Y254" i="6"/>
  <c r="O303" i="13"/>
  <c r="O332"/>
  <c r="P490"/>
  <c r="O420"/>
  <c r="M475" i="37"/>
  <c r="P475" i="13"/>
  <c r="O208"/>
  <c r="X210" i="6"/>
  <c r="P298" i="13"/>
  <c r="O334"/>
  <c r="O241"/>
  <c r="X243" i="6"/>
  <c r="O301" i="13"/>
  <c r="P235"/>
  <c r="Y237" i="6"/>
  <c r="O468" i="13"/>
  <c r="P340"/>
  <c r="O278"/>
  <c r="M495" i="37"/>
  <c r="O495" i="13"/>
  <c r="O229"/>
  <c r="X231" i="6"/>
  <c r="O274" i="13"/>
  <c r="X276" i="6"/>
  <c r="O205" i="13"/>
  <c r="X207" i="6"/>
  <c r="O311" i="13"/>
  <c r="O70"/>
  <c r="X72" i="6"/>
  <c r="O193" i="13"/>
  <c r="X195" i="6"/>
  <c r="O243" i="13"/>
  <c r="X245" i="6"/>
  <c r="AK91" i="1"/>
  <c r="P89" i="13"/>
  <c r="Y91" i="6"/>
  <c r="O621" i="13"/>
  <c r="O394"/>
  <c r="M491" i="37"/>
  <c r="P491" i="13"/>
  <c r="O385"/>
  <c r="O485"/>
  <c r="P577"/>
  <c r="O171"/>
  <c r="X173" i="6"/>
  <c r="O586" i="13"/>
  <c r="O423"/>
  <c r="O153"/>
  <c r="X155" i="6"/>
  <c r="O482" i="13"/>
  <c r="O627"/>
  <c r="AK193" i="1"/>
  <c r="O191" i="13"/>
  <c r="X193" i="6"/>
  <c r="O57" i="13"/>
  <c r="X59" i="6"/>
  <c r="O139" i="13"/>
  <c r="X141" i="6"/>
  <c r="O188" i="13"/>
  <c r="X190" i="6"/>
  <c r="P404" i="13"/>
  <c r="M650" i="37"/>
  <c r="P650" i="13"/>
  <c r="AK247" i="1"/>
  <c r="M245" i="37" s="1"/>
  <c r="O245" i="13"/>
  <c r="X247" i="6"/>
  <c r="P515" i="13"/>
  <c r="P58"/>
  <c r="Y60" i="6"/>
  <c r="O179" i="13"/>
  <c r="X181" i="6"/>
  <c r="AC192" i="1"/>
  <c r="I190" i="37" s="1"/>
  <c r="K190" i="13"/>
  <c r="P192" i="6"/>
  <c r="K294" i="13"/>
  <c r="K328"/>
  <c r="AC161" i="1"/>
  <c r="I159" i="37" s="1"/>
  <c r="K159" i="13"/>
  <c r="P161" i="6"/>
  <c r="I442" i="37"/>
  <c r="K442" i="13"/>
  <c r="K512"/>
  <c r="AC95" i="1"/>
  <c r="I93" i="37" s="1"/>
  <c r="K93" i="13"/>
  <c r="P95" i="6"/>
  <c r="K126" i="13"/>
  <c r="P128" i="6"/>
  <c r="P292" i="13"/>
  <c r="P57"/>
  <c r="Y59" i="6"/>
  <c r="P76" i="13"/>
  <c r="Y78" i="6"/>
  <c r="K94" i="13"/>
  <c r="P96" i="6"/>
  <c r="K452" i="13"/>
  <c r="AK64" i="1"/>
  <c r="P62" i="13"/>
  <c r="Y64" i="6"/>
  <c r="K36" i="13"/>
  <c r="P38" i="6"/>
  <c r="K143" i="13"/>
  <c r="P145" i="6"/>
  <c r="K151" i="13"/>
  <c r="P153" i="6"/>
  <c r="P188" i="13"/>
  <c r="Y190" i="6"/>
  <c r="K408" i="13"/>
  <c r="O102"/>
  <c r="X104" i="6"/>
  <c r="K378" i="13"/>
  <c r="K506"/>
  <c r="P565"/>
  <c r="P59"/>
  <c r="Y61" i="6"/>
  <c r="O506" i="13"/>
  <c r="AA48" i="1"/>
  <c r="K46" i="13"/>
  <c r="P48" i="6"/>
  <c r="P97" i="13"/>
  <c r="Y99" i="6"/>
  <c r="AA50" i="1"/>
  <c r="K48" i="13"/>
  <c r="P50" i="6"/>
  <c r="AC56" i="1"/>
  <c r="I54" i="37" s="1"/>
  <c r="K54" i="13"/>
  <c r="P56" i="6"/>
  <c r="AK88" i="1"/>
  <c r="M86" i="37" s="1"/>
  <c r="P86" i="13"/>
  <c r="Y88" i="6"/>
  <c r="O378" i="13"/>
  <c r="K390"/>
  <c r="M553" i="37"/>
  <c r="O553" i="13"/>
  <c r="K394"/>
  <c r="O542"/>
  <c r="I653" i="37"/>
  <c r="K653" i="13"/>
  <c r="P548"/>
  <c r="P378"/>
  <c r="P38"/>
  <c r="Y40" i="6"/>
  <c r="K70" i="13"/>
  <c r="P72" i="6"/>
  <c r="AA80" i="1"/>
  <c r="K78" i="13"/>
  <c r="P80" i="6"/>
  <c r="K399" i="13"/>
  <c r="I407" i="37"/>
  <c r="K407" i="13"/>
  <c r="K418"/>
  <c r="K424"/>
  <c r="P375"/>
  <c r="K45"/>
  <c r="P47" i="6"/>
  <c r="AA91" i="1"/>
  <c r="K89" i="13"/>
  <c r="P91" i="6"/>
  <c r="K107" i="13"/>
  <c r="P109" i="6"/>
  <c r="K112" i="13"/>
  <c r="P114" i="6"/>
  <c r="P126" i="13"/>
  <c r="Y128" i="6"/>
  <c r="AC136" i="1"/>
  <c r="K134" i="13"/>
  <c r="P136" i="6"/>
  <c r="K145" i="13"/>
  <c r="P147" i="6"/>
  <c r="P444" i="13"/>
  <c r="AK44" i="1"/>
  <c r="M42" i="37" s="1"/>
  <c r="O42" i="13"/>
  <c r="X44" i="6"/>
  <c r="O108" i="13"/>
  <c r="X110" i="6"/>
  <c r="AK124" i="1"/>
  <c r="P122" i="13"/>
  <c r="Y124" i="6"/>
  <c r="AK251" i="1"/>
  <c r="M249" i="37" s="1"/>
  <c r="P249" i="13"/>
  <c r="Y251" i="6"/>
  <c r="AA74" i="1"/>
  <c r="K72" i="13"/>
  <c r="P74" i="6"/>
  <c r="P80" i="13"/>
  <c r="Y82" i="6"/>
  <c r="O234" i="13"/>
  <c r="X236" i="6"/>
  <c r="K254" i="13"/>
  <c r="P256" i="6"/>
  <c r="M374" i="37"/>
  <c r="O374" i="13"/>
  <c r="P128"/>
  <c r="Y130" i="6"/>
  <c r="AC144" i="1"/>
  <c r="K142" i="13"/>
  <c r="P144" i="6"/>
  <c r="K167" i="13"/>
  <c r="P169" i="6"/>
  <c r="AC188" i="1"/>
  <c r="K186" i="13"/>
  <c r="P188" i="6"/>
  <c r="AA217" i="1"/>
  <c r="K215" i="13"/>
  <c r="P217" i="6"/>
  <c r="K222" i="13"/>
  <c r="P224" i="6"/>
  <c r="O616" i="13"/>
  <c r="K217"/>
  <c r="P219" i="6"/>
  <c r="AK239" i="1"/>
  <c r="M237" i="37" s="1"/>
  <c r="P237" i="13"/>
  <c r="Y239" i="6"/>
  <c r="P576" i="13"/>
  <c r="P632"/>
  <c r="K108"/>
  <c r="P110" i="6"/>
  <c r="K269" i="13"/>
  <c r="P271" i="6"/>
  <c r="K295" i="13"/>
  <c r="K300"/>
  <c r="K302"/>
  <c r="K304"/>
  <c r="K309"/>
  <c r="K327"/>
  <c r="K330"/>
  <c r="K341"/>
  <c r="K363"/>
  <c r="K462"/>
  <c r="K510"/>
  <c r="P533"/>
  <c r="K231"/>
  <c r="P233" i="6"/>
  <c r="M600" i="37"/>
  <c r="O600" i="13"/>
  <c r="AC275" i="1"/>
  <c r="K273" i="13"/>
  <c r="P275" i="6"/>
  <c r="O591" i="13"/>
  <c r="K250"/>
  <c r="P252" i="6"/>
  <c r="K293" i="13"/>
  <c r="K297"/>
  <c r="K317"/>
  <c r="K335"/>
  <c r="AK66" i="1"/>
  <c r="P64" i="13"/>
  <c r="Y66" i="6"/>
  <c r="O129" i="13"/>
  <c r="X131" i="6"/>
  <c r="AA213" i="1"/>
  <c r="K211" i="13"/>
  <c r="P213" i="6"/>
  <c r="K214" i="13"/>
  <c r="P216" i="6"/>
  <c r="AA241" i="1"/>
  <c r="K239" i="13"/>
  <c r="P241" i="6"/>
  <c r="AA244" i="1"/>
  <c r="K242" i="13"/>
  <c r="P244" i="6"/>
  <c r="O44" i="13"/>
  <c r="X46" i="6"/>
  <c r="P152" i="13"/>
  <c r="Y154" i="6"/>
  <c r="AA111" i="1"/>
  <c r="K109" i="13"/>
  <c r="P111" i="6"/>
  <c r="K272" i="13"/>
  <c r="P274" i="6"/>
  <c r="AA277" i="1"/>
  <c r="K275" i="13"/>
  <c r="P277" i="6"/>
  <c r="K360" i="13"/>
  <c r="AC75" i="1"/>
  <c r="I73" i="37" s="1"/>
  <c r="K73" i="13"/>
  <c r="P75" i="6"/>
  <c r="AC235" i="1"/>
  <c r="K233" i="13"/>
  <c r="P235" i="6"/>
  <c r="K235" i="13"/>
  <c r="P237" i="6"/>
  <c r="K306" i="13"/>
  <c r="K315"/>
  <c r="M389" i="37"/>
  <c r="O389" i="13"/>
  <c r="O519"/>
  <c r="K80"/>
  <c r="P82" i="6"/>
  <c r="P293" i="13"/>
  <c r="K486"/>
  <c r="K113"/>
  <c r="P115" i="6"/>
  <c r="K379" i="13"/>
  <c r="M614" i="37"/>
  <c r="O614" i="13"/>
  <c r="K485"/>
  <c r="K492"/>
  <c r="O58"/>
  <c r="X60" i="6"/>
  <c r="O99" i="13"/>
  <c r="X101" i="6"/>
  <c r="P137" i="13"/>
  <c r="Y139" i="6"/>
  <c r="O240" i="13"/>
  <c r="X242" i="6"/>
  <c r="M523" i="37"/>
  <c r="O523" i="13"/>
  <c r="O98"/>
  <c r="X100" i="6"/>
  <c r="P382" i="13"/>
  <c r="P74"/>
  <c r="Y76" i="6"/>
  <c r="AK176" i="1"/>
  <c r="M174" i="37" s="1"/>
  <c r="P174" i="13"/>
  <c r="Y176" i="6"/>
  <c r="AK250" i="1"/>
  <c r="M248" i="37" s="1"/>
  <c r="P248" i="13"/>
  <c r="Y250" i="6"/>
  <c r="P562" i="13"/>
  <c r="P65"/>
  <c r="Y67" i="6"/>
  <c r="P218" i="13"/>
  <c r="Y220" i="6"/>
  <c r="K86" i="13"/>
  <c r="P88" i="6"/>
  <c r="K259" i="13"/>
  <c r="P261" i="6"/>
  <c r="K359" i="13"/>
  <c r="O581"/>
  <c r="O280"/>
  <c r="M587" i="37"/>
  <c r="O587" i="13"/>
  <c r="M329" i="37"/>
  <c r="P329" i="13"/>
  <c r="O257"/>
  <c r="X259" i="6"/>
  <c r="P348" i="13"/>
  <c r="P389"/>
  <c r="O97"/>
  <c r="X99" i="6"/>
  <c r="AK261" i="1"/>
  <c r="P259" i="13"/>
  <c r="Y261" i="6"/>
  <c r="O401" i="13"/>
  <c r="P523"/>
  <c r="K409"/>
  <c r="K416"/>
  <c r="P614"/>
  <c r="O143"/>
  <c r="X145" i="6"/>
  <c r="M534" i="37"/>
  <c r="P534" i="13"/>
  <c r="P564"/>
  <c r="P155"/>
  <c r="Y157" i="6"/>
  <c r="AK68" i="1"/>
  <c r="M66" i="37" s="1"/>
  <c r="P66" i="13"/>
  <c r="Y68" i="6"/>
  <c r="O255" i="13"/>
  <c r="X257" i="6"/>
  <c r="O336" i="13"/>
  <c r="P522"/>
  <c r="M596" i="37"/>
  <c r="P596" i="13"/>
  <c r="P150"/>
  <c r="Y152" i="6"/>
  <c r="AK227" i="1"/>
  <c r="P225" i="13"/>
  <c r="Y227" i="6"/>
  <c r="O270" i="13"/>
  <c r="X272" i="6"/>
  <c r="O357" i="13"/>
  <c r="M472" i="37"/>
  <c r="O472" i="13"/>
  <c r="P538"/>
  <c r="P618"/>
  <c r="O120"/>
  <c r="X122" i="6"/>
  <c r="P279" i="13"/>
  <c r="M417" i="37"/>
  <c r="P417" i="13"/>
  <c r="O502"/>
  <c r="P294"/>
  <c r="P472"/>
  <c r="AK217" i="1"/>
  <c r="P215" i="13"/>
  <c r="Y217" i="6"/>
  <c r="M409" i="37"/>
  <c r="O409" i="13"/>
  <c r="P516"/>
  <c r="O605"/>
  <c r="P262"/>
  <c r="Y264" i="6"/>
  <c r="P407" i="13"/>
  <c r="O259"/>
  <c r="X261" i="6"/>
  <c r="M464" i="37"/>
  <c r="P464" i="13"/>
  <c r="P412"/>
  <c r="P460"/>
  <c r="O518"/>
  <c r="P612"/>
  <c r="O83"/>
  <c r="X85" i="6"/>
  <c r="P280" i="13"/>
  <c r="O216"/>
  <c r="X218" i="6"/>
  <c r="P243" i="13"/>
  <c r="Y245" i="6"/>
  <c r="O473" i="13"/>
  <c r="K484"/>
  <c r="K607"/>
  <c r="O446"/>
  <c r="K337"/>
  <c r="M619" i="37"/>
  <c r="O619" i="13"/>
  <c r="P254"/>
  <c r="Y256" i="6"/>
  <c r="O318" i="13"/>
  <c r="O628"/>
  <c r="P220"/>
  <c r="Y222" i="6"/>
  <c r="M478" i="37"/>
  <c r="O478" i="13"/>
  <c r="P599"/>
  <c r="AK47" i="1"/>
  <c r="O45" i="13"/>
  <c r="X47" i="6"/>
  <c r="M333" i="37"/>
  <c r="O333" i="13"/>
  <c r="P510"/>
  <c r="P314"/>
  <c r="M489" i="37"/>
  <c r="O489" i="13"/>
  <c r="P203"/>
  <c r="Y205" i="6"/>
  <c r="P409" i="13"/>
  <c r="P462"/>
  <c r="P45"/>
  <c r="Y47" i="6"/>
  <c r="P333" i="13"/>
  <c r="P478"/>
  <c r="P619"/>
  <c r="O575"/>
  <c r="O492"/>
  <c r="P291"/>
  <c r="P512"/>
  <c r="M285" i="37"/>
  <c r="P285" i="13"/>
  <c r="O496"/>
  <c r="P631"/>
  <c r="AK268" i="1"/>
  <c r="M266" i="37" s="1"/>
  <c r="O266" i="13"/>
  <c r="X268" i="6"/>
  <c r="P511" i="13"/>
  <c r="AK216" i="1"/>
  <c r="O214" i="13"/>
  <c r="X216" i="6"/>
  <c r="P385" i="13"/>
  <c r="P466"/>
  <c r="P217"/>
  <c r="Y219" i="6"/>
  <c r="O361" i="13"/>
  <c r="O481"/>
  <c r="O544"/>
  <c r="P214"/>
  <c r="Y216" i="6"/>
  <c r="O260" i="13"/>
  <c r="X262" i="6"/>
  <c r="O393" i="13"/>
  <c r="P288"/>
  <c r="AK174" i="1"/>
  <c r="P172" i="13"/>
  <c r="Y174" i="6"/>
  <c r="O347" i="13"/>
  <c r="P638"/>
  <c r="P620"/>
  <c r="O157"/>
  <c r="X159" i="6"/>
  <c r="P263" i="13"/>
  <c r="Y265" i="6"/>
  <c r="M339" i="37"/>
  <c r="P339" i="13"/>
  <c r="P443"/>
  <c r="O363"/>
  <c r="O300"/>
  <c r="O432"/>
  <c r="M640" i="37"/>
  <c r="P640" i="13"/>
  <c r="P361"/>
  <c r="P563"/>
  <c r="P286"/>
  <c r="O509"/>
  <c r="P211"/>
  <c r="Y213" i="6"/>
  <c r="P489" i="13"/>
  <c r="M302" i="37"/>
  <c r="O302" i="13"/>
  <c r="AK140" i="1"/>
  <c r="P138" i="13"/>
  <c r="Y140" i="6"/>
  <c r="O438" i="13"/>
  <c r="AK248" i="1"/>
  <c r="M246" i="37" s="1"/>
  <c r="O246" i="13"/>
  <c r="X248" i="6"/>
  <c r="O597" i="13"/>
  <c r="P266"/>
  <c r="Y268" i="6"/>
  <c r="AK171" i="1"/>
  <c r="P169" i="13"/>
  <c r="Y171" i="6"/>
  <c r="O405" i="13"/>
  <c r="M652" i="37"/>
  <c r="O652" i="13"/>
  <c r="P432"/>
  <c r="AK226" i="1"/>
  <c r="M224" i="37" s="1"/>
  <c r="P224" i="13"/>
  <c r="Y226" i="6"/>
  <c r="M648" i="37"/>
  <c r="P648" i="13"/>
  <c r="P302"/>
  <c r="O464"/>
  <c r="P300"/>
  <c r="P50"/>
  <c r="Y52" i="6"/>
  <c r="O370" i="13"/>
  <c r="P246"/>
  <c r="Y248" i="6"/>
  <c r="AK160" i="1"/>
  <c r="M158" i="37" s="1"/>
  <c r="O158" i="13"/>
  <c r="X160" i="6"/>
  <c r="P418" i="13"/>
  <c r="P485"/>
  <c r="O172"/>
  <c r="X174" i="6"/>
  <c r="P367" i="13"/>
  <c r="P399"/>
  <c r="O443"/>
  <c r="O290"/>
  <c r="P91"/>
  <c r="Y93" i="6"/>
  <c r="O310" i="13"/>
  <c r="O227"/>
  <c r="X229" i="6"/>
  <c r="M352" i="37"/>
  <c r="P352" i="13"/>
  <c r="O641"/>
  <c r="O138"/>
  <c r="X140" i="6"/>
  <c r="P295" i="13"/>
  <c r="O206"/>
  <c r="X208" i="6"/>
  <c r="O417" i="13"/>
  <c r="O52"/>
  <c r="X54" i="6"/>
  <c r="P68" i="13"/>
  <c r="Y70" i="6"/>
  <c r="O317" i="13"/>
  <c r="P569"/>
  <c r="P642"/>
  <c r="O454"/>
  <c r="O228"/>
  <c r="X230" i="6"/>
  <c r="AK32" i="1"/>
  <c r="M30" i="37" s="1"/>
  <c r="P30" i="13"/>
  <c r="Y32" i="6"/>
  <c r="O397" i="13"/>
  <c r="P420"/>
  <c r="P370"/>
  <c r="O567"/>
  <c r="O340"/>
  <c r="P566"/>
  <c r="O580"/>
  <c r="AK34" i="1"/>
  <c r="O32" i="13"/>
  <c r="X34" i="6"/>
  <c r="P391" i="13"/>
  <c r="O536"/>
  <c r="O237"/>
  <c r="X239" i="6"/>
  <c r="P153" i="13"/>
  <c r="Y155" i="6"/>
  <c r="O225" i="13"/>
  <c r="X227" i="6"/>
  <c r="O578" i="13"/>
  <c r="O534"/>
  <c r="O249"/>
  <c r="X251" i="6"/>
  <c r="O355" i="13"/>
  <c r="AK116" i="1"/>
  <c r="M114" i="37" s="1"/>
  <c r="P114" i="13"/>
  <c r="Y116" i="6"/>
  <c r="O189" i="13"/>
  <c r="X191" i="6"/>
  <c r="O418" i="13"/>
  <c r="P70"/>
  <c r="Y72" i="6"/>
  <c r="O639" i="13"/>
  <c r="O427"/>
  <c r="AK153" i="1"/>
  <c r="M151" i="37" s="1"/>
  <c r="P151" i="13"/>
  <c r="Y153" i="6"/>
  <c r="O450" i="13"/>
  <c r="P171"/>
  <c r="Y173" i="6"/>
  <c r="AK211" i="1"/>
  <c r="M209" i="37" s="1"/>
  <c r="P209" i="13"/>
  <c r="Y211" i="6"/>
  <c r="P436" i="13"/>
  <c r="O412"/>
  <c r="O309"/>
  <c r="F359"/>
  <c r="F635"/>
  <c r="F370"/>
  <c r="F424"/>
  <c r="F439"/>
  <c r="F440"/>
  <c r="F404"/>
  <c r="F409"/>
  <c r="F375"/>
  <c r="F422"/>
  <c r="F650"/>
  <c r="F416"/>
  <c r="F355"/>
  <c r="F363"/>
  <c r="F366"/>
  <c r="F371"/>
  <c r="F420"/>
  <c r="F379"/>
  <c r="F394"/>
  <c r="F425"/>
  <c r="F620"/>
  <c r="F610"/>
  <c r="F629"/>
  <c r="F641"/>
  <c r="F601"/>
  <c r="F513"/>
  <c r="F389"/>
  <c r="F423"/>
  <c r="F373"/>
  <c r="F368"/>
  <c r="F411"/>
  <c r="F434"/>
  <c r="F553"/>
  <c r="F615"/>
  <c r="F456"/>
  <c r="F459"/>
  <c r="F412"/>
  <c r="F357"/>
  <c r="F376"/>
  <c r="F381"/>
  <c r="F392"/>
  <c r="F397"/>
  <c r="F407"/>
  <c r="F471"/>
  <c r="F493"/>
  <c r="F505"/>
  <c r="F511"/>
  <c r="F515"/>
  <c r="F519"/>
  <c r="F539"/>
  <c r="F543"/>
  <c r="F557"/>
  <c r="F565"/>
  <c r="F388"/>
  <c r="F393"/>
  <c r="F398"/>
  <c r="F433"/>
  <c r="F451"/>
  <c r="F455"/>
  <c r="F466"/>
  <c r="F488"/>
  <c r="F497"/>
  <c r="F523"/>
  <c r="F542"/>
  <c r="F552"/>
  <c r="F564"/>
  <c r="F640"/>
  <c r="F648"/>
  <c r="F631"/>
  <c r="F474"/>
  <c r="F524"/>
  <c r="F463"/>
  <c r="F531"/>
  <c r="F465"/>
  <c r="F538"/>
  <c r="F529"/>
  <c r="F418"/>
  <c r="F547"/>
  <c r="F387"/>
  <c r="F435"/>
  <c r="F454"/>
  <c r="F607"/>
  <c r="F353"/>
  <c r="F380"/>
  <c r="F402"/>
  <c r="F432"/>
  <c r="F481"/>
  <c r="F484"/>
  <c r="F487"/>
  <c r="F421"/>
  <c r="F467"/>
  <c r="F469"/>
  <c r="F472"/>
  <c r="F448"/>
  <c r="F567"/>
  <c r="F570"/>
  <c r="F599"/>
  <c r="F426"/>
  <c r="F362"/>
  <c r="F367"/>
  <c r="F382"/>
  <c r="F401"/>
  <c r="F428"/>
  <c r="F436"/>
  <c r="F479"/>
  <c r="F499"/>
  <c r="F502"/>
  <c r="F516"/>
  <c r="F527"/>
  <c r="F532"/>
  <c r="F545"/>
  <c r="F550"/>
  <c r="F562"/>
  <c r="F354"/>
  <c r="F419"/>
  <c r="F444"/>
  <c r="F475"/>
  <c r="F483"/>
  <c r="F492"/>
  <c r="F495"/>
  <c r="F507"/>
  <c r="F517"/>
  <c r="F555"/>
  <c r="F563"/>
  <c r="F569"/>
  <c r="F377"/>
  <c r="F430"/>
  <c r="F447"/>
  <c r="F415"/>
  <c r="F442"/>
  <c r="F384"/>
  <c r="F406"/>
  <c r="F464"/>
  <c r="F385"/>
  <c r="F403"/>
  <c r="F410"/>
  <c r="F560"/>
  <c r="F427"/>
  <c r="F476"/>
  <c r="F643"/>
  <c r="F536"/>
  <c r="F438"/>
  <c r="F533"/>
  <c r="F390"/>
  <c r="F462"/>
  <c r="F526"/>
  <c r="F551"/>
  <c r="F554"/>
  <c r="F582"/>
  <c r="F503"/>
  <c r="F457"/>
  <c r="F461"/>
  <c r="F361"/>
  <c r="F374"/>
  <c r="F378"/>
  <c r="F386"/>
  <c r="F395"/>
  <c r="F405"/>
  <c r="F441"/>
  <c r="F477"/>
  <c r="F504"/>
  <c r="F509"/>
  <c r="F514"/>
  <c r="F518"/>
  <c r="F525"/>
  <c r="F540"/>
  <c r="F549"/>
  <c r="F561"/>
  <c r="F360"/>
  <c r="F391"/>
  <c r="F396"/>
  <c r="F429"/>
  <c r="F450"/>
  <c r="F453"/>
  <c r="F458"/>
  <c r="F473"/>
  <c r="F489"/>
  <c r="F500"/>
  <c r="F537"/>
  <c r="F548"/>
  <c r="F556"/>
  <c r="F644"/>
  <c r="F652"/>
  <c r="F356"/>
  <c r="F443"/>
  <c r="F520"/>
  <c r="F460"/>
  <c r="F498"/>
  <c r="F535"/>
  <c r="F541"/>
  <c r="F522"/>
  <c r="F383"/>
  <c r="F400"/>
  <c r="F408"/>
  <c r="F452"/>
  <c r="F602"/>
  <c r="F365"/>
  <c r="F480"/>
  <c r="F482"/>
  <c r="F486"/>
  <c r="F490"/>
  <c r="F528"/>
  <c r="F449"/>
  <c r="F510"/>
  <c r="F417"/>
  <c r="F468"/>
  <c r="F470"/>
  <c r="F496"/>
  <c r="F414"/>
  <c r="F358"/>
  <c r="F364"/>
  <c r="F369"/>
  <c r="F399"/>
  <c r="F413"/>
  <c r="F431"/>
  <c r="F446"/>
  <c r="F485"/>
  <c r="F501"/>
  <c r="F508"/>
  <c r="F521"/>
  <c r="F530"/>
  <c r="F544"/>
  <c r="F546"/>
  <c r="F558"/>
  <c r="F566"/>
  <c r="F372"/>
  <c r="F437"/>
  <c r="F445"/>
  <c r="F478"/>
  <c r="F491"/>
  <c r="F494"/>
  <c r="F506"/>
  <c r="F512"/>
  <c r="F534"/>
  <c r="F559"/>
  <c r="F568"/>
  <c r="F571"/>
  <c r="U176" i="5"/>
  <c r="U181"/>
  <c r="U167"/>
  <c r="U172"/>
  <c r="U189"/>
  <c r="U256"/>
  <c r="U178"/>
  <c r="U243"/>
  <c r="U245"/>
  <c r="U253"/>
  <c r="U259"/>
  <c r="U270"/>
  <c r="U183"/>
  <c r="U188"/>
  <c r="U231"/>
  <c r="U247"/>
  <c r="U255"/>
  <c r="U258"/>
  <c r="U214"/>
  <c r="U248"/>
  <c r="U268"/>
  <c r="U271"/>
  <c r="U274"/>
  <c r="U86"/>
  <c r="U105"/>
  <c r="U154"/>
  <c r="U58"/>
  <c r="U118"/>
  <c r="U132"/>
  <c r="U34"/>
  <c r="U90"/>
  <c r="U119"/>
  <c r="U122"/>
  <c r="U142"/>
  <c r="U237"/>
  <c r="U244"/>
  <c r="U204"/>
  <c r="U260"/>
  <c r="U264"/>
  <c r="U41"/>
  <c r="U65"/>
  <c r="U30"/>
  <c r="U141"/>
  <c r="U148"/>
  <c r="U201"/>
  <c r="U267"/>
  <c r="U144"/>
  <c r="U101"/>
  <c r="U136"/>
  <c r="U85"/>
  <c r="U38"/>
  <c r="U102"/>
  <c r="U115"/>
  <c r="U153"/>
  <c r="U173"/>
  <c r="U242"/>
  <c r="U275"/>
  <c r="U52"/>
  <c r="U75"/>
  <c r="U233"/>
  <c r="U235"/>
  <c r="U263"/>
  <c r="U139"/>
  <c r="U143"/>
  <c r="U157"/>
  <c r="U164"/>
  <c r="U213"/>
  <c r="U53"/>
  <c r="U134"/>
  <c r="U151"/>
  <c r="U185"/>
  <c r="U246"/>
  <c r="U252"/>
  <c r="U120"/>
  <c r="U234"/>
  <c r="U147"/>
  <c r="U168"/>
  <c r="U205"/>
  <c r="U238"/>
  <c r="U251"/>
  <c r="U257"/>
  <c r="V401" i="13"/>
  <c r="N531"/>
  <c r="L531" s="1"/>
  <c r="V283"/>
  <c r="V287"/>
  <c r="V292"/>
  <c r="Z350"/>
  <c r="V294"/>
  <c r="V355"/>
  <c r="Z387"/>
  <c r="V291"/>
  <c r="Y30"/>
  <c r="AR32" i="6"/>
  <c r="N42" i="13"/>
  <c r="L42" s="1"/>
  <c r="R44" i="6"/>
  <c r="D42" i="7"/>
  <c r="X44" i="13"/>
  <c r="AQ46" i="6"/>
  <c r="X81" i="13"/>
  <c r="AQ83" i="6"/>
  <c r="X82" i="13"/>
  <c r="AQ84" i="6"/>
  <c r="X86" i="13"/>
  <c r="AQ88" i="6"/>
  <c r="AC71" i="1"/>
  <c r="I69" i="37" s="1"/>
  <c r="M69" i="13"/>
  <c r="Q71" i="6"/>
  <c r="M94" i="13"/>
  <c r="Q96" i="6"/>
  <c r="R127" i="13"/>
  <c r="E127" i="7"/>
  <c r="AA129" i="6"/>
  <c r="Y82" i="13"/>
  <c r="AR84" i="6"/>
  <c r="Y90" i="13"/>
  <c r="AR92" i="6"/>
  <c r="M102" i="13"/>
  <c r="Q104" i="6"/>
  <c r="BC109" i="1"/>
  <c r="S107" i="37" s="1"/>
  <c r="N146" i="13"/>
  <c r="L146" s="1"/>
  <c r="D146" i="7"/>
  <c r="R148" i="6"/>
  <c r="BC98" i="1"/>
  <c r="S96" i="37" s="1"/>
  <c r="N147" i="13"/>
  <c r="L147" s="1"/>
  <c r="D147" i="7"/>
  <c r="R149" i="6"/>
  <c r="N162" i="13"/>
  <c r="L162" s="1"/>
  <c r="D162" i="7"/>
  <c r="R164" i="6"/>
  <c r="N172" i="13"/>
  <c r="L172" s="1"/>
  <c r="D172" i="7"/>
  <c r="R174" i="6"/>
  <c r="BC192" i="1"/>
  <c r="S190" i="37" s="1"/>
  <c r="N157" i="13"/>
  <c r="L157" s="1"/>
  <c r="D157" i="7"/>
  <c r="R159" i="6"/>
  <c r="R178" i="13"/>
  <c r="E178" i="7"/>
  <c r="AA180" i="6"/>
  <c r="R182" i="13"/>
  <c r="E182" i="7"/>
  <c r="AA184" i="6"/>
  <c r="BC187" i="1"/>
  <c r="S185" i="37" s="1"/>
  <c r="D205" i="7"/>
  <c r="N205" i="13"/>
  <c r="L205" s="1"/>
  <c r="R207" i="6"/>
  <c r="N216" i="13"/>
  <c r="L216" s="1"/>
  <c r="D216" i="7"/>
  <c r="R218" i="6"/>
  <c r="M195" i="13"/>
  <c r="Q197" i="6"/>
  <c r="M199" i="13"/>
  <c r="Q201" i="6"/>
  <c r="E278" i="37"/>
  <c r="G278" i="13"/>
  <c r="U299" i="37"/>
  <c r="W299" i="13"/>
  <c r="U307" i="37"/>
  <c r="W307" i="13"/>
  <c r="W315"/>
  <c r="U323" i="37"/>
  <c r="W323" i="13"/>
  <c r="U331" i="37"/>
  <c r="W331" i="13"/>
  <c r="N284"/>
  <c r="L284" s="1"/>
  <c r="I287"/>
  <c r="Z288"/>
  <c r="Z292"/>
  <c r="E280" i="37"/>
  <c r="G280" i="13"/>
  <c r="U296" i="37"/>
  <c r="W296" i="13"/>
  <c r="W302"/>
  <c r="W310"/>
  <c r="W318"/>
  <c r="W326"/>
  <c r="Z335"/>
  <c r="S349"/>
  <c r="I362"/>
  <c r="Q366" i="37"/>
  <c r="S366" i="13"/>
  <c r="Q370" i="37"/>
  <c r="S370" i="13"/>
  <c r="Z375"/>
  <c r="I298"/>
  <c r="Y304"/>
  <c r="Y308"/>
  <c r="Y312"/>
  <c r="Y316"/>
  <c r="Y320"/>
  <c r="I324"/>
  <c r="I328"/>
  <c r="Y330"/>
  <c r="Z340"/>
  <c r="Q346" i="37"/>
  <c r="S346" i="13"/>
  <c r="I353"/>
  <c r="I357"/>
  <c r="Q361" i="37"/>
  <c r="S361" i="13"/>
  <c r="I373"/>
  <c r="T298"/>
  <c r="T312"/>
  <c r="M317"/>
  <c r="I323" i="37"/>
  <c r="M323" i="13"/>
  <c r="O328" i="37"/>
  <c r="Q339"/>
  <c r="S339" i="13"/>
  <c r="S351"/>
  <c r="Q356" i="37"/>
  <c r="S356" i="13"/>
  <c r="N370"/>
  <c r="L370" s="1"/>
  <c r="N374"/>
  <c r="L374" s="1"/>
  <c r="Z378"/>
  <c r="E391" i="37"/>
  <c r="G391" i="13"/>
  <c r="Z369"/>
  <c r="O390" i="37"/>
  <c r="E400"/>
  <c r="G400" i="13"/>
  <c r="E404" i="37"/>
  <c r="G404" i="13"/>
  <c r="W410"/>
  <c r="U390"/>
  <c r="V406"/>
  <c r="N404"/>
  <c r="L404" s="1"/>
  <c r="Z407"/>
  <c r="N421"/>
  <c r="L421" s="1"/>
  <c r="N436"/>
  <c r="L436" s="1"/>
  <c r="N444"/>
  <c r="L444" s="1"/>
  <c r="N419"/>
  <c r="L419" s="1"/>
  <c r="N423"/>
  <c r="L423" s="1"/>
  <c r="N427"/>
  <c r="L427" s="1"/>
  <c r="T453"/>
  <c r="N482"/>
  <c r="L482" s="1"/>
  <c r="N497"/>
  <c r="L497" s="1"/>
  <c r="I503"/>
  <c r="I511"/>
  <c r="N504"/>
  <c r="L504" s="1"/>
  <c r="N508"/>
  <c r="L508" s="1"/>
  <c r="T451"/>
  <c r="I505"/>
  <c r="X521"/>
  <c r="S541" i="37"/>
  <c r="I522"/>
  <c r="M522" i="13"/>
  <c r="N528" i="37"/>
  <c r="V568" i="13"/>
  <c r="V572"/>
  <c r="N560"/>
  <c r="L560" s="1"/>
  <c r="N576"/>
  <c r="L576" s="1"/>
  <c r="V581"/>
  <c r="N585"/>
  <c r="L585" s="1"/>
  <c r="N589"/>
  <c r="L589" s="1"/>
  <c r="N593"/>
  <c r="L593" s="1"/>
  <c r="N597"/>
  <c r="L597" s="1"/>
  <c r="N601"/>
  <c r="L601" s="1"/>
  <c r="N517" i="37"/>
  <c r="R528" i="13"/>
  <c r="V570"/>
  <c r="N550"/>
  <c r="L550" s="1"/>
  <c r="N566"/>
  <c r="L566" s="1"/>
  <c r="V571"/>
  <c r="N582"/>
  <c r="L582" s="1"/>
  <c r="N588"/>
  <c r="L588" s="1"/>
  <c r="N592"/>
  <c r="L592" s="1"/>
  <c r="N596"/>
  <c r="L596" s="1"/>
  <c r="N602"/>
  <c r="L602" s="1"/>
  <c r="M632"/>
  <c r="T608"/>
  <c r="T624"/>
  <c r="T618"/>
  <c r="Z635"/>
  <c r="R187"/>
  <c r="E187" i="7"/>
  <c r="AA189" i="6"/>
  <c r="R196" i="13"/>
  <c r="E196" i="7"/>
  <c r="AA198" i="6"/>
  <c r="N117" i="13"/>
  <c r="L117" s="1"/>
  <c r="D117" i="7"/>
  <c r="R119" i="6"/>
  <c r="N616" i="13"/>
  <c r="L616" s="1"/>
  <c r="N450"/>
  <c r="L450" s="1"/>
  <c r="R608"/>
  <c r="N625"/>
  <c r="L625" s="1"/>
  <c r="R635"/>
  <c r="R521"/>
  <c r="N105"/>
  <c r="L105" s="1"/>
  <c r="N623"/>
  <c r="L623" s="1"/>
  <c r="E40" i="7"/>
  <c r="AA42" i="6"/>
  <c r="R195"/>
  <c r="R194" i="13"/>
  <c r="R433"/>
  <c r="AA65" i="1"/>
  <c r="N141" i="13"/>
  <c r="L141" s="1"/>
  <c r="R380"/>
  <c r="N433"/>
  <c r="L433" s="1"/>
  <c r="R406"/>
  <c r="N291"/>
  <c r="L291" s="1"/>
  <c r="N98"/>
  <c r="L98" s="1"/>
  <c r="R100" i="6"/>
  <c r="D98" i="7"/>
  <c r="N155" i="13"/>
  <c r="L155" s="1"/>
  <c r="R204"/>
  <c r="E204" i="7"/>
  <c r="AA206" i="6"/>
  <c r="AA267"/>
  <c r="N624" i="13"/>
  <c r="L624" s="1"/>
  <c r="R219"/>
  <c r="E219" i="7"/>
  <c r="AA221" i="6"/>
  <c r="R256" i="13"/>
  <c r="E256" i="7"/>
  <c r="AA258" i="6"/>
  <c r="R573" i="13"/>
  <c r="N131"/>
  <c r="L131" s="1"/>
  <c r="D131" i="7"/>
  <c r="R133" i="6"/>
  <c r="N609" i="13"/>
  <c r="L609" s="1"/>
  <c r="R73"/>
  <c r="E73" i="7"/>
  <c r="AA84" i="1"/>
  <c r="N600" i="13"/>
  <c r="L600" s="1"/>
  <c r="AA62" i="6"/>
  <c r="N169" i="13"/>
  <c r="L169" s="1"/>
  <c r="R199"/>
  <c r="E199" i="7"/>
  <c r="AA201" i="6"/>
  <c r="R480" i="13"/>
  <c r="N133"/>
  <c r="L133" s="1"/>
  <c r="R440"/>
  <c r="N277"/>
  <c r="L277" s="1"/>
  <c r="R579"/>
  <c r="N371"/>
  <c r="L371" s="1"/>
  <c r="R277"/>
  <c r="N140"/>
  <c r="L140" s="1"/>
  <c r="D140" i="7"/>
  <c r="R142" i="6"/>
  <c r="N460" i="13"/>
  <c r="L460" s="1"/>
  <c r="D40" i="7"/>
  <c r="R42" i="6"/>
  <c r="R93" i="13"/>
  <c r="E93" i="7"/>
  <c r="AA95" i="6"/>
  <c r="R312" i="13"/>
  <c r="R359"/>
  <c r="N548"/>
  <c r="L548" s="1"/>
  <c r="N562"/>
  <c r="L562" s="1"/>
  <c r="R261"/>
  <c r="E261" i="7"/>
  <c r="AA263" i="6"/>
  <c r="R494" i="13"/>
  <c r="R402"/>
  <c r="R390"/>
  <c r="N362"/>
  <c r="L362" s="1"/>
  <c r="R342"/>
  <c r="R400"/>
  <c r="R486"/>
  <c r="R455"/>
  <c r="R229"/>
  <c r="E229" i="7"/>
  <c r="AA231" i="6"/>
  <c r="R251" i="13"/>
  <c r="E251" i="7"/>
  <c r="AA253" i="6"/>
  <c r="R193" i="13"/>
  <c r="R334"/>
  <c r="R223"/>
  <c r="E223" i="7"/>
  <c r="AA225" i="6"/>
  <c r="E131" i="7"/>
  <c r="AA133" i="6"/>
  <c r="R311" i="13"/>
  <c r="E133" i="7"/>
  <c r="R475" i="13"/>
  <c r="R495"/>
  <c r="E89" i="7"/>
  <c r="AA91" i="6"/>
  <c r="R491" i="13"/>
  <c r="Y40"/>
  <c r="AR42" i="6"/>
  <c r="Z45" i="12"/>
  <c r="M46" i="13"/>
  <c r="Q48" i="6"/>
  <c r="BC49" i="1"/>
  <c r="S47" i="37" s="1"/>
  <c r="AF49" i="12"/>
  <c r="AE49" s="1"/>
  <c r="M50" i="13"/>
  <c r="Q52" i="6"/>
  <c r="R57" i="12"/>
  <c r="U55" i="5" s="1"/>
  <c r="AB57" i="1"/>
  <c r="H55" i="37" s="1"/>
  <c r="Y58" i="13"/>
  <c r="AR60" i="6"/>
  <c r="S62" i="13"/>
  <c r="AG64" i="6"/>
  <c r="Y87" i="13"/>
  <c r="AR89" i="6"/>
  <c r="S115" i="13"/>
  <c r="AG117" i="6"/>
  <c r="BD118" i="1"/>
  <c r="T116" i="37" s="1"/>
  <c r="AH118" i="12"/>
  <c r="AG118" s="1"/>
  <c r="AB123" i="1"/>
  <c r="H121" i="37" s="1"/>
  <c r="R123" i="12"/>
  <c r="U121" i="5" s="1"/>
  <c r="AR126" i="1"/>
  <c r="N124" i="37" s="1"/>
  <c r="X126" i="12"/>
  <c r="W126" s="1"/>
  <c r="X126" i="13"/>
  <c r="AQ128" i="6"/>
  <c r="S131" i="13"/>
  <c r="AG133" i="6"/>
  <c r="S143" i="13"/>
  <c r="AG145" i="6"/>
  <c r="S156" i="13"/>
  <c r="AG158" i="6"/>
  <c r="Y161" i="13"/>
  <c r="AR163" i="6"/>
  <c r="X164" i="13"/>
  <c r="AQ166" i="6"/>
  <c r="R176" i="12"/>
  <c r="U174" i="5" s="1"/>
  <c r="AB176" i="1"/>
  <c r="H174" i="37" s="1"/>
  <c r="AR177" i="1"/>
  <c r="N175" i="37" s="1"/>
  <c r="X177" i="12"/>
  <c r="W177" s="1"/>
  <c r="BD203" i="1"/>
  <c r="T201" i="37" s="1"/>
  <c r="AH203" i="12"/>
  <c r="AG203" s="1"/>
  <c r="Q206" i="13"/>
  <c r="Z208" i="6"/>
  <c r="X216" i="13"/>
  <c r="AQ218" i="6"/>
  <c r="Q220" i="13"/>
  <c r="Z222" i="6"/>
  <c r="Q223" i="13"/>
  <c r="Z225" i="6"/>
  <c r="Y226" i="13"/>
  <c r="AR228" i="6"/>
  <c r="M40" i="13"/>
  <c r="Q42" i="6"/>
  <c r="Y46" i="13"/>
  <c r="AR48" i="6"/>
  <c r="M53" i="13"/>
  <c r="Q55" i="6"/>
  <c r="Y86" i="13"/>
  <c r="AR88" i="6"/>
  <c r="Q87" i="13"/>
  <c r="Z89" i="6"/>
  <c r="H99" i="13"/>
  <c r="Y101"/>
  <c r="AR103" i="6"/>
  <c r="S110" i="13"/>
  <c r="AG112" i="6"/>
  <c r="S114" i="13"/>
  <c r="AG116" i="6"/>
  <c r="S125" i="13"/>
  <c r="AG127" i="6"/>
  <c r="AH151" i="12"/>
  <c r="AG151" s="1"/>
  <c r="BD151" i="1"/>
  <c r="T149" i="37" s="1"/>
  <c r="Y163" i="13"/>
  <c r="AR165" i="6"/>
  <c r="M186" i="13"/>
  <c r="Q188" i="6"/>
  <c r="Y189" i="13"/>
  <c r="AR191" i="6"/>
  <c r="AR195" i="1"/>
  <c r="N193" i="37" s="1"/>
  <c r="X195" i="12"/>
  <c r="W195" s="1"/>
  <c r="BC203" i="1"/>
  <c r="S201" i="37" s="1"/>
  <c r="AF203" i="12"/>
  <c r="AE203" s="1"/>
  <c r="Y216" i="13"/>
  <c r="AR218" i="6"/>
  <c r="AB153" i="1"/>
  <c r="H151" i="37" s="1"/>
  <c r="X158" i="13"/>
  <c r="AQ160" i="6"/>
  <c r="X168" i="13"/>
  <c r="AQ170" i="6"/>
  <c r="AR179" i="1"/>
  <c r="N177" i="37" s="1"/>
  <c r="X179" i="12"/>
  <c r="W179" s="1"/>
  <c r="AR181" i="1"/>
  <c r="N179" i="37" s="1"/>
  <c r="X181" i="12"/>
  <c r="W181" s="1"/>
  <c r="Q112" i="13"/>
  <c r="Z114" i="6"/>
  <c r="BC116" i="1"/>
  <c r="S114" i="37" s="1"/>
  <c r="BD133" i="1"/>
  <c r="T131" i="37" s="1"/>
  <c r="AH133" i="12"/>
  <c r="AG133" s="1"/>
  <c r="BD140" i="1"/>
  <c r="T138" i="37" s="1"/>
  <c r="AR156" i="1"/>
  <c r="N154" i="37" s="1"/>
  <c r="M168" i="13"/>
  <c r="Q170" i="6"/>
  <c r="M176" i="13"/>
  <c r="Q178" i="6"/>
  <c r="Z213" i="12"/>
  <c r="BC214" i="1"/>
  <c r="S212" i="37" s="1"/>
  <c r="AF214" i="12"/>
  <c r="AE214" s="1"/>
  <c r="BC224" i="1"/>
  <c r="S222" i="37" s="1"/>
  <c r="AF224" i="12"/>
  <c r="AE224" s="1"/>
  <c r="Z224"/>
  <c r="AR229" i="1"/>
  <c r="N227" i="37" s="1"/>
  <c r="X229" i="12"/>
  <c r="W229" s="1"/>
  <c r="AB231" i="1"/>
  <c r="H229" i="37" s="1"/>
  <c r="R231" i="12"/>
  <c r="U229" i="5" s="1"/>
  <c r="BD231" i="1"/>
  <c r="T229" i="37" s="1"/>
  <c r="AH231" i="12"/>
  <c r="AG231" s="1"/>
  <c r="Y235" i="13"/>
  <c r="AR237" i="6"/>
  <c r="Q247" i="13"/>
  <c r="Z249" i="6"/>
  <c r="Y250" i="13"/>
  <c r="AR252" i="6"/>
  <c r="Q251" i="13"/>
  <c r="Z253" i="6"/>
  <c r="Y258" i="13"/>
  <c r="AR260" i="6"/>
  <c r="Q259" i="13"/>
  <c r="Z261" i="6"/>
  <c r="Q261" i="13"/>
  <c r="Z263" i="6"/>
  <c r="Y278" i="13"/>
  <c r="S282" i="37"/>
  <c r="T284" i="13"/>
  <c r="S285" i="37"/>
  <c r="Y286" i="13"/>
  <c r="U288"/>
  <c r="W290"/>
  <c r="S294" i="37"/>
  <c r="M297" i="13"/>
  <c r="N301" i="37"/>
  <c r="Q305" i="13"/>
  <c r="N309" i="37"/>
  <c r="O311"/>
  <c r="U315" i="13"/>
  <c r="U321"/>
  <c r="X325"/>
  <c r="N329" i="37"/>
  <c r="O331"/>
  <c r="Q336" i="13"/>
  <c r="Q341"/>
  <c r="Y344"/>
  <c r="H347" i="37"/>
  <c r="Q348"/>
  <c r="S348" i="13"/>
  <c r="H351" i="37"/>
  <c r="U354" i="13"/>
  <c r="U356"/>
  <c r="R358" i="37"/>
  <c r="T359"/>
  <c r="T361"/>
  <c r="X363" i="13"/>
  <c r="U366"/>
  <c r="M368"/>
  <c r="Q369"/>
  <c r="R371" i="37"/>
  <c r="R373"/>
  <c r="Q374" i="13"/>
  <c r="V375"/>
  <c r="S376" i="37"/>
  <c r="E381"/>
  <c r="G381" i="13"/>
  <c r="N382" i="37"/>
  <c r="S384" i="13"/>
  <c r="U389"/>
  <c r="T399"/>
  <c r="M404"/>
  <c r="W405"/>
  <c r="U407"/>
  <c r="W409"/>
  <c r="U411"/>
  <c r="Q413"/>
  <c r="N420" i="37"/>
  <c r="W421" i="13"/>
  <c r="T422"/>
  <c r="N424" i="37"/>
  <c r="W425" i="13"/>
  <c r="T426"/>
  <c r="N437" i="37"/>
  <c r="Y440" i="13"/>
  <c r="W441"/>
  <c r="T442"/>
  <c r="N445" i="37"/>
  <c r="T450" i="13"/>
  <c r="T458"/>
  <c r="N463" i="37"/>
  <c r="N465" i="13"/>
  <c r="L465" s="1"/>
  <c r="E467" i="37"/>
  <c r="G467" i="13"/>
  <c r="T468"/>
  <c r="T470"/>
  <c r="T472"/>
  <c r="T474"/>
  <c r="W475"/>
  <c r="W476"/>
  <c r="T478"/>
  <c r="E480" i="37"/>
  <c r="G480" i="13"/>
  <c r="T481"/>
  <c r="T483"/>
  <c r="T485"/>
  <c r="T487"/>
  <c r="T489"/>
  <c r="W492"/>
  <c r="Y496"/>
  <c r="N500" i="37"/>
  <c r="U502" i="13"/>
  <c r="Y503"/>
  <c r="N510" i="37"/>
  <c r="O515"/>
  <c r="T522" i="13"/>
  <c r="Q524"/>
  <c r="E528" i="37"/>
  <c r="H528" i="13"/>
  <c r="E533" i="37"/>
  <c r="H533" i="13"/>
  <c r="Y536"/>
  <c r="U566"/>
  <c r="U568"/>
  <c r="U570"/>
  <c r="U572"/>
  <c r="U582"/>
  <c r="W585"/>
  <c r="W587"/>
  <c r="W589"/>
  <c r="W591"/>
  <c r="W593"/>
  <c r="W595"/>
  <c r="W597"/>
  <c r="W599"/>
  <c r="W601"/>
  <c r="E604" i="37"/>
  <c r="G604" i="13"/>
  <c r="E606" i="37"/>
  <c r="G606" i="13"/>
  <c r="E608" i="37"/>
  <c r="G608" i="13"/>
  <c r="E610" i="37"/>
  <c r="G610" i="13"/>
  <c r="E612" i="37"/>
  <c r="G612" i="13"/>
  <c r="E614" i="37"/>
  <c r="G614" i="13"/>
  <c r="E616" i="37"/>
  <c r="G616" i="13"/>
  <c r="E618" i="37"/>
  <c r="G618" i="13"/>
  <c r="E620" i="37"/>
  <c r="G620" i="13"/>
  <c r="E622" i="37"/>
  <c r="G622" i="13"/>
  <c r="E624" i="37"/>
  <c r="G624" i="13"/>
  <c r="E626" i="37"/>
  <c r="G626" i="13"/>
  <c r="E628" i="37"/>
  <c r="G628" i="13"/>
  <c r="E630" i="37"/>
  <c r="G630" i="13"/>
  <c r="W630"/>
  <c r="Q635" i="37"/>
  <c r="S635" i="13"/>
  <c r="M637"/>
  <c r="T640"/>
  <c r="W645"/>
  <c r="E650" i="37"/>
  <c r="G650" i="13"/>
  <c r="T652"/>
  <c r="N646"/>
  <c r="L646" s="1"/>
  <c r="AD43" i="12"/>
  <c r="BB71" i="1"/>
  <c r="R69" i="37" s="1"/>
  <c r="Z86" i="12"/>
  <c r="BD142" i="1"/>
  <c r="T140" i="37" s="1"/>
  <c r="AR159" i="1"/>
  <c r="N157" i="37" s="1"/>
  <c r="AR170" i="1"/>
  <c r="N168" i="37" s="1"/>
  <c r="AR178" i="1"/>
  <c r="N176" i="37" s="1"/>
  <c r="X178" i="12"/>
  <c r="W178" s="1"/>
  <c r="BB181" i="1"/>
  <c r="R179" i="37" s="1"/>
  <c r="M192" i="13"/>
  <c r="Q194" i="6"/>
  <c r="AR205" i="1"/>
  <c r="N203" i="37" s="1"/>
  <c r="X205" i="12"/>
  <c r="W205" s="1"/>
  <c r="BC209" i="1"/>
  <c r="S207" i="37" s="1"/>
  <c r="AF209" i="12"/>
  <c r="AE209" s="1"/>
  <c r="Z212"/>
  <c r="BC213" i="1"/>
  <c r="S211" i="37" s="1"/>
  <c r="AF213" i="12"/>
  <c r="AE213" s="1"/>
  <c r="Z219"/>
  <c r="AR221" i="1"/>
  <c r="N219" i="37" s="1"/>
  <c r="X221" i="12"/>
  <c r="W221" s="1"/>
  <c r="Z232"/>
  <c r="Q231" i="13"/>
  <c r="Z233" i="6"/>
  <c r="AR246" i="1"/>
  <c r="N244" i="37" s="1"/>
  <c r="X246" i="12"/>
  <c r="W246" s="1"/>
  <c r="Q252" i="13"/>
  <c r="Z254" i="6"/>
  <c r="M255" i="13"/>
  <c r="Q257" i="6"/>
  <c r="AH275" i="12"/>
  <c r="AG275" s="1"/>
  <c r="BD275" i="1"/>
  <c r="T273" i="37" s="1"/>
  <c r="Y284" i="13"/>
  <c r="Y289"/>
  <c r="Q310"/>
  <c r="N311" i="37"/>
  <c r="I315" i="13"/>
  <c r="T336" i="37"/>
  <c r="T341"/>
  <c r="O351"/>
  <c r="T352"/>
  <c r="I379" i="13"/>
  <c r="W382"/>
  <c r="N386" i="37"/>
  <c r="S394" i="13"/>
  <c r="T394" i="37"/>
  <c r="W398" i="13"/>
  <c r="Y399"/>
  <c r="T402" i="37"/>
  <c r="T407" i="13"/>
  <c r="T416"/>
  <c r="M423"/>
  <c r="W438"/>
  <c r="W446"/>
  <c r="I449"/>
  <c r="I450"/>
  <c r="I451"/>
  <c r="I452"/>
  <c r="I453"/>
  <c r="I454"/>
  <c r="I455"/>
  <c r="I456"/>
  <c r="I457"/>
  <c r="I458"/>
  <c r="I459"/>
  <c r="I460"/>
  <c r="I461"/>
  <c r="T466" i="37"/>
  <c r="W468" i="13"/>
  <c r="N471" i="37"/>
  <c r="T474"/>
  <c r="T478"/>
  <c r="T481"/>
  <c r="W483" i="13"/>
  <c r="N486" i="37"/>
  <c r="T487"/>
  <c r="W489" i="13"/>
  <c r="T491"/>
  <c r="N494" i="37"/>
  <c r="N498"/>
  <c r="H503"/>
  <c r="N504"/>
  <c r="T507" i="13"/>
  <c r="W514"/>
  <c r="I527"/>
  <c r="W536"/>
  <c r="I538"/>
  <c r="Q545"/>
  <c r="Q556"/>
  <c r="Q564"/>
  <c r="T568"/>
  <c r="T569"/>
  <c r="Q587"/>
  <c r="Q589"/>
  <c r="T603"/>
  <c r="Z633"/>
  <c r="W637"/>
  <c r="N638"/>
  <c r="L638" s="1"/>
  <c r="T642"/>
  <c r="N650" i="37"/>
  <c r="N653"/>
  <c r="O650"/>
  <c r="BC41" i="1"/>
  <c r="S39" i="37" s="1"/>
  <c r="AF41" i="12"/>
  <c r="AE41" s="1"/>
  <c r="AB47" i="1"/>
  <c r="H45" i="37" s="1"/>
  <c r="BD75" i="1"/>
  <c r="T73" i="37" s="1"/>
  <c r="Q105" i="13"/>
  <c r="Z107" i="6"/>
  <c r="Y142" i="13"/>
  <c r="AR144" i="6"/>
  <c r="AR175" i="1"/>
  <c r="N173" i="37" s="1"/>
  <c r="X175" i="12"/>
  <c r="W175" s="1"/>
  <c r="X173" i="13"/>
  <c r="AQ175" i="6"/>
  <c r="AR212" i="1"/>
  <c r="N210" i="37" s="1"/>
  <c r="X212" i="12"/>
  <c r="W212" s="1"/>
  <c r="BB219" i="1"/>
  <c r="R217" i="37" s="1"/>
  <c r="AB225" i="1"/>
  <c r="H223" i="37" s="1"/>
  <c r="R225" i="12"/>
  <c r="U223" i="5" s="1"/>
  <c r="AR231" i="1"/>
  <c r="N229" i="37" s="1"/>
  <c r="X231" i="12"/>
  <c r="W231" s="1"/>
  <c r="M244" i="13"/>
  <c r="Q246" i="6"/>
  <c r="AR251" i="1"/>
  <c r="N249" i="37" s="1"/>
  <c r="X251" i="12"/>
  <c r="W251" s="1"/>
  <c r="BD257" i="1"/>
  <c r="T255" i="37" s="1"/>
  <c r="AH257" i="12"/>
  <c r="AG257" s="1"/>
  <c r="M256" i="13"/>
  <c r="Q258" i="6"/>
  <c r="Z259" i="12"/>
  <c r="BC265" i="1"/>
  <c r="S263" i="37" s="1"/>
  <c r="AF265" i="12"/>
  <c r="AE265" s="1"/>
  <c r="M265" i="13"/>
  <c r="Q267" i="6"/>
  <c r="X271" i="12"/>
  <c r="W271" s="1"/>
  <c r="AR271" i="1"/>
  <c r="N269" i="37" s="1"/>
  <c r="X274" i="13"/>
  <c r="AQ276" i="6"/>
  <c r="W276" i="13"/>
  <c r="U277"/>
  <c r="N279" i="37"/>
  <c r="E281"/>
  <c r="G281" i="13"/>
  <c r="U286"/>
  <c r="W288"/>
  <c r="Y293"/>
  <c r="U295"/>
  <c r="E297" i="37"/>
  <c r="G297" i="13"/>
  <c r="E299" i="37"/>
  <c r="G299" i="13"/>
  <c r="E301" i="37"/>
  <c r="G301" i="13"/>
  <c r="X303"/>
  <c r="E307" i="37"/>
  <c r="G307" i="13"/>
  <c r="T309"/>
  <c r="U312"/>
  <c r="Q313"/>
  <c r="E317" i="37"/>
  <c r="G317" i="13"/>
  <c r="T319" i="37"/>
  <c r="E323"/>
  <c r="G323" i="13"/>
  <c r="N325" i="37"/>
  <c r="O327"/>
  <c r="U331" i="13"/>
  <c r="Q334"/>
  <c r="Q338"/>
  <c r="Q340" i="37"/>
  <c r="S340" i="13"/>
  <c r="T342"/>
  <c r="U343"/>
  <c r="U347"/>
  <c r="E350" i="37"/>
  <c r="G350" i="13"/>
  <c r="U353"/>
  <c r="Q355"/>
  <c r="S358" i="37"/>
  <c r="T361" i="13"/>
  <c r="E363" i="37"/>
  <c r="G363" i="13"/>
  <c r="R364" i="37"/>
  <c r="M367" i="13"/>
  <c r="R370" i="37"/>
  <c r="S372"/>
  <c r="U374" i="13"/>
  <c r="Y375"/>
  <c r="R376" i="37"/>
  <c r="O377"/>
  <c r="Q378" i="13"/>
  <c r="Y381"/>
  <c r="Q384"/>
  <c r="S386" i="37"/>
  <c r="Q392"/>
  <c r="S392" i="13"/>
  <c r="M394"/>
  <c r="W395"/>
  <c r="U396"/>
  <c r="N402" i="37"/>
  <c r="X403" i="13"/>
  <c r="M405"/>
  <c r="T406"/>
  <c r="E409" i="37"/>
  <c r="G409" i="13"/>
  <c r="Y410"/>
  <c r="U414"/>
  <c r="U427"/>
  <c r="M429"/>
  <c r="E431" i="37"/>
  <c r="G431" i="13"/>
  <c r="U432"/>
  <c r="E434" i="37"/>
  <c r="G434" i="13"/>
  <c r="T435"/>
  <c r="U437"/>
  <c r="U445"/>
  <c r="U450"/>
  <c r="Q451"/>
  <c r="U454"/>
  <c r="Q455"/>
  <c r="U458"/>
  <c r="Q459"/>
  <c r="E464" i="37"/>
  <c r="G464" i="13"/>
  <c r="E466" i="37"/>
  <c r="G466" i="13"/>
  <c r="T477"/>
  <c r="T482"/>
  <c r="E485" i="37"/>
  <c r="G485" i="13"/>
  <c r="T490"/>
  <c r="T491" i="37"/>
  <c r="T494" i="13"/>
  <c r="E496" i="37"/>
  <c r="G496" i="13"/>
  <c r="Y498"/>
  <c r="W500"/>
  <c r="M502"/>
  <c r="M506"/>
  <c r="T508"/>
  <c r="Y511"/>
  <c r="Q515" i="37"/>
  <c r="S515" i="13"/>
  <c r="Q518"/>
  <c r="T521"/>
  <c r="T524"/>
  <c r="T525" i="37"/>
  <c r="Y528" i="13"/>
  <c r="H534" i="37"/>
  <c r="Q536" i="13"/>
  <c r="N539"/>
  <c r="L539" s="1"/>
  <c r="E541" i="37"/>
  <c r="H541" i="13"/>
  <c r="T544"/>
  <c r="T574"/>
  <c r="N576" i="37"/>
  <c r="W577" i="13"/>
  <c r="T578"/>
  <c r="T579"/>
  <c r="N582" i="37"/>
  <c r="T586" i="13"/>
  <c r="M588"/>
  <c r="E590" i="37"/>
  <c r="G590" i="13"/>
  <c r="U591"/>
  <c r="E593" i="37"/>
  <c r="G593" i="13"/>
  <c r="T594"/>
  <c r="M596"/>
  <c r="E598" i="37"/>
  <c r="G598" i="13"/>
  <c r="U599"/>
  <c r="E601" i="37"/>
  <c r="G601" i="13"/>
  <c r="T602"/>
  <c r="W603"/>
  <c r="W606"/>
  <c r="W609"/>
  <c r="T611" i="37"/>
  <c r="W614" i="13"/>
  <c r="W617"/>
  <c r="W620"/>
  <c r="T623" i="37"/>
  <c r="W627" i="13"/>
  <c r="M631"/>
  <c r="Y632"/>
  <c r="E636" i="37"/>
  <c r="G636" i="13"/>
  <c r="N638" i="37"/>
  <c r="Q640" i="13"/>
  <c r="W642"/>
  <c r="W644"/>
  <c r="T653"/>
  <c r="O627" i="37"/>
  <c r="I648" i="13"/>
  <c r="Z36" i="12"/>
  <c r="AH98"/>
  <c r="AG98" s="1"/>
  <c r="BD98" i="1"/>
  <c r="T96" i="37" s="1"/>
  <c r="AB120" i="1"/>
  <c r="AB130"/>
  <c r="H128" i="37" s="1"/>
  <c r="BD159" i="1"/>
  <c r="T157" i="37" s="1"/>
  <c r="BD220" i="1"/>
  <c r="T218" i="37" s="1"/>
  <c r="AH220" i="12"/>
  <c r="AG220" s="1"/>
  <c r="BC220" i="1"/>
  <c r="S218" i="37" s="1"/>
  <c r="AF220" i="12"/>
  <c r="AE220" s="1"/>
  <c r="O286" i="37"/>
  <c r="T291"/>
  <c r="I338" i="13"/>
  <c r="I343"/>
  <c r="I345"/>
  <c r="R385" i="37"/>
  <c r="O394"/>
  <c r="U409"/>
  <c r="N412"/>
  <c r="O428"/>
  <c r="R429"/>
  <c r="T430"/>
  <c r="N434"/>
  <c r="R460"/>
  <c r="N463" i="13"/>
  <c r="L463" s="1"/>
  <c r="N464" i="37"/>
  <c r="R467"/>
  <c r="N472"/>
  <c r="O475"/>
  <c r="I476" i="13"/>
  <c r="N477"/>
  <c r="L477" s="1"/>
  <c r="N478" i="37"/>
  <c r="R482"/>
  <c r="N487"/>
  <c r="R490"/>
  <c r="I500" i="13"/>
  <c r="Q503" i="37"/>
  <c r="S503" i="13"/>
  <c r="H512" i="37"/>
  <c r="I519" i="13"/>
  <c r="E526" i="37"/>
  <c r="O527"/>
  <c r="R528"/>
  <c r="I545" i="13"/>
  <c r="R546" i="37"/>
  <c r="R547"/>
  <c r="R548"/>
  <c r="R549"/>
  <c r="N552"/>
  <c r="N553"/>
  <c r="N554"/>
  <c r="N555"/>
  <c r="N556"/>
  <c r="N559"/>
  <c r="R560"/>
  <c r="R561"/>
  <c r="R562"/>
  <c r="R563"/>
  <c r="R564"/>
  <c r="O585"/>
  <c r="R586"/>
  <c r="T587"/>
  <c r="R592"/>
  <c r="R594"/>
  <c r="T595"/>
  <c r="O597"/>
  <c r="N601"/>
  <c r="O613"/>
  <c r="T631"/>
  <c r="I639" i="13"/>
  <c r="R653" i="37"/>
  <c r="H393"/>
  <c r="N435"/>
  <c r="N446"/>
  <c r="T475"/>
  <c r="T483"/>
  <c r="T565"/>
  <c r="Q594"/>
  <c r="S594" i="13"/>
  <c r="AR270" i="1"/>
  <c r="N268" i="37" s="1"/>
  <c r="Q284"/>
  <c r="M465" i="13"/>
  <c r="N602" i="37"/>
  <c r="H642"/>
  <c r="S351"/>
  <c r="Q433"/>
  <c r="S433" i="13"/>
  <c r="M467"/>
  <c r="M482"/>
  <c r="R524" i="37"/>
  <c r="O630"/>
  <c r="BC140" i="1"/>
  <c r="S138" i="37" s="1"/>
  <c r="AR266" i="1"/>
  <c r="N264" i="37" s="1"/>
  <c r="H464"/>
  <c r="M501" i="13"/>
  <c r="R503" i="37"/>
  <c r="I521" i="13"/>
  <c r="Y608"/>
  <c r="Y620"/>
  <c r="Y628"/>
  <c r="X38"/>
  <c r="AQ40" i="6"/>
  <c r="X28" i="13"/>
  <c r="AQ30" i="6"/>
  <c r="S39" i="13"/>
  <c r="AG41" i="6"/>
  <c r="Y37" i="13"/>
  <c r="AR39" i="6"/>
  <c r="N41" i="13"/>
  <c r="L41" s="1"/>
  <c r="D41" i="7"/>
  <c r="R43" i="6"/>
  <c r="X89" i="13"/>
  <c r="AQ91" i="6"/>
  <c r="X93" i="13"/>
  <c r="AQ95" i="6"/>
  <c r="X97" i="13"/>
  <c r="AQ99" i="6"/>
  <c r="X109" i="13"/>
  <c r="AQ111" i="6"/>
  <c r="M63" i="13"/>
  <c r="Q65" i="6"/>
  <c r="S66" i="13"/>
  <c r="AG68" i="6"/>
  <c r="X90" i="13"/>
  <c r="AQ92" i="6"/>
  <c r="X94" i="13"/>
  <c r="AQ96" i="6"/>
  <c r="Y69" i="13"/>
  <c r="AR71" i="6"/>
  <c r="S99" i="13"/>
  <c r="AG101" i="6"/>
  <c r="Y102" i="13"/>
  <c r="AR104" i="6"/>
  <c r="Y94" i="13"/>
  <c r="AR96" i="6"/>
  <c r="X104" i="13"/>
  <c r="AQ106" i="6"/>
  <c r="R124" i="13"/>
  <c r="E124" i="7"/>
  <c r="AA126" i="6"/>
  <c r="AR70" i="1"/>
  <c r="N68" i="37" s="1"/>
  <c r="N168" i="13"/>
  <c r="L168" s="1"/>
  <c r="D168" i="7"/>
  <c r="R170" i="6"/>
  <c r="N176" i="13"/>
  <c r="L176" s="1"/>
  <c r="D176" i="7"/>
  <c r="R178" i="6"/>
  <c r="N189" i="13"/>
  <c r="L189" s="1"/>
  <c r="D189" i="7"/>
  <c r="R191" i="6"/>
  <c r="BC197" i="1"/>
  <c r="S195" i="37" s="1"/>
  <c r="N149" i="13"/>
  <c r="L149" s="1"/>
  <c r="D149" i="7"/>
  <c r="R151" i="6"/>
  <c r="BC188" i="1"/>
  <c r="S186" i="37" s="1"/>
  <c r="BC176" i="1"/>
  <c r="S174" i="37" s="1"/>
  <c r="BC180" i="1"/>
  <c r="S178" i="37" s="1"/>
  <c r="BC184" i="1"/>
  <c r="S182" i="37" s="1"/>
  <c r="BC199" i="1"/>
  <c r="S197" i="37" s="1"/>
  <c r="BB198" i="1"/>
  <c r="R196" i="37" s="1"/>
  <c r="N209" i="13"/>
  <c r="L209" s="1"/>
  <c r="D209" i="7"/>
  <c r="R211" i="6"/>
  <c r="N196" i="13"/>
  <c r="L196" s="1"/>
  <c r="D196" i="7"/>
  <c r="R198" i="6"/>
  <c r="R210" i="13"/>
  <c r="E210" i="7"/>
  <c r="AA212" i="6"/>
  <c r="BC200" i="1"/>
  <c r="S198" i="37" s="1"/>
  <c r="AC249" i="1"/>
  <c r="I247" i="37" s="1"/>
  <c r="M247" i="13"/>
  <c r="Q249" i="6"/>
  <c r="N263" i="13"/>
  <c r="L263" s="1"/>
  <c r="D263" i="7"/>
  <c r="R265" i="6"/>
  <c r="E282" i="37"/>
  <c r="G282" i="13"/>
  <c r="U301" i="37"/>
  <c r="W301" i="13"/>
  <c r="U309" i="37"/>
  <c r="W309" i="13"/>
  <c r="U317" i="37"/>
  <c r="W317" i="13"/>
  <c r="U325" i="37"/>
  <c r="W325" i="13"/>
  <c r="N276"/>
  <c r="L276" s="1"/>
  <c r="N280"/>
  <c r="L280" s="1"/>
  <c r="I286"/>
  <c r="N287"/>
  <c r="L287" s="1"/>
  <c r="I289"/>
  <c r="I291"/>
  <c r="I293"/>
  <c r="I295"/>
  <c r="N265"/>
  <c r="L265" s="1"/>
  <c r="D265" i="7"/>
  <c r="R267" i="6"/>
  <c r="E276" i="37"/>
  <c r="G276" i="13"/>
  <c r="W304"/>
  <c r="W312"/>
  <c r="W320"/>
  <c r="W328"/>
  <c r="N270"/>
  <c r="L270" s="1"/>
  <c r="D270" i="7"/>
  <c r="R272" i="6"/>
  <c r="N278" i="13"/>
  <c r="L278" s="1"/>
  <c r="S341"/>
  <c r="S345"/>
  <c r="I358"/>
  <c r="Q362" i="37"/>
  <c r="S362" i="13"/>
  <c r="Y298"/>
  <c r="I302"/>
  <c r="I306"/>
  <c r="I310"/>
  <c r="I314"/>
  <c r="I318"/>
  <c r="I322"/>
  <c r="Y324"/>
  <c r="Y328"/>
  <c r="I332"/>
  <c r="Q342" i="37"/>
  <c r="S342" i="13"/>
  <c r="N348"/>
  <c r="L348" s="1"/>
  <c r="Q353" i="37"/>
  <c r="S353" i="13"/>
  <c r="Q357" i="37"/>
  <c r="S357" i="13"/>
  <c r="Z362"/>
  <c r="I369"/>
  <c r="Q373" i="37"/>
  <c r="S373" i="13"/>
  <c r="W383"/>
  <c r="T304"/>
  <c r="M313"/>
  <c r="M319"/>
  <c r="T324"/>
  <c r="I329" i="37"/>
  <c r="M329" i="13"/>
  <c r="S347"/>
  <c r="S352"/>
  <c r="Z357"/>
  <c r="Q368" i="37"/>
  <c r="S368" i="13"/>
  <c r="Q372" i="37"/>
  <c r="S372" i="13"/>
  <c r="S376"/>
  <c r="S380"/>
  <c r="N387"/>
  <c r="L387" s="1"/>
  <c r="N401"/>
  <c r="L401" s="1"/>
  <c r="N405"/>
  <c r="L405" s="1"/>
  <c r="W412"/>
  <c r="Z389"/>
  <c r="Z404"/>
  <c r="N395"/>
  <c r="L395" s="1"/>
  <c r="Z401"/>
  <c r="E399" i="37"/>
  <c r="G399" i="13"/>
  <c r="I422"/>
  <c r="N422"/>
  <c r="L422" s="1"/>
  <c r="N435"/>
  <c r="L435" s="1"/>
  <c r="N441"/>
  <c r="L441" s="1"/>
  <c r="T457"/>
  <c r="N494"/>
  <c r="L494" s="1"/>
  <c r="N499"/>
  <c r="L499" s="1"/>
  <c r="I502"/>
  <c r="I506"/>
  <c r="I510"/>
  <c r="T455"/>
  <c r="R500"/>
  <c r="N511"/>
  <c r="L511" s="1"/>
  <c r="S528" i="37"/>
  <c r="S540"/>
  <c r="I508" i="13"/>
  <c r="S529" i="37"/>
  <c r="N529"/>
  <c r="N547" i="13"/>
  <c r="L547" s="1"/>
  <c r="N551"/>
  <c r="L551" s="1"/>
  <c r="I557"/>
  <c r="I561"/>
  <c r="I565"/>
  <c r="I569"/>
  <c r="I573"/>
  <c r="I577"/>
  <c r="I581"/>
  <c r="N556"/>
  <c r="L556" s="1"/>
  <c r="N572"/>
  <c r="L572" s="1"/>
  <c r="I520"/>
  <c r="N545"/>
  <c r="L545" s="1"/>
  <c r="N549"/>
  <c r="L549" s="1"/>
  <c r="I555"/>
  <c r="I559"/>
  <c r="I563"/>
  <c r="I567"/>
  <c r="I571"/>
  <c r="I575"/>
  <c r="I579"/>
  <c r="N546"/>
  <c r="L546" s="1"/>
  <c r="N578"/>
  <c r="L578" s="1"/>
  <c r="M636"/>
  <c r="V639"/>
  <c r="T612"/>
  <c r="T628"/>
  <c r="N635"/>
  <c r="L635" s="1"/>
  <c r="T606"/>
  <c r="T622"/>
  <c r="R231"/>
  <c r="E231" i="7"/>
  <c r="AA233" i="6"/>
  <c r="AA193"/>
  <c r="R49" i="13"/>
  <c r="E49" i="7"/>
  <c r="AA51" i="6"/>
  <c r="N65" i="13"/>
  <c r="L65" s="1"/>
  <c r="D65" i="7"/>
  <c r="R67" i="6"/>
  <c r="R54" i="13"/>
  <c r="E54" i="7"/>
  <c r="AA56" i="6"/>
  <c r="N253" i="13"/>
  <c r="L253" s="1"/>
  <c r="D253" i="7"/>
  <c r="R255" i="6"/>
  <c r="N380" i="13"/>
  <c r="L380" s="1"/>
  <c r="N365"/>
  <c r="L365" s="1"/>
  <c r="N516"/>
  <c r="L516" s="1"/>
  <c r="R598"/>
  <c r="N620"/>
  <c r="L620" s="1"/>
  <c r="N613"/>
  <c r="L613" s="1"/>
  <c r="N629"/>
  <c r="L629" s="1"/>
  <c r="R626"/>
  <c r="N241"/>
  <c r="L241" s="1"/>
  <c r="D241" i="7"/>
  <c r="R243" i="6"/>
  <c r="R442" i="13"/>
  <c r="N622"/>
  <c r="L622" s="1"/>
  <c r="N357"/>
  <c r="L357" s="1"/>
  <c r="R571"/>
  <c r="N190"/>
  <c r="L190" s="1"/>
  <c r="D190" i="7"/>
  <c r="R192" i="6"/>
  <c r="R384" i="13"/>
  <c r="N301"/>
  <c r="L301" s="1"/>
  <c r="N34"/>
  <c r="L34" s="1"/>
  <c r="D34" i="7"/>
  <c r="R36" i="6"/>
  <c r="R379" i="13"/>
  <c r="R565"/>
  <c r="N249"/>
  <c r="L249" s="1"/>
  <c r="D249" i="7"/>
  <c r="R251" i="6"/>
  <c r="N54" i="13"/>
  <c r="L54" s="1"/>
  <c r="R56" i="6"/>
  <c r="D54" i="7"/>
  <c r="R86" i="13"/>
  <c r="E86" i="7"/>
  <c r="AA88" i="6"/>
  <c r="R378" i="13"/>
  <c r="R553"/>
  <c r="N653"/>
  <c r="L653" s="1"/>
  <c r="N407"/>
  <c r="L407" s="1"/>
  <c r="AA47" i="1"/>
  <c r="N134" i="13"/>
  <c r="L134" s="1"/>
  <c r="R42"/>
  <c r="E42" i="7"/>
  <c r="AA44" i="6"/>
  <c r="E122" i="7"/>
  <c r="AA124" i="6"/>
  <c r="R249" i="13"/>
  <c r="E249" i="7"/>
  <c r="AA251" i="6"/>
  <c r="R374" i="13"/>
  <c r="N142"/>
  <c r="L142" s="1"/>
  <c r="D142" i="7"/>
  <c r="R188" i="6"/>
  <c r="R237" i="13"/>
  <c r="E237" i="7"/>
  <c r="AA239" i="6"/>
  <c r="R600" i="13"/>
  <c r="R275" i="6"/>
  <c r="R64" i="13"/>
  <c r="N73"/>
  <c r="L73" s="1"/>
  <c r="D73" i="7"/>
  <c r="R75" i="6"/>
  <c r="R235"/>
  <c r="R389" i="13"/>
  <c r="R614"/>
  <c r="R523"/>
  <c r="R174"/>
  <c r="E174" i="7"/>
  <c r="AA176" i="6"/>
  <c r="R248" i="13"/>
  <c r="E248" i="7"/>
  <c r="AA250" i="6"/>
  <c r="R587" i="13"/>
  <c r="R329"/>
  <c r="AA261" i="6"/>
  <c r="R534" i="13"/>
  <c r="R564"/>
  <c r="R66"/>
  <c r="E66" i="7"/>
  <c r="AA68" i="6"/>
  <c r="R596" i="13"/>
  <c r="AA227" i="6"/>
  <c r="R472" i="13"/>
  <c r="U391" i="37"/>
  <c r="W391" i="13"/>
  <c r="R417"/>
  <c r="R215"/>
  <c r="R409"/>
  <c r="R464"/>
  <c r="R619"/>
  <c r="R478"/>
  <c r="AA47" i="6"/>
  <c r="R333" i="13"/>
  <c r="R489"/>
  <c r="R285"/>
  <c r="R266"/>
  <c r="E266" i="7"/>
  <c r="AA268" i="6"/>
  <c r="R511" i="13"/>
  <c r="R214"/>
  <c r="E214" i="7"/>
  <c r="R172" i="13"/>
  <c r="R339"/>
  <c r="R640"/>
  <c r="R302"/>
  <c r="AA140" i="6"/>
  <c r="R246" i="13"/>
  <c r="E246" i="7"/>
  <c r="AA248" i="6"/>
  <c r="R169" i="13"/>
  <c r="R652"/>
  <c r="R224"/>
  <c r="E224" i="7"/>
  <c r="AA226" i="6"/>
  <c r="R648" i="13"/>
  <c r="R370"/>
  <c r="R158"/>
  <c r="E158" i="7"/>
  <c r="AA160" i="6"/>
  <c r="R352" i="13"/>
  <c r="R642"/>
  <c r="R30"/>
  <c r="E30" i="7"/>
  <c r="AA32" i="6"/>
  <c r="R32" i="13"/>
  <c r="R114"/>
  <c r="E114" i="7"/>
  <c r="AA116" i="6"/>
  <c r="R151" i="13"/>
  <c r="E151" i="7"/>
  <c r="AA153" i="6"/>
  <c r="R209" i="13"/>
  <c r="E209" i="7"/>
  <c r="AA211" i="6"/>
  <c r="R436" i="13"/>
  <c r="M33"/>
  <c r="Q35" i="6"/>
  <c r="Q38" i="13"/>
  <c r="Z40" i="6"/>
  <c r="X42" i="13"/>
  <c r="AQ44" i="6"/>
  <c r="BB45" i="1"/>
  <c r="R43" i="37" s="1"/>
  <c r="AD45" i="12"/>
  <c r="AC45" s="1"/>
  <c r="AB49" i="1"/>
  <c r="H47" i="37" s="1"/>
  <c r="R49" i="12"/>
  <c r="U47" i="5" s="1"/>
  <c r="S50" i="13"/>
  <c r="AG52" i="6"/>
  <c r="M68" i="13"/>
  <c r="Q70" i="6"/>
  <c r="Y78" i="13"/>
  <c r="AR80" i="6"/>
  <c r="Q79" i="13"/>
  <c r="Z81" i="6"/>
  <c r="S113" i="13"/>
  <c r="AG115" i="6"/>
  <c r="R118" i="12"/>
  <c r="U116" i="5" s="1"/>
  <c r="AB118" i="1"/>
  <c r="H116" i="37" s="1"/>
  <c r="R128" i="12"/>
  <c r="U126" i="5" s="1"/>
  <c r="AB128" i="1"/>
  <c r="H126" i="37" s="1"/>
  <c r="M129" i="13"/>
  <c r="Q131" i="6"/>
  <c r="M137" i="13"/>
  <c r="Q139" i="6"/>
  <c r="S141" i="13"/>
  <c r="AG143" i="6"/>
  <c r="AD156" i="12"/>
  <c r="X160" i="13"/>
  <c r="AQ162" i="6"/>
  <c r="AB167" i="1"/>
  <c r="H165" i="37" s="1"/>
  <c r="R167" i="12"/>
  <c r="U165" i="5" s="1"/>
  <c r="Y171" i="13"/>
  <c r="AR173" i="6"/>
  <c r="Y177" i="13"/>
  <c r="AR179" i="6"/>
  <c r="R181" i="12"/>
  <c r="U179" i="5" s="1"/>
  <c r="AB181" i="1"/>
  <c r="AR182"/>
  <c r="N180" i="37" s="1"/>
  <c r="X182" i="12"/>
  <c r="W182" s="1"/>
  <c r="BD186" i="1"/>
  <c r="T184" i="37" s="1"/>
  <c r="AH186" i="12"/>
  <c r="AG186" s="1"/>
  <c r="Y187" i="13"/>
  <c r="AR189" i="6"/>
  <c r="Y197" i="13"/>
  <c r="AR199" i="6"/>
  <c r="S200" i="13"/>
  <c r="AG202" i="6"/>
  <c r="BD207" i="1"/>
  <c r="T205" i="37" s="1"/>
  <c r="AH207" i="12"/>
  <c r="AG207" s="1"/>
  <c r="Z211"/>
  <c r="Q35" i="13"/>
  <c r="Z37" i="6"/>
  <c r="Q40" i="13"/>
  <c r="Z42" i="6"/>
  <c r="Q69" i="13"/>
  <c r="Z71" i="6"/>
  <c r="Y72" i="13"/>
  <c r="AR74" i="6"/>
  <c r="H74" i="13"/>
  <c r="M78"/>
  <c r="Q80" i="6"/>
  <c r="H81" i="13"/>
  <c r="M83"/>
  <c r="Q85" i="6"/>
  <c r="M89" i="13"/>
  <c r="Q91" i="6"/>
  <c r="Q90" i="13"/>
  <c r="Z92" i="6"/>
  <c r="Y93" i="13"/>
  <c r="AR95" i="6"/>
  <c r="Q99" i="13"/>
  <c r="Z101" i="6"/>
  <c r="Y148" i="13"/>
  <c r="AR150" i="6"/>
  <c r="AH153" i="12"/>
  <c r="AG153" s="1"/>
  <c r="BD153" i="1"/>
  <c r="T151" i="37" s="1"/>
  <c r="X166" i="13"/>
  <c r="AQ168" i="6"/>
  <c r="X171" i="13"/>
  <c r="AQ173" i="6"/>
  <c r="Q193" i="13"/>
  <c r="Z195" i="6"/>
  <c r="M197" i="13"/>
  <c r="Q199" i="6"/>
  <c r="M200" i="13"/>
  <c r="Q202" i="6"/>
  <c r="BC207" i="1"/>
  <c r="S205" i="37" s="1"/>
  <c r="AF207" i="12"/>
  <c r="AE207" s="1"/>
  <c r="AR211" i="1"/>
  <c r="N209" i="37" s="1"/>
  <c r="X211" i="12"/>
  <c r="W211" s="1"/>
  <c r="M216" i="13"/>
  <c r="Q218" i="6"/>
  <c r="Q217" i="13"/>
  <c r="Z219" i="6"/>
  <c r="AB77" i="1"/>
  <c r="H75" i="37" s="1"/>
  <c r="AD110" i="12"/>
  <c r="AR118" i="1"/>
  <c r="N116" i="37" s="1"/>
  <c r="AR123" i="1"/>
  <c r="N121" i="37" s="1"/>
  <c r="AR135" i="1"/>
  <c r="N133" i="37" s="1"/>
  <c r="Y144" i="13"/>
  <c r="AR146" i="6"/>
  <c r="AR153" i="1"/>
  <c r="N151" i="37" s="1"/>
  <c r="AR186" i="1"/>
  <c r="N184" i="37" s="1"/>
  <c r="X186" i="12"/>
  <c r="W186" s="1"/>
  <c r="S187" i="13"/>
  <c r="AG189" i="6"/>
  <c r="S191" i="13"/>
  <c r="AG193" i="6"/>
  <c r="Z33" i="12"/>
  <c r="BC61" i="1"/>
  <c r="S59" i="37" s="1"/>
  <c r="AF61" i="12"/>
  <c r="AE61" s="1"/>
  <c r="N110" i="13"/>
  <c r="L110" s="1"/>
  <c r="D110" i="7"/>
  <c r="R112" i="6"/>
  <c r="AR120" i="1"/>
  <c r="N118" i="37" s="1"/>
  <c r="AR130" i="1"/>
  <c r="N128" i="37" s="1"/>
  <c r="BD132" i="1"/>
  <c r="T130" i="37" s="1"/>
  <c r="AD133" i="12"/>
  <c r="BC133" i="1"/>
  <c r="S131" i="37" s="1"/>
  <c r="BD141" i="1"/>
  <c r="T139" i="37" s="1"/>
  <c r="AH141" i="12"/>
  <c r="AG141" s="1"/>
  <c r="BC151" i="1"/>
  <c r="S149" i="37" s="1"/>
  <c r="M157" i="13"/>
  <c r="Q159" i="6"/>
  <c r="AR214" i="1"/>
  <c r="N212" i="37" s="1"/>
  <c r="X214" i="12"/>
  <c r="W214" s="1"/>
  <c r="AR224" i="1"/>
  <c r="N222" i="37" s="1"/>
  <c r="X224" i="12"/>
  <c r="W224" s="1"/>
  <c r="AB224" i="1"/>
  <c r="H222" i="37" s="1"/>
  <c r="R224" i="12"/>
  <c r="U222" i="5" s="1"/>
  <c r="Q229" i="13"/>
  <c r="Z231" i="6"/>
  <c r="AB232" i="1"/>
  <c r="H230" i="37" s="1"/>
  <c r="R232" i="12"/>
  <c r="U230" i="5" s="1"/>
  <c r="AR262" i="1"/>
  <c r="N260" i="37" s="1"/>
  <c r="X262" i="12"/>
  <c r="W262" s="1"/>
  <c r="M264" i="13"/>
  <c r="Q266" i="6"/>
  <c r="W265" i="13"/>
  <c r="AP267" i="6"/>
  <c r="M276" i="13"/>
  <c r="W277"/>
  <c r="S284" i="37"/>
  <c r="T289" i="13"/>
  <c r="Y290"/>
  <c r="Q299"/>
  <c r="N303" i="37"/>
  <c r="Q307" i="13"/>
  <c r="U316"/>
  <c r="Q317"/>
  <c r="U322"/>
  <c r="Q323"/>
  <c r="U327"/>
  <c r="O336" i="37"/>
  <c r="U338" i="13"/>
  <c r="O341" i="37"/>
  <c r="O343"/>
  <c r="Q347" i="13"/>
  <c r="Y348"/>
  <c r="Q351"/>
  <c r="M353"/>
  <c r="E355" i="37"/>
  <c r="G355" i="13"/>
  <c r="T358" i="37"/>
  <c r="R360"/>
  <c r="M363" i="13"/>
  <c r="S364" i="37"/>
  <c r="E367"/>
  <c r="G367" i="13"/>
  <c r="Q368"/>
  <c r="S370" i="37"/>
  <c r="T371"/>
  <c r="T373"/>
  <c r="X375" i="13"/>
  <c r="U378"/>
  <c r="O380" i="37"/>
  <c r="S381" i="13"/>
  <c r="U382"/>
  <c r="Y384"/>
  <c r="T386" i="37"/>
  <c r="S387" i="13"/>
  <c r="X389"/>
  <c r="W396"/>
  <c r="U397"/>
  <c r="S399" i="37"/>
  <c r="W402" i="13"/>
  <c r="E406" i="37"/>
  <c r="G406" i="13"/>
  <c r="U412"/>
  <c r="W413"/>
  <c r="U416"/>
  <c r="U418"/>
  <c r="T419"/>
  <c r="N421" i="37"/>
  <c r="W422" i="13"/>
  <c r="T423"/>
  <c r="N425" i="37"/>
  <c r="W426" i="13"/>
  <c r="T436"/>
  <c r="N439" i="37"/>
  <c r="Y442" i="13"/>
  <c r="W443"/>
  <c r="T444"/>
  <c r="N447" i="37"/>
  <c r="T452" i="13"/>
  <c r="Y461"/>
  <c r="N467"/>
  <c r="L467" s="1"/>
  <c r="E469" i="37"/>
  <c r="G469" i="13"/>
  <c r="E471" i="37"/>
  <c r="G471" i="13"/>
  <c r="E473" i="37"/>
  <c r="G473" i="13"/>
  <c r="E475" i="37"/>
  <c r="G475" i="13"/>
  <c r="E479" i="37"/>
  <c r="G479" i="13"/>
  <c r="N480"/>
  <c r="L480" s="1"/>
  <c r="E482" i="37"/>
  <c r="G482" i="13"/>
  <c r="E484" i="37"/>
  <c r="G484" i="13"/>
  <c r="E486" i="37"/>
  <c r="G486" i="13"/>
  <c r="E488" i="37"/>
  <c r="G488" i="13"/>
  <c r="E490" i="37"/>
  <c r="G490" i="13"/>
  <c r="W495"/>
  <c r="T499"/>
  <c r="E501" i="37"/>
  <c r="G501" i="13"/>
  <c r="W510"/>
  <c r="M514"/>
  <c r="M516"/>
  <c r="Q528"/>
  <c r="T531"/>
  <c r="M537"/>
  <c r="H542" i="37"/>
  <c r="Q544" i="13"/>
  <c r="M604"/>
  <c r="M606"/>
  <c r="M608"/>
  <c r="M610"/>
  <c r="M612"/>
  <c r="M614"/>
  <c r="M616"/>
  <c r="M618"/>
  <c r="M620"/>
  <c r="M622"/>
  <c r="M624"/>
  <c r="M626"/>
  <c r="M628"/>
  <c r="M630"/>
  <c r="U635"/>
  <c r="E641" i="37"/>
  <c r="G641" i="13"/>
  <c r="W643"/>
  <c r="N648" i="37"/>
  <c r="N650" i="13"/>
  <c r="L650" s="1"/>
  <c r="E653" i="37"/>
  <c r="G653" i="13"/>
  <c r="V637"/>
  <c r="BD46" i="1"/>
  <c r="T44" i="37" s="1"/>
  <c r="AH46" i="12"/>
  <c r="AG46" s="1"/>
  <c r="Q70" i="13"/>
  <c r="Z72" i="6"/>
  <c r="Z93" i="12"/>
  <c r="Q116" i="13"/>
  <c r="Z118" i="6"/>
  <c r="BC120" i="1"/>
  <c r="S118" i="37" s="1"/>
  <c r="BD143" i="1"/>
  <c r="T141" i="37" s="1"/>
  <c r="AH143" i="12"/>
  <c r="AG143" s="1"/>
  <c r="BC153" i="1"/>
  <c r="S151" i="37" s="1"/>
  <c r="BB170" i="1"/>
  <c r="R168" i="37" s="1"/>
  <c r="M173" i="13"/>
  <c r="Q175" i="6"/>
  <c r="AR191" i="1"/>
  <c r="N189" i="37" s="1"/>
  <c r="Y192" i="13"/>
  <c r="AR194" i="6"/>
  <c r="BD205" i="1"/>
  <c r="T203" i="37" s="1"/>
  <c r="AH205" i="12"/>
  <c r="AG205" s="1"/>
  <c r="AR209" i="1"/>
  <c r="N207" i="37" s="1"/>
  <c r="X209" i="12"/>
  <c r="W209" s="1"/>
  <c r="AR213" i="1"/>
  <c r="N211" i="37" s="1"/>
  <c r="X213" i="12"/>
  <c r="W213" s="1"/>
  <c r="BC217" i="1"/>
  <c r="S215" i="37" s="1"/>
  <c r="AF217" i="12"/>
  <c r="AE217" s="1"/>
  <c r="AB219" i="1"/>
  <c r="H217" i="37" s="1"/>
  <c r="R219" i="12"/>
  <c r="S231" i="13"/>
  <c r="AG233" i="6"/>
  <c r="Y254" i="13"/>
  <c r="AR256" i="6"/>
  <c r="AH271" i="12"/>
  <c r="AG271" s="1"/>
  <c r="BD271" i="1"/>
  <c r="T269" i="37" s="1"/>
  <c r="I277" i="13"/>
  <c r="W282"/>
  <c r="Q284"/>
  <c r="Q285"/>
  <c r="Q318"/>
  <c r="N319" i="37"/>
  <c r="I321" i="13"/>
  <c r="I327"/>
  <c r="N331" i="37"/>
  <c r="I336" i="13"/>
  <c r="T347" i="37"/>
  <c r="I359" i="13"/>
  <c r="X390"/>
  <c r="T392" i="37"/>
  <c r="T395" i="13"/>
  <c r="T397"/>
  <c r="Q399"/>
  <c r="T404"/>
  <c r="T405" i="37"/>
  <c r="T417" i="13"/>
  <c r="W440"/>
  <c r="N465" i="37"/>
  <c r="T468"/>
  <c r="W470" i="13"/>
  <c r="N473" i="37"/>
  <c r="H478"/>
  <c r="N480"/>
  <c r="W485" i="13"/>
  <c r="H487" i="37"/>
  <c r="T489"/>
  <c r="W496" i="13"/>
  <c r="M504"/>
  <c r="Y507"/>
  <c r="I515"/>
  <c r="R527" i="37"/>
  <c r="H530"/>
  <c r="I532" i="13"/>
  <c r="H535" i="37"/>
  <c r="I543" i="13"/>
  <c r="Q559"/>
  <c r="N567" i="37"/>
  <c r="W568" i="13"/>
  <c r="W569"/>
  <c r="N573" i="37"/>
  <c r="N574"/>
  <c r="I580" i="13"/>
  <c r="I582"/>
  <c r="I584"/>
  <c r="I585"/>
  <c r="Y636"/>
  <c r="Y637"/>
  <c r="I645"/>
  <c r="W649"/>
  <c r="W652"/>
  <c r="O621" i="37"/>
  <c r="I646" i="13"/>
  <c r="N651"/>
  <c r="L651" s="1"/>
  <c r="Y51"/>
  <c r="AR53" i="6"/>
  <c r="M64" i="13"/>
  <c r="Q66" i="6"/>
  <c r="Q97" i="13"/>
  <c r="Z99" i="6"/>
  <c r="Q126" i="13"/>
  <c r="Z128" i="6"/>
  <c r="BD145" i="1"/>
  <c r="T143" i="37" s="1"/>
  <c r="AH145" i="12"/>
  <c r="AG145" s="1"/>
  <c r="BD169" i="1"/>
  <c r="T167" i="37" s="1"/>
  <c r="AC199" i="1"/>
  <c r="I197" i="37" s="1"/>
  <c r="BD212" i="1"/>
  <c r="T210" i="37" s="1"/>
  <c r="AH212" i="12"/>
  <c r="AG212" s="1"/>
  <c r="BC223" i="1"/>
  <c r="S221" i="37" s="1"/>
  <c r="AF223" i="12"/>
  <c r="AE223" s="1"/>
  <c r="Z223"/>
  <c r="Z241"/>
  <c r="BC246" i="1"/>
  <c r="S244" i="37" s="1"/>
  <c r="AF246" i="12"/>
  <c r="AE246" s="1"/>
  <c r="S246" i="13"/>
  <c r="AG248" i="6"/>
  <c r="Y252" i="13"/>
  <c r="AR254" i="6"/>
  <c r="Q253" i="13"/>
  <c r="Z255" i="6"/>
  <c r="S256" i="13"/>
  <c r="AG258" i="6"/>
  <c r="BD259" i="1"/>
  <c r="T257" i="37" s="1"/>
  <c r="AH259" i="12"/>
  <c r="AG259" s="1"/>
  <c r="X267"/>
  <c r="W267" s="1"/>
  <c r="AR267" i="1"/>
  <c r="N265" i="37" s="1"/>
  <c r="Y272" i="13"/>
  <c r="AR274" i="6"/>
  <c r="X273" i="13"/>
  <c r="AQ275" i="6"/>
  <c r="Y276" i="13"/>
  <c r="U279"/>
  <c r="T287"/>
  <c r="Y288"/>
  <c r="U290"/>
  <c r="T292"/>
  <c r="H296" i="37"/>
  <c r="U297" i="13"/>
  <c r="T299"/>
  <c r="T301"/>
  <c r="E305" i="37"/>
  <c r="G305" i="13"/>
  <c r="T307"/>
  <c r="T317"/>
  <c r="U323"/>
  <c r="U332"/>
  <c r="O334" i="37"/>
  <c r="U336" i="13"/>
  <c r="O338" i="37"/>
  <c r="Y340" i="13"/>
  <c r="H343" i="37"/>
  <c r="T344" i="13"/>
  <c r="E346" i="37"/>
  <c r="G346" i="13"/>
  <c r="H349" i="37"/>
  <c r="Y350" i="13"/>
  <c r="U352"/>
  <c r="O354" i="37"/>
  <c r="M357" i="13"/>
  <c r="S359" i="37"/>
  <c r="S361"/>
  <c r="U363" i="13"/>
  <c r="T364" i="37"/>
  <c r="M366" i="13"/>
  <c r="Q367"/>
  <c r="U368"/>
  <c r="T370" i="37"/>
  <c r="T373" i="13"/>
  <c r="E375" i="37"/>
  <c r="G375" i="13"/>
  <c r="H376" i="37"/>
  <c r="T376"/>
  <c r="R377"/>
  <c r="O378"/>
  <c r="H381"/>
  <c r="H382"/>
  <c r="T382"/>
  <c r="G387" i="13"/>
  <c r="E387" i="37"/>
  <c r="M389" i="13"/>
  <c r="U392"/>
  <c r="Y395"/>
  <c r="T400"/>
  <c r="U402"/>
  <c r="N405" i="37"/>
  <c r="Q409"/>
  <c r="S409" i="13"/>
  <c r="E413" i="37"/>
  <c r="G413" i="13"/>
  <c r="U415" i="37"/>
  <c r="W415" i="13"/>
  <c r="U417" i="37"/>
  <c r="W417" i="13"/>
  <c r="T429"/>
  <c r="M431"/>
  <c r="E433" i="37"/>
  <c r="G433" i="13"/>
  <c r="U434"/>
  <c r="E436" i="37"/>
  <c r="G436" i="13"/>
  <c r="U439"/>
  <c r="U447"/>
  <c r="U451"/>
  <c r="Q452"/>
  <c r="U455"/>
  <c r="Q456"/>
  <c r="U459"/>
  <c r="Q460"/>
  <c r="T471"/>
  <c r="T473"/>
  <c r="E478" i="37"/>
  <c r="G478" i="13"/>
  <c r="T480"/>
  <c r="E483" i="37"/>
  <c r="G483" i="13"/>
  <c r="T488"/>
  <c r="E491" i="37"/>
  <c r="G491" i="13"/>
  <c r="Y494"/>
  <c r="T501"/>
  <c r="T502"/>
  <c r="W504"/>
  <c r="T505"/>
  <c r="T506"/>
  <c r="T520"/>
  <c r="Y524"/>
  <c r="M529"/>
  <c r="T533"/>
  <c r="W535"/>
  <c r="T539"/>
  <c r="Y544"/>
  <c r="U547"/>
  <c r="U549"/>
  <c r="U551"/>
  <c r="U553"/>
  <c r="U555"/>
  <c r="U557"/>
  <c r="U559"/>
  <c r="U561"/>
  <c r="U563"/>
  <c r="W574"/>
  <c r="T575"/>
  <c r="N577" i="37"/>
  <c r="W578" i="13"/>
  <c r="W579"/>
  <c r="T580"/>
  <c r="T581"/>
  <c r="W584"/>
  <c r="U585"/>
  <c r="E587" i="37"/>
  <c r="G587" i="13"/>
  <c r="T588"/>
  <c r="M590"/>
  <c r="E592" i="37"/>
  <c r="G592" i="13"/>
  <c r="U593"/>
  <c r="E595" i="37"/>
  <c r="G595" i="13"/>
  <c r="T596"/>
  <c r="M598"/>
  <c r="E600" i="37"/>
  <c r="G600" i="13"/>
  <c r="U601"/>
  <c r="E603" i="37"/>
  <c r="G603" i="13"/>
  <c r="T603" i="37"/>
  <c r="W607" i="13"/>
  <c r="W610"/>
  <c r="W612"/>
  <c r="T614" i="37"/>
  <c r="W618" i="13"/>
  <c r="W621"/>
  <c r="W624"/>
  <c r="W628"/>
  <c r="T631"/>
  <c r="Q635"/>
  <c r="Q636"/>
  <c r="W639"/>
  <c r="T641"/>
  <c r="T642" i="37"/>
  <c r="N647"/>
  <c r="T651" i="13"/>
  <c r="O629" i="37"/>
  <c r="Q649"/>
  <c r="S649" i="13"/>
  <c r="AB61" i="1"/>
  <c r="H59" i="37" s="1"/>
  <c r="Z98" i="12"/>
  <c r="BC114" i="1"/>
  <c r="S112" i="37" s="1"/>
  <c r="BC123" i="1"/>
  <c r="S121" i="37" s="1"/>
  <c r="BD131" i="1"/>
  <c r="T129" i="37" s="1"/>
  <c r="AH131" i="12"/>
  <c r="AG131" s="1"/>
  <c r="Y136" i="13"/>
  <c r="AR138" i="6"/>
  <c r="BD215" i="1"/>
  <c r="T213" i="37" s="1"/>
  <c r="AH215" i="12"/>
  <c r="AG215" s="1"/>
  <c r="BC216" i="1"/>
  <c r="S214" i="37" s="1"/>
  <c r="AF216" i="12"/>
  <c r="AE216" s="1"/>
  <c r="AR220" i="1"/>
  <c r="N218" i="37" s="1"/>
  <c r="X220" i="12"/>
  <c r="W220" s="1"/>
  <c r="BB231" i="1"/>
  <c r="R229" i="37" s="1"/>
  <c r="M257" i="13"/>
  <c r="Q259" i="6"/>
  <c r="O279" i="37"/>
  <c r="I296" i="13"/>
  <c r="I377"/>
  <c r="O379" i="37"/>
  <c r="I397" i="13"/>
  <c r="O405" i="37"/>
  <c r="I414" i="13"/>
  <c r="E416" i="37"/>
  <c r="T428"/>
  <c r="N432"/>
  <c r="O434"/>
  <c r="R435"/>
  <c r="E438"/>
  <c r="E439"/>
  <c r="E442"/>
  <c r="E443"/>
  <c r="E446"/>
  <c r="E447"/>
  <c r="R459"/>
  <c r="R465"/>
  <c r="N470"/>
  <c r="R473"/>
  <c r="N476" i="13"/>
  <c r="L476" s="1"/>
  <c r="R480" i="37"/>
  <c r="N485"/>
  <c r="R488"/>
  <c r="R494"/>
  <c r="N496"/>
  <c r="R502"/>
  <c r="R506"/>
  <c r="T509"/>
  <c r="O512"/>
  <c r="H520"/>
  <c r="I523" i="13"/>
  <c r="O526" i="37"/>
  <c r="I540" i="13"/>
  <c r="H543" i="37"/>
  <c r="H544"/>
  <c r="O550"/>
  <c r="O551"/>
  <c r="O552"/>
  <c r="O553"/>
  <c r="O554"/>
  <c r="O555"/>
  <c r="O556"/>
  <c r="O557"/>
  <c r="O558"/>
  <c r="O559"/>
  <c r="R583"/>
  <c r="T585"/>
  <c r="N589"/>
  <c r="O593"/>
  <c r="T593"/>
  <c r="R596"/>
  <c r="T597"/>
  <c r="O601"/>
  <c r="R602"/>
  <c r="O609"/>
  <c r="O615"/>
  <c r="N648" i="13"/>
  <c r="L648" s="1"/>
  <c r="BD277" i="1"/>
  <c r="T275" i="37" s="1"/>
  <c r="Q400"/>
  <c r="V462" i="13"/>
  <c r="H474" i="37"/>
  <c r="Y619" i="13"/>
  <c r="S130"/>
  <c r="AG132" i="6"/>
  <c r="Y622" i="13"/>
  <c r="Q630" i="37"/>
  <c r="S630" i="13"/>
  <c r="M650"/>
  <c r="X307"/>
  <c r="E380" i="37"/>
  <c r="N442"/>
  <c r="M490" i="13"/>
  <c r="Y574"/>
  <c r="N586" i="37"/>
  <c r="Q596"/>
  <c r="Y609" i="13"/>
  <c r="Y617"/>
  <c r="Y625"/>
  <c r="T652" i="37"/>
  <c r="BD273" i="1"/>
  <c r="T271" i="37" s="1"/>
  <c r="R347"/>
  <c r="T398"/>
  <c r="I518" i="13"/>
  <c r="T530"/>
  <c r="I539"/>
  <c r="S637" i="37"/>
  <c r="H652"/>
  <c r="Y34" i="13"/>
  <c r="AR36" i="6"/>
  <c r="S42" i="13"/>
  <c r="AG44" i="6"/>
  <c r="N29" i="13"/>
  <c r="L29" s="1"/>
  <c r="D29" i="7"/>
  <c r="R31" i="6"/>
  <c r="X32" i="13"/>
  <c r="AQ34" i="6"/>
  <c r="N60" i="13"/>
  <c r="L60" s="1"/>
  <c r="D60" i="7"/>
  <c r="R62" i="6"/>
  <c r="AR40" i="1"/>
  <c r="N38" i="37" s="1"/>
  <c r="S43" i="13"/>
  <c r="AG45" i="6"/>
  <c r="AR36" i="1"/>
  <c r="N34" i="37" s="1"/>
  <c r="X63" i="13"/>
  <c r="AQ65" i="6"/>
  <c r="X66" i="13"/>
  <c r="AQ68" i="6"/>
  <c r="BC108" i="1"/>
  <c r="S106" i="37" s="1"/>
  <c r="AR75" i="1"/>
  <c r="N73" i="37" s="1"/>
  <c r="S103" i="13"/>
  <c r="AG105" i="6"/>
  <c r="AR74" i="1"/>
  <c r="N72" i="37" s="1"/>
  <c r="N101" i="13"/>
  <c r="L101" s="1"/>
  <c r="D101" i="7"/>
  <c r="R103" i="6"/>
  <c r="AC108" i="1"/>
  <c r="I106" i="37" s="1"/>
  <c r="M106" i="13"/>
  <c r="Q108" i="6"/>
  <c r="R132" i="13"/>
  <c r="E132" i="7"/>
  <c r="AA134" i="6"/>
  <c r="AB101" i="1"/>
  <c r="H99" i="37" s="1"/>
  <c r="BC90" i="1"/>
  <c r="S88" i="37" s="1"/>
  <c r="N129" i="13"/>
  <c r="L129" s="1"/>
  <c r="D129" i="7"/>
  <c r="R131" i="6"/>
  <c r="N154" i="13"/>
  <c r="L154" s="1"/>
  <c r="D154" i="7"/>
  <c r="R156" i="6"/>
  <c r="N139" i="13"/>
  <c r="L139" s="1"/>
  <c r="D139" i="7"/>
  <c r="R141" i="6"/>
  <c r="N152" i="13"/>
  <c r="L152" s="1"/>
  <c r="D152" i="7"/>
  <c r="R154" i="6"/>
  <c r="N160" i="13"/>
  <c r="L160" s="1"/>
  <c r="D160" i="7"/>
  <c r="R162" i="6"/>
  <c r="N185" i="13"/>
  <c r="L185" s="1"/>
  <c r="D185" i="7"/>
  <c r="R187" i="6"/>
  <c r="R176" i="13"/>
  <c r="E176" i="7"/>
  <c r="AA178" i="6"/>
  <c r="R180" i="13"/>
  <c r="E180" i="7"/>
  <c r="AA182" i="6"/>
  <c r="N212" i="13"/>
  <c r="L212" s="1"/>
  <c r="D212" i="7"/>
  <c r="R214" i="6"/>
  <c r="R200" i="13"/>
  <c r="E200" i="7"/>
  <c r="AA202" i="6"/>
  <c r="S194" i="13"/>
  <c r="AG196" i="6"/>
  <c r="U303" i="37"/>
  <c r="W303" i="13"/>
  <c r="U311" i="37"/>
  <c r="W311" i="13"/>
  <c r="W319"/>
  <c r="W327"/>
  <c r="D256" i="7"/>
  <c r="N256" i="13"/>
  <c r="L256" s="1"/>
  <c r="R258" i="6"/>
  <c r="Z278" i="13"/>
  <c r="I285"/>
  <c r="N286"/>
  <c r="L286" s="1"/>
  <c r="Z295"/>
  <c r="AC247" i="1"/>
  <c r="I245" i="37" s="1"/>
  <c r="M245" i="13"/>
  <c r="Q247" i="6"/>
  <c r="W298" i="13"/>
  <c r="W306"/>
  <c r="W314"/>
  <c r="W322"/>
  <c r="W330"/>
  <c r="N266"/>
  <c r="L266" s="1"/>
  <c r="D266" i="7"/>
  <c r="R268" i="6"/>
  <c r="Q337" i="37"/>
  <c r="S337" i="13"/>
  <c r="I354"/>
  <c r="Q358" i="37"/>
  <c r="S358" i="13"/>
  <c r="Z363"/>
  <c r="N368"/>
  <c r="L368" s="1"/>
  <c r="I374"/>
  <c r="Z276"/>
  <c r="I300"/>
  <c r="Y302"/>
  <c r="Y306"/>
  <c r="Y310"/>
  <c r="Y314"/>
  <c r="Y318"/>
  <c r="Y322"/>
  <c r="I326"/>
  <c r="Y332"/>
  <c r="Q338" i="37"/>
  <c r="S338" i="13"/>
  <c r="Z344"/>
  <c r="Z348"/>
  <c r="I365"/>
  <c r="Q369" i="37"/>
  <c r="S369" i="13"/>
  <c r="U386" i="37"/>
  <c r="W386" i="13"/>
  <c r="T306"/>
  <c r="M315"/>
  <c r="T320"/>
  <c r="M325"/>
  <c r="M331"/>
  <c r="Q335" i="37"/>
  <c r="S335" i="13"/>
  <c r="Q343" i="37"/>
  <c r="S343" i="13"/>
  <c r="Q360" i="37"/>
  <c r="S360" i="13"/>
  <c r="Q377" i="37"/>
  <c r="S377" i="13"/>
  <c r="I388"/>
  <c r="E393" i="37"/>
  <c r="G393" i="13"/>
  <c r="I392"/>
  <c r="Q387" i="37"/>
  <c r="T387" i="13"/>
  <c r="E396" i="37"/>
  <c r="G396" i="13"/>
  <c r="N398"/>
  <c r="L398" s="1"/>
  <c r="N406"/>
  <c r="L406" s="1"/>
  <c r="E395" i="37"/>
  <c r="G395" i="13"/>
  <c r="V399"/>
  <c r="E403" i="37"/>
  <c r="G403" i="13"/>
  <c r="Z406"/>
  <c r="O410" i="37"/>
  <c r="N438" i="13"/>
  <c r="L438" s="1"/>
  <c r="I417"/>
  <c r="I428"/>
  <c r="S463" i="37"/>
  <c r="N495" i="13"/>
  <c r="L495" s="1"/>
  <c r="N500"/>
  <c r="L500" s="1"/>
  <c r="N505"/>
  <c r="L505" s="1"/>
  <c r="N513"/>
  <c r="L513" s="1"/>
  <c r="S518" i="37"/>
  <c r="S527"/>
  <c r="T459" i="13"/>
  <c r="I513"/>
  <c r="X544"/>
  <c r="N502"/>
  <c r="L502" s="1"/>
  <c r="N514"/>
  <c r="L514" s="1"/>
  <c r="M518"/>
  <c r="I526" i="37"/>
  <c r="M526" i="13"/>
  <c r="R517" i="37"/>
  <c r="N552" i="13"/>
  <c r="L552" s="1"/>
  <c r="N568"/>
  <c r="L568" s="1"/>
  <c r="N583"/>
  <c r="L583" s="1"/>
  <c r="N587"/>
  <c r="L587" s="1"/>
  <c r="N591"/>
  <c r="L591" s="1"/>
  <c r="N595"/>
  <c r="L595" s="1"/>
  <c r="N599"/>
  <c r="L599" s="1"/>
  <c r="I524"/>
  <c r="N537" i="37"/>
  <c r="N574" i="13"/>
  <c r="L574" s="1"/>
  <c r="V579"/>
  <c r="N584"/>
  <c r="L584" s="1"/>
  <c r="N590"/>
  <c r="L590" s="1"/>
  <c r="N594"/>
  <c r="L594" s="1"/>
  <c r="N598"/>
  <c r="L598" s="1"/>
  <c r="N637"/>
  <c r="L637" s="1"/>
  <c r="T616"/>
  <c r="N630"/>
  <c r="L630" s="1"/>
  <c r="T610"/>
  <c r="T626"/>
  <c r="R110"/>
  <c r="E110" i="7"/>
  <c r="AA112" i="6"/>
  <c r="AA177"/>
  <c r="R31" i="13"/>
  <c r="E31" i="7"/>
  <c r="AA33" i="6"/>
  <c r="N64" i="13"/>
  <c r="L64" s="1"/>
  <c r="D64" i="7"/>
  <c r="R66" i="6"/>
  <c r="N122" i="13"/>
  <c r="L122" s="1"/>
  <c r="D122" i="7"/>
  <c r="R124" i="6"/>
  <c r="N244" i="13"/>
  <c r="L244" s="1"/>
  <c r="D244" i="7"/>
  <c r="R246" i="6"/>
  <c r="N386" i="13"/>
  <c r="L386" s="1"/>
  <c r="R479"/>
  <c r="N458"/>
  <c r="L458" s="1"/>
  <c r="N448"/>
  <c r="L448" s="1"/>
  <c r="N604"/>
  <c r="L604" s="1"/>
  <c r="R525"/>
  <c r="R550"/>
  <c r="N617"/>
  <c r="L617" s="1"/>
  <c r="N626"/>
  <c r="L626" s="1"/>
  <c r="R651"/>
  <c r="R173"/>
  <c r="E173" i="7"/>
  <c r="AA175" i="6"/>
  <c r="N30" i="13"/>
  <c r="L30" s="1"/>
  <c r="R32" i="6"/>
  <c r="D30" i="7"/>
  <c r="R476" i="13"/>
  <c r="N606"/>
  <c r="L606" s="1"/>
  <c r="N628"/>
  <c r="L628" s="1"/>
  <c r="R637"/>
  <c r="N342"/>
  <c r="L342" s="1"/>
  <c r="R653"/>
  <c r="R163"/>
  <c r="E163" i="7"/>
  <c r="AA165" i="6"/>
  <c r="R323" i="13"/>
  <c r="N449"/>
  <c r="L449" s="1"/>
  <c r="N627"/>
  <c r="L627" s="1"/>
  <c r="N619"/>
  <c r="L619" s="1"/>
  <c r="N159"/>
  <c r="L159" s="1"/>
  <c r="D159" i="7"/>
  <c r="R161" i="6"/>
  <c r="N442" i="13"/>
  <c r="L442" s="1"/>
  <c r="I512" i="37"/>
  <c r="N93" i="13"/>
  <c r="L93" s="1"/>
  <c r="D93" i="7"/>
  <c r="R95" i="6"/>
  <c r="AA128" i="1"/>
  <c r="R292" i="13"/>
  <c r="AA96" i="1"/>
  <c r="N361" i="13"/>
  <c r="L361" s="1"/>
  <c r="N258"/>
  <c r="L258" s="1"/>
  <c r="D258" i="7"/>
  <c r="R260" i="6"/>
  <c r="E34" i="7"/>
  <c r="AA36" i="6"/>
  <c r="R507" i="13"/>
  <c r="R373"/>
  <c r="N136"/>
  <c r="L136" s="1"/>
  <c r="D136" i="7"/>
  <c r="R138" i="6"/>
  <c r="R146" i="13"/>
  <c r="E146" i="7"/>
  <c r="AA148" i="6"/>
  <c r="N192" i="13"/>
  <c r="L192" s="1"/>
  <c r="D192" i="7"/>
  <c r="R194" i="6"/>
  <c r="R415" i="13"/>
  <c r="R557"/>
  <c r="N290"/>
  <c r="L290" s="1"/>
  <c r="N299"/>
  <c r="L299" s="1"/>
  <c r="N369"/>
  <c r="L369" s="1"/>
  <c r="N402"/>
  <c r="L402" s="1"/>
  <c r="N430"/>
  <c r="L430" s="1"/>
  <c r="R549"/>
  <c r="R456"/>
  <c r="R250"/>
  <c r="E250" i="7"/>
  <c r="AA252" i="6"/>
  <c r="R107" i="13"/>
  <c r="E107" i="7"/>
  <c r="AA109" i="6"/>
  <c r="R162" i="13"/>
  <c r="E162" i="7"/>
  <c r="AA164" i="6"/>
  <c r="R192" i="13"/>
  <c r="E192" i="7"/>
  <c r="AA194" i="6"/>
  <c r="N615" i="13"/>
  <c r="L615" s="1"/>
  <c r="N633"/>
  <c r="L633" s="1"/>
  <c r="R593"/>
  <c r="R168"/>
  <c r="E168" i="7"/>
  <c r="AA170" i="6"/>
  <c r="R109" i="13"/>
  <c r="E109" i="7"/>
  <c r="AA111" i="6"/>
  <c r="R524" i="13"/>
  <c r="I349" i="37"/>
  <c r="R119" i="13"/>
  <c r="E119" i="7"/>
  <c r="AA121" i="6"/>
  <c r="N271" i="13"/>
  <c r="L271" s="1"/>
  <c r="D271" i="7"/>
  <c r="R273" i="6"/>
  <c r="E78" i="7"/>
  <c r="R190" i="13"/>
  <c r="E190" i="7"/>
  <c r="AA192" i="6"/>
  <c r="R570" i="13"/>
  <c r="R269"/>
  <c r="E269" i="7"/>
  <c r="AA271" i="6"/>
  <c r="N403" i="13"/>
  <c r="L403" s="1"/>
  <c r="N469"/>
  <c r="L469" s="1"/>
  <c r="N471"/>
  <c r="L471" s="1"/>
  <c r="R594"/>
  <c r="R408"/>
  <c r="N558"/>
  <c r="L558" s="1"/>
  <c r="N647"/>
  <c r="L647" s="1"/>
  <c r="R72"/>
  <c r="E72" i="7"/>
  <c r="AA74" i="6"/>
  <c r="R371" i="13"/>
  <c r="R558"/>
  <c r="AA138" i="6"/>
  <c r="R337" i="13"/>
  <c r="R439"/>
  <c r="R537"/>
  <c r="AA63" i="6"/>
  <c r="R421" i="13"/>
  <c r="R623"/>
  <c r="R517"/>
  <c r="R526"/>
  <c r="R474"/>
  <c r="R104"/>
  <c r="E104" i="7"/>
  <c r="AA106" i="6"/>
  <c r="R539" i="13"/>
  <c r="R319"/>
  <c r="R543"/>
  <c r="R296"/>
  <c r="R585"/>
  <c r="R499"/>
  <c r="R422"/>
  <c r="R646"/>
  <c r="R335"/>
  <c r="R368"/>
  <c r="R488"/>
  <c r="R501"/>
  <c r="R320"/>
  <c r="R79"/>
  <c r="E79" i="7"/>
  <c r="AA81" i="6"/>
  <c r="E165" i="7"/>
  <c r="R46" i="13"/>
  <c r="E46" i="7"/>
  <c r="AA48" i="6"/>
  <c r="R156" i="13"/>
  <c r="E156" i="7"/>
  <c r="AA158" i="6"/>
  <c r="R556" i="13"/>
  <c r="R477"/>
  <c r="AB45" i="1"/>
  <c r="R45" i="12"/>
  <c r="U43" i="5" s="1"/>
  <c r="BD45" i="1"/>
  <c r="T43" i="37" s="1"/>
  <c r="AH45" i="12"/>
  <c r="AG45" s="1"/>
  <c r="AR49" i="1"/>
  <c r="N47" i="37" s="1"/>
  <c r="X49" i="12"/>
  <c r="W49" s="1"/>
  <c r="AB82" i="1"/>
  <c r="H80" i="37" s="1"/>
  <c r="R82" i="12"/>
  <c r="U80" i="5" s="1"/>
  <c r="Q98" i="13"/>
  <c r="Z100" i="6"/>
  <c r="AB114" i="1"/>
  <c r="H112" i="37" s="1"/>
  <c r="R114" i="12"/>
  <c r="U112" i="5" s="1"/>
  <c r="BB123" i="1"/>
  <c r="R121" i="37" s="1"/>
  <c r="AD123" i="12"/>
  <c r="AC123" s="1"/>
  <c r="S123" i="13"/>
  <c r="AG125" i="6"/>
  <c r="X124" i="13"/>
  <c r="AQ126" i="6"/>
  <c r="AR128" i="1"/>
  <c r="N126" i="37" s="1"/>
  <c r="X128" i="12"/>
  <c r="W128" s="1"/>
  <c r="S127" i="13"/>
  <c r="AG129" i="6"/>
  <c r="S135" i="13"/>
  <c r="AG137" i="6"/>
  <c r="BD156" i="1"/>
  <c r="T154" i="37" s="1"/>
  <c r="AH156" i="12"/>
  <c r="AG156" s="1"/>
  <c r="AB163" i="1"/>
  <c r="H161" i="37" s="1"/>
  <c r="R163" i="12"/>
  <c r="U161" i="5" s="1"/>
  <c r="X163" i="13"/>
  <c r="AQ165" i="6"/>
  <c r="X169" i="13"/>
  <c r="AQ171" i="6"/>
  <c r="R193" i="12"/>
  <c r="U191" i="5" s="1"/>
  <c r="AB193" i="1"/>
  <c r="H191" i="37" s="1"/>
  <c r="M202" i="13"/>
  <c r="Q204" i="6"/>
  <c r="S204" i="13"/>
  <c r="AG206" i="6"/>
  <c r="S216" i="13"/>
  <c r="AG218" i="6"/>
  <c r="Q221" i="13"/>
  <c r="Z223" i="6"/>
  <c r="Z228" i="12"/>
  <c r="Q29" i="13"/>
  <c r="Z31" i="6"/>
  <c r="Y75" i="13"/>
  <c r="AR77" i="6"/>
  <c r="N79" i="13"/>
  <c r="L79" s="1"/>
  <c r="D79" i="7"/>
  <c r="R81" i="6"/>
  <c r="M85" i="13"/>
  <c r="Q87" i="6"/>
  <c r="Q91" i="13"/>
  <c r="Z93" i="6"/>
  <c r="S117" i="13"/>
  <c r="AG119" i="6"/>
  <c r="X128" i="13"/>
  <c r="AQ130" i="6"/>
  <c r="Y150" i="13"/>
  <c r="AR152" i="6"/>
  <c r="M154" i="13"/>
  <c r="Q156" i="6"/>
  <c r="X161" i="13"/>
  <c r="AQ163" i="6"/>
  <c r="AR183" i="1"/>
  <c r="N181" i="37" s="1"/>
  <c r="X183" i="12"/>
  <c r="W183" s="1"/>
  <c r="Y185" i="13"/>
  <c r="AR187" i="6"/>
  <c r="M190" i="13"/>
  <c r="Q192" i="6"/>
  <c r="Q200" i="13"/>
  <c r="Z202" i="6"/>
  <c r="AA204" i="1"/>
  <c r="M204" i="13"/>
  <c r="Q206" i="6"/>
  <c r="M208" i="13"/>
  <c r="Q210" i="6"/>
  <c r="Q216" i="13"/>
  <c r="Z218" i="6"/>
  <c r="Q218" i="13"/>
  <c r="Z220" i="6"/>
  <c r="AB39" i="1"/>
  <c r="H37" i="37" s="1"/>
  <c r="S41" i="13"/>
  <c r="AG43" i="6"/>
  <c r="AB59" i="1"/>
  <c r="H57" i="37" s="1"/>
  <c r="N111" i="13"/>
  <c r="L111" s="1"/>
  <c r="D111" i="7"/>
  <c r="R113" i="6"/>
  <c r="X157" i="13"/>
  <c r="AQ159" i="6"/>
  <c r="X167" i="13"/>
  <c r="AQ169" i="6"/>
  <c r="AR176" i="1"/>
  <c r="N174" i="37" s="1"/>
  <c r="X176" i="12"/>
  <c r="W176" s="1"/>
  <c r="Y176" i="13"/>
  <c r="AR178" i="6"/>
  <c r="AR184" i="1"/>
  <c r="N182" i="37" s="1"/>
  <c r="X184" i="12"/>
  <c r="W184" s="1"/>
  <c r="AB186" i="1"/>
  <c r="H184" i="37" s="1"/>
  <c r="BB192" i="1"/>
  <c r="R190" i="37" s="1"/>
  <c r="AR61" i="1"/>
  <c r="N59" i="37" s="1"/>
  <c r="X61" i="12"/>
  <c r="W61" s="1"/>
  <c r="BD120" i="1"/>
  <c r="T118" i="37" s="1"/>
  <c r="AH120" i="12"/>
  <c r="AG120" s="1"/>
  <c r="BB153" i="1"/>
  <c r="R151" i="37" s="1"/>
  <c r="AR169" i="1"/>
  <c r="N167" i="37" s="1"/>
  <c r="BD214" i="1"/>
  <c r="T212" i="37" s="1"/>
  <c r="AH214" i="12"/>
  <c r="AG214" s="1"/>
  <c r="BD224" i="1"/>
  <c r="T222" i="37" s="1"/>
  <c r="AH224" i="12"/>
  <c r="AG224" s="1"/>
  <c r="Q228" i="13"/>
  <c r="Z230" i="6"/>
  <c r="Z231" i="12"/>
  <c r="Q230" i="13"/>
  <c r="Z232" i="6"/>
  <c r="Z237" i="12"/>
  <c r="Q246" i="13"/>
  <c r="Z248" i="6"/>
  <c r="AR253" i="1"/>
  <c r="N251" i="37" s="1"/>
  <c r="X253" i="12"/>
  <c r="W253" s="1"/>
  <c r="AR260" i="1"/>
  <c r="N258" i="37" s="1"/>
  <c r="X260" i="12"/>
  <c r="W260" s="1"/>
  <c r="Y262" i="13"/>
  <c r="AR264" i="6"/>
  <c r="M268" i="13"/>
  <c r="Q270" i="6"/>
  <c r="Y274" i="13"/>
  <c r="AR276" i="6"/>
  <c r="W279" i="13"/>
  <c r="T281"/>
  <c r="T283"/>
  <c r="S289" i="37"/>
  <c r="U293" i="13"/>
  <c r="W295"/>
  <c r="N297" i="37"/>
  <c r="Q301" i="13"/>
  <c r="N305" i="37"/>
  <c r="Q309" i="13"/>
  <c r="E313" i="37"/>
  <c r="G313" i="13"/>
  <c r="U328"/>
  <c r="Q329"/>
  <c r="E333" i="37"/>
  <c r="G333" i="13"/>
  <c r="U334"/>
  <c r="E337" i="37"/>
  <c r="G337" i="13"/>
  <c r="U339"/>
  <c r="E342" i="37"/>
  <c r="G342" i="13"/>
  <c r="E344" i="37"/>
  <c r="G344" i="13"/>
  <c r="Q353"/>
  <c r="U355"/>
  <c r="Q359" i="37"/>
  <c r="S359" i="13"/>
  <c r="T360" i="37"/>
  <c r="M362" i="13"/>
  <c r="Q363"/>
  <c r="S365" i="37"/>
  <c r="S367" i="13"/>
  <c r="Q367" i="37"/>
  <c r="R372"/>
  <c r="M375" i="13"/>
  <c r="U377"/>
  <c r="S379"/>
  <c r="U381"/>
  <c r="S382" i="37"/>
  <c r="W387" i="13"/>
  <c r="U393"/>
  <c r="Y396"/>
  <c r="W403"/>
  <c r="U404"/>
  <c r="M407"/>
  <c r="E411" i="37"/>
  <c r="G411" i="13"/>
  <c r="Y412"/>
  <c r="W419"/>
  <c r="T420"/>
  <c r="N422" i="37"/>
  <c r="W423" i="13"/>
  <c r="T424"/>
  <c r="N426" i="37"/>
  <c r="W428" i="13"/>
  <c r="W430"/>
  <c r="W432"/>
  <c r="W434"/>
  <c r="Y436"/>
  <c r="W437"/>
  <c r="T438"/>
  <c r="N441" i="37"/>
  <c r="Y444" i="13"/>
  <c r="W445"/>
  <c r="T446"/>
  <c r="T454"/>
  <c r="T464"/>
  <c r="N475"/>
  <c r="L475" s="1"/>
  <c r="N477" i="37"/>
  <c r="N479" i="13"/>
  <c r="L479" s="1"/>
  <c r="N493" i="37"/>
  <c r="N497"/>
  <c r="Y499" i="13"/>
  <c r="Q507" i="37"/>
  <c r="S507" i="13"/>
  <c r="W512"/>
  <c r="T513"/>
  <c r="T514"/>
  <c r="T518"/>
  <c r="Q520"/>
  <c r="H523" i="37"/>
  <c r="M532" i="13"/>
  <c r="Q533"/>
  <c r="O538" i="37"/>
  <c r="T565" i="13"/>
  <c r="N566" i="37"/>
  <c r="U567" i="13"/>
  <c r="U569"/>
  <c r="U571"/>
  <c r="U573"/>
  <c r="U584"/>
  <c r="E605" i="37"/>
  <c r="G605" i="13"/>
  <c r="E607" i="37"/>
  <c r="G607" i="13"/>
  <c r="E609" i="37"/>
  <c r="G609" i="13"/>
  <c r="E611" i="37"/>
  <c r="G611" i="13"/>
  <c r="E613" i="37"/>
  <c r="G613" i="13"/>
  <c r="E615" i="37"/>
  <c r="G615" i="13"/>
  <c r="E617" i="37"/>
  <c r="G617" i="13"/>
  <c r="E619" i="37"/>
  <c r="G619" i="13"/>
  <c r="E621" i="37"/>
  <c r="G621" i="13"/>
  <c r="E623" i="37"/>
  <c r="G623" i="13"/>
  <c r="E625" i="37"/>
  <c r="G625" i="13"/>
  <c r="E627" i="37"/>
  <c r="G627" i="13"/>
  <c r="E629" i="37"/>
  <c r="G629" i="13"/>
  <c r="Q630"/>
  <c r="N636" i="37"/>
  <c r="W638" i="13"/>
  <c r="N641"/>
  <c r="L641" s="1"/>
  <c r="N646" i="37"/>
  <c r="N651"/>
  <c r="H634"/>
  <c r="N639" i="13"/>
  <c r="L639" s="1"/>
  <c r="N652" i="37"/>
  <c r="Z43" i="12"/>
  <c r="BC43" i="1"/>
  <c r="S41" i="37" s="1"/>
  <c r="M52" i="13"/>
  <c r="Q54" i="6"/>
  <c r="AB86" i="1"/>
  <c r="H84" i="37" s="1"/>
  <c r="Z97" i="12"/>
  <c r="BC118" i="1"/>
  <c r="S116" i="37" s="1"/>
  <c r="M119" i="13"/>
  <c r="Q121" i="6"/>
  <c r="AR138" i="1"/>
  <c r="N136" i="37" s="1"/>
  <c r="X138" i="12"/>
  <c r="W138" s="1"/>
  <c r="Q150" i="13"/>
  <c r="Z152" i="6"/>
  <c r="BC156" i="1"/>
  <c r="S154" i="37" s="1"/>
  <c r="M158" i="13"/>
  <c r="Q160" i="6"/>
  <c r="Q187" i="13"/>
  <c r="Z189" i="6"/>
  <c r="BD209" i="1"/>
  <c r="T207" i="37" s="1"/>
  <c r="AH209" i="12"/>
  <c r="AG209" s="1"/>
  <c r="BD213" i="1"/>
  <c r="T211" i="37" s="1"/>
  <c r="AH213" i="12"/>
  <c r="AG213" s="1"/>
  <c r="AR216" i="1"/>
  <c r="N214" i="37" s="1"/>
  <c r="X216" i="12"/>
  <c r="W216" s="1"/>
  <c r="BD219" i="1"/>
  <c r="T217" i="37" s="1"/>
  <c r="AH219" i="12"/>
  <c r="AG219" s="1"/>
  <c r="BC219" i="1"/>
  <c r="S217" i="37" s="1"/>
  <c r="AF219" i="12"/>
  <c r="AE219" s="1"/>
  <c r="BD232" i="1"/>
  <c r="T230" i="37" s="1"/>
  <c r="AH232" i="12"/>
  <c r="AG232" s="1"/>
  <c r="AR252" i="1"/>
  <c r="N250" i="37" s="1"/>
  <c r="X252" i="12"/>
  <c r="W252" s="1"/>
  <c r="AH267"/>
  <c r="AG267" s="1"/>
  <c r="BD267" i="1"/>
  <c r="T265" i="37" s="1"/>
  <c r="Y282" i="13"/>
  <c r="W294"/>
  <c r="Q298"/>
  <c r="S321" i="37"/>
  <c r="Q336"/>
  <c r="S336" i="13"/>
  <c r="I341"/>
  <c r="I352"/>
  <c r="I360"/>
  <c r="I372"/>
  <c r="T379" i="37"/>
  <c r="I385" i="13"/>
  <c r="T388" i="37"/>
  <c r="T393" i="13"/>
  <c r="S395" i="37"/>
  <c r="N397"/>
  <c r="I402" i="13"/>
  <c r="N410" i="37"/>
  <c r="N414"/>
  <c r="Q415"/>
  <c r="S415" i="13"/>
  <c r="T418"/>
  <c r="W436"/>
  <c r="W442"/>
  <c r="W464"/>
  <c r="N467" i="37"/>
  <c r="T470"/>
  <c r="W472" i="13"/>
  <c r="N475" i="37"/>
  <c r="N479"/>
  <c r="N482"/>
  <c r="T485"/>
  <c r="N488"/>
  <c r="I492" i="13"/>
  <c r="I495"/>
  <c r="I499"/>
  <c r="T504"/>
  <c r="R509" i="37"/>
  <c r="N511"/>
  <c r="W515" i="13"/>
  <c r="T535"/>
  <c r="I537"/>
  <c r="Q543"/>
  <c r="Q560"/>
  <c r="T567"/>
  <c r="T570"/>
  <c r="T571"/>
  <c r="T572"/>
  <c r="T573"/>
  <c r="Q595"/>
  <c r="Q597"/>
  <c r="I631"/>
  <c r="I640"/>
  <c r="I643"/>
  <c r="N645"/>
  <c r="L645" s="1"/>
  <c r="I647"/>
  <c r="T649" i="37"/>
  <c r="R631"/>
  <c r="I637" i="13"/>
  <c r="N642" i="37"/>
  <c r="BC54" i="1"/>
  <c r="S52" i="37" s="1"/>
  <c r="AF54" i="12"/>
  <c r="AE54" s="1"/>
  <c r="Y85" i="13"/>
  <c r="AR87" i="6"/>
  <c r="AB88" i="1"/>
  <c r="H86" i="37" s="1"/>
  <c r="AB93" i="1"/>
  <c r="H91" i="37" s="1"/>
  <c r="AD102" i="12"/>
  <c r="Q124" i="13"/>
  <c r="Z126" i="6"/>
  <c r="BC135" i="1"/>
  <c r="S133" i="37" s="1"/>
  <c r="AF144" i="12"/>
  <c r="AE144" s="1"/>
  <c r="BC144" i="1"/>
  <c r="S142" i="37" s="1"/>
  <c r="Q152" i="13"/>
  <c r="Z154" i="6"/>
  <c r="Q179" i="13"/>
  <c r="Z181" i="6"/>
  <c r="AR192" i="1"/>
  <c r="N190" i="37" s="1"/>
  <c r="AR194" i="1"/>
  <c r="N192" i="37" s="1"/>
  <c r="X194" i="12"/>
  <c r="W194" s="1"/>
  <c r="AR223" i="1"/>
  <c r="N221" i="37" s="1"/>
  <c r="X223" i="12"/>
  <c r="W223" s="1"/>
  <c r="AB223" i="1"/>
  <c r="H221" i="37" s="1"/>
  <c r="R223" i="12"/>
  <c r="U221" i="5" s="1"/>
  <c r="AR225" i="1"/>
  <c r="N223" i="37" s="1"/>
  <c r="X225" i="12"/>
  <c r="W225" s="1"/>
  <c r="Z247"/>
  <c r="Y248" i="13"/>
  <c r="AR250" i="6"/>
  <c r="Q249" i="13"/>
  <c r="Z251" i="6"/>
  <c r="Q255" i="13"/>
  <c r="Z257" i="6"/>
  <c r="Y259" i="13"/>
  <c r="AR261" i="6"/>
  <c r="X262" i="13"/>
  <c r="AQ264" i="6"/>
  <c r="Y268" i="13"/>
  <c r="AR270" i="6"/>
  <c r="X269" i="13"/>
  <c r="AQ271" i="6"/>
  <c r="BC273" i="1"/>
  <c r="S271" i="37" s="1"/>
  <c r="AF273" i="12"/>
  <c r="AE273" s="1"/>
  <c r="M273" i="13"/>
  <c r="Q275" i="6"/>
  <c r="BC277" i="1"/>
  <c r="S275" i="37" s="1"/>
  <c r="AF277" i="12"/>
  <c r="AE277" s="1"/>
  <c r="M277" i="13"/>
  <c r="U278"/>
  <c r="S287" i="37"/>
  <c r="T291" i="13"/>
  <c r="N296" i="37"/>
  <c r="X297" i="13"/>
  <c r="X299"/>
  <c r="X301"/>
  <c r="X305"/>
  <c r="N313" i="37"/>
  <c r="O315"/>
  <c r="X317" i="13"/>
  <c r="O321" i="37"/>
  <c r="U324" i="13"/>
  <c r="Q325"/>
  <c r="E329" i="37"/>
  <c r="G329" i="13"/>
  <c r="T333"/>
  <c r="E335" i="37"/>
  <c r="G335" i="13"/>
  <c r="T337"/>
  <c r="E339" i="37"/>
  <c r="G339" i="13"/>
  <c r="Q343"/>
  <c r="H345" i="37"/>
  <c r="Y346" i="13"/>
  <c r="Q349"/>
  <c r="R351" i="37"/>
  <c r="M356" i="13"/>
  <c r="Q357"/>
  <c r="T360"/>
  <c r="W363"/>
  <c r="R365" i="37"/>
  <c r="Q366" i="13"/>
  <c r="T367"/>
  <c r="O371" i="37"/>
  <c r="S373"/>
  <c r="U375" i="13"/>
  <c r="Q376"/>
  <c r="H377" i="37"/>
  <c r="T377"/>
  <c r="R379"/>
  <c r="Q382" i="13"/>
  <c r="U383"/>
  <c r="S385" i="37"/>
  <c r="O389"/>
  <c r="Q395" i="13"/>
  <c r="M396"/>
  <c r="W397"/>
  <c r="E401" i="37"/>
  <c r="G401" i="13"/>
  <c r="W404"/>
  <c r="U405"/>
  <c r="W407"/>
  <c r="U409"/>
  <c r="Q411"/>
  <c r="Q413" i="37"/>
  <c r="S413" i="13"/>
  <c r="U428"/>
  <c r="E430" i="37"/>
  <c r="G430" i="13"/>
  <c r="T431"/>
  <c r="M433"/>
  <c r="E435" i="37"/>
  <c r="G435" i="13"/>
  <c r="Q436"/>
  <c r="U441"/>
  <c r="T448"/>
  <c r="Q449"/>
  <c r="U452"/>
  <c r="Q453"/>
  <c r="U456"/>
  <c r="Q457"/>
  <c r="U460"/>
  <c r="E462" i="37"/>
  <c r="G462" i="13"/>
  <c r="T467"/>
  <c r="T469"/>
  <c r="E472" i="37"/>
  <c r="G472" i="13"/>
  <c r="E474" i="37"/>
  <c r="G474" i="13"/>
  <c r="E481" i="37"/>
  <c r="G481" i="13"/>
  <c r="T486"/>
  <c r="E489" i="37"/>
  <c r="G489" i="13"/>
  <c r="N492" i="37"/>
  <c r="W497" i="13"/>
  <c r="N499" i="37"/>
  <c r="Y501" i="13"/>
  <c r="T504" i="37"/>
  <c r="Y505" i="13"/>
  <c r="S509"/>
  <c r="Y520"/>
  <c r="H525" i="37"/>
  <c r="N528" i="13"/>
  <c r="L528" s="1"/>
  <c r="U529"/>
  <c r="Y533"/>
  <c r="E536" i="37"/>
  <c r="H536" i="13"/>
  <c r="M540"/>
  <c r="Q541"/>
  <c r="E546" i="37"/>
  <c r="G546" i="13"/>
  <c r="E548" i="37"/>
  <c r="G548" i="13"/>
  <c r="E550" i="37"/>
  <c r="G550" i="13"/>
  <c r="E552" i="37"/>
  <c r="G552" i="13"/>
  <c r="E554" i="37"/>
  <c r="G554" i="13"/>
  <c r="E556" i="37"/>
  <c r="G556" i="13"/>
  <c r="E558" i="37"/>
  <c r="G558" i="13"/>
  <c r="E560" i="37"/>
  <c r="G560" i="13"/>
  <c r="E562" i="37"/>
  <c r="G562" i="13"/>
  <c r="E564" i="37"/>
  <c r="G564" i="13"/>
  <c r="W575"/>
  <c r="T576"/>
  <c r="N578" i="37"/>
  <c r="S579" i="13"/>
  <c r="W580"/>
  <c r="W581"/>
  <c r="W582"/>
  <c r="T583"/>
  <c r="E586" i="37"/>
  <c r="G586" i="13"/>
  <c r="U587"/>
  <c r="E589" i="37"/>
  <c r="G589" i="13"/>
  <c r="T590"/>
  <c r="M592"/>
  <c r="E594" i="37"/>
  <c r="G594" i="13"/>
  <c r="U595"/>
  <c r="E597" i="37"/>
  <c r="G597" i="13"/>
  <c r="T598"/>
  <c r="M600"/>
  <c r="E602" i="37"/>
  <c r="G602" i="13"/>
  <c r="M603"/>
  <c r="W604"/>
  <c r="T607" i="37"/>
  <c r="T610"/>
  <c r="T612"/>
  <c r="W615" i="13"/>
  <c r="T618" i="37"/>
  <c r="W622" i="13"/>
  <c r="W625"/>
  <c r="W629"/>
  <c r="S631" i="37"/>
  <c r="Q633" i="13"/>
  <c r="W635"/>
  <c r="O636" i="37"/>
  <c r="E642"/>
  <c r="G642" i="13"/>
  <c r="N645" i="37"/>
  <c r="T648" i="13"/>
  <c r="E652" i="37"/>
  <c r="G652" i="13"/>
  <c r="T630" i="37"/>
  <c r="E634"/>
  <c r="BD49" i="1"/>
  <c r="T47" i="37" s="1"/>
  <c r="BD79" i="1"/>
  <c r="T77" i="37" s="1"/>
  <c r="AB116" i="1"/>
  <c r="H114" i="37" s="1"/>
  <c r="BB131" i="1"/>
  <c r="R129" i="37" s="1"/>
  <c r="AD131" i="12"/>
  <c r="AC131" s="1"/>
  <c r="BD139" i="1"/>
  <c r="T137" i="37" s="1"/>
  <c r="AH139" i="12"/>
  <c r="AG139" s="1"/>
  <c r="BC146" i="1"/>
  <c r="S144" i="37" s="1"/>
  <c r="AF146" i="12"/>
  <c r="AE146" s="1"/>
  <c r="BB151" i="1"/>
  <c r="R149" i="37" s="1"/>
  <c r="AB169" i="1"/>
  <c r="H167" i="37" s="1"/>
  <c r="BB213" i="1"/>
  <c r="R211" i="37" s="1"/>
  <c r="AR217" i="1"/>
  <c r="N215" i="37" s="1"/>
  <c r="X217" i="12"/>
  <c r="W217" s="1"/>
  <c r="Z220"/>
  <c r="BB246" i="1"/>
  <c r="R244" i="37" s="1"/>
  <c r="O278"/>
  <c r="R280"/>
  <c r="R287"/>
  <c r="O296"/>
  <c r="I311" i="13"/>
  <c r="N315" i="37"/>
  <c r="I319" i="13"/>
  <c r="N321" i="37"/>
  <c r="N327"/>
  <c r="I331" i="13"/>
  <c r="I334"/>
  <c r="U346" i="37"/>
  <c r="I349" i="13"/>
  <c r="I364"/>
  <c r="I371"/>
  <c r="I390"/>
  <c r="O402" i="37"/>
  <c r="I410" i="13"/>
  <c r="N430" i="37"/>
  <c r="O432"/>
  <c r="R433"/>
  <c r="T434"/>
  <c r="R458"/>
  <c r="N468"/>
  <c r="R471"/>
  <c r="N483"/>
  <c r="R486"/>
  <c r="N491"/>
  <c r="I493" i="13"/>
  <c r="R498" i="37"/>
  <c r="O509"/>
  <c r="N513"/>
  <c r="M524" i="13"/>
  <c r="I529"/>
  <c r="I530"/>
  <c r="O543" i="37"/>
  <c r="R544"/>
  <c r="N546"/>
  <c r="N547"/>
  <c r="N548"/>
  <c r="N549"/>
  <c r="R550"/>
  <c r="R551"/>
  <c r="R552"/>
  <c r="R553"/>
  <c r="R554"/>
  <c r="R555"/>
  <c r="R556"/>
  <c r="R557"/>
  <c r="R558"/>
  <c r="R559"/>
  <c r="N561"/>
  <c r="N562"/>
  <c r="N564"/>
  <c r="N565"/>
  <c r="E566"/>
  <c r="N587"/>
  <c r="O589"/>
  <c r="R590"/>
  <c r="N595"/>
  <c r="R598"/>
  <c r="R600"/>
  <c r="T601"/>
  <c r="O605"/>
  <c r="O617"/>
  <c r="E632"/>
  <c r="I644" i="13"/>
  <c r="N276" i="37"/>
  <c r="R341"/>
  <c r="N404"/>
  <c r="E408"/>
  <c r="M471" i="13"/>
  <c r="H489" i="37"/>
  <c r="N508"/>
  <c r="I525" i="13"/>
  <c r="BD135" i="1"/>
  <c r="T133" i="37" s="1"/>
  <c r="S138" i="13"/>
  <c r="AG140" i="6"/>
  <c r="Q289" i="37"/>
  <c r="X309" i="13"/>
  <c r="R394" i="37"/>
  <c r="Q416"/>
  <c r="N440"/>
  <c r="M473" i="13"/>
  <c r="M480"/>
  <c r="M488"/>
  <c r="R501" i="37"/>
  <c r="N514"/>
  <c r="N583"/>
  <c r="Y606" i="13"/>
  <c r="Q281" i="37"/>
  <c r="R336"/>
  <c r="R392"/>
  <c r="M475" i="13"/>
  <c r="H485" i="37"/>
  <c r="N590"/>
  <c r="M641" i="13"/>
  <c r="BD114" i="1"/>
  <c r="T112" i="37" s="1"/>
  <c r="AR274" i="1"/>
  <c r="N272" i="37" s="1"/>
  <c r="Q293"/>
  <c r="H472"/>
  <c r="M498" i="13"/>
  <c r="N600" i="37"/>
  <c r="Y604" i="13"/>
  <c r="Y616"/>
  <c r="Y624"/>
  <c r="T650" i="37"/>
  <c r="BC31" i="1"/>
  <c r="S29" i="37" s="1"/>
  <c r="R28" i="13"/>
  <c r="E28" i="7"/>
  <c r="AA30" i="6"/>
  <c r="S44" i="13"/>
  <c r="AG46" i="6"/>
  <c r="N33" i="13"/>
  <c r="L33" s="1"/>
  <c r="D33" i="7"/>
  <c r="R35" i="6"/>
  <c r="Y29" i="13"/>
  <c r="AR31" i="6"/>
  <c r="BC74" i="1"/>
  <c r="S72" i="37" s="1"/>
  <c r="BC75" i="1"/>
  <c r="S73" i="37" s="1"/>
  <c r="N61" i="13"/>
  <c r="L61" s="1"/>
  <c r="D61" i="7"/>
  <c r="R63" i="6"/>
  <c r="X77" i="13"/>
  <c r="AQ79" i="6"/>
  <c r="BD47" i="1"/>
  <c r="T45" i="37" s="1"/>
  <c r="S60" i="13"/>
  <c r="AG62" i="6"/>
  <c r="BC76" i="1"/>
  <c r="S74" i="37" s="1"/>
  <c r="BC104" i="1"/>
  <c r="S102" i="37" s="1"/>
  <c r="BC81" i="1"/>
  <c r="BC73"/>
  <c r="S71" i="37" s="1"/>
  <c r="AR104" i="1"/>
  <c r="N102" i="37" s="1"/>
  <c r="R147" i="13"/>
  <c r="E147" i="7"/>
  <c r="AA149" i="6"/>
  <c r="Y74" i="13"/>
  <c r="AR76" i="6"/>
  <c r="M82" i="13"/>
  <c r="Q84" i="6"/>
  <c r="M90" i="13"/>
  <c r="Q92" i="6"/>
  <c r="R123" i="13"/>
  <c r="E123" i="7"/>
  <c r="AA125" i="6"/>
  <c r="Y106" i="13"/>
  <c r="AR108" i="6"/>
  <c r="N68" i="13"/>
  <c r="L68" s="1"/>
  <c r="D68" i="7"/>
  <c r="R70" i="6"/>
  <c r="BC110" i="1"/>
  <c r="S108" i="37" s="1"/>
  <c r="N153" i="13"/>
  <c r="L153" s="1"/>
  <c r="D153" i="7"/>
  <c r="R155" i="6"/>
  <c r="N166" i="13"/>
  <c r="L166" s="1"/>
  <c r="D166" i="7"/>
  <c r="R168" i="6"/>
  <c r="N170" i="13"/>
  <c r="L170" s="1"/>
  <c r="D170" i="7"/>
  <c r="R172" i="6"/>
  <c r="N178" i="13"/>
  <c r="L178" s="1"/>
  <c r="D178" i="7"/>
  <c r="R180" i="6"/>
  <c r="X196" i="13"/>
  <c r="AQ198" i="6"/>
  <c r="BC178" i="1"/>
  <c r="S176" i="37" s="1"/>
  <c r="BC182" i="1"/>
  <c r="S180" i="37" s="1"/>
  <c r="R185" i="13"/>
  <c r="E185" i="7"/>
  <c r="AA187" i="6"/>
  <c r="N202" i="13"/>
  <c r="L202" s="1"/>
  <c r="D202" i="7"/>
  <c r="R204" i="6"/>
  <c r="N213" i="13"/>
  <c r="L213" s="1"/>
  <c r="D213" i="7"/>
  <c r="R215" i="6"/>
  <c r="BC196" i="1"/>
  <c r="S194" i="37" s="1"/>
  <c r="N279" i="13"/>
  <c r="L279" s="1"/>
  <c r="U297" i="37"/>
  <c r="W297" i="13"/>
  <c r="U305" i="37"/>
  <c r="W305" i="13"/>
  <c r="U313" i="37"/>
  <c r="W313" i="13"/>
  <c r="U321" i="37"/>
  <c r="W321" i="13"/>
  <c r="U329" i="37"/>
  <c r="W329" i="13"/>
  <c r="I279"/>
  <c r="I283"/>
  <c r="N285"/>
  <c r="L285" s="1"/>
  <c r="Z286"/>
  <c r="I288"/>
  <c r="I290"/>
  <c r="I292"/>
  <c r="I294"/>
  <c r="M259"/>
  <c r="Q261" i="6"/>
  <c r="Z279" i="13"/>
  <c r="E284" i="37"/>
  <c r="G284" i="13"/>
  <c r="W300"/>
  <c r="W308"/>
  <c r="W316"/>
  <c r="W324"/>
  <c r="W332"/>
  <c r="N262"/>
  <c r="L262" s="1"/>
  <c r="D262" i="7"/>
  <c r="R264" i="6"/>
  <c r="N274" i="13"/>
  <c r="L274" s="1"/>
  <c r="D274" i="7"/>
  <c r="R276" i="6"/>
  <c r="N282" i="13"/>
  <c r="L282" s="1"/>
  <c r="Q333" i="37"/>
  <c r="S333" i="13"/>
  <c r="R343"/>
  <c r="Q354" i="37"/>
  <c r="S354" i="13"/>
  <c r="I366"/>
  <c r="I370"/>
  <c r="Q374" i="37"/>
  <c r="S374" i="13"/>
  <c r="Y300"/>
  <c r="I304"/>
  <c r="I308"/>
  <c r="I312"/>
  <c r="I316"/>
  <c r="I320"/>
  <c r="Y326"/>
  <c r="I330"/>
  <c r="Q334" i="37"/>
  <c r="S334" i="13"/>
  <c r="N340"/>
  <c r="L340" s="1"/>
  <c r="Q350" i="37"/>
  <c r="S350" i="13"/>
  <c r="I361"/>
  <c r="Q365" i="37"/>
  <c r="S365" i="13"/>
  <c r="W388"/>
  <c r="M311"/>
  <c r="O316" i="37"/>
  <c r="M321" i="13"/>
  <c r="M327"/>
  <c r="T332"/>
  <c r="Q364" i="37"/>
  <c r="S364" i="13"/>
  <c r="Q378" i="37"/>
  <c r="S378" i="13"/>
  <c r="E389" i="37"/>
  <c r="G389" i="13"/>
  <c r="N383"/>
  <c r="L383" s="1"/>
  <c r="I394"/>
  <c r="W384"/>
  <c r="Z403"/>
  <c r="U408" i="37"/>
  <c r="W408" i="13"/>
  <c r="N391"/>
  <c r="L391" s="1"/>
  <c r="Z397"/>
  <c r="N400"/>
  <c r="L400" s="1"/>
  <c r="E407" i="37"/>
  <c r="G407" i="13"/>
  <c r="I418"/>
  <c r="I426"/>
  <c r="V417"/>
  <c r="V418"/>
  <c r="I421"/>
  <c r="I425"/>
  <c r="N429"/>
  <c r="L429" s="1"/>
  <c r="N437"/>
  <c r="L437" s="1"/>
  <c r="T449"/>
  <c r="S479" i="37"/>
  <c r="N490" i="13"/>
  <c r="L490" s="1"/>
  <c r="N501"/>
  <c r="L501" s="1"/>
  <c r="I507"/>
  <c r="X526"/>
  <c r="X530"/>
  <c r="X534"/>
  <c r="X538"/>
  <c r="X542"/>
  <c r="I514"/>
  <c r="X523"/>
  <c r="X539"/>
  <c r="X543"/>
  <c r="Z462"/>
  <c r="I509"/>
  <c r="U524" i="37"/>
  <c r="X524" i="13"/>
  <c r="M461"/>
  <c r="I504"/>
  <c r="I512"/>
  <c r="N519"/>
  <c r="L519" s="1"/>
  <c r="N527"/>
  <c r="L527" s="1"/>
  <c r="N544" i="37"/>
  <c r="I549" i="13"/>
  <c r="I553"/>
  <c r="N559"/>
  <c r="L559" s="1"/>
  <c r="N563"/>
  <c r="L563" s="1"/>
  <c r="N567"/>
  <c r="L567" s="1"/>
  <c r="N571"/>
  <c r="L571" s="1"/>
  <c r="N575"/>
  <c r="L575" s="1"/>
  <c r="N579"/>
  <c r="L579" s="1"/>
  <c r="T522" i="37"/>
  <c r="N564" i="13"/>
  <c r="L564" s="1"/>
  <c r="N580"/>
  <c r="L580" s="1"/>
  <c r="I516"/>
  <c r="N525" i="37"/>
  <c r="N540" i="13"/>
  <c r="L540" s="1"/>
  <c r="I547"/>
  <c r="I551"/>
  <c r="N557"/>
  <c r="L557" s="1"/>
  <c r="N561"/>
  <c r="L561" s="1"/>
  <c r="N565"/>
  <c r="L565" s="1"/>
  <c r="N569"/>
  <c r="L569" s="1"/>
  <c r="N573"/>
  <c r="L573" s="1"/>
  <c r="N577"/>
  <c r="L577" s="1"/>
  <c r="N581"/>
  <c r="L581" s="1"/>
  <c r="N536"/>
  <c r="L536" s="1"/>
  <c r="N554"/>
  <c r="L554" s="1"/>
  <c r="N570"/>
  <c r="L570" s="1"/>
  <c r="T604"/>
  <c r="T620"/>
  <c r="T614"/>
  <c r="R130"/>
  <c r="E130" i="7"/>
  <c r="AA132" i="6"/>
  <c r="R238" i="13"/>
  <c r="E238" i="7"/>
  <c r="AA240" i="6"/>
  <c r="R184" i="13"/>
  <c r="E184" i="7"/>
  <c r="AA186" i="6"/>
  <c r="R233" i="13"/>
  <c r="E233" i="7"/>
  <c r="AA235" i="6"/>
  <c r="N76" i="13"/>
  <c r="L76" s="1"/>
  <c r="D76" i="7"/>
  <c r="R78" i="6"/>
  <c r="R100" i="13"/>
  <c r="E100" i="7"/>
  <c r="AA102" i="6"/>
  <c r="R29" i="13"/>
  <c r="E29" i="7"/>
  <c r="AA31" i="6"/>
  <c r="N517" i="13"/>
  <c r="L517" s="1"/>
  <c r="R560"/>
  <c r="N529"/>
  <c r="L529" s="1"/>
  <c r="N608"/>
  <c r="L608" s="1"/>
  <c r="N120"/>
  <c r="L120" s="1"/>
  <c r="D120" i="7"/>
  <c r="R122" i="6"/>
  <c r="N537" i="13"/>
  <c r="L537" s="1"/>
  <c r="N605"/>
  <c r="L605" s="1"/>
  <c r="N621"/>
  <c r="L621" s="1"/>
  <c r="R650"/>
  <c r="R245"/>
  <c r="E245" i="7"/>
  <c r="AA247" i="6"/>
  <c r="R27" i="13"/>
  <c r="E27" i="7"/>
  <c r="AA29" i="6"/>
  <c r="R33" i="13"/>
  <c r="E33" i="7"/>
  <c r="AA35" i="6"/>
  <c r="N251" i="13"/>
  <c r="L251" s="1"/>
  <c r="D251" i="7"/>
  <c r="R253" i="6"/>
  <c r="N305" i="13"/>
  <c r="L305" s="1"/>
  <c r="R513"/>
  <c r="N367"/>
  <c r="L367" s="1"/>
  <c r="R186"/>
  <c r="N183"/>
  <c r="L183" s="1"/>
  <c r="D183" i="7"/>
  <c r="R185" i="6"/>
  <c r="E62" i="7"/>
  <c r="AA64" i="6"/>
  <c r="AA153" i="1"/>
  <c r="N532" i="13"/>
  <c r="L532" s="1"/>
  <c r="R503"/>
  <c r="R85"/>
  <c r="E85" i="7"/>
  <c r="AA87" i="6"/>
  <c r="R546" i="13"/>
  <c r="R383"/>
  <c r="N392"/>
  <c r="L392" s="1"/>
  <c r="N420"/>
  <c r="L420" s="1"/>
  <c r="N132"/>
  <c r="L132" s="1"/>
  <c r="D132" i="7"/>
  <c r="R134" i="6"/>
  <c r="R55" i="13"/>
  <c r="E55" i="7"/>
  <c r="AA57" i="6"/>
  <c r="R201" i="13"/>
  <c r="E201" i="7"/>
  <c r="AA203" i="6"/>
  <c r="N618" i="13"/>
  <c r="L618" s="1"/>
  <c r="N127"/>
  <c r="L127" s="1"/>
  <c r="D127" i="7"/>
  <c r="R129" i="6"/>
  <c r="AA137"/>
  <c r="N164" i="13"/>
  <c r="L164" s="1"/>
  <c r="D164" i="7"/>
  <c r="R166" i="6"/>
  <c r="N175" i="13"/>
  <c r="L175" s="1"/>
  <c r="D175" i="7"/>
  <c r="R177" i="6"/>
  <c r="N268" i="13"/>
  <c r="L268" s="1"/>
  <c r="D268" i="7"/>
  <c r="R270" i="6"/>
  <c r="N289" i="13"/>
  <c r="L289" s="1"/>
  <c r="N333"/>
  <c r="L333" s="1"/>
  <c r="N243"/>
  <c r="L243" s="1"/>
  <c r="D243" i="7"/>
  <c r="R245" i="6"/>
  <c r="I296" i="37"/>
  <c r="R148" i="13"/>
  <c r="E148" i="7"/>
  <c r="AA150" i="6"/>
  <c r="R272" i="13"/>
  <c r="E272" i="7"/>
  <c r="AA274" i="6"/>
  <c r="N283" i="13"/>
  <c r="L283" s="1"/>
  <c r="R377"/>
  <c r="R643"/>
  <c r="N488"/>
  <c r="L488" s="1"/>
  <c r="R37"/>
  <c r="E37" i="7"/>
  <c r="AA39" i="6"/>
  <c r="N115" i="13"/>
  <c r="L115" s="1"/>
  <c r="D115" i="7"/>
  <c r="R117" i="6"/>
  <c r="N137" i="13"/>
  <c r="L137" s="1"/>
  <c r="D137" i="7"/>
  <c r="R139" i="6"/>
  <c r="N58" i="13"/>
  <c r="L58" s="1"/>
  <c r="R60" i="6"/>
  <c r="D58" i="7"/>
  <c r="R232" i="13"/>
  <c r="E232" i="7"/>
  <c r="AA234" i="6"/>
  <c r="N267" i="13"/>
  <c r="L267" s="1"/>
  <c r="D267" i="7"/>
  <c r="R269" i="6"/>
  <c r="N85" i="13"/>
  <c r="L85" s="1"/>
  <c r="D85" i="7"/>
  <c r="R87" i="6"/>
  <c r="R346" i="13"/>
  <c r="R134"/>
  <c r="E134" i="7"/>
  <c r="AA136" i="6"/>
  <c r="N411" i="13"/>
  <c r="L411" s="1"/>
  <c r="R82"/>
  <c r="E82" i="7"/>
  <c r="AA84" i="6"/>
  <c r="R381" i="13"/>
  <c r="R572"/>
  <c r="R448"/>
  <c r="Q391" i="37"/>
  <c r="T391" i="13"/>
  <c r="U391"/>
  <c r="R341"/>
  <c r="R463"/>
  <c r="R149"/>
  <c r="E149" i="7"/>
  <c r="AA151" i="6"/>
  <c r="R425" i="13"/>
  <c r="R527"/>
  <c r="E94" i="7"/>
  <c r="N538" i="13"/>
  <c r="L538" s="1"/>
  <c r="R568"/>
  <c r="R264"/>
  <c r="E264" i="7"/>
  <c r="AA266" i="6"/>
  <c r="R590" i="13"/>
  <c r="R226"/>
  <c r="E226" i="7"/>
  <c r="AA228" i="6"/>
  <c r="R242" i="13"/>
  <c r="R483"/>
  <c r="R161"/>
  <c r="E161" i="7"/>
  <c r="AA163" i="6"/>
  <c r="R67" i="13"/>
  <c r="E67" i="7"/>
  <c r="AA69" i="6"/>
  <c r="R429" i="13"/>
  <c r="R414"/>
  <c r="R283"/>
  <c r="R35"/>
  <c r="E35" i="7"/>
  <c r="AA37" i="6"/>
  <c r="R111" i="13"/>
  <c r="E111" i="7"/>
  <c r="AA113" i="6"/>
  <c r="R633" i="13"/>
  <c r="R48"/>
  <c r="E48" i="7"/>
  <c r="AA50" i="6"/>
  <c r="E164" i="7"/>
  <c r="R170" i="13"/>
  <c r="E170" i="7"/>
  <c r="AA172" i="6"/>
  <c r="R276" i="13"/>
  <c r="R431"/>
  <c r="Q37"/>
  <c r="Z39" i="6"/>
  <c r="Q43" i="13"/>
  <c r="Z45" i="6"/>
  <c r="X61" i="13"/>
  <c r="AQ63" i="6"/>
  <c r="Q63" i="13"/>
  <c r="Z65" i="6"/>
  <c r="Q75" i="13"/>
  <c r="Z77" i="6"/>
  <c r="AB83" i="1"/>
  <c r="R83" i="12"/>
  <c r="U81" i="5" s="1"/>
  <c r="N87" i="13"/>
  <c r="L87" s="1"/>
  <c r="D87" i="7"/>
  <c r="R89" i="6"/>
  <c r="Y91" i="13"/>
  <c r="AR93" i="6"/>
  <c r="Q94" i="13"/>
  <c r="Z96" i="6"/>
  <c r="H103" i="13"/>
  <c r="AD118" i="12"/>
  <c r="S120" i="13"/>
  <c r="AG122" i="6"/>
  <c r="BD123" i="1"/>
  <c r="T121" i="37" s="1"/>
  <c r="AH123" i="12"/>
  <c r="AG123" s="1"/>
  <c r="AB126" i="1"/>
  <c r="H124" i="37" s="1"/>
  <c r="R126" i="12"/>
  <c r="U124" i="5" s="1"/>
  <c r="M131" i="13"/>
  <c r="Q133" i="6"/>
  <c r="M139" i="13"/>
  <c r="Q141" i="6"/>
  <c r="S148" i="13"/>
  <c r="AG150" i="6"/>
  <c r="X159" i="13"/>
  <c r="AQ161" i="6"/>
  <c r="X172" i="12"/>
  <c r="W172" s="1"/>
  <c r="AR172" i="1"/>
  <c r="N170" i="37" s="1"/>
  <c r="R179" i="12"/>
  <c r="U177" i="5" s="1"/>
  <c r="AB179" i="1"/>
  <c r="H177" i="37" s="1"/>
  <c r="AR180" i="1"/>
  <c r="N178" i="37" s="1"/>
  <c r="X180" i="12"/>
  <c r="W180" s="1"/>
  <c r="Y179" i="13"/>
  <c r="AR181" i="6"/>
  <c r="AB184" i="1"/>
  <c r="H182" i="37" s="1"/>
  <c r="R184" i="12"/>
  <c r="U182" i="5" s="1"/>
  <c r="R189" i="12"/>
  <c r="U187" i="5" s="1"/>
  <c r="AB189" i="1"/>
  <c r="H187" i="37" s="1"/>
  <c r="Q199" i="13"/>
  <c r="Z201" i="6"/>
  <c r="Q202" i="13"/>
  <c r="Z204" i="6"/>
  <c r="M206" i="13"/>
  <c r="Q208" i="6"/>
  <c r="S208" i="13"/>
  <c r="AG210" i="6"/>
  <c r="Q222" i="13"/>
  <c r="Z224" i="6"/>
  <c r="Q30" i="13"/>
  <c r="Z32" i="6"/>
  <c r="M34" i="13"/>
  <c r="Q36" i="6"/>
  <c r="N38" i="13"/>
  <c r="L38" s="1"/>
  <c r="D38" i="7"/>
  <c r="R40" i="6"/>
  <c r="Q44" i="13"/>
  <c r="Z46" i="6"/>
  <c r="Y55" i="13"/>
  <c r="AR57" i="6"/>
  <c r="M73" i="13"/>
  <c r="Q75" i="6"/>
  <c r="Y79" i="13"/>
  <c r="AR81" i="6"/>
  <c r="Q86" i="13"/>
  <c r="Z88" i="6"/>
  <c r="M93" i="13"/>
  <c r="Q95" i="6"/>
  <c r="M101" i="13"/>
  <c r="Q103" i="6"/>
  <c r="Y159" i="13"/>
  <c r="AR161" i="6"/>
  <c r="X165" i="13"/>
  <c r="AQ167" i="6"/>
  <c r="X172" i="13"/>
  <c r="AQ174" i="6"/>
  <c r="AR185" i="1"/>
  <c r="N183" i="37" s="1"/>
  <c r="X185" i="12"/>
  <c r="W185" s="1"/>
  <c r="Q195" i="13"/>
  <c r="Z197" i="6"/>
  <c r="S202" i="13"/>
  <c r="AG204" i="6"/>
  <c r="Q204" i="13"/>
  <c r="Z206" i="6"/>
  <c r="S206" i="13"/>
  <c r="AG208" i="6"/>
  <c r="Q208" i="13"/>
  <c r="Z210" i="6"/>
  <c r="Q219" i="13"/>
  <c r="Z221" i="6"/>
  <c r="Q224" i="13"/>
  <c r="Z226" i="6"/>
  <c r="AB51" i="1"/>
  <c r="H49" i="37" s="1"/>
  <c r="AR114" i="1"/>
  <c r="N112" i="37" s="1"/>
  <c r="S129" i="13"/>
  <c r="AG131" i="6"/>
  <c r="S137" i="13"/>
  <c r="AG139" i="6"/>
  <c r="S139" i="13"/>
  <c r="AG141" i="6"/>
  <c r="BC45" i="1"/>
  <c r="S43" i="37" s="1"/>
  <c r="Y95" i="13"/>
  <c r="AR97" i="6"/>
  <c r="BD116" i="1"/>
  <c r="T114" i="37" s="1"/>
  <c r="AH116" i="12"/>
  <c r="AG116" s="1"/>
  <c r="X226" i="13"/>
  <c r="AQ228" i="6"/>
  <c r="Z245" i="12"/>
  <c r="AF257"/>
  <c r="AE257" s="1"/>
  <c r="BC257" i="1"/>
  <c r="S255" i="37" s="1"/>
  <c r="AB263" i="1"/>
  <c r="H261" i="37" s="1"/>
  <c r="Y266" i="13"/>
  <c r="AR268" i="6"/>
  <c r="M272" i="13"/>
  <c r="Q274" i="6"/>
  <c r="U276" i="13"/>
  <c r="W278"/>
  <c r="T282"/>
  <c r="S283" i="37"/>
  <c r="T285" i="13"/>
  <c r="W286"/>
  <c r="T294"/>
  <c r="Y295"/>
  <c r="N299" i="37"/>
  <c r="Q303" i="13"/>
  <c r="N307" i="37"/>
  <c r="X313" i="13"/>
  <c r="N317" i="37"/>
  <c r="N323"/>
  <c r="E325"/>
  <c r="G325" i="13"/>
  <c r="Y333"/>
  <c r="H336" i="37"/>
  <c r="Y337" i="13"/>
  <c r="H341" i="37"/>
  <c r="Y342" i="13"/>
  <c r="Q344" i="37"/>
  <c r="S344" i="13"/>
  <c r="U345"/>
  <c r="E348" i="37"/>
  <c r="G348" i="13"/>
  <c r="U349"/>
  <c r="O352" i="37"/>
  <c r="E356"/>
  <c r="G356" i="13"/>
  <c r="U357"/>
  <c r="R359" i="37"/>
  <c r="R361"/>
  <c r="Q362" i="13"/>
  <c r="V363"/>
  <c r="M369"/>
  <c r="U371"/>
  <c r="T372" i="37"/>
  <c r="M374" i="13"/>
  <c r="Q375"/>
  <c r="U376"/>
  <c r="S377" i="37"/>
  <c r="U379" i="13"/>
  <c r="W380"/>
  <c r="X381"/>
  <c r="T385" i="37"/>
  <c r="N389" i="13"/>
  <c r="L389" s="1"/>
  <c r="Q391"/>
  <c r="T392"/>
  <c r="X393"/>
  <c r="U395"/>
  <c r="M397"/>
  <c r="T398"/>
  <c r="T401"/>
  <c r="Y403"/>
  <c r="Q409"/>
  <c r="Q411" i="37"/>
  <c r="S411" i="13"/>
  <c r="U415"/>
  <c r="U417"/>
  <c r="N419" i="37"/>
  <c r="W420" i="13"/>
  <c r="T421"/>
  <c r="N423" i="37"/>
  <c r="W424" i="13"/>
  <c r="T425"/>
  <c r="N427" i="37"/>
  <c r="Y438" i="13"/>
  <c r="W439"/>
  <c r="T440"/>
  <c r="N443" i="37"/>
  <c r="Y446" i="13"/>
  <c r="W447"/>
  <c r="Q448"/>
  <c r="T456"/>
  <c r="T460"/>
  <c r="E465" i="37"/>
  <c r="G465" i="13"/>
  <c r="T466"/>
  <c r="N476" i="37"/>
  <c r="T479" i="13"/>
  <c r="E494" i="37"/>
  <c r="G494" i="13"/>
  <c r="T496"/>
  <c r="E498" i="37"/>
  <c r="G498" i="13"/>
  <c r="T503"/>
  <c r="U506"/>
  <c r="U508"/>
  <c r="Y513"/>
  <c r="H515" i="37"/>
  <c r="M519" i="13"/>
  <c r="M531"/>
  <c r="W532"/>
  <c r="T536"/>
  <c r="Y541"/>
  <c r="E544" i="37"/>
  <c r="H544" i="13"/>
  <c r="T545"/>
  <c r="W565"/>
  <c r="E568" i="37"/>
  <c r="G568" i="13"/>
  <c r="E570" i="37"/>
  <c r="G570" i="13"/>
  <c r="E572" i="37"/>
  <c r="G572" i="13"/>
  <c r="E574" i="37"/>
  <c r="G574" i="13"/>
  <c r="U603"/>
  <c r="M605"/>
  <c r="M607"/>
  <c r="M609"/>
  <c r="M611"/>
  <c r="M613"/>
  <c r="M615"/>
  <c r="M617"/>
  <c r="M619"/>
  <c r="M621"/>
  <c r="M623"/>
  <c r="M625"/>
  <c r="M627"/>
  <c r="M629"/>
  <c r="E633" i="37"/>
  <c r="G633" i="13"/>
  <c r="E635" i="37"/>
  <c r="G635" i="13"/>
  <c r="U636"/>
  <c r="S639"/>
  <c r="N644" i="37"/>
  <c r="W647" i="13"/>
  <c r="T649"/>
  <c r="W650"/>
  <c r="R641" i="37"/>
  <c r="BD43" i="1"/>
  <c r="T41" i="37" s="1"/>
  <c r="AH43" i="12"/>
  <c r="AG43" s="1"/>
  <c r="Q50" i="13"/>
  <c r="Z52" i="6"/>
  <c r="Q65" i="13"/>
  <c r="Z67" i="6"/>
  <c r="AH86" i="12"/>
  <c r="AG86" s="1"/>
  <c r="BD86" i="1"/>
  <c r="T84" i="37" s="1"/>
  <c r="AB97" i="1"/>
  <c r="H95" i="37" s="1"/>
  <c r="Q107" i="13"/>
  <c r="Z109" i="6"/>
  <c r="AR146" i="1"/>
  <c r="X146" i="12"/>
  <c r="W146" s="1"/>
  <c r="M162" i="13"/>
  <c r="Q164" i="6"/>
  <c r="M178" i="13"/>
  <c r="Q180" i="6"/>
  <c r="AR187" i="1"/>
  <c r="N185" i="37" s="1"/>
  <c r="M188" i="13"/>
  <c r="Q190" i="6"/>
  <c r="BC205" i="1"/>
  <c r="S203" i="37" s="1"/>
  <c r="AF205" i="12"/>
  <c r="AE205" s="1"/>
  <c r="AR215" i="1"/>
  <c r="N213" i="37" s="1"/>
  <c r="X215" i="12"/>
  <c r="W215" s="1"/>
  <c r="AR219" i="1"/>
  <c r="N217" i="37" s="1"/>
  <c r="X219" i="12"/>
  <c r="W219" s="1"/>
  <c r="AB221" i="1"/>
  <c r="H219" i="37" s="1"/>
  <c r="R221" i="12"/>
  <c r="U219" i="5" s="1"/>
  <c r="M231" i="13"/>
  <c r="Q233" i="6"/>
  <c r="W250" i="13"/>
  <c r="AP252" i="6"/>
  <c r="Y251" i="13"/>
  <c r="AR253" i="6"/>
  <c r="AR257" i="1"/>
  <c r="N255" i="37" s="1"/>
  <c r="X257" i="12"/>
  <c r="W257" s="1"/>
  <c r="T276" i="13"/>
  <c r="T277" i="37"/>
  <c r="W284" i="13"/>
  <c r="W289"/>
  <c r="Y294"/>
  <c r="Q306"/>
  <c r="U342" i="37"/>
  <c r="W342" i="13"/>
  <c r="I347"/>
  <c r="I351"/>
  <c r="R352" i="37"/>
  <c r="U381"/>
  <c r="N385"/>
  <c r="I386" i="13"/>
  <c r="Y397"/>
  <c r="W399"/>
  <c r="I405"/>
  <c r="I412"/>
  <c r="M415"/>
  <c r="Y415"/>
  <c r="M419"/>
  <c r="W444"/>
  <c r="T464" i="37"/>
  <c r="W466" i="13"/>
  <c r="N469" i="37"/>
  <c r="T472"/>
  <c r="W474" i="13"/>
  <c r="W478"/>
  <c r="W479"/>
  <c r="W481"/>
  <c r="N484" i="37"/>
  <c r="W487" i="13"/>
  <c r="N490" i="37"/>
  <c r="Q495" i="13"/>
  <c r="N501" i="37"/>
  <c r="Q505"/>
  <c r="S505" i="13"/>
  <c r="Q510"/>
  <c r="M536"/>
  <c r="M541"/>
  <c r="R543" i="37"/>
  <c r="Q555" i="13"/>
  <c r="Q563"/>
  <c r="M566"/>
  <c r="W567"/>
  <c r="N569" i="37"/>
  <c r="W570" i="13"/>
  <c r="W571"/>
  <c r="W572"/>
  <c r="W573"/>
  <c r="I576"/>
  <c r="I578"/>
  <c r="I583"/>
  <c r="Q584" i="37"/>
  <c r="N631"/>
  <c r="V633" i="13"/>
  <c r="I638"/>
  <c r="N640"/>
  <c r="L640" s="1"/>
  <c r="N641" i="37"/>
  <c r="N643" i="13"/>
  <c r="L643" s="1"/>
  <c r="H649" i="37"/>
  <c r="N644" i="13"/>
  <c r="L644" s="1"/>
  <c r="AR54" i="1"/>
  <c r="N52" i="37" s="1"/>
  <c r="M120" i="13"/>
  <c r="Q122" i="6"/>
  <c r="AR160" i="1"/>
  <c r="N158" i="37" s="1"/>
  <c r="M180" i="13"/>
  <c r="Q182" i="6"/>
  <c r="AR188" i="1"/>
  <c r="N186" i="37" s="1"/>
  <c r="X190" i="12"/>
  <c r="W190" s="1"/>
  <c r="AR190" i="1"/>
  <c r="N188" i="37" s="1"/>
  <c r="BC212" i="1"/>
  <c r="S210" i="37" s="1"/>
  <c r="AF212" i="12"/>
  <c r="AE212" s="1"/>
  <c r="BD223" i="1"/>
  <c r="T221" i="37" s="1"/>
  <c r="AH223" i="12"/>
  <c r="AG223" s="1"/>
  <c r="BC231" i="1"/>
  <c r="S229" i="37" s="1"/>
  <c r="AF231" i="12"/>
  <c r="AE231" s="1"/>
  <c r="Y239" i="13"/>
  <c r="AR241" i="6"/>
  <c r="AR255" i="1"/>
  <c r="N253" i="37" s="1"/>
  <c r="X255" i="12"/>
  <c r="W255" s="1"/>
  <c r="AR256" i="1"/>
  <c r="N254" i="37" s="1"/>
  <c r="X256" i="12"/>
  <c r="W256" s="1"/>
  <c r="Y264" i="13"/>
  <c r="AR266" i="6"/>
  <c r="X265" i="13"/>
  <c r="AQ267" i="6"/>
  <c r="BC269" i="1"/>
  <c r="S267" i="37" s="1"/>
  <c r="AF269" i="12"/>
  <c r="AE269" s="1"/>
  <c r="M269" i="13"/>
  <c r="Q271" i="6"/>
  <c r="AR275" i="1"/>
  <c r="N273" i="37" s="1"/>
  <c r="X275" i="12"/>
  <c r="W275" s="1"/>
  <c r="N277" i="37"/>
  <c r="X278" i="13"/>
  <c r="T280"/>
  <c r="S291" i="37"/>
  <c r="W293" i="13"/>
  <c r="U296"/>
  <c r="E303" i="37"/>
  <c r="G303" i="13"/>
  <c r="E309" i="37"/>
  <c r="G309" i="13"/>
  <c r="U311"/>
  <c r="X329"/>
  <c r="H334" i="37"/>
  <c r="Y335" i="13"/>
  <c r="H338" i="37"/>
  <c r="E340"/>
  <c r="G340" i="13"/>
  <c r="U341"/>
  <c r="Q345"/>
  <c r="O349" i="37"/>
  <c r="T351"/>
  <c r="I353"/>
  <c r="M355" i="13"/>
  <c r="Q356"/>
  <c r="T358"/>
  <c r="S360" i="37"/>
  <c r="U362" i="13"/>
  <c r="Y363"/>
  <c r="T365" i="37"/>
  <c r="E368"/>
  <c r="G368" i="13"/>
  <c r="U369"/>
  <c r="S371" i="37"/>
  <c r="W375" i="13"/>
  <c r="O376" i="37"/>
  <c r="Q377" i="13"/>
  <c r="H378" i="37"/>
  <c r="U380" i="13"/>
  <c r="Q381" i="37"/>
  <c r="T381" i="13"/>
  <c r="O382" i="37"/>
  <c r="T386" i="13"/>
  <c r="U393" i="37"/>
  <c r="W393" i="13"/>
  <c r="N396" i="37"/>
  <c r="E398"/>
  <c r="G398" i="13"/>
  <c r="M402"/>
  <c r="U403"/>
  <c r="Y404"/>
  <c r="T408"/>
  <c r="U410"/>
  <c r="W411"/>
  <c r="U413"/>
  <c r="U416" i="37"/>
  <c r="W416" i="13"/>
  <c r="U418" i="37"/>
  <c r="W418" i="13"/>
  <c r="E429" i="37"/>
  <c r="G429" i="13"/>
  <c r="U430"/>
  <c r="E432" i="37"/>
  <c r="G432" i="13"/>
  <c r="T433"/>
  <c r="M435"/>
  <c r="U443"/>
  <c r="U449"/>
  <c r="Q450"/>
  <c r="U453"/>
  <c r="Q454"/>
  <c r="U457"/>
  <c r="Q458"/>
  <c r="T463"/>
  <c r="T465"/>
  <c r="E468" i="37"/>
  <c r="G468" i="13"/>
  <c r="E470" i="37"/>
  <c r="G470" i="13"/>
  <c r="T484"/>
  <c r="E487" i="37"/>
  <c r="G487" i="13"/>
  <c r="W491"/>
  <c r="W493"/>
  <c r="N495" i="37"/>
  <c r="T498" i="13"/>
  <c r="Q499"/>
  <c r="M508"/>
  <c r="T511"/>
  <c r="U514"/>
  <c r="T517"/>
  <c r="H521" i="37"/>
  <c r="Q522" i="13"/>
  <c r="O525" i="37"/>
  <c r="T528" i="13"/>
  <c r="E531" i="37"/>
  <c r="G531" i="13"/>
  <c r="M539"/>
  <c r="W540"/>
  <c r="E542" i="37"/>
  <c r="G542" i="13"/>
  <c r="U546"/>
  <c r="U548"/>
  <c r="U550"/>
  <c r="U552"/>
  <c r="U554"/>
  <c r="U556"/>
  <c r="U558"/>
  <c r="U560"/>
  <c r="U562"/>
  <c r="U564"/>
  <c r="N575" i="37"/>
  <c r="W576" i="13"/>
  <c r="T577"/>
  <c r="N580" i="37"/>
  <c r="S581" i="13"/>
  <c r="Y583"/>
  <c r="N585" i="37"/>
  <c r="M586" i="13"/>
  <c r="E588" i="37"/>
  <c r="G588" i="13"/>
  <c r="U589"/>
  <c r="E591" i="37"/>
  <c r="G591" i="13"/>
  <c r="T592"/>
  <c r="M594"/>
  <c r="E596" i="37"/>
  <c r="G596" i="13"/>
  <c r="U597"/>
  <c r="E599" i="37"/>
  <c r="G599" i="13"/>
  <c r="T600"/>
  <c r="M602"/>
  <c r="W605"/>
  <c r="W608"/>
  <c r="W611"/>
  <c r="W613"/>
  <c r="W616"/>
  <c r="W619"/>
  <c r="W623"/>
  <c r="W626"/>
  <c r="U630"/>
  <c r="T632"/>
  <c r="Y634"/>
  <c r="Y635"/>
  <c r="W636"/>
  <c r="N640" i="37"/>
  <c r="N643"/>
  <c r="W646" i="13"/>
  <c r="E649" i="37"/>
  <c r="G649" i="13"/>
  <c r="O625" i="37"/>
  <c r="Z68" i="12"/>
  <c r="AB79" i="1"/>
  <c r="H77" i="37" s="1"/>
  <c r="R79" i="12"/>
  <c r="U77" i="5" s="1"/>
  <c r="AB98" i="1"/>
  <c r="H96" i="37" s="1"/>
  <c r="BB116" i="1"/>
  <c r="R114" i="37" s="1"/>
  <c r="BC138" i="1"/>
  <c r="S136" i="37" s="1"/>
  <c r="AF138" i="12"/>
  <c r="AE138" s="1"/>
  <c r="BD170" i="1"/>
  <c r="T168" i="37" s="1"/>
  <c r="BB201" i="1"/>
  <c r="R199" i="37" s="1"/>
  <c r="AD201" i="12"/>
  <c r="AC201" s="1"/>
  <c r="BC215" i="1"/>
  <c r="S213" i="37" s="1"/>
  <c r="AF215" i="12"/>
  <c r="AE215" s="1"/>
  <c r="BD216" i="1"/>
  <c r="T214" i="37" s="1"/>
  <c r="AH216" i="12"/>
  <c r="AG216" s="1"/>
  <c r="AB220" i="1"/>
  <c r="H218" i="37" s="1"/>
  <c r="R220" i="12"/>
  <c r="U218" i="5" s="1"/>
  <c r="BD246" i="1"/>
  <c r="T244" i="37" s="1"/>
  <c r="O277"/>
  <c r="T280"/>
  <c r="T287"/>
  <c r="R291"/>
  <c r="Q295"/>
  <c r="N371"/>
  <c r="I376" i="13"/>
  <c r="I378"/>
  <c r="I383"/>
  <c r="H385" i="37"/>
  <c r="N390"/>
  <c r="O396"/>
  <c r="U413"/>
  <c r="E415"/>
  <c r="E419"/>
  <c r="E420"/>
  <c r="E423"/>
  <c r="E424"/>
  <c r="E427"/>
  <c r="N428"/>
  <c r="O430"/>
  <c r="R431"/>
  <c r="T432"/>
  <c r="E437"/>
  <c r="E440"/>
  <c r="E441"/>
  <c r="E444"/>
  <c r="E445"/>
  <c r="E448"/>
  <c r="I463" i="13"/>
  <c r="N466" i="37"/>
  <c r="R469"/>
  <c r="N474"/>
  <c r="I477" i="13"/>
  <c r="N481" i="37"/>
  <c r="R484"/>
  <c r="N489"/>
  <c r="I497" i="13"/>
  <c r="N512" i="37"/>
  <c r="M528" i="13"/>
  <c r="H533" i="37"/>
  <c r="I535" i="13"/>
  <c r="O546" i="37"/>
  <c r="O547"/>
  <c r="O548"/>
  <c r="O549"/>
  <c r="O560"/>
  <c r="O561"/>
  <c r="O562"/>
  <c r="O563"/>
  <c r="O564"/>
  <c r="O587"/>
  <c r="R588"/>
  <c r="T589"/>
  <c r="O591"/>
  <c r="T591"/>
  <c r="O595"/>
  <c r="N597"/>
  <c r="O599"/>
  <c r="T599"/>
  <c r="N603"/>
  <c r="O619"/>
  <c r="I651" i="13"/>
  <c r="E384" i="37"/>
  <c r="Q408"/>
  <c r="N431"/>
  <c r="N438"/>
  <c r="H466"/>
  <c r="M486" i="13"/>
  <c r="N502" i="37"/>
  <c r="T512"/>
  <c r="I522" i="13"/>
  <c r="Q545" i="37"/>
  <c r="N588"/>
  <c r="Q598"/>
  <c r="Y615" i="13"/>
  <c r="Y627"/>
  <c r="BC142" i="1"/>
  <c r="S140" i="37" s="1"/>
  <c r="BD269" i="1"/>
  <c r="T267" i="37" s="1"/>
  <c r="Q288"/>
  <c r="N393"/>
  <c r="N407"/>
  <c r="N436"/>
  <c r="N448"/>
  <c r="H468"/>
  <c r="H483"/>
  <c r="H491"/>
  <c r="H507"/>
  <c r="I517" i="13"/>
  <c r="R520" i="37"/>
  <c r="I534" i="13"/>
  <c r="Q592" i="37"/>
  <c r="Y626" i="13"/>
  <c r="M653"/>
  <c r="Q285" i="37"/>
  <c r="Z334" i="13"/>
  <c r="Z338"/>
  <c r="N395" i="37"/>
  <c r="N429"/>
  <c r="H470"/>
  <c r="M494" i="13"/>
  <c r="Y605"/>
  <c r="Y613"/>
  <c r="Y621"/>
  <c r="Y629"/>
  <c r="BC132" i="1"/>
  <c r="BB197"/>
  <c r="R195" i="37" s="1"/>
  <c r="BD265" i="1"/>
  <c r="T263" i="37" s="1"/>
  <c r="N444"/>
  <c r="M469" i="13"/>
  <c r="M479"/>
  <c r="M484"/>
  <c r="H496" i="37"/>
  <c r="N506"/>
  <c r="M530"/>
  <c r="M627"/>
  <c r="AK155" i="1"/>
  <c r="M153" i="37" s="1"/>
  <c r="AK209" i="1"/>
  <c r="M207" i="37" s="1"/>
  <c r="AK72" i="1"/>
  <c r="M70" i="37" s="1"/>
  <c r="AK173" i="1"/>
  <c r="M171" i="37" s="1"/>
  <c r="M423"/>
  <c r="AK142" i="1"/>
  <c r="M140" i="37" s="1"/>
  <c r="M450"/>
  <c r="M639"/>
  <c r="M586"/>
  <c r="M577"/>
  <c r="AK52" i="1"/>
  <c r="M50" i="37" s="1"/>
  <c r="AK245" i="1"/>
  <c r="M243" i="37" s="1"/>
  <c r="M385"/>
  <c r="M485"/>
  <c r="M394"/>
  <c r="M278"/>
  <c r="M468"/>
  <c r="AK237" i="1"/>
  <c r="M235" i="37" s="1"/>
  <c r="M427"/>
  <c r="AK92" i="1"/>
  <c r="M90" i="37" s="1"/>
  <c r="AK103" i="1"/>
  <c r="M101" i="37" s="1"/>
  <c r="AK207" i="1"/>
  <c r="M205" i="37" s="1"/>
  <c r="AK276" i="1"/>
  <c r="M274" i="37" s="1"/>
  <c r="AK118" i="1"/>
  <c r="M116" i="37" s="1"/>
  <c r="AK191" i="1"/>
  <c r="M189" i="37" s="1"/>
  <c r="C580"/>
  <c r="M536"/>
  <c r="AK117" i="1"/>
  <c r="M115" i="37" s="1"/>
  <c r="M355"/>
  <c r="M578"/>
  <c r="M552"/>
  <c r="M321"/>
  <c r="AK58" i="1"/>
  <c r="M56" i="37" s="1"/>
  <c r="AK214" i="1"/>
  <c r="M212" i="37" s="1"/>
  <c r="M304"/>
  <c r="M340"/>
  <c r="M580"/>
  <c r="AK238" i="1"/>
  <c r="M236" i="37" s="1"/>
  <c r="AK223" i="1"/>
  <c r="M221" i="37" s="1"/>
  <c r="AK204" i="1"/>
  <c r="M202" i="37" s="1"/>
  <c r="M391"/>
  <c r="M613"/>
  <c r="AK249" i="1"/>
  <c r="M247" i="37" s="1"/>
  <c r="AK275" i="1"/>
  <c r="M273" i="37" s="1"/>
  <c r="M397"/>
  <c r="M567"/>
  <c r="AK114" i="1"/>
  <c r="M112" i="37" s="1"/>
  <c r="M420"/>
  <c r="Q255" i="1"/>
  <c r="C253" i="37" s="1"/>
  <c r="M372"/>
  <c r="M388"/>
  <c r="M411"/>
  <c r="M531"/>
  <c r="I431"/>
  <c r="I455"/>
  <c r="M345"/>
  <c r="M630"/>
  <c r="AK197" i="1"/>
  <c r="M195" i="37" s="1"/>
  <c r="M629"/>
  <c r="M316"/>
  <c r="AK277" i="1"/>
  <c r="M275" i="37" s="1"/>
  <c r="M356"/>
  <c r="M490"/>
  <c r="M301"/>
  <c r="C282"/>
  <c r="M520"/>
  <c r="M576"/>
  <c r="M638"/>
  <c r="M399"/>
  <c r="M641"/>
  <c r="AK243" i="1"/>
  <c r="M241" i="37" s="1"/>
  <c r="AK210" i="1"/>
  <c r="M208" i="37" s="1"/>
  <c r="AC208" i="1"/>
  <c r="I206" i="37" s="1"/>
  <c r="Q164" i="1"/>
  <c r="C162" i="37" s="1"/>
  <c r="M303"/>
  <c r="M298"/>
  <c r="AK208" i="1"/>
  <c r="M206" i="37" s="1"/>
  <c r="AK229" i="1"/>
  <c r="M227" i="37" s="1"/>
  <c r="M454"/>
  <c r="AK230" i="1"/>
  <c r="M228" i="37" s="1"/>
  <c r="M470"/>
  <c r="M569"/>
  <c r="M310"/>
  <c r="M317"/>
  <c r="M295"/>
  <c r="AK119" i="1"/>
  <c r="M117" i="37" s="1"/>
  <c r="M289"/>
  <c r="AK38" i="1"/>
  <c r="M36" i="37" s="1"/>
  <c r="M554"/>
  <c r="AK222" i="1"/>
  <c r="M220" i="37" s="1"/>
  <c r="AK265" i="1"/>
  <c r="M263" i="37" s="1"/>
  <c r="M597"/>
  <c r="M405"/>
  <c r="M441"/>
  <c r="AK54" i="1"/>
  <c r="M52" i="37" s="1"/>
  <c r="AK70" i="1"/>
  <c r="M68" i="37" s="1"/>
  <c r="AK71" i="1"/>
  <c r="M69" i="37" s="1"/>
  <c r="M332"/>
  <c r="AK254" i="1"/>
  <c r="M252" i="37" s="1"/>
  <c r="M293"/>
  <c r="M510"/>
  <c r="I586"/>
  <c r="Q271" i="1"/>
  <c r="C269" i="37" s="1"/>
  <c r="M386"/>
  <c r="M601"/>
  <c r="M349"/>
  <c r="M589"/>
  <c r="M584"/>
  <c r="M471"/>
  <c r="M282"/>
  <c r="M545"/>
  <c r="M457"/>
  <c r="M487"/>
  <c r="M451"/>
  <c r="AC48" i="1"/>
  <c r="I46" i="37" s="1"/>
  <c r="I446"/>
  <c r="AC53" i="1"/>
  <c r="I51" i="37" s="1"/>
  <c r="AC205" i="1"/>
  <c r="I203" i="37" s="1"/>
  <c r="I292"/>
  <c r="I281"/>
  <c r="I331"/>
  <c r="I610"/>
  <c r="AK107" i="1"/>
  <c r="M105" i="37" s="1"/>
  <c r="M493"/>
  <c r="M452"/>
  <c r="AC58" i="1"/>
  <c r="I56" i="37" s="1"/>
  <c r="I425"/>
  <c r="I447"/>
  <c r="M508"/>
  <c r="M581"/>
  <c r="AK257" i="1"/>
  <c r="M255" i="37" s="1"/>
  <c r="M460"/>
  <c r="AK85" i="1"/>
  <c r="M83" i="37" s="1"/>
  <c r="M575"/>
  <c r="M492"/>
  <c r="AK219" i="1"/>
  <c r="M217" i="37" s="1"/>
  <c r="M393"/>
  <c r="M443"/>
  <c r="AK246" i="1"/>
  <c r="M244" i="37" s="1"/>
  <c r="M447"/>
  <c r="AK199" i="1"/>
  <c r="M197" i="37" s="1"/>
  <c r="M419"/>
  <c r="M551"/>
  <c r="M465"/>
  <c r="M290"/>
  <c r="M438"/>
  <c r="AK241" i="1"/>
  <c r="M239" i="37" s="1"/>
  <c r="M327"/>
  <c r="M592"/>
  <c r="M467"/>
  <c r="M532"/>
  <c r="AK49" i="1"/>
  <c r="M47" i="37" s="1"/>
  <c r="AK183" i="1"/>
  <c r="M181" i="37" s="1"/>
  <c r="M509"/>
  <c r="M330"/>
  <c r="M497"/>
  <c r="M647"/>
  <c r="M426"/>
  <c r="AK213" i="1"/>
  <c r="M211" i="37" s="1"/>
  <c r="AK45" i="1"/>
  <c r="M43" i="37" s="1"/>
  <c r="M430"/>
  <c r="M469"/>
  <c r="M306"/>
  <c r="AK93" i="1"/>
  <c r="M91" i="37" s="1"/>
  <c r="M615"/>
  <c r="M286"/>
  <c r="AK147" i="1"/>
  <c r="M145" i="37" s="1"/>
  <c r="AA135" i="1"/>
  <c r="M404" i="37"/>
  <c r="M387"/>
  <c r="AK262" i="1"/>
  <c r="M260" i="37" s="1"/>
  <c r="AC52" i="1"/>
  <c r="I50" i="37" s="1"/>
  <c r="I524"/>
  <c r="AC121" i="1"/>
  <c r="I119" i="37" s="1"/>
  <c r="Q224" i="1"/>
  <c r="C222" i="37" s="1"/>
  <c r="Q272" i="1"/>
  <c r="C270" i="37" s="1"/>
  <c r="Q136" i="1"/>
  <c r="C134" i="37" s="1"/>
  <c r="AC50" i="1"/>
  <c r="I48" i="37" s="1"/>
  <c r="AA118" i="1"/>
  <c r="C504" i="37"/>
  <c r="M413"/>
  <c r="M366"/>
  <c r="M305"/>
  <c r="M625"/>
  <c r="M603"/>
  <c r="AK218" i="1"/>
  <c r="M216" i="37" s="1"/>
  <c r="M358"/>
  <c r="M535"/>
  <c r="M563"/>
  <c r="M338"/>
  <c r="M607"/>
  <c r="M505"/>
  <c r="C616"/>
  <c r="C539"/>
  <c r="M325"/>
  <c r="M328"/>
  <c r="AK179" i="1"/>
  <c r="M177" i="37" s="1"/>
  <c r="M514"/>
  <c r="M326"/>
  <c r="M445"/>
  <c r="M504"/>
  <c r="M561"/>
  <c r="M606"/>
  <c r="M362"/>
  <c r="M459"/>
  <c r="M299"/>
  <c r="M547"/>
  <c r="M416"/>
  <c r="M353"/>
  <c r="M609"/>
  <c r="M344"/>
  <c r="M458"/>
  <c r="AK200" i="1"/>
  <c r="M198" i="37" s="1"/>
  <c r="M398"/>
  <c r="M582"/>
  <c r="Q90" i="1"/>
  <c r="C88" i="37" s="1"/>
  <c r="C540"/>
  <c r="AK236" i="1"/>
  <c r="M234" i="37" s="1"/>
  <c r="AK100" i="1"/>
  <c r="M98" i="37" s="1"/>
  <c r="M348"/>
  <c r="AK205" i="1"/>
  <c r="M203" i="37" s="1"/>
  <c r="M462"/>
  <c r="M291"/>
  <c r="M496"/>
  <c r="M631"/>
  <c r="AC146" i="1"/>
  <c r="I144" i="37" s="1"/>
  <c r="C394"/>
  <c r="C581"/>
  <c r="C294"/>
  <c r="M434"/>
  <c r="M595"/>
  <c r="M636"/>
  <c r="AK273" i="1"/>
  <c r="M271" i="37" s="1"/>
  <c r="M449"/>
  <c r="AK270" i="1"/>
  <c r="M268" i="37" s="1"/>
  <c r="M644"/>
  <c r="M437"/>
  <c r="AA56" i="1"/>
  <c r="AA136"/>
  <c r="AA133"/>
  <c r="AC175"/>
  <c r="I173" i="37" s="1"/>
  <c r="AA197" i="1"/>
  <c r="I344" i="37"/>
  <c r="I319"/>
  <c r="I397"/>
  <c r="I445"/>
  <c r="I493"/>
  <c r="AC91" i="1"/>
  <c r="I89" i="37" s="1"/>
  <c r="I611"/>
  <c r="AK162" i="1"/>
  <c r="M160" i="37" s="1"/>
  <c r="C290"/>
  <c r="AK110" i="1"/>
  <c r="M108" i="37" s="1"/>
  <c r="M632"/>
  <c r="M562"/>
  <c r="AK145" i="1"/>
  <c r="M143" i="37" s="1"/>
  <c r="M538"/>
  <c r="M516"/>
  <c r="AK264" i="1"/>
  <c r="M262" i="37" s="1"/>
  <c r="M518"/>
  <c r="M612"/>
  <c r="M446"/>
  <c r="M318"/>
  <c r="M628"/>
  <c r="M466"/>
  <c r="M544"/>
  <c r="M288"/>
  <c r="M620"/>
  <c r="M363"/>
  <c r="AC64" i="1"/>
  <c r="I62" i="37" s="1"/>
  <c r="AC84" i="1"/>
  <c r="I82" i="37" s="1"/>
  <c r="AA142" i="1"/>
  <c r="AC158"/>
  <c r="I156" i="37" s="1"/>
  <c r="AC206" i="1"/>
  <c r="I204" i="37" s="1"/>
  <c r="AC212" i="1"/>
  <c r="I210" i="37" s="1"/>
  <c r="I288"/>
  <c r="Q109" i="1"/>
  <c r="C107" i="37" s="1"/>
  <c r="Q218" i="1"/>
  <c r="C216" i="37" s="1"/>
  <c r="Q253" i="1"/>
  <c r="C251" i="37" s="1"/>
  <c r="AK41" i="1"/>
  <c r="M39" i="37" s="1"/>
  <c r="M435"/>
  <c r="AK255" i="1"/>
  <c r="M253" i="37" s="1"/>
  <c r="AK127" i="1"/>
  <c r="M125" i="37" s="1"/>
  <c r="AK269" i="1"/>
  <c r="M267" i="37" s="1"/>
  <c r="M365"/>
  <c r="AK120" i="1"/>
  <c r="M118" i="37" s="1"/>
  <c r="M622"/>
  <c r="M498"/>
  <c r="M308"/>
  <c r="AA42" i="1"/>
  <c r="AA116"/>
  <c r="AA171"/>
  <c r="AC202"/>
  <c r="I200" i="37" s="1"/>
  <c r="I518"/>
  <c r="AK55" i="1"/>
  <c r="M53" i="37" s="1"/>
  <c r="M375"/>
  <c r="AK146" i="1"/>
  <c r="M144" i="37" s="1"/>
  <c r="M461"/>
  <c r="M541"/>
  <c r="AK156" i="1"/>
  <c r="M154" i="37" s="1"/>
  <c r="M331"/>
  <c r="M624"/>
  <c r="M347"/>
  <c r="Q30" i="1"/>
  <c r="C28" i="37" s="1"/>
  <c r="AA195" i="1"/>
  <c r="Q167"/>
  <c r="C165" i="37" s="1"/>
  <c r="Q273" i="1"/>
  <c r="C271" i="37" s="1"/>
  <c r="C277"/>
  <c r="Q34" i="1"/>
  <c r="C32" i="37" s="1"/>
  <c r="Q53" i="1"/>
  <c r="C51" i="37" s="1"/>
  <c r="AC140" i="1"/>
  <c r="I138" i="37" s="1"/>
  <c r="Q63" i="1"/>
  <c r="C61" i="37" s="1"/>
  <c r="C426"/>
  <c r="AK159" i="1"/>
  <c r="M157" i="37" s="1"/>
  <c r="AK79" i="1"/>
  <c r="M77" i="37" s="1"/>
  <c r="M322"/>
  <c r="M512"/>
  <c r="Q161" i="1"/>
  <c r="C159" i="37" s="1"/>
  <c r="AC182" i="1"/>
  <c r="I180" i="37" s="1"/>
  <c r="Q183" i="1"/>
  <c r="C181" i="37" s="1"/>
  <c r="Q188" i="1"/>
  <c r="C186" i="37" s="1"/>
  <c r="C508"/>
  <c r="Q130" i="1"/>
  <c r="C128" i="37" s="1"/>
  <c r="C351"/>
  <c r="C415"/>
  <c r="C567"/>
  <c r="Q65" i="1"/>
  <c r="C63" i="37" s="1"/>
  <c r="AC190" i="1"/>
  <c r="I188" i="37" s="1"/>
  <c r="AC209" i="1"/>
  <c r="I207" i="37" s="1"/>
  <c r="I359"/>
  <c r="C532"/>
  <c r="Q113" i="1"/>
  <c r="C111" i="37" s="1"/>
  <c r="Q250" i="1"/>
  <c r="C248" i="37" s="1"/>
  <c r="C569"/>
  <c r="M314"/>
  <c r="Q41" i="1"/>
  <c r="C39" i="37" s="1"/>
  <c r="Q29" i="1"/>
  <c r="C27" i="37" s="1"/>
  <c r="Q32" i="1"/>
  <c r="C30" i="37" s="1"/>
  <c r="C479"/>
  <c r="Q235" i="1"/>
  <c r="C233" i="37" s="1"/>
  <c r="C391"/>
  <c r="I607"/>
  <c r="C586"/>
  <c r="Q211" i="1"/>
  <c r="C209" i="37" s="1"/>
  <c r="Q139" i="1"/>
  <c r="C137" i="37" s="1"/>
  <c r="C312"/>
  <c r="I339"/>
  <c r="M473"/>
  <c r="Q111" i="1"/>
  <c r="C109" i="37" s="1"/>
  <c r="Q264" i="1"/>
  <c r="C262" i="37" s="1"/>
  <c r="C431"/>
  <c r="M382"/>
  <c r="AK256" i="1"/>
  <c r="M254" i="37" s="1"/>
  <c r="M364"/>
  <c r="M284"/>
  <c r="AC74" i="1"/>
  <c r="I72" i="37" s="1"/>
  <c r="Q96" i="1"/>
  <c r="C94" i="37" s="1"/>
  <c r="Q79" i="1"/>
  <c r="C77" i="37" s="1"/>
  <c r="Q251" i="1"/>
  <c r="C249" i="37" s="1"/>
  <c r="C497"/>
  <c r="Q128" i="1"/>
  <c r="C126" i="37" s="1"/>
  <c r="Q49" i="1"/>
  <c r="C47" i="37" s="1"/>
  <c r="C468"/>
  <c r="Q93" i="1"/>
  <c r="C91" i="37" s="1"/>
  <c r="C338"/>
  <c r="C329"/>
  <c r="C389"/>
  <c r="C310"/>
  <c r="Q205" i="1"/>
  <c r="C203" i="37" s="1"/>
  <c r="I294"/>
  <c r="Q168" i="1"/>
  <c r="C166" i="37" s="1"/>
  <c r="C484"/>
  <c r="Q89" i="1"/>
  <c r="C87" i="37" s="1"/>
  <c r="C513"/>
  <c r="C306"/>
  <c r="C422"/>
  <c r="C285"/>
  <c r="C472"/>
  <c r="AC59" i="1"/>
  <c r="I57" i="37" s="1"/>
  <c r="AC132" i="1"/>
  <c r="I130" i="37" s="1"/>
  <c r="I553"/>
  <c r="I631"/>
  <c r="AA45" i="1"/>
  <c r="Q174"/>
  <c r="C172" i="37" s="1"/>
  <c r="I612"/>
  <c r="C628"/>
  <c r="Q74" i="1"/>
  <c r="C72" i="37" s="1"/>
  <c r="Q86" i="1"/>
  <c r="C84" i="37" s="1"/>
  <c r="Q175" i="1"/>
  <c r="C173" i="37" s="1"/>
  <c r="Q230" i="1"/>
  <c r="C228" i="37" s="1"/>
  <c r="M548"/>
  <c r="AK53" i="1"/>
  <c r="M51" i="37" s="1"/>
  <c r="M324"/>
  <c r="AK97" i="1"/>
  <c r="M95" i="37" s="1"/>
  <c r="AK260" i="1"/>
  <c r="M258" i="37" s="1"/>
  <c r="M281"/>
  <c r="M287"/>
  <c r="I439"/>
  <c r="AK141" i="1"/>
  <c r="M139" i="37" s="1"/>
  <c r="AC227" i="1"/>
  <c r="I225" i="37" s="1"/>
  <c r="AC93" i="1"/>
  <c r="I91" i="37" s="1"/>
  <c r="Q147" i="1"/>
  <c r="C145" i="37" s="1"/>
  <c r="C647"/>
  <c r="Q129" i="1"/>
  <c r="C127" i="37" s="1"/>
  <c r="C330"/>
  <c r="AA273" i="1"/>
  <c r="I603" i="37"/>
  <c r="Q228" i="1"/>
  <c r="C226" i="37" s="1"/>
  <c r="C380"/>
  <c r="AK181" i="1"/>
  <c r="M179" i="37" s="1"/>
  <c r="Q40" i="1"/>
  <c r="C38" i="37" s="1"/>
  <c r="M506"/>
  <c r="AK131" i="1"/>
  <c r="M129" i="37" s="1"/>
  <c r="AK76" i="1"/>
  <c r="M74" i="37" s="1"/>
  <c r="AK157" i="1"/>
  <c r="M155" i="37" s="1"/>
  <c r="M336"/>
  <c r="M522"/>
  <c r="AK272" i="1"/>
  <c r="M270" i="37" s="1"/>
  <c r="M618"/>
  <c r="AK122" i="1"/>
  <c r="M120" i="37" s="1"/>
  <c r="M502"/>
  <c r="Q80" i="1"/>
  <c r="C78" i="37" s="1"/>
  <c r="AC261" i="1"/>
  <c r="I259" i="37" s="1"/>
  <c r="C324"/>
  <c r="C503"/>
  <c r="Q105" i="1"/>
  <c r="C103" i="37" s="1"/>
  <c r="C300"/>
  <c r="AC88" i="1"/>
  <c r="I86" i="37" s="1"/>
  <c r="C336"/>
  <c r="C634"/>
  <c r="Q144" i="1"/>
  <c r="C142" i="37" s="1"/>
  <c r="AA82" i="1"/>
  <c r="AA79"/>
  <c r="Q102"/>
  <c r="C100" i="37" s="1"/>
  <c r="AA134" i="1"/>
  <c r="Q31"/>
  <c r="C29" i="37" s="1"/>
  <c r="C502"/>
  <c r="C358"/>
  <c r="C535"/>
  <c r="Q35" i="1"/>
  <c r="C33" i="37" s="1"/>
  <c r="Q119" i="1"/>
  <c r="C117" i="37" s="1"/>
  <c r="AK152" i="1"/>
  <c r="M150" i="37" s="1"/>
  <c r="M357"/>
  <c r="M583"/>
  <c r="M294"/>
  <c r="I409"/>
  <c r="C487"/>
  <c r="Q158" i="1"/>
  <c r="C156" i="37" s="1"/>
  <c r="C381"/>
  <c r="C287"/>
  <c r="Q254" i="1"/>
  <c r="C252" i="37" s="1"/>
  <c r="AA157" i="1"/>
  <c r="I434" i="37"/>
  <c r="I443"/>
  <c r="Q197" i="1"/>
  <c r="C195" i="37" s="1"/>
  <c r="Q238" i="1"/>
  <c r="C236" i="37" s="1"/>
  <c r="C618"/>
  <c r="C509"/>
  <c r="C594"/>
  <c r="AK90" i="1"/>
  <c r="M88" i="37" s="1"/>
  <c r="AC127" i="1"/>
  <c r="I125" i="37" s="1"/>
  <c r="AA107" i="1"/>
  <c r="AA138"/>
  <c r="AA269"/>
  <c r="I364" i="37"/>
  <c r="I372"/>
  <c r="I426"/>
  <c r="I415"/>
  <c r="I489"/>
  <c r="Q68" i="1"/>
  <c r="C66" i="37" s="1"/>
  <c r="Q210" i="1"/>
  <c r="C208" i="37" s="1"/>
  <c r="Q225" i="1"/>
  <c r="C223" i="37" s="1"/>
  <c r="AC250" i="1"/>
  <c r="I248" i="37" s="1"/>
  <c r="C410"/>
  <c r="C523"/>
  <c r="M396"/>
  <c r="C303"/>
  <c r="C293"/>
  <c r="Q260" i="1"/>
  <c r="C258" i="37" s="1"/>
  <c r="C448"/>
  <c r="C543"/>
  <c r="C651"/>
  <c r="AC94" i="1"/>
  <c r="I92" i="37" s="1"/>
  <c r="AK185" i="1"/>
  <c r="M183" i="37" s="1"/>
  <c r="C568"/>
  <c r="AK86" i="1"/>
  <c r="M84" i="37" s="1"/>
  <c r="C556"/>
  <c r="M444"/>
  <c r="AK130" i="1"/>
  <c r="M128" i="37" s="1"/>
  <c r="M519"/>
  <c r="AK101" i="1"/>
  <c r="M99" i="37" s="1"/>
  <c r="AK139" i="1"/>
  <c r="M137" i="37" s="1"/>
  <c r="AK242" i="1"/>
  <c r="M240" i="37" s="1"/>
  <c r="AK67" i="1"/>
  <c r="M65" i="37" s="1"/>
  <c r="M401"/>
  <c r="AA90" i="1"/>
  <c r="AA185"/>
  <c r="AC160"/>
  <c r="I158" i="37" s="1"/>
  <c r="AA36" i="1"/>
  <c r="AC92"/>
  <c r="I90" i="37" s="1"/>
  <c r="AA129" i="1"/>
  <c r="AA166"/>
  <c r="AK215"/>
  <c r="M213" i="37" s="1"/>
  <c r="AA117" i="1"/>
  <c r="C482" i="37"/>
  <c r="C465"/>
  <c r="C522"/>
  <c r="M649"/>
  <c r="C398"/>
  <c r="C551"/>
  <c r="Q62" i="1"/>
  <c r="C60" i="37" s="1"/>
  <c r="M515"/>
  <c r="C572"/>
  <c r="Q64" i="1"/>
  <c r="C62" i="37" s="1"/>
  <c r="C417"/>
  <c r="C590"/>
  <c r="Q82" i="1"/>
  <c r="C80" i="37" s="1"/>
  <c r="C644"/>
  <c r="M610"/>
  <c r="AK94" i="1"/>
  <c r="M92" i="37" s="1"/>
  <c r="AK144" i="1"/>
  <c r="M142" i="37" s="1"/>
  <c r="M555"/>
  <c r="AC65" i="1"/>
  <c r="I63" i="37" s="1"/>
  <c r="AA143" i="1"/>
  <c r="AC201"/>
  <c r="I199" i="37" s="1"/>
  <c r="Q166" i="1"/>
  <c r="C164" i="37" s="1"/>
  <c r="AC120" i="1"/>
  <c r="I118" i="37" s="1"/>
  <c r="Q145" i="1"/>
  <c r="C143" i="37" s="1"/>
  <c r="C432"/>
  <c r="Q70" i="1"/>
  <c r="C68" i="37" s="1"/>
  <c r="Q134" i="1"/>
  <c r="C132" i="37" s="1"/>
  <c r="C286"/>
  <c r="Q170" i="1"/>
  <c r="C168" i="37" s="1"/>
  <c r="AK99" i="1"/>
  <c r="M97" i="37" s="1"/>
  <c r="AK259" i="1"/>
  <c r="M257" i="37" s="1"/>
  <c r="AC111" i="1"/>
  <c r="I109" i="37" s="1"/>
  <c r="AC217" i="1"/>
  <c r="I215" i="37" s="1"/>
  <c r="I416"/>
  <c r="AC241" i="1"/>
  <c r="I239" i="37" s="1"/>
  <c r="Q178" i="1"/>
  <c r="C176" i="37" s="1"/>
  <c r="C366"/>
  <c r="I376"/>
  <c r="Q36" i="1"/>
  <c r="C34" i="37" s="1"/>
  <c r="Q66" i="1"/>
  <c r="C64" i="37" s="1"/>
  <c r="Q159" i="1"/>
  <c r="C157" i="37" s="1"/>
  <c r="C283"/>
  <c r="AC244" i="1"/>
  <c r="I242" i="37" s="1"/>
  <c r="C361"/>
  <c r="AK143" i="1"/>
  <c r="M141" i="37" s="1"/>
  <c r="AK89" i="1"/>
  <c r="M87" i="37" s="1"/>
  <c r="C501"/>
  <c r="M350"/>
  <c r="AK82" i="1"/>
  <c r="M80" i="37" s="1"/>
  <c r="AK220" i="1"/>
  <c r="M218" i="37" s="1"/>
  <c r="AK115" i="1"/>
  <c r="M113" i="37" s="1"/>
  <c r="AA75" i="1"/>
  <c r="AA95"/>
  <c r="AA144"/>
  <c r="AC213"/>
  <c r="I211" i="37" s="1"/>
  <c r="I313"/>
  <c r="Q71" i="1"/>
  <c r="C69" i="37" s="1"/>
  <c r="Q200" i="1"/>
  <c r="C198" i="37" s="1"/>
  <c r="Q245" i="1"/>
  <c r="C243" i="37" s="1"/>
  <c r="C384"/>
  <c r="C579"/>
  <c r="C599"/>
  <c r="C561"/>
  <c r="Q38" i="1"/>
  <c r="C36" i="37" s="1"/>
  <c r="AA60" i="1"/>
  <c r="AA87"/>
  <c r="Q88"/>
  <c r="C86" i="37" s="1"/>
  <c r="AA139" i="1"/>
  <c r="AC173"/>
  <c r="I171" i="37" s="1"/>
  <c r="AA270" i="1"/>
  <c r="I396" i="37"/>
  <c r="I432"/>
  <c r="AK224" i="1"/>
  <c r="M222" i="37" s="1"/>
  <c r="AK78" i="1"/>
  <c r="M76" i="37" s="1"/>
  <c r="I454"/>
  <c r="Q277" i="1"/>
  <c r="C275" i="37" s="1"/>
  <c r="I307"/>
  <c r="AC240" i="1"/>
  <c r="I238" i="37" s="1"/>
  <c r="Q33" i="1"/>
  <c r="C31" i="37" s="1"/>
  <c r="AC128" i="1"/>
  <c r="I126" i="37" s="1"/>
  <c r="AA177" i="1"/>
  <c r="AA245"/>
  <c r="I351" i="37"/>
  <c r="I356"/>
  <c r="I375"/>
  <c r="I325"/>
  <c r="I393"/>
  <c r="Q206" i="1"/>
  <c r="C204" i="37" s="1"/>
  <c r="C346"/>
  <c r="C374"/>
  <c r="C517"/>
  <c r="Q78" i="1"/>
  <c r="C76" i="37" s="1"/>
  <c r="C399"/>
  <c r="C401"/>
  <c r="Q110" i="1"/>
  <c r="C108" i="37" s="1"/>
  <c r="Q133" i="1"/>
  <c r="C131" i="37" s="1"/>
  <c r="C298"/>
  <c r="C576"/>
  <c r="C302"/>
  <c r="C549"/>
  <c r="C489"/>
  <c r="C601"/>
  <c r="AK123" i="1"/>
  <c r="M121" i="37" s="1"/>
  <c r="AK98" i="1"/>
  <c r="M96" i="37" s="1"/>
  <c r="Q213" i="1"/>
  <c r="C211" i="37" s="1"/>
  <c r="AK46" i="1"/>
  <c r="M44" i="37" s="1"/>
  <c r="AK154" i="1"/>
  <c r="M152" i="37" s="1"/>
  <c r="AA100" i="1"/>
  <c r="AA221"/>
  <c r="Q77"/>
  <c r="C75" i="37" s="1"/>
  <c r="Q44" i="1"/>
  <c r="C42" i="37" s="1"/>
  <c r="Q107" i="1"/>
  <c r="C105" i="37" s="1"/>
  <c r="AC220" i="1"/>
  <c r="I218" i="37" s="1"/>
  <c r="C334"/>
  <c r="C565"/>
  <c r="C587"/>
  <c r="C485"/>
  <c r="C377"/>
  <c r="AK61" i="1"/>
  <c r="M59" i="37" s="1"/>
  <c r="C557"/>
  <c r="C564"/>
  <c r="C455"/>
  <c r="C413"/>
  <c r="AK108" i="1"/>
  <c r="M106" i="37" s="1"/>
  <c r="C328"/>
  <c r="I428"/>
  <c r="I456"/>
  <c r="I457"/>
  <c r="AA203" i="1"/>
  <c r="AC203"/>
  <c r="I201" i="37" s="1"/>
  <c r="AC271" i="1"/>
  <c r="I269" i="37" s="1"/>
  <c r="AA271" i="1"/>
  <c r="I309" i="37"/>
  <c r="I341"/>
  <c r="I462"/>
  <c r="AC233" i="1"/>
  <c r="I231" i="37" s="1"/>
  <c r="AA233" i="1"/>
  <c r="AA216"/>
  <c r="AC216"/>
  <c r="I214" i="37" s="1"/>
  <c r="AC274" i="1"/>
  <c r="I272" i="37" s="1"/>
  <c r="AA274" i="1"/>
  <c r="I360" i="37"/>
  <c r="AC237" i="1"/>
  <c r="I235" i="37" s="1"/>
  <c r="AA237" i="1"/>
  <c r="I486" i="37"/>
  <c r="AC115" i="1"/>
  <c r="I113" i="37" s="1"/>
  <c r="AA115" i="1"/>
  <c r="AA147"/>
  <c r="AC147"/>
  <c r="I145" i="37" s="1"/>
  <c r="AA137" i="1"/>
  <c r="AC137"/>
  <c r="I135" i="37" s="1"/>
  <c r="I652"/>
  <c r="AC176" i="1"/>
  <c r="I174" i="37" s="1"/>
  <c r="AA176" i="1"/>
  <c r="AC186"/>
  <c r="I184" i="37" s="1"/>
  <c r="AA186" i="1"/>
  <c r="I474" i="37"/>
  <c r="I355"/>
  <c r="AC47" i="1"/>
  <c r="I45" i="37" s="1"/>
  <c r="AC55" i="1"/>
  <c r="I53" i="37" s="1"/>
  <c r="AC104" i="1"/>
  <c r="I102" i="37" s="1"/>
  <c r="AA188" i="1"/>
  <c r="AC210"/>
  <c r="I208" i="37" s="1"/>
  <c r="AC277" i="1"/>
  <c r="I275" i="37" s="1"/>
  <c r="I293"/>
  <c r="AA275" i="1"/>
  <c r="I363" i="37"/>
  <c r="I379"/>
  <c r="I492"/>
  <c r="AK83" i="1"/>
  <c r="M81" i="37" s="1"/>
  <c r="AC248" i="1"/>
  <c r="I246" i="37" s="1"/>
  <c r="AC219" i="1"/>
  <c r="I217" i="37" s="1"/>
  <c r="C491"/>
  <c r="AA235" i="1"/>
  <c r="C548" i="37"/>
  <c r="AC80" i="1"/>
  <c r="I78" i="37" s="1"/>
  <c r="Q127" i="1"/>
  <c r="C125" i="37" s="1"/>
  <c r="AC145" i="1"/>
  <c r="I143" i="37" s="1"/>
  <c r="AA145" i="1"/>
  <c r="AC126"/>
  <c r="I124" i="37" s="1"/>
  <c r="AC169" i="1"/>
  <c r="I167" i="37" s="1"/>
  <c r="I297"/>
  <c r="I335"/>
  <c r="I315"/>
  <c r="I394"/>
  <c r="I424"/>
  <c r="I510"/>
  <c r="C511"/>
  <c r="AC165" i="1"/>
  <c r="I163" i="37" s="1"/>
  <c r="AA165" i="1"/>
  <c r="AC183"/>
  <c r="I181" i="37" s="1"/>
  <c r="AA183" i="1"/>
  <c r="AK60"/>
  <c r="M58" i="37" s="1"/>
  <c r="AC125" i="1"/>
  <c r="I123" i="37" s="1"/>
  <c r="AA125" i="1"/>
  <c r="C438" i="37"/>
  <c r="C304"/>
  <c r="I509"/>
  <c r="Q61" i="1"/>
  <c r="C59" i="37" s="1"/>
  <c r="I311"/>
  <c r="I321"/>
  <c r="I327"/>
  <c r="Q217" i="1"/>
  <c r="C215" i="37" s="1"/>
  <c r="C494"/>
  <c r="C510"/>
  <c r="C514"/>
  <c r="C289"/>
  <c r="Q231" i="1"/>
  <c r="C229" i="37" s="1"/>
  <c r="Q239" i="1"/>
  <c r="C237" i="37" s="1"/>
  <c r="C318"/>
  <c r="C385"/>
  <c r="C538"/>
  <c r="Q48" i="1"/>
  <c r="C46" i="37" s="1"/>
  <c r="C406"/>
  <c r="I317"/>
  <c r="Q182" i="1"/>
  <c r="C180" i="37" s="1"/>
  <c r="Q162" i="1"/>
  <c r="C160" i="37" s="1"/>
  <c r="Q179" i="1"/>
  <c r="C177" i="37" s="1"/>
  <c r="Q227" i="1"/>
  <c r="C225" i="37" s="1"/>
  <c r="C360"/>
  <c r="C382"/>
  <c r="C470"/>
  <c r="C619"/>
  <c r="Q146" i="1"/>
  <c r="C144" i="37" s="1"/>
  <c r="C362"/>
  <c r="C339"/>
  <c r="C547"/>
  <c r="C573"/>
  <c r="C412"/>
  <c r="C610"/>
  <c r="Q52" i="1"/>
  <c r="C50" i="37" s="1"/>
  <c r="Q266" i="1"/>
  <c r="C264" i="37" s="1"/>
  <c r="Q108" i="1"/>
  <c r="C106" i="37" s="1"/>
  <c r="C387"/>
  <c r="C627"/>
  <c r="C423"/>
  <c r="C552"/>
  <c r="Q195" i="1"/>
  <c r="C193" i="37" s="1"/>
  <c r="C408"/>
  <c r="C443"/>
  <c r="C528"/>
  <c r="Q215" i="1"/>
  <c r="C213" i="37" s="1"/>
  <c r="AK77" i="1"/>
  <c r="M75" i="37" s="1"/>
  <c r="Q177" i="1"/>
  <c r="C175" i="37" s="1"/>
  <c r="C450"/>
  <c r="C553"/>
  <c r="C624"/>
  <c r="Q216" i="1"/>
  <c r="C214" i="37" s="1"/>
  <c r="Q187" i="1"/>
  <c r="C185" i="37" s="1"/>
  <c r="C292"/>
  <c r="I347"/>
  <c r="AA228" i="1"/>
  <c r="AC228"/>
  <c r="I226" i="37" s="1"/>
  <c r="C291"/>
  <c r="Q181" i="1"/>
  <c r="C179" i="37" s="1"/>
  <c r="I399"/>
  <c r="I418"/>
  <c r="AC114" i="1"/>
  <c r="I112" i="37" s="1"/>
  <c r="AA114" i="1"/>
  <c r="AC266"/>
  <c r="I264" i="37" s="1"/>
  <c r="AA266" i="1"/>
  <c r="AC229"/>
  <c r="I227" i="37" s="1"/>
  <c r="AA229" i="1"/>
  <c r="AA232"/>
  <c r="AC232"/>
  <c r="I230" i="37" s="1"/>
  <c r="AC152" i="1"/>
  <c r="I150" i="37" s="1"/>
  <c r="AA152" i="1"/>
  <c r="I358" i="37"/>
  <c r="C524"/>
  <c r="Q142" i="1"/>
  <c r="C140" i="37" s="1"/>
  <c r="AK40" i="1"/>
  <c r="M38" i="37" s="1"/>
  <c r="Q67" i="1"/>
  <c r="C65" i="37" s="1"/>
  <c r="Q73" i="1"/>
  <c r="C71" i="37" s="1"/>
  <c r="Q85" i="1"/>
  <c r="C83" i="37" s="1"/>
  <c r="Q149" i="1"/>
  <c r="C147" i="37" s="1"/>
  <c r="Q204" i="1"/>
  <c r="C202" i="37" s="1"/>
  <c r="Q190" i="1"/>
  <c r="C188" i="37" s="1"/>
  <c r="C331"/>
  <c r="C369"/>
  <c r="C367"/>
  <c r="C498"/>
  <c r="C533"/>
  <c r="C614"/>
  <c r="Q51" i="1"/>
  <c r="C49" i="37" s="1"/>
  <c r="Q138" i="1"/>
  <c r="C136" i="37" s="1"/>
  <c r="C350"/>
  <c r="Q265" i="1"/>
  <c r="C263" i="37" s="1"/>
  <c r="C279"/>
  <c r="C308"/>
  <c r="C326"/>
  <c r="C375"/>
  <c r="C403"/>
  <c r="C456"/>
  <c r="C593"/>
  <c r="C393"/>
  <c r="C541"/>
  <c r="C570"/>
  <c r="C603"/>
  <c r="C457"/>
  <c r="C632"/>
  <c r="AK128" i="1"/>
  <c r="M126" i="37" s="1"/>
  <c r="AK65" i="1"/>
  <c r="M63" i="37" s="1"/>
  <c r="Q258" i="1"/>
  <c r="C256" i="37" s="1"/>
  <c r="C383"/>
  <c r="C452"/>
  <c r="C550"/>
  <c r="AK73" i="1"/>
  <c r="M71" i="37" s="1"/>
  <c r="Q154" i="1"/>
  <c r="C152" i="37" s="1"/>
  <c r="Q180" i="1"/>
  <c r="C178" i="37" s="1"/>
  <c r="Q150" i="1"/>
  <c r="C148" i="37" s="1"/>
  <c r="Q160" i="1"/>
  <c r="C158" i="37" s="1"/>
  <c r="Q171" i="1"/>
  <c r="C169" i="37" s="1"/>
  <c r="Q201" i="1"/>
  <c r="C199" i="37" s="1"/>
  <c r="Q226" i="1"/>
  <c r="C224" i="37" s="1"/>
  <c r="Q232" i="1"/>
  <c r="C230" i="37" s="1"/>
  <c r="Q242" i="1"/>
  <c r="C240" i="37" s="1"/>
  <c r="Q193" i="1"/>
  <c r="C191" i="37" s="1"/>
  <c r="C344"/>
  <c r="C321"/>
  <c r="C368"/>
  <c r="C481"/>
  <c r="C506"/>
  <c r="C615"/>
  <c r="C638"/>
  <c r="Q100" i="1"/>
  <c r="C98" i="37" s="1"/>
  <c r="Q115" i="1"/>
  <c r="C113" i="37" s="1"/>
  <c r="Q198" i="1"/>
  <c r="C196" i="37" s="1"/>
  <c r="Q267" i="1"/>
  <c r="C265" i="37" s="1"/>
  <c r="C386"/>
  <c r="C476"/>
  <c r="C571"/>
  <c r="C589"/>
  <c r="C622"/>
  <c r="Q252" i="1"/>
  <c r="C250" i="37" s="1"/>
  <c r="C545"/>
  <c r="C591"/>
  <c r="C640"/>
  <c r="C558"/>
  <c r="C447"/>
  <c r="Q56" i="1"/>
  <c r="C54" i="37" s="1"/>
  <c r="C418"/>
  <c r="Q112" i="1"/>
  <c r="C110" i="37" s="1"/>
  <c r="Q81" i="1"/>
  <c r="C79" i="37" s="1"/>
  <c r="Q156" i="1"/>
  <c r="C154" i="37" s="1"/>
  <c r="C630"/>
  <c r="C278"/>
  <c r="C397"/>
  <c r="C355"/>
  <c r="Q121" i="1"/>
  <c r="C119" i="37" s="1"/>
  <c r="Q120" i="1"/>
  <c r="C118" i="37" s="1"/>
  <c r="C453"/>
  <c r="C637"/>
  <c r="C527"/>
  <c r="C560"/>
  <c r="Q203" i="1"/>
  <c r="C201" i="37" s="1"/>
  <c r="C584"/>
  <c r="Q189" i="1"/>
  <c r="C187" i="37" s="1"/>
  <c r="Q191" i="1"/>
  <c r="C189" i="37" s="1"/>
  <c r="C466"/>
  <c r="C519"/>
  <c r="Q276" i="1"/>
  <c r="C274" i="37" s="1"/>
  <c r="C419"/>
  <c r="C492"/>
  <c r="Q122" i="1"/>
  <c r="C120" i="37" s="1"/>
  <c r="C608"/>
  <c r="C396"/>
  <c r="C458"/>
  <c r="Q104" i="1"/>
  <c r="C102" i="37" s="1"/>
  <c r="Q152" i="1"/>
  <c r="C150" i="37" s="1"/>
  <c r="C516"/>
  <c r="C521"/>
  <c r="Q148" i="1"/>
  <c r="C146" i="37" s="1"/>
  <c r="Q114" i="1"/>
  <c r="C112" i="37" s="1"/>
  <c r="C617"/>
  <c r="Q274" i="1"/>
  <c r="C272" i="37" s="1"/>
  <c r="C313"/>
  <c r="C320"/>
  <c r="C365"/>
  <c r="C578"/>
  <c r="Q69" i="1"/>
  <c r="C67" i="37" s="1"/>
  <c r="Q47" i="1"/>
  <c r="C45" i="37" s="1"/>
  <c r="Q243" i="1"/>
  <c r="C241" i="37" s="1"/>
  <c r="C337"/>
  <c r="C520"/>
  <c r="C464"/>
  <c r="Q45" i="1"/>
  <c r="C43" i="37" s="1"/>
  <c r="Q247" i="1"/>
  <c r="C245" i="37" s="1"/>
  <c r="Q257" i="1"/>
  <c r="C255" i="37" s="1"/>
  <c r="C281"/>
  <c r="C356"/>
  <c r="C364"/>
  <c r="Q118" i="1"/>
  <c r="C116" i="37" s="1"/>
  <c r="Q246" i="1"/>
  <c r="C244" i="37" s="1"/>
  <c r="C442"/>
  <c r="C575"/>
  <c r="C566"/>
  <c r="AC83" i="1"/>
  <c r="I81" i="37" s="1"/>
  <c r="Q202" i="1"/>
  <c r="C200" i="37" s="1"/>
  <c r="C343"/>
  <c r="C390"/>
  <c r="C534"/>
  <c r="Q196" i="1"/>
  <c r="C194" i="37" s="1"/>
  <c r="Q237" i="1"/>
  <c r="C235" i="37" s="1"/>
  <c r="C288"/>
  <c r="C370"/>
  <c r="C379"/>
  <c r="C639"/>
  <c r="C348"/>
  <c r="M533"/>
  <c r="Q54" i="1"/>
  <c r="C52" i="37" s="1"/>
  <c r="Q270" i="1"/>
  <c r="C268" i="37" s="1"/>
  <c r="C434"/>
  <c r="C428"/>
  <c r="AC224" i="1"/>
  <c r="I222" i="37" s="1"/>
  <c r="C446"/>
  <c r="Q72" i="1"/>
  <c r="C70" i="37" s="1"/>
  <c r="Q103" i="1"/>
  <c r="C101" i="37" s="1"/>
  <c r="Q143" i="1"/>
  <c r="C141" i="37" s="1"/>
  <c r="Q212" i="1"/>
  <c r="C210" i="37" s="1"/>
  <c r="Q261" i="1"/>
  <c r="C259" i="37" s="1"/>
  <c r="C341"/>
  <c r="C486"/>
  <c r="C490"/>
  <c r="C495"/>
  <c r="C641"/>
  <c r="Q50" i="1"/>
  <c r="C48" i="37" s="1"/>
  <c r="C325"/>
  <c r="C623"/>
  <c r="Q46" i="1"/>
  <c r="C44" i="37" s="1"/>
  <c r="Q58" i="1"/>
  <c r="C56" i="37" s="1"/>
  <c r="AC257" i="1"/>
  <c r="I255" i="37" s="1"/>
  <c r="C602"/>
  <c r="C280"/>
  <c r="C606"/>
  <c r="AK105" i="1"/>
  <c r="M103" i="37" s="1"/>
  <c r="Q194" i="1"/>
  <c r="C192" i="37" s="1"/>
  <c r="C636"/>
  <c r="Q186" i="1"/>
  <c r="C184" i="37" s="1"/>
  <c r="Q199" i="1"/>
  <c r="C197" i="37" s="1"/>
  <c r="C643"/>
  <c r="Q84" i="1"/>
  <c r="C82" i="37" s="1"/>
  <c r="Q98" i="1"/>
  <c r="C96" i="37" s="1"/>
  <c r="Q172" i="1"/>
  <c r="C170" i="37" s="1"/>
  <c r="C620"/>
  <c r="C440"/>
  <c r="C530"/>
  <c r="C607"/>
  <c r="Q75" i="1"/>
  <c r="C73" i="37" s="1"/>
  <c r="Q126" i="1"/>
  <c r="C124" i="37" s="1"/>
  <c r="C439"/>
  <c r="Q132" i="1"/>
  <c r="C130" i="37" s="1"/>
  <c r="Q140" i="1"/>
  <c r="C138" i="37" s="1"/>
  <c r="C449"/>
  <c r="C600"/>
  <c r="C462"/>
  <c r="C467"/>
  <c r="C526"/>
  <c r="C577"/>
  <c r="C604"/>
  <c r="C652"/>
  <c r="Q55" i="1"/>
  <c r="C53" i="37" s="1"/>
  <c r="C395"/>
  <c r="C430"/>
  <c r="C314"/>
  <c r="Q94" i="1"/>
  <c r="C92" i="37" s="1"/>
  <c r="C421"/>
  <c r="C488"/>
  <c r="C536"/>
  <c r="Q116" i="1"/>
  <c r="C114" i="37" s="1"/>
  <c r="Q256" i="1"/>
  <c r="C254" i="37" s="1"/>
  <c r="C402"/>
  <c r="C461"/>
  <c r="C596"/>
  <c r="M410"/>
  <c r="C515"/>
  <c r="C477"/>
  <c r="C507"/>
  <c r="C642"/>
  <c r="Q176" i="1"/>
  <c r="C174" i="37" s="1"/>
  <c r="C297"/>
  <c r="C416"/>
  <c r="C493"/>
  <c r="Q97" i="1"/>
  <c r="C95" i="37" s="1"/>
  <c r="Q153" i="1"/>
  <c r="C151" i="37" s="1"/>
  <c r="Q263" i="1"/>
  <c r="C261" i="37" s="1"/>
  <c r="Q39" i="1"/>
  <c r="C37" i="37" s="1"/>
  <c r="C427"/>
  <c r="C475"/>
  <c r="C505"/>
  <c r="C309"/>
  <c r="C317"/>
  <c r="C347"/>
  <c r="C463"/>
  <c r="C496"/>
  <c r="C512"/>
  <c r="C537"/>
  <c r="C437"/>
  <c r="C592"/>
  <c r="C499"/>
  <c r="C444"/>
  <c r="C378"/>
  <c r="C332"/>
  <c r="C376"/>
  <c r="C546"/>
  <c r="C574"/>
  <c r="Q57" i="1"/>
  <c r="C55" i="37" s="1"/>
  <c r="AA161" i="1"/>
  <c r="AC181"/>
  <c r="I179" i="37" s="1"/>
  <c r="Q155" i="1"/>
  <c r="C153" i="37" s="1"/>
  <c r="AC85" i="1"/>
  <c r="I83" i="37" s="1"/>
  <c r="Q163" i="1"/>
  <c r="C161" i="37" s="1"/>
  <c r="Q192" i="1"/>
  <c r="C190" i="37" s="1"/>
  <c r="Q184" i="1"/>
  <c r="C182" i="37" s="1"/>
  <c r="Q234" i="1"/>
  <c r="C232" i="37" s="1"/>
  <c r="Q244" i="1"/>
  <c r="C242" i="37" s="1"/>
  <c r="C474"/>
  <c r="C500"/>
  <c r="C518"/>
  <c r="Q269" i="1"/>
  <c r="C267" i="37" s="1"/>
  <c r="C441"/>
  <c r="Q87" i="1"/>
  <c r="C85" i="37" s="1"/>
  <c r="Q223" i="1"/>
  <c r="C221" i="37" s="1"/>
  <c r="C301"/>
  <c r="C409"/>
  <c r="C525"/>
  <c r="C611"/>
  <c r="C588"/>
  <c r="C612"/>
  <c r="C631"/>
  <c r="C597"/>
  <c r="C585"/>
  <c r="AK104" i="1"/>
  <c r="M102" i="37" s="1"/>
  <c r="C454"/>
  <c r="Q123" i="1"/>
  <c r="C121" i="37" s="1"/>
  <c r="AK161" i="1"/>
  <c r="M159" i="37" s="1"/>
  <c r="AK59" i="1"/>
  <c r="M57" i="37" s="1"/>
  <c r="Q91" i="1"/>
  <c r="C89" i="37" s="1"/>
  <c r="Q101" i="1"/>
  <c r="C99" i="37" s="1"/>
  <c r="Q208" i="1"/>
  <c r="C206" i="37" s="1"/>
  <c r="Q240" i="1"/>
  <c r="C238" i="37" s="1"/>
  <c r="I459"/>
  <c r="Q249" i="1"/>
  <c r="C247" i="37" s="1"/>
  <c r="C373"/>
  <c r="I452"/>
  <c r="C436"/>
  <c r="C529"/>
  <c r="C544"/>
  <c r="Q117" i="1"/>
  <c r="C115" i="37" s="1"/>
  <c r="C316"/>
  <c r="C295"/>
  <c r="C414"/>
  <c r="C460"/>
  <c r="Q60" i="1"/>
  <c r="C58" i="37" s="1"/>
  <c r="AC96" i="1"/>
  <c r="I94" i="37" s="1"/>
  <c r="AA194" i="1"/>
  <c r="I417" i="37"/>
  <c r="Q83" i="1"/>
  <c r="C81" i="37" s="1"/>
  <c r="Q43" i="1"/>
  <c r="C41" i="37" s="1"/>
  <c r="Q92" i="1"/>
  <c r="C90" i="37" s="1"/>
  <c r="Q157" i="1"/>
  <c r="C155" i="37" s="1"/>
  <c r="C315"/>
  <c r="C478"/>
  <c r="C471"/>
  <c r="C531"/>
  <c r="C650"/>
  <c r="Q42" i="1"/>
  <c r="C40" i="37" s="1"/>
  <c r="Q209" i="1"/>
  <c r="C207" i="37" s="1"/>
  <c r="C633"/>
  <c r="Q131" i="1"/>
  <c r="C129" i="37" s="1"/>
  <c r="Q275" i="1"/>
  <c r="C273" i="37" s="1"/>
  <c r="C542"/>
  <c r="I382"/>
  <c r="I544"/>
  <c r="I541"/>
  <c r="C322"/>
  <c r="C483"/>
  <c r="I408"/>
  <c r="I378"/>
  <c r="Q59" i="1"/>
  <c r="C57" i="37" s="1"/>
  <c r="C582"/>
  <c r="Q106" i="1"/>
  <c r="C104" i="37" s="1"/>
  <c r="AA192" i="1"/>
  <c r="I352" i="37"/>
  <c r="I555"/>
  <c r="Q185" i="1"/>
  <c r="C183" i="37" s="1"/>
  <c r="C554"/>
  <c r="C613"/>
  <c r="C609"/>
  <c r="C352"/>
  <c r="I498"/>
  <c r="C333"/>
  <c r="Q37" i="1"/>
  <c r="C35" i="37" s="1"/>
  <c r="AC54" i="1"/>
  <c r="I52" i="37" s="1"/>
  <c r="AC153" i="1"/>
  <c r="I151" i="37" s="1"/>
  <c r="Q95" i="1"/>
  <c r="C93" i="37" s="1"/>
  <c r="Q151" i="1"/>
  <c r="C149" i="37" s="1"/>
  <c r="Q135" i="1"/>
  <c r="C133" i="37" s="1"/>
  <c r="C473"/>
  <c r="C405"/>
  <c r="Q141" i="1"/>
  <c r="C139" i="37" s="1"/>
  <c r="Q241" i="1"/>
  <c r="C239" i="37" s="1"/>
  <c r="C469"/>
  <c r="C353"/>
  <c r="Q248" i="1"/>
  <c r="C246" i="37" s="1"/>
  <c r="C435"/>
  <c r="Q214" i="1"/>
  <c r="C212" i="37" s="1"/>
  <c r="C562"/>
  <c r="C605"/>
  <c r="C559"/>
  <c r="AK190" i="1"/>
  <c r="M188" i="37" s="1"/>
  <c r="Q76" i="1"/>
  <c r="C74" i="37" s="1"/>
  <c r="Q99" i="1"/>
  <c r="C97" i="37" s="1"/>
  <c r="C354"/>
  <c r="Q259" i="1"/>
  <c r="C257" i="37" s="1"/>
  <c r="C388"/>
  <c r="C480"/>
  <c r="C626"/>
  <c r="C359"/>
  <c r="C372"/>
  <c r="C563"/>
  <c r="C583"/>
  <c r="C555"/>
  <c r="C595"/>
  <c r="C276"/>
  <c r="C284"/>
  <c r="C646"/>
  <c r="C649"/>
  <c r="Q229" i="1"/>
  <c r="C227" i="37" s="1"/>
  <c r="C357"/>
  <c r="C363"/>
  <c r="C420"/>
  <c r="Q137" i="1"/>
  <c r="C135" i="37" s="1"/>
  <c r="C299"/>
  <c r="C340"/>
  <c r="C349"/>
  <c r="C625"/>
  <c r="C645"/>
  <c r="Q268" i="1"/>
  <c r="C266" i="37" s="1"/>
  <c r="C296"/>
  <c r="C400"/>
  <c r="C653"/>
  <c r="Q124" i="1"/>
  <c r="C122" i="37" s="1"/>
  <c r="Q125" i="1"/>
  <c r="C123" i="37" s="1"/>
  <c r="C425"/>
  <c r="C307"/>
  <c r="Q222" i="1"/>
  <c r="C220" i="37" s="1"/>
  <c r="Q236" i="1"/>
  <c r="C234" i="37" s="1"/>
  <c r="C648"/>
  <c r="AA231" i="1"/>
  <c r="AC231"/>
  <c r="I229" i="37" s="1"/>
  <c r="Q233" i="1"/>
  <c r="C231" i="37" s="1"/>
  <c r="C327"/>
  <c r="Q219" i="1"/>
  <c r="C217" i="37" s="1"/>
  <c r="C407"/>
  <c r="C342"/>
  <c r="C424"/>
  <c r="C459"/>
  <c r="C598"/>
  <c r="Q221" i="1"/>
  <c r="C219" i="37" s="1"/>
  <c r="C371"/>
  <c r="AA223" i="1"/>
  <c r="AC223"/>
  <c r="I221" i="37" s="1"/>
  <c r="Q165" i="1"/>
  <c r="C163" i="37" s="1"/>
  <c r="C445"/>
  <c r="Q220" i="1"/>
  <c r="C218" i="37" s="1"/>
  <c r="Q262" i="1"/>
  <c r="C260" i="37" s="1"/>
  <c r="Q169" i="1"/>
  <c r="C167" i="37" s="1"/>
  <c r="C311"/>
  <c r="C345"/>
  <c r="C411"/>
  <c r="C629"/>
  <c r="C392"/>
  <c r="C319"/>
  <c r="C335"/>
  <c r="C635"/>
  <c r="C404"/>
  <c r="C433"/>
  <c r="C305"/>
  <c r="Q207" i="1"/>
  <c r="C205" i="37" s="1"/>
  <c r="C429"/>
  <c r="C451"/>
  <c r="C621"/>
  <c r="Q173" i="1"/>
  <c r="C171" i="37" s="1"/>
  <c r="C323"/>
  <c r="AR31" i="1"/>
  <c r="N29" i="37" s="1"/>
  <c r="X31" i="12"/>
  <c r="W31" s="1"/>
  <c r="AD41"/>
  <c r="AD30"/>
  <c r="AR30" i="1"/>
  <c r="N28" i="37" s="1"/>
  <c r="X30" i="12"/>
  <c r="W30" s="1"/>
  <c r="AB38" i="1"/>
  <c r="H36" i="37" s="1"/>
  <c r="R38" i="12"/>
  <c r="U36" i="5" s="1"/>
  <c r="BD73" i="1"/>
  <c r="T71" i="37" s="1"/>
  <c r="AH73" i="12"/>
  <c r="AG73" s="1"/>
  <c r="AR81" i="1"/>
  <c r="N79" i="37" s="1"/>
  <c r="X81" i="12"/>
  <c r="W81" s="1"/>
  <c r="BB34" i="1"/>
  <c r="R32" i="37" s="1"/>
  <c r="AD34" i="12"/>
  <c r="AC34" s="1"/>
  <c r="AR34" i="1"/>
  <c r="N32" i="37" s="1"/>
  <c r="X34" i="12"/>
  <c r="W34" s="1"/>
  <c r="AB37" i="1"/>
  <c r="H35" i="37" s="1"/>
  <c r="R37" i="12"/>
  <c r="U35" i="5" s="1"/>
  <c r="AD46" i="12"/>
  <c r="Z29"/>
  <c r="AR83" i="1"/>
  <c r="N81" i="37" s="1"/>
  <c r="X83" i="12"/>
  <c r="W83" s="1"/>
  <c r="BC89" i="1"/>
  <c r="S87" i="37" s="1"/>
  <c r="AR91" i="1"/>
  <c r="N89" i="37" s="1"/>
  <c r="X91" i="12"/>
  <c r="W91" s="1"/>
  <c r="BD68" i="1"/>
  <c r="T66" i="37" s="1"/>
  <c r="AH68" i="12"/>
  <c r="AG68" s="1"/>
  <c r="AR92" i="1"/>
  <c r="N90" i="37" s="1"/>
  <c r="X92" i="12"/>
  <c r="W92" s="1"/>
  <c r="AR110" i="1"/>
  <c r="N108" i="37" s="1"/>
  <c r="X110" i="12"/>
  <c r="W110" s="1"/>
  <c r="AR95" i="1"/>
  <c r="N93" i="37" s="1"/>
  <c r="X95" i="12"/>
  <c r="W95" s="1"/>
  <c r="AR108" i="1"/>
  <c r="N106" i="37" s="1"/>
  <c r="BD72" i="1"/>
  <c r="T70" i="37" s="1"/>
  <c r="AR88" i="1"/>
  <c r="N86" i="37" s="1"/>
  <c r="X88" i="12"/>
  <c r="W88" s="1"/>
  <c r="AB69" i="1"/>
  <c r="H67" i="37" s="1"/>
  <c r="R69" i="12"/>
  <c r="U67" i="5" s="1"/>
  <c r="BD109" i="1"/>
  <c r="T107" i="37" s="1"/>
  <c r="AD106" i="12"/>
  <c r="AR106" i="1"/>
  <c r="N104" i="37" s="1"/>
  <c r="X106" i="12"/>
  <c r="W106" s="1"/>
  <c r="AB105" i="1"/>
  <c r="H103" i="37" s="1"/>
  <c r="R105" i="12"/>
  <c r="U103" i="5" s="1"/>
  <c r="BB101" i="1"/>
  <c r="R99" i="37" s="1"/>
  <c r="AR199" i="1"/>
  <c r="N197" i="37" s="1"/>
  <c r="X199" i="12"/>
  <c r="W199" s="1"/>
  <c r="BE198" i="1"/>
  <c r="U196" i="37" s="1"/>
  <c r="BC225" i="1"/>
  <c r="S223" i="37" s="1"/>
  <c r="AF225" i="12"/>
  <c r="AE225" s="1"/>
  <c r="BC233" i="1"/>
  <c r="S231" i="37" s="1"/>
  <c r="AF233" i="12"/>
  <c r="AE233" s="1"/>
  <c r="BC241" i="1"/>
  <c r="S239" i="37" s="1"/>
  <c r="AF241" i="12"/>
  <c r="AE241" s="1"/>
  <c r="BC249" i="1"/>
  <c r="S247" i="37" s="1"/>
  <c r="AF249" i="12"/>
  <c r="AE249" s="1"/>
  <c r="BD196" i="1"/>
  <c r="T194" i="37" s="1"/>
  <c r="AH196" i="12"/>
  <c r="AG196" s="1"/>
  <c r="AA201" i="1"/>
  <c r="BC252"/>
  <c r="S250" i="37" s="1"/>
  <c r="AF252" i="12"/>
  <c r="AE252" s="1"/>
  <c r="BC256" i="1"/>
  <c r="S254" i="37" s="1"/>
  <c r="AF256" i="12"/>
  <c r="AE256" s="1"/>
  <c r="BD226" i="1"/>
  <c r="T224" i="37" s="1"/>
  <c r="AH226" i="12"/>
  <c r="AG226" s="1"/>
  <c r="AR230" i="1"/>
  <c r="N228" i="37" s="1"/>
  <c r="X230" i="12"/>
  <c r="W230" s="1"/>
  <c r="BD242" i="1"/>
  <c r="T240" i="37" s="1"/>
  <c r="AH242" i="12"/>
  <c r="AG242" s="1"/>
  <c r="BB92" i="1"/>
  <c r="R90" i="37" s="1"/>
  <c r="BC222" i="1"/>
  <c r="S220" i="37" s="1"/>
  <c r="AF222" i="12"/>
  <c r="AE222" s="1"/>
  <c r="AB230" i="1"/>
  <c r="H228" i="37" s="1"/>
  <c r="R230" i="12"/>
  <c r="U228" i="5" s="1"/>
  <c r="Z234" i="12"/>
  <c r="BC238" i="1"/>
  <c r="S236" i="37" s="1"/>
  <c r="AF238" i="12"/>
  <c r="AE238" s="1"/>
  <c r="AA249" i="1"/>
  <c r="S379" i="37"/>
  <c r="N298"/>
  <c r="H302"/>
  <c r="S304"/>
  <c r="N306"/>
  <c r="H310"/>
  <c r="N312"/>
  <c r="H314"/>
  <c r="N316"/>
  <c r="H318"/>
  <c r="N320"/>
  <c r="H322"/>
  <c r="N324"/>
  <c r="H326"/>
  <c r="N328"/>
  <c r="H330"/>
  <c r="N332"/>
  <c r="O383"/>
  <c r="T390"/>
  <c r="S414"/>
  <c r="S422"/>
  <c r="S426"/>
  <c r="S430"/>
  <c r="S434"/>
  <c r="S438"/>
  <c r="S442"/>
  <c r="S446"/>
  <c r="H412"/>
  <c r="S450"/>
  <c r="S452"/>
  <c r="S454"/>
  <c r="S456"/>
  <c r="S458"/>
  <c r="S460"/>
  <c r="S511"/>
  <c r="S474"/>
  <c r="N527"/>
  <c r="N543"/>
  <c r="N524"/>
  <c r="T526"/>
  <c r="T542"/>
  <c r="S508"/>
  <c r="T519"/>
  <c r="T527"/>
  <c r="R538"/>
  <c r="T543"/>
  <c r="S548"/>
  <c r="S552"/>
  <c r="S556"/>
  <c r="S560"/>
  <c r="S564"/>
  <c r="S568"/>
  <c r="S572"/>
  <c r="S576"/>
  <c r="S580"/>
  <c r="S584"/>
  <c r="S588"/>
  <c r="S592"/>
  <c r="S596"/>
  <c r="S600"/>
  <c r="S605"/>
  <c r="S607"/>
  <c r="S609"/>
  <c r="S611"/>
  <c r="S613"/>
  <c r="S615"/>
  <c r="S617"/>
  <c r="S619"/>
  <c r="S621"/>
  <c r="S623"/>
  <c r="S625"/>
  <c r="S627"/>
  <c r="S629"/>
  <c r="N541"/>
  <c r="S630"/>
  <c r="S643"/>
  <c r="S646"/>
  <c r="AR35" i="1"/>
  <c r="N33" i="37" s="1"/>
  <c r="X35" i="12"/>
  <c r="W35" s="1"/>
  <c r="Z41"/>
  <c r="BD30" i="1"/>
  <c r="T28" i="37" s="1"/>
  <c r="AH30" i="12"/>
  <c r="AG30" s="1"/>
  <c r="AD33"/>
  <c r="AR33" i="1"/>
  <c r="N31" i="37" s="1"/>
  <c r="X33" i="12"/>
  <c r="W33" s="1"/>
  <c r="Z38"/>
  <c r="AR67" i="1"/>
  <c r="N65" i="37" s="1"/>
  <c r="X67" i="12"/>
  <c r="W67" s="1"/>
  <c r="AB73" i="1"/>
  <c r="H71" i="37" s="1"/>
  <c r="R73" i="12"/>
  <c r="U71" i="5" s="1"/>
  <c r="AR77" i="1"/>
  <c r="N75" i="37" s="1"/>
  <c r="X77" i="12"/>
  <c r="W77" s="1"/>
  <c r="AR93" i="1"/>
  <c r="N91" i="37" s="1"/>
  <c r="X93" i="12"/>
  <c r="W93" s="1"/>
  <c r="AR103" i="1"/>
  <c r="N101" i="37" s="1"/>
  <c r="X103" i="12"/>
  <c r="W103" s="1"/>
  <c r="BD34" i="1"/>
  <c r="T32" i="37" s="1"/>
  <c r="AH34" i="12"/>
  <c r="AG34" s="1"/>
  <c r="Z37"/>
  <c r="AR78" i="1"/>
  <c r="N76" i="37" s="1"/>
  <c r="X78" i="12"/>
  <c r="W78" s="1"/>
  <c r="AR86" i="1"/>
  <c r="N84" i="37" s="1"/>
  <c r="X86" i="12"/>
  <c r="W86" s="1"/>
  <c r="AR94" i="1"/>
  <c r="N92" i="37" s="1"/>
  <c r="X94" i="12"/>
  <c r="W94" s="1"/>
  <c r="AD29"/>
  <c r="AR29" i="1"/>
  <c r="N27" i="37" s="1"/>
  <c r="X29" i="12"/>
  <c r="W29" s="1"/>
  <c r="BC66" i="1"/>
  <c r="S64" i="37" s="1"/>
  <c r="AB68" i="1"/>
  <c r="H66" i="37" s="1"/>
  <c r="R68" i="12"/>
  <c r="U66" i="5" s="1"/>
  <c r="BD110" i="1"/>
  <c r="T108" i="37" s="1"/>
  <c r="AH110" i="12"/>
  <c r="AG110" s="1"/>
  <c r="AR102" i="1"/>
  <c r="N100" i="37" s="1"/>
  <c r="X102" i="12"/>
  <c r="W102" s="1"/>
  <c r="Z69"/>
  <c r="BD106" i="1"/>
  <c r="T104" i="37" s="1"/>
  <c r="AH106" i="12"/>
  <c r="AG106" s="1"/>
  <c r="AR201" i="1"/>
  <c r="N199" i="37" s="1"/>
  <c r="X201" i="12"/>
  <c r="W201" s="1"/>
  <c r="BC259" i="1"/>
  <c r="S257" i="37" s="1"/>
  <c r="AF259" i="12"/>
  <c r="AE259" s="1"/>
  <c r="AR249" i="1"/>
  <c r="N247" i="37" s="1"/>
  <c r="X249" i="12"/>
  <c r="W249" s="1"/>
  <c r="AR261" i="1"/>
  <c r="N259" i="37" s="1"/>
  <c r="X261" i="12"/>
  <c r="W261" s="1"/>
  <c r="AR111" i="1"/>
  <c r="N109" i="37" s="1"/>
  <c r="AB196" i="1"/>
  <c r="H194" i="37" s="1"/>
  <c r="R196" i="12"/>
  <c r="U194" i="5" s="1"/>
  <c r="BD200" i="1"/>
  <c r="T198" i="37" s="1"/>
  <c r="AH200" i="12"/>
  <c r="AG200" s="1"/>
  <c r="AR200" i="1"/>
  <c r="N198" i="37" s="1"/>
  <c r="AB254" i="1"/>
  <c r="H252" i="37" s="1"/>
  <c r="R254" i="12"/>
  <c r="BC190" i="1"/>
  <c r="S188" i="37" s="1"/>
  <c r="AA261" i="1"/>
  <c r="BD230"/>
  <c r="T228" i="37" s="1"/>
  <c r="AH230" i="12"/>
  <c r="AG230" s="1"/>
  <c r="AR234" i="1"/>
  <c r="N232" i="37" s="1"/>
  <c r="X234" i="12"/>
  <c r="W234" s="1"/>
  <c r="BD201" i="1"/>
  <c r="T199" i="37" s="1"/>
  <c r="Z222" i="12"/>
  <c r="BC226" i="1"/>
  <c r="S224" i="37" s="1"/>
  <c r="AF226" i="12"/>
  <c r="AE226" s="1"/>
  <c r="AB234" i="1"/>
  <c r="H232" i="37" s="1"/>
  <c r="R234" i="12"/>
  <c r="U232" i="5" s="1"/>
  <c r="Z238" i="12"/>
  <c r="BC242" i="1"/>
  <c r="S240" i="37" s="1"/>
  <c r="AF242" i="12"/>
  <c r="AE242" s="1"/>
  <c r="O297" i="37"/>
  <c r="S380"/>
  <c r="S298"/>
  <c r="N300"/>
  <c r="O300"/>
  <c r="H304"/>
  <c r="S306"/>
  <c r="N308"/>
  <c r="O308"/>
  <c r="S312"/>
  <c r="S316"/>
  <c r="S320"/>
  <c r="S324"/>
  <c r="S328"/>
  <c r="S332"/>
  <c r="N388"/>
  <c r="S384"/>
  <c r="R390"/>
  <c r="S419"/>
  <c r="S423"/>
  <c r="S427"/>
  <c r="S431"/>
  <c r="S435"/>
  <c r="S439"/>
  <c r="S443"/>
  <c r="S447"/>
  <c r="T414"/>
  <c r="S412"/>
  <c r="N450"/>
  <c r="N452"/>
  <c r="N454"/>
  <c r="N456"/>
  <c r="N458"/>
  <c r="N460"/>
  <c r="R414"/>
  <c r="S475"/>
  <c r="N522"/>
  <c r="S470"/>
  <c r="S502"/>
  <c r="S506"/>
  <c r="S510"/>
  <c r="S514"/>
  <c r="N531"/>
  <c r="S465"/>
  <c r="S469"/>
  <c r="S473"/>
  <c r="S477"/>
  <c r="S481"/>
  <c r="S483"/>
  <c r="S485"/>
  <c r="S487"/>
  <c r="S489"/>
  <c r="S491"/>
  <c r="S493"/>
  <c r="S495"/>
  <c r="S497"/>
  <c r="S499"/>
  <c r="S501"/>
  <c r="S509"/>
  <c r="N520"/>
  <c r="T538"/>
  <c r="S504"/>
  <c r="R534"/>
  <c r="T539"/>
  <c r="S549"/>
  <c r="S553"/>
  <c r="S557"/>
  <c r="S561"/>
  <c r="S565"/>
  <c r="S569"/>
  <c r="S573"/>
  <c r="S577"/>
  <c r="S581"/>
  <c r="S585"/>
  <c r="S589"/>
  <c r="S593"/>
  <c r="S597"/>
  <c r="S601"/>
  <c r="N523"/>
  <c r="N605"/>
  <c r="N607"/>
  <c r="N609"/>
  <c r="N611"/>
  <c r="N613"/>
  <c r="N615"/>
  <c r="N617"/>
  <c r="N619"/>
  <c r="N621"/>
  <c r="N623"/>
  <c r="N625"/>
  <c r="N627"/>
  <c r="N629"/>
  <c r="T518"/>
  <c r="R533"/>
  <c r="S632"/>
  <c r="R519"/>
  <c r="R529"/>
  <c r="S640"/>
  <c r="S644"/>
  <c r="S648"/>
  <c r="S652"/>
  <c r="S639"/>
  <c r="S642"/>
  <c r="BC35" i="1"/>
  <c r="S33" i="37" s="1"/>
  <c r="AR39" i="1"/>
  <c r="N37" i="37" s="1"/>
  <c r="X39" i="12"/>
  <c r="W39" s="1"/>
  <c r="BC32" i="1"/>
  <c r="S30" i="37" s="1"/>
  <c r="BC29" i="1"/>
  <c r="S27" i="37" s="1"/>
  <c r="BC33" i="1"/>
  <c r="S31" i="37" s="1"/>
  <c r="BC37" i="1"/>
  <c r="S35" i="37" s="1"/>
  <c r="BC38" i="1"/>
  <c r="S36" i="37" s="1"/>
  <c r="AB41" i="1"/>
  <c r="H39" i="37" s="1"/>
  <c r="R41" i="12"/>
  <c r="U39" i="5" s="1"/>
  <c r="AB30" i="1"/>
  <c r="H28" i="37" s="1"/>
  <c r="R30" i="12"/>
  <c r="U28" i="5" s="1"/>
  <c r="BD33" i="1"/>
  <c r="T31" i="37" s="1"/>
  <c r="AH33" i="12"/>
  <c r="AG33" s="1"/>
  <c r="AD38"/>
  <c r="AR38" i="1"/>
  <c r="N36" i="37" s="1"/>
  <c r="X38" i="12"/>
  <c r="W38" s="1"/>
  <c r="AR66" i="1"/>
  <c r="N64" i="37" s="1"/>
  <c r="X66" i="12"/>
  <c r="W66" s="1"/>
  <c r="AR65" i="1"/>
  <c r="N63" i="37" s="1"/>
  <c r="X65" i="12"/>
  <c r="W65" s="1"/>
  <c r="BC87" i="1"/>
  <c r="S85" i="37" s="1"/>
  <c r="AR89" i="1"/>
  <c r="N87" i="37" s="1"/>
  <c r="X89" i="12"/>
  <c r="W89" s="1"/>
  <c r="BC103" i="1"/>
  <c r="S101" i="37" s="1"/>
  <c r="AB34" i="1"/>
  <c r="H32" i="37" s="1"/>
  <c r="R34" i="12"/>
  <c r="U32" i="5" s="1"/>
  <c r="AD37" i="12"/>
  <c r="AR37" i="1"/>
  <c r="N35" i="37" s="1"/>
  <c r="X37" i="12"/>
  <c r="W37" s="1"/>
  <c r="AB46" i="1"/>
  <c r="H44" i="37" s="1"/>
  <c r="R46" i="12"/>
  <c r="U44" i="5" s="1"/>
  <c r="AR71" i="1"/>
  <c r="N69" i="37" s="1"/>
  <c r="BD29" i="1"/>
  <c r="T27" i="37" s="1"/>
  <c r="AH29" i="12"/>
  <c r="AG29" s="1"/>
  <c r="AR72" i="1"/>
  <c r="N70" i="37" s="1"/>
  <c r="BC77" i="1"/>
  <c r="S75" i="37" s="1"/>
  <c r="AR79" i="1"/>
  <c r="N77" i="37" s="1"/>
  <c r="X79" i="12"/>
  <c r="W79" s="1"/>
  <c r="BC85" i="1"/>
  <c r="S83" i="37" s="1"/>
  <c r="AR87" i="1"/>
  <c r="N85" i="37" s="1"/>
  <c r="X87" i="12"/>
  <c r="W87" s="1"/>
  <c r="BC93" i="1"/>
  <c r="S91" i="37" s="1"/>
  <c r="AB72" i="1"/>
  <c r="H70" i="37" s="1"/>
  <c r="AB76" i="1"/>
  <c r="H74" i="37" s="1"/>
  <c r="BC101" i="1"/>
  <c r="S99" i="37" s="1"/>
  <c r="AB109" i="1"/>
  <c r="H107" i="37" s="1"/>
  <c r="R109" i="12"/>
  <c r="U107" i="5" s="1"/>
  <c r="AB110" i="1"/>
  <c r="H108" i="37" s="1"/>
  <c r="R110" i="12"/>
  <c r="U108" i="5" s="1"/>
  <c r="BC78" i="1"/>
  <c r="BC86"/>
  <c r="S84" i="37" s="1"/>
  <c r="BC97" i="1"/>
  <c r="S95" i="37" s="1"/>
  <c r="BB109" i="1"/>
  <c r="R107" i="37" s="1"/>
  <c r="AR80" i="1"/>
  <c r="N78" i="37" s="1"/>
  <c r="X80" i="12"/>
  <c r="W80" s="1"/>
  <c r="AR99" i="1"/>
  <c r="N97" i="37" s="1"/>
  <c r="X99" i="12"/>
  <c r="W99" s="1"/>
  <c r="BD101" i="1"/>
  <c r="T99" i="37" s="1"/>
  <c r="AH101" i="12"/>
  <c r="AG101" s="1"/>
  <c r="BD102" i="1"/>
  <c r="T100" i="37" s="1"/>
  <c r="AH102" i="12"/>
  <c r="AG102" s="1"/>
  <c r="AD69"/>
  <c r="AR69" i="1"/>
  <c r="N67" i="37" s="1"/>
  <c r="X69" i="12"/>
  <c r="W69" s="1"/>
  <c r="AB106" i="1"/>
  <c r="H104" i="37" s="1"/>
  <c r="R106" i="12"/>
  <c r="U104" i="5" s="1"/>
  <c r="BC82" i="1"/>
  <c r="S80" i="37" s="1"/>
  <c r="AR100" i="1"/>
  <c r="N98" i="37" s="1"/>
  <c r="BC189" i="1"/>
  <c r="S187" i="37" s="1"/>
  <c r="BC201" i="1"/>
  <c r="S199" i="37" s="1"/>
  <c r="BC177" i="1"/>
  <c r="S175" i="37" s="1"/>
  <c r="BC179" i="1"/>
  <c r="S177" i="37" s="1"/>
  <c r="BC181" i="1"/>
  <c r="S179" i="37" s="1"/>
  <c r="BC183" i="1"/>
  <c r="S181" i="37" s="1"/>
  <c r="BC185" i="1"/>
  <c r="S183" i="37" s="1"/>
  <c r="Z200" i="12"/>
  <c r="BC221" i="1"/>
  <c r="S219" i="37" s="1"/>
  <c r="AF221" i="12"/>
  <c r="AE221" s="1"/>
  <c r="BC229" i="1"/>
  <c r="S227" i="37" s="1"/>
  <c r="AF229" i="12"/>
  <c r="AE229" s="1"/>
  <c r="BC237" i="1"/>
  <c r="S235" i="37" s="1"/>
  <c r="AF237" i="12"/>
  <c r="AE237" s="1"/>
  <c r="BC245" i="1"/>
  <c r="S243" i="37" s="1"/>
  <c r="AF245" i="12"/>
  <c r="AE245" s="1"/>
  <c r="BC261" i="1"/>
  <c r="AF261" i="12"/>
  <c r="AE261" s="1"/>
  <c r="BC186" i="1"/>
  <c r="S184" i="37" s="1"/>
  <c r="BC194" i="1"/>
  <c r="S192" i="37" s="1"/>
  <c r="AR198" i="1"/>
  <c r="N196" i="37" s="1"/>
  <c r="AC197" i="1"/>
  <c r="I195" i="37" s="1"/>
  <c r="AB200" i="1"/>
  <c r="H198" i="37" s="1"/>
  <c r="R200" i="12"/>
  <c r="U198" i="5" s="1"/>
  <c r="BC254" i="1"/>
  <c r="S252" i="37" s="1"/>
  <c r="AF254" i="12"/>
  <c r="AE254" s="1"/>
  <c r="BD197" i="1"/>
  <c r="T195" i="37" s="1"/>
  <c r="AR222" i="1"/>
  <c r="N220" i="37" s="1"/>
  <c r="X222" i="12"/>
  <c r="W222" s="1"/>
  <c r="BD234" i="1"/>
  <c r="T232" i="37" s="1"/>
  <c r="AH234" i="12"/>
  <c r="AG234" s="1"/>
  <c r="AR238" i="1"/>
  <c r="N236" i="37" s="1"/>
  <c r="X238" i="12"/>
  <c r="W238" s="1"/>
  <c r="U304" i="37"/>
  <c r="U312"/>
  <c r="U320"/>
  <c r="U328"/>
  <c r="AB222" i="1"/>
  <c r="H220" i="37" s="1"/>
  <c r="R222" i="12"/>
  <c r="U220" i="5" s="1"/>
  <c r="Z226" i="12"/>
  <c r="BC230" i="1"/>
  <c r="S228" i="37" s="1"/>
  <c r="AF230" i="12"/>
  <c r="AE230" s="1"/>
  <c r="AB238" i="1"/>
  <c r="H236" i="37" s="1"/>
  <c r="R238" i="12"/>
  <c r="U236" i="5" s="1"/>
  <c r="Z242" i="12"/>
  <c r="H298" i="37"/>
  <c r="S300"/>
  <c r="N302"/>
  <c r="O302"/>
  <c r="H306"/>
  <c r="S308"/>
  <c r="N310"/>
  <c r="O310"/>
  <c r="H312"/>
  <c r="N314"/>
  <c r="O314"/>
  <c r="H316"/>
  <c r="N318"/>
  <c r="O318"/>
  <c r="H320"/>
  <c r="N322"/>
  <c r="O322"/>
  <c r="H324"/>
  <c r="N326"/>
  <c r="O326"/>
  <c r="H328"/>
  <c r="N330"/>
  <c r="O330"/>
  <c r="H332"/>
  <c r="S388"/>
  <c r="O384"/>
  <c r="U384"/>
  <c r="S420"/>
  <c r="S424"/>
  <c r="S428"/>
  <c r="S432"/>
  <c r="S436"/>
  <c r="S440"/>
  <c r="S444"/>
  <c r="S448"/>
  <c r="H410"/>
  <c r="H414"/>
  <c r="S449"/>
  <c r="S451"/>
  <c r="S453"/>
  <c r="S455"/>
  <c r="S457"/>
  <c r="S459"/>
  <c r="O414"/>
  <c r="O412"/>
  <c r="S471"/>
  <c r="S503"/>
  <c r="S522"/>
  <c r="S466"/>
  <c r="S515"/>
  <c r="S531"/>
  <c r="N535"/>
  <c r="N516"/>
  <c r="S520"/>
  <c r="T534"/>
  <c r="S536"/>
  <c r="S464"/>
  <c r="S468"/>
  <c r="S472"/>
  <c r="S476"/>
  <c r="S480"/>
  <c r="S517"/>
  <c r="T523"/>
  <c r="S525"/>
  <c r="R530"/>
  <c r="T535"/>
  <c r="S537"/>
  <c r="S546"/>
  <c r="S550"/>
  <c r="S554"/>
  <c r="S558"/>
  <c r="S562"/>
  <c r="S566"/>
  <c r="S570"/>
  <c r="S574"/>
  <c r="S578"/>
  <c r="S582"/>
  <c r="S586"/>
  <c r="S590"/>
  <c r="S594"/>
  <c r="S598"/>
  <c r="S602"/>
  <c r="N519"/>
  <c r="R541"/>
  <c r="S604"/>
  <c r="S606"/>
  <c r="S608"/>
  <c r="S610"/>
  <c r="S612"/>
  <c r="S614"/>
  <c r="S616"/>
  <c r="S618"/>
  <c r="S620"/>
  <c r="S622"/>
  <c r="S624"/>
  <c r="S626"/>
  <c r="S628"/>
  <c r="R525"/>
  <c r="R537"/>
  <c r="N521"/>
  <c r="S634"/>
  <c r="N532"/>
  <c r="I632"/>
  <c r="I636"/>
  <c r="S651"/>
  <c r="S638"/>
  <c r="S641"/>
  <c r="S645"/>
  <c r="S649"/>
  <c r="S653"/>
  <c r="BC39" i="1"/>
  <c r="S37" i="37" s="1"/>
  <c r="BC36" i="1"/>
  <c r="S34" i="37" s="1"/>
  <c r="BD41" i="1"/>
  <c r="T39" i="37" s="1"/>
  <c r="AH41" i="12"/>
  <c r="AG41" s="1"/>
  <c r="Z30"/>
  <c r="AB33" i="1"/>
  <c r="H31" i="37" s="1"/>
  <c r="R33" i="12"/>
  <c r="U31" i="5" s="1"/>
  <c r="BD38" i="1"/>
  <c r="T36" i="37" s="1"/>
  <c r="AH38" i="12"/>
  <c r="AG38" s="1"/>
  <c r="AR32" i="1"/>
  <c r="N30" i="37" s="1"/>
  <c r="BB47" i="1"/>
  <c r="R45" i="37" s="1"/>
  <c r="BC70" i="1"/>
  <c r="S68" i="37" s="1"/>
  <c r="BC71" i="1"/>
  <c r="S69" i="37" s="1"/>
  <c r="BC67" i="1"/>
  <c r="S65" i="37" s="1"/>
  <c r="AR73" i="1"/>
  <c r="N71" i="37" s="1"/>
  <c r="X73" i="12"/>
  <c r="W73" s="1"/>
  <c r="AR85" i="1"/>
  <c r="N83" i="37" s="1"/>
  <c r="X85" i="12"/>
  <c r="W85" s="1"/>
  <c r="AA92" i="1"/>
  <c r="AR97"/>
  <c r="N95" i="37" s="1"/>
  <c r="X97" i="12"/>
  <c r="W97" s="1"/>
  <c r="AA104" i="1"/>
  <c r="BC107"/>
  <c r="S105" i="37" s="1"/>
  <c r="Z34" i="12"/>
  <c r="BD37" i="1"/>
  <c r="T35" i="37" s="1"/>
  <c r="AH37" i="12"/>
  <c r="AG37" s="1"/>
  <c r="Z46"/>
  <c r="AR76" i="1"/>
  <c r="N74" i="37" s="1"/>
  <c r="X76" i="12"/>
  <c r="W76" s="1"/>
  <c r="BC80" i="1"/>
  <c r="S78" i="37" s="1"/>
  <c r="AR82" i="1"/>
  <c r="N80" i="37" s="1"/>
  <c r="X82" i="12"/>
  <c r="W82" s="1"/>
  <c r="AR90" i="1"/>
  <c r="N88" i="37" s="1"/>
  <c r="X90" i="12"/>
  <c r="W90" s="1"/>
  <c r="AR98" i="1"/>
  <c r="N96" i="37" s="1"/>
  <c r="X98" i="12"/>
  <c r="W98" s="1"/>
  <c r="BC100" i="1"/>
  <c r="S98" i="37" s="1"/>
  <c r="AB29" i="1"/>
  <c r="H27" i="37" s="1"/>
  <c r="R29" i="12"/>
  <c r="U27" i="5" s="1"/>
  <c r="BC69" i="1"/>
  <c r="S67" i="37" s="1"/>
  <c r="BC72" i="1"/>
  <c r="S70" i="37" s="1"/>
  <c r="AR84" i="1"/>
  <c r="N82" i="37" s="1"/>
  <c r="X84" i="12"/>
  <c r="W84" s="1"/>
  <c r="AB99" i="1"/>
  <c r="H97" i="37" s="1"/>
  <c r="R99" i="12"/>
  <c r="U97" i="5" s="1"/>
  <c r="BC102" i="1"/>
  <c r="S100" i="37" s="1"/>
  <c r="BC105" i="1"/>
  <c r="S103" i="37" s="1"/>
  <c r="BC94" i="1"/>
  <c r="S92" i="37" s="1"/>
  <c r="AB102" i="1"/>
  <c r="H100" i="37" s="1"/>
  <c r="R102" i="12"/>
  <c r="U100" i="5" s="1"/>
  <c r="AR109" i="1"/>
  <c r="N107" i="37" s="1"/>
  <c r="BD69" i="1"/>
  <c r="T67" i="37" s="1"/>
  <c r="AH69" i="12"/>
  <c r="AG69" s="1"/>
  <c r="AR96" i="1"/>
  <c r="N94" i="37" s="1"/>
  <c r="X96" i="12"/>
  <c r="W96" s="1"/>
  <c r="Z106"/>
  <c r="AR107" i="1"/>
  <c r="N105" i="37" s="1"/>
  <c r="BD105" i="1"/>
  <c r="T103" i="37" s="1"/>
  <c r="AH105" i="12"/>
  <c r="AG105" s="1"/>
  <c r="BC193" i="1"/>
  <c r="S191" i="37" s="1"/>
  <c r="AR197" i="1"/>
  <c r="N195" i="37" s="1"/>
  <c r="X197" i="12"/>
  <c r="W197" s="1"/>
  <c r="BC191" i="1"/>
  <c r="S189" i="37" s="1"/>
  <c r="BC195" i="1"/>
  <c r="S193" i="37" s="1"/>
  <c r="BC247" i="1"/>
  <c r="S245" i="37" s="1"/>
  <c r="AF247" i="12"/>
  <c r="AE247" s="1"/>
  <c r="BC263" i="1"/>
  <c r="S261" i="37" s="1"/>
  <c r="AF263" i="12"/>
  <c r="AE263" s="1"/>
  <c r="AR247" i="1"/>
  <c r="N245" i="37" s="1"/>
  <c r="X247" i="12"/>
  <c r="W247" s="1"/>
  <c r="AR259" i="1"/>
  <c r="N257" i="37" s="1"/>
  <c r="X259" i="12"/>
  <c r="W259" s="1"/>
  <c r="AR263" i="1"/>
  <c r="N261" i="37" s="1"/>
  <c r="X263" i="12"/>
  <c r="W263" s="1"/>
  <c r="AB252" i="1"/>
  <c r="H250" i="37" s="1"/>
  <c r="R252" i="12"/>
  <c r="U250" i="5" s="1"/>
  <c r="AB256" i="1"/>
  <c r="H254" i="37" s="1"/>
  <c r="R256" i="12"/>
  <c r="U254" i="5" s="1"/>
  <c r="BD222" i="1"/>
  <c r="T220" i="37" s="1"/>
  <c r="AH222" i="12"/>
  <c r="AG222" s="1"/>
  <c r="AR226" i="1"/>
  <c r="N224" i="37" s="1"/>
  <c r="X226" i="12"/>
  <c r="W226" s="1"/>
  <c r="BD238" i="1"/>
  <c r="T236" i="37" s="1"/>
  <c r="AH238" i="12"/>
  <c r="AG238" s="1"/>
  <c r="AR242" i="1"/>
  <c r="N240" i="37" s="1"/>
  <c r="X242" i="12"/>
  <c r="W242" s="1"/>
  <c r="U298" i="37"/>
  <c r="U306"/>
  <c r="AB226" i="1"/>
  <c r="H224" i="37" s="1"/>
  <c r="R226" i="12"/>
  <c r="U224" i="5" s="1"/>
  <c r="Z230" i="12"/>
  <c r="BC234" i="1"/>
  <c r="S232" i="37" s="1"/>
  <c r="AF234" i="12"/>
  <c r="AE234" s="1"/>
  <c r="AB242" i="1"/>
  <c r="H240" i="37" s="1"/>
  <c r="R242" i="12"/>
  <c r="U240" i="5" s="1"/>
  <c r="H300" i="37"/>
  <c r="S302"/>
  <c r="N304"/>
  <c r="H308"/>
  <c r="S310"/>
  <c r="S318"/>
  <c r="S322"/>
  <c r="S326"/>
  <c r="H388"/>
  <c r="S383"/>
  <c r="H384"/>
  <c r="H390"/>
  <c r="U412"/>
  <c r="S421"/>
  <c r="S425"/>
  <c r="S429"/>
  <c r="S433"/>
  <c r="S437"/>
  <c r="S441"/>
  <c r="S445"/>
  <c r="S410"/>
  <c r="N449"/>
  <c r="N451"/>
  <c r="N453"/>
  <c r="N455"/>
  <c r="N457"/>
  <c r="N459"/>
  <c r="S461"/>
  <c r="S467"/>
  <c r="S507"/>
  <c r="N518"/>
  <c r="N526"/>
  <c r="N530"/>
  <c r="N534"/>
  <c r="N538"/>
  <c r="N542"/>
  <c r="S478"/>
  <c r="S519"/>
  <c r="S535"/>
  <c r="N539"/>
  <c r="S482"/>
  <c r="S484"/>
  <c r="S486"/>
  <c r="S488"/>
  <c r="S490"/>
  <c r="S492"/>
  <c r="S494"/>
  <c r="S496"/>
  <c r="S498"/>
  <c r="S500"/>
  <c r="S505"/>
  <c r="S513"/>
  <c r="S516"/>
  <c r="T530"/>
  <c r="S532"/>
  <c r="I461"/>
  <c r="S512"/>
  <c r="T531"/>
  <c r="S533"/>
  <c r="R542"/>
  <c r="S547"/>
  <c r="S551"/>
  <c r="S555"/>
  <c r="S559"/>
  <c r="S563"/>
  <c r="S567"/>
  <c r="S571"/>
  <c r="S575"/>
  <c r="S579"/>
  <c r="S583"/>
  <c r="S587"/>
  <c r="S591"/>
  <c r="S595"/>
  <c r="S599"/>
  <c r="S603"/>
  <c r="N604"/>
  <c r="N606"/>
  <c r="N608"/>
  <c r="N610"/>
  <c r="N612"/>
  <c r="N614"/>
  <c r="N616"/>
  <c r="N618"/>
  <c r="N620"/>
  <c r="N622"/>
  <c r="N624"/>
  <c r="N626"/>
  <c r="N628"/>
  <c r="R521"/>
  <c r="N540"/>
  <c r="N536"/>
  <c r="S636"/>
  <c r="R523"/>
  <c r="N533"/>
  <c r="S647"/>
  <c r="S650"/>
  <c r="AG171" i="12" l="1"/>
  <c r="H148" i="37"/>
  <c r="Q150" i="6"/>
  <c r="AC150" i="1"/>
  <c r="AA150"/>
  <c r="M148" i="13"/>
  <c r="T62" i="37"/>
  <c r="Y62" i="13"/>
  <c r="AR64" i="6"/>
  <c r="S241" i="37"/>
  <c r="AQ243" i="6"/>
  <c r="X241" i="13"/>
  <c r="T53" i="37"/>
  <c r="Y53" i="13"/>
  <c r="AR55" i="6"/>
  <c r="S234" i="37"/>
  <c r="X234" i="13"/>
  <c r="AQ236" i="6"/>
  <c r="H62" i="37"/>
  <c r="M62" i="13"/>
  <c r="Q64" i="6"/>
  <c r="S146" i="37"/>
  <c r="X146" i="13"/>
  <c r="AQ148" i="6"/>
  <c r="E243" i="34"/>
  <c r="E278"/>
  <c r="AP249" i="1"/>
  <c r="AD247" i="5"/>
  <c r="AP211" i="1"/>
  <c r="AD209" i="5"/>
  <c r="AT205" i="34"/>
  <c r="BB194" i="1"/>
  <c r="AQ147" i="34"/>
  <c r="AR246"/>
  <c r="AB235" i="12"/>
  <c r="AV145" i="1"/>
  <c r="AC145" i="12" s="1"/>
  <c r="AE143" i="5"/>
  <c r="N102" i="12"/>
  <c r="AV245" i="1"/>
  <c r="AE243" i="5"/>
  <c r="AV223" i="1"/>
  <c r="AE221" i="5"/>
  <c r="AR162" i="34"/>
  <c r="AB151" i="12"/>
  <c r="AA151" s="1"/>
  <c r="AR141" i="34"/>
  <c r="AB130" i="12"/>
  <c r="AA130" s="1"/>
  <c r="AV207" i="1"/>
  <c r="AE205" i="5"/>
  <c r="AV205" i="1"/>
  <c r="AE203" i="5"/>
  <c r="AQ108" i="34"/>
  <c r="AQ271" i="1"/>
  <c r="AV248"/>
  <c r="AC248" i="12" s="1"/>
  <c r="AE246" i="5"/>
  <c r="AV224" i="1"/>
  <c r="AE222" i="5"/>
  <c r="AQ156" i="1"/>
  <c r="AV141"/>
  <c r="AC141" i="12" s="1"/>
  <c r="AE139" i="5"/>
  <c r="AQ127" i="1"/>
  <c r="AV105"/>
  <c r="AE103" i="5"/>
  <c r="AV95" i="1"/>
  <c r="AE93" i="5"/>
  <c r="AB89" i="12"/>
  <c r="AR100" i="34"/>
  <c r="AQ29" i="1"/>
  <c r="AR207" i="34"/>
  <c r="AB196" i="12"/>
  <c r="AR191" i="34"/>
  <c r="AB180" i="12"/>
  <c r="AQ169" i="1"/>
  <c r="AQ163"/>
  <c r="AQ150"/>
  <c r="AQ132"/>
  <c r="AR277" i="34"/>
  <c r="AB266" i="12"/>
  <c r="AV203" i="1"/>
  <c r="AE201" i="5"/>
  <c r="AV186" i="1"/>
  <c r="AE184" i="5"/>
  <c r="AV175" i="1"/>
  <c r="AC175" i="12" s="1"/>
  <c r="AE173" i="5"/>
  <c r="AV164" i="1"/>
  <c r="AC164" i="12" s="1"/>
  <c r="AE162" i="5"/>
  <c r="AV138" i="1"/>
  <c r="AC138" i="12" s="1"/>
  <c r="AE136" i="5"/>
  <c r="AR82" i="34"/>
  <c r="AB71" i="12"/>
  <c r="AA71" s="1"/>
  <c r="AQ86" i="1"/>
  <c r="AV69"/>
  <c r="AC69" i="12" s="1"/>
  <c r="AE67" i="5"/>
  <c r="AB32" i="12"/>
  <c r="AA32" s="1"/>
  <c r="AR43" i="34"/>
  <c r="AQ39" i="1"/>
  <c r="AC52" i="12"/>
  <c r="M87"/>
  <c r="Q98" i="34"/>
  <c r="AV251" i="1"/>
  <c r="AC251" i="12" s="1"/>
  <c r="AE249" i="5"/>
  <c r="AZ81" i="34"/>
  <c r="BD70" i="1"/>
  <c r="AQ263" i="34"/>
  <c r="Q249"/>
  <c r="M238" i="12"/>
  <c r="Y67" i="5"/>
  <c r="I69" i="1"/>
  <c r="I179"/>
  <c r="Y177" i="5"/>
  <c r="I56" i="1"/>
  <c r="Y54" i="5"/>
  <c r="I250" i="1"/>
  <c r="Y248" i="5"/>
  <c r="I135" i="1"/>
  <c r="Y133" i="5"/>
  <c r="I202" i="1"/>
  <c r="Y200" i="5"/>
  <c r="I226" i="1"/>
  <c r="Y224" i="5"/>
  <c r="I162" i="1"/>
  <c r="Y160" i="5"/>
  <c r="I78" i="1"/>
  <c r="Y76" i="5"/>
  <c r="I204" i="1"/>
  <c r="Y202" i="5"/>
  <c r="I128" i="1"/>
  <c r="Y126" i="5"/>
  <c r="I29" i="1"/>
  <c r="L29" i="12" s="1"/>
  <c r="Y27" i="5"/>
  <c r="I234" i="1"/>
  <c r="Y232" i="5"/>
  <c r="I153" i="1"/>
  <c r="Y151" i="5"/>
  <c r="I108" i="1"/>
  <c r="Y106" i="5"/>
  <c r="I30" i="1"/>
  <c r="Y28" i="5"/>
  <c r="I271" i="1"/>
  <c r="Y269" i="5"/>
  <c r="I251" i="1"/>
  <c r="Y249" i="5"/>
  <c r="I110" i="1"/>
  <c r="Y108" i="5"/>
  <c r="AT273" i="34"/>
  <c r="BB262" i="1"/>
  <c r="AP270"/>
  <c r="AD268" i="5"/>
  <c r="AT147" i="34"/>
  <c r="BB136" i="1"/>
  <c r="AC136" i="12"/>
  <c r="AP87" i="1"/>
  <c r="AV212"/>
  <c r="AC212" i="12" s="1"/>
  <c r="AE210" i="5"/>
  <c r="AP176" i="1"/>
  <c r="AP156"/>
  <c r="AD154" i="5"/>
  <c r="AQ148" i="34"/>
  <c r="AP108" i="1"/>
  <c r="AT239" i="34"/>
  <c r="BB228" i="1"/>
  <c r="AP268"/>
  <c r="AT188" i="34"/>
  <c r="BB177" i="1"/>
  <c r="AP146"/>
  <c r="AP37"/>
  <c r="AD35" i="5"/>
  <c r="AP96" i="1"/>
  <c r="AP217"/>
  <c r="AQ208" i="34"/>
  <c r="AQ177"/>
  <c r="AP139" i="1"/>
  <c r="AP107"/>
  <c r="AQ105" i="34"/>
  <c r="AT151"/>
  <c r="BB140" i="1"/>
  <c r="AT84" i="34"/>
  <c r="BB73" i="1"/>
  <c r="AT61" i="34"/>
  <c r="BB50" i="1"/>
  <c r="AC50" i="12"/>
  <c r="AP193" i="1"/>
  <c r="AP182"/>
  <c r="AP169"/>
  <c r="AD167" i="5"/>
  <c r="AQ140" i="34"/>
  <c r="AQ73"/>
  <c r="AQ56"/>
  <c r="AQ75"/>
  <c r="Q159"/>
  <c r="M148" i="12"/>
  <c r="M109"/>
  <c r="Q120" i="34"/>
  <c r="AZ194"/>
  <c r="AG183" i="12"/>
  <c r="BD183" i="1"/>
  <c r="AZ204" i="34"/>
  <c r="BD193" i="1"/>
  <c r="AG193" i="12"/>
  <c r="AZ196" i="34"/>
  <c r="BD185" i="1"/>
  <c r="I237"/>
  <c r="Y235" i="5"/>
  <c r="I54" i="1"/>
  <c r="Y52" i="5"/>
  <c r="I143" i="1"/>
  <c r="L143" i="12" s="1"/>
  <c r="Y141" i="5"/>
  <c r="I82" i="1"/>
  <c r="Y80" i="5"/>
  <c r="I41" i="1"/>
  <c r="Y39" i="5"/>
  <c r="I49" i="1"/>
  <c r="Y47" i="5"/>
  <c r="I155" i="1"/>
  <c r="Y153" i="5"/>
  <c r="I266" i="1"/>
  <c r="Y264" i="5"/>
  <c r="I201" i="1"/>
  <c r="Y199" i="5"/>
  <c r="I127" i="1"/>
  <c r="Y125" i="5"/>
  <c r="I193" i="1"/>
  <c r="L193" i="12" s="1"/>
  <c r="Y191" i="5"/>
  <c r="I125" i="1"/>
  <c r="Y123" i="5"/>
  <c r="I215" i="1"/>
  <c r="Y213" i="5"/>
  <c r="I149" i="1"/>
  <c r="Y147" i="5"/>
  <c r="I105" i="1"/>
  <c r="Y103" i="5"/>
  <c r="Y46"/>
  <c r="I48" i="1"/>
  <c r="I263"/>
  <c r="Y261" i="5"/>
  <c r="I216" i="1"/>
  <c r="Y214" i="5"/>
  <c r="I71" i="1"/>
  <c r="Y69" i="5"/>
  <c r="AV243" i="1"/>
  <c r="AE241" i="5"/>
  <c r="AD220"/>
  <c r="AV142" i="1"/>
  <c r="AE140" i="5"/>
  <c r="AR261" i="34"/>
  <c r="AB250" i="12"/>
  <c r="L162"/>
  <c r="AT248" i="34"/>
  <c r="BB237" i="1"/>
  <c r="AC237" i="12"/>
  <c r="AV127" i="1"/>
  <c r="AE125" i="5"/>
  <c r="AV152" i="1"/>
  <c r="AE150" i="5"/>
  <c r="N98" i="12"/>
  <c r="AR281" i="34"/>
  <c r="AB270" i="12"/>
  <c r="AV244" i="1"/>
  <c r="AC244" i="12" s="1"/>
  <c r="AE242" i="5"/>
  <c r="AV221" i="1"/>
  <c r="AC221" i="12" s="1"/>
  <c r="AE219" i="5"/>
  <c r="L155" i="12"/>
  <c r="AV134" i="1"/>
  <c r="AE132" i="5"/>
  <c r="AV118" i="1"/>
  <c r="AE116" i="5"/>
  <c r="AQ90" i="1"/>
  <c r="AV33"/>
  <c r="AC33" i="12" s="1"/>
  <c r="AE31" i="5"/>
  <c r="AV236" i="1"/>
  <c r="AE234" i="5"/>
  <c r="AQ186" i="1"/>
  <c r="L179" i="12"/>
  <c r="AQ179" i="1"/>
  <c r="AQ167"/>
  <c r="AQ159"/>
  <c r="AV277"/>
  <c r="AE275" i="5"/>
  <c r="AR273" i="34"/>
  <c r="AB262" i="12"/>
  <c r="AA262" s="1"/>
  <c r="AV184" i="1"/>
  <c r="AE182" i="5"/>
  <c r="AV167" i="1"/>
  <c r="AC167" i="12" s="1"/>
  <c r="AE165" i="5"/>
  <c r="AV150" i="1"/>
  <c r="AE148" i="5"/>
  <c r="AV132" i="1"/>
  <c r="AC132" i="12" s="1"/>
  <c r="AE130" i="5"/>
  <c r="AD109"/>
  <c r="AV79" i="1"/>
  <c r="AE77" i="5"/>
  <c r="AR80" i="34"/>
  <c r="AB69" i="12"/>
  <c r="AT73" i="34"/>
  <c r="BB62" i="1"/>
  <c r="AT64" i="34"/>
  <c r="BB53" i="1"/>
  <c r="AP38"/>
  <c r="AD73" i="5"/>
  <c r="AP75" i="1"/>
  <c r="AP59"/>
  <c r="AT75" i="34"/>
  <c r="AC64" i="12"/>
  <c r="BB64" i="1"/>
  <c r="M82" i="12"/>
  <c r="Q93" i="34"/>
  <c r="AR256"/>
  <c r="AB245" i="12"/>
  <c r="AB231"/>
  <c r="AA231" s="1"/>
  <c r="AR242" i="34"/>
  <c r="I154" i="1"/>
  <c r="Y152" i="5"/>
  <c r="I200" i="1"/>
  <c r="Y198" i="5"/>
  <c r="AQ137" i="34"/>
  <c r="AP106" i="1"/>
  <c r="AP81"/>
  <c r="AD79" i="5"/>
  <c r="AT53" i="34"/>
  <c r="BB42" i="1"/>
  <c r="AP84"/>
  <c r="AD82" i="5"/>
  <c r="AV220" i="1"/>
  <c r="AE218" i="5"/>
  <c r="AZ186" i="34"/>
  <c r="BD175" i="1"/>
  <c r="AQ173" i="34"/>
  <c r="AR52"/>
  <c r="AB41" i="12"/>
  <c r="AZ111" i="34"/>
  <c r="AG100" i="12"/>
  <c r="BD100" i="1"/>
  <c r="AZ182" i="34"/>
  <c r="BD171" i="1"/>
  <c r="I158"/>
  <c r="Y156" i="5"/>
  <c r="I249" i="1"/>
  <c r="Y247" i="5"/>
  <c r="I152" i="1"/>
  <c r="Y150" i="5"/>
  <c r="AQ203" i="34"/>
  <c r="AV253" i="1"/>
  <c r="AC253" i="12" s="1"/>
  <c r="AE251" i="5"/>
  <c r="AQ219" i="34"/>
  <c r="AV180" i="1"/>
  <c r="AE178" i="5"/>
  <c r="AQ134" i="1"/>
  <c r="L110" i="12"/>
  <c r="AQ110" i="1"/>
  <c r="AV46"/>
  <c r="AC46" i="12" s="1"/>
  <c r="AE44" i="5"/>
  <c r="AV72" i="1"/>
  <c r="AC72" i="12" s="1"/>
  <c r="AE70" i="5"/>
  <c r="AR272" i="34"/>
  <c r="AB261" i="12"/>
  <c r="AA261" s="1"/>
  <c r="I107" i="1"/>
  <c r="Y105" i="5"/>
  <c r="I72" i="1"/>
  <c r="Y70" i="5"/>
  <c r="AP225" i="1"/>
  <c r="AQ205" i="34"/>
  <c r="AP135" i="1"/>
  <c r="AQ99"/>
  <c r="H234" i="37"/>
  <c r="M234" i="13"/>
  <c r="AA236" i="1"/>
  <c r="Q236" i="6"/>
  <c r="AC236" i="1"/>
  <c r="Q241" i="34"/>
  <c r="M230" i="12"/>
  <c r="AQ230" i="1" s="1"/>
  <c r="AV133"/>
  <c r="AE131" i="5"/>
  <c r="AQ206" i="1"/>
  <c r="AQ214"/>
  <c r="AQ189"/>
  <c r="AV114"/>
  <c r="AE112" i="5"/>
  <c r="AB260" i="12"/>
  <c r="AR271" i="34"/>
  <c r="AR151"/>
  <c r="AB140" i="12"/>
  <c r="AA140" s="1"/>
  <c r="AV260" i="1"/>
  <c r="AE258" i="5"/>
  <c r="AQ67" i="34"/>
  <c r="N45" i="37"/>
  <c r="AG47" i="6"/>
  <c r="S45" i="13"/>
  <c r="Q55" i="34"/>
  <c r="M44" i="12"/>
  <c r="S230" i="37"/>
  <c r="X230" i="13"/>
  <c r="AQ232" i="6"/>
  <c r="AZ178" i="34"/>
  <c r="BD167" i="1"/>
  <c r="I233"/>
  <c r="Y231" i="5"/>
  <c r="I141" i="1"/>
  <c r="Y139" i="5"/>
  <c r="I157" i="1"/>
  <c r="Y155" i="5"/>
  <c r="I159" i="1"/>
  <c r="Y157" i="5"/>
  <c r="I124" i="1"/>
  <c r="Y122" i="5"/>
  <c r="AD98"/>
  <c r="AR280" i="34"/>
  <c r="AB269" i="12"/>
  <c r="AV254" i="1"/>
  <c r="AE252" i="5"/>
  <c r="AV238" i="1"/>
  <c r="AC238" i="12" s="1"/>
  <c r="AE236" i="5"/>
  <c r="AV226" i="1"/>
  <c r="AE224" i="5"/>
  <c r="S202" i="37"/>
  <c r="AQ204" i="6"/>
  <c r="X202" i="13"/>
  <c r="AP43" i="1"/>
  <c r="AQ142" i="34"/>
  <c r="AT130"/>
  <c r="AC119" i="12"/>
  <c r="BB119" i="1"/>
  <c r="AP104"/>
  <c r="AZ201" i="34"/>
  <c r="BD190" i="1"/>
  <c r="AZ195" i="34"/>
  <c r="AG184" i="12"/>
  <c r="BD184" i="1"/>
  <c r="I35"/>
  <c r="Y33" i="5"/>
  <c r="I247" i="1"/>
  <c r="Y245" i="5"/>
  <c r="I181" i="1"/>
  <c r="Y179" i="5"/>
  <c r="I183" i="1"/>
  <c r="Y181" i="5"/>
  <c r="I118" i="1"/>
  <c r="Y116" i="5"/>
  <c r="AQ166" i="34"/>
  <c r="AV90" i="1"/>
  <c r="AE88" i="5"/>
  <c r="AV234" i="1"/>
  <c r="AE232" i="5"/>
  <c r="M244" i="12"/>
  <c r="Q255" i="34"/>
  <c r="AP145" i="1"/>
  <c r="AP245"/>
  <c r="AD243" i="5"/>
  <c r="AP223" i="1"/>
  <c r="AQ127" i="34"/>
  <c r="AP207" i="1"/>
  <c r="BB52"/>
  <c r="AT63" i="34"/>
  <c r="AT267"/>
  <c r="AC256" i="12"/>
  <c r="BB256" i="1"/>
  <c r="AP205"/>
  <c r="AQ188" i="34"/>
  <c r="AQ133"/>
  <c r="AP248" i="1"/>
  <c r="AP224"/>
  <c r="AT173" i="34"/>
  <c r="BB162" i="1"/>
  <c r="AP141"/>
  <c r="AP105"/>
  <c r="AP95"/>
  <c r="AQ82" i="34"/>
  <c r="AT71" i="1"/>
  <c r="AQ46" i="34"/>
  <c r="AQ270"/>
  <c r="AT229"/>
  <c r="BB218" i="1"/>
  <c r="AP203"/>
  <c r="AP186"/>
  <c r="AD184" i="5"/>
  <c r="AP175" i="1"/>
  <c r="AP164"/>
  <c r="AP138"/>
  <c r="AD136" i="5"/>
  <c r="AQ135" i="34"/>
  <c r="AQ120"/>
  <c r="AT99"/>
  <c r="BB88" i="1"/>
  <c r="AT65" i="34"/>
  <c r="BB54" i="1"/>
  <c r="AT55" i="34"/>
  <c r="BB44" i="1"/>
  <c r="AP69"/>
  <c r="AD67" i="5"/>
  <c r="AT77" i="34"/>
  <c r="BB66" i="1"/>
  <c r="Q155" i="34"/>
  <c r="M144" i="12"/>
  <c r="AC54"/>
  <c r="AP251" i="1"/>
  <c r="AZ247" i="34"/>
  <c r="BD236" i="1"/>
  <c r="AZ283" i="34"/>
  <c r="AG272" i="12"/>
  <c r="BD272" i="1"/>
  <c r="AQ287" i="34"/>
  <c r="I81" i="1"/>
  <c r="Y79" i="5"/>
  <c r="I77" i="1"/>
  <c r="Y75" i="5"/>
  <c r="I38" i="1"/>
  <c r="Y36" i="5"/>
  <c r="I85" i="1"/>
  <c r="Y83" i="5"/>
  <c r="Q286" i="34"/>
  <c r="M275" i="12"/>
  <c r="M247"/>
  <c r="Q258" i="34"/>
  <c r="I241" i="1"/>
  <c r="Y239" i="5"/>
  <c r="I168" i="1"/>
  <c r="Y166" i="5"/>
  <c r="Q257" i="34"/>
  <c r="M246" i="12"/>
  <c r="AV189" i="1"/>
  <c r="AC189" i="12" s="1"/>
  <c r="AE187" i="5"/>
  <c r="AV216" i="1"/>
  <c r="AE214" i="5"/>
  <c r="N49" i="12"/>
  <c r="AQ224" i="1"/>
  <c r="AP212"/>
  <c r="AQ192" i="34"/>
  <c r="AQ80" i="1"/>
  <c r="AV209"/>
  <c r="AE207" i="5"/>
  <c r="AV273" i="1"/>
  <c r="AC273" i="12" s="1"/>
  <c r="AE271" i="5"/>
  <c r="AQ217" i="1"/>
  <c r="AQ272"/>
  <c r="L149" i="12"/>
  <c r="Q211" i="34"/>
  <c r="M200" i="12"/>
  <c r="Q187" i="34"/>
  <c r="M176" i="12"/>
  <c r="AR284" i="34"/>
  <c r="AB273" i="12"/>
  <c r="AR240" i="34"/>
  <c r="AB229" i="12"/>
  <c r="AQ210" i="1"/>
  <c r="AR202" i="34"/>
  <c r="AB191" i="12"/>
  <c r="AQ172" i="34"/>
  <c r="AQ143" i="1"/>
  <c r="AV125"/>
  <c r="AE123" i="5"/>
  <c r="AV99" i="1"/>
  <c r="AC99" i="12" s="1"/>
  <c r="AE97" i="5"/>
  <c r="AD76"/>
  <c r="AQ207" i="1"/>
  <c r="AQ193"/>
  <c r="AR104" i="34"/>
  <c r="AB93" i="12"/>
  <c r="AV196" i="1"/>
  <c r="AE194" i="5"/>
  <c r="AV190" i="1"/>
  <c r="AE188" i="5"/>
  <c r="AV179" i="1"/>
  <c r="AC179" i="12" s="1"/>
  <c r="AE177" i="5"/>
  <c r="AV159" i="1"/>
  <c r="AE157" i="5"/>
  <c r="AV93" i="1"/>
  <c r="AE91" i="5"/>
  <c r="AQ43" i="34"/>
  <c r="AT32" i="1"/>
  <c r="AV61"/>
  <c r="AE59" i="5"/>
  <c r="AR57" i="34"/>
  <c r="AB46" i="12"/>
  <c r="AQ33" i="1"/>
  <c r="AR77" i="34"/>
  <c r="AB66" i="12"/>
  <c r="AA66" s="1"/>
  <c r="AV30" i="1"/>
  <c r="AE28" i="5"/>
  <c r="AQ61" i="1"/>
  <c r="AQ104"/>
  <c r="AC44" i="12"/>
  <c r="Q68" i="34"/>
  <c r="M57" i="12"/>
  <c r="AZ169" i="34"/>
  <c r="BD158" i="1"/>
  <c r="I261"/>
  <c r="Y259" i="5"/>
  <c r="I174" i="1"/>
  <c r="Y172" i="5"/>
  <c r="I61" i="1"/>
  <c r="L61" i="12" s="1"/>
  <c r="Y59" i="5"/>
  <c r="I273" i="1"/>
  <c r="Y271" i="5"/>
  <c r="Y250"/>
  <c r="I252" i="1"/>
  <c r="L252" i="12" s="1"/>
  <c r="I265" i="1"/>
  <c r="Y263" i="5"/>
  <c r="I146" i="1"/>
  <c r="Y144" i="5"/>
  <c r="AQ230" i="34"/>
  <c r="AQ114"/>
  <c r="AT103" i="1"/>
  <c r="AQ285" i="34"/>
  <c r="AT274" i="1"/>
  <c r="AP243"/>
  <c r="AD241" i="5"/>
  <c r="AQ233" i="34"/>
  <c r="AT222" i="1"/>
  <c r="AP142"/>
  <c r="AD140" i="5"/>
  <c r="AQ124" i="34"/>
  <c r="AQ69"/>
  <c r="AT141"/>
  <c r="BB130" i="1"/>
  <c r="AC130" i="12"/>
  <c r="AQ185" i="34"/>
  <c r="AT174" i="1"/>
  <c r="AT159" i="34"/>
  <c r="BB148" i="1"/>
  <c r="AP127"/>
  <c r="AD125" i="5"/>
  <c r="AQ53" i="34"/>
  <c r="AP152" i="1"/>
  <c r="AT272" i="34"/>
  <c r="BB261" i="1"/>
  <c r="AT215" i="34"/>
  <c r="BB204" i="1"/>
  <c r="AQ164" i="34"/>
  <c r="AP244" i="1"/>
  <c r="AP221"/>
  <c r="AA221" i="12" s="1"/>
  <c r="AD219" i="5"/>
  <c r="AT172" i="34"/>
  <c r="BB161" i="1"/>
  <c r="AP134"/>
  <c r="AD132" i="5"/>
  <c r="AP118" i="1"/>
  <c r="AT89" i="34"/>
  <c r="AC78" i="12"/>
  <c r="BB78" i="1"/>
  <c r="AP33"/>
  <c r="AD31" i="5"/>
  <c r="AP236" i="1"/>
  <c r="AD234" i="5"/>
  <c r="AQ88" i="34"/>
  <c r="AP277" i="1"/>
  <c r="AD275" i="5"/>
  <c r="AP184" i="1"/>
  <c r="AP167"/>
  <c r="AD165" i="5"/>
  <c r="AP150" i="1"/>
  <c r="AD148" i="5"/>
  <c r="AP132" i="1"/>
  <c r="AD130" i="5"/>
  <c r="AQ122" i="34"/>
  <c r="AT111" i="1"/>
  <c r="AP79"/>
  <c r="AD77" i="5"/>
  <c r="AV38" i="1"/>
  <c r="AE36" i="5"/>
  <c r="AV85" i="1"/>
  <c r="AE83" i="5"/>
  <c r="AV65" i="1"/>
  <c r="AC65" i="12" s="1"/>
  <c r="AE63" i="5"/>
  <c r="AQ31" i="1"/>
  <c r="AR95" i="34"/>
  <c r="AB84" i="12"/>
  <c r="AA84" s="1"/>
  <c r="L30"/>
  <c r="AQ30" i="1"/>
  <c r="AV39"/>
  <c r="AC39" i="12" s="1"/>
  <c r="AE37" i="5"/>
  <c r="Q152" i="34"/>
  <c r="M141" i="12"/>
  <c r="Q66" i="34"/>
  <c r="M55" i="12"/>
  <c r="AT287" i="34"/>
  <c r="BB276" i="1"/>
  <c r="AZ72" i="34"/>
  <c r="BD61" i="1"/>
  <c r="AT250" i="34"/>
  <c r="BB239" i="1"/>
  <c r="I89"/>
  <c r="Y87" i="5"/>
  <c r="I264" i="1"/>
  <c r="Y262" i="5"/>
  <c r="I32" i="1"/>
  <c r="Y30" i="5"/>
  <c r="AQ232" i="1"/>
  <c r="I46"/>
  <c r="Y44" i="5"/>
  <c r="I90" i="1"/>
  <c r="Y88" i="5"/>
  <c r="I238" i="1"/>
  <c r="Y236" i="5"/>
  <c r="I208" i="1"/>
  <c r="Y206" i="5"/>
  <c r="I40" i="1"/>
  <c r="Y38" i="5"/>
  <c r="I164" i="1"/>
  <c r="Y162" i="5"/>
  <c r="I104" i="1"/>
  <c r="Y102" i="5"/>
  <c r="I223" i="1"/>
  <c r="Y221" i="5"/>
  <c r="I133" i="1"/>
  <c r="L133" i="12" s="1"/>
  <c r="Y131" i="5"/>
  <c r="I187" i="1"/>
  <c r="Y185" i="5"/>
  <c r="I122" i="1"/>
  <c r="Y120" i="5"/>
  <c r="I45" i="1"/>
  <c r="Y43" i="5"/>
  <c r="I144" i="1"/>
  <c r="Y142" i="5"/>
  <c r="I258" i="1"/>
  <c r="Y256" i="5"/>
  <c r="I180" i="1"/>
  <c r="Y178" i="5"/>
  <c r="I95" i="1"/>
  <c r="Y93" i="5"/>
  <c r="I253" i="1"/>
  <c r="Y251" i="5"/>
  <c r="I275" i="1"/>
  <c r="Y273" i="5"/>
  <c r="I214" i="1"/>
  <c r="L214" i="12" s="1"/>
  <c r="Y212" i="5"/>
  <c r="I63" i="1"/>
  <c r="Y61" i="5"/>
  <c r="AV110" i="1"/>
  <c r="AE108" i="5"/>
  <c r="L95" i="12"/>
  <c r="AQ95" i="1"/>
  <c r="AV68"/>
  <c r="AC68" i="12" s="1"/>
  <c r="AE66" i="5"/>
  <c r="AV40" i="1"/>
  <c r="AE38" i="5"/>
  <c r="AQ240" i="1"/>
  <c r="AB234" i="12"/>
  <c r="AR245" i="34"/>
  <c r="M182" i="12"/>
  <c r="Q193" i="34"/>
  <c r="AB142" i="12"/>
  <c r="AA142" s="1"/>
  <c r="AR153" i="34"/>
  <c r="AQ43" i="1"/>
  <c r="AQ68"/>
  <c r="I203"/>
  <c r="Y201" i="5"/>
  <c r="I36" i="1"/>
  <c r="Y34" i="5"/>
  <c r="I55" i="1"/>
  <c r="Y53" i="5"/>
  <c r="I37" i="1"/>
  <c r="Y35" i="5"/>
  <c r="I169" i="1"/>
  <c r="Y167" i="5"/>
  <c r="I114" i="1"/>
  <c r="Y112" i="5"/>
  <c r="Y50"/>
  <c r="I52" i="1"/>
  <c r="I239"/>
  <c r="Y237" i="5"/>
  <c r="I227" i="1"/>
  <c r="Y225" i="5"/>
  <c r="I87" i="1"/>
  <c r="Y85" i="5"/>
  <c r="I205" i="1"/>
  <c r="Y203" i="5"/>
  <c r="I207" i="1"/>
  <c r="Y205" i="5"/>
  <c r="I140" i="1"/>
  <c r="Y138" i="5"/>
  <c r="I47" i="1"/>
  <c r="Y45" i="5"/>
  <c r="L263" i="12"/>
  <c r="AQ263" i="1"/>
  <c r="AP253"/>
  <c r="AD251" i="5"/>
  <c r="AD178"/>
  <c r="AP180" i="1"/>
  <c r="AT168" i="34"/>
  <c r="BB157" i="1"/>
  <c r="AT184" i="34"/>
  <c r="BB173" i="1"/>
  <c r="AP46"/>
  <c r="AD44" i="5"/>
  <c r="AQ253" i="34"/>
  <c r="AA242" i="12"/>
  <c r="AT242" i="1"/>
  <c r="AQ224" i="34"/>
  <c r="AP72" i="1"/>
  <c r="AQ71" i="34"/>
  <c r="AR264"/>
  <c r="AB253" i="12"/>
  <c r="AA253" s="1"/>
  <c r="I64" i="1"/>
  <c r="Y62" i="5"/>
  <c r="I43" i="1"/>
  <c r="L43" i="12" s="1"/>
  <c r="Y41" i="5"/>
  <c r="I185" i="1"/>
  <c r="Y183" i="5"/>
  <c r="I53" i="1"/>
  <c r="Y51" i="5"/>
  <c r="Y184"/>
  <c r="I186" i="1"/>
  <c r="I115"/>
  <c r="Y113" i="5"/>
  <c r="I165" i="1"/>
  <c r="Y163" i="5"/>
  <c r="I167" i="1"/>
  <c r="L167" i="12" s="1"/>
  <c r="Y165" i="5"/>
  <c r="I132" i="1"/>
  <c r="Y130" i="5"/>
  <c r="AD197"/>
  <c r="L107" i="12"/>
  <c r="AQ107" i="1"/>
  <c r="T241" i="37"/>
  <c r="Y241" i="13"/>
  <c r="AR243" i="6"/>
  <c r="AP133" i="1"/>
  <c r="AP114"/>
  <c r="AD258" i="5"/>
  <c r="AP260" i="1"/>
  <c r="AQ112" i="34"/>
  <c r="AQ78"/>
  <c r="AT59"/>
  <c r="BB48" i="1"/>
  <c r="E128" i="34"/>
  <c r="I206" i="1"/>
  <c r="L206" i="12" s="1"/>
  <c r="Y204" i="5"/>
  <c r="I91" i="1"/>
  <c r="Y89" i="5"/>
  <c r="I184" i="1"/>
  <c r="Y182" i="5"/>
  <c r="AC103" i="12"/>
  <c r="BB103" i="1"/>
  <c r="AT114" i="34"/>
  <c r="AQ111"/>
  <c r="AT100" i="1"/>
  <c r="AP254"/>
  <c r="AD252" i="5"/>
  <c r="AP238" i="1"/>
  <c r="AP226"/>
  <c r="AQ103" i="34"/>
  <c r="AQ59" i="1"/>
  <c r="H237" i="37"/>
  <c r="Q239" i="6"/>
  <c r="AA239" i="1"/>
  <c r="M237" i="13"/>
  <c r="AC239" i="1"/>
  <c r="AV29"/>
  <c r="AE27" i="5"/>
  <c r="S56" i="37"/>
  <c r="X56" i="13"/>
  <c r="AQ58" i="6"/>
  <c r="L64" i="12"/>
  <c r="AD237" i="5"/>
  <c r="I182" i="1"/>
  <c r="Y180" i="5"/>
  <c r="AC220" i="12"/>
  <c r="AC79"/>
  <c r="E242" i="34"/>
  <c r="AC236" i="12"/>
  <c r="AP90" i="1"/>
  <c r="AD88" i="5"/>
  <c r="AP234" i="1"/>
  <c r="AD232" i="5"/>
  <c r="AT210" i="34"/>
  <c r="BB199" i="1"/>
  <c r="AT169" i="34"/>
  <c r="BB158" i="1"/>
  <c r="AQ139" i="34"/>
  <c r="AV214" i="1"/>
  <c r="AE212" i="5"/>
  <c r="AQ178" i="1"/>
  <c r="AQ133"/>
  <c r="AB239" i="12"/>
  <c r="AA239" s="1"/>
  <c r="AR250" i="34"/>
  <c r="AQ139" i="1"/>
  <c r="N41" i="12"/>
  <c r="AV160" i="1"/>
  <c r="AE158" i="5"/>
  <c r="AV263" i="1"/>
  <c r="AE261" i="5"/>
  <c r="AV232" i="1"/>
  <c r="AE230" i="5"/>
  <c r="AE255"/>
  <c r="AV257" i="1"/>
  <c r="AV235"/>
  <c r="AE233" i="5"/>
  <c r="AQ220" i="1"/>
  <c r="AQ160"/>
  <c r="L152" i="12"/>
  <c r="AQ152" i="1"/>
  <c r="L135" i="12"/>
  <c r="AQ135" i="1"/>
  <c r="AQ120"/>
  <c r="AR111" i="34"/>
  <c r="AB100" i="12"/>
  <c r="AA100" s="1"/>
  <c r="AV82" i="1"/>
  <c r="AC82" i="12" s="1"/>
  <c r="AE80" i="5"/>
  <c r="M77" i="12"/>
  <c r="Q88" i="34"/>
  <c r="AB277" i="12"/>
  <c r="AA277" s="1"/>
  <c r="AR288" i="34"/>
  <c r="L184" i="12"/>
  <c r="AQ184" i="1"/>
  <c r="AQ175"/>
  <c r="L165" i="12"/>
  <c r="AQ165" i="1"/>
  <c r="L157" i="12"/>
  <c r="AV264" i="1"/>
  <c r="AE262" i="5"/>
  <c r="AQ225" i="1"/>
  <c r="AB199" i="12"/>
  <c r="AA199" s="1"/>
  <c r="AR210" i="34"/>
  <c r="AV183" i="1"/>
  <c r="AC183" i="12" s="1"/>
  <c r="AE181" i="5"/>
  <c r="L153" i="12"/>
  <c r="L128"/>
  <c r="AR86" i="34"/>
  <c r="AB75" i="12"/>
  <c r="AA75" s="1"/>
  <c r="AV36" i="1"/>
  <c r="AE34" i="5"/>
  <c r="AV80" i="1"/>
  <c r="AC80" i="12" s="1"/>
  <c r="AE78" i="5"/>
  <c r="L63" i="12"/>
  <c r="AB81"/>
  <c r="AA81" s="1"/>
  <c r="AR92" i="34"/>
  <c r="AR89"/>
  <c r="AB78" i="12"/>
  <c r="AA78" s="1"/>
  <c r="AR48" i="34"/>
  <c r="AB37" i="12"/>
  <c r="AA37" s="1"/>
  <c r="AB88"/>
  <c r="AA88" s="1"/>
  <c r="AR99" i="34"/>
  <c r="AV258" i="1"/>
  <c r="AE256" i="5"/>
  <c r="AV240" i="1"/>
  <c r="AE238" i="5"/>
  <c r="AV241" i="1"/>
  <c r="AE239" i="5"/>
  <c r="AZ77" i="34"/>
  <c r="BD66" i="1"/>
  <c r="AZ258" i="34"/>
  <c r="BD247" i="1"/>
  <c r="AQ267" i="34"/>
  <c r="AQ278"/>
  <c r="AZ259"/>
  <c r="BD248" i="1"/>
  <c r="I192"/>
  <c r="L192" i="12" s="1"/>
  <c r="Y190" i="5"/>
  <c r="I213" i="1"/>
  <c r="Y211" i="5"/>
  <c r="I101" i="1"/>
  <c r="Y99" i="5"/>
  <c r="I96" i="1"/>
  <c r="Y94" i="5"/>
  <c r="I113" i="1"/>
  <c r="Y111" i="5"/>
  <c r="I68" i="1"/>
  <c r="Y66" i="5"/>
  <c r="I156" i="1"/>
  <c r="Y154" i="5"/>
  <c r="I210" i="1"/>
  <c r="Y208" i="5"/>
  <c r="I136" i="1"/>
  <c r="L136" i="12" s="1"/>
  <c r="Y134" i="5"/>
  <c r="I50" i="1"/>
  <c r="Y48" i="5"/>
  <c r="I170" i="1"/>
  <c r="Y168" i="5"/>
  <c r="I109" i="1"/>
  <c r="Y107" i="5"/>
  <c r="I274" i="1"/>
  <c r="Y272" i="5"/>
  <c r="I196" i="1"/>
  <c r="Y194" i="5"/>
  <c r="I137" i="1"/>
  <c r="L137" i="12" s="1"/>
  <c r="Y135" i="5"/>
  <c r="I70" i="1"/>
  <c r="Y68" i="5"/>
  <c r="I277" i="1"/>
  <c r="Y275" i="5"/>
  <c r="I111" i="1"/>
  <c r="Y109" i="5"/>
  <c r="I222" i="1"/>
  <c r="Y220" i="5"/>
  <c r="I79" i="1"/>
  <c r="Y77" i="5"/>
  <c r="AP189" i="1"/>
  <c r="AD187" i="5"/>
  <c r="AP216" i="1"/>
  <c r="AT166" i="34"/>
  <c r="AC155" i="12"/>
  <c r="BB155" i="1"/>
  <c r="AT139" i="34"/>
  <c r="BB128" i="1"/>
  <c r="AD128" i="5"/>
  <c r="AQ248" i="34"/>
  <c r="AT183"/>
  <c r="AC172" i="12"/>
  <c r="BB172" i="1"/>
  <c r="AQ159" i="34"/>
  <c r="AP209" i="1"/>
  <c r="AP273"/>
  <c r="AD271" i="5"/>
  <c r="AQ272" i="34"/>
  <c r="AT261" i="1"/>
  <c r="AQ215" i="34"/>
  <c r="AT182"/>
  <c r="BB171" i="1"/>
  <c r="AT133" i="34"/>
  <c r="BB122" i="1"/>
  <c r="AT108" i="34"/>
  <c r="BB97" i="1"/>
  <c r="AQ181" i="34"/>
  <c r="AP125" i="1"/>
  <c r="AP99"/>
  <c r="AD97" i="5"/>
  <c r="AQ89" i="34"/>
  <c r="AT78" i="1"/>
  <c r="AT46" i="34"/>
  <c r="BB35" i="1"/>
  <c r="AT270" i="34"/>
  <c r="AC259" i="12"/>
  <c r="BB259" i="1"/>
  <c r="AP196"/>
  <c r="AD194" i="5"/>
  <c r="AP190" i="1"/>
  <c r="AP179"/>
  <c r="AD177" i="5"/>
  <c r="AP159" i="1"/>
  <c r="AD157" i="5"/>
  <c r="AT135" i="34"/>
  <c r="BB124" i="1"/>
  <c r="AC124" i="12"/>
  <c r="AT128" i="34"/>
  <c r="BB117" i="1"/>
  <c r="AP93"/>
  <c r="AD91" i="5"/>
  <c r="AQ64" i="34"/>
  <c r="AD30" i="5"/>
  <c r="AP61" i="1"/>
  <c r="AD59" i="5"/>
  <c r="AP30" i="1"/>
  <c r="AD28" i="5"/>
  <c r="M248" i="12"/>
  <c r="AQ248" i="1" s="1"/>
  <c r="Q259" i="34"/>
  <c r="Q84"/>
  <c r="M73" i="12"/>
  <c r="AZ76" i="34"/>
  <c r="AG65" i="12"/>
  <c r="BD65" i="1"/>
  <c r="AZ269" i="34"/>
  <c r="BD258" i="1"/>
  <c r="AG258" i="12"/>
  <c r="AZ199" i="34"/>
  <c r="BD188" i="1"/>
  <c r="AZ193" i="34"/>
  <c r="BD182" i="1"/>
  <c r="I176"/>
  <c r="Y174" i="5"/>
  <c r="I178" i="1"/>
  <c r="Y176" i="5"/>
  <c r="I129" i="1"/>
  <c r="Y127" i="5"/>
  <c r="I123" i="1"/>
  <c r="Y121" i="5"/>
  <c r="I112" i="1"/>
  <c r="Y110" i="5"/>
  <c r="I262" i="1"/>
  <c r="Y260" i="5"/>
  <c r="I100" i="1"/>
  <c r="Y98" i="5"/>
  <c r="I224" i="1"/>
  <c r="Y222" i="5"/>
  <c r="I161" i="1"/>
  <c r="Y159" i="5"/>
  <c r="I62" i="1"/>
  <c r="Y60" i="5"/>
  <c r="I148" i="1"/>
  <c r="Y146" i="5"/>
  <c r="I76" i="1"/>
  <c r="Y74" i="5"/>
  <c r="I195" i="1"/>
  <c r="Y193" i="5"/>
  <c r="I131" i="1"/>
  <c r="Y129" i="5"/>
  <c r="I66" i="1"/>
  <c r="Y64" i="5"/>
  <c r="I269" i="1"/>
  <c r="Y267" i="5"/>
  <c r="I243" i="1"/>
  <c r="Y241" i="5"/>
  <c r="I106" i="1"/>
  <c r="Y104" i="5"/>
  <c r="L96" i="12"/>
  <c r="AQ96" i="1"/>
  <c r="AV266"/>
  <c r="AE264" i="5"/>
  <c r="L226" i="12"/>
  <c r="AQ226" i="1"/>
  <c r="AV210"/>
  <c r="AE208" i="5"/>
  <c r="AR196" i="34"/>
  <c r="AB185" i="12"/>
  <c r="AA185" s="1"/>
  <c r="N89"/>
  <c r="N31"/>
  <c r="AV229" i="1"/>
  <c r="AC229" i="12" s="1"/>
  <c r="AE227" i="5"/>
  <c r="AV144" i="1"/>
  <c r="AE142" i="5"/>
  <c r="L241" i="12"/>
  <c r="AQ241" i="1"/>
  <c r="AV233"/>
  <c r="AE231" i="5"/>
  <c r="AV200" i="1"/>
  <c r="AC200" i="12" s="1"/>
  <c r="AE198" i="5"/>
  <c r="L125" i="12"/>
  <c r="AQ125" i="1"/>
  <c r="AV191"/>
  <c r="AC191" i="12" s="1"/>
  <c r="AE189" i="5"/>
  <c r="AV265" i="1"/>
  <c r="AC265" i="12" s="1"/>
  <c r="AE263" i="5"/>
  <c r="AV250" i="1"/>
  <c r="AE248" i="5"/>
  <c r="AV227" i="1"/>
  <c r="AE225" i="5"/>
  <c r="AV206" i="1"/>
  <c r="AC206" i="12" s="1"/>
  <c r="AE204" i="5"/>
  <c r="AD183"/>
  <c r="L158" i="12"/>
  <c r="AV121" i="1"/>
  <c r="AE119" i="5"/>
  <c r="AV86" i="1"/>
  <c r="AC86" i="12" s="1"/>
  <c r="AE84" i="5"/>
  <c r="L40" i="12"/>
  <c r="AQ40" i="1"/>
  <c r="AV76"/>
  <c r="AE74" i="5"/>
  <c r="AQ255" i="1"/>
  <c r="L195" i="12"/>
  <c r="L183"/>
  <c r="AQ183" i="1"/>
  <c r="AB174" i="12"/>
  <c r="AA174" s="1"/>
  <c r="AR185" i="34"/>
  <c r="L164" i="12"/>
  <c r="AQ164" i="1"/>
  <c r="L131" i="12"/>
  <c r="AR285" i="34"/>
  <c r="AB274" i="12"/>
  <c r="AA274" s="1"/>
  <c r="L237"/>
  <c r="L215"/>
  <c r="L202"/>
  <c r="AV154" i="1"/>
  <c r="AC154" i="12" s="1"/>
  <c r="AE152" i="5"/>
  <c r="AR149" i="34"/>
  <c r="AB138" i="12"/>
  <c r="AA138" s="1"/>
  <c r="AB103"/>
  <c r="AA103" s="1"/>
  <c r="AR114" i="34"/>
  <c r="AV91" i="1"/>
  <c r="AC91" i="12" s="1"/>
  <c r="AE89" i="5"/>
  <c r="AV74" i="1"/>
  <c r="AE72" i="5"/>
  <c r="AB65" i="12"/>
  <c r="AR76" i="34"/>
  <c r="AE53" i="5"/>
  <c r="AV55" i="1"/>
  <c r="AP85"/>
  <c r="AP65"/>
  <c r="AD63" i="5"/>
  <c r="AQ81" i="34"/>
  <c r="AT70" i="1"/>
  <c r="AP39"/>
  <c r="AD37" i="5"/>
  <c r="Q275" i="34"/>
  <c r="M264" i="12"/>
  <c r="AV272" i="1"/>
  <c r="AE270" i="5"/>
  <c r="AV255" i="1"/>
  <c r="AE253" i="5"/>
  <c r="AZ232" i="34"/>
  <c r="BD221" i="1"/>
  <c r="AG221" i="12"/>
  <c r="AZ130" i="34"/>
  <c r="BD119" i="1"/>
  <c r="AG119" i="12"/>
  <c r="I236" i="1"/>
  <c r="Y234" i="5"/>
  <c r="I190" i="1"/>
  <c r="Y188" i="5"/>
  <c r="AR265" i="34"/>
  <c r="AB254" i="12"/>
  <c r="AA254" s="1"/>
  <c r="AQ257" i="34"/>
  <c r="AP110" i="1"/>
  <c r="AD108" i="5"/>
  <c r="AP68" i="1"/>
  <c r="AD66" i="5"/>
  <c r="AP40" i="1"/>
  <c r="AD38" i="5"/>
  <c r="AQ179" i="34"/>
  <c r="AT160"/>
  <c r="AC149" i="12"/>
  <c r="BB149" i="1"/>
  <c r="AQ102"/>
  <c r="BD130"/>
  <c r="AZ141" i="34"/>
  <c r="AD229" i="5"/>
  <c r="N51" i="12"/>
  <c r="AP275" i="1"/>
  <c r="AP247"/>
  <c r="AV188"/>
  <c r="AE186" i="5"/>
  <c r="AV163" i="1"/>
  <c r="AE161" i="5"/>
  <c r="AQ121" i="1"/>
  <c r="L106" i="12"/>
  <c r="AQ106" i="1"/>
  <c r="L204" i="12"/>
  <c r="AV165" i="1"/>
  <c r="AE163" i="5"/>
  <c r="AD64"/>
  <c r="AB227" i="12"/>
  <c r="AR238" i="34"/>
  <c r="I260" i="1"/>
  <c r="Y258" i="5"/>
  <c r="I272" i="1"/>
  <c r="L272" i="12" s="1"/>
  <c r="Y270" i="5"/>
  <c r="I225" i="1"/>
  <c r="Y223" i="5"/>
  <c r="AT285" i="34"/>
  <c r="BB274" i="1"/>
  <c r="AT233" i="34"/>
  <c r="BB222" i="1"/>
  <c r="AQ210" i="34"/>
  <c r="AT199" i="1"/>
  <c r="AQ169" i="34"/>
  <c r="AT69"/>
  <c r="BB58" i="1"/>
  <c r="AV178"/>
  <c r="AE176" i="5"/>
  <c r="AR222" i="34"/>
  <c r="AB211" i="12"/>
  <c r="AA211" s="1"/>
  <c r="AQ268" i="1"/>
  <c r="AR276" i="34"/>
  <c r="AB265" i="12"/>
  <c r="L258"/>
  <c r="AQ258" i="1"/>
  <c r="L181" i="12"/>
  <c r="AD86" i="5"/>
  <c r="AV83" i="1"/>
  <c r="AE81" i="5"/>
  <c r="E177" i="34"/>
  <c r="Q128"/>
  <c r="M117" i="12"/>
  <c r="AZ187" i="34"/>
  <c r="BD176" i="1"/>
  <c r="AZ179" i="34"/>
  <c r="BD168" i="1"/>
  <c r="AZ171" i="34"/>
  <c r="BD160" i="1"/>
  <c r="I130"/>
  <c r="Y128" i="5"/>
  <c r="I189" i="1"/>
  <c r="L189" i="12" s="1"/>
  <c r="Y187" i="5"/>
  <c r="I191" i="1"/>
  <c r="Y189" i="5"/>
  <c r="I126" i="1"/>
  <c r="L126" i="12" s="1"/>
  <c r="Y124" i="5"/>
  <c r="I51" i="1"/>
  <c r="Y49" i="5"/>
  <c r="AV143" i="1"/>
  <c r="AC143" i="12" s="1"/>
  <c r="AE141" i="5"/>
  <c r="AD149"/>
  <c r="AV269" i="1"/>
  <c r="AE267" i="5"/>
  <c r="L251" i="12"/>
  <c r="AQ251" i="1"/>
  <c r="AV230"/>
  <c r="AE228" i="5"/>
  <c r="AQ98" i="1"/>
  <c r="E85" i="34"/>
  <c r="AT88"/>
  <c r="BB77" i="1"/>
  <c r="L187" i="12"/>
  <c r="AT122" i="34"/>
  <c r="BB111" i="1"/>
  <c r="AP29"/>
  <c r="AD27" i="5"/>
  <c r="AZ206" i="34"/>
  <c r="BD195" i="1"/>
  <c r="AG195" i="12"/>
  <c r="AQ250" i="34"/>
  <c r="AT239" i="1"/>
  <c r="I246"/>
  <c r="Y244" i="5"/>
  <c r="I220" i="1"/>
  <c r="L220" i="12" s="1"/>
  <c r="Y218" i="5"/>
  <c r="I145" i="1"/>
  <c r="Y143" i="5"/>
  <c r="I151" i="1"/>
  <c r="Y149" i="5"/>
  <c r="I116" i="1"/>
  <c r="Y114" i="5"/>
  <c r="AQ273" i="34"/>
  <c r="AT262" i="1"/>
  <c r="AQ126" i="34"/>
  <c r="AV249" i="1"/>
  <c r="AE247" i="5"/>
  <c r="AV211" i="1"/>
  <c r="AE209" i="5"/>
  <c r="N57" i="12"/>
  <c r="AP214" i="1"/>
  <c r="AD212" i="5"/>
  <c r="AQ58" i="34"/>
  <c r="AT219"/>
  <c r="BB208" i="1"/>
  <c r="AQ183" i="34"/>
  <c r="AT137"/>
  <c r="BB126" i="1"/>
  <c r="AQ239" i="34"/>
  <c r="AP160" i="1"/>
  <c r="AD158" i="5"/>
  <c r="AT111" i="34"/>
  <c r="BB100" i="1"/>
  <c r="AP263"/>
  <c r="AD261" i="5"/>
  <c r="AP232" i="1"/>
  <c r="AD230" i="5"/>
  <c r="AT213" i="34"/>
  <c r="BB202" i="1"/>
  <c r="AQ182" i="34"/>
  <c r="AQ123"/>
  <c r="AP257" i="1"/>
  <c r="AD255" i="5"/>
  <c r="AP235" i="1"/>
  <c r="AD233" i="5"/>
  <c r="AT179" i="34"/>
  <c r="BB168" i="1"/>
  <c r="AP82"/>
  <c r="AQ151" i="34"/>
  <c r="AT140" i="1"/>
  <c r="AQ84" i="34"/>
  <c r="AQ61"/>
  <c r="AP264" i="1"/>
  <c r="AT253" i="34"/>
  <c r="BB242" i="1"/>
  <c r="AP183"/>
  <c r="AD181" i="5"/>
  <c r="AQ128" i="34"/>
  <c r="AT78"/>
  <c r="BB67" i="1"/>
  <c r="AT67" i="34"/>
  <c r="AC56" i="12"/>
  <c r="BB56" i="1"/>
  <c r="AQ59" i="34"/>
  <c r="AP36" i="1"/>
  <c r="AP80"/>
  <c r="AD78" i="5"/>
  <c r="AT71" i="34"/>
  <c r="BB60" i="1"/>
  <c r="Q60" i="34"/>
  <c r="M49" i="12"/>
  <c r="AP258" i="1"/>
  <c r="AD256" i="5"/>
  <c r="AP240" i="1"/>
  <c r="AD238" i="5"/>
  <c r="AP241" i="1"/>
  <c r="AD239" i="5"/>
  <c r="AZ67" i="34"/>
  <c r="BD56" i="1"/>
  <c r="AG56" i="12"/>
  <c r="I93" i="1"/>
  <c r="Y91" i="5"/>
  <c r="I268" i="1"/>
  <c r="L268" i="12" s="1"/>
  <c r="Y266" i="5"/>
  <c r="I248" i="1"/>
  <c r="Y246" i="5"/>
  <c r="I198" i="1"/>
  <c r="Y196" i="5"/>
  <c r="I67" i="1"/>
  <c r="Y65" i="5"/>
  <c r="I270" i="1"/>
  <c r="Y268" i="5"/>
  <c r="I244" i="1"/>
  <c r="Y242" i="5"/>
  <c r="AR233" i="34"/>
  <c r="AB222" i="12"/>
  <c r="AA222" s="1"/>
  <c r="I99" i="1"/>
  <c r="Y97" i="5"/>
  <c r="I257" i="1"/>
  <c r="Y255" i="5"/>
  <c r="I150" i="1"/>
  <c r="Y148" i="5"/>
  <c r="M259" i="12"/>
  <c r="Q270" i="34"/>
  <c r="L201" i="12"/>
  <c r="AV270" i="1"/>
  <c r="AE268" i="5"/>
  <c r="L216" i="12"/>
  <c r="AQ216" i="1"/>
  <c r="L114" i="12"/>
  <c r="AQ114" i="1"/>
  <c r="AV87"/>
  <c r="AE85" i="5"/>
  <c r="AQ209" i="34"/>
  <c r="AT198" i="1"/>
  <c r="AQ141" i="34"/>
  <c r="AT130" i="1"/>
  <c r="AB257" i="12"/>
  <c r="AA257" s="1"/>
  <c r="AR268" i="34"/>
  <c r="AV176" i="1"/>
  <c r="AC176" i="12" s="1"/>
  <c r="AE174" i="5"/>
  <c r="AV156" i="1"/>
  <c r="AE154" i="5"/>
  <c r="AE106"/>
  <c r="AV108" i="1"/>
  <c r="L62" i="12"/>
  <c r="M85"/>
  <c r="Q96" i="34"/>
  <c r="N120" i="12"/>
  <c r="AV268" i="1"/>
  <c r="AE266" i="5"/>
  <c r="AQ209" i="1"/>
  <c r="L161" i="12"/>
  <c r="AV146" i="1"/>
  <c r="AC146" i="12" s="1"/>
  <c r="AE144" i="5"/>
  <c r="L118" i="12"/>
  <c r="AQ118" i="1"/>
  <c r="L108" i="12"/>
  <c r="AQ108" i="1"/>
  <c r="AV37"/>
  <c r="AE35" i="5"/>
  <c r="Q229" i="34"/>
  <c r="M218" i="12"/>
  <c r="AV96" i="1"/>
  <c r="AE94" i="5"/>
  <c r="AV217" i="1"/>
  <c r="AC217" i="12" s="1"/>
  <c r="AE215" i="5"/>
  <c r="AQ188" i="1"/>
  <c r="L146" i="12"/>
  <c r="AQ146" i="1"/>
  <c r="AV139"/>
  <c r="AC139" i="12" s="1"/>
  <c r="AE137" i="5"/>
  <c r="AV107" i="1"/>
  <c r="AC107" i="12" s="1"/>
  <c r="AE105" i="5"/>
  <c r="AR209" i="34"/>
  <c r="AB198" i="12"/>
  <c r="AA198" s="1"/>
  <c r="AB111"/>
  <c r="AA111" s="1"/>
  <c r="AR122" i="34"/>
  <c r="L205" i="12"/>
  <c r="AQ205" i="1"/>
  <c r="AV193"/>
  <c r="AC193" i="12" s="1"/>
  <c r="AE191" i="5"/>
  <c r="AV182" i="1"/>
  <c r="AE180" i="5"/>
  <c r="AV169" i="1"/>
  <c r="AE167" i="5"/>
  <c r="L122" i="12"/>
  <c r="L115"/>
  <c r="Q58" i="34"/>
  <c r="M47" i="12"/>
  <c r="L53"/>
  <c r="L38"/>
  <c r="AQ38" i="1"/>
  <c r="L76" i="12"/>
  <c r="AQ76" i="1"/>
  <c r="AC171" i="12"/>
  <c r="Q94" i="34"/>
  <c r="M83" i="12"/>
  <c r="AZ166" i="34"/>
  <c r="BD155" i="1"/>
  <c r="AG155" i="12"/>
  <c r="I80" i="1"/>
  <c r="L80" i="12" s="1"/>
  <c r="Y78" i="5"/>
  <c r="I229" i="1"/>
  <c r="Y227" i="5"/>
  <c r="I160" i="1"/>
  <c r="Y158" i="5"/>
  <c r="I33" i="1"/>
  <c r="Y31" i="5"/>
  <c r="I256" i="1"/>
  <c r="L256" i="12" s="1"/>
  <c r="Y254" i="5"/>
  <c r="I218" i="1"/>
  <c r="Y216" i="5"/>
  <c r="I228" i="1"/>
  <c r="Y226" i="5"/>
  <c r="AQ198" i="34"/>
  <c r="AQ226"/>
  <c r="AP266" i="1"/>
  <c r="AD264" i="5"/>
  <c r="AP210" i="1"/>
  <c r="AD208" i="5"/>
  <c r="AQ134" i="34"/>
  <c r="AP229" i="1"/>
  <c r="AD227" i="5"/>
  <c r="AP144" i="1"/>
  <c r="AP233"/>
  <c r="AD231" i="5"/>
  <c r="AP200" i="1"/>
  <c r="AQ168" i="34"/>
  <c r="AP191" i="1"/>
  <c r="AD189" i="5"/>
  <c r="AP265" i="1"/>
  <c r="AD263" i="5"/>
  <c r="AP250" i="1"/>
  <c r="AD248" i="5"/>
  <c r="AQ184" i="34"/>
  <c r="AQ158"/>
  <c r="AP227" i="1"/>
  <c r="AD225" i="5"/>
  <c r="AP206" i="1"/>
  <c r="AD204" i="5"/>
  <c r="AQ196" i="34"/>
  <c r="AT185" i="1"/>
  <c r="AT177" i="34"/>
  <c r="BB166" i="1"/>
  <c r="AQ160" i="34"/>
  <c r="AP121" i="1"/>
  <c r="AD119" i="5"/>
  <c r="AT105" i="34"/>
  <c r="BB94" i="1"/>
  <c r="AP86"/>
  <c r="AD84" i="5"/>
  <c r="AP76" i="1"/>
  <c r="AD74" i="5"/>
  <c r="AP154" i="1"/>
  <c r="AQ130" i="34"/>
  <c r="AP91" i="1"/>
  <c r="AP74"/>
  <c r="AP55"/>
  <c r="AT43" i="34"/>
  <c r="BB32" i="1"/>
  <c r="AV75"/>
  <c r="AC75" i="12" s="1"/>
  <c r="AE73" i="5"/>
  <c r="AV59" i="1"/>
  <c r="AC59" i="12" s="1"/>
  <c r="AE57" i="5"/>
  <c r="AR90" i="34"/>
  <c r="AB79" i="12"/>
  <c r="AA79" s="1"/>
  <c r="L56"/>
  <c r="L45"/>
  <c r="L35"/>
  <c r="Q165" i="34"/>
  <c r="M154" i="12"/>
  <c r="AG66"/>
  <c r="AP272" i="1"/>
  <c r="AD270" i="5"/>
  <c r="AP255" i="1"/>
  <c r="AD253" i="5"/>
  <c r="AZ238" i="34"/>
  <c r="AG227" i="12"/>
  <c r="BD227" i="1"/>
  <c r="I221"/>
  <c r="Y219" i="5"/>
  <c r="I59" i="1"/>
  <c r="Y57" i="5"/>
  <c r="I92" i="1"/>
  <c r="Y90" i="5"/>
  <c r="I65" i="1"/>
  <c r="Y63" i="5"/>
  <c r="I276" i="1"/>
  <c r="L276" i="12" s="1"/>
  <c r="Y274" i="5"/>
  <c r="I240" i="1"/>
  <c r="Y238" i="5"/>
  <c r="I75" i="1"/>
  <c r="Y73" i="5"/>
  <c r="I84" i="1"/>
  <c r="Y82" i="5"/>
  <c r="I242" i="1"/>
  <c r="Y240" i="5"/>
  <c r="I194" i="1"/>
  <c r="Y192" i="5"/>
  <c r="I177" i="1"/>
  <c r="L177" i="12" s="1"/>
  <c r="Y175" i="5"/>
  <c r="I39" i="1"/>
  <c r="Y37" i="5"/>
  <c r="I98" i="1"/>
  <c r="Y96" i="5"/>
  <c r="I42" i="1"/>
  <c r="Y40" i="5"/>
  <c r="I172" i="1"/>
  <c r="Y170" i="5"/>
  <c r="I217" i="1"/>
  <c r="Y215" i="5"/>
  <c r="I147" i="1"/>
  <c r="Y145" i="5"/>
  <c r="I57" i="1"/>
  <c r="Y55" i="5"/>
  <c r="I188" i="1"/>
  <c r="L188" i="12" s="1"/>
  <c r="Y186" i="5"/>
  <c r="I119" i="1"/>
  <c r="Y117" i="5"/>
  <c r="I209" i="1"/>
  <c r="Y207" i="5"/>
  <c r="I120" i="1"/>
  <c r="Y118" i="5"/>
  <c r="I60" i="1"/>
  <c r="L60" i="12" s="1"/>
  <c r="Y58" i="5"/>
  <c r="I255" i="1"/>
  <c r="Y253" i="5"/>
  <c r="I235" i="1"/>
  <c r="Y233" i="5"/>
  <c r="Y100"/>
  <c r="I102" i="1"/>
  <c r="AV106"/>
  <c r="AE104" i="5"/>
  <c r="AV81" i="1"/>
  <c r="AE79" i="5"/>
  <c r="L223" i="12"/>
  <c r="AQ223" i="1"/>
  <c r="AV84"/>
  <c r="AE82" i="5"/>
  <c r="AP220" i="1"/>
  <c r="AD218" i="5"/>
  <c r="L190" i="12"/>
  <c r="AQ190" i="1"/>
  <c r="L145" i="12"/>
  <c r="AQ145" i="1"/>
  <c r="L51" i="12"/>
  <c r="AQ51" i="1"/>
  <c r="L36" i="12"/>
  <c r="AQ36" i="1"/>
  <c r="AQ242" i="34"/>
  <c r="AT231" i="1"/>
  <c r="I219"/>
  <c r="L219" i="12" s="1"/>
  <c r="Y217" i="5"/>
  <c r="I86" i="1"/>
  <c r="Y84" i="5"/>
  <c r="I163" i="1"/>
  <c r="L163" i="12" s="1"/>
  <c r="Y161" i="5"/>
  <c r="I58" i="1"/>
  <c r="Y56" i="5"/>
  <c r="I254" i="1"/>
  <c r="Y252" i="5"/>
  <c r="I138" i="1"/>
  <c r="Y136" i="5"/>
  <c r="I94" i="1"/>
  <c r="L94" i="12" s="1"/>
  <c r="Y92" i="5"/>
  <c r="I245" i="1"/>
  <c r="Y243" i="5"/>
  <c r="I259" i="1"/>
  <c r="Y257" i="5"/>
  <c r="I212" i="1"/>
  <c r="Y210" i="5"/>
  <c r="I31" i="1"/>
  <c r="L31" i="12" s="1"/>
  <c r="Y29" i="5"/>
  <c r="I173" i="1"/>
  <c r="Y171" i="5"/>
  <c r="I175" i="1"/>
  <c r="L175" i="12" s="1"/>
  <c r="Y173" i="5"/>
  <c r="I142" i="1"/>
  <c r="Y140" i="5"/>
  <c r="AV275" i="1"/>
  <c r="AE273" i="5"/>
  <c r="AV247" i="1"/>
  <c r="AE245" i="5"/>
  <c r="AQ206" i="34"/>
  <c r="AT185"/>
  <c r="BB174" i="1"/>
  <c r="AP188"/>
  <c r="AD186" i="5"/>
  <c r="AP163" i="1"/>
  <c r="AD161" i="5"/>
  <c r="AT158" i="34"/>
  <c r="AC147" i="12"/>
  <c r="BB147" i="1"/>
  <c r="L105" i="12"/>
  <c r="AQ105" i="1"/>
  <c r="AZ273" i="34"/>
  <c r="BD262" i="1"/>
  <c r="AQ229" i="34"/>
  <c r="AP165" i="1"/>
  <c r="AD163" i="5"/>
  <c r="AQ77" i="34"/>
  <c r="AT66" i="1"/>
  <c r="I83"/>
  <c r="Y81" i="5"/>
  <c r="I171" i="1"/>
  <c r="L171" i="12" s="1"/>
  <c r="Y169" i="5"/>
  <c r="I211" i="1"/>
  <c r="Y209" i="5"/>
  <c r="I121" i="1"/>
  <c r="L121" i="12" s="1"/>
  <c r="Y119" i="5"/>
  <c r="I34" i="1"/>
  <c r="Y32" i="5"/>
  <c r="I139" i="1"/>
  <c r="L139" i="12" s="1"/>
  <c r="Y137" i="5"/>
  <c r="I197" i="1"/>
  <c r="Y195" i="5"/>
  <c r="I199" i="1"/>
  <c r="Y197" i="5"/>
  <c r="I134" i="1"/>
  <c r="Y132" i="5"/>
  <c r="I97" i="1"/>
  <c r="L97" i="12" s="1"/>
  <c r="Y95" i="5"/>
  <c r="AV225" i="1"/>
  <c r="AE223" i="5"/>
  <c r="L212" i="12"/>
  <c r="AQ212" i="1"/>
  <c r="AV135"/>
  <c r="AE133" i="5"/>
  <c r="E241" i="34"/>
  <c r="AP178" i="1"/>
  <c r="AD176" i="5"/>
  <c r="AQ213" i="34"/>
  <c r="AQ212"/>
  <c r="AT196"/>
  <c r="BB185" i="1"/>
  <c r="AQ99" i="34"/>
  <c r="AT88" i="1"/>
  <c r="AQ74" i="34"/>
  <c r="AQ65"/>
  <c r="AQ55"/>
  <c r="AP83" i="1"/>
  <c r="E55" i="34"/>
  <c r="Q177"/>
  <c r="M166" i="12"/>
  <c r="Q102" i="34"/>
  <c r="M91" i="12"/>
  <c r="I73" i="1"/>
  <c r="Y71" i="5"/>
  <c r="I103" i="1"/>
  <c r="Y101" i="5"/>
  <c r="AP271" i="1"/>
  <c r="AD269" i="5"/>
  <c r="AT282" i="34"/>
  <c r="BB271" i="1"/>
  <c r="AT226" i="34"/>
  <c r="BB215" i="1"/>
  <c r="AP143"/>
  <c r="AD141" i="5"/>
  <c r="AQ162" i="34"/>
  <c r="AT151" i="1"/>
  <c r="AQ63" i="34"/>
  <c r="AP269" i="1"/>
  <c r="AD267" i="5"/>
  <c r="AP230" i="1"/>
  <c r="AD228" i="5"/>
  <c r="AQ45" i="34"/>
  <c r="M74" i="12"/>
  <c r="Q85" i="34"/>
  <c r="L203" i="12"/>
  <c r="AQ203" i="1"/>
  <c r="L101" i="12"/>
  <c r="L72"/>
  <c r="AQ72" i="1"/>
  <c r="AV43"/>
  <c r="AE41" i="5"/>
  <c r="AC157" i="12"/>
  <c r="L113"/>
  <c r="AV104" i="1"/>
  <c r="AE102" i="5"/>
  <c r="AC173" i="12"/>
  <c r="AR81" i="34"/>
  <c r="AB70" i="12"/>
  <c r="AA70" s="1"/>
  <c r="I88" i="1"/>
  <c r="Y86" i="5"/>
  <c r="T155" i="37"/>
  <c r="Y155" i="13"/>
  <c r="AR157" i="6"/>
  <c r="S173" i="37"/>
  <c r="O359"/>
  <c r="T359" i="13"/>
  <c r="N233" i="37"/>
  <c r="AG235" i="6"/>
  <c r="S233" i="13"/>
  <c r="N398" i="37"/>
  <c r="S398" i="13"/>
  <c r="S366" i="37"/>
  <c r="X366" i="13"/>
  <c r="N172" i="37"/>
  <c r="S172" i="13"/>
  <c r="AG174" i="6"/>
  <c r="W518" i="13"/>
  <c r="R518" i="37"/>
  <c r="S349"/>
  <c r="X349" i="13"/>
  <c r="S246" i="37"/>
  <c r="X246" i="13"/>
  <c r="AQ248" i="6"/>
  <c r="R68" i="37"/>
  <c r="W68" i="13"/>
  <c r="AP70" i="6"/>
  <c r="S46" i="37"/>
  <c r="AQ48" i="6"/>
  <c r="X46" i="13"/>
  <c r="BE48" i="1"/>
  <c r="T429" i="37"/>
  <c r="Y429" i="13"/>
  <c r="T418" i="37"/>
  <c r="Y418" i="13"/>
  <c r="T345" i="37"/>
  <c r="Y345" i="13"/>
  <c r="S369" i="37"/>
  <c r="X369" i="13"/>
  <c r="S367" i="37"/>
  <c r="X367" i="13"/>
  <c r="S331" i="37"/>
  <c r="X331" i="13"/>
  <c r="Q347" i="37"/>
  <c r="O347"/>
  <c r="N171"/>
  <c r="S171" i="13"/>
  <c r="AG173" i="6"/>
  <c r="N46" i="37"/>
  <c r="AG48" i="6"/>
  <c r="S46" i="13"/>
  <c r="S51" i="37"/>
  <c r="BE53" i="1"/>
  <c r="X51" i="13"/>
  <c r="AQ53" i="6"/>
  <c r="BE261" i="1"/>
  <c r="U259" i="37" s="1"/>
  <c r="S259"/>
  <c r="BE78" i="1"/>
  <c r="U76" i="37" s="1"/>
  <c r="S76"/>
  <c r="I481"/>
  <c r="H481"/>
  <c r="N144"/>
  <c r="S79"/>
  <c r="BE63" i="1"/>
  <c r="U61" i="37" s="1"/>
  <c r="R61"/>
  <c r="S50"/>
  <c r="X50" i="13"/>
  <c r="BE52" i="1"/>
  <c r="AQ52" i="6"/>
  <c r="N51" i="37"/>
  <c r="S51" i="13"/>
  <c r="AG53" i="6"/>
  <c r="W185" i="13"/>
  <c r="R185" i="37"/>
  <c r="O519"/>
  <c r="T519" i="13"/>
  <c r="T339" i="37"/>
  <c r="Y339" i="13"/>
  <c r="N243" i="37"/>
  <c r="AG245" i="6"/>
  <c r="S243" i="13"/>
  <c r="N294" i="37"/>
  <c r="S294" i="13"/>
  <c r="S368" i="37"/>
  <c r="X368" i="13"/>
  <c r="N461" i="37"/>
  <c r="S461" i="13"/>
  <c r="T433" i="37"/>
  <c r="Y433" i="13"/>
  <c r="O305" i="37"/>
  <c r="T305" i="13"/>
  <c r="S374" i="37"/>
  <c r="X374" i="13"/>
  <c r="U330" i="37"/>
  <c r="S330"/>
  <c r="U314"/>
  <c r="S314"/>
  <c r="S130"/>
  <c r="U319"/>
  <c r="S319"/>
  <c r="AA83" i="1"/>
  <c r="H81" i="37"/>
  <c r="U327"/>
  <c r="S327"/>
  <c r="AC45" i="1"/>
  <c r="I43" i="37" s="1"/>
  <c r="H43"/>
  <c r="U315"/>
  <c r="S315"/>
  <c r="AA181" i="1"/>
  <c r="H179" i="37"/>
  <c r="AA120" i="1"/>
  <c r="H118" i="37"/>
  <c r="Q345"/>
  <c r="O345"/>
  <c r="O634"/>
  <c r="T634" i="13"/>
  <c r="T641" i="37"/>
  <c r="Y641" i="13"/>
  <c r="S233" i="37"/>
  <c r="AQ235" i="6"/>
  <c r="X233" i="13"/>
  <c r="S345" i="37"/>
  <c r="X345" i="13"/>
  <c r="M436" i="37"/>
  <c r="E32" i="7"/>
  <c r="M32" i="37"/>
  <c r="R418" i="13"/>
  <c r="M418" i="37"/>
  <c r="M370"/>
  <c r="E169" i="7"/>
  <c r="M169" i="37"/>
  <c r="R138" i="13"/>
  <c r="M138" i="37"/>
  <c r="M300"/>
  <c r="E172" i="7"/>
  <c r="M172" i="37"/>
  <c r="R361" i="13"/>
  <c r="M361" i="37"/>
  <c r="M511"/>
  <c r="M599"/>
  <c r="M412"/>
  <c r="R407" i="13"/>
  <c r="M407" i="37"/>
  <c r="M564"/>
  <c r="E259" i="7"/>
  <c r="M259" i="37"/>
  <c r="N233" i="13"/>
  <c r="L233" s="1"/>
  <c r="I233" i="37"/>
  <c r="N273" i="13"/>
  <c r="L273" s="1"/>
  <c r="I273" i="37"/>
  <c r="I295"/>
  <c r="R616" i="13"/>
  <c r="M616" i="37"/>
  <c r="N186" i="13"/>
  <c r="L186" s="1"/>
  <c r="I186" i="37"/>
  <c r="M378"/>
  <c r="N506" i="13"/>
  <c r="L506" s="1"/>
  <c r="I506" i="37"/>
  <c r="R309" i="13"/>
  <c r="M309" i="37"/>
  <c r="AA135" i="6"/>
  <c r="M133" i="37"/>
  <c r="R482" i="13"/>
  <c r="M482" i="37"/>
  <c r="M297"/>
  <c r="R166" i="13"/>
  <c r="M166" i="37"/>
  <c r="M354"/>
  <c r="M484"/>
  <c r="I362"/>
  <c r="M494"/>
  <c r="I453"/>
  <c r="I473"/>
  <c r="R588" i="13"/>
  <c r="M588" i="37"/>
  <c r="N451" i="13"/>
  <c r="L451" s="1"/>
  <c r="I451" i="37"/>
  <c r="R307" i="13"/>
  <c r="M307" i="37"/>
  <c r="R167" i="13"/>
  <c r="M167" i="37"/>
  <c r="E60" i="7"/>
  <c r="M60" i="37"/>
  <c r="I609"/>
  <c r="R265" i="13"/>
  <c r="M265" i="37"/>
  <c r="D155" i="7"/>
  <c r="I155" i="37"/>
  <c r="M376"/>
  <c r="R540" i="13"/>
  <c r="M540" i="37"/>
  <c r="R559" i="13"/>
  <c r="M559" i="37"/>
  <c r="M507"/>
  <c r="M529"/>
  <c r="AA166" i="6"/>
  <c r="M164" i="37"/>
  <c r="R41" i="13"/>
  <c r="M41" i="37"/>
  <c r="AA244" i="6"/>
  <c r="M242" i="37"/>
  <c r="R369" i="13"/>
  <c r="M369" i="37"/>
  <c r="M602"/>
  <c r="AA96" i="6"/>
  <c r="M94" i="37"/>
  <c r="R230" i="13"/>
  <c r="M230" i="37"/>
  <c r="M313"/>
  <c r="N88" i="13"/>
  <c r="L88" s="1"/>
  <c r="I88" i="37"/>
  <c r="M574"/>
  <c r="R617" i="13"/>
  <c r="M617" i="37"/>
  <c r="R611" i="13"/>
  <c r="M611" i="37"/>
  <c r="R135" i="13"/>
  <c r="M135" i="37"/>
  <c r="I420"/>
  <c r="N440" i="13"/>
  <c r="L440" s="1"/>
  <c r="I440" i="37"/>
  <c r="M395"/>
  <c r="R351" i="13"/>
  <c r="M351" i="37"/>
  <c r="AA167" i="6"/>
  <c r="M165" i="37"/>
  <c r="R424" i="13"/>
  <c r="M424" i="37"/>
  <c r="M604"/>
  <c r="R61" i="13"/>
  <c r="M61" i="37"/>
  <c r="R136" i="13"/>
  <c r="M136" i="37"/>
  <c r="M371"/>
  <c r="R453" i="13"/>
  <c r="M453" i="37"/>
  <c r="I366"/>
  <c r="M360"/>
  <c r="AA80" i="6"/>
  <c r="M78" i="37"/>
  <c r="N413" i="13"/>
  <c r="L413" s="1"/>
  <c r="I413" i="37"/>
  <c r="R428" i="13"/>
  <c r="M428" i="37"/>
  <c r="D141" i="7"/>
  <c r="I141" i="37"/>
  <c r="E194" i="7"/>
  <c r="M194" i="37"/>
  <c r="E186" i="7"/>
  <c r="M186" i="37"/>
  <c r="M571"/>
  <c r="R175" i="13"/>
  <c r="M175" i="37"/>
  <c r="R566" i="13"/>
  <c r="M566" i="37"/>
  <c r="M642"/>
  <c r="R367" i="13"/>
  <c r="M367" i="37"/>
  <c r="R432" i="13"/>
  <c r="M432" i="37"/>
  <c r="R481" i="13"/>
  <c r="M481" i="37"/>
  <c r="AA216" i="6"/>
  <c r="M214" i="37"/>
  <c r="R45" i="13"/>
  <c r="M45" i="37"/>
  <c r="N337" i="13"/>
  <c r="L337" s="1"/>
  <c r="I337" i="37"/>
  <c r="N484" i="13"/>
  <c r="L484" s="1"/>
  <c r="I484" i="37"/>
  <c r="R605" i="13"/>
  <c r="M605" i="37"/>
  <c r="E215" i="7"/>
  <c r="M215" i="37"/>
  <c r="R279" i="13"/>
  <c r="M279" i="37"/>
  <c r="R225" i="13"/>
  <c r="M225" i="37"/>
  <c r="R280" i="13"/>
  <c r="M280" i="37"/>
  <c r="E64" i="7"/>
  <c r="M64" i="37"/>
  <c r="R591" i="13"/>
  <c r="M591" i="37"/>
  <c r="R144" i="6"/>
  <c r="I142" i="37"/>
  <c r="R122" i="13"/>
  <c r="M122" i="37"/>
  <c r="D134" i="7"/>
  <c r="I134" i="37"/>
  <c r="R542" i="13"/>
  <c r="M542" i="37"/>
  <c r="M565"/>
  <c r="R62" i="13"/>
  <c r="M62" i="37"/>
  <c r="M292"/>
  <c r="R191" i="13"/>
  <c r="M191" i="37"/>
  <c r="R89" i="13"/>
  <c r="M89" i="37"/>
  <c r="R621" i="13"/>
  <c r="M621" i="37"/>
  <c r="R131" i="13"/>
  <c r="M131" i="37"/>
  <c r="E193" i="7"/>
  <c r="M193" i="37"/>
  <c r="R634" i="13"/>
  <c r="M634" i="37"/>
  <c r="N614" i="13"/>
  <c r="L614" s="1"/>
  <c r="I614" i="37"/>
  <c r="R645" i="13"/>
  <c r="M645" i="37"/>
  <c r="M312"/>
  <c r="N40" i="13"/>
  <c r="L40" s="1"/>
  <c r="I40" i="37"/>
  <c r="I371"/>
  <c r="D133" i="7"/>
  <c r="I133" i="37"/>
  <c r="D169" i="7"/>
  <c r="I169" i="37"/>
  <c r="AA75" i="6"/>
  <c r="M73" i="37"/>
  <c r="R392" i="13"/>
  <c r="M392" i="37"/>
  <c r="I291"/>
  <c r="N373" i="13"/>
  <c r="L373" s="1"/>
  <c r="I373" i="37"/>
  <c r="R34" i="13"/>
  <c r="M34" i="37"/>
  <c r="I305"/>
  <c r="M431"/>
  <c r="R403" i="13"/>
  <c r="M403" i="37"/>
  <c r="D105" i="7"/>
  <c r="I105" i="37"/>
  <c r="N303" i="13"/>
  <c r="L303" s="1"/>
  <c r="I303" i="37"/>
  <c r="M380"/>
  <c r="N193" i="13"/>
  <c r="L193" s="1"/>
  <c r="I193" i="37"/>
  <c r="R40" i="13"/>
  <c r="M40" i="37"/>
  <c r="R315" i="13"/>
  <c r="M315" i="37"/>
  <c r="Z61" i="13"/>
  <c r="S632"/>
  <c r="Q632" i="37"/>
  <c r="S282" i="13"/>
  <c r="Q282" i="37"/>
  <c r="T403" i="13"/>
  <c r="W127"/>
  <c r="BE129" i="1"/>
  <c r="U127" i="37" s="1"/>
  <c r="AP129" i="6"/>
  <c r="W135" i="13"/>
  <c r="BE137" i="1"/>
  <c r="U135" i="37" s="1"/>
  <c r="AP137" i="6"/>
  <c r="S205" i="13"/>
  <c r="AG207" i="6"/>
  <c r="T537" i="13"/>
  <c r="Y484"/>
  <c r="Y343"/>
  <c r="Y479"/>
  <c r="X394"/>
  <c r="T339"/>
  <c r="X208"/>
  <c r="AQ210" i="6"/>
  <c r="S383" i="13"/>
  <c r="U281" i="37"/>
  <c r="X281" i="13"/>
  <c r="S152"/>
  <c r="AG154" i="6"/>
  <c r="Y119" i="13"/>
  <c r="AR121" i="6"/>
  <c r="Y471" i="13"/>
  <c r="Y600"/>
  <c r="X353"/>
  <c r="X336"/>
  <c r="Y354"/>
  <c r="Y296"/>
  <c r="X113"/>
  <c r="AQ115" i="6"/>
  <c r="Y57" i="13"/>
  <c r="AR59" i="6"/>
  <c r="AG60"/>
  <c r="S58" i="13"/>
  <c r="W61"/>
  <c r="AP63" i="6"/>
  <c r="W513" i="13"/>
  <c r="S290"/>
  <c r="W353"/>
  <c r="U353" i="37"/>
  <c r="S162" i="13"/>
  <c r="AG164" i="6"/>
  <c r="Q403" i="37"/>
  <c r="S403" i="13"/>
  <c r="AG124" i="6"/>
  <c r="S122" i="13"/>
  <c r="Y152"/>
  <c r="AR154" i="6"/>
  <c r="Y61" i="13"/>
  <c r="AR63" i="6"/>
  <c r="Y643" i="13"/>
  <c r="W632"/>
  <c r="T510"/>
  <c r="Y570"/>
  <c r="Y313"/>
  <c r="X417"/>
  <c r="X280"/>
  <c r="AR211" i="6"/>
  <c r="Y209" i="13"/>
  <c r="Y204"/>
  <c r="AR206" i="6"/>
  <c r="X264" i="13"/>
  <c r="AQ266" i="6"/>
  <c r="X356" i="13"/>
  <c r="U356" i="37"/>
  <c r="Y331" i="13"/>
  <c r="S237"/>
  <c r="AG239" i="6"/>
  <c r="AR91"/>
  <c r="Y89" i="13"/>
  <c r="Y126"/>
  <c r="AR128" i="6"/>
  <c r="X545" i="13"/>
  <c r="U545" i="37"/>
  <c r="S281" i="13"/>
  <c r="S274"/>
  <c r="AG276" i="6"/>
  <c r="U354" i="37"/>
  <c r="W354" i="13"/>
  <c r="AG51" i="6"/>
  <c r="S49" i="13"/>
  <c r="W526"/>
  <c r="W477"/>
  <c r="Y502"/>
  <c r="I382"/>
  <c r="S149"/>
  <c r="AG151" i="6"/>
  <c r="S271" i="13"/>
  <c r="AG273" i="6"/>
  <c r="S163" i="13"/>
  <c r="AG165" i="6"/>
  <c r="Y249" i="13"/>
  <c r="AR251" i="6"/>
  <c r="Y208" i="13"/>
  <c r="AR210" i="6"/>
  <c r="X248" i="13"/>
  <c r="AQ250" i="6"/>
  <c r="Q290" i="37"/>
  <c r="S408" i="13"/>
  <c r="X333"/>
  <c r="U333" i="37"/>
  <c r="W345" i="13"/>
  <c r="U345" i="37"/>
  <c r="S391" i="13"/>
  <c r="U293" i="37"/>
  <c r="X293" i="13"/>
  <c r="S238"/>
  <c r="AG240" i="6"/>
  <c r="Y349" i="13"/>
  <c r="X135"/>
  <c r="AQ137" i="6"/>
  <c r="Y409" i="13"/>
  <c r="X408"/>
  <c r="Q634" i="37"/>
  <c r="S634" i="13"/>
  <c r="Y309"/>
  <c r="AG113" i="6"/>
  <c r="S111" i="13"/>
  <c r="S248"/>
  <c r="AG250" i="6"/>
  <c r="T409" i="13"/>
  <c r="Q461" i="37"/>
  <c r="T461" i="13"/>
  <c r="Y521"/>
  <c r="X290"/>
  <c r="U290" i="37"/>
  <c r="T372" i="13"/>
  <c r="Y329"/>
  <c r="S226"/>
  <c r="AG228" i="6"/>
  <c r="X355" i="13"/>
  <c r="U355" i="37"/>
  <c r="X237" i="13"/>
  <c r="BE239" i="1"/>
  <c r="U237" i="37" s="1"/>
  <c r="AQ239" i="6"/>
  <c r="Y127" i="13"/>
  <c r="AR129" i="6"/>
  <c r="Y135" i="13"/>
  <c r="AR137" i="6"/>
  <c r="Y109" i="13"/>
  <c r="AR111" i="6"/>
  <c r="S267" i="13"/>
  <c r="AG269" i="6"/>
  <c r="W448" i="13"/>
  <c r="W339"/>
  <c r="U339" i="37"/>
  <c r="U411"/>
  <c r="X411" i="13"/>
  <c r="X115"/>
  <c r="AQ117" i="6"/>
  <c r="BE117" i="1"/>
  <c r="U115" i="37" s="1"/>
  <c r="S159" i="13"/>
  <c r="AG161" i="6"/>
  <c r="X127" i="13"/>
  <c r="AQ129" i="6"/>
  <c r="Y110" i="13"/>
  <c r="AR112" i="6"/>
  <c r="W111" i="13"/>
  <c r="AP113" i="6"/>
  <c r="BE113" i="1"/>
  <c r="U111" i="37" s="1"/>
  <c r="AQ51" i="6"/>
  <c r="X49" i="13"/>
  <c r="W508"/>
  <c r="T445"/>
  <c r="U400" i="37"/>
  <c r="W400" i="13"/>
  <c r="S295"/>
  <c r="X415"/>
  <c r="Y160"/>
  <c r="AR162" i="6"/>
  <c r="BE162" i="1"/>
  <c r="U160" i="37" s="1"/>
  <c r="X58" i="13"/>
  <c r="AQ60" i="6"/>
  <c r="BE60" i="1"/>
  <c r="U58" i="37" s="1"/>
  <c r="Y33" i="13"/>
  <c r="AR35" i="6"/>
  <c r="T357" i="13"/>
  <c r="X343"/>
  <c r="Y400"/>
  <c r="T303"/>
  <c r="Y353"/>
  <c r="X354"/>
  <c r="BE208" i="1"/>
  <c r="U206" i="37" s="1"/>
  <c r="Y206" i="13"/>
  <c r="AR208" i="6"/>
  <c r="AG168"/>
  <c r="S166" i="13"/>
  <c r="X238"/>
  <c r="AQ240" i="6"/>
  <c r="X405" i="13"/>
  <c r="W349"/>
  <c r="U349" i="37"/>
  <c r="X277" i="13"/>
  <c r="X57"/>
  <c r="AQ59" i="6"/>
  <c r="BE115" i="1"/>
  <c r="U113" i="37" s="1"/>
  <c r="W113" i="13"/>
  <c r="AP115" i="6"/>
  <c r="S584" i="13"/>
  <c r="X337"/>
  <c r="U337" i="37"/>
  <c r="X391" i="13"/>
  <c r="S280"/>
  <c r="Q280" i="37"/>
  <c r="X400" i="13"/>
  <c r="W110"/>
  <c r="BE112" i="1"/>
  <c r="U110" i="37" s="1"/>
  <c r="AP112" i="6"/>
  <c r="S165" i="13"/>
  <c r="AG167" i="6"/>
  <c r="Y49" i="13"/>
  <c r="AR51" i="6"/>
  <c r="W516" i="13"/>
  <c r="W343"/>
  <c r="U343" i="37"/>
  <c r="AR164" i="6"/>
  <c r="Y162" i="13"/>
  <c r="X396"/>
  <c r="U396" i="37"/>
  <c r="S225" i="13"/>
  <c r="AG227" i="6"/>
  <c r="S147" i="13"/>
  <c r="AG149" i="6"/>
  <c r="X120" i="13"/>
  <c r="AQ122" i="6"/>
  <c r="BE122" i="1"/>
  <c r="U120" i="37" s="1"/>
  <c r="S275" i="13"/>
  <c r="AG277" i="6"/>
  <c r="T541" i="13"/>
  <c r="AP195" i="6"/>
  <c r="W193" i="13"/>
  <c r="T353"/>
  <c r="X119"/>
  <c r="AQ121" i="6"/>
  <c r="Y416" i="13"/>
  <c r="X272"/>
  <c r="AQ274" i="6"/>
  <c r="BE274" i="1"/>
  <c r="U272" i="37" s="1"/>
  <c r="X225" i="13"/>
  <c r="AQ227" i="6"/>
  <c r="AG265"/>
  <c r="S263" i="13"/>
  <c r="Y111"/>
  <c r="AR113" i="6"/>
  <c r="AG59"/>
  <c r="S57" i="13"/>
  <c r="AA259" i="1"/>
  <c r="AC259"/>
  <c r="I257" i="37" s="1"/>
  <c r="E171" i="13"/>
  <c r="G173" i="6"/>
  <c r="E629" i="13"/>
  <c r="F342" i="37"/>
  <c r="E342" i="13"/>
  <c r="E123"/>
  <c r="G125" i="6"/>
  <c r="E93" i="13"/>
  <c r="G95" i="6"/>
  <c r="E182" i="13"/>
  <c r="G184" i="6"/>
  <c r="F505" i="37"/>
  <c r="E505" i="13"/>
  <c r="F440" i="37"/>
  <c r="E440" i="13"/>
  <c r="F341" i="37"/>
  <c r="E341" i="13"/>
  <c r="E428"/>
  <c r="F608" i="37"/>
  <c r="E608" i="13"/>
  <c r="F292" i="37"/>
  <c r="E292" i="13"/>
  <c r="F514" i="37"/>
  <c r="E514" i="13"/>
  <c r="F485" i="37"/>
  <c r="E485" i="13"/>
  <c r="E75"/>
  <c r="G77" i="6"/>
  <c r="E131" i="13"/>
  <c r="G133" i="6"/>
  <c r="E275" i="13"/>
  <c r="G277" i="6"/>
  <c r="E579" i="13"/>
  <c r="F293" i="37"/>
  <c r="E293" i="13"/>
  <c r="E66"/>
  <c r="G68" i="6"/>
  <c r="F287" i="37"/>
  <c r="E287" i="13"/>
  <c r="E338"/>
  <c r="E30"/>
  <c r="G32" i="6"/>
  <c r="E181" i="13"/>
  <c r="G183" i="6"/>
  <c r="E234" i="13"/>
  <c r="G236" i="6"/>
  <c r="F349" i="37"/>
  <c r="E349" i="13"/>
  <c r="E74"/>
  <c r="G76" i="6"/>
  <c r="F405" i="37"/>
  <c r="E405" i="13"/>
  <c r="F542" i="37"/>
  <c r="E542" i="13"/>
  <c r="E631"/>
  <c r="F500" i="37"/>
  <c r="E500" i="13"/>
  <c r="F463" i="37"/>
  <c r="E463" i="13"/>
  <c r="F416" i="37"/>
  <c r="E416" i="13"/>
  <c r="E114"/>
  <c r="G116" i="6"/>
  <c r="F449" i="37"/>
  <c r="E449" i="13"/>
  <c r="E82"/>
  <c r="G84" i="6"/>
  <c r="F370" i="37"/>
  <c r="E370" i="13"/>
  <c r="E320"/>
  <c r="F339" i="37"/>
  <c r="E339" i="13"/>
  <c r="E137"/>
  <c r="G139" i="6"/>
  <c r="E569" i="13"/>
  <c r="F351" i="37"/>
  <c r="E351" i="13"/>
  <c r="E61"/>
  <c r="G63" i="6"/>
  <c r="E251" i="13"/>
  <c r="G253" i="6"/>
  <c r="E220" i="13"/>
  <c r="G222" i="6"/>
  <c r="F363" i="37"/>
  <c r="E363" i="13"/>
  <c r="E104"/>
  <c r="G106" i="6"/>
  <c r="E273" i="13"/>
  <c r="G275" i="6"/>
  <c r="E478" i="13"/>
  <c r="F612" i="37"/>
  <c r="E612" i="13"/>
  <c r="F441" i="37"/>
  <c r="E441" i="13"/>
  <c r="F444" i="37"/>
  <c r="E444" i="13"/>
  <c r="E652"/>
  <c r="E259"/>
  <c r="G261" i="6"/>
  <c r="F434" i="37"/>
  <c r="E434" i="13"/>
  <c r="F520" i="37"/>
  <c r="E520" i="13"/>
  <c r="E313"/>
  <c r="F519" i="37"/>
  <c r="E519" i="13"/>
  <c r="F637" i="37"/>
  <c r="E637" i="13"/>
  <c r="F368" i="37"/>
  <c r="E368" i="13"/>
  <c r="E169"/>
  <c r="G171" i="6"/>
  <c r="F383" i="37"/>
  <c r="E383" i="13"/>
  <c r="E65"/>
  <c r="G67" i="6"/>
  <c r="F528" i="37"/>
  <c r="E528" i="13"/>
  <c r="E362"/>
  <c r="E160"/>
  <c r="G162" i="6"/>
  <c r="E237" i="13"/>
  <c r="G239" i="6"/>
  <c r="E108" i="13"/>
  <c r="G110" i="6"/>
  <c r="E36" i="13"/>
  <c r="G38" i="6"/>
  <c r="F431" i="37"/>
  <c r="E431" i="13"/>
  <c r="E209"/>
  <c r="G211" i="6"/>
  <c r="E128" i="13"/>
  <c r="G130" i="6"/>
  <c r="E242" i="7"/>
  <c r="R94" i="13"/>
  <c r="AA232" i="6"/>
  <c r="R313" i="13"/>
  <c r="R574"/>
  <c r="E135" i="7"/>
  <c r="R395" i="13"/>
  <c r="R165"/>
  <c r="R604"/>
  <c r="E61" i="7"/>
  <c r="E136"/>
  <c r="N366" i="13"/>
  <c r="L366" s="1"/>
  <c r="R360"/>
  <c r="R78"/>
  <c r="R529"/>
  <c r="E175" i="7"/>
  <c r="E138"/>
  <c r="D233"/>
  <c r="D273"/>
  <c r="D186"/>
  <c r="R133" i="13"/>
  <c r="AA168" i="6"/>
  <c r="R354" i="13"/>
  <c r="N453"/>
  <c r="L453" s="1"/>
  <c r="N473"/>
  <c r="L473" s="1"/>
  <c r="AA169" i="6"/>
  <c r="E265" i="7"/>
  <c r="R376" i="13"/>
  <c r="F451" i="37"/>
  <c r="E451" i="13"/>
  <c r="E433"/>
  <c r="F345" i="37"/>
  <c r="E345" i="13"/>
  <c r="F459" i="37"/>
  <c r="E459" i="13"/>
  <c r="F284" i="37"/>
  <c r="E284" i="13"/>
  <c r="E626"/>
  <c r="F435" i="37"/>
  <c r="E435" i="13"/>
  <c r="E239"/>
  <c r="G241" i="6"/>
  <c r="E129" i="13"/>
  <c r="G131" i="6"/>
  <c r="E544" i="13"/>
  <c r="F301" i="37"/>
  <c r="E301" i="13"/>
  <c r="F317" i="37"/>
  <c r="E317" i="13"/>
  <c r="F427" i="37"/>
  <c r="E427" i="13"/>
  <c r="E95"/>
  <c r="G97" i="6"/>
  <c r="E174" i="13"/>
  <c r="G176" i="6"/>
  <c r="F430" i="37"/>
  <c r="E430" i="13"/>
  <c r="F462" i="37"/>
  <c r="E462" i="13"/>
  <c r="E130"/>
  <c r="G132" i="6"/>
  <c r="F446" i="37"/>
  <c r="E446" i="13"/>
  <c r="F639" i="37"/>
  <c r="E639" i="13"/>
  <c r="F343" i="37"/>
  <c r="E343" i="13"/>
  <c r="E575"/>
  <c r="E245"/>
  <c r="G247" i="6"/>
  <c r="F337" i="37"/>
  <c r="E337" i="13"/>
  <c r="F466" i="37"/>
  <c r="E466" i="13"/>
  <c r="E447"/>
  <c r="F321" i="37"/>
  <c r="E321" i="13"/>
  <c r="E158"/>
  <c r="G160" i="6"/>
  <c r="E263" i="13"/>
  <c r="G265" i="6"/>
  <c r="E443" i="13"/>
  <c r="E264"/>
  <c r="G266" i="6"/>
  <c r="E229" i="13"/>
  <c r="G231" i="6"/>
  <c r="F304" i="37"/>
  <c r="E304" i="13"/>
  <c r="E125"/>
  <c r="G127" i="6"/>
  <c r="E168" i="13"/>
  <c r="G170" i="6"/>
  <c r="F432" i="37"/>
  <c r="E432" i="13"/>
  <c r="F465" i="37"/>
  <c r="E465" i="13"/>
  <c r="E448"/>
  <c r="F594" i="37"/>
  <c r="E594" i="13"/>
  <c r="E29"/>
  <c r="G31" i="6"/>
  <c r="F634" i="37"/>
  <c r="E634" i="13"/>
  <c r="E330"/>
  <c r="E172"/>
  <c r="G174" i="6"/>
  <c r="F306" i="37"/>
  <c r="E306" i="13"/>
  <c r="E166"/>
  <c r="G168" i="6"/>
  <c r="E249" i="13"/>
  <c r="G251" i="6"/>
  <c r="E94" i="13"/>
  <c r="G96" i="6"/>
  <c r="F567" i="37"/>
  <c r="E567" i="13"/>
  <c r="F508" i="37"/>
  <c r="E508" i="13"/>
  <c r="E159"/>
  <c r="G161" i="6"/>
  <c r="E270" i="13"/>
  <c r="G272" i="6"/>
  <c r="E41" i="7"/>
  <c r="E230"/>
  <c r="D88"/>
  <c r="AA188" i="6"/>
  <c r="AA34"/>
  <c r="AA171"/>
  <c r="R300" i="13"/>
  <c r="AA174" i="6"/>
  <c r="E45" i="7"/>
  <c r="R599" i="13"/>
  <c r="AA217" i="6"/>
  <c r="E225" i="7"/>
  <c r="R259" i="13"/>
  <c r="AA66" i="6"/>
  <c r="R136"/>
  <c r="E191" i="7"/>
  <c r="E166"/>
  <c r="AA195" i="6"/>
  <c r="R135"/>
  <c r="R171"/>
  <c r="E167" i="7"/>
  <c r="R60" i="13"/>
  <c r="R157" i="6"/>
  <c r="R143"/>
  <c r="AA196"/>
  <c r="D193" i="7"/>
  <c r="R107" i="6"/>
  <c r="F635" i="37"/>
  <c r="E635" i="13"/>
  <c r="E163"/>
  <c r="G165" i="6"/>
  <c r="F333" i="37"/>
  <c r="E333" i="13"/>
  <c r="E58"/>
  <c r="G60" i="6"/>
  <c r="F436" i="37"/>
  <c r="E436" i="13"/>
  <c r="E153"/>
  <c r="G155" i="6"/>
  <c r="F437" i="37"/>
  <c r="E437" i="13"/>
  <c r="E261"/>
  <c r="G263" i="6"/>
  <c r="E124" i="13"/>
  <c r="G126" i="6"/>
  <c r="E636" i="13"/>
  <c r="F281" i="37"/>
  <c r="E281" i="13"/>
  <c r="F630" i="37"/>
  <c r="E630" i="13"/>
  <c r="F622" i="37"/>
  <c r="E622" i="13"/>
  <c r="E178"/>
  <c r="G180" i="6"/>
  <c r="F452" i="37"/>
  <c r="E452" i="13"/>
  <c r="F308" i="37"/>
  <c r="E308" i="13"/>
  <c r="E71"/>
  <c r="G73" i="6"/>
  <c r="E610" i="13"/>
  <c r="E177"/>
  <c r="G179" i="6"/>
  <c r="F318" i="37"/>
  <c r="E318" i="13"/>
  <c r="F548" i="37"/>
  <c r="E548" i="13"/>
  <c r="E549"/>
  <c r="F324" i="37"/>
  <c r="E324" i="13"/>
  <c r="F628" i="37"/>
  <c r="E628" i="13"/>
  <c r="F285" i="37"/>
  <c r="E285" i="13"/>
  <c r="E126"/>
  <c r="G128" i="6"/>
  <c r="F391" i="37"/>
  <c r="E391" i="13"/>
  <c r="E28"/>
  <c r="G30" i="6"/>
  <c r="F305" i="37"/>
  <c r="E305" i="13"/>
  <c r="E257"/>
  <c r="G259" i="6"/>
  <c r="F460" i="37"/>
  <c r="E460" i="13"/>
  <c r="E238"/>
  <c r="G240" i="6"/>
  <c r="F409" i="37"/>
  <c r="E409" i="13"/>
  <c r="E297"/>
  <c r="F461" i="37"/>
  <c r="E461" i="13"/>
  <c r="E73"/>
  <c r="G75" i="6"/>
  <c r="F495" i="37"/>
  <c r="E495" i="13"/>
  <c r="E348"/>
  <c r="E116"/>
  <c r="G118" i="6"/>
  <c r="E67" i="13"/>
  <c r="G69" i="6"/>
  <c r="F584" i="37"/>
  <c r="E584" i="13"/>
  <c r="E54"/>
  <c r="G56" i="6"/>
  <c r="F638" i="37"/>
  <c r="E638" i="13"/>
  <c r="E240"/>
  <c r="G242" i="6"/>
  <c r="E152" i="13"/>
  <c r="G154" i="6"/>
  <c r="E632" i="13"/>
  <c r="F450" i="37"/>
  <c r="E450" i="13"/>
  <c r="F412" i="37"/>
  <c r="E412" i="13"/>
  <c r="F557" i="37"/>
  <c r="E557" i="13"/>
  <c r="E302"/>
  <c r="E31"/>
  <c r="G33" i="6"/>
  <c r="F384" i="37"/>
  <c r="E384" i="13"/>
  <c r="E60"/>
  <c r="G62" i="6"/>
  <c r="E303" i="13"/>
  <c r="F300" i="37"/>
  <c r="E300" i="13"/>
  <c r="F310" i="37"/>
  <c r="E310" i="13"/>
  <c r="F290" i="37"/>
  <c r="E290" i="13"/>
  <c r="R164"/>
  <c r="AA43" i="6"/>
  <c r="R602" i="13"/>
  <c r="R90" i="6"/>
  <c r="R412" i="13"/>
  <c r="N295"/>
  <c r="L295" s="1"/>
  <c r="R297"/>
  <c r="R484"/>
  <c r="E323"/>
  <c r="F429" i="37"/>
  <c r="E429" i="13"/>
  <c r="F445" i="37"/>
  <c r="E445" i="13"/>
  <c r="F327" i="37"/>
  <c r="E327" i="13"/>
  <c r="E563"/>
  <c r="F352" i="37"/>
  <c r="E352" i="13"/>
  <c r="F633" i="37"/>
  <c r="E633" i="13"/>
  <c r="F531" i="37"/>
  <c r="E531" i="13"/>
  <c r="E597"/>
  <c r="E55"/>
  <c r="G57" i="6"/>
  <c r="F421" i="37"/>
  <c r="E421" i="13"/>
  <c r="F395" i="37"/>
  <c r="E395" i="13"/>
  <c r="E439"/>
  <c r="E184"/>
  <c r="G186" i="6"/>
  <c r="E56" i="13"/>
  <c r="G58" i="6"/>
  <c r="F442" i="37"/>
  <c r="E442" i="13"/>
  <c r="E356"/>
  <c r="E241"/>
  <c r="G243" i="6"/>
  <c r="F396" i="37"/>
  <c r="E396" i="13"/>
  <c r="E110"/>
  <c r="G112" i="6"/>
  <c r="E250" i="13"/>
  <c r="G252" i="6"/>
  <c r="E113" i="13"/>
  <c r="G115" i="6"/>
  <c r="F344" i="37"/>
  <c r="E344" i="13"/>
  <c r="F593" i="37"/>
  <c r="E593" i="13"/>
  <c r="E350"/>
  <c r="F533" i="37"/>
  <c r="E533" i="13"/>
  <c r="F627" i="37"/>
  <c r="E627" i="13"/>
  <c r="E50"/>
  <c r="G52" i="6"/>
  <c r="E547" i="13"/>
  <c r="F289" i="37"/>
  <c r="E289" i="13"/>
  <c r="F438" i="37"/>
  <c r="E438" i="13"/>
  <c r="F298" i="37"/>
  <c r="E298" i="13"/>
  <c r="E346"/>
  <c r="F283" i="37"/>
  <c r="E283" i="13"/>
  <c r="F286" i="37"/>
  <c r="E286" i="13"/>
  <c r="E80"/>
  <c r="G82" i="6"/>
  <c r="E482" i="13"/>
  <c r="E258"/>
  <c r="G260" i="6"/>
  <c r="E208" i="13"/>
  <c r="G210" i="6"/>
  <c r="F336" i="37"/>
  <c r="E336" i="13"/>
  <c r="E127"/>
  <c r="G129" i="6"/>
  <c r="E72" i="13"/>
  <c r="G74" i="6"/>
  <c r="F329" i="37"/>
  <c r="E329" i="13"/>
  <c r="E47"/>
  <c r="G49" i="6"/>
  <c r="E312" i="13"/>
  <c r="E88"/>
  <c r="G90" i="6"/>
  <c r="E162" i="13"/>
  <c r="G164" i="6"/>
  <c r="G276"/>
  <c r="E274" i="13"/>
  <c r="E640"/>
  <c r="G190" i="6"/>
  <c r="E188" i="13"/>
  <c r="F564" i="37"/>
  <c r="E564" i="13"/>
  <c r="E76"/>
  <c r="G78" i="6"/>
  <c r="G206"/>
  <c r="E204" i="13"/>
  <c r="F590" i="37"/>
  <c r="E590" i="13"/>
  <c r="E203"/>
  <c r="G205" i="6"/>
  <c r="E266" i="13"/>
  <c r="G268" i="6"/>
  <c r="F555" i="37"/>
  <c r="E555" i="13"/>
  <c r="F359" i="37"/>
  <c r="E359" i="13"/>
  <c r="F613" i="37"/>
  <c r="E613" i="13"/>
  <c r="F390" i="37"/>
  <c r="E390" i="13"/>
  <c r="E355"/>
  <c r="E154"/>
  <c r="G156" i="6"/>
  <c r="E265" i="13"/>
  <c r="G267" i="6"/>
  <c r="F279" i="37"/>
  <c r="E279" i="13"/>
  <c r="E46"/>
  <c r="G48" i="6"/>
  <c r="E176" i="13"/>
  <c r="G178" i="6"/>
  <c r="G70"/>
  <c r="E68" i="13"/>
  <c r="F522" i="37"/>
  <c r="E522" i="13"/>
  <c r="E271"/>
  <c r="G273" i="6"/>
  <c r="E269" i="13"/>
  <c r="G271" i="6"/>
  <c r="F319" i="37"/>
  <c r="E319" i="13"/>
  <c r="F307" i="37"/>
  <c r="E307" i="13"/>
  <c r="E645"/>
  <c r="E81"/>
  <c r="G83" i="6"/>
  <c r="E267" i="13"/>
  <c r="G269" i="6"/>
  <c r="G270"/>
  <c r="E268" i="13"/>
  <c r="E364"/>
  <c r="G274" i="6"/>
  <c r="E272" i="13"/>
  <c r="F453" i="37"/>
  <c r="E453" i="13"/>
  <c r="F397" i="37"/>
  <c r="E397" i="13"/>
  <c r="E571"/>
  <c r="G258" i="6"/>
  <c r="E256" i="13"/>
  <c r="F614" i="37"/>
  <c r="E614" i="13"/>
  <c r="F494" i="37"/>
  <c r="E494" i="13"/>
  <c r="G107" i="6"/>
  <c r="E105" i="13"/>
  <c r="F644" i="37"/>
  <c r="E644" i="13"/>
  <c r="E62"/>
  <c r="G64" i="6"/>
  <c r="G264"/>
  <c r="E262" i="13"/>
  <c r="E276"/>
  <c r="G151" i="6"/>
  <c r="E149" i="13"/>
  <c r="E35"/>
  <c r="G37" i="6"/>
  <c r="F606" i="37"/>
  <c r="E606" i="13"/>
  <c r="E48"/>
  <c r="G50" i="6"/>
  <c r="F624" i="37"/>
  <c r="E624" i="13"/>
  <c r="F385" i="37"/>
  <c r="E385" i="13"/>
  <c r="E59"/>
  <c r="G61" i="6"/>
  <c r="E489" i="13"/>
  <c r="F399" i="37"/>
  <c r="E399" i="13"/>
  <c r="F503" i="37"/>
  <c r="E503" i="13"/>
  <c r="E32"/>
  <c r="G34" i="6"/>
  <c r="E539" i="13"/>
  <c r="E205"/>
  <c r="G207" i="6"/>
  <c r="E167" i="13"/>
  <c r="G169" i="6"/>
  <c r="E219" i="13"/>
  <c r="G221" i="6"/>
  <c r="E231" i="13"/>
  <c r="G233" i="6"/>
  <c r="F296" i="37"/>
  <c r="E296" i="13"/>
  <c r="F420" i="37"/>
  <c r="E420" i="13"/>
  <c r="F649" i="37"/>
  <c r="E649" i="13"/>
  <c r="E595"/>
  <c r="F372" i="37"/>
  <c r="E372" i="13"/>
  <c r="F388" i="37"/>
  <c r="E388" i="13"/>
  <c r="F562" i="37"/>
  <c r="E562" i="13"/>
  <c r="E353"/>
  <c r="F609" i="37"/>
  <c r="E609" i="13"/>
  <c r="F483" i="37"/>
  <c r="E483" i="13"/>
  <c r="E207"/>
  <c r="G209" i="6"/>
  <c r="E471" i="13"/>
  <c r="E90"/>
  <c r="G92" i="6"/>
  <c r="F316" i="37"/>
  <c r="E316" i="13"/>
  <c r="E89"/>
  <c r="G91" i="6"/>
  <c r="E454" i="13"/>
  <c r="F525" i="37"/>
  <c r="E525" i="13"/>
  <c r="E85"/>
  <c r="G87" i="6"/>
  <c r="F574" i="37"/>
  <c r="E574" i="13"/>
  <c r="E378"/>
  <c r="F507" i="37"/>
  <c r="E507" i="13"/>
  <c r="F596" i="37"/>
  <c r="E596" i="13"/>
  <c r="E92"/>
  <c r="G94" i="6"/>
  <c r="E53" i="13"/>
  <c r="G55" i="6"/>
  <c r="F526" i="37"/>
  <c r="E526" i="13"/>
  <c r="F280" i="37"/>
  <c r="E280" i="13"/>
  <c r="E44"/>
  <c r="G46" i="6"/>
  <c r="E641" i="13"/>
  <c r="E101"/>
  <c r="G103" i="6"/>
  <c r="F534" i="37"/>
  <c r="E534" i="13"/>
  <c r="E244"/>
  <c r="G246" i="6"/>
  <c r="E464" i="13"/>
  <c r="E45"/>
  <c r="G47" i="6"/>
  <c r="E112" i="13"/>
  <c r="G114" i="6"/>
  <c r="E150" i="13"/>
  <c r="G152" i="6"/>
  <c r="E187" i="13"/>
  <c r="G189" i="6"/>
  <c r="F527" i="37"/>
  <c r="E527" i="13"/>
  <c r="E119"/>
  <c r="G121" i="6"/>
  <c r="F418" i="37"/>
  <c r="E418" i="13"/>
  <c r="E386"/>
  <c r="E98"/>
  <c r="G100" i="6"/>
  <c r="F481" i="37"/>
  <c r="E481" i="13"/>
  <c r="E191"/>
  <c r="G193" i="6"/>
  <c r="E199" i="13"/>
  <c r="G201" i="6"/>
  <c r="F570" i="37"/>
  <c r="E570" i="13"/>
  <c r="F456" i="37"/>
  <c r="E456" i="13"/>
  <c r="G138" i="6"/>
  <c r="E136" i="13"/>
  <c r="E498"/>
  <c r="E140"/>
  <c r="G142" i="6"/>
  <c r="F553" i="37"/>
  <c r="E553" i="13"/>
  <c r="E213"/>
  <c r="G215" i="6"/>
  <c r="E193" i="13"/>
  <c r="G195" i="6"/>
  <c r="F387" i="37"/>
  <c r="E387" i="13"/>
  <c r="F470" i="37"/>
  <c r="E470" i="13"/>
  <c r="F406" i="37"/>
  <c r="E406" i="13"/>
  <c r="E328"/>
  <c r="F334" i="37"/>
  <c r="E334" i="13"/>
  <c r="E69"/>
  <c r="G71" i="6"/>
  <c r="E157" i="13"/>
  <c r="G159" i="6"/>
  <c r="E366" i="13"/>
  <c r="E132"/>
  <c r="G134" i="6"/>
  <c r="F651" i="37"/>
  <c r="E651" i="13"/>
  <c r="F410" i="37"/>
  <c r="E410" i="13"/>
  <c r="E618"/>
  <c r="F358" i="37"/>
  <c r="E358" i="13"/>
  <c r="F380" i="37"/>
  <c r="E380" i="13"/>
  <c r="F647" i="37"/>
  <c r="E647" i="13"/>
  <c r="E228"/>
  <c r="G230" i="6"/>
  <c r="E87" i="13"/>
  <c r="G89" i="6"/>
  <c r="F277" i="37"/>
  <c r="E277" i="13"/>
  <c r="F394" i="37"/>
  <c r="E394" i="13"/>
  <c r="E616"/>
  <c r="F282" i="37"/>
  <c r="E282" i="13"/>
  <c r="F580" i="37"/>
  <c r="E580" i="13"/>
  <c r="F621" i="37"/>
  <c r="E621" i="13"/>
  <c r="E335"/>
  <c r="F411" i="37"/>
  <c r="E411" i="13"/>
  <c r="E260"/>
  <c r="G262" i="6"/>
  <c r="F598" i="37"/>
  <c r="E598" i="13"/>
  <c r="E407"/>
  <c r="E122"/>
  <c r="G124" i="6"/>
  <c r="F340" i="37"/>
  <c r="E340" i="13"/>
  <c r="F646" i="37"/>
  <c r="E646" i="13"/>
  <c r="E212"/>
  <c r="G214" i="6"/>
  <c r="F469" i="37"/>
  <c r="E469" i="13"/>
  <c r="F473" i="37"/>
  <c r="E473" i="13"/>
  <c r="F322" i="37"/>
  <c r="E322" i="13"/>
  <c r="E40"/>
  <c r="G42" i="6"/>
  <c r="E41" i="13"/>
  <c r="G43" i="6"/>
  <c r="E115" i="13"/>
  <c r="G117" i="6"/>
  <c r="F474" i="37"/>
  <c r="E474" i="13"/>
  <c r="E190"/>
  <c r="G192" i="6"/>
  <c r="F546" i="37"/>
  <c r="E546" i="13"/>
  <c r="F537" i="37"/>
  <c r="E537" i="13"/>
  <c r="F347" i="37"/>
  <c r="E347" i="13"/>
  <c r="E475"/>
  <c r="E151"/>
  <c r="G153" i="6"/>
  <c r="F477" i="37"/>
  <c r="E477" i="13"/>
  <c r="F536" i="37"/>
  <c r="E536" i="13"/>
  <c r="E314"/>
  <c r="F467" i="37"/>
  <c r="E467" i="13"/>
  <c r="E138"/>
  <c r="G140" i="6"/>
  <c r="F620" i="37"/>
  <c r="E620" i="13"/>
  <c r="E643"/>
  <c r="E192"/>
  <c r="G194" i="6"/>
  <c r="F602" i="37"/>
  <c r="E602" i="13"/>
  <c r="F623" i="37"/>
  <c r="E623" i="13"/>
  <c r="E70"/>
  <c r="G72" i="6"/>
  <c r="F288" i="37"/>
  <c r="E288" i="13"/>
  <c r="F566" i="37"/>
  <c r="E566" i="13"/>
  <c r="E255"/>
  <c r="G257" i="6"/>
  <c r="E146" i="13"/>
  <c r="G148" i="6"/>
  <c r="E102" i="13"/>
  <c r="G104" i="6"/>
  <c r="E120" i="13"/>
  <c r="G122" i="6"/>
  <c r="F591" i="37"/>
  <c r="E591" i="13"/>
  <c r="E589"/>
  <c r="F541" i="37"/>
  <c r="E541" i="13"/>
  <c r="F403" i="37"/>
  <c r="E403" i="13"/>
  <c r="E49"/>
  <c r="G51" i="6"/>
  <c r="E367" i="13"/>
  <c r="E202"/>
  <c r="G204" i="6"/>
  <c r="F524" i="37"/>
  <c r="E524" i="13"/>
  <c r="E185"/>
  <c r="G187" i="6"/>
  <c r="F552" i="37"/>
  <c r="E552" i="13"/>
  <c r="E106"/>
  <c r="G108" i="6"/>
  <c r="F382" i="37"/>
  <c r="E382" i="13"/>
  <c r="F510" i="37"/>
  <c r="E510" i="13"/>
  <c r="E587"/>
  <c r="F517" i="37"/>
  <c r="E517" i="13"/>
  <c r="F361" i="37"/>
  <c r="E361" i="13"/>
  <c r="E64"/>
  <c r="G66" i="6"/>
  <c r="E164" i="13"/>
  <c r="G166" i="6"/>
  <c r="F417" i="37"/>
  <c r="E417" i="13"/>
  <c r="F568" i="37"/>
  <c r="E568" i="13"/>
  <c r="F543" i="37"/>
  <c r="E543" i="13"/>
  <c r="E236"/>
  <c r="G238" i="6"/>
  <c r="F381" i="37"/>
  <c r="E381" i="13"/>
  <c r="E117"/>
  <c r="G119" i="6"/>
  <c r="F502" i="37"/>
  <c r="E502" i="13"/>
  <c r="E100"/>
  <c r="G102" i="6"/>
  <c r="E142" i="13"/>
  <c r="G144" i="6"/>
  <c r="E226" i="13"/>
  <c r="G228" i="6"/>
  <c r="E145" i="13"/>
  <c r="G147" i="6"/>
  <c r="E173" i="13"/>
  <c r="G175" i="6"/>
  <c r="F422" i="37"/>
  <c r="E422" i="13"/>
  <c r="F484" i="37"/>
  <c r="E484" i="13"/>
  <c r="E91"/>
  <c r="G93" i="6"/>
  <c r="E497" i="13"/>
  <c r="E233"/>
  <c r="G235" i="6"/>
  <c r="E27" i="13"/>
  <c r="G29" i="6"/>
  <c r="E248" i="13"/>
  <c r="G250" i="6"/>
  <c r="E63" i="13"/>
  <c r="G65" i="6"/>
  <c r="E216" i="13"/>
  <c r="G218" i="6"/>
  <c r="F504" i="37"/>
  <c r="E504" i="13"/>
  <c r="E134"/>
  <c r="G136" i="6"/>
  <c r="E253" i="13"/>
  <c r="G255" i="6"/>
  <c r="E218" i="13"/>
  <c r="G220" i="6"/>
  <c r="E217" i="13"/>
  <c r="G219" i="6"/>
  <c r="F653" i="37"/>
  <c r="E653" i="13"/>
  <c r="E299"/>
  <c r="F357" i="37"/>
  <c r="E357" i="13"/>
  <c r="F583" i="37"/>
  <c r="E583" i="13"/>
  <c r="F354" i="37"/>
  <c r="E354" i="13"/>
  <c r="E559"/>
  <c r="E133"/>
  <c r="G135" i="6"/>
  <c r="F554" i="37"/>
  <c r="E554" i="13"/>
  <c r="F582" i="37"/>
  <c r="E582" i="13"/>
  <c r="E650"/>
  <c r="F315" i="37"/>
  <c r="E315" i="13"/>
  <c r="F414" i="37"/>
  <c r="E414" i="13"/>
  <c r="F373" i="37"/>
  <c r="E373" i="13"/>
  <c r="E206"/>
  <c r="G208" i="6"/>
  <c r="F585" i="37"/>
  <c r="E585" i="13"/>
  <c r="F588" i="37"/>
  <c r="E588" i="13"/>
  <c r="G244" i="6"/>
  <c r="E242" i="13"/>
  <c r="E161"/>
  <c r="G163" i="6"/>
  <c r="F376" i="37"/>
  <c r="E376" i="13"/>
  <c r="F499" i="37"/>
  <c r="E499" i="13"/>
  <c r="F512" i="37"/>
  <c r="E512" i="13"/>
  <c r="E515"/>
  <c r="F402" i="37"/>
  <c r="E402" i="13"/>
  <c r="F488" i="37"/>
  <c r="E488" i="13"/>
  <c r="F604" i="37"/>
  <c r="E604" i="13"/>
  <c r="E607"/>
  <c r="E170"/>
  <c r="G172" i="6"/>
  <c r="E197" i="13"/>
  <c r="G199" i="6"/>
  <c r="F325" i="37"/>
  <c r="E325" i="13"/>
  <c r="E490"/>
  <c r="E210"/>
  <c r="G212" i="6"/>
  <c r="E235" i="13"/>
  <c r="G237" i="6"/>
  <c r="F578" i="37"/>
  <c r="E578" i="13"/>
  <c r="E521"/>
  <c r="F458" i="37"/>
  <c r="E458" i="13"/>
  <c r="F492" i="37"/>
  <c r="E492" i="13"/>
  <c r="E201"/>
  <c r="G203" i="6"/>
  <c r="E79" i="13"/>
  <c r="G81" i="6"/>
  <c r="F545" i="37"/>
  <c r="E545" i="13"/>
  <c r="E196"/>
  <c r="G198" i="6"/>
  <c r="F615" i="37"/>
  <c r="E615" i="13"/>
  <c r="E230"/>
  <c r="G232" i="6"/>
  <c r="F457" i="37"/>
  <c r="E457" i="13"/>
  <c r="F393" i="37"/>
  <c r="E393" i="13"/>
  <c r="F375" i="37"/>
  <c r="E375" i="13"/>
  <c r="E369"/>
  <c r="E147"/>
  <c r="G149" i="6"/>
  <c r="E179" i="13"/>
  <c r="G181" i="6"/>
  <c r="E214" i="13"/>
  <c r="G216" i="6"/>
  <c r="E175" i="13"/>
  <c r="G177" i="6"/>
  <c r="F423" i="37"/>
  <c r="E423" i="13"/>
  <c r="F573" i="37"/>
  <c r="E573" i="13"/>
  <c r="E144"/>
  <c r="G146" i="6"/>
  <c r="E360" i="13"/>
  <c r="G182" i="6"/>
  <c r="E180" i="13"/>
  <c r="F538" i="37"/>
  <c r="E538" i="13"/>
  <c r="F413" i="37"/>
  <c r="E413" i="13"/>
  <c r="E565"/>
  <c r="F601" i="37"/>
  <c r="E601" i="13"/>
  <c r="F576" i="37"/>
  <c r="E576" i="13"/>
  <c r="F401" i="37"/>
  <c r="E401" i="13"/>
  <c r="E374"/>
  <c r="E86"/>
  <c r="G88" i="6"/>
  <c r="F561" i="37"/>
  <c r="E561" i="13"/>
  <c r="E243"/>
  <c r="G245" i="6"/>
  <c r="E501" i="13"/>
  <c r="E34"/>
  <c r="G36" i="6"/>
  <c r="F551" i="37"/>
  <c r="E551" i="13"/>
  <c r="E223"/>
  <c r="G225" i="6"/>
  <c r="E195" i="13"/>
  <c r="G197" i="6"/>
  <c r="E156" i="13"/>
  <c r="G158" i="6"/>
  <c r="E33" i="13"/>
  <c r="G35" i="6"/>
  <c r="E103" i="13"/>
  <c r="G105" i="6"/>
  <c r="E38" i="13"/>
  <c r="G40" i="6"/>
  <c r="E84" i="13"/>
  <c r="G86" i="6"/>
  <c r="F389" i="37"/>
  <c r="E389" i="13"/>
  <c r="F468" i="37"/>
  <c r="E468" i="13"/>
  <c r="E586"/>
  <c r="E39"/>
  <c r="G41" i="6"/>
  <c r="E111" i="13"/>
  <c r="G113" i="6"/>
  <c r="E51" i="13"/>
  <c r="G53" i="6"/>
  <c r="E165" i="13"/>
  <c r="G167" i="6"/>
  <c r="E107" i="13"/>
  <c r="G109" i="6"/>
  <c r="F294" i="37"/>
  <c r="E294" i="13"/>
  <c r="F540" i="37"/>
  <c r="E540" i="13"/>
  <c r="E404"/>
  <c r="F392" i="37"/>
  <c r="E392" i="13"/>
  <c r="F311" i="37"/>
  <c r="E311" i="13"/>
  <c r="F371" i="37"/>
  <c r="E371" i="13"/>
  <c r="E424"/>
  <c r="F648" i="37"/>
  <c r="E648" i="13"/>
  <c r="F425" i="37"/>
  <c r="E425" i="13"/>
  <c r="F400" i="37"/>
  <c r="E400" i="13"/>
  <c r="E625"/>
  <c r="E135"/>
  <c r="G137" i="6"/>
  <c r="E227" i="13"/>
  <c r="G229" i="6"/>
  <c r="F480" i="37"/>
  <c r="E480" i="13"/>
  <c r="E97"/>
  <c r="G99" i="6"/>
  <c r="F605" i="37"/>
  <c r="E605" i="13"/>
  <c r="E246"/>
  <c r="G248" i="6"/>
  <c r="E139" i="13"/>
  <c r="G141" i="6"/>
  <c r="E183" i="13"/>
  <c r="G185" i="6"/>
  <c r="E57" i="13"/>
  <c r="G59" i="6"/>
  <c r="E155" i="13"/>
  <c r="G157" i="6"/>
  <c r="F295" i="37"/>
  <c r="E295" i="13"/>
  <c r="E529"/>
  <c r="E247"/>
  <c r="G249" i="6"/>
  <c r="E99" i="13"/>
  <c r="G101" i="6"/>
  <c r="E121" i="13"/>
  <c r="G123" i="6"/>
  <c r="E611" i="13"/>
  <c r="E221"/>
  <c r="G223" i="6"/>
  <c r="F518" i="37"/>
  <c r="E518" i="13"/>
  <c r="E232"/>
  <c r="G234" i="6"/>
  <c r="E332" i="13"/>
  <c r="F592" i="37"/>
  <c r="E592" i="13"/>
  <c r="F496" i="37"/>
  <c r="E496" i="13"/>
  <c r="F309" i="37"/>
  <c r="E309" i="13"/>
  <c r="E37"/>
  <c r="G39" i="6"/>
  <c r="F493" i="37"/>
  <c r="E493" i="13"/>
  <c r="F642" i="37"/>
  <c r="E642" i="13"/>
  <c r="E254"/>
  <c r="G256" i="6"/>
  <c r="E577" i="13"/>
  <c r="F600" i="37"/>
  <c r="E600" i="13"/>
  <c r="F530" i="37"/>
  <c r="E530" i="13"/>
  <c r="E96"/>
  <c r="G98" i="6"/>
  <c r="E486" i="13"/>
  <c r="E141"/>
  <c r="G143" i="6"/>
  <c r="E52" i="13"/>
  <c r="G54" i="6"/>
  <c r="F379" i="37"/>
  <c r="E379" i="13"/>
  <c r="E194"/>
  <c r="G196" i="6"/>
  <c r="E200" i="13"/>
  <c r="G202" i="6"/>
  <c r="E43" i="13"/>
  <c r="G45" i="6"/>
  <c r="F365" i="37"/>
  <c r="E365" i="13"/>
  <c r="E617"/>
  <c r="F516" i="37"/>
  <c r="E516" i="13"/>
  <c r="F419" i="37"/>
  <c r="E419" i="13"/>
  <c r="E189"/>
  <c r="G191" i="6"/>
  <c r="E560" i="13"/>
  <c r="E118"/>
  <c r="G120" i="6"/>
  <c r="F278" i="37"/>
  <c r="E278" i="13"/>
  <c r="E558"/>
  <c r="E476"/>
  <c r="F506" i="37"/>
  <c r="E506" i="13"/>
  <c r="E224"/>
  <c r="G226" i="6"/>
  <c r="E148" i="13"/>
  <c r="G150" i="6"/>
  <c r="E550" i="13"/>
  <c r="F603" i="37"/>
  <c r="E603" i="13"/>
  <c r="F326" i="37"/>
  <c r="E326" i="13"/>
  <c r="E331"/>
  <c r="E83"/>
  <c r="G85" i="6"/>
  <c r="F291" i="37"/>
  <c r="E291" i="13"/>
  <c r="F408" i="37"/>
  <c r="E408" i="13"/>
  <c r="E619"/>
  <c r="E225"/>
  <c r="G227" i="6"/>
  <c r="E215" i="13"/>
  <c r="G217" i="6"/>
  <c r="F511" i="37"/>
  <c r="E511" i="13"/>
  <c r="F491" i="37"/>
  <c r="E491" i="13"/>
  <c r="E455"/>
  <c r="F377" i="37"/>
  <c r="E377" i="13"/>
  <c r="E42"/>
  <c r="G44" i="6"/>
  <c r="E211" i="13"/>
  <c r="G213" i="6"/>
  <c r="E599" i="13"/>
  <c r="E198"/>
  <c r="G200" i="6"/>
  <c r="E143" i="13"/>
  <c r="G145" i="6"/>
  <c r="F572" i="37"/>
  <c r="E572" i="13"/>
  <c r="E398"/>
  <c r="F556" i="37"/>
  <c r="E556" i="13"/>
  <c r="F523" i="37"/>
  <c r="E523" i="13"/>
  <c r="F509" i="37"/>
  <c r="E509" i="13"/>
  <c r="E252"/>
  <c r="G254" i="6"/>
  <c r="F487" i="37"/>
  <c r="E487" i="13"/>
  <c r="F535" i="37"/>
  <c r="E535" i="13"/>
  <c r="E78"/>
  <c r="G80" i="6"/>
  <c r="F472" i="37"/>
  <c r="E472" i="13"/>
  <c r="F513" i="37"/>
  <c r="E513" i="13"/>
  <c r="E77"/>
  <c r="G79" i="6"/>
  <c r="E109" i="13"/>
  <c r="G111" i="6"/>
  <c r="E479" i="13"/>
  <c r="F532" i="37"/>
  <c r="E532" i="13"/>
  <c r="F415" i="37"/>
  <c r="E415" i="13"/>
  <c r="E186"/>
  <c r="G188" i="6"/>
  <c r="E426" i="13"/>
  <c r="F581" i="37"/>
  <c r="E581" i="13"/>
  <c r="E222"/>
  <c r="G224" i="6"/>
  <c r="Z327" i="13"/>
  <c r="D43" i="7"/>
  <c r="N43" i="13"/>
  <c r="L43" s="1"/>
  <c r="R45" i="6"/>
  <c r="Z76" i="13"/>
  <c r="G76" i="7"/>
  <c r="AS78" i="6"/>
  <c r="Z319" i="13"/>
  <c r="Z315"/>
  <c r="V347"/>
  <c r="Z330"/>
  <c r="Z314"/>
  <c r="N481"/>
  <c r="L481" s="1"/>
  <c r="U523" i="37"/>
  <c r="W523" i="13"/>
  <c r="Q540" i="37"/>
  <c r="S540" i="13"/>
  <c r="X533"/>
  <c r="U512" i="37"/>
  <c r="X512" i="13"/>
  <c r="U505" i="37"/>
  <c r="X505" i="13"/>
  <c r="U494" i="37"/>
  <c r="X494" i="13"/>
  <c r="U486" i="37"/>
  <c r="X486" i="13"/>
  <c r="Q539" i="37"/>
  <c r="S539" i="13"/>
  <c r="U507" i="37"/>
  <c r="X507" i="13"/>
  <c r="Z412"/>
  <c r="M384"/>
  <c r="M388"/>
  <c r="U326" i="37"/>
  <c r="X326" i="13"/>
  <c r="U318" i="37"/>
  <c r="X318" i="13"/>
  <c r="U310" i="37"/>
  <c r="X310" i="13"/>
  <c r="Q304" i="37"/>
  <c r="S304" i="13"/>
  <c r="M300"/>
  <c r="M240"/>
  <c r="Q242" i="6"/>
  <c r="S257" i="13"/>
  <c r="AG259" i="6"/>
  <c r="X245" i="13"/>
  <c r="AQ247" i="6"/>
  <c r="S195" i="13"/>
  <c r="AG197" i="6"/>
  <c r="Y67" i="13"/>
  <c r="AR69" i="6"/>
  <c r="BE94" i="1"/>
  <c r="U92" i="37" s="1"/>
  <c r="X92" i="13"/>
  <c r="AQ94" i="6"/>
  <c r="M97" i="13"/>
  <c r="Q99" i="6"/>
  <c r="X70" i="13"/>
  <c r="AQ72" i="6"/>
  <c r="BE100" i="1"/>
  <c r="U98" i="37" s="1"/>
  <c r="X98" i="13"/>
  <c r="AQ100" i="6"/>
  <c r="S88" i="13"/>
  <c r="AG90" i="6"/>
  <c r="X105" i="13"/>
  <c r="AQ107" i="6"/>
  <c r="BE70" i="1"/>
  <c r="U68" i="37" s="1"/>
  <c r="X68" i="13"/>
  <c r="AQ70" i="6"/>
  <c r="S30" i="13"/>
  <c r="AG32" i="6"/>
  <c r="M31" i="13"/>
  <c r="Q33" i="6"/>
  <c r="U653" i="37"/>
  <c r="X653" i="13"/>
  <c r="N632"/>
  <c r="L632" s="1"/>
  <c r="Q521" i="37"/>
  <c r="S521" i="13"/>
  <c r="U628" i="37"/>
  <c r="X628" i="13"/>
  <c r="U624" i="37"/>
  <c r="X624" i="13"/>
  <c r="U620" i="37"/>
  <c r="X620" i="13"/>
  <c r="U616" i="37"/>
  <c r="X616" i="13"/>
  <c r="U612" i="37"/>
  <c r="X612" i="13"/>
  <c r="U608" i="37"/>
  <c r="X608" i="13"/>
  <c r="U604" i="37"/>
  <c r="X604" i="13"/>
  <c r="U602" i="37"/>
  <c r="X602" i="13"/>
  <c r="U594" i="37"/>
  <c r="X594" i="13"/>
  <c r="U586" i="37"/>
  <c r="X586" i="13"/>
  <c r="U578" i="37"/>
  <c r="X578" i="13"/>
  <c r="X570"/>
  <c r="U562" i="37"/>
  <c r="X562" i="13"/>
  <c r="U554" i="37"/>
  <c r="X554" i="13"/>
  <c r="U546" i="37"/>
  <c r="X546" i="13"/>
  <c r="Y523"/>
  <c r="U472" i="37"/>
  <c r="X472" i="13"/>
  <c r="Q516" i="37"/>
  <c r="S516" i="13"/>
  <c r="U515" i="37"/>
  <c r="X515" i="13"/>
  <c r="U471" i="37"/>
  <c r="X471" i="13"/>
  <c r="U459" i="37"/>
  <c r="X459" i="13"/>
  <c r="U455" i="37"/>
  <c r="X455" i="13"/>
  <c r="U451" i="37"/>
  <c r="X451" i="13"/>
  <c r="M414"/>
  <c r="U448" i="37"/>
  <c r="X448" i="13"/>
  <c r="U440" i="37"/>
  <c r="X440" i="13"/>
  <c r="U432" i="37"/>
  <c r="X432" i="13"/>
  <c r="U424" i="37"/>
  <c r="X424" i="13"/>
  <c r="S330"/>
  <c r="T322"/>
  <c r="M320"/>
  <c r="S314"/>
  <c r="S302"/>
  <c r="M298"/>
  <c r="M236"/>
  <c r="Q238" i="6"/>
  <c r="Z320" i="13"/>
  <c r="S236"/>
  <c r="AG238" i="6"/>
  <c r="S220" i="13"/>
  <c r="AG222" i="6"/>
  <c r="X184" i="13"/>
  <c r="AQ186" i="6"/>
  <c r="X243" i="13"/>
  <c r="AQ245" i="6"/>
  <c r="X227" i="13"/>
  <c r="AQ229" i="6"/>
  <c r="X177" i="13"/>
  <c r="AQ179" i="6"/>
  <c r="S98" i="13"/>
  <c r="AG100" i="6"/>
  <c r="M108" i="13"/>
  <c r="Q110" i="6"/>
  <c r="S77" i="13"/>
  <c r="AG79" i="6"/>
  <c r="Y27" i="13"/>
  <c r="AR29" i="6"/>
  <c r="M44" i="13"/>
  <c r="Q46" i="6"/>
  <c r="X35" i="13"/>
  <c r="AQ37" i="6"/>
  <c r="U648" i="37"/>
  <c r="X648" i="13"/>
  <c r="W519"/>
  <c r="U518" i="37"/>
  <c r="Y518" i="13"/>
  <c r="Q627" i="37"/>
  <c r="S627" i="13"/>
  <c r="Q623" i="37"/>
  <c r="S623" i="13"/>
  <c r="Q619" i="37"/>
  <c r="S619" i="13"/>
  <c r="Q615" i="37"/>
  <c r="S615" i="13"/>
  <c r="Q611" i="37"/>
  <c r="S611" i="13"/>
  <c r="Q607" i="37"/>
  <c r="S607" i="13"/>
  <c r="U504" i="37"/>
  <c r="X504" i="13"/>
  <c r="Q520" i="37"/>
  <c r="S520" i="13"/>
  <c r="U497" i="37"/>
  <c r="X497" i="13"/>
  <c r="U489" i="37"/>
  <c r="X489" i="13"/>
  <c r="U481" i="37"/>
  <c r="X481" i="13"/>
  <c r="U465" i="37"/>
  <c r="X465" i="13"/>
  <c r="U510" i="37"/>
  <c r="X510" i="13"/>
  <c r="S308"/>
  <c r="M304"/>
  <c r="Q297" i="37"/>
  <c r="T297" i="13"/>
  <c r="X224"/>
  <c r="AQ226" i="6"/>
  <c r="S198" i="13"/>
  <c r="AG200" i="6"/>
  <c r="M194" i="13"/>
  <c r="Q196" i="6"/>
  <c r="Y108" i="13"/>
  <c r="AR110" i="6"/>
  <c r="X64" i="13"/>
  <c r="AQ66" i="6"/>
  <c r="S84" i="13"/>
  <c r="AG86" i="6"/>
  <c r="U629" i="37"/>
  <c r="X629" i="13"/>
  <c r="U625" i="37"/>
  <c r="X625" i="13"/>
  <c r="U621" i="37"/>
  <c r="X621" i="13"/>
  <c r="U617" i="37"/>
  <c r="X617" i="13"/>
  <c r="U613" i="37"/>
  <c r="X613" i="13"/>
  <c r="U609" i="37"/>
  <c r="X609" i="13"/>
  <c r="U605" i="37"/>
  <c r="X605" i="13"/>
  <c r="U596" i="37"/>
  <c r="X596" i="13"/>
  <c r="U588" i="37"/>
  <c r="X588" i="13"/>
  <c r="U580" i="37"/>
  <c r="X580" i="13"/>
  <c r="U572" i="37"/>
  <c r="X572" i="13"/>
  <c r="U564" i="37"/>
  <c r="X564" i="13"/>
  <c r="U556" i="37"/>
  <c r="X556" i="13"/>
  <c r="U548" i="37"/>
  <c r="X548" i="13"/>
  <c r="W538"/>
  <c r="Y519"/>
  <c r="U474" i="37"/>
  <c r="X474" i="13"/>
  <c r="X236"/>
  <c r="AQ238" i="6"/>
  <c r="M228" i="13"/>
  <c r="Q230" i="6"/>
  <c r="Y194" i="13"/>
  <c r="AR196" i="6"/>
  <c r="X239" i="13"/>
  <c r="AQ241" i="6"/>
  <c r="X223" i="13"/>
  <c r="AQ225" i="6"/>
  <c r="W99" i="13"/>
  <c r="AP101" i="6"/>
  <c r="Y107" i="13"/>
  <c r="AR109" i="6"/>
  <c r="S108" i="13"/>
  <c r="AG110" i="6"/>
  <c r="Y66" i="13"/>
  <c r="AR68" i="6"/>
  <c r="J429" i="13"/>
  <c r="J392"/>
  <c r="J311"/>
  <c r="J445"/>
  <c r="J371"/>
  <c r="J424"/>
  <c r="J327"/>
  <c r="J648"/>
  <c r="J425"/>
  <c r="J400"/>
  <c r="J625"/>
  <c r="J480"/>
  <c r="J605"/>
  <c r="J352"/>
  <c r="N352"/>
  <c r="L352" s="1"/>
  <c r="V633" i="37"/>
  <c r="J633" i="13"/>
  <c r="J531"/>
  <c r="N94"/>
  <c r="L94" s="1"/>
  <c r="D94" i="7"/>
  <c r="R96" i="6"/>
  <c r="J295" i="13"/>
  <c r="J597"/>
  <c r="J518"/>
  <c r="N83"/>
  <c r="L83" s="1"/>
  <c r="D83" i="7"/>
  <c r="R85" i="6"/>
  <c r="J332" i="13"/>
  <c r="J592"/>
  <c r="J309"/>
  <c r="J493"/>
  <c r="R410"/>
  <c r="J421"/>
  <c r="J395"/>
  <c r="J600"/>
  <c r="J439"/>
  <c r="J606"/>
  <c r="N222"/>
  <c r="L222" s="1"/>
  <c r="D222" i="7"/>
  <c r="R224" i="6"/>
  <c r="J379" i="13"/>
  <c r="J442"/>
  <c r="J365"/>
  <c r="J516"/>
  <c r="J396"/>
  <c r="J558"/>
  <c r="J506"/>
  <c r="J344"/>
  <c r="J550"/>
  <c r="R63"/>
  <c r="E63" i="7"/>
  <c r="AA65" i="6"/>
  <c r="J603" i="13"/>
  <c r="J593"/>
  <c r="J533"/>
  <c r="N358"/>
  <c r="L358" s="1"/>
  <c r="N264"/>
  <c r="L264" s="1"/>
  <c r="D264" i="7"/>
  <c r="R266" i="6"/>
  <c r="J291" i="13"/>
  <c r="J624"/>
  <c r="R75"/>
  <c r="E75" i="7"/>
  <c r="AA77" i="6"/>
  <c r="J627" i="13"/>
  <c r="J619"/>
  <c r="N317"/>
  <c r="L317" s="1"/>
  <c r="J385"/>
  <c r="J289"/>
  <c r="J438"/>
  <c r="N315"/>
  <c r="L315" s="1"/>
  <c r="N124"/>
  <c r="L124" s="1"/>
  <c r="D124" i="7"/>
  <c r="R126" i="6"/>
  <c r="N78" i="13"/>
  <c r="L78" s="1"/>
  <c r="D78" i="7"/>
  <c r="R80" i="6"/>
  <c r="J491" i="13"/>
  <c r="N208"/>
  <c r="L208" s="1"/>
  <c r="D208" i="7"/>
  <c r="R210" i="6"/>
  <c r="N45" i="13"/>
  <c r="L45" s="1"/>
  <c r="D45" i="7"/>
  <c r="R47" i="6"/>
  <c r="N474" i="13"/>
  <c r="L474" s="1"/>
  <c r="N174"/>
  <c r="L174" s="1"/>
  <c r="D174" i="7"/>
  <c r="R176" i="6"/>
  <c r="N113" i="13"/>
  <c r="L113" s="1"/>
  <c r="D113" i="7"/>
  <c r="R115" i="6"/>
  <c r="D235" i="7"/>
  <c r="N235" i="13"/>
  <c r="L235" s="1"/>
  <c r="R237" i="6"/>
  <c r="N272" i="13"/>
  <c r="L272" s="1"/>
  <c r="D272" i="7"/>
  <c r="R274" i="6"/>
  <c r="N231" i="13"/>
  <c r="L231" s="1"/>
  <c r="D231" i="7"/>
  <c r="R233" i="6"/>
  <c r="N341" i="13"/>
  <c r="L341" s="1"/>
  <c r="N269"/>
  <c r="L269" s="1"/>
  <c r="D269" i="7"/>
  <c r="R271" i="6"/>
  <c r="N457" i="13"/>
  <c r="L457" s="1"/>
  <c r="J377"/>
  <c r="J298"/>
  <c r="J399"/>
  <c r="N375"/>
  <c r="L375" s="1"/>
  <c r="N307"/>
  <c r="L307" s="1"/>
  <c r="R222"/>
  <c r="E222" i="7"/>
  <c r="AA224" i="6"/>
  <c r="R218" i="13"/>
  <c r="E218" i="7"/>
  <c r="AA220" i="6"/>
  <c r="R87" i="13"/>
  <c r="E87" i="7"/>
  <c r="AA89" i="6"/>
  <c r="J283" i="13"/>
  <c r="N376"/>
  <c r="L376" s="1"/>
  <c r="N109"/>
  <c r="L109" s="1"/>
  <c r="D109" i="7"/>
  <c r="R111" i="6"/>
  <c r="J286" i="13"/>
  <c r="N199"/>
  <c r="L199" s="1"/>
  <c r="D199" i="7"/>
  <c r="R201" i="6"/>
  <c r="R142" i="13"/>
  <c r="E142" i="7"/>
  <c r="AA144" i="6"/>
  <c r="J572" i="13"/>
  <c r="J482"/>
  <c r="R401"/>
  <c r="R99"/>
  <c r="E99" i="7"/>
  <c r="AA101" i="6"/>
  <c r="J556" i="13"/>
  <c r="N92"/>
  <c r="L92" s="1"/>
  <c r="D92" i="7"/>
  <c r="R94" i="6"/>
  <c r="N426" i="13"/>
  <c r="L426" s="1"/>
  <c r="J509"/>
  <c r="J487"/>
  <c r="R357"/>
  <c r="J336"/>
  <c r="J503"/>
  <c r="R270"/>
  <c r="E270" i="7"/>
  <c r="AA272" i="6"/>
  <c r="R74" i="13"/>
  <c r="E74" i="7"/>
  <c r="AA76" i="6"/>
  <c r="R179" i="13"/>
  <c r="E179" i="7"/>
  <c r="AA181" i="6"/>
  <c r="N225" i="13"/>
  <c r="L225" s="1"/>
  <c r="D225" i="7"/>
  <c r="R227" i="6"/>
  <c r="R258" i="13"/>
  <c r="E258" i="7"/>
  <c r="AA260" i="6"/>
  <c r="R548" i="13"/>
  <c r="N553"/>
  <c r="L553" s="1"/>
  <c r="N294"/>
  <c r="L294" s="1"/>
  <c r="J329"/>
  <c r="N72"/>
  <c r="L72" s="1"/>
  <c r="D72" i="7"/>
  <c r="R74" i="6"/>
  <c r="R254" i="13"/>
  <c r="E254" i="7"/>
  <c r="AA256" i="6"/>
  <c r="J312" i="13"/>
  <c r="N607"/>
  <c r="L607" s="1"/>
  <c r="R314"/>
  <c r="N207"/>
  <c r="L207" s="1"/>
  <c r="D207" i="7"/>
  <c r="R209" i="6"/>
  <c r="R512" i="13"/>
  <c r="J426"/>
  <c r="R331"/>
  <c r="R144"/>
  <c r="E144" i="7"/>
  <c r="AA146" i="6"/>
  <c r="R498" i="13"/>
  <c r="R267"/>
  <c r="E267" i="7"/>
  <c r="AA269" i="6"/>
  <c r="R39" i="13"/>
  <c r="E39" i="7"/>
  <c r="AA41" i="6"/>
  <c r="N204" i="13"/>
  <c r="L204" s="1"/>
  <c r="D204" i="7"/>
  <c r="R206" i="6"/>
  <c r="N62" i="13"/>
  <c r="L62" s="1"/>
  <c r="D62" i="7"/>
  <c r="R64" i="6"/>
  <c r="R544" i="13"/>
  <c r="R446"/>
  <c r="R516"/>
  <c r="R632"/>
  <c r="N611"/>
  <c r="L611" s="1"/>
  <c r="N445"/>
  <c r="L445" s="1"/>
  <c r="N344"/>
  <c r="L344" s="1"/>
  <c r="R644"/>
  <c r="R636"/>
  <c r="R496"/>
  <c r="R348"/>
  <c r="R398"/>
  <c r="R609"/>
  <c r="R299"/>
  <c r="R561"/>
  <c r="R514"/>
  <c r="R338"/>
  <c r="R216"/>
  <c r="E216" i="7"/>
  <c r="AA218" i="6"/>
  <c r="R366" i="13"/>
  <c r="N50"/>
  <c r="L50" s="1"/>
  <c r="R52" i="6"/>
  <c r="D50" i="7"/>
  <c r="R91" i="13"/>
  <c r="E91" i="7"/>
  <c r="AA93" i="6"/>
  <c r="R43" i="13"/>
  <c r="E43" i="7"/>
  <c r="AA45" i="6"/>
  <c r="R497" i="13"/>
  <c r="R47"/>
  <c r="E47" i="7"/>
  <c r="AA49" i="6"/>
  <c r="R327" i="13"/>
  <c r="R465"/>
  <c r="R447"/>
  <c r="R217"/>
  <c r="E217" i="7"/>
  <c r="AA219" i="6"/>
  <c r="R460" i="13"/>
  <c r="N447"/>
  <c r="L447" s="1"/>
  <c r="R493"/>
  <c r="N331"/>
  <c r="L331" s="1"/>
  <c r="N51"/>
  <c r="L51" s="1"/>
  <c r="D51" i="7"/>
  <c r="R53" i="6"/>
  <c r="R487" i="13"/>
  <c r="R471"/>
  <c r="R601"/>
  <c r="R332"/>
  <c r="R441"/>
  <c r="R220"/>
  <c r="E220" i="7"/>
  <c r="AA222" i="6"/>
  <c r="R117" i="13"/>
  <c r="E117" i="7"/>
  <c r="AA119" i="6"/>
  <c r="R569" i="13"/>
  <c r="R227"/>
  <c r="E227" i="7"/>
  <c r="AA229" i="6"/>
  <c r="R641" i="13"/>
  <c r="R520"/>
  <c r="R356"/>
  <c r="R195"/>
  <c r="E195" i="7"/>
  <c r="AA197" i="6"/>
  <c r="N431" i="13"/>
  <c r="L431" s="1"/>
  <c r="R388"/>
  <c r="R112"/>
  <c r="E112" i="7"/>
  <c r="AA114" i="6"/>
  <c r="R247" i="13"/>
  <c r="E247" i="7"/>
  <c r="AA249" i="6"/>
  <c r="R221" i="13"/>
  <c r="E221" i="7"/>
  <c r="AA223" i="6"/>
  <c r="R304" i="13"/>
  <c r="R552"/>
  <c r="R536"/>
  <c r="R274"/>
  <c r="E274" i="7"/>
  <c r="AA276" i="6"/>
  <c r="R427" i="13"/>
  <c r="R394"/>
  <c r="R50"/>
  <c r="E50" i="7"/>
  <c r="AA52" i="6"/>
  <c r="R450" i="13"/>
  <c r="R70"/>
  <c r="E70" i="7"/>
  <c r="AA72" i="6"/>
  <c r="R530" i="13"/>
  <c r="W195"/>
  <c r="AP197" i="6"/>
  <c r="M470" i="13"/>
  <c r="M468"/>
  <c r="I468" i="37"/>
  <c r="S393" i="13"/>
  <c r="Q393" i="37"/>
  <c r="X140" i="13"/>
  <c r="AQ142" i="6"/>
  <c r="Q438" i="37"/>
  <c r="S438" i="13"/>
  <c r="S603"/>
  <c r="Q603" i="37"/>
  <c r="Y589" i="13"/>
  <c r="T563"/>
  <c r="Q563" i="37"/>
  <c r="T549" i="13"/>
  <c r="Q466" i="37"/>
  <c r="S466" i="13"/>
  <c r="I445"/>
  <c r="I437"/>
  <c r="Q428" i="37"/>
  <c r="S428" i="13"/>
  <c r="I423"/>
  <c r="Z413"/>
  <c r="M385"/>
  <c r="I385" i="37"/>
  <c r="Y287" i="13"/>
  <c r="M218"/>
  <c r="Q220" i="6"/>
  <c r="Y214" i="13"/>
  <c r="AR216" i="6"/>
  <c r="W114" i="13"/>
  <c r="AP116" i="6"/>
  <c r="BE116" i="1"/>
  <c r="U114" i="37" s="1"/>
  <c r="Q585"/>
  <c r="S585" i="13"/>
  <c r="T525"/>
  <c r="N353"/>
  <c r="L353" s="1"/>
  <c r="T349"/>
  <c r="M338"/>
  <c r="M334"/>
  <c r="I334" i="37"/>
  <c r="I303" i="13"/>
  <c r="S273"/>
  <c r="AG275" i="6"/>
  <c r="X267" i="13"/>
  <c r="AQ269" i="6"/>
  <c r="S254" i="13"/>
  <c r="AG256" i="6"/>
  <c r="S186" i="13"/>
  <c r="AG188" i="6"/>
  <c r="M649" i="13"/>
  <c r="V584"/>
  <c r="S569"/>
  <c r="Q569" i="37"/>
  <c r="Q501"/>
  <c r="S501" i="13"/>
  <c r="Q490" i="37"/>
  <c r="S490" i="13"/>
  <c r="Q484" i="37"/>
  <c r="S484" i="13"/>
  <c r="Q469" i="37"/>
  <c r="S469" i="13"/>
  <c r="Y464"/>
  <c r="S385"/>
  <c r="Q385" i="37"/>
  <c r="S255" i="13"/>
  <c r="AG257" i="6"/>
  <c r="W641" i="13"/>
  <c r="S644"/>
  <c r="Q644" i="37"/>
  <c r="I633" i="13"/>
  <c r="I572"/>
  <c r="I568"/>
  <c r="I498"/>
  <c r="I494"/>
  <c r="S476"/>
  <c r="Q476" i="37"/>
  <c r="I465" i="13"/>
  <c r="Q427" i="37"/>
  <c r="S427" i="13"/>
  <c r="S419"/>
  <c r="Q419" i="37"/>
  <c r="T352" i="13"/>
  <c r="Q323" i="37"/>
  <c r="S323" i="13"/>
  <c r="Q317" i="37"/>
  <c r="S317" i="13"/>
  <c r="Q307" i="37"/>
  <c r="S307" i="13"/>
  <c r="Q299" i="37"/>
  <c r="S299" i="13"/>
  <c r="Y114"/>
  <c r="AR116" i="6"/>
  <c r="S112" i="13"/>
  <c r="AG114" i="6"/>
  <c r="M182" i="13"/>
  <c r="Q184" i="6"/>
  <c r="AA184" i="1"/>
  <c r="AC184"/>
  <c r="I182" i="37" s="1"/>
  <c r="S178" i="13"/>
  <c r="AG180" i="6"/>
  <c r="V391" i="13"/>
  <c r="Q525" i="37"/>
  <c r="S525" i="13"/>
  <c r="Q544" i="37"/>
  <c r="S544" i="13"/>
  <c r="V364"/>
  <c r="T316"/>
  <c r="V374"/>
  <c r="V333"/>
  <c r="I284"/>
  <c r="Z321"/>
  <c r="X180"/>
  <c r="AQ182" i="6"/>
  <c r="X102" i="13"/>
  <c r="AQ104" i="6"/>
  <c r="AR47"/>
  <c r="Y45" i="13"/>
  <c r="Y650"/>
  <c r="S272"/>
  <c r="AG274" i="6"/>
  <c r="Q590" i="37"/>
  <c r="S590" i="13"/>
  <c r="W392"/>
  <c r="U392" i="37"/>
  <c r="W501" i="13"/>
  <c r="V416"/>
  <c r="V289"/>
  <c r="Y133"/>
  <c r="AR135" i="6"/>
  <c r="M489" i="13"/>
  <c r="Q404" i="37"/>
  <c r="S404" i="13"/>
  <c r="T605"/>
  <c r="Q595" i="37"/>
  <c r="S595" i="13"/>
  <c r="Q587" i="37"/>
  <c r="S587" i="13"/>
  <c r="S565"/>
  <c r="Q565" i="37"/>
  <c r="S562" i="13"/>
  <c r="Q562" i="37"/>
  <c r="W558" i="13"/>
  <c r="W554"/>
  <c r="W550"/>
  <c r="S548"/>
  <c r="Q548" i="37"/>
  <c r="S546" i="13"/>
  <c r="Q546" i="37"/>
  <c r="W486" i="13"/>
  <c r="W433"/>
  <c r="W280"/>
  <c r="U280" i="37"/>
  <c r="W149" i="13"/>
  <c r="AP151" i="6"/>
  <c r="BE151" i="1"/>
  <c r="M114" i="13"/>
  <c r="Q116" i="6"/>
  <c r="Y630" i="13"/>
  <c r="I642"/>
  <c r="Y618"/>
  <c r="Y612"/>
  <c r="Y607"/>
  <c r="I597"/>
  <c r="I594"/>
  <c r="I564"/>
  <c r="I560"/>
  <c r="I556"/>
  <c r="I552"/>
  <c r="I548"/>
  <c r="I536"/>
  <c r="I489"/>
  <c r="I481"/>
  <c r="I472"/>
  <c r="I430"/>
  <c r="Q389" i="37"/>
  <c r="T389" i="13"/>
  <c r="W379"/>
  <c r="M377"/>
  <c r="I377" i="37"/>
  <c r="T315" i="13"/>
  <c r="X287"/>
  <c r="S190"/>
  <c r="AG192" i="6"/>
  <c r="X142" i="13"/>
  <c r="AQ144" i="6"/>
  <c r="M91" i="13"/>
  <c r="Q93" i="6"/>
  <c r="W631" i="13"/>
  <c r="U631" i="37"/>
  <c r="Q511"/>
  <c r="S511" i="13"/>
  <c r="Q488" i="37"/>
  <c r="S488" i="13"/>
  <c r="Q482" i="37"/>
  <c r="S482" i="13"/>
  <c r="S475"/>
  <c r="Q475" i="37"/>
  <c r="Y470" i="13"/>
  <c r="Q397" i="37"/>
  <c r="S397" i="13"/>
  <c r="X116"/>
  <c r="AQ118" i="6"/>
  <c r="M84" i="13"/>
  <c r="Q86" i="6"/>
  <c r="AC86" i="1"/>
  <c r="I84" i="37" s="1"/>
  <c r="AA86" i="1"/>
  <c r="Q636" i="37"/>
  <c r="S636" i="13"/>
  <c r="I629"/>
  <c r="I625"/>
  <c r="I621"/>
  <c r="I617"/>
  <c r="I613"/>
  <c r="I609"/>
  <c r="I605"/>
  <c r="S566"/>
  <c r="Q566" i="37"/>
  <c r="Q441"/>
  <c r="S441" i="13"/>
  <c r="V367"/>
  <c r="S258"/>
  <c r="AG260" i="6"/>
  <c r="Y222" i="13"/>
  <c r="AR224" i="6"/>
  <c r="M57" i="13"/>
  <c r="Q59" i="6"/>
  <c r="S181" i="13"/>
  <c r="AG183" i="6"/>
  <c r="Q537" i="37"/>
  <c r="S537" i="13"/>
  <c r="W517"/>
  <c r="X518"/>
  <c r="V338"/>
  <c r="V358"/>
  <c r="N245"/>
  <c r="L245" s="1"/>
  <c r="D245" i="7"/>
  <c r="R247" i="6"/>
  <c r="N106" i="13"/>
  <c r="L106" s="1"/>
  <c r="D106" i="7"/>
  <c r="R108" i="6"/>
  <c r="S72" i="13"/>
  <c r="AG74" i="6"/>
  <c r="S73" i="13"/>
  <c r="AG75" i="6"/>
  <c r="X106" i="13"/>
  <c r="AQ108" i="6"/>
  <c r="S34" i="13"/>
  <c r="AG36" i="6"/>
  <c r="U637" i="37"/>
  <c r="X637" i="13"/>
  <c r="W347"/>
  <c r="U347" i="37"/>
  <c r="Q442"/>
  <c r="S442" i="13"/>
  <c r="V630"/>
  <c r="T615"/>
  <c r="Y597"/>
  <c r="Q589" i="37"/>
  <c r="S589" i="13"/>
  <c r="T559"/>
  <c r="T555"/>
  <c r="T551"/>
  <c r="Q551" i="37"/>
  <c r="M543" i="13"/>
  <c r="I543" i="37"/>
  <c r="Y509" i="13"/>
  <c r="Q496" i="37"/>
  <c r="S496" i="13"/>
  <c r="Q485" i="37"/>
  <c r="S485" i="13"/>
  <c r="W465"/>
  <c r="W459"/>
  <c r="I442"/>
  <c r="T434"/>
  <c r="I416"/>
  <c r="X112"/>
  <c r="AQ114" i="6"/>
  <c r="Y642" i="13"/>
  <c r="Z417"/>
  <c r="V409"/>
  <c r="Y382"/>
  <c r="M381"/>
  <c r="I381" i="37"/>
  <c r="W377" i="13"/>
  <c r="U377" i="37"/>
  <c r="M376" i="13"/>
  <c r="X359"/>
  <c r="T354"/>
  <c r="I346"/>
  <c r="M343"/>
  <c r="I343" i="37"/>
  <c r="T334" i="13"/>
  <c r="S573"/>
  <c r="Q573" i="37"/>
  <c r="M535" i="13"/>
  <c r="I535" i="37"/>
  <c r="M530" i="13"/>
  <c r="I530" i="37"/>
  <c r="Y489" i="13"/>
  <c r="Q473" i="37"/>
  <c r="S473" i="13"/>
  <c r="Y468"/>
  <c r="M217"/>
  <c r="Q219" i="6"/>
  <c r="S211" i="13"/>
  <c r="AG213" i="6"/>
  <c r="Y203" i="13"/>
  <c r="AR205" i="6"/>
  <c r="I653" i="13"/>
  <c r="I479"/>
  <c r="I473"/>
  <c r="I469"/>
  <c r="Q447" i="37"/>
  <c r="S447" i="13"/>
  <c r="Q439" i="37"/>
  <c r="S439" i="13"/>
  <c r="X399"/>
  <c r="U399" i="37"/>
  <c r="T343" i="13"/>
  <c r="X284"/>
  <c r="U284" i="37"/>
  <c r="S133" i="13"/>
  <c r="AG135" i="6"/>
  <c r="X205" i="13"/>
  <c r="AQ207" i="6"/>
  <c r="M165" i="13"/>
  <c r="Q167" i="6"/>
  <c r="AC167" i="1"/>
  <c r="I165" i="37" s="1"/>
  <c r="AA167" i="1"/>
  <c r="M126" i="13"/>
  <c r="Q128" i="6"/>
  <c r="M116" i="13"/>
  <c r="Q118" i="6"/>
  <c r="Z391" i="13"/>
  <c r="V368"/>
  <c r="N329"/>
  <c r="L329" s="1"/>
  <c r="V353"/>
  <c r="V345"/>
  <c r="Z301"/>
  <c r="N247"/>
  <c r="L247" s="1"/>
  <c r="D247" i="7"/>
  <c r="R249" i="6"/>
  <c r="X178" i="13"/>
  <c r="AQ180" i="6"/>
  <c r="W503" i="13"/>
  <c r="S264"/>
  <c r="AG266" i="6"/>
  <c r="Q602" i="37"/>
  <c r="S602" i="13"/>
  <c r="S268"/>
  <c r="AG270" i="6"/>
  <c r="Y565" i="13"/>
  <c r="Q435" i="37"/>
  <c r="S435" i="13"/>
  <c r="W592"/>
  <c r="W564"/>
  <c r="W560"/>
  <c r="S556"/>
  <c r="Q556" i="37"/>
  <c r="S554" i="13"/>
  <c r="Q554" i="37"/>
  <c r="S552" i="13"/>
  <c r="Q552" i="37"/>
  <c r="W546" i="13"/>
  <c r="T527"/>
  <c r="M512"/>
  <c r="Q487" i="37"/>
  <c r="S487" i="13"/>
  <c r="W467"/>
  <c r="W385"/>
  <c r="T286"/>
  <c r="Q286" i="37"/>
  <c r="X218" i="13"/>
  <c r="AQ220" i="6"/>
  <c r="Y157" i="13"/>
  <c r="AR159" i="6"/>
  <c r="Y96" i="13"/>
  <c r="AR98" i="6"/>
  <c r="M534" i="13"/>
  <c r="I534" i="37"/>
  <c r="Y525" i="13"/>
  <c r="S402"/>
  <c r="Q402" i="37"/>
  <c r="X386" i="13"/>
  <c r="T377"/>
  <c r="X372"/>
  <c r="Q325" i="37"/>
  <c r="S325" i="13"/>
  <c r="I299"/>
  <c r="I281"/>
  <c r="X263"/>
  <c r="AQ265" i="6"/>
  <c r="S229" i="13"/>
  <c r="AG231" i="6"/>
  <c r="Q653" i="37"/>
  <c r="S653" i="13"/>
  <c r="M503"/>
  <c r="I503" i="37"/>
  <c r="Q494"/>
  <c r="S494" i="13"/>
  <c r="Q486" i="37"/>
  <c r="S486" i="13"/>
  <c r="Y481"/>
  <c r="Y474"/>
  <c r="Y402"/>
  <c r="U402" i="37"/>
  <c r="S176" i="13"/>
  <c r="AG178" i="6"/>
  <c r="S157" i="13"/>
  <c r="AG159" i="6"/>
  <c r="T515" i="13"/>
  <c r="S420"/>
  <c r="Q420" i="37"/>
  <c r="S382" i="13"/>
  <c r="X376"/>
  <c r="V348"/>
  <c r="S329"/>
  <c r="M229"/>
  <c r="Q231" i="6"/>
  <c r="X201" i="13"/>
  <c r="AQ203" i="6"/>
  <c r="S124" i="13"/>
  <c r="AG126" i="6"/>
  <c r="M121" i="13"/>
  <c r="Q123" i="6"/>
  <c r="AC123" i="1"/>
  <c r="I121" i="37" s="1"/>
  <c r="AA123" i="1"/>
  <c r="M55" i="13"/>
  <c r="Q57" i="6"/>
  <c r="AA57" i="1"/>
  <c r="AC57"/>
  <c r="I55" i="37" s="1"/>
  <c r="Q390"/>
  <c r="T390" i="13"/>
  <c r="I391"/>
  <c r="V356"/>
  <c r="V366"/>
  <c r="Q349" i="37"/>
  <c r="X96" i="13"/>
  <c r="AQ98" i="6"/>
  <c r="X107" i="13"/>
  <c r="AQ109" i="6"/>
  <c r="U521" i="37"/>
  <c r="W521" i="13"/>
  <c r="Q626" i="37"/>
  <c r="S626" i="13"/>
  <c r="Q622" i="37"/>
  <c r="S622" i="13"/>
  <c r="Q618" i="37"/>
  <c r="S618" i="13"/>
  <c r="Q614" i="37"/>
  <c r="S614" i="13"/>
  <c r="Q610" i="37"/>
  <c r="S610" i="13"/>
  <c r="Q606" i="37"/>
  <c r="S606" i="13"/>
  <c r="U603" i="37"/>
  <c r="X603" i="13"/>
  <c r="U595" i="37"/>
  <c r="X595" i="13"/>
  <c r="U587" i="37"/>
  <c r="X587" i="13"/>
  <c r="U579" i="37"/>
  <c r="X579" i="13"/>
  <c r="U571" i="37"/>
  <c r="X571" i="13"/>
  <c r="U563" i="37"/>
  <c r="X563" i="13"/>
  <c r="U555" i="37"/>
  <c r="X555" i="13"/>
  <c r="U547" i="37"/>
  <c r="X547" i="13"/>
  <c r="Y530"/>
  <c r="U500" i="37"/>
  <c r="X500" i="13"/>
  <c r="U492" i="37"/>
  <c r="X492" i="13"/>
  <c r="U484" i="37"/>
  <c r="X484" i="13"/>
  <c r="U535" i="37"/>
  <c r="X535" i="13"/>
  <c r="Q542" i="37"/>
  <c r="S542" i="13"/>
  <c r="Q534" i="37"/>
  <c r="S534" i="13"/>
  <c r="Q526" i="37"/>
  <c r="S526" i="13"/>
  <c r="U467" i="37"/>
  <c r="X467" i="13"/>
  <c r="Q459" i="37"/>
  <c r="S459" i="13"/>
  <c r="Q455" i="37"/>
  <c r="S455" i="13"/>
  <c r="Q451" i="37"/>
  <c r="S451" i="13"/>
  <c r="U410" i="37"/>
  <c r="X410" i="13"/>
  <c r="U441" i="37"/>
  <c r="X441" i="13"/>
  <c r="U433" i="37"/>
  <c r="X433" i="13"/>
  <c r="U425" i="37"/>
  <c r="X425" i="13"/>
  <c r="S240"/>
  <c r="AG242" i="6"/>
  <c r="S224" i="13"/>
  <c r="AG226" i="6"/>
  <c r="M254" i="13"/>
  <c r="Q256" i="6"/>
  <c r="BE195" i="1"/>
  <c r="U193" i="37" s="1"/>
  <c r="X193" i="13"/>
  <c r="AQ195" i="6"/>
  <c r="X191" i="13"/>
  <c r="AQ193" i="6"/>
  <c r="S105" i="13"/>
  <c r="AG107" i="6"/>
  <c r="S94" i="13"/>
  <c r="AG96" i="6"/>
  <c r="S107" i="13"/>
  <c r="AG109" i="6"/>
  <c r="X103" i="13"/>
  <c r="AQ105" i="6"/>
  <c r="S82" i="13"/>
  <c r="AG84" i="6"/>
  <c r="X67" i="13"/>
  <c r="AQ69" i="6"/>
  <c r="S74" i="13"/>
  <c r="AG76" i="6"/>
  <c r="Y35" i="13"/>
  <c r="AR37" i="6"/>
  <c r="S71" i="13"/>
  <c r="AG73" i="6"/>
  <c r="Y39" i="13"/>
  <c r="AR41" i="6"/>
  <c r="U649" i="37"/>
  <c r="X649" i="13"/>
  <c r="Q532" i="37"/>
  <c r="S532" i="13"/>
  <c r="W537"/>
  <c r="U541" i="37"/>
  <c r="W541" i="13"/>
  <c r="X537"/>
  <c r="W530"/>
  <c r="U517" i="37"/>
  <c r="X517" i="13"/>
  <c r="U468" i="37"/>
  <c r="X468" i="13"/>
  <c r="Y534"/>
  <c r="U466" i="37"/>
  <c r="X466" i="13"/>
  <c r="Q412" i="37"/>
  <c r="T412" i="13"/>
  <c r="Q384" i="37"/>
  <c r="T384" i="13"/>
  <c r="M332"/>
  <c r="Q326" i="37"/>
  <c r="S326" i="13"/>
  <c r="T318"/>
  <c r="M316"/>
  <c r="Q310" i="37"/>
  <c r="S310" i="13"/>
  <c r="M306"/>
  <c r="Z312"/>
  <c r="BE197" i="1"/>
  <c r="U195" i="37" s="1"/>
  <c r="Y195" i="13"/>
  <c r="AR197" i="6"/>
  <c r="M198" i="13"/>
  <c r="Q200" i="6"/>
  <c r="BE185" i="1"/>
  <c r="U183" i="37" s="1"/>
  <c r="X183" i="13"/>
  <c r="AQ185" i="6"/>
  <c r="BE177" i="1"/>
  <c r="U175" i="37" s="1"/>
  <c r="X175" i="13"/>
  <c r="AQ177" i="6"/>
  <c r="X80" i="13"/>
  <c r="AQ82" i="6"/>
  <c r="Y99" i="13"/>
  <c r="AR101" i="6"/>
  <c r="S78" i="13"/>
  <c r="AG80" i="6"/>
  <c r="X84" i="13"/>
  <c r="AQ86" i="6"/>
  <c r="M74" i="13"/>
  <c r="Q76" i="6"/>
  <c r="S85" i="13"/>
  <c r="AG87" i="6"/>
  <c r="X75" i="13"/>
  <c r="AQ77" i="6"/>
  <c r="S87" i="13"/>
  <c r="AG89" i="6"/>
  <c r="S63" i="13"/>
  <c r="AG65" i="6"/>
  <c r="S36" i="13"/>
  <c r="AG38" i="6"/>
  <c r="Y31" i="13"/>
  <c r="AR33" i="6"/>
  <c r="M39" i="13"/>
  <c r="Q41" i="6"/>
  <c r="X31" i="13"/>
  <c r="AQ33" i="6"/>
  <c r="S37" i="13"/>
  <c r="AG39" i="6"/>
  <c r="U644" i="37"/>
  <c r="X644" i="13"/>
  <c r="U601" i="37"/>
  <c r="X601" i="13"/>
  <c r="U593" i="37"/>
  <c r="X593" i="13"/>
  <c r="U585" i="37"/>
  <c r="X585" i="13"/>
  <c r="U577" i="37"/>
  <c r="X577" i="13"/>
  <c r="U569" i="37"/>
  <c r="X569" i="13"/>
  <c r="U561" i="37"/>
  <c r="X561" i="13"/>
  <c r="U553" i="37"/>
  <c r="X553" i="13"/>
  <c r="U539" i="37"/>
  <c r="Y539" i="13"/>
  <c r="U509" i="37"/>
  <c r="X509" i="13"/>
  <c r="U495" i="37"/>
  <c r="X495" i="13"/>
  <c r="U487" i="37"/>
  <c r="X487" i="13"/>
  <c r="U477" i="37"/>
  <c r="X477" i="13"/>
  <c r="U506" i="37"/>
  <c r="X506" i="13"/>
  <c r="Q522" i="37"/>
  <c r="S522" i="13"/>
  <c r="Q460" i="37"/>
  <c r="S460" i="13"/>
  <c r="Q456" i="37"/>
  <c r="S456" i="13"/>
  <c r="Q452" i="37"/>
  <c r="S452" i="13"/>
  <c r="X412"/>
  <c r="U447" i="37"/>
  <c r="X447" i="13"/>
  <c r="U439" i="37"/>
  <c r="X439" i="13"/>
  <c r="U431" i="37"/>
  <c r="X431" i="13"/>
  <c r="U423" i="37"/>
  <c r="X423" i="13"/>
  <c r="U390" i="37"/>
  <c r="W390" i="13"/>
  <c r="Q388" i="37"/>
  <c r="S388" i="13"/>
  <c r="X328"/>
  <c r="X320"/>
  <c r="X312"/>
  <c r="T300"/>
  <c r="X298"/>
  <c r="S232"/>
  <c r="AG234" i="6"/>
  <c r="X188" i="13"/>
  <c r="AQ190" i="6"/>
  <c r="S109" i="13"/>
  <c r="AG111" i="6"/>
  <c r="S247" i="13"/>
  <c r="AG249" i="6"/>
  <c r="BE259" i="1"/>
  <c r="U257" i="37" s="1"/>
  <c r="X257" i="13"/>
  <c r="AQ259" i="6"/>
  <c r="Y104" i="13"/>
  <c r="AR106" i="6"/>
  <c r="S101" i="13"/>
  <c r="AG103" i="6"/>
  <c r="S75" i="13"/>
  <c r="AG77" i="6"/>
  <c r="U643" i="37"/>
  <c r="X643" i="13"/>
  <c r="U630" i="37"/>
  <c r="X630" i="13"/>
  <c r="U508" i="37"/>
  <c r="X508" i="13"/>
  <c r="Y526"/>
  <c r="Q543" i="37"/>
  <c r="S543" i="13"/>
  <c r="U511" i="37"/>
  <c r="X511" i="13"/>
  <c r="U458" i="37"/>
  <c r="X458" i="13"/>
  <c r="U454" i="37"/>
  <c r="X454" i="13"/>
  <c r="U450" i="37"/>
  <c r="X450" i="13"/>
  <c r="U446" i="37"/>
  <c r="X446" i="13"/>
  <c r="U438" i="37"/>
  <c r="X438" i="13"/>
  <c r="U430" i="37"/>
  <c r="X430" i="13"/>
  <c r="U422" i="37"/>
  <c r="X422" i="13"/>
  <c r="Y390"/>
  <c r="Q332" i="37"/>
  <c r="S332" i="13"/>
  <c r="Q328" i="37"/>
  <c r="S328" i="13"/>
  <c r="Q324" i="37"/>
  <c r="S324" i="13"/>
  <c r="Q320" i="37"/>
  <c r="S320" i="13"/>
  <c r="Q316" i="37"/>
  <c r="S316" i="13"/>
  <c r="Q312" i="37"/>
  <c r="S312" i="13"/>
  <c r="Q306" i="37"/>
  <c r="S306" i="13"/>
  <c r="M302"/>
  <c r="U379" i="37"/>
  <c r="X379" i="13"/>
  <c r="Y240"/>
  <c r="AR242" i="6"/>
  <c r="Y224" i="13"/>
  <c r="AR226" i="6"/>
  <c r="BE252" i="1"/>
  <c r="U250" i="37" s="1"/>
  <c r="X250" i="13"/>
  <c r="AQ252" i="6"/>
  <c r="Z196" i="13"/>
  <c r="G196" i="7"/>
  <c r="AS198" i="6"/>
  <c r="S104" i="13"/>
  <c r="AG106" i="6"/>
  <c r="S86" i="13"/>
  <c r="AG88" i="6"/>
  <c r="S93" i="13"/>
  <c r="AG95" i="6"/>
  <c r="S81" i="13"/>
  <c r="AG83" i="6"/>
  <c r="M35" i="13"/>
  <c r="Q37" i="6"/>
  <c r="W32" i="13"/>
  <c r="AP34" i="6"/>
  <c r="BE73" i="1"/>
  <c r="U71" i="37" s="1"/>
  <c r="Y71" i="13"/>
  <c r="AR73" i="6"/>
  <c r="S28" i="13"/>
  <c r="AG30" i="6"/>
  <c r="V635" i="37"/>
  <c r="J635" i="13"/>
  <c r="V342" i="37"/>
  <c r="J342" i="13"/>
  <c r="J296"/>
  <c r="J420"/>
  <c r="J649"/>
  <c r="J372"/>
  <c r="J388"/>
  <c r="J562"/>
  <c r="J405"/>
  <c r="V333" i="37"/>
  <c r="J333" i="13"/>
  <c r="J609"/>
  <c r="N555"/>
  <c r="L555" s="1"/>
  <c r="N378"/>
  <c r="L378" s="1"/>
  <c r="J483"/>
  <c r="J542"/>
  <c r="J471"/>
  <c r="J316"/>
  <c r="J436"/>
  <c r="N459"/>
  <c r="L459" s="1"/>
  <c r="J454"/>
  <c r="J525"/>
  <c r="J500"/>
  <c r="J574"/>
  <c r="J437"/>
  <c r="J463"/>
  <c r="J505"/>
  <c r="J416"/>
  <c r="J507"/>
  <c r="J596"/>
  <c r="J526"/>
  <c r="J449"/>
  <c r="J440"/>
  <c r="J636"/>
  <c r="V280" i="37"/>
  <c r="J280" i="13"/>
  <c r="J641"/>
  <c r="J341"/>
  <c r="R533"/>
  <c r="J370"/>
  <c r="J534"/>
  <c r="N81"/>
  <c r="L81" s="1"/>
  <c r="D81" i="7"/>
  <c r="R83" i="6"/>
  <c r="J281" i="13"/>
  <c r="J608"/>
  <c r="J527"/>
  <c r="J630"/>
  <c r="J418"/>
  <c r="J640"/>
  <c r="J622"/>
  <c r="J481"/>
  <c r="J452"/>
  <c r="R126"/>
  <c r="E126" i="7"/>
  <c r="AA128" i="6"/>
  <c r="J570" i="13"/>
  <c r="J456"/>
  <c r="J308"/>
  <c r="N399"/>
  <c r="L399" s="1"/>
  <c r="N226"/>
  <c r="L226" s="1"/>
  <c r="D226" i="7"/>
  <c r="R228" i="6"/>
  <c r="J292" i="13"/>
  <c r="J553"/>
  <c r="J387"/>
  <c r="J339"/>
  <c r="J470"/>
  <c r="V406" i="37"/>
  <c r="J406" i="13"/>
  <c r="J318"/>
  <c r="J514"/>
  <c r="N327"/>
  <c r="L327" s="1"/>
  <c r="N181"/>
  <c r="L181" s="1"/>
  <c r="D181" i="7"/>
  <c r="R183" i="6"/>
  <c r="N510" i="13"/>
  <c r="L510" s="1"/>
  <c r="N335"/>
  <c r="L335" s="1"/>
  <c r="J548"/>
  <c r="N217"/>
  <c r="L217" s="1"/>
  <c r="D217" i="7"/>
  <c r="R219" i="6"/>
  <c r="N492" i="13"/>
  <c r="L492" s="1"/>
  <c r="N293"/>
  <c r="L293" s="1"/>
  <c r="N145"/>
  <c r="L145" s="1"/>
  <c r="D145" i="7"/>
  <c r="R147" i="6"/>
  <c r="N360" i="13"/>
  <c r="L360" s="1"/>
  <c r="N214"/>
  <c r="L214" s="1"/>
  <c r="D214" i="7"/>
  <c r="R216" i="6"/>
  <c r="N201" i="13"/>
  <c r="L201" s="1"/>
  <c r="D201" i="7"/>
  <c r="R203" i="6"/>
  <c r="J328" i="13"/>
  <c r="J564"/>
  <c r="V334" i="37"/>
  <c r="J334" i="13"/>
  <c r="R96"/>
  <c r="E96" i="7"/>
  <c r="AA98" i="6"/>
  <c r="J549" i="13"/>
  <c r="N356"/>
  <c r="L356" s="1"/>
  <c r="N126"/>
  <c r="L126" s="1"/>
  <c r="D126" i="7"/>
  <c r="R128" i="6"/>
  <c r="N432" i="13"/>
  <c r="L432" s="1"/>
  <c r="N171"/>
  <c r="L171" s="1"/>
  <c r="D171" i="7"/>
  <c r="R173" i="6"/>
  <c r="R80" i="13"/>
  <c r="E80" i="7"/>
  <c r="AA82" i="6"/>
  <c r="R141" i="13"/>
  <c r="E141" i="7"/>
  <c r="AA143" i="6"/>
  <c r="R257" i="13"/>
  <c r="E257" i="7"/>
  <c r="AA259" i="6"/>
  <c r="N118" i="13"/>
  <c r="L118" s="1"/>
  <c r="R120" i="6"/>
  <c r="D118" i="7"/>
  <c r="R92" i="13"/>
  <c r="E92" i="7"/>
  <c r="AA94" i="6"/>
  <c r="J590" i="13"/>
  <c r="R515"/>
  <c r="R649"/>
  <c r="N158"/>
  <c r="L158" s="1"/>
  <c r="D158" i="7"/>
  <c r="R160" i="6"/>
  <c r="R65" i="13"/>
  <c r="E65" i="7"/>
  <c r="AA67" i="6"/>
  <c r="R519" i="13"/>
  <c r="R84"/>
  <c r="E84" i="7"/>
  <c r="AA86" i="6"/>
  <c r="J651" i="13"/>
  <c r="J293"/>
  <c r="J410"/>
  <c r="N125"/>
  <c r="L125" s="1"/>
  <c r="D125" i="7"/>
  <c r="R127" i="6"/>
  <c r="J618" i="13"/>
  <c r="N443"/>
  <c r="L443" s="1"/>
  <c r="J287"/>
  <c r="N409"/>
  <c r="L409" s="1"/>
  <c r="R150"/>
  <c r="E150" i="7"/>
  <c r="AA152" i="6"/>
  <c r="J358" i="13"/>
  <c r="N86"/>
  <c r="L86" s="1"/>
  <c r="D86" i="7"/>
  <c r="R88" i="6"/>
  <c r="J324" i="13"/>
  <c r="R502"/>
  <c r="R522"/>
  <c r="R129"/>
  <c r="E129" i="7"/>
  <c r="AA131" i="6"/>
  <c r="J380" i="13"/>
  <c r="J647"/>
  <c r="R139"/>
  <c r="E139" i="7"/>
  <c r="AA141" i="6"/>
  <c r="R95" i="13"/>
  <c r="E95" i="7"/>
  <c r="AA97" i="6"/>
  <c r="J628" i="13"/>
  <c r="N631"/>
  <c r="L631" s="1"/>
  <c r="J285"/>
  <c r="R382"/>
  <c r="R473"/>
  <c r="J391"/>
  <c r="N188"/>
  <c r="L188" s="1"/>
  <c r="D188" i="7"/>
  <c r="R190" i="6"/>
  <c r="J351" i="13"/>
  <c r="R322"/>
  <c r="J277"/>
  <c r="R154"/>
  <c r="E154" i="7"/>
  <c r="AA156" i="6"/>
  <c r="R375" i="13"/>
  <c r="R622"/>
  <c r="R125"/>
  <c r="E125" i="7"/>
  <c r="AA127" i="6"/>
  <c r="N156" i="13"/>
  <c r="L156" s="1"/>
  <c r="D156" i="7"/>
  <c r="R158" i="6"/>
  <c r="R363" i="13"/>
  <c r="R466"/>
  <c r="R612"/>
  <c r="R538"/>
  <c r="R108"/>
  <c r="E108" i="7"/>
  <c r="AA110" i="6"/>
  <c r="N89" i="13"/>
  <c r="L89" s="1"/>
  <c r="D89" i="7"/>
  <c r="R91" i="6"/>
  <c r="N397" i="13"/>
  <c r="L397" s="1"/>
  <c r="R268"/>
  <c r="E268" i="7"/>
  <c r="AA270" i="6"/>
  <c r="R595" i="13"/>
  <c r="J394"/>
  <c r="R291"/>
  <c r="R98"/>
  <c r="E98" i="7"/>
  <c r="AA100" i="6"/>
  <c r="R198" i="13"/>
  <c r="E198" i="7"/>
  <c r="AA200" i="6"/>
  <c r="R353" i="13"/>
  <c r="R459"/>
  <c r="R504"/>
  <c r="R177"/>
  <c r="E177" i="7"/>
  <c r="AA179" i="6"/>
  <c r="R563" i="13"/>
  <c r="R603"/>
  <c r="R413"/>
  <c r="N48"/>
  <c r="L48" s="1"/>
  <c r="D48" i="7"/>
  <c r="R50" i="6"/>
  <c r="N119" i="13"/>
  <c r="L119" s="1"/>
  <c r="D119" i="7"/>
  <c r="R121" i="6"/>
  <c r="R260" i="13"/>
  <c r="E260" i="7"/>
  <c r="AA262" i="6"/>
  <c r="R145" i="13"/>
  <c r="E145" i="7"/>
  <c r="AA147" i="6"/>
  <c r="R306" i="13"/>
  <c r="R211"/>
  <c r="E211" i="7"/>
  <c r="AA213" i="6"/>
  <c r="R330" i="13"/>
  <c r="R532"/>
  <c r="R239"/>
  <c r="E239" i="7"/>
  <c r="AA241" i="6"/>
  <c r="R551" i="13"/>
  <c r="R244"/>
  <c r="E244" i="7"/>
  <c r="AA246" i="6"/>
  <c r="R492" i="13"/>
  <c r="R255"/>
  <c r="E255" i="7"/>
  <c r="AA257" i="6"/>
  <c r="N425" i="13"/>
  <c r="L425" s="1"/>
  <c r="N281"/>
  <c r="L281" s="1"/>
  <c r="N446"/>
  <c r="L446" s="1"/>
  <c r="R457"/>
  <c r="R584"/>
  <c r="R386"/>
  <c r="R510"/>
  <c r="R69"/>
  <c r="E69" i="7"/>
  <c r="AA71" i="6"/>
  <c r="R405" i="13"/>
  <c r="R554"/>
  <c r="R295"/>
  <c r="R470"/>
  <c r="R206"/>
  <c r="E206" i="7"/>
  <c r="AA208" i="6"/>
  <c r="N206" i="13"/>
  <c r="L206" s="1"/>
  <c r="D206" i="7"/>
  <c r="R208" i="6"/>
  <c r="R399" i="13"/>
  <c r="J282"/>
  <c r="R275"/>
  <c r="E275" i="7"/>
  <c r="AA277" i="6"/>
  <c r="R630" i="13"/>
  <c r="R372"/>
  <c r="R567"/>
  <c r="R613"/>
  <c r="R236"/>
  <c r="E236" i="7"/>
  <c r="AA238" i="6"/>
  <c r="R212" i="13"/>
  <c r="E212" i="7"/>
  <c r="AA214" i="6"/>
  <c r="R578" i="13"/>
  <c r="J580"/>
  <c r="R205"/>
  <c r="E205" i="7"/>
  <c r="AA207" i="6"/>
  <c r="R235" i="13"/>
  <c r="E235" i="7"/>
  <c r="AA237" i="6"/>
  <c r="R485" i="13"/>
  <c r="R577"/>
  <c r="R140"/>
  <c r="E140" i="7"/>
  <c r="AA142" i="6"/>
  <c r="R207" i="13"/>
  <c r="E207" i="7"/>
  <c r="AA209" i="6"/>
  <c r="S506" i="13"/>
  <c r="Q506" i="37"/>
  <c r="Q444"/>
  <c r="S444" i="13"/>
  <c r="X130"/>
  <c r="AQ132" i="6"/>
  <c r="Q429" i="37"/>
  <c r="S429" i="13"/>
  <c r="V285"/>
  <c r="M507"/>
  <c r="I507" i="37"/>
  <c r="S448" i="13"/>
  <c r="Q448" i="37"/>
  <c r="V288" i="13"/>
  <c r="V598"/>
  <c r="Q431" i="37"/>
  <c r="S431" i="13"/>
  <c r="Y599"/>
  <c r="T595"/>
  <c r="W588"/>
  <c r="T562"/>
  <c r="T548"/>
  <c r="S512"/>
  <c r="Q512" i="37"/>
  <c r="Q481"/>
  <c r="S481" i="13"/>
  <c r="Q474" i="37"/>
  <c r="S474" i="13"/>
  <c r="I444"/>
  <c r="Y432"/>
  <c r="I420"/>
  <c r="T396"/>
  <c r="Y280"/>
  <c r="W199"/>
  <c r="AP201" i="6"/>
  <c r="X136" i="13"/>
  <c r="AQ138" i="6"/>
  <c r="M96" i="13"/>
  <c r="Q98" i="6"/>
  <c r="AA98" i="1"/>
  <c r="AC98"/>
  <c r="I96" i="37" s="1"/>
  <c r="I649" i="13"/>
  <c r="S643"/>
  <c r="Q643" i="37"/>
  <c r="I591" i="13"/>
  <c r="I588"/>
  <c r="S575"/>
  <c r="Q575" i="37"/>
  <c r="I531" i="13"/>
  <c r="M521"/>
  <c r="I521" i="37"/>
  <c r="I487" i="13"/>
  <c r="I470"/>
  <c r="Z416"/>
  <c r="I398"/>
  <c r="V381"/>
  <c r="M378"/>
  <c r="T376"/>
  <c r="X371"/>
  <c r="I368"/>
  <c r="X360"/>
  <c r="Y221"/>
  <c r="AR223" i="6"/>
  <c r="X210" i="13"/>
  <c r="AQ212" i="6"/>
  <c r="Q641" i="37"/>
  <c r="S641" i="13"/>
  <c r="Z381"/>
  <c r="S217"/>
  <c r="AG219" i="6"/>
  <c r="X203" i="13"/>
  <c r="AQ205" i="6"/>
  <c r="W361" i="13"/>
  <c r="I348"/>
  <c r="X283"/>
  <c r="U283" i="37"/>
  <c r="X255" i="13"/>
  <c r="AQ257" i="6"/>
  <c r="M187" i="13"/>
  <c r="Q189" i="6"/>
  <c r="AC189" i="1"/>
  <c r="I187" i="37" s="1"/>
  <c r="AA189" i="1"/>
  <c r="M177" i="13"/>
  <c r="Q179" i="6"/>
  <c r="AA179" i="1"/>
  <c r="AC179"/>
  <c r="I177" i="37" s="1"/>
  <c r="S170" i="13"/>
  <c r="AG172" i="6"/>
  <c r="M124" i="13"/>
  <c r="Q126" i="6"/>
  <c r="Y522" i="13"/>
  <c r="V378"/>
  <c r="V334"/>
  <c r="Z329"/>
  <c r="Z297"/>
  <c r="X176"/>
  <c r="AQ178" i="6"/>
  <c r="X108" i="13"/>
  <c r="AQ110" i="6"/>
  <c r="S102" i="13"/>
  <c r="AG104" i="6"/>
  <c r="X72" i="13"/>
  <c r="AQ74" i="6"/>
  <c r="Y112" i="13"/>
  <c r="AR114" i="6"/>
  <c r="M485" i="13"/>
  <c r="W336"/>
  <c r="U336" i="37"/>
  <c r="W394" i="13"/>
  <c r="U394" i="37"/>
  <c r="W341" i="13"/>
  <c r="U341" i="37"/>
  <c r="Y601" i="13"/>
  <c r="W557"/>
  <c r="W553"/>
  <c r="W544"/>
  <c r="Q513" i="37"/>
  <c r="S513" i="13"/>
  <c r="S468"/>
  <c r="Q468" i="37"/>
  <c r="T432" i="13"/>
  <c r="Q327" i="37"/>
  <c r="S327" i="13"/>
  <c r="T278"/>
  <c r="Q278" i="37"/>
  <c r="Y137" i="13"/>
  <c r="AR139" i="6"/>
  <c r="M525" i="13"/>
  <c r="I525" i="37"/>
  <c r="Y504" i="13"/>
  <c r="V413"/>
  <c r="I401"/>
  <c r="X373"/>
  <c r="M221"/>
  <c r="Q223" i="6"/>
  <c r="M86" i="13"/>
  <c r="Q88" i="6"/>
  <c r="Q642" i="37"/>
  <c r="S642" i="13"/>
  <c r="Y649"/>
  <c r="Y485"/>
  <c r="V415"/>
  <c r="S410"/>
  <c r="V336"/>
  <c r="X321"/>
  <c r="S250"/>
  <c r="AG252" i="6"/>
  <c r="Y230" i="13"/>
  <c r="AR232" i="6"/>
  <c r="Y217" i="13"/>
  <c r="AR219" i="6"/>
  <c r="Y211" i="13"/>
  <c r="AR213" i="6"/>
  <c r="X41" i="13"/>
  <c r="AQ43" i="6"/>
  <c r="S652" i="13"/>
  <c r="Q652" i="37"/>
  <c r="M634" i="13"/>
  <c r="I634" i="37"/>
  <c r="Q646"/>
  <c r="S646" i="13"/>
  <c r="Q493" i="37"/>
  <c r="S493" i="13"/>
  <c r="S426"/>
  <c r="Q426" i="37"/>
  <c r="U382"/>
  <c r="X382" i="13"/>
  <c r="V359"/>
  <c r="I344"/>
  <c r="I313"/>
  <c r="Q305" i="37"/>
  <c r="S305" i="13"/>
  <c r="S297"/>
  <c r="S167"/>
  <c r="AG169" i="6"/>
  <c r="W151" i="13"/>
  <c r="AP153" i="6"/>
  <c r="BE153" i="1"/>
  <c r="U151" i="37" s="1"/>
  <c r="S59" i="13"/>
  <c r="AG61" i="6"/>
  <c r="W190" i="13"/>
  <c r="AP192" i="6"/>
  <c r="S182" i="13"/>
  <c r="AG184" i="6"/>
  <c r="S174" i="13"/>
  <c r="AG176" i="6"/>
  <c r="M161" i="13"/>
  <c r="Q163" i="6"/>
  <c r="AC163" i="1"/>
  <c r="I161" i="37" s="1"/>
  <c r="AA163" i="1"/>
  <c r="Y154" i="13"/>
  <c r="AR156" i="6"/>
  <c r="M112" i="13"/>
  <c r="Q114" i="6"/>
  <c r="M80" i="13"/>
  <c r="Q82" i="6"/>
  <c r="Y43" i="13"/>
  <c r="AR45" i="6"/>
  <c r="I338" i="37"/>
  <c r="N512" i="13"/>
  <c r="L512" s="1"/>
  <c r="U463" i="37"/>
  <c r="X463" i="13"/>
  <c r="Q410" i="37"/>
  <c r="T410" i="13"/>
  <c r="V360"/>
  <c r="V369"/>
  <c r="V337"/>
  <c r="X88"/>
  <c r="AQ90" i="6"/>
  <c r="AC101" i="1"/>
  <c r="I99" i="37" s="1"/>
  <c r="M99" i="13"/>
  <c r="Q101" i="6"/>
  <c r="AA101" i="1"/>
  <c r="S38" i="13"/>
  <c r="AG40" i="6"/>
  <c r="Y271" i="13"/>
  <c r="AR273" i="6"/>
  <c r="I380" i="13"/>
  <c r="T609"/>
  <c r="W596"/>
  <c r="T558"/>
  <c r="Q558" i="37"/>
  <c r="T554" i="13"/>
  <c r="T550"/>
  <c r="Q550" i="37"/>
  <c r="W506" i="13"/>
  <c r="W494"/>
  <c r="W480"/>
  <c r="W473"/>
  <c r="I447"/>
  <c r="I439"/>
  <c r="Q432" i="37"/>
  <c r="S432" i="13"/>
  <c r="T279"/>
  <c r="S218"/>
  <c r="AG220" i="6"/>
  <c r="Y213" i="13"/>
  <c r="AR215" i="6"/>
  <c r="Y614" i="13"/>
  <c r="Y603"/>
  <c r="I595"/>
  <c r="I592"/>
  <c r="S577"/>
  <c r="Q577" i="37"/>
  <c r="I436" i="13"/>
  <c r="I433"/>
  <c r="I413"/>
  <c r="Q405" i="37"/>
  <c r="S405" i="13"/>
  <c r="I387"/>
  <c r="T378"/>
  <c r="M296"/>
  <c r="S265"/>
  <c r="AG267" i="6"/>
  <c r="Y143" i="13"/>
  <c r="AR145" i="6"/>
  <c r="M487" i="13"/>
  <c r="I487" i="37"/>
  <c r="S480" i="13"/>
  <c r="Q480" i="37"/>
  <c r="Y392" i="13"/>
  <c r="Q319" i="37"/>
  <c r="S319" i="13"/>
  <c r="X315"/>
  <c r="S189"/>
  <c r="AG191" i="6"/>
  <c r="W168" i="13"/>
  <c r="AP170" i="6"/>
  <c r="BE170" i="1"/>
  <c r="U168" i="37" s="1"/>
  <c r="Y141" i="13"/>
  <c r="AR143" i="6"/>
  <c r="X118" i="13"/>
  <c r="AQ120" i="6"/>
  <c r="S648" i="13"/>
  <c r="Q648" i="37"/>
  <c r="I641" i="13"/>
  <c r="I501"/>
  <c r="I488"/>
  <c r="I484"/>
  <c r="S421"/>
  <c r="Q421" i="37"/>
  <c r="I406" i="13"/>
  <c r="Y373"/>
  <c r="X370"/>
  <c r="I367"/>
  <c r="Y358"/>
  <c r="Q303" i="37"/>
  <c r="S303" i="13"/>
  <c r="S260"/>
  <c r="AG262" i="6"/>
  <c r="M230" i="13"/>
  <c r="Q232" i="6"/>
  <c r="S222" i="13"/>
  <c r="AG224" i="6"/>
  <c r="Y139" i="13"/>
  <c r="AR141" i="6"/>
  <c r="Y130" i="13"/>
  <c r="AR132" i="6"/>
  <c r="X59" i="13"/>
  <c r="AQ61" i="6"/>
  <c r="S151" i="13"/>
  <c r="AG153" i="6"/>
  <c r="S121" i="13"/>
  <c r="AG123" i="6"/>
  <c r="Y151" i="13"/>
  <c r="AR153" i="6"/>
  <c r="W43" i="13"/>
  <c r="AP45" i="6"/>
  <c r="I485" i="37"/>
  <c r="AC82" i="1"/>
  <c r="I80" i="37" s="1"/>
  <c r="V372" i="13"/>
  <c r="V373"/>
  <c r="V357"/>
  <c r="Z309"/>
  <c r="X198"/>
  <c r="AQ200" i="6"/>
  <c r="W196" i="13"/>
  <c r="AP198" i="6"/>
  <c r="X174" i="13"/>
  <c r="AQ176" i="6"/>
  <c r="X186" i="13"/>
  <c r="AQ188" i="6"/>
  <c r="X138" i="13"/>
  <c r="AQ140" i="6"/>
  <c r="Y483" i="13"/>
  <c r="M393"/>
  <c r="Y631"/>
  <c r="T597"/>
  <c r="Y587"/>
  <c r="W563"/>
  <c r="W549"/>
  <c r="I526"/>
  <c r="W482"/>
  <c r="T475"/>
  <c r="Y430"/>
  <c r="S412"/>
  <c r="M128"/>
  <c r="Q130" i="6"/>
  <c r="AA130" i="1"/>
  <c r="AC130"/>
  <c r="I128" i="37" s="1"/>
  <c r="T627" i="13"/>
  <c r="I636"/>
  <c r="Y623"/>
  <c r="Y611"/>
  <c r="I593"/>
  <c r="I590"/>
  <c r="I541"/>
  <c r="V515"/>
  <c r="I466"/>
  <c r="I409"/>
  <c r="I363"/>
  <c r="X358"/>
  <c r="Q279" i="37"/>
  <c r="S279" i="13"/>
  <c r="S210"/>
  <c r="AG212" i="6"/>
  <c r="S173" i="13"/>
  <c r="AG175" i="6"/>
  <c r="M45" i="13"/>
  <c r="Q47" i="6"/>
  <c r="Y487" i="13"/>
  <c r="Y478"/>
  <c r="Y352"/>
  <c r="Y341"/>
  <c r="S219"/>
  <c r="AG221" i="6"/>
  <c r="X211" i="13"/>
  <c r="AQ213" i="6"/>
  <c r="X207" i="13"/>
  <c r="AQ209" i="6"/>
  <c r="W69" i="13"/>
  <c r="AP71" i="6"/>
  <c r="I628" i="13"/>
  <c r="I624"/>
  <c r="I620"/>
  <c r="I616"/>
  <c r="I612"/>
  <c r="I608"/>
  <c r="I604"/>
  <c r="I533"/>
  <c r="Q500" i="37"/>
  <c r="S500" i="13"/>
  <c r="I480"/>
  <c r="I467"/>
  <c r="W371"/>
  <c r="U371" i="37"/>
  <c r="Y359" i="13"/>
  <c r="M351"/>
  <c r="T331"/>
  <c r="X294"/>
  <c r="U294" i="37"/>
  <c r="X285" i="13"/>
  <c r="U285" i="37"/>
  <c r="X212" i="13"/>
  <c r="AQ214" i="6"/>
  <c r="Y131" i="13"/>
  <c r="AR133" i="6"/>
  <c r="S179" i="13"/>
  <c r="AG181" i="6"/>
  <c r="Y149" i="13"/>
  <c r="AR151" i="6"/>
  <c r="Y201" i="13"/>
  <c r="AR203" i="6"/>
  <c r="S175" i="13"/>
  <c r="AG177" i="6"/>
  <c r="I649" i="37"/>
  <c r="AA93" i="1"/>
  <c r="N522" i="13"/>
  <c r="L522" s="1"/>
  <c r="I404"/>
  <c r="N323"/>
  <c r="L323" s="1"/>
  <c r="V370"/>
  <c r="I280"/>
  <c r="Z323"/>
  <c r="X185"/>
  <c r="AQ187" i="6"/>
  <c r="BE187" i="1"/>
  <c r="U185" i="37" s="1"/>
  <c r="U650"/>
  <c r="X650" i="13"/>
  <c r="U636" i="37"/>
  <c r="X636" i="13"/>
  <c r="Y531"/>
  <c r="N461"/>
  <c r="L461" s="1"/>
  <c r="U516" i="37"/>
  <c r="X516" i="13"/>
  <c r="U498" i="37"/>
  <c r="X498" i="13"/>
  <c r="U490" i="37"/>
  <c r="X490" i="13"/>
  <c r="U482" i="37"/>
  <c r="X482" i="13"/>
  <c r="X519"/>
  <c r="M390"/>
  <c r="U383" i="37"/>
  <c r="X383" i="13"/>
  <c r="X330"/>
  <c r="U322" i="37"/>
  <c r="X322" i="13"/>
  <c r="X314"/>
  <c r="M308"/>
  <c r="U302" i="37"/>
  <c r="X302" i="13"/>
  <c r="X232"/>
  <c r="AQ234" i="6"/>
  <c r="M224" i="13"/>
  <c r="Q226" i="6"/>
  <c r="Z306" i="13"/>
  <c r="S261"/>
  <c r="AG263" i="6"/>
  <c r="S245" i="13"/>
  <c r="AG247" i="6"/>
  <c r="X261" i="13"/>
  <c r="AQ263" i="6"/>
  <c r="X189" i="13"/>
  <c r="AQ191" i="6"/>
  <c r="X100" i="13"/>
  <c r="AQ102" i="6"/>
  <c r="S96" i="13"/>
  <c r="AG98" i="6"/>
  <c r="S80" i="13"/>
  <c r="AG82" i="6"/>
  <c r="BE67" i="1"/>
  <c r="U65" i="37" s="1"/>
  <c r="X65" i="13"/>
  <c r="AQ67" i="6"/>
  <c r="BE47" i="1"/>
  <c r="U45" i="37" s="1"/>
  <c r="W45" i="13"/>
  <c r="AP47" i="6"/>
  <c r="Y36" i="13"/>
  <c r="AR38" i="6"/>
  <c r="X34" i="13"/>
  <c r="AQ36" i="6"/>
  <c r="U645" i="37"/>
  <c r="X645" i="13"/>
  <c r="U651" i="37"/>
  <c r="X651" i="13"/>
  <c r="N636"/>
  <c r="L636" s="1"/>
  <c r="W525"/>
  <c r="U626" i="37"/>
  <c r="X626" i="13"/>
  <c r="U622" i="37"/>
  <c r="X622" i="13"/>
  <c r="U618" i="37"/>
  <c r="X618" i="13"/>
  <c r="X614"/>
  <c r="U610" i="37"/>
  <c r="X610" i="13"/>
  <c r="U606" i="37"/>
  <c r="X606" i="13"/>
  <c r="Q519" i="37"/>
  <c r="S519" i="13"/>
  <c r="X598"/>
  <c r="U590" i="37"/>
  <c r="X590" i="13"/>
  <c r="U582" i="37"/>
  <c r="X582" i="13"/>
  <c r="U574" i="37"/>
  <c r="X574" i="13"/>
  <c r="X566"/>
  <c r="U558" i="37"/>
  <c r="X558" i="13"/>
  <c r="U550" i="37"/>
  <c r="X550" i="13"/>
  <c r="X525"/>
  <c r="U480" i="37"/>
  <c r="X480" i="13"/>
  <c r="U464" i="37"/>
  <c r="X464" i="13"/>
  <c r="U520" i="37"/>
  <c r="X520" i="13"/>
  <c r="Q535" i="37"/>
  <c r="S535" i="13"/>
  <c r="U522" i="37"/>
  <c r="X522" i="13"/>
  <c r="Q414" i="37"/>
  <c r="T414" i="13"/>
  <c r="U457" i="37"/>
  <c r="X457" i="13"/>
  <c r="U453" i="37"/>
  <c r="X453" i="13"/>
  <c r="U449" i="37"/>
  <c r="X449" i="13"/>
  <c r="M410"/>
  <c r="X444"/>
  <c r="U436" i="37"/>
  <c r="X436" i="13"/>
  <c r="U428" i="37"/>
  <c r="X428" i="13"/>
  <c r="U420" i="37"/>
  <c r="X420" i="13"/>
  <c r="T330"/>
  <c r="M328"/>
  <c r="Q322" i="37"/>
  <c r="S322" i="13"/>
  <c r="T314"/>
  <c r="M312"/>
  <c r="T302"/>
  <c r="U300" i="37"/>
  <c r="X300" i="13"/>
  <c r="X228"/>
  <c r="AQ230" i="6"/>
  <c r="M220" i="13"/>
  <c r="Q222" i="6"/>
  <c r="Z304" i="13"/>
  <c r="Y232"/>
  <c r="AR234" i="6"/>
  <c r="N195" i="13"/>
  <c r="L195" s="1"/>
  <c r="D195" i="7"/>
  <c r="R197" i="6"/>
  <c r="S196" i="13"/>
  <c r="AG198" i="6"/>
  <c r="X259" i="13"/>
  <c r="AQ261" i="6"/>
  <c r="BE237" i="1"/>
  <c r="U235" i="37" s="1"/>
  <c r="X235" i="13"/>
  <c r="AQ237" i="6"/>
  <c r="X219" i="13"/>
  <c r="AQ221" i="6"/>
  <c r="X181" i="13"/>
  <c r="AQ183" i="6"/>
  <c r="BE201" i="1"/>
  <c r="U199" i="37" s="1"/>
  <c r="X199" i="13"/>
  <c r="AQ201" i="6"/>
  <c r="BE109" i="1"/>
  <c r="U107" i="37" s="1"/>
  <c r="W107" i="13"/>
  <c r="AP109" i="6"/>
  <c r="X76" i="13"/>
  <c r="AQ78" i="6"/>
  <c r="M107" i="13"/>
  <c r="Q109" i="6"/>
  <c r="M70" i="13"/>
  <c r="Q72" i="6"/>
  <c r="X83" i="13"/>
  <c r="AQ85" i="6"/>
  <c r="S70" i="13"/>
  <c r="AG72" i="6"/>
  <c r="S69" i="13"/>
  <c r="AG71" i="6"/>
  <c r="S35" i="13"/>
  <c r="AG37" i="6"/>
  <c r="M32" i="13"/>
  <c r="Q34" i="6"/>
  <c r="X85" i="13"/>
  <c r="AQ87" i="6"/>
  <c r="X27" i="13"/>
  <c r="AQ29" i="6"/>
  <c r="BE35" i="1"/>
  <c r="U33" i="37" s="1"/>
  <c r="X33" i="13"/>
  <c r="AQ35" i="6"/>
  <c r="U642" i="37"/>
  <c r="X642" i="13"/>
  <c r="U639" i="37"/>
  <c r="X639" i="13"/>
  <c r="U640" i="37"/>
  <c r="X640" i="13"/>
  <c r="U632" i="37"/>
  <c r="X632" i="13"/>
  <c r="Q629" i="37"/>
  <c r="S629" i="13"/>
  <c r="Q625" i="37"/>
  <c r="S625" i="13"/>
  <c r="Q621" i="37"/>
  <c r="S621" i="13"/>
  <c r="Q617" i="37"/>
  <c r="S617" i="13"/>
  <c r="Q613" i="37"/>
  <c r="S613" i="13"/>
  <c r="Q609" i="37"/>
  <c r="S609" i="13"/>
  <c r="Q605" i="37"/>
  <c r="S605" i="13"/>
  <c r="Y538"/>
  <c r="U501" i="37"/>
  <c r="X501" i="13"/>
  <c r="U493" i="37"/>
  <c r="X493" i="13"/>
  <c r="U485" i="37"/>
  <c r="X485" i="13"/>
  <c r="U473" i="37"/>
  <c r="X473" i="13"/>
  <c r="Q531" i="37"/>
  <c r="S531" i="13"/>
  <c r="U502" i="37"/>
  <c r="X502" i="13"/>
  <c r="U475" i="37"/>
  <c r="X475" i="13"/>
  <c r="T308"/>
  <c r="X306"/>
  <c r="BE242" i="1"/>
  <c r="U240" i="37" s="1"/>
  <c r="X240" i="13"/>
  <c r="AQ242" i="6"/>
  <c r="M232" i="13"/>
  <c r="Q234" i="6"/>
  <c r="Y198" i="13"/>
  <c r="AR200" i="6"/>
  <c r="S100" i="13"/>
  <c r="AG102" i="6"/>
  <c r="M66" i="13"/>
  <c r="Q68" i="6"/>
  <c r="S27" i="13"/>
  <c r="AG29" i="6"/>
  <c r="S92" i="13"/>
  <c r="AG94" i="6"/>
  <c r="S76" i="13"/>
  <c r="AG78" i="6"/>
  <c r="S65" i="13"/>
  <c r="AG67" i="6"/>
  <c r="S31" i="13"/>
  <c r="AG33" i="6"/>
  <c r="Y28" i="13"/>
  <c r="AR30" i="6"/>
  <c r="S33" i="13"/>
  <c r="AG35" i="6"/>
  <c r="U646" i="37"/>
  <c r="X646" i="13"/>
  <c r="Q541" i="37"/>
  <c r="S541" i="13"/>
  <c r="U627" i="37"/>
  <c r="X627" i="13"/>
  <c r="U623" i="37"/>
  <c r="X623" i="13"/>
  <c r="X619"/>
  <c r="U615" i="37"/>
  <c r="X615" i="13"/>
  <c r="U611" i="37"/>
  <c r="X611" i="13"/>
  <c r="U607" i="37"/>
  <c r="X607" i="13"/>
  <c r="U600" i="37"/>
  <c r="X600" i="13"/>
  <c r="U592" i="37"/>
  <c r="X592" i="13"/>
  <c r="U584" i="37"/>
  <c r="X584" i="13"/>
  <c r="U576" i="37"/>
  <c r="X576" i="13"/>
  <c r="U568" i="37"/>
  <c r="X568" i="13"/>
  <c r="U560" i="37"/>
  <c r="X560" i="13"/>
  <c r="U552" i="37"/>
  <c r="X552" i="13"/>
  <c r="U543" i="37"/>
  <c r="Y543" i="13"/>
  <c r="U527" i="37"/>
  <c r="Y527" i="13"/>
  <c r="X220"/>
  <c r="AQ222" i="6"/>
  <c r="X247" i="13"/>
  <c r="AQ249" i="6"/>
  <c r="X231" i="13"/>
  <c r="AQ233" i="6"/>
  <c r="M103" i="13"/>
  <c r="Q105" i="6"/>
  <c r="Y70" i="13"/>
  <c r="AR72" i="6"/>
  <c r="S90" i="13"/>
  <c r="AG92" i="6"/>
  <c r="S89" i="13"/>
  <c r="AG91" i="6"/>
  <c r="J621" i="13"/>
  <c r="J305"/>
  <c r="J335"/>
  <c r="J411"/>
  <c r="N221"/>
  <c r="L221" s="1"/>
  <c r="D221" i="7"/>
  <c r="R223" i="6"/>
  <c r="J598" i="13"/>
  <c r="N229"/>
  <c r="L229" s="1"/>
  <c r="D229" i="7"/>
  <c r="R231" i="6"/>
  <c r="J340" i="13"/>
  <c r="J363"/>
  <c r="J646"/>
  <c r="J359"/>
  <c r="R188"/>
  <c r="E188" i="7"/>
  <c r="AA190" i="6"/>
  <c r="J469" i="13"/>
  <c r="J473"/>
  <c r="N151"/>
  <c r="L151" s="1"/>
  <c r="D151" i="7"/>
  <c r="R153" i="6"/>
  <c r="J613" i="13"/>
  <c r="J322"/>
  <c r="N544"/>
  <c r="L544" s="1"/>
  <c r="N417"/>
  <c r="L417" s="1"/>
  <c r="J460"/>
  <c r="N452"/>
  <c r="L452" s="1"/>
  <c r="R57"/>
  <c r="E57" i="7"/>
  <c r="AA59" i="6"/>
  <c r="R102" i="13"/>
  <c r="E102" i="7"/>
  <c r="AA104" i="6"/>
  <c r="J612" i="13"/>
  <c r="J409"/>
  <c r="J441"/>
  <c r="J474"/>
  <c r="N179"/>
  <c r="L179" s="1"/>
  <c r="D179" i="7"/>
  <c r="R181" i="6"/>
  <c r="J546" i="13"/>
  <c r="J444"/>
  <c r="J537"/>
  <c r="J347"/>
  <c r="J475"/>
  <c r="J297"/>
  <c r="J477"/>
  <c r="J461"/>
  <c r="J536"/>
  <c r="J467"/>
  <c r="J620"/>
  <c r="J602"/>
  <c r="J623"/>
  <c r="J495"/>
  <c r="J434"/>
  <c r="J288"/>
  <c r="J390"/>
  <c r="J566"/>
  <c r="J520"/>
  <c r="J519"/>
  <c r="J584"/>
  <c r="V637" i="37"/>
  <c r="J637" i="13"/>
  <c r="J355"/>
  <c r="J591"/>
  <c r="J638"/>
  <c r="V368" i="37"/>
  <c r="J368" i="13"/>
  <c r="J383"/>
  <c r="J541"/>
  <c r="V403" i="37"/>
  <c r="J403" i="13"/>
  <c r="V279" i="37"/>
  <c r="J279" i="13"/>
  <c r="V367" i="37"/>
  <c r="J524" i="13"/>
  <c r="N150"/>
  <c r="L150" s="1"/>
  <c r="D150" i="7"/>
  <c r="R152" i="6"/>
  <c r="N227" i="13"/>
  <c r="L227" s="1"/>
  <c r="D227" i="7"/>
  <c r="R229" i="6"/>
  <c r="N112" i="13"/>
  <c r="L112" s="1"/>
  <c r="D112" i="7"/>
  <c r="R114" i="6"/>
  <c r="J450" i="13"/>
  <c r="J528"/>
  <c r="J412"/>
  <c r="J362"/>
  <c r="J382"/>
  <c r="J510"/>
  <c r="N321"/>
  <c r="L321" s="1"/>
  <c r="N509"/>
  <c r="L509" s="1"/>
  <c r="N123"/>
  <c r="L123" s="1"/>
  <c r="D123" i="7"/>
  <c r="R125" i="6"/>
  <c r="N424" i="13"/>
  <c r="L424" s="1"/>
  <c r="N297"/>
  <c r="L297" s="1"/>
  <c r="N143"/>
  <c r="L143" s="1"/>
  <c r="D143" i="7"/>
  <c r="R145" i="6"/>
  <c r="N246" i="13"/>
  <c r="L246" s="1"/>
  <c r="D246" i="7"/>
  <c r="R248" i="6"/>
  <c r="N379" i="13"/>
  <c r="L379" s="1"/>
  <c r="N102"/>
  <c r="L102" s="1"/>
  <c r="D102" i="7"/>
  <c r="R104" i="6"/>
  <c r="N355" i="13"/>
  <c r="L355" s="1"/>
  <c r="N184"/>
  <c r="L184" s="1"/>
  <c r="D184" i="7"/>
  <c r="R186" i="6"/>
  <c r="N652" i="13"/>
  <c r="L652" s="1"/>
  <c r="N486"/>
  <c r="L486" s="1"/>
  <c r="N462"/>
  <c r="L462" s="1"/>
  <c r="N309"/>
  <c r="L309" s="1"/>
  <c r="N456"/>
  <c r="L456" s="1"/>
  <c r="R106"/>
  <c r="E106" i="7"/>
  <c r="AA108" i="6"/>
  <c r="J557" i="13"/>
  <c r="N218"/>
  <c r="L218" s="1"/>
  <c r="D218" i="7"/>
  <c r="R220" i="6"/>
  <c r="R152" i="13"/>
  <c r="E152" i="7"/>
  <c r="AA154" i="6"/>
  <c r="R121" i="13"/>
  <c r="E121" i="7"/>
  <c r="AA123" i="6"/>
  <c r="J517" i="13"/>
  <c r="N393"/>
  <c r="L393" s="1"/>
  <c r="N351"/>
  <c r="L351" s="1"/>
  <c r="N454"/>
  <c r="L454" s="1"/>
  <c r="N396"/>
  <c r="L396" s="1"/>
  <c r="J384"/>
  <c r="N313"/>
  <c r="L313" s="1"/>
  <c r="R350"/>
  <c r="J361"/>
  <c r="N416"/>
  <c r="L416" s="1"/>
  <c r="R97"/>
  <c r="E97" i="7"/>
  <c r="AA99" i="6"/>
  <c r="N63" i="13"/>
  <c r="L63" s="1"/>
  <c r="D63" i="7"/>
  <c r="R65" i="6"/>
  <c r="R610" i="13"/>
  <c r="J417"/>
  <c r="J522"/>
  <c r="R213"/>
  <c r="E213" i="7"/>
  <c r="AA215" i="6"/>
  <c r="R240" i="13"/>
  <c r="E240" i="7"/>
  <c r="AA242" i="6"/>
  <c r="R128" i="13"/>
  <c r="E128" i="7"/>
  <c r="AA130" i="6"/>
  <c r="J568" i="13"/>
  <c r="J543"/>
  <c r="N248"/>
  <c r="L248" s="1"/>
  <c r="D248" i="7"/>
  <c r="R250" i="6"/>
  <c r="N489" i="13"/>
  <c r="L489" s="1"/>
  <c r="N372"/>
  <c r="L372" s="1"/>
  <c r="R88"/>
  <c r="E88" i="7"/>
  <c r="AA90" i="6"/>
  <c r="N434" i="13"/>
  <c r="L434" s="1"/>
  <c r="V381" i="37"/>
  <c r="J381" i="13"/>
  <c r="R294"/>
  <c r="J502"/>
  <c r="J300"/>
  <c r="N259"/>
  <c r="L259" s="1"/>
  <c r="D259" i="7"/>
  <c r="R261" i="6"/>
  <c r="R120" i="13"/>
  <c r="E120" i="7"/>
  <c r="AA122" i="6"/>
  <c r="R336" i="13"/>
  <c r="R506"/>
  <c r="R287"/>
  <c r="R324"/>
  <c r="N612"/>
  <c r="L612" s="1"/>
  <c r="N130"/>
  <c r="L130" s="1"/>
  <c r="D130" i="7"/>
  <c r="R132" i="6"/>
  <c r="J422" i="13"/>
  <c r="V484" i="37"/>
  <c r="J484" i="13"/>
  <c r="J310"/>
  <c r="J497"/>
  <c r="R284"/>
  <c r="J431"/>
  <c r="N359"/>
  <c r="L359" s="1"/>
  <c r="N180"/>
  <c r="L180" s="1"/>
  <c r="D180" i="7"/>
  <c r="R182" i="6"/>
  <c r="R77" i="13"/>
  <c r="E77" i="7"/>
  <c r="AA79" i="6"/>
  <c r="N138" i="13"/>
  <c r="L138" s="1"/>
  <c r="D138" i="7"/>
  <c r="R140" i="6"/>
  <c r="R347" i="13"/>
  <c r="R541"/>
  <c r="R53"/>
  <c r="E53" i="7"/>
  <c r="AA55" i="6"/>
  <c r="R118" i="13"/>
  <c r="E118" i="7"/>
  <c r="AA120" i="6"/>
  <c r="R253" i="13"/>
  <c r="E253" i="7"/>
  <c r="AA255" i="6"/>
  <c r="N288" i="13"/>
  <c r="L288" s="1"/>
  <c r="R620"/>
  <c r="R628"/>
  <c r="R518"/>
  <c r="R143"/>
  <c r="E143" i="7"/>
  <c r="AA145" i="6"/>
  <c r="J290" i="13"/>
  <c r="R449"/>
  <c r="R434"/>
  <c r="N144"/>
  <c r="L144" s="1"/>
  <c r="D144" i="7"/>
  <c r="R146" i="6"/>
  <c r="R462" i="13"/>
  <c r="R234"/>
  <c r="E234" i="7"/>
  <c r="AA236" i="6"/>
  <c r="R458" i="13"/>
  <c r="R416"/>
  <c r="R362"/>
  <c r="R445"/>
  <c r="R328"/>
  <c r="R505"/>
  <c r="R535"/>
  <c r="R625"/>
  <c r="J504"/>
  <c r="R387"/>
  <c r="R286"/>
  <c r="R469"/>
  <c r="R426"/>
  <c r="R509"/>
  <c r="R467"/>
  <c r="R438"/>
  <c r="R419"/>
  <c r="R443"/>
  <c r="R575"/>
  <c r="R581"/>
  <c r="N56"/>
  <c r="L56" s="1"/>
  <c r="D56" i="7"/>
  <c r="R58" i="6"/>
  <c r="R105" i="13"/>
  <c r="E105" i="7"/>
  <c r="AA107" i="6"/>
  <c r="N292" i="13"/>
  <c r="L292" s="1"/>
  <c r="N46"/>
  <c r="L46" s="1"/>
  <c r="D46" i="7"/>
  <c r="R48" i="6"/>
  <c r="R545" i="13"/>
  <c r="R589"/>
  <c r="R293"/>
  <c r="R68"/>
  <c r="E68" i="7"/>
  <c r="AA70" i="6"/>
  <c r="R597" i="13"/>
  <c r="R36"/>
  <c r="E36" i="7"/>
  <c r="AA38" i="6"/>
  <c r="R317" i="13"/>
  <c r="R228"/>
  <c r="E228" i="7"/>
  <c r="AA230" i="6"/>
  <c r="R298" i="13"/>
  <c r="R208"/>
  <c r="E208" i="7"/>
  <c r="AA210" i="6"/>
  <c r="R638" i="13"/>
  <c r="R301"/>
  <c r="R316"/>
  <c r="R345"/>
  <c r="R531"/>
  <c r="R397"/>
  <c r="R391"/>
  <c r="R580"/>
  <c r="R56"/>
  <c r="E56" i="7"/>
  <c r="AA58" i="6"/>
  <c r="R355" i="13"/>
  <c r="R189"/>
  <c r="E189" i="7"/>
  <c r="AA191" i="6"/>
  <c r="R101" i="13"/>
  <c r="E101" i="7"/>
  <c r="AA103" i="6"/>
  <c r="R468" i="13"/>
  <c r="R385"/>
  <c r="R586"/>
  <c r="R423"/>
  <c r="R153"/>
  <c r="E153" i="7"/>
  <c r="AA155" i="6"/>
  <c r="M496" i="13"/>
  <c r="I496" i="37"/>
  <c r="Y263" i="13"/>
  <c r="AR265" i="6"/>
  <c r="S395" i="13"/>
  <c r="Q395" i="37"/>
  <c r="W520" i="13"/>
  <c r="M491"/>
  <c r="I491" i="37"/>
  <c r="Q436"/>
  <c r="S436" i="13"/>
  <c r="Y267"/>
  <c r="AR269" i="6"/>
  <c r="Q588" i="37"/>
  <c r="S588" i="13"/>
  <c r="Y512"/>
  <c r="M481"/>
  <c r="V408"/>
  <c r="T619"/>
  <c r="T599"/>
  <c r="Q599" i="37"/>
  <c r="Y591" i="13"/>
  <c r="T587"/>
  <c r="T561"/>
  <c r="T547"/>
  <c r="M533"/>
  <c r="I533" i="37"/>
  <c r="Q489"/>
  <c r="S489" i="13"/>
  <c r="W469"/>
  <c r="I441"/>
  <c r="W431"/>
  <c r="I427"/>
  <c r="I419"/>
  <c r="S390"/>
  <c r="V295"/>
  <c r="T277"/>
  <c r="Y244"/>
  <c r="AR246" i="6"/>
  <c r="X213" i="13"/>
  <c r="AQ215" i="6"/>
  <c r="BE215" i="1"/>
  <c r="U213" i="37" s="1"/>
  <c r="Y168" i="13"/>
  <c r="AR170" i="6"/>
  <c r="Z418" i="13"/>
  <c r="Q396" i="37"/>
  <c r="S396" i="13"/>
  <c r="Z393"/>
  <c r="Q382" i="37"/>
  <c r="T382" i="13"/>
  <c r="Y351"/>
  <c r="I340"/>
  <c r="I309"/>
  <c r="X291"/>
  <c r="S253"/>
  <c r="AG255" i="6"/>
  <c r="S188" i="13"/>
  <c r="AG190" i="6"/>
  <c r="S52" i="13"/>
  <c r="AG54" i="6"/>
  <c r="W543" i="13"/>
  <c r="Y472"/>
  <c r="Z342"/>
  <c r="S185"/>
  <c r="AG187" i="6"/>
  <c r="M95" i="13"/>
  <c r="Q97" i="6"/>
  <c r="AA97" i="1"/>
  <c r="AC97"/>
  <c r="I95" i="37" s="1"/>
  <c r="I635" i="13"/>
  <c r="I574"/>
  <c r="I570"/>
  <c r="I544"/>
  <c r="M515"/>
  <c r="I515" i="37"/>
  <c r="S423" i="13"/>
  <c r="Q423" i="37"/>
  <c r="Y385" i="13"/>
  <c r="X377"/>
  <c r="Y372"/>
  <c r="V344"/>
  <c r="M341"/>
  <c r="M336"/>
  <c r="I336" i="37"/>
  <c r="I325" i="13"/>
  <c r="X319"/>
  <c r="S183"/>
  <c r="AG185" i="6"/>
  <c r="AA220" i="1"/>
  <c r="N296" i="13"/>
  <c r="L296" s="1"/>
  <c r="Z408"/>
  <c r="I389"/>
  <c r="Z305"/>
  <c r="X194"/>
  <c r="AQ196" i="6"/>
  <c r="X71" i="13"/>
  <c r="AQ73" i="6"/>
  <c r="X73" i="13"/>
  <c r="AQ75" i="6"/>
  <c r="M472" i="13"/>
  <c r="I472" i="37"/>
  <c r="V281" i="13"/>
  <c r="Q583" i="37"/>
  <c r="S583" i="13"/>
  <c r="S276"/>
  <c r="Q276" i="37"/>
  <c r="I632" i="13"/>
  <c r="W600"/>
  <c r="W590"/>
  <c r="I566"/>
  <c r="S564"/>
  <c r="Q564" i="37"/>
  <c r="S561" i="13"/>
  <c r="Q561" i="37"/>
  <c r="W556" i="13"/>
  <c r="W552"/>
  <c r="S549"/>
  <c r="Q549" i="37"/>
  <c r="S547" i="13"/>
  <c r="Q547" i="37"/>
  <c r="T543" i="13"/>
  <c r="T509"/>
  <c r="Q483" i="37"/>
  <c r="S483" i="13"/>
  <c r="W458"/>
  <c r="Q430" i="37"/>
  <c r="S430" i="13"/>
  <c r="T402"/>
  <c r="T296"/>
  <c r="S215"/>
  <c r="AG217" i="6"/>
  <c r="X144" i="13"/>
  <c r="AQ146" i="6"/>
  <c r="Y47" i="13"/>
  <c r="AR49" i="6"/>
  <c r="I652" i="13"/>
  <c r="Q645" i="37"/>
  <c r="S645" i="13"/>
  <c r="T636"/>
  <c r="Y610"/>
  <c r="I602"/>
  <c r="I589"/>
  <c r="I586"/>
  <c r="S578"/>
  <c r="Q578" i="37"/>
  <c r="I562" i="13"/>
  <c r="I558"/>
  <c r="I554"/>
  <c r="I550"/>
  <c r="I546"/>
  <c r="Q509" i="37"/>
  <c r="S499" i="13"/>
  <c r="Q492" i="37"/>
  <c r="S492" i="13"/>
  <c r="I474"/>
  <c r="I462"/>
  <c r="I435"/>
  <c r="X385"/>
  <c r="Y377"/>
  <c r="W365"/>
  <c r="M345"/>
  <c r="I345" i="37"/>
  <c r="I339" i="13"/>
  <c r="I335"/>
  <c r="I329"/>
  <c r="Q313" i="37"/>
  <c r="S313" i="13"/>
  <c r="X275"/>
  <c r="AQ277" i="6"/>
  <c r="X271" i="13"/>
  <c r="AQ273" i="6"/>
  <c r="X133" i="13"/>
  <c r="AQ135" i="6"/>
  <c r="W509" i="13"/>
  <c r="S479"/>
  <c r="Q479" i="37"/>
  <c r="S467" i="13"/>
  <c r="Q467" i="37"/>
  <c r="X395" i="13"/>
  <c r="U395" i="37"/>
  <c r="Y388" i="13"/>
  <c r="Y379"/>
  <c r="Y265"/>
  <c r="AR267" i="6"/>
  <c r="BE267" i="1"/>
  <c r="U265" i="37" s="1"/>
  <c r="X154" i="13"/>
  <c r="AQ156" i="6"/>
  <c r="I627" i="13"/>
  <c r="I623"/>
  <c r="I619"/>
  <c r="I615"/>
  <c r="I611"/>
  <c r="I607"/>
  <c r="M523"/>
  <c r="I523" i="37"/>
  <c r="Q477"/>
  <c r="S477" i="13"/>
  <c r="Y360"/>
  <c r="T347"/>
  <c r="X289"/>
  <c r="U289" i="37"/>
  <c r="S251" i="13"/>
  <c r="AG253" i="6"/>
  <c r="Y212" i="13"/>
  <c r="AR214" i="6"/>
  <c r="M191" i="13"/>
  <c r="Q193" i="6"/>
  <c r="AC193" i="1"/>
  <c r="I191" i="37" s="1"/>
  <c r="AA193" i="1"/>
  <c r="W121" i="13"/>
  <c r="AP123" i="6"/>
  <c r="BE123" i="1"/>
  <c r="U121" i="37" s="1"/>
  <c r="U544"/>
  <c r="I403" i="13"/>
  <c r="V387"/>
  <c r="I393"/>
  <c r="V335"/>
  <c r="Z303"/>
  <c r="V596"/>
  <c r="M474"/>
  <c r="V400"/>
  <c r="W602"/>
  <c r="Y593"/>
  <c r="Y585"/>
  <c r="T557"/>
  <c r="Q557" i="37"/>
  <c r="T553" i="13"/>
  <c r="M544"/>
  <c r="M520"/>
  <c r="I520" i="37"/>
  <c r="W502" i="13"/>
  <c r="W488"/>
  <c r="I446"/>
  <c r="I438"/>
  <c r="W229"/>
  <c r="AP231" i="6"/>
  <c r="BE231" i="1"/>
  <c r="U229" i="37" s="1"/>
  <c r="Y129" i="13"/>
  <c r="AR131" i="6"/>
  <c r="V649" i="13"/>
  <c r="M382"/>
  <c r="Y376"/>
  <c r="I375"/>
  <c r="Y370"/>
  <c r="Y364"/>
  <c r="X361"/>
  <c r="M349"/>
  <c r="I305"/>
  <c r="Y257"/>
  <c r="AR259" i="6"/>
  <c r="Y210" i="13"/>
  <c r="AR212" i="6"/>
  <c r="Y167" i="13"/>
  <c r="AR169" i="6"/>
  <c r="T621" i="13"/>
  <c r="S574"/>
  <c r="Q574" i="37"/>
  <c r="S567" i="13"/>
  <c r="Q567" i="37"/>
  <c r="W527" i="13"/>
  <c r="M478"/>
  <c r="I478" i="37"/>
  <c r="Q465"/>
  <c r="S465" i="13"/>
  <c r="Y405"/>
  <c r="U405" i="37"/>
  <c r="Y269" i="13"/>
  <c r="AR271" i="6"/>
  <c r="BE271" i="1"/>
  <c r="U269" i="37" s="1"/>
  <c r="X215" i="13"/>
  <c r="AQ217" i="6"/>
  <c r="S207" i="13"/>
  <c r="AG209" i="6"/>
  <c r="I475" i="13"/>
  <c r="I471"/>
  <c r="T341"/>
  <c r="T336"/>
  <c r="X131"/>
  <c r="AQ133" i="6"/>
  <c r="S128" i="13"/>
  <c r="AG130" i="6"/>
  <c r="S184" i="13"/>
  <c r="AG186" i="6"/>
  <c r="S116" i="13"/>
  <c r="AG118" i="6"/>
  <c r="M75" i="13"/>
  <c r="Q77" i="6"/>
  <c r="AC77" i="1"/>
  <c r="I75" i="37" s="1"/>
  <c r="AA77" i="1"/>
  <c r="S209" i="13"/>
  <c r="AG211" i="6"/>
  <c r="Y205" i="13"/>
  <c r="AR207" i="6"/>
  <c r="Y184" i="13"/>
  <c r="AR186" i="6"/>
  <c r="S180" i="13"/>
  <c r="AG182" i="6"/>
  <c r="Q529" i="37"/>
  <c r="S529" i="13"/>
  <c r="U540" i="37"/>
  <c r="X540" i="13"/>
  <c r="I399"/>
  <c r="Q376" i="37"/>
  <c r="Q352"/>
  <c r="V342" i="13"/>
  <c r="I276"/>
  <c r="Z317"/>
  <c r="I282"/>
  <c r="BE199" i="1"/>
  <c r="U197" i="37" s="1"/>
  <c r="X197" i="13"/>
  <c r="AQ199" i="6"/>
  <c r="S68" i="13"/>
  <c r="AG70" i="6"/>
  <c r="T630" i="13"/>
  <c r="V433"/>
  <c r="Y475"/>
  <c r="W653"/>
  <c r="T613"/>
  <c r="Y595"/>
  <c r="W586"/>
  <c r="W562"/>
  <c r="S559"/>
  <c r="Q559" i="37"/>
  <c r="S555" i="13"/>
  <c r="Q555" i="37"/>
  <c r="S553" i="13"/>
  <c r="Q553" i="37"/>
  <c r="W548" i="13"/>
  <c r="W490"/>
  <c r="S464"/>
  <c r="Q464" i="37"/>
  <c r="W460" i="13"/>
  <c r="W429"/>
  <c r="Z409"/>
  <c r="Y218"/>
  <c r="AR220" i="6"/>
  <c r="M118" i="13"/>
  <c r="Q120" i="6"/>
  <c r="Q582" i="37"/>
  <c r="S582" i="13"/>
  <c r="Y491"/>
  <c r="V392"/>
  <c r="W376"/>
  <c r="W370"/>
  <c r="U370" i="37"/>
  <c r="V340" i="13"/>
  <c r="T327"/>
  <c r="I323"/>
  <c r="I317"/>
  <c r="I307"/>
  <c r="I301"/>
  <c r="I297"/>
  <c r="Y255"/>
  <c r="AR257" i="6"/>
  <c r="S249" i="13"/>
  <c r="AG251" i="6"/>
  <c r="M223" i="13"/>
  <c r="Q225" i="6"/>
  <c r="AA225" i="1"/>
  <c r="AC225"/>
  <c r="I223" i="37" s="1"/>
  <c r="Y73" i="13"/>
  <c r="AR75" i="6"/>
  <c r="T650" i="13"/>
  <c r="Q650" i="37"/>
  <c r="S650" i="13"/>
  <c r="S504"/>
  <c r="Q504" i="37"/>
  <c r="Q498"/>
  <c r="S498" i="13"/>
  <c r="S471"/>
  <c r="Q471" i="37"/>
  <c r="Y466" i="13"/>
  <c r="Y394"/>
  <c r="S386"/>
  <c r="Q386" i="37"/>
  <c r="Y273" i="13"/>
  <c r="AR275" i="6"/>
  <c r="W179" i="13"/>
  <c r="AP181" i="6"/>
  <c r="Y140" i="13"/>
  <c r="AR142" i="6"/>
  <c r="I650" i="13"/>
  <c r="S510"/>
  <c r="Q510" i="37"/>
  <c r="S463" i="13"/>
  <c r="Q463" i="37"/>
  <c r="S424" i="13"/>
  <c r="Q424" i="37"/>
  <c r="I381" i="13"/>
  <c r="M347"/>
  <c r="Q309" i="37"/>
  <c r="S309" i="13"/>
  <c r="Q301" i="37"/>
  <c r="S301" i="13"/>
  <c r="X282"/>
  <c r="U282" i="37"/>
  <c r="Y229" i="13"/>
  <c r="AR231" i="6"/>
  <c r="S227" i="13"/>
  <c r="AG229" i="6"/>
  <c r="S154" i="13"/>
  <c r="AG156" i="6"/>
  <c r="X114" i="13"/>
  <c r="AQ116" i="6"/>
  <c r="M151" i="13"/>
  <c r="Q153" i="6"/>
  <c r="S193" i="13"/>
  <c r="AG195" i="6"/>
  <c r="M174" i="13"/>
  <c r="Q176" i="6"/>
  <c r="Y116" i="13"/>
  <c r="AR118" i="6"/>
  <c r="I470" i="37"/>
  <c r="AC118" i="1"/>
  <c r="I116" i="37" s="1"/>
  <c r="AA59" i="1"/>
  <c r="Q528" i="37"/>
  <c r="S528" i="13"/>
  <c r="X541"/>
  <c r="V339"/>
  <c r="T328"/>
  <c r="V346"/>
  <c r="Z331"/>
  <c r="Z299"/>
  <c r="N69"/>
  <c r="L69" s="1"/>
  <c r="D69" i="7"/>
  <c r="R71" i="6"/>
  <c r="U647" i="37"/>
  <c r="X647" i="13"/>
  <c r="Q533" i="37"/>
  <c r="S533" i="13"/>
  <c r="Q536" i="37"/>
  <c r="S536" i="13"/>
  <c r="Q628" i="37"/>
  <c r="S628" i="13"/>
  <c r="Q624" i="37"/>
  <c r="S624" i="13"/>
  <c r="Q620" i="37"/>
  <c r="S620" i="13"/>
  <c r="Q616" i="37"/>
  <c r="S616" i="13"/>
  <c r="Q612" i="37"/>
  <c r="S612" i="13"/>
  <c r="Q608" i="37"/>
  <c r="S608" i="13"/>
  <c r="S604"/>
  <c r="U599" i="37"/>
  <c r="X599" i="13"/>
  <c r="U591" i="37"/>
  <c r="X591" i="13"/>
  <c r="X583"/>
  <c r="U575" i="37"/>
  <c r="X575" i="13"/>
  <c r="U567" i="37"/>
  <c r="X567" i="13"/>
  <c r="U559" i="37"/>
  <c r="X559" i="13"/>
  <c r="U551" i="37"/>
  <c r="X551" i="13"/>
  <c r="U542" i="37"/>
  <c r="W542" i="13"/>
  <c r="U532" i="37"/>
  <c r="X532" i="13"/>
  <c r="X513"/>
  <c r="U496" i="37"/>
  <c r="X496" i="13"/>
  <c r="U488" i="37"/>
  <c r="X488" i="13"/>
  <c r="U478" i="37"/>
  <c r="X478" i="13"/>
  <c r="Q538" i="37"/>
  <c r="S538" i="13"/>
  <c r="Q530" i="37"/>
  <c r="S530" i="13"/>
  <c r="Q518" i="37"/>
  <c r="S518" i="13"/>
  <c r="U461" i="37"/>
  <c r="X461" i="13"/>
  <c r="Q457" i="37"/>
  <c r="S457" i="13"/>
  <c r="Q453" i="37"/>
  <c r="S453" i="13"/>
  <c r="Q449" i="37"/>
  <c r="S449" i="13"/>
  <c r="U445" i="37"/>
  <c r="X445" i="13"/>
  <c r="U437" i="37"/>
  <c r="X437" i="13"/>
  <c r="X429"/>
  <c r="U421" i="37"/>
  <c r="X421" i="13"/>
  <c r="Z298"/>
  <c r="Y236"/>
  <c r="AR238" i="6"/>
  <c r="BE222" i="1"/>
  <c r="U220" i="37" s="1"/>
  <c r="Y220" i="13"/>
  <c r="AR222" i="6"/>
  <c r="M250" i="13"/>
  <c r="Q252" i="6"/>
  <c r="Y103" i="13"/>
  <c r="AR105" i="6"/>
  <c r="M100" i="13"/>
  <c r="Q102" i="6"/>
  <c r="M27" i="13"/>
  <c r="Q29" i="6"/>
  <c r="X78" i="13"/>
  <c r="AQ80" i="6"/>
  <c r="S95" i="13"/>
  <c r="AG97" i="6"/>
  <c r="S83" i="13"/>
  <c r="AG85" i="6"/>
  <c r="BE71" i="1"/>
  <c r="X69" i="13"/>
  <c r="AQ71" i="6"/>
  <c r="X37" i="13"/>
  <c r="AQ39" i="6"/>
  <c r="U641" i="37"/>
  <c r="X641" i="13"/>
  <c r="U638" i="37"/>
  <c r="X638" i="13"/>
  <c r="U634" i="37"/>
  <c r="X634" i="13"/>
  <c r="Y535"/>
  <c r="X476"/>
  <c r="X536"/>
  <c r="X531"/>
  <c r="X503"/>
  <c r="Z384"/>
  <c r="U388" i="37"/>
  <c r="X388" i="13"/>
  <c r="T326"/>
  <c r="M324"/>
  <c r="S318"/>
  <c r="T310"/>
  <c r="U308" i="37"/>
  <c r="X308" i="13"/>
  <c r="Z328"/>
  <c r="X252"/>
  <c r="AQ254" i="6"/>
  <c r="Z259" i="13"/>
  <c r="G259" i="7"/>
  <c r="AS261" i="6"/>
  <c r="BE194" i="1"/>
  <c r="U192" i="37" s="1"/>
  <c r="X192" i="13"/>
  <c r="AQ194" i="6"/>
  <c r="BE181" i="1"/>
  <c r="U179" i="37" s="1"/>
  <c r="X179" i="13"/>
  <c r="AQ181" i="6"/>
  <c r="X187" i="13"/>
  <c r="AQ189" i="6"/>
  <c r="M104" i="13"/>
  <c r="Q106" i="6"/>
  <c r="S67" i="13"/>
  <c r="AG69" i="6"/>
  <c r="Y100" i="13"/>
  <c r="AR102" i="6"/>
  <c r="S97" i="13"/>
  <c r="AG99" i="6"/>
  <c r="BE97" i="1"/>
  <c r="U95" i="37" s="1"/>
  <c r="X95" i="13"/>
  <c r="AQ97" i="6"/>
  <c r="X99" i="13"/>
  <c r="AQ101" i="6"/>
  <c r="X91" i="13"/>
  <c r="AQ93" i="6"/>
  <c r="BE103" i="1"/>
  <c r="X101" i="13"/>
  <c r="AQ103" i="6"/>
  <c r="BE77" i="1"/>
  <c r="U75" i="37" s="1"/>
  <c r="S64" i="13"/>
  <c r="AG66" i="6"/>
  <c r="M28" i="13"/>
  <c r="Q30" i="6"/>
  <c r="X36" i="13"/>
  <c r="AQ38" i="6"/>
  <c r="BE32" i="1"/>
  <c r="U30" i="37" s="1"/>
  <c r="X30" i="13"/>
  <c r="AQ32" i="6"/>
  <c r="U652" i="37"/>
  <c r="X652" i="13"/>
  <c r="U529" i="37"/>
  <c r="W529" i="13"/>
  <c r="W533"/>
  <c r="Q523" i="37"/>
  <c r="S523" i="13"/>
  <c r="U597" i="37"/>
  <c r="X597" i="13"/>
  <c r="U589" i="37"/>
  <c r="X589" i="13"/>
  <c r="U581" i="37"/>
  <c r="X581" i="13"/>
  <c r="X573"/>
  <c r="U565" i="37"/>
  <c r="X565" i="13"/>
  <c r="U557" i="37"/>
  <c r="X557" i="13"/>
  <c r="U549" i="37"/>
  <c r="X549" i="13"/>
  <c r="W534"/>
  <c r="U499" i="37"/>
  <c r="X499" i="13"/>
  <c r="U491" i="37"/>
  <c r="X491" i="13"/>
  <c r="U483" i="37"/>
  <c r="X483" i="13"/>
  <c r="U469" i="37"/>
  <c r="X469" i="13"/>
  <c r="U514" i="37"/>
  <c r="X514" i="13"/>
  <c r="U470" i="37"/>
  <c r="X470" i="13"/>
  <c r="U414" i="37"/>
  <c r="W414" i="13"/>
  <c r="Q458" i="37"/>
  <c r="S458" i="13"/>
  <c r="Q454" i="37"/>
  <c r="S454" i="13"/>
  <c r="Q450" i="37"/>
  <c r="S450" i="13"/>
  <c r="Y414"/>
  <c r="U443" i="37"/>
  <c r="X443" i="13"/>
  <c r="U435" i="37"/>
  <c r="X435" i="13"/>
  <c r="X427"/>
  <c r="U419" i="37"/>
  <c r="X419" i="13"/>
  <c r="X384"/>
  <c r="U332" i="37"/>
  <c r="X332" i="13"/>
  <c r="U324" i="37"/>
  <c r="X324" i="13"/>
  <c r="U316" i="37"/>
  <c r="X316" i="13"/>
  <c r="S300"/>
  <c r="U380" i="37"/>
  <c r="X380" i="13"/>
  <c r="Y199"/>
  <c r="AR201" i="6"/>
  <c r="Y228" i="13"/>
  <c r="AR230" i="6"/>
  <c r="M252" i="13"/>
  <c r="Q254" i="6"/>
  <c r="S259" i="13"/>
  <c r="AG261" i="6"/>
  <c r="S199" i="13"/>
  <c r="AG201" i="6"/>
  <c r="Y32" i="13"/>
  <c r="AR34" i="6"/>
  <c r="S91" i="13"/>
  <c r="AG93" i="6"/>
  <c r="M71" i="13"/>
  <c r="Q73" i="6"/>
  <c r="Y542" i="13"/>
  <c r="Q524" i="37"/>
  <c r="S524" i="13"/>
  <c r="Q527" i="37"/>
  <c r="S527" i="13"/>
  <c r="U460" i="37"/>
  <c r="X460" i="13"/>
  <c r="X456"/>
  <c r="X452"/>
  <c r="M412"/>
  <c r="X442"/>
  <c r="U434" i="37"/>
  <c r="X434" i="13"/>
  <c r="U426" i="37"/>
  <c r="X426" i="13"/>
  <c r="X414"/>
  <c r="Q383" i="37"/>
  <c r="T383" i="13"/>
  <c r="M330"/>
  <c r="M326"/>
  <c r="M322"/>
  <c r="M318"/>
  <c r="M314"/>
  <c r="M310"/>
  <c r="X304"/>
  <c r="Q298" i="37"/>
  <c r="S298" i="13"/>
  <c r="BE92" i="1"/>
  <c r="U90" i="37" s="1"/>
  <c r="W90" i="13"/>
  <c r="AP92" i="6"/>
  <c r="S228" i="13"/>
  <c r="AG230" i="6"/>
  <c r="BE256" i="1"/>
  <c r="U254" i="37" s="1"/>
  <c r="X254" i="13"/>
  <c r="AQ256" i="6"/>
  <c r="S197" i="13"/>
  <c r="AG199" i="6"/>
  <c r="M67" i="13"/>
  <c r="Q69" i="6"/>
  <c r="S106" i="13"/>
  <c r="AG108" i="6"/>
  <c r="X87" i="13"/>
  <c r="AQ89" i="6"/>
  <c r="S32" i="13"/>
  <c r="AG34" i="6"/>
  <c r="S79" i="13"/>
  <c r="AG81" i="6"/>
  <c r="M36" i="13"/>
  <c r="Q38" i="6"/>
  <c r="S29" i="13"/>
  <c r="AG31" i="6"/>
  <c r="J451" i="13"/>
  <c r="J319"/>
  <c r="J345"/>
  <c r="J459"/>
  <c r="J307"/>
  <c r="J653"/>
  <c r="J357"/>
  <c r="J284"/>
  <c r="J583"/>
  <c r="V354" i="37"/>
  <c r="J354" i="13"/>
  <c r="J435"/>
  <c r="N52"/>
  <c r="L52" s="1"/>
  <c r="D52" i="7"/>
  <c r="R54" i="6"/>
  <c r="N498" i="13"/>
  <c r="L498" s="1"/>
  <c r="J554"/>
  <c r="J582"/>
  <c r="N408"/>
  <c r="L408" s="1"/>
  <c r="N541"/>
  <c r="L541" s="1"/>
  <c r="N382"/>
  <c r="L382" s="1"/>
  <c r="J315"/>
  <c r="J414"/>
  <c r="J373"/>
  <c r="R159"/>
  <c r="E159" i="7"/>
  <c r="AA161" i="6"/>
  <c r="J585" i="13"/>
  <c r="J588"/>
  <c r="J301"/>
  <c r="J376"/>
  <c r="J499"/>
  <c r="J512"/>
  <c r="J317"/>
  <c r="J427"/>
  <c r="V402" i="37"/>
  <c r="J402" i="13"/>
  <c r="J488"/>
  <c r="J430"/>
  <c r="J604"/>
  <c r="J462"/>
  <c r="R103"/>
  <c r="E103" i="7"/>
  <c r="AA105" i="6"/>
  <c r="N255" i="13"/>
  <c r="L255" s="1"/>
  <c r="D255" i="7"/>
  <c r="R257" i="6"/>
  <c r="J325" i="13"/>
  <c r="J446"/>
  <c r="J639"/>
  <c r="V343" i="37"/>
  <c r="J343" i="13"/>
  <c r="V337" i="37"/>
  <c r="J337" i="13"/>
  <c r="J578"/>
  <c r="J458"/>
  <c r="J492"/>
  <c r="J466"/>
  <c r="J453"/>
  <c r="J397"/>
  <c r="J545"/>
  <c r="J615"/>
  <c r="J321"/>
  <c r="R71"/>
  <c r="E71" i="7"/>
  <c r="AA73" i="6"/>
  <c r="J457" i="13"/>
  <c r="J393"/>
  <c r="J375"/>
  <c r="J614"/>
  <c r="J369"/>
  <c r="R38"/>
  <c r="E38" i="7"/>
  <c r="AA40" i="6"/>
  <c r="N230" i="13"/>
  <c r="L230" s="1"/>
  <c r="D230" i="7"/>
  <c r="R232" i="6"/>
  <c r="N418" i="13"/>
  <c r="L418" s="1"/>
  <c r="N347"/>
  <c r="L347" s="1"/>
  <c r="J423"/>
  <c r="J573"/>
  <c r="J538"/>
  <c r="J494"/>
  <c r="N311"/>
  <c r="L311" s="1"/>
  <c r="J304"/>
  <c r="R58"/>
  <c r="E58" i="7"/>
  <c r="AA60" i="6"/>
  <c r="N163" i="13"/>
  <c r="L163" s="1"/>
  <c r="D163" i="7"/>
  <c r="R165" i="6"/>
  <c r="N394" i="13"/>
  <c r="L394" s="1"/>
  <c r="N167"/>
  <c r="L167" s="1"/>
  <c r="D167" i="7"/>
  <c r="R169" i="6"/>
  <c r="R81" i="13"/>
  <c r="E81" i="7"/>
  <c r="AA83" i="6"/>
  <c r="N363" i="13"/>
  <c r="L363" s="1"/>
  <c r="N275"/>
  <c r="L275" s="1"/>
  <c r="D275" i="7"/>
  <c r="R277" i="6"/>
  <c r="N53" i="13"/>
  <c r="L53" s="1"/>
  <c r="D53" i="7"/>
  <c r="R55" i="6"/>
  <c r="N135" i="13"/>
  <c r="L135" s="1"/>
  <c r="D135" i="7"/>
  <c r="R137" i="6"/>
  <c r="N428" i="13"/>
  <c r="L428" s="1"/>
  <c r="J413"/>
  <c r="R59"/>
  <c r="E59" i="7"/>
  <c r="AA61" i="6"/>
  <c r="R44" i="13"/>
  <c r="E44" i="7"/>
  <c r="AA46" i="6"/>
  <c r="J601" i="13"/>
  <c r="J576"/>
  <c r="J401"/>
  <c r="N325"/>
  <c r="L325" s="1"/>
  <c r="N238"/>
  <c r="L238" s="1"/>
  <c r="D238" i="7"/>
  <c r="R240" i="6"/>
  <c r="R76" i="13"/>
  <c r="E76" i="7"/>
  <c r="AA78" i="6"/>
  <c r="J561" i="13"/>
  <c r="N211"/>
  <c r="L211" s="1"/>
  <c r="D211" i="7"/>
  <c r="R213" i="6"/>
  <c r="R113" i="13"/>
  <c r="E113" i="7"/>
  <c r="AA115" i="6"/>
  <c r="N242" i="13"/>
  <c r="L242" s="1"/>
  <c r="D242" i="7"/>
  <c r="R244" i="6"/>
  <c r="N239" i="13"/>
  <c r="L239" s="1"/>
  <c r="D239" i="7"/>
  <c r="R241" i="6"/>
  <c r="N215" i="13"/>
  <c r="L215" s="1"/>
  <c r="D215" i="7"/>
  <c r="R217" i="6"/>
  <c r="J432" i="13"/>
  <c r="R555"/>
  <c r="J644"/>
  <c r="J551"/>
  <c r="J465"/>
  <c r="N90"/>
  <c r="L90" s="1"/>
  <c r="D90" i="7"/>
  <c r="R92" i="6"/>
  <c r="R137" i="13"/>
  <c r="E137" i="7"/>
  <c r="AA139" i="6"/>
  <c r="R444" i="13"/>
  <c r="R183"/>
  <c r="E183" i="7"/>
  <c r="AA185" i="6"/>
  <c r="R396" i="13"/>
  <c r="N415"/>
  <c r="L415" s="1"/>
  <c r="N364"/>
  <c r="L364" s="1"/>
  <c r="J594"/>
  <c r="R583"/>
  <c r="J634"/>
  <c r="R618"/>
  <c r="R155"/>
  <c r="E155" i="7"/>
  <c r="AA157" i="6"/>
  <c r="N603" i="13"/>
  <c r="L603" s="1"/>
  <c r="N91"/>
  <c r="L91" s="1"/>
  <c r="D91" i="7"/>
  <c r="R93" i="6"/>
  <c r="N439" i="13"/>
  <c r="L439" s="1"/>
  <c r="R281"/>
  <c r="R51"/>
  <c r="E51" i="7"/>
  <c r="AA53" i="6"/>
  <c r="N57" i="13"/>
  <c r="L57" s="1"/>
  <c r="D57" i="7"/>
  <c r="R59" i="6"/>
  <c r="J306" i="13"/>
  <c r="V389" i="37"/>
  <c r="J389" i="13"/>
  <c r="J468"/>
  <c r="R364"/>
  <c r="N339"/>
  <c r="L339" s="1"/>
  <c r="J567"/>
  <c r="J508"/>
  <c r="R157"/>
  <c r="E157" i="7"/>
  <c r="AA159" i="6"/>
  <c r="R624" i="13"/>
  <c r="R461"/>
  <c r="N518"/>
  <c r="L518" s="1"/>
  <c r="N200"/>
  <c r="L200" s="1"/>
  <c r="D200" i="7"/>
  <c r="R202" i="6"/>
  <c r="R308" i="13"/>
  <c r="R365"/>
  <c r="R435"/>
  <c r="N210"/>
  <c r="L210" s="1"/>
  <c r="D210" i="7"/>
  <c r="R212" i="6"/>
  <c r="N82" i="13"/>
  <c r="L82" s="1"/>
  <c r="R84" i="6"/>
  <c r="D82" i="7"/>
  <c r="R288" i="13"/>
  <c r="R318"/>
  <c r="R262"/>
  <c r="E262" i="7"/>
  <c r="AA264" i="6"/>
  <c r="R562" i="13"/>
  <c r="R160"/>
  <c r="E160" i="7"/>
  <c r="AA162" i="6"/>
  <c r="N493" i="13"/>
  <c r="L493" s="1"/>
  <c r="N319"/>
  <c r="L319" s="1"/>
  <c r="N173"/>
  <c r="L173" s="1"/>
  <c r="D173" i="7"/>
  <c r="R175" i="6"/>
  <c r="R437" i="13"/>
  <c r="R271"/>
  <c r="E271" i="7"/>
  <c r="AA273" i="6"/>
  <c r="J294" i="13"/>
  <c r="R631"/>
  <c r="R203"/>
  <c r="E203" i="7"/>
  <c r="AA205" i="6"/>
  <c r="J540" i="13"/>
  <c r="R582"/>
  <c r="R344"/>
  <c r="R547"/>
  <c r="R606"/>
  <c r="R326"/>
  <c r="R325"/>
  <c r="R607"/>
  <c r="R358"/>
  <c r="R305"/>
  <c r="N524"/>
  <c r="L524" s="1"/>
  <c r="R404"/>
  <c r="R615"/>
  <c r="R430"/>
  <c r="R647"/>
  <c r="R181"/>
  <c r="E181" i="7"/>
  <c r="AA183" i="6"/>
  <c r="R592" i="13"/>
  <c r="R290"/>
  <c r="R197"/>
  <c r="E197" i="7"/>
  <c r="AA199" i="6"/>
  <c r="R393" i="13"/>
  <c r="R83"/>
  <c r="E83" i="7"/>
  <c r="AA85" i="6"/>
  <c r="R508" i="13"/>
  <c r="R452"/>
  <c r="N610"/>
  <c r="L610" s="1"/>
  <c r="N203"/>
  <c r="L203" s="1"/>
  <c r="D203" i="7"/>
  <c r="R205" i="6"/>
  <c r="R451" i="13"/>
  <c r="R282"/>
  <c r="R349"/>
  <c r="N586"/>
  <c r="L586" s="1"/>
  <c r="R252"/>
  <c r="E252" i="7"/>
  <c r="AA254" i="6"/>
  <c r="R52" i="13"/>
  <c r="E52" i="7"/>
  <c r="AA54" i="6"/>
  <c r="R263" i="13"/>
  <c r="E263" i="7"/>
  <c r="AA265" i="6"/>
  <c r="R289" i="13"/>
  <c r="R310"/>
  <c r="R454"/>
  <c r="R303"/>
  <c r="R241"/>
  <c r="E241" i="7"/>
  <c r="AA243" i="6"/>
  <c r="R576" i="13"/>
  <c r="R490"/>
  <c r="R629"/>
  <c r="N455"/>
  <c r="L455" s="1"/>
  <c r="R411"/>
  <c r="R420"/>
  <c r="R273"/>
  <c r="E273" i="7"/>
  <c r="AA275" i="6"/>
  <c r="R202" i="13"/>
  <c r="E202" i="7"/>
  <c r="AA204" i="6"/>
  <c r="R340" i="13"/>
  <c r="R321"/>
  <c r="R115"/>
  <c r="E115" i="7"/>
  <c r="AA117" i="6"/>
  <c r="R116" i="13"/>
  <c r="E116" i="7"/>
  <c r="AA118" i="6"/>
  <c r="R90" i="13"/>
  <c r="E90" i="7"/>
  <c r="AA92" i="6"/>
  <c r="R278" i="13"/>
  <c r="R243"/>
  <c r="E243" i="7"/>
  <c r="AA245" i="6"/>
  <c r="R639" i="13"/>
  <c r="R171"/>
  <c r="E171" i="7"/>
  <c r="AA173" i="6"/>
  <c r="R627" i="13"/>
  <c r="V592"/>
  <c r="M483"/>
  <c r="I483" i="37"/>
  <c r="Q407"/>
  <c r="S407" i="13"/>
  <c r="V545"/>
  <c r="S502"/>
  <c r="Q502" i="37"/>
  <c r="M466" i="13"/>
  <c r="I384"/>
  <c r="Q597" i="37"/>
  <c r="S597" i="13"/>
  <c r="T591"/>
  <c r="Q591" i="37"/>
  <c r="T564" i="13"/>
  <c r="T560"/>
  <c r="Q560" i="37"/>
  <c r="T546" i="13"/>
  <c r="W484"/>
  <c r="I448"/>
  <c r="I440"/>
  <c r="T430"/>
  <c r="I424"/>
  <c r="I415"/>
  <c r="S371"/>
  <c r="Q371" i="37"/>
  <c r="W291" i="13"/>
  <c r="M77"/>
  <c r="Q79" i="6"/>
  <c r="T625" i="13"/>
  <c r="S640"/>
  <c r="Q640" i="37"/>
  <c r="I599" i="13"/>
  <c r="I596"/>
  <c r="S580"/>
  <c r="Q580" i="37"/>
  <c r="I542" i="13"/>
  <c r="Q495" i="37"/>
  <c r="S495" i="13"/>
  <c r="I468"/>
  <c r="I432"/>
  <c r="I429"/>
  <c r="Y365"/>
  <c r="Q277" i="37"/>
  <c r="S277" i="13"/>
  <c r="X229"/>
  <c r="AQ231" i="6"/>
  <c r="S158" i="13"/>
  <c r="AG160" i="6"/>
  <c r="Q631" i="37"/>
  <c r="S631" i="13"/>
  <c r="V505"/>
  <c r="W352"/>
  <c r="Y277"/>
  <c r="U277" i="37"/>
  <c r="M219" i="13"/>
  <c r="Q221" i="6"/>
  <c r="S213" i="13"/>
  <c r="AG215" i="6"/>
  <c r="S144" i="13"/>
  <c r="AG146" i="6"/>
  <c r="Y84" i="13"/>
  <c r="AR86" i="6"/>
  <c r="Y41" i="13"/>
  <c r="AR43" i="6"/>
  <c r="Q443" i="37"/>
  <c r="S443" i="13"/>
  <c r="V411"/>
  <c r="W359"/>
  <c r="I356"/>
  <c r="M261"/>
  <c r="Q263" i="6"/>
  <c r="AC263" i="1"/>
  <c r="AA263"/>
  <c r="BE45"/>
  <c r="U43" i="37" s="1"/>
  <c r="X43" i="13"/>
  <c r="AQ45" i="6"/>
  <c r="M49" i="13"/>
  <c r="Q51" i="6"/>
  <c r="AC51" i="1"/>
  <c r="AA51"/>
  <c r="Y121" i="13"/>
  <c r="AR123" i="6"/>
  <c r="M81" i="13"/>
  <c r="Q83" i="6"/>
  <c r="AC221" i="1"/>
  <c r="I219" i="37" s="1"/>
  <c r="AC79" i="1"/>
  <c r="I77" i="37" s="1"/>
  <c r="Z524" i="13"/>
  <c r="U479" i="37"/>
  <c r="X479" i="13"/>
  <c r="I407"/>
  <c r="V365"/>
  <c r="V350"/>
  <c r="V354"/>
  <c r="Z313"/>
  <c r="X79"/>
  <c r="AQ81" i="6"/>
  <c r="X74" i="13"/>
  <c r="AQ76" i="6"/>
  <c r="X29" i="13"/>
  <c r="AQ31" i="6"/>
  <c r="Q600" i="37"/>
  <c r="S600" i="13"/>
  <c r="V293"/>
  <c r="S514"/>
  <c r="Q514" i="37"/>
  <c r="Q440"/>
  <c r="S440" i="13"/>
  <c r="S508"/>
  <c r="Q508" i="37"/>
  <c r="I408" i="13"/>
  <c r="T617"/>
  <c r="W598"/>
  <c r="T589"/>
  <c r="W559"/>
  <c r="W555"/>
  <c r="W551"/>
  <c r="W498"/>
  <c r="Q491" i="37"/>
  <c r="S491" i="13"/>
  <c r="W471"/>
  <c r="Y434"/>
  <c r="Z346"/>
  <c r="Q321" i="37"/>
  <c r="S321" i="13"/>
  <c r="Q315" i="37"/>
  <c r="S315" i="13"/>
  <c r="W287"/>
  <c r="U287" i="37"/>
  <c r="BE246" i="1"/>
  <c r="U244" i="37" s="1"/>
  <c r="W244" i="13"/>
  <c r="AP246" i="6"/>
  <c r="W211" i="13"/>
  <c r="AP213" i="6"/>
  <c r="BE213" i="1"/>
  <c r="U211" i="37" s="1"/>
  <c r="M167" i="13"/>
  <c r="Q169" i="6"/>
  <c r="W129" i="13"/>
  <c r="AP131" i="6"/>
  <c r="BE131" i="1"/>
  <c r="U129" i="37" s="1"/>
  <c r="Y77" i="13"/>
  <c r="AR79" i="6"/>
  <c r="I634" i="13"/>
  <c r="X631"/>
  <c r="T371"/>
  <c r="W351"/>
  <c r="U351" i="37"/>
  <c r="T321" i="13"/>
  <c r="Q296" i="37"/>
  <c r="S296" i="13"/>
  <c r="S223"/>
  <c r="AG225" i="6"/>
  <c r="S221" i="13"/>
  <c r="AG223" i="6"/>
  <c r="S192" i="13"/>
  <c r="AG194" i="6"/>
  <c r="X52" i="13"/>
  <c r="AQ54" i="6"/>
  <c r="BE54" i="1"/>
  <c r="S414" i="13"/>
  <c r="X327"/>
  <c r="X217"/>
  <c r="AQ219" i="6"/>
  <c r="S214" i="13"/>
  <c r="AG216" i="6"/>
  <c r="Y207" i="13"/>
  <c r="AR209" i="6"/>
  <c r="S136" i="13"/>
  <c r="AG138" i="6"/>
  <c r="S651" i="13"/>
  <c r="Q651" i="37"/>
  <c r="T538" i="13"/>
  <c r="V507"/>
  <c r="Q497" i="37"/>
  <c r="S497" i="13"/>
  <c r="S422"/>
  <c r="Q422" i="37"/>
  <c r="I411" i="13"/>
  <c r="W372"/>
  <c r="X365"/>
  <c r="I342"/>
  <c r="I337"/>
  <c r="I333"/>
  <c r="Y118"/>
  <c r="AR120" i="6"/>
  <c r="M184" i="13"/>
  <c r="Q186" i="6"/>
  <c r="M37" i="13"/>
  <c r="Q39" i="6"/>
  <c r="AC39" i="1"/>
  <c r="I37" i="37" s="1"/>
  <c r="AA39" i="1"/>
  <c r="S126" i="13"/>
  <c r="AG128" i="6"/>
  <c r="S47" i="13"/>
  <c r="AG49" i="6"/>
  <c r="M43" i="13"/>
  <c r="Q45" i="6"/>
  <c r="N349" i="13"/>
  <c r="L349" s="1"/>
  <c r="N526"/>
  <c r="L526" s="1"/>
  <c r="X527"/>
  <c r="I395"/>
  <c r="I396"/>
  <c r="V377"/>
  <c r="V343"/>
  <c r="Z386"/>
  <c r="Z311"/>
  <c r="M652"/>
  <c r="Y398"/>
  <c r="U398" i="37"/>
  <c r="Y652" i="13"/>
  <c r="Q586" i="37"/>
  <c r="S586" i="13"/>
  <c r="Y275"/>
  <c r="AR277" i="6"/>
  <c r="T601" i="13"/>
  <c r="T593"/>
  <c r="Q593" i="37"/>
  <c r="W583" i="13"/>
  <c r="T556"/>
  <c r="T552"/>
  <c r="T526"/>
  <c r="T512"/>
  <c r="Q470" i="37"/>
  <c r="S470" i="13"/>
  <c r="I443"/>
  <c r="W435"/>
  <c r="Y428"/>
  <c r="T405"/>
  <c r="T379"/>
  <c r="Q379" i="37"/>
  <c r="X214" i="13"/>
  <c r="AQ216" i="6"/>
  <c r="X121" i="13"/>
  <c r="AQ123" i="6"/>
  <c r="M59" i="13"/>
  <c r="Q61" i="6"/>
  <c r="AC61" i="1"/>
  <c r="I59" i="37" s="1"/>
  <c r="AA61" i="1"/>
  <c r="T629" i="13"/>
  <c r="S647"/>
  <c r="Q647" i="37"/>
  <c r="I603" i="13"/>
  <c r="I600"/>
  <c r="I587"/>
  <c r="I491"/>
  <c r="I483"/>
  <c r="I478"/>
  <c r="Z415"/>
  <c r="T338"/>
  <c r="X244"/>
  <c r="AQ246" i="6"/>
  <c r="X221" i="13"/>
  <c r="AQ223" i="6"/>
  <c r="N197" i="13"/>
  <c r="L197" s="1"/>
  <c r="D197" i="7"/>
  <c r="R199" i="6"/>
  <c r="Y347" i="13"/>
  <c r="Q331" i="37"/>
  <c r="S331" i="13"/>
  <c r="X151"/>
  <c r="AQ153" i="6"/>
  <c r="Y44" i="13"/>
  <c r="AR46" i="6"/>
  <c r="M542" i="13"/>
  <c r="I542" i="37"/>
  <c r="I490" i="13"/>
  <c r="I486"/>
  <c r="I482"/>
  <c r="S425"/>
  <c r="Q425" i="37"/>
  <c r="Y386" i="13"/>
  <c r="T380"/>
  <c r="Y371"/>
  <c r="X364"/>
  <c r="W360"/>
  <c r="U360" i="37"/>
  <c r="I355" i="13"/>
  <c r="M222"/>
  <c r="Q224" i="6"/>
  <c r="S212" i="13"/>
  <c r="AG214" i="6"/>
  <c r="X149" i="13"/>
  <c r="AQ151" i="6"/>
  <c r="S118" i="13"/>
  <c r="AG120" i="6"/>
  <c r="M179" i="13"/>
  <c r="Q181" i="6"/>
  <c r="M47" i="13"/>
  <c r="Q49" i="6"/>
  <c r="AA49" i="1"/>
  <c r="AC49"/>
  <c r="I47" i="37" s="1"/>
  <c r="AA88" i="1"/>
  <c r="AA219"/>
  <c r="AA224"/>
  <c r="AA169"/>
  <c r="X529" i="13"/>
  <c r="U528" i="37"/>
  <c r="X528" i="13"/>
  <c r="Q380" i="37"/>
  <c r="V362" i="13"/>
  <c r="Z325"/>
  <c r="X182"/>
  <c r="AQ184" i="6"/>
  <c r="X195" i="13"/>
  <c r="AQ197" i="6"/>
  <c r="M464" i="13"/>
  <c r="I464" i="37"/>
  <c r="W524" i="13"/>
  <c r="X351"/>
  <c r="M642"/>
  <c r="I642" i="37"/>
  <c r="V284" i="13"/>
  <c r="V594"/>
  <c r="S446"/>
  <c r="Q601" i="37"/>
  <c r="S601" i="13"/>
  <c r="W594"/>
  <c r="T585"/>
  <c r="W561"/>
  <c r="W547"/>
  <c r="W528"/>
  <c r="V503"/>
  <c r="Q478" i="37"/>
  <c r="S478" i="13"/>
  <c r="S472"/>
  <c r="Q472" i="37"/>
  <c r="Q434"/>
  <c r="S434" i="13"/>
  <c r="T428"/>
  <c r="T394"/>
  <c r="Y291"/>
  <c r="S638"/>
  <c r="Q638" i="37"/>
  <c r="I601" i="13"/>
  <c r="I598"/>
  <c r="S576"/>
  <c r="Q576" i="37"/>
  <c r="I496" i="13"/>
  <c r="I485"/>
  <c r="I464"/>
  <c r="I434"/>
  <c r="I431"/>
  <c r="W364"/>
  <c r="U364" i="37"/>
  <c r="I350" i="13"/>
  <c r="T345"/>
  <c r="Y319"/>
  <c r="S269"/>
  <c r="AG271" i="6"/>
  <c r="W217" i="13"/>
  <c r="AP219" i="6"/>
  <c r="BE219" i="1"/>
  <c r="U217" i="37" s="1"/>
  <c r="X39" i="13"/>
  <c r="AQ41" i="6"/>
  <c r="Q394" i="37"/>
  <c r="T351" i="13"/>
  <c r="Y336"/>
  <c r="Q311" i="37"/>
  <c r="S311" i="13"/>
  <c r="S244"/>
  <c r="AG246" i="6"/>
  <c r="S203" i="13"/>
  <c r="AG205" i="6"/>
  <c r="S168" i="13"/>
  <c r="AG170" i="6"/>
  <c r="V635" i="13"/>
  <c r="I630"/>
  <c r="I626"/>
  <c r="I622"/>
  <c r="I618"/>
  <c r="I614"/>
  <c r="I610"/>
  <c r="I606"/>
  <c r="I528"/>
  <c r="Q445" i="37"/>
  <c r="S445" i="13"/>
  <c r="Q437" i="37"/>
  <c r="S437" i="13"/>
  <c r="W373"/>
  <c r="U373" i="37"/>
  <c r="Y361" i="13"/>
  <c r="W358"/>
  <c r="U358" i="37"/>
  <c r="T311" i="13"/>
  <c r="X222"/>
  <c r="AQ224" i="6"/>
  <c r="Y138" i="13"/>
  <c r="AR140" i="6"/>
  <c r="S177" i="13"/>
  <c r="AG179" i="6"/>
  <c r="X47" i="13"/>
  <c r="AQ49" i="6"/>
  <c r="I466" i="37"/>
  <c r="AC116" i="1"/>
  <c r="I114" i="37" s="1"/>
  <c r="AA126" i="1"/>
  <c r="Q517" i="37"/>
  <c r="S517" i="13"/>
  <c r="I400"/>
  <c r="Q351" i="37"/>
  <c r="V361" i="13"/>
  <c r="Z296"/>
  <c r="Z307"/>
  <c r="I278"/>
  <c r="BE192" i="1"/>
  <c r="U190" i="37" s="1"/>
  <c r="X190" i="13"/>
  <c r="AQ192" i="6"/>
  <c r="V278" i="37"/>
  <c r="V340"/>
  <c r="V460"/>
  <c r="V580"/>
  <c r="V506"/>
  <c r="V345"/>
  <c r="V301"/>
  <c r="V391"/>
  <c r="V627"/>
  <c r="V295"/>
  <c r="V299"/>
  <c r="V609"/>
  <c r="V331"/>
  <c r="V305"/>
  <c r="V289"/>
  <c r="V335"/>
  <c r="V615"/>
  <c r="V339"/>
  <c r="V592"/>
  <c r="V545"/>
  <c r="V292"/>
  <c r="V405"/>
  <c r="V282"/>
  <c r="V606"/>
  <c r="V344"/>
  <c r="V524"/>
  <c r="V540"/>
  <c r="V588"/>
  <c r="V404"/>
  <c r="V622"/>
  <c r="V647"/>
  <c r="V504"/>
  <c r="V286"/>
  <c r="V574"/>
  <c r="V564"/>
  <c r="V625"/>
  <c r="V502"/>
  <c r="V355"/>
  <c r="V413"/>
  <c r="V595"/>
  <c r="V516"/>
  <c r="V363"/>
  <c r="V379"/>
  <c r="V397"/>
  <c r="V399"/>
  <c r="V387"/>
  <c r="V336"/>
  <c r="V419"/>
  <c r="V416"/>
  <c r="V287"/>
  <c r="V294"/>
  <c r="V634"/>
  <c r="V347"/>
  <c r="V458"/>
  <c r="V567"/>
  <c r="V551"/>
  <c r="V488"/>
  <c r="V501"/>
  <c r="V493"/>
  <c r="V623"/>
  <c r="V319"/>
  <c r="V327"/>
  <c r="V288"/>
  <c r="V644"/>
  <c r="V465"/>
  <c r="V624"/>
  <c r="V572"/>
  <c r="V378"/>
  <c r="V541"/>
  <c r="V415"/>
  <c r="V532"/>
  <c r="V438"/>
  <c r="V357"/>
  <c r="V281"/>
  <c r="V393"/>
  <c r="V315"/>
  <c r="V558"/>
  <c r="V461"/>
  <c r="V553"/>
  <c r="V481"/>
  <c r="V630"/>
  <c r="V612"/>
  <c r="V409"/>
  <c r="V364"/>
  <c r="V492"/>
  <c r="V375"/>
  <c r="V325"/>
  <c r="V421"/>
  <c r="V480"/>
  <c r="V527"/>
  <c r="V284"/>
  <c r="V457"/>
  <c r="V473"/>
  <c r="V418"/>
  <c r="V628"/>
  <c r="V603"/>
  <c r="V554"/>
  <c r="V546"/>
  <c r="V522"/>
  <c r="V436"/>
  <c r="V585"/>
  <c r="V568"/>
  <c r="V560"/>
  <c r="V543"/>
  <c r="V311"/>
  <c r="V382"/>
  <c r="V321"/>
  <c r="V401"/>
  <c r="V396"/>
  <c r="V424"/>
  <c r="V408"/>
  <c r="V518"/>
  <c r="V449"/>
  <c r="V578"/>
  <c r="V435"/>
  <c r="V584"/>
  <c r="V317"/>
  <c r="V549"/>
  <c r="V477"/>
  <c r="V591"/>
  <c r="V417"/>
  <c r="V620"/>
  <c r="V494"/>
  <c r="V649"/>
  <c r="V594"/>
  <c r="V562"/>
  <c r="V529"/>
  <c r="V509"/>
  <c r="V576"/>
  <c r="V523"/>
  <c r="V459"/>
  <c r="V651"/>
  <c r="V517"/>
  <c r="V432"/>
  <c r="V652"/>
  <c r="V358"/>
  <c r="V512"/>
  <c r="V425"/>
  <c r="V590"/>
  <c r="V582"/>
  <c r="V601"/>
  <c r="V470"/>
  <c r="V423"/>
  <c r="V548"/>
  <c r="V307"/>
  <c r="V394"/>
  <c r="V653"/>
  <c r="V646"/>
  <c r="V581"/>
  <c r="V464"/>
  <c r="V420"/>
  <c r="V309"/>
  <c r="V462"/>
  <c r="V441"/>
  <c r="V440"/>
  <c r="V639"/>
  <c r="V577"/>
  <c r="V505"/>
  <c r="V507"/>
  <c r="V445"/>
  <c r="V383"/>
  <c r="V520"/>
  <c r="V466"/>
  <c r="V469"/>
  <c r="V596"/>
  <c r="V474"/>
  <c r="V563"/>
  <c r="V451"/>
  <c r="I384"/>
  <c r="I388"/>
  <c r="I300"/>
  <c r="AA256" i="1"/>
  <c r="AC256"/>
  <c r="I254" i="37" s="1"/>
  <c r="I414"/>
  <c r="I324"/>
  <c r="Q318"/>
  <c r="AC238" i="1"/>
  <c r="I236" i="37" s="1"/>
  <c r="AA238" i="1"/>
  <c r="AC109"/>
  <c r="I107" i="37" s="1"/>
  <c r="AA109" i="1"/>
  <c r="AC76"/>
  <c r="I74" i="37" s="1"/>
  <c r="AA76" i="1"/>
  <c r="AA34"/>
  <c r="AC34"/>
  <c r="I32" i="37" s="1"/>
  <c r="AA30" i="1"/>
  <c r="AC30"/>
  <c r="I28" i="37" s="1"/>
  <c r="U534"/>
  <c r="AC68" i="1"/>
  <c r="I66" i="37" s="1"/>
  <c r="AA68" i="1"/>
  <c r="AA73"/>
  <c r="AC73"/>
  <c r="I71" i="37" s="1"/>
  <c r="U538"/>
  <c r="I412"/>
  <c r="I302"/>
  <c r="AC37" i="1"/>
  <c r="I35" i="37" s="1"/>
  <c r="AA37" i="1"/>
  <c r="BE34"/>
  <c r="U32" i="37" s="1"/>
  <c r="AC226" i="1"/>
  <c r="I224" i="37" s="1"/>
  <c r="AA226" i="1"/>
  <c r="AA102"/>
  <c r="AC102"/>
  <c r="I100" i="37" s="1"/>
  <c r="U530"/>
  <c r="U531"/>
  <c r="Q330"/>
  <c r="I320"/>
  <c r="Q314"/>
  <c r="Q302"/>
  <c r="I298"/>
  <c r="AC200" i="1"/>
  <c r="I198" i="37" s="1"/>
  <c r="AA200" i="1"/>
  <c r="AC72"/>
  <c r="I70" i="37" s="1"/>
  <c r="AA72" i="1"/>
  <c r="U533" i="37"/>
  <c r="Q300"/>
  <c r="AA69" i="1"/>
  <c r="AC69"/>
  <c r="I67" i="37" s="1"/>
  <c r="AA38" i="1"/>
  <c r="AC38"/>
  <c r="I36" i="37" s="1"/>
  <c r="I390"/>
  <c r="I308"/>
  <c r="AA252" i="1"/>
  <c r="AC252"/>
  <c r="I250" i="37" s="1"/>
  <c r="AC99" i="1"/>
  <c r="I97" i="37" s="1"/>
  <c r="AA99" i="1"/>
  <c r="I410" i="37"/>
  <c r="I332"/>
  <c r="I316"/>
  <c r="I306"/>
  <c r="AC222" i="1"/>
  <c r="I220" i="37" s="1"/>
  <c r="AA222" i="1"/>
  <c r="AA110"/>
  <c r="AC110"/>
  <c r="I108" i="37" s="1"/>
  <c r="AC46" i="1"/>
  <c r="I44" i="37" s="1"/>
  <c r="AA46" i="1"/>
  <c r="AC41"/>
  <c r="I39" i="37" s="1"/>
  <c r="AA41" i="1"/>
  <c r="U519" i="37"/>
  <c r="Q308"/>
  <c r="I304"/>
  <c r="AC234" i="1"/>
  <c r="I232" i="37" s="1"/>
  <c r="AA234" i="1"/>
  <c r="AA254"/>
  <c r="AC254"/>
  <c r="I252" i="37" s="1"/>
  <c r="AC196" i="1"/>
  <c r="I194" i="37" s="1"/>
  <c r="AA196" i="1"/>
  <c r="I330" i="37"/>
  <c r="I326"/>
  <c r="I322"/>
  <c r="I318"/>
  <c r="I314"/>
  <c r="I310"/>
  <c r="AC230" i="1"/>
  <c r="I228" i="37" s="1"/>
  <c r="AA230" i="1"/>
  <c r="BE101"/>
  <c r="U99" i="37" s="1"/>
  <c r="AC242" i="1"/>
  <c r="I240" i="37" s="1"/>
  <c r="AA242" i="1"/>
  <c r="AC29"/>
  <c r="I27" i="37" s="1"/>
  <c r="AA29" i="1"/>
  <c r="AC33"/>
  <c r="I31" i="37" s="1"/>
  <c r="AA33" i="1"/>
  <c r="I328" i="37"/>
  <c r="I312"/>
  <c r="AC106" i="1"/>
  <c r="I104" i="37" s="1"/>
  <c r="AA106" i="1"/>
  <c r="AC105"/>
  <c r="I103" i="37" s="1"/>
  <c r="AA105" i="1"/>
  <c r="I148" i="37" l="1"/>
  <c r="N148" i="13"/>
  <c r="L148" s="1"/>
  <c r="D148" i="7"/>
  <c r="R150" i="6"/>
  <c r="AN126" i="1"/>
  <c r="AC124" i="5"/>
  <c r="AN167" i="1"/>
  <c r="AC165" i="5"/>
  <c r="AN61" i="1"/>
  <c r="AC59" i="5"/>
  <c r="AN220" i="1"/>
  <c r="AC218" i="5"/>
  <c r="AN137" i="1"/>
  <c r="AC135" i="5"/>
  <c r="AN136" i="1"/>
  <c r="AC134" i="5"/>
  <c r="AN192" i="1"/>
  <c r="AC190" i="5"/>
  <c r="AN31" i="1"/>
  <c r="AC29" i="5"/>
  <c r="AN163" i="1"/>
  <c r="AC161" i="5"/>
  <c r="AN60" i="1"/>
  <c r="AC58" i="5"/>
  <c r="AN177" i="1"/>
  <c r="AC175" i="5"/>
  <c r="AC270"/>
  <c r="AN272" i="1"/>
  <c r="AN206"/>
  <c r="AC204" i="5"/>
  <c r="AN214" i="1"/>
  <c r="AC212" i="5"/>
  <c r="AN256" i="1"/>
  <c r="AC254" i="5"/>
  <c r="AN80" i="1"/>
  <c r="AC78" i="5"/>
  <c r="AN268" i="1"/>
  <c r="AC266" i="5"/>
  <c r="AN29" i="1"/>
  <c r="AC27" i="5"/>
  <c r="AN175" i="1"/>
  <c r="AC173" i="5"/>
  <c r="AN94" i="1"/>
  <c r="AC92" i="5"/>
  <c r="AN219" i="1"/>
  <c r="AC217" i="5"/>
  <c r="AN188" i="1"/>
  <c r="AC186" i="5"/>
  <c r="AN276" i="1"/>
  <c r="AC274" i="5"/>
  <c r="AN189" i="1"/>
  <c r="AC187" i="5"/>
  <c r="AN43" i="1"/>
  <c r="AC41" i="5"/>
  <c r="AN97" i="1"/>
  <c r="AC95" i="5"/>
  <c r="AN139" i="1"/>
  <c r="AC137" i="5"/>
  <c r="AN121" i="1"/>
  <c r="AC119" i="5"/>
  <c r="AN171" i="1"/>
  <c r="AC169" i="5"/>
  <c r="AN252" i="1"/>
  <c r="AC250" i="5"/>
  <c r="P99" i="34"/>
  <c r="O88" i="1"/>
  <c r="L88" i="12"/>
  <c r="AN72" i="1"/>
  <c r="AC70" i="5"/>
  <c r="AN203" i="1"/>
  <c r="AC201" i="5"/>
  <c r="AQ280" i="34"/>
  <c r="AT269" i="1"/>
  <c r="AQ282" i="34"/>
  <c r="AT271" i="1"/>
  <c r="P84" i="34"/>
  <c r="O73" i="1"/>
  <c r="AQ94" i="34"/>
  <c r="AQ189"/>
  <c r="AT178" i="1"/>
  <c r="AT146" i="34"/>
  <c r="BB135" i="1"/>
  <c r="AT236" i="34"/>
  <c r="BB225" i="1"/>
  <c r="P145" i="34"/>
  <c r="O134" i="1"/>
  <c r="P208" i="34"/>
  <c r="O197" i="1"/>
  <c r="P45" i="34"/>
  <c r="O34" i="1"/>
  <c r="P222" i="34"/>
  <c r="L211" i="12"/>
  <c r="O211" i="1"/>
  <c r="P94" i="34"/>
  <c r="O83" i="1"/>
  <c r="AQ176" i="34"/>
  <c r="AT165" i="1"/>
  <c r="T260" i="37"/>
  <c r="Y260" i="13"/>
  <c r="AR262" i="6"/>
  <c r="R145" i="37"/>
  <c r="W145" i="13"/>
  <c r="BE147" i="1"/>
  <c r="AP147" i="6"/>
  <c r="AQ174" i="34"/>
  <c r="AT163" i="1"/>
  <c r="AT258" i="34"/>
  <c r="BB247" i="1"/>
  <c r="P153" i="34"/>
  <c r="L142" i="12"/>
  <c r="O142" i="1"/>
  <c r="P184" i="34"/>
  <c r="O173" i="1"/>
  <c r="P223" i="34"/>
  <c r="O212" i="1"/>
  <c r="P256" i="34"/>
  <c r="O245" i="1"/>
  <c r="L245" i="12"/>
  <c r="P149" i="34"/>
  <c r="L138" i="12"/>
  <c r="O138" i="1"/>
  <c r="P69" i="34"/>
  <c r="O58" i="1"/>
  <c r="P97" i="34"/>
  <c r="O86" i="1"/>
  <c r="AN51"/>
  <c r="AC49" i="5"/>
  <c r="AN190" i="1"/>
  <c r="AC188" i="5"/>
  <c r="AT95" i="34"/>
  <c r="BB84" i="1"/>
  <c r="AT92" i="34"/>
  <c r="BB81" i="1"/>
  <c r="P266" i="34"/>
  <c r="O255" i="1"/>
  <c r="O120"/>
  <c r="P131" i="34"/>
  <c r="P130"/>
  <c r="O119" i="1"/>
  <c r="P68" i="34"/>
  <c r="O57" i="1"/>
  <c r="P228" i="34"/>
  <c r="O217" i="1"/>
  <c r="P53" i="34"/>
  <c r="O42" i="1"/>
  <c r="P50" i="34"/>
  <c r="O39" i="1"/>
  <c r="P205" i="34"/>
  <c r="O194" i="1"/>
  <c r="P95" i="34"/>
  <c r="O84" i="1"/>
  <c r="L84" i="12"/>
  <c r="P251" i="34"/>
  <c r="O240" i="1"/>
  <c r="P76" i="34"/>
  <c r="O65" i="1"/>
  <c r="L65" i="12"/>
  <c r="O59" i="1"/>
  <c r="P70" i="34"/>
  <c r="AN45" i="1"/>
  <c r="AC43" i="5"/>
  <c r="R164" i="37"/>
  <c r="BE166" i="1"/>
  <c r="W164" i="13"/>
  <c r="AP166" i="6"/>
  <c r="AQ60" i="1"/>
  <c r="AD58" i="5"/>
  <c r="AR49" i="34"/>
  <c r="AB38" i="12"/>
  <c r="AA38" s="1"/>
  <c r="L47"/>
  <c r="AQ122" i="1"/>
  <c r="AD120" i="5"/>
  <c r="AB205" i="12"/>
  <c r="AA205" s="1"/>
  <c r="AR216" i="34"/>
  <c r="AR199"/>
  <c r="AB188" i="12"/>
  <c r="AA188" s="1"/>
  <c r="AR129" i="34"/>
  <c r="AB118" i="12"/>
  <c r="AA118" s="1"/>
  <c r="AQ161" i="1"/>
  <c r="AD159" i="5"/>
  <c r="AT119" i="34"/>
  <c r="BB108" i="1"/>
  <c r="P128" i="37"/>
  <c r="AI130" i="6"/>
  <c r="U128" i="13"/>
  <c r="AB216" i="12"/>
  <c r="AA216" s="1"/>
  <c r="AR227" i="34"/>
  <c r="AQ201" i="1"/>
  <c r="AD199" i="5"/>
  <c r="AQ251" i="34"/>
  <c r="AT240" i="1"/>
  <c r="AQ91" i="34"/>
  <c r="AT80" i="1"/>
  <c r="R65" i="37"/>
  <c r="W65" i="13"/>
  <c r="AP67" i="6"/>
  <c r="R200" i="37"/>
  <c r="BE202" i="1"/>
  <c r="W200" i="13"/>
  <c r="AP202" i="6"/>
  <c r="R124" i="37"/>
  <c r="BE126" i="1"/>
  <c r="W124" i="13"/>
  <c r="AP126" i="6"/>
  <c r="R206" i="37"/>
  <c r="W206" i="13"/>
  <c r="AP208" i="6"/>
  <c r="AQ40" i="34"/>
  <c r="AT29" i="1"/>
  <c r="AN187"/>
  <c r="AC185" i="5"/>
  <c r="AT241" i="34"/>
  <c r="BB230" i="1"/>
  <c r="AT280" i="34"/>
  <c r="BB269" i="1"/>
  <c r="T166" i="37"/>
  <c r="AR168" i="6"/>
  <c r="Y166" i="13"/>
  <c r="AQ181" i="1"/>
  <c r="AD179" i="5"/>
  <c r="AA265" i="12"/>
  <c r="AR279" i="34"/>
  <c r="AB268" i="12"/>
  <c r="AA268" s="1"/>
  <c r="R220" i="37"/>
  <c r="AP222" i="6"/>
  <c r="W220" i="13"/>
  <c r="AN204" i="1"/>
  <c r="AC202" i="5"/>
  <c r="AT199" i="34"/>
  <c r="BB188" i="1"/>
  <c r="AQ286" i="34"/>
  <c r="R147" i="37"/>
  <c r="AP149" i="6"/>
  <c r="BE149" i="1"/>
  <c r="W147" i="13"/>
  <c r="T219" i="37"/>
  <c r="Y219" i="13"/>
  <c r="AR221" i="6"/>
  <c r="AT66" i="34"/>
  <c r="BB55" i="1"/>
  <c r="AQ202"/>
  <c r="AD200" i="5"/>
  <c r="AQ237" i="1"/>
  <c r="AD235" i="5"/>
  <c r="AN164" i="1"/>
  <c r="AC162" i="5"/>
  <c r="AN183" i="1"/>
  <c r="AC181" i="5"/>
  <c r="L255" i="12"/>
  <c r="AN40" i="1"/>
  <c r="AC38" i="5"/>
  <c r="AT132" i="34"/>
  <c r="AC121" i="12"/>
  <c r="BB121" i="1"/>
  <c r="AQ256"/>
  <c r="AD254" i="5"/>
  <c r="AR136" i="34"/>
  <c r="AB125" i="12"/>
  <c r="AA125" s="1"/>
  <c r="AC230"/>
  <c r="AP89" i="1"/>
  <c r="AD87" i="5"/>
  <c r="AT221" i="34"/>
  <c r="BB210" i="1"/>
  <c r="AT277" i="34"/>
  <c r="BB266" i="1"/>
  <c r="P117" i="34"/>
  <c r="O106" i="1"/>
  <c r="P280" i="34"/>
  <c r="O269" i="1"/>
  <c r="L269" i="12"/>
  <c r="P142" i="34"/>
  <c r="O131" i="1"/>
  <c r="P87" i="34"/>
  <c r="O76" i="1"/>
  <c r="P73" i="34"/>
  <c r="O62" i="1"/>
  <c r="P235" i="34"/>
  <c r="O224" i="1"/>
  <c r="P273" i="34"/>
  <c r="L262" i="12"/>
  <c r="O262" i="1"/>
  <c r="P134" i="34"/>
  <c r="O123" i="1"/>
  <c r="P189" i="34"/>
  <c r="O178" i="1"/>
  <c r="T256" i="37"/>
  <c r="Y256" i="13"/>
  <c r="AR258" i="6"/>
  <c r="AR259" i="34"/>
  <c r="AB248" i="12"/>
  <c r="AA248" s="1"/>
  <c r="AQ72" i="34"/>
  <c r="AT61" i="1"/>
  <c r="AQ170" i="34"/>
  <c r="AT159" i="1"/>
  <c r="AQ201" i="34"/>
  <c r="AT190" i="1"/>
  <c r="P76" i="37"/>
  <c r="U76" i="13"/>
  <c r="AI78" i="6"/>
  <c r="AD123" i="5"/>
  <c r="R95" i="37"/>
  <c r="W95" i="13"/>
  <c r="AP97" i="6"/>
  <c r="R169" i="37"/>
  <c r="BE171" i="1"/>
  <c r="AP171" i="6"/>
  <c r="W169" i="13"/>
  <c r="P259" i="37"/>
  <c r="U259" i="13"/>
  <c r="AI261" i="6"/>
  <c r="AD207" i="5"/>
  <c r="R170" i="37"/>
  <c r="BE172" i="1"/>
  <c r="AP172" i="6"/>
  <c r="W170" i="13"/>
  <c r="R153" i="37"/>
  <c r="BE155" i="1"/>
  <c r="W153" i="13"/>
  <c r="AP155" i="6"/>
  <c r="AQ227" i="34"/>
  <c r="AT216" i="1"/>
  <c r="P90" i="34"/>
  <c r="O79" i="1"/>
  <c r="L79" i="12"/>
  <c r="P122" i="34"/>
  <c r="O111" i="1"/>
  <c r="L111" i="12"/>
  <c r="P81" i="34"/>
  <c r="O70" i="1"/>
  <c r="L70" i="12"/>
  <c r="P207" i="34"/>
  <c r="O196" i="1"/>
  <c r="L196" i="12"/>
  <c r="P120" i="34"/>
  <c r="O109" i="1"/>
  <c r="P61" i="34"/>
  <c r="O50" i="1"/>
  <c r="P221" i="34"/>
  <c r="O210" i="1"/>
  <c r="P79" i="34"/>
  <c r="O68" i="1"/>
  <c r="P107" i="34"/>
  <c r="O96" i="1"/>
  <c r="P224" i="34"/>
  <c r="O213" i="1"/>
  <c r="AT251" i="34"/>
  <c r="BB240" i="1"/>
  <c r="AQ50"/>
  <c r="AD48" i="5"/>
  <c r="AQ137" i="1"/>
  <c r="AD135" i="5"/>
  <c r="AQ171" i="1"/>
  <c r="AD169" i="5"/>
  <c r="AQ192" i="1"/>
  <c r="AD190" i="5"/>
  <c r="AB225" i="12"/>
  <c r="AA225" s="1"/>
  <c r="AR236" i="34"/>
  <c r="AQ276" i="1"/>
  <c r="AD274" i="5"/>
  <c r="AQ157" i="1"/>
  <c r="AD155" i="5"/>
  <c r="AR186" i="34"/>
  <c r="AB175" i="12"/>
  <c r="AA175" s="1"/>
  <c r="AR131" i="34"/>
  <c r="AB120" i="12"/>
  <c r="AR163" i="34"/>
  <c r="AB152" i="12"/>
  <c r="AA152" s="1"/>
  <c r="AB220"/>
  <c r="AA220" s="1"/>
  <c r="AR231" i="34"/>
  <c r="AT268"/>
  <c r="BB257" i="1"/>
  <c r="AT243" i="34"/>
  <c r="BB232" i="1"/>
  <c r="AT171" i="34"/>
  <c r="BB160" i="1"/>
  <c r="AN133"/>
  <c r="AC131" i="5"/>
  <c r="AT225" i="34"/>
  <c r="BB214" i="1"/>
  <c r="AQ245" i="34"/>
  <c r="AT234" i="1"/>
  <c r="AC247" i="12"/>
  <c r="AN64" i="1"/>
  <c r="AC62" i="5"/>
  <c r="AQ123" i="1"/>
  <c r="AD121" i="5"/>
  <c r="L59" i="12"/>
  <c r="L213"/>
  <c r="AQ237" i="34"/>
  <c r="AT226" i="1"/>
  <c r="AQ265" i="34"/>
  <c r="AT254" i="1"/>
  <c r="R101" i="37"/>
  <c r="W101" i="13"/>
  <c r="AP103" i="6"/>
  <c r="I117" i="1"/>
  <c r="Y115" i="5"/>
  <c r="AQ271" i="34"/>
  <c r="AT260" i="1"/>
  <c r="AD131" i="5"/>
  <c r="P197" i="34"/>
  <c r="O186" i="1"/>
  <c r="AQ177"/>
  <c r="AD175" i="5"/>
  <c r="P240" i="37"/>
  <c r="AI242" i="6"/>
  <c r="U240" i="13"/>
  <c r="AQ57" i="34"/>
  <c r="AT46" i="1"/>
  <c r="AQ264" i="34"/>
  <c r="AT253" i="1"/>
  <c r="P58" i="34"/>
  <c r="O47" i="1"/>
  <c r="P218" i="34"/>
  <c r="O207" i="1"/>
  <c r="P98" i="34"/>
  <c r="O87" i="1"/>
  <c r="P250" i="34"/>
  <c r="O239" i="1"/>
  <c r="L239" i="12"/>
  <c r="O114" i="1"/>
  <c r="P125" i="34"/>
  <c r="P48"/>
  <c r="O37" i="1"/>
  <c r="L37" i="12"/>
  <c r="P47" i="34"/>
  <c r="O36" i="1"/>
  <c r="L68" i="12"/>
  <c r="AA234"/>
  <c r="AT51" i="34"/>
  <c r="BB40" i="1"/>
  <c r="AN95"/>
  <c r="AC93" i="5"/>
  <c r="P74" i="34"/>
  <c r="O63" i="1"/>
  <c r="P286" i="34"/>
  <c r="O275" i="1"/>
  <c r="P106" i="34"/>
  <c r="O95" i="1"/>
  <c r="P269" i="34"/>
  <c r="O258" i="1"/>
  <c r="P56" i="34"/>
  <c r="O45" i="1"/>
  <c r="P198" i="34"/>
  <c r="O187" i="1"/>
  <c r="P234" i="34"/>
  <c r="O223" i="1"/>
  <c r="P175" i="34"/>
  <c r="O164" i="1"/>
  <c r="P219" i="34"/>
  <c r="O208" i="1"/>
  <c r="P101" i="34"/>
  <c r="O90" i="1"/>
  <c r="P275" i="34"/>
  <c r="O264" i="1"/>
  <c r="AQ52"/>
  <c r="AD50" i="5"/>
  <c r="AB30" i="12"/>
  <c r="AA30" s="1"/>
  <c r="AR41" i="34"/>
  <c r="AR42"/>
  <c r="AB31" i="12"/>
  <c r="AQ44" i="34"/>
  <c r="AT33" i="1"/>
  <c r="AD116" i="5"/>
  <c r="R159" i="37"/>
  <c r="BE161" i="1"/>
  <c r="W159" i="13"/>
  <c r="AP161" i="6"/>
  <c r="BE204" i="1"/>
  <c r="R202" i="37"/>
  <c r="W202" i="13"/>
  <c r="AP204" i="6"/>
  <c r="AD150" i="5"/>
  <c r="P172" i="37"/>
  <c r="AI174" i="6"/>
  <c r="U172" i="13"/>
  <c r="P272" i="37"/>
  <c r="U272" i="13"/>
  <c r="AI274" i="6"/>
  <c r="T156" i="37"/>
  <c r="Y156" i="13"/>
  <c r="AR158" i="6"/>
  <c r="AB61" i="12"/>
  <c r="AA61" s="1"/>
  <c r="AR72" i="34"/>
  <c r="AQ67" i="1"/>
  <c r="AD65" i="5"/>
  <c r="AB33" i="12"/>
  <c r="AA33" s="1"/>
  <c r="AR44" i="34"/>
  <c r="L207" i="12"/>
  <c r="AB210"/>
  <c r="AA210" s="1"/>
  <c r="AR221" i="34"/>
  <c r="AA273" i="12"/>
  <c r="L200"/>
  <c r="AN149" i="1"/>
  <c r="AC147" i="5"/>
  <c r="L217" i="12"/>
  <c r="AT220" i="34"/>
  <c r="BB209" i="1"/>
  <c r="L224" i="12"/>
  <c r="AT227" i="34"/>
  <c r="BB216" i="1"/>
  <c r="P179" i="34"/>
  <c r="O168" i="1"/>
  <c r="L247" i="12"/>
  <c r="P96" i="34"/>
  <c r="O85" i="1"/>
  <c r="P88" i="34"/>
  <c r="O77" i="1"/>
  <c r="T234" i="37"/>
  <c r="Y234" i="13"/>
  <c r="AR236" i="6"/>
  <c r="AQ175" i="34"/>
  <c r="AT164" i="1"/>
  <c r="AQ197" i="34"/>
  <c r="AT186" i="1"/>
  <c r="AD93" i="5"/>
  <c r="AD222"/>
  <c r="AD203"/>
  <c r="AQ218" i="34"/>
  <c r="AT207" i="1"/>
  <c r="AQ234" i="34"/>
  <c r="AT223" i="1"/>
  <c r="AQ156" i="34"/>
  <c r="AT145" i="1"/>
  <c r="AT245" i="34"/>
  <c r="BB234" i="1"/>
  <c r="P194" i="34"/>
  <c r="O183" i="1"/>
  <c r="P258" i="34"/>
  <c r="O247" i="1"/>
  <c r="AD102" i="5"/>
  <c r="AQ54" i="34"/>
  <c r="AT43" i="1"/>
  <c r="P135" i="34"/>
  <c r="O124" i="1"/>
  <c r="P168" i="34"/>
  <c r="O157" i="1"/>
  <c r="P244" i="34"/>
  <c r="L233" i="12"/>
  <c r="O233" i="1"/>
  <c r="AT125" i="34"/>
  <c r="BB114" i="1"/>
  <c r="AT144" i="34"/>
  <c r="BB133" i="1"/>
  <c r="AR110" i="34"/>
  <c r="AB99" i="12"/>
  <c r="AA99" s="1"/>
  <c r="AQ173" i="1"/>
  <c r="AD171" i="5"/>
  <c r="AR121" i="34"/>
  <c r="AB110" i="12"/>
  <c r="AA110" s="1"/>
  <c r="T98" i="37"/>
  <c r="Y98" i="13"/>
  <c r="AR100" i="6"/>
  <c r="AQ95" i="34"/>
  <c r="AT84" i="1"/>
  <c r="AQ92" i="34"/>
  <c r="AT81" i="1"/>
  <c r="P165" i="34"/>
  <c r="O154" i="1"/>
  <c r="AQ86" i="34"/>
  <c r="AT75" i="1"/>
  <c r="R51" i="37"/>
  <c r="W51" i="13"/>
  <c r="AP53" i="6"/>
  <c r="AA69" i="12"/>
  <c r="AQ97" i="1"/>
  <c r="AD95" i="5"/>
  <c r="AT161" i="34"/>
  <c r="BB150" i="1"/>
  <c r="AT195" i="34"/>
  <c r="BB184" i="1"/>
  <c r="AT288" i="34"/>
  <c r="BB277" i="1"/>
  <c r="L186" i="12"/>
  <c r="AQ155" i="1"/>
  <c r="AD153" i="5"/>
  <c r="AV98" i="1"/>
  <c r="AE96" i="5"/>
  <c r="R235" i="37"/>
  <c r="AP237" i="6"/>
  <c r="W235" i="13"/>
  <c r="AA250" i="12"/>
  <c r="AT153" i="34"/>
  <c r="BB142" i="1"/>
  <c r="P59" i="34"/>
  <c r="O48" i="1"/>
  <c r="T183" i="37"/>
  <c r="AR185" i="6"/>
  <c r="Y183" i="13"/>
  <c r="AD191" i="5"/>
  <c r="AQ118" i="34"/>
  <c r="AT107" i="1"/>
  <c r="AQ228" i="34"/>
  <c r="AT217" i="1"/>
  <c r="AQ48" i="34"/>
  <c r="AT37" i="1"/>
  <c r="AQ187" i="34"/>
  <c r="AQ98"/>
  <c r="P80"/>
  <c r="O69" i="1"/>
  <c r="L69" i="12"/>
  <c r="L87"/>
  <c r="AQ42" i="1"/>
  <c r="AD40" i="5"/>
  <c r="AR50" i="34"/>
  <c r="AB39" i="12"/>
  <c r="AA39" s="1"/>
  <c r="AR143" i="34"/>
  <c r="AB132" i="12"/>
  <c r="AA132" s="1"/>
  <c r="AB163"/>
  <c r="AA163" s="1"/>
  <c r="AR174" i="34"/>
  <c r="AA180" i="12"/>
  <c r="AB29"/>
  <c r="AA29" s="1"/>
  <c r="AR40" i="34"/>
  <c r="AR282"/>
  <c r="AB271" i="12"/>
  <c r="AA271" s="1"/>
  <c r="AV102" i="1"/>
  <c r="AE100" i="5"/>
  <c r="AA235" i="12"/>
  <c r="R192" i="37"/>
  <c r="AP194" i="6"/>
  <c r="W192" i="13"/>
  <c r="AC81" i="12"/>
  <c r="AC210"/>
  <c r="AC257"/>
  <c r="AC133"/>
  <c r="AC214"/>
  <c r="AC225"/>
  <c r="AC40"/>
  <c r="AT115" i="34"/>
  <c r="BB104" i="1"/>
  <c r="AQ101"/>
  <c r="AD99" i="5"/>
  <c r="R269" i="37"/>
  <c r="W269" i="13"/>
  <c r="AP271" i="6"/>
  <c r="L91" i="12"/>
  <c r="I44" i="1"/>
  <c r="Y42" i="5"/>
  <c r="R183" i="37"/>
  <c r="W183" i="13"/>
  <c r="AP185" i="6"/>
  <c r="I230" i="1"/>
  <c r="Y228" i="5"/>
  <c r="AR223" i="34"/>
  <c r="AB212" i="12"/>
  <c r="AA212" s="1"/>
  <c r="P64" i="37"/>
  <c r="U64" i="13"/>
  <c r="AI66" i="6"/>
  <c r="AR47" i="34"/>
  <c r="AB36" i="12"/>
  <c r="AA36" s="1"/>
  <c r="AR156" i="34"/>
  <c r="AB145" i="12"/>
  <c r="AA145" s="1"/>
  <c r="AR234" i="34"/>
  <c r="AB223" i="12"/>
  <c r="AA223" s="1"/>
  <c r="AQ283" i="34"/>
  <c r="AT272" i="1"/>
  <c r="AQ35"/>
  <c r="AD33" i="5"/>
  <c r="AQ56" i="1"/>
  <c r="AD54" i="5"/>
  <c r="AT86" i="34"/>
  <c r="BB75" i="1"/>
  <c r="AQ66" i="34"/>
  <c r="AQ102"/>
  <c r="AQ165"/>
  <c r="AQ97"/>
  <c r="AT86" i="1"/>
  <c r="AQ132" i="34"/>
  <c r="AT121" i="1"/>
  <c r="AQ217" i="34"/>
  <c r="AT206" i="1"/>
  <c r="AQ261" i="34"/>
  <c r="AT250" i="1"/>
  <c r="AQ202" i="34"/>
  <c r="AT191" i="1"/>
  <c r="AQ211" i="34"/>
  <c r="AQ155"/>
  <c r="AQ277"/>
  <c r="AA266" i="12"/>
  <c r="AT266" i="1"/>
  <c r="P229" i="34"/>
  <c r="O218" i="1"/>
  <c r="P44" i="34"/>
  <c r="O33" i="1"/>
  <c r="P240" i="34"/>
  <c r="O229" i="1"/>
  <c r="L229" i="12"/>
  <c r="T153" i="37"/>
  <c r="Y153" i="13"/>
  <c r="AR155" i="6"/>
  <c r="AQ92" i="1"/>
  <c r="AD90" i="5"/>
  <c r="AN38" i="1"/>
  <c r="AC36" i="5"/>
  <c r="AN122" i="1"/>
  <c r="AC120" i="5"/>
  <c r="AT193" i="34"/>
  <c r="AC182" i="12"/>
  <c r="BB182" i="1"/>
  <c r="AN205"/>
  <c r="AC203" i="5"/>
  <c r="AT150" i="34"/>
  <c r="BB139" i="1"/>
  <c r="AT107" i="34"/>
  <c r="BB96" i="1"/>
  <c r="AT48" i="34"/>
  <c r="BB37" i="1"/>
  <c r="AN118"/>
  <c r="AC116" i="5"/>
  <c r="AN161" i="1"/>
  <c r="AC159" i="5"/>
  <c r="AT279" i="34"/>
  <c r="BB268" i="1"/>
  <c r="L85" i="12"/>
  <c r="AT187" i="34"/>
  <c r="BB176" i="1"/>
  <c r="AT98" i="34"/>
  <c r="BB87" i="1"/>
  <c r="AN216"/>
  <c r="AC214" i="5"/>
  <c r="AN201" i="1"/>
  <c r="AC199" i="5"/>
  <c r="P161" i="34"/>
  <c r="O150" i="1"/>
  <c r="P110" i="34"/>
  <c r="O99" i="1"/>
  <c r="P255" i="34"/>
  <c r="O244" i="1"/>
  <c r="P78" i="34"/>
  <c r="O67" i="1"/>
  <c r="P259" i="34"/>
  <c r="L248" i="12"/>
  <c r="O248" i="1"/>
  <c r="P104" i="34"/>
  <c r="O93" i="1"/>
  <c r="L93" i="12"/>
  <c r="R58" i="37"/>
  <c r="W58" i="13"/>
  <c r="AP60" i="6"/>
  <c r="AD34" i="5"/>
  <c r="R54" i="37"/>
  <c r="BE56" i="1"/>
  <c r="W54" i="13"/>
  <c r="AP56" i="6"/>
  <c r="AQ194" i="34"/>
  <c r="AT183" i="1"/>
  <c r="AQ275" i="34"/>
  <c r="AQ93"/>
  <c r="AQ246"/>
  <c r="AT235" i="1"/>
  <c r="AQ274" i="34"/>
  <c r="AT263" i="1"/>
  <c r="AQ171" i="34"/>
  <c r="AT160" i="1"/>
  <c r="AQ225" i="34"/>
  <c r="AT214" i="1"/>
  <c r="AT222" i="34"/>
  <c r="BB211" i="1"/>
  <c r="O116"/>
  <c r="P127" i="34"/>
  <c r="P156"/>
  <c r="O145" i="1"/>
  <c r="P257" i="34"/>
  <c r="O246" i="1"/>
  <c r="T193" i="37"/>
  <c r="AR195" i="6"/>
  <c r="Y193" i="13"/>
  <c r="R109" i="37"/>
  <c r="W109" i="13"/>
  <c r="AP111" i="6"/>
  <c r="BE111" i="1"/>
  <c r="R75" i="37"/>
  <c r="W75" i="13"/>
  <c r="AP77" i="6"/>
  <c r="AR109" i="34"/>
  <c r="AB98" i="12"/>
  <c r="AB251"/>
  <c r="AA251" s="1"/>
  <c r="AR262" i="34"/>
  <c r="O51" i="1"/>
  <c r="P62" i="34"/>
  <c r="P202"/>
  <c r="O191" i="1"/>
  <c r="L191" i="12"/>
  <c r="P141" i="34"/>
  <c r="L130" i="12"/>
  <c r="O130" i="1"/>
  <c r="L117" i="12"/>
  <c r="AN181" i="1"/>
  <c r="AC179" i="5"/>
  <c r="AT189" i="34"/>
  <c r="BB178" i="1"/>
  <c r="P236" i="34"/>
  <c r="O225" i="1"/>
  <c r="P271" i="34"/>
  <c r="L260" i="12"/>
  <c r="O260" i="1"/>
  <c r="AB106" i="12"/>
  <c r="AA106" s="1"/>
  <c r="AR117" i="34"/>
  <c r="AV51" i="1"/>
  <c r="AE49" i="5"/>
  <c r="T128" i="37"/>
  <c r="Y128" i="13"/>
  <c r="AR130" i="6"/>
  <c r="AQ79" i="34"/>
  <c r="AT68" i="1"/>
  <c r="P201" i="34"/>
  <c r="O190" i="1"/>
  <c r="T117" i="37"/>
  <c r="Y117" i="13"/>
  <c r="AR119" i="6"/>
  <c r="AT283" i="34"/>
  <c r="AC272" i="12"/>
  <c r="BB272" i="1"/>
  <c r="AT39"/>
  <c r="AQ50" i="34"/>
  <c r="AQ76"/>
  <c r="AT65" i="1"/>
  <c r="AT85" i="34"/>
  <c r="BB74" i="1"/>
  <c r="AT165" i="34"/>
  <c r="BB154" i="1"/>
  <c r="AN202"/>
  <c r="AC200" i="5"/>
  <c r="AN237" i="1"/>
  <c r="AC235" i="5"/>
  <c r="AQ131" i="1"/>
  <c r="AD129" i="5"/>
  <c r="AQ195" i="1"/>
  <c r="AD193" i="5"/>
  <c r="AQ158" i="1"/>
  <c r="AD156" i="5"/>
  <c r="AT217" i="34"/>
  <c r="BB206" i="1"/>
  <c r="AT276" i="34"/>
  <c r="BB265" i="1"/>
  <c r="AN125"/>
  <c r="AC123" i="5"/>
  <c r="AT244" i="34"/>
  <c r="BB233" i="1"/>
  <c r="AC233" i="12"/>
  <c r="AT155" i="34"/>
  <c r="BB144" i="1"/>
  <c r="AV31"/>
  <c r="AE29" i="5"/>
  <c r="AR237" i="34"/>
  <c r="AB226" i="12"/>
  <c r="AA226" s="1"/>
  <c r="AR107" i="34"/>
  <c r="AB96" i="12"/>
  <c r="AA96" s="1"/>
  <c r="T186" i="37"/>
  <c r="Y186" i="13"/>
  <c r="AR188" i="6"/>
  <c r="L73" i="12"/>
  <c r="AQ104" i="34"/>
  <c r="AT93" i="1"/>
  <c r="R122" i="37"/>
  <c r="W122" i="13"/>
  <c r="BE124" i="1"/>
  <c r="AP124" i="6"/>
  <c r="AQ136" i="34"/>
  <c r="AT125" i="1"/>
  <c r="AQ220" i="34"/>
  <c r="AT209" i="1"/>
  <c r="T245" i="37"/>
  <c r="Y245" i="13"/>
  <c r="AR247" i="6"/>
  <c r="L50" i="12"/>
  <c r="AT91" i="34"/>
  <c r="BB80" i="1"/>
  <c r="L225" i="12"/>
  <c r="AN157" i="1"/>
  <c r="AC155" i="5"/>
  <c r="AT93" i="34"/>
  <c r="BB82" i="1"/>
  <c r="L120" i="12"/>
  <c r="AN152" i="1"/>
  <c r="AC150" i="5"/>
  <c r="AV41" i="1"/>
  <c r="AE39" i="5"/>
  <c r="AR189" i="34"/>
  <c r="AB178" i="12"/>
  <c r="AA178" s="1"/>
  <c r="R197" i="37"/>
  <c r="W197" i="13"/>
  <c r="AP199" i="6"/>
  <c r="Y229" i="5"/>
  <c r="I231" i="1"/>
  <c r="P193" i="34"/>
  <c r="O182" i="1"/>
  <c r="AT40" i="34"/>
  <c r="BB29" i="1"/>
  <c r="L123" i="12"/>
  <c r="AQ119" i="1"/>
  <c r="AD117" i="5"/>
  <c r="P98" i="37"/>
  <c r="U98" i="13"/>
  <c r="AI100" i="6"/>
  <c r="P102" i="34"/>
  <c r="O91" i="1"/>
  <c r="AQ144" i="34"/>
  <c r="AT133" i="1"/>
  <c r="AR118" i="34"/>
  <c r="AB107" i="12"/>
  <c r="AA107" s="1"/>
  <c r="P143" i="34"/>
  <c r="O132" i="1"/>
  <c r="P176" i="34"/>
  <c r="O165" i="1"/>
  <c r="P196" i="34"/>
  <c r="O185" i="1"/>
  <c r="L185" i="12"/>
  <c r="P75" i="34"/>
  <c r="O64" i="1"/>
  <c r="R171" i="37"/>
  <c r="AP173" i="6"/>
  <c r="BE173" i="1"/>
  <c r="W171" i="13"/>
  <c r="AQ191" i="34"/>
  <c r="AT180" i="1"/>
  <c r="AR274" i="34"/>
  <c r="AB263" i="12"/>
  <c r="AA263" s="1"/>
  <c r="P63" i="34"/>
  <c r="O52" i="1"/>
  <c r="AB43" i="12"/>
  <c r="AA43" s="1"/>
  <c r="AR54" i="34"/>
  <c r="AR251"/>
  <c r="AB240" i="12"/>
  <c r="AA240" s="1"/>
  <c r="T59" i="37"/>
  <c r="Y59" i="13"/>
  <c r="AR61" i="6"/>
  <c r="L55" i="12"/>
  <c r="L52"/>
  <c r="AN30" i="1"/>
  <c r="AC28" i="5"/>
  <c r="AT96" i="34"/>
  <c r="BB85" i="1"/>
  <c r="AQ90" i="34"/>
  <c r="AT79" i="1"/>
  <c r="AQ143" i="34"/>
  <c r="AT132" i="1"/>
  <c r="AQ178" i="34"/>
  <c r="AT167" i="1"/>
  <c r="AQ288" i="34"/>
  <c r="AT277" i="1"/>
  <c r="R76" i="37"/>
  <c r="W76" i="13"/>
  <c r="AP78" i="6"/>
  <c r="AQ129" i="34"/>
  <c r="AT118" i="1"/>
  <c r="AQ255" i="34"/>
  <c r="AQ163"/>
  <c r="AT152" i="1"/>
  <c r="AQ138" i="34"/>
  <c r="AT127" i="1"/>
  <c r="O265"/>
  <c r="P276" i="34"/>
  <c r="L265" i="12"/>
  <c r="L273"/>
  <c r="O273" i="1"/>
  <c r="P284" i="34"/>
  <c r="P185"/>
  <c r="O174" i="1"/>
  <c r="L174" i="12"/>
  <c r="L67"/>
  <c r="L33"/>
  <c r="AT72" i="34"/>
  <c r="BB61" i="1"/>
  <c r="AT104" i="34"/>
  <c r="BB93" i="1"/>
  <c r="AT170" i="34"/>
  <c r="BB159" i="1"/>
  <c r="AT201" i="34"/>
  <c r="BB190" i="1"/>
  <c r="AA93" i="12"/>
  <c r="AB193"/>
  <c r="AA193" s="1"/>
  <c r="AR204" i="34"/>
  <c r="AT136"/>
  <c r="BB125" i="1"/>
  <c r="AC125" i="12"/>
  <c r="L210"/>
  <c r="AB272"/>
  <c r="AA272" s="1"/>
  <c r="AR283" i="34"/>
  <c r="AR91"/>
  <c r="AB80" i="12"/>
  <c r="AA80" s="1"/>
  <c r="AD210" i="5"/>
  <c r="AQ170" i="1"/>
  <c r="AD168" i="5"/>
  <c r="AV49" i="1"/>
  <c r="AE47" i="5"/>
  <c r="AQ267" i="1"/>
  <c r="AD265" i="5"/>
  <c r="L275" i="12"/>
  <c r="T270" i="37"/>
  <c r="Y270" i="13"/>
  <c r="AR272" i="6"/>
  <c r="L144" i="12"/>
  <c r="R52" i="37"/>
  <c r="W52" i="13"/>
  <c r="AP54" i="6"/>
  <c r="AD173" i="5"/>
  <c r="AD201"/>
  <c r="AT95" i="1"/>
  <c r="AQ106" i="34"/>
  <c r="AQ152"/>
  <c r="AQ235"/>
  <c r="AT224" i="1"/>
  <c r="AQ216" i="34"/>
  <c r="AT205" i="1"/>
  <c r="AQ115" i="34"/>
  <c r="AT104" i="1"/>
  <c r="AT237" i="34"/>
  <c r="BB226" i="1"/>
  <c r="AC226" i="12"/>
  <c r="AT265" i="34"/>
  <c r="BB254" i="1"/>
  <c r="AC254" i="12"/>
  <c r="AQ168" i="1"/>
  <c r="AD166" i="5"/>
  <c r="T165" i="37"/>
  <c r="Y165" i="13"/>
  <c r="AR167" i="6"/>
  <c r="AB189" i="12"/>
  <c r="AA189" s="1"/>
  <c r="AR200" i="34"/>
  <c r="AR217"/>
  <c r="AB206" i="12"/>
  <c r="AA206" s="1"/>
  <c r="AR241" i="34"/>
  <c r="AB230" i="12"/>
  <c r="AA230" s="1"/>
  <c r="L99"/>
  <c r="P83" i="34"/>
  <c r="O72" i="1"/>
  <c r="L173" i="12"/>
  <c r="AN110" i="1"/>
  <c r="AC108" i="5"/>
  <c r="AT191" i="34"/>
  <c r="BB180" i="1"/>
  <c r="AT264" i="34"/>
  <c r="BB253" i="1"/>
  <c r="P163" i="34"/>
  <c r="O152" i="1"/>
  <c r="P169" i="34"/>
  <c r="O158" i="1"/>
  <c r="R40" i="37"/>
  <c r="W40" i="13"/>
  <c r="AP42" i="6"/>
  <c r="BE42" i="1"/>
  <c r="AD104" i="5"/>
  <c r="AQ208" i="1"/>
  <c r="AD206" i="5"/>
  <c r="AB159" i="12"/>
  <c r="AA159" s="1"/>
  <c r="AR170" i="34"/>
  <c r="AR190"/>
  <c r="AB179" i="12"/>
  <c r="AA179" s="1"/>
  <c r="AT44" i="34"/>
  <c r="BB33" i="1"/>
  <c r="AT129" i="34"/>
  <c r="BB118" i="1"/>
  <c r="AN155"/>
  <c r="AC153" i="5"/>
  <c r="AT255" i="34"/>
  <c r="BB244" i="1"/>
  <c r="AP98"/>
  <c r="AD96" i="5"/>
  <c r="AT138" i="34"/>
  <c r="BB127" i="1"/>
  <c r="AC127" i="12"/>
  <c r="AQ197" i="1"/>
  <c r="AD195" i="5"/>
  <c r="AT254" i="34"/>
  <c r="AC243" i="12"/>
  <c r="BB243" i="1"/>
  <c r="P227" i="34"/>
  <c r="O216" i="1"/>
  <c r="P160" i="34"/>
  <c r="O149" i="1"/>
  <c r="P136" i="34"/>
  <c r="O125" i="1"/>
  <c r="O127"/>
  <c r="P138" i="34"/>
  <c r="P277"/>
  <c r="L266" i="12"/>
  <c r="O266" i="1"/>
  <c r="P60" i="34"/>
  <c r="O49" i="1"/>
  <c r="P93" i="34"/>
  <c r="O82" i="1"/>
  <c r="P65" i="34"/>
  <c r="O54" i="1"/>
  <c r="T181" i="37"/>
  <c r="Y181" i="13"/>
  <c r="AR183" i="6"/>
  <c r="L109" i="12"/>
  <c r="AQ180" i="34"/>
  <c r="AT169" i="1"/>
  <c r="AQ204" i="34"/>
  <c r="AT193" i="1"/>
  <c r="R71" i="37"/>
  <c r="W71" i="13"/>
  <c r="AP73" i="6"/>
  <c r="AD137" i="5"/>
  <c r="AD94"/>
  <c r="AD144"/>
  <c r="AD266"/>
  <c r="AD106"/>
  <c r="AQ281" i="34"/>
  <c r="AA270" i="12"/>
  <c r="AT270" i="1"/>
  <c r="P121" i="34"/>
  <c r="O110" i="1"/>
  <c r="O271"/>
  <c r="P282" i="34"/>
  <c r="P119"/>
  <c r="O108" i="1"/>
  <c r="P245" i="34"/>
  <c r="O234" i="1"/>
  <c r="L234" i="12"/>
  <c r="P139" i="34"/>
  <c r="O128" i="1"/>
  <c r="P89" i="34"/>
  <c r="O78" i="1"/>
  <c r="L78" i="12"/>
  <c r="P237" i="34"/>
  <c r="O226" i="1"/>
  <c r="P146" i="34"/>
  <c r="O135" i="1"/>
  <c r="P67" i="34"/>
  <c r="O56" i="1"/>
  <c r="L42" i="12"/>
  <c r="L39"/>
  <c r="AT80" i="34"/>
  <c r="BB69" i="1"/>
  <c r="AT175" i="34"/>
  <c r="BB164" i="1"/>
  <c r="AT197" i="34"/>
  <c r="AC186" i="12"/>
  <c r="BB186" i="1"/>
  <c r="AT214" i="34"/>
  <c r="BB203" i="1"/>
  <c r="L132" i="12"/>
  <c r="AA89"/>
  <c r="AT116" i="34"/>
  <c r="BB105" i="1"/>
  <c r="AT152" i="34"/>
  <c r="BB141" i="1"/>
  <c r="AT235" i="34"/>
  <c r="BB224" i="1"/>
  <c r="L271" i="12"/>
  <c r="AT216" i="34"/>
  <c r="BB205" i="1"/>
  <c r="AT234" i="34"/>
  <c r="BB223" i="1"/>
  <c r="AP102"/>
  <c r="AD100" i="5"/>
  <c r="AQ260" i="34"/>
  <c r="AT249" i="1"/>
  <c r="AA249" i="12"/>
  <c r="AC55"/>
  <c r="AC188"/>
  <c r="AC180"/>
  <c r="AC96"/>
  <c r="AC108"/>
  <c r="AC205"/>
  <c r="AC223"/>
  <c r="AC266"/>
  <c r="AC240"/>
  <c r="AC203"/>
  <c r="I267" i="1"/>
  <c r="Y265" i="5"/>
  <c r="AC277" i="12"/>
  <c r="I232" i="1"/>
  <c r="Y230" i="5"/>
  <c r="AC61" i="12"/>
  <c r="AC150"/>
  <c r="AQ113" i="1"/>
  <c r="AD111" i="5"/>
  <c r="AT54" i="34"/>
  <c r="BB43" i="1"/>
  <c r="AN101"/>
  <c r="AC99" i="5"/>
  <c r="AQ241" i="34"/>
  <c r="AT230" i="1"/>
  <c r="AQ154" i="34"/>
  <c r="AT143" i="1"/>
  <c r="P114" i="34"/>
  <c r="O103" i="1"/>
  <c r="L103" i="12"/>
  <c r="AN212" i="1"/>
  <c r="AC210" i="5"/>
  <c r="P108" i="34"/>
  <c r="O97" i="1"/>
  <c r="P210" i="34"/>
  <c r="O199" i="1"/>
  <c r="L199" i="12"/>
  <c r="P150" i="34"/>
  <c r="O139" i="1"/>
  <c r="P132" i="34"/>
  <c r="O121" i="1"/>
  <c r="P182" i="34"/>
  <c r="O171" i="1"/>
  <c r="AR116" i="34"/>
  <c r="AB105" i="12"/>
  <c r="AA105" s="1"/>
  <c r="AQ199" i="34"/>
  <c r="AT188" i="1"/>
  <c r="AT286" i="34"/>
  <c r="BB275" i="1"/>
  <c r="P186" i="34"/>
  <c r="O175" i="1"/>
  <c r="P42" i="34"/>
  <c r="O31" i="1"/>
  <c r="P270" i="34"/>
  <c r="O259" i="1"/>
  <c r="P105" i="34"/>
  <c r="O94" i="1"/>
  <c r="P265" i="34"/>
  <c r="O254" i="1"/>
  <c r="L254" i="12"/>
  <c r="P174" i="34"/>
  <c r="O163" i="1"/>
  <c r="P230" i="34"/>
  <c r="O219" i="1"/>
  <c r="AN36"/>
  <c r="AC34" i="5"/>
  <c r="AN145" i="1"/>
  <c r="AC143" i="5"/>
  <c r="AQ231" i="34"/>
  <c r="AT220" i="1"/>
  <c r="AN223"/>
  <c r="AC221" i="5"/>
  <c r="AT117" i="34"/>
  <c r="BB106" i="1"/>
  <c r="P246" i="34"/>
  <c r="O235" i="1"/>
  <c r="L235" i="12"/>
  <c r="P71" i="34"/>
  <c r="O60" i="1"/>
  <c r="P220" i="34"/>
  <c r="O209" i="1"/>
  <c r="P199" i="34"/>
  <c r="O188" i="1"/>
  <c r="P158" i="34"/>
  <c r="O147" i="1"/>
  <c r="P183" i="34"/>
  <c r="O172" i="1"/>
  <c r="P109" i="34"/>
  <c r="O98" i="1"/>
  <c r="P188" i="34"/>
  <c r="O177" i="1"/>
  <c r="P253" i="34"/>
  <c r="O242" i="1"/>
  <c r="L242" i="12"/>
  <c r="P86" i="34"/>
  <c r="O75" i="1"/>
  <c r="L75" i="12"/>
  <c r="P287" i="34"/>
  <c r="O276" i="1"/>
  <c r="P103" i="34"/>
  <c r="O92" i="1"/>
  <c r="P232" i="34"/>
  <c r="O221" i="1"/>
  <c r="L221" i="12"/>
  <c r="AN35" i="1"/>
  <c r="AC33" i="5"/>
  <c r="AN56" i="1"/>
  <c r="AC54" i="5"/>
  <c r="R30" i="37"/>
  <c r="AP32" i="6"/>
  <c r="W30" i="13"/>
  <c r="R92" i="37"/>
  <c r="AP94" i="6"/>
  <c r="W92" i="13"/>
  <c r="P183" i="37"/>
  <c r="U183" i="13"/>
  <c r="AI185" i="6"/>
  <c r="L92" i="12"/>
  <c r="AR87" i="34"/>
  <c r="AB76" i="12"/>
  <c r="AA76" s="1"/>
  <c r="AQ53" i="1"/>
  <c r="AD51" i="5"/>
  <c r="AQ115" i="1"/>
  <c r="AD113" i="5"/>
  <c r="AR157" i="34"/>
  <c r="AB146" i="12"/>
  <c r="AA146" s="1"/>
  <c r="L218"/>
  <c r="AR119" i="34"/>
  <c r="AB108" i="12"/>
  <c r="AA108" s="1"/>
  <c r="AR220" i="34"/>
  <c r="AB209" i="12"/>
  <c r="AA209" s="1"/>
  <c r="AV120" i="1"/>
  <c r="AE118" i="5"/>
  <c r="AQ62" i="1"/>
  <c r="AD60" i="5"/>
  <c r="P196" i="37"/>
  <c r="U196" i="13"/>
  <c r="AI198" i="6"/>
  <c r="AB114" i="12"/>
  <c r="AA114" s="1"/>
  <c r="AR125" i="34"/>
  <c r="AQ252"/>
  <c r="AT241" i="1"/>
  <c r="AQ269" i="34"/>
  <c r="AT258" i="1"/>
  <c r="AQ47" i="34"/>
  <c r="AT36" i="1"/>
  <c r="R240" i="37"/>
  <c r="AP242" i="6"/>
  <c r="W240" i="13"/>
  <c r="P138" i="37"/>
  <c r="U138" i="13"/>
  <c r="AI140" i="6"/>
  <c r="BE168" i="1"/>
  <c r="R166" i="37"/>
  <c r="W166" i="13"/>
  <c r="AP168" i="6"/>
  <c r="R98" i="37"/>
  <c r="W98" i="13"/>
  <c r="AP100" i="6"/>
  <c r="AV57" i="1"/>
  <c r="AE55" i="5"/>
  <c r="P260" i="37"/>
  <c r="U260" i="13"/>
  <c r="AI262" i="6"/>
  <c r="P237" i="37"/>
  <c r="AI239" i="6"/>
  <c r="U237" i="13"/>
  <c r="L98" i="12"/>
  <c r="AN251" i="1"/>
  <c r="AC249" i="5"/>
  <c r="T158" i="37"/>
  <c r="Y158" i="13"/>
  <c r="AR160" i="6"/>
  <c r="T174" i="37"/>
  <c r="Y174" i="13"/>
  <c r="AR176" i="6"/>
  <c r="AT94" i="34"/>
  <c r="BB83" i="1"/>
  <c r="AR269" i="34"/>
  <c r="AB258" i="12"/>
  <c r="AA258" s="1"/>
  <c r="AQ147" i="1"/>
  <c r="AD145" i="5"/>
  <c r="R56" i="37"/>
  <c r="BE58" i="1"/>
  <c r="W56" i="13"/>
  <c r="AP58" i="6"/>
  <c r="P197" i="37"/>
  <c r="U197" i="13"/>
  <c r="AI199" i="6"/>
  <c r="R272" i="37"/>
  <c r="W272" i="13"/>
  <c r="AP274" i="6"/>
  <c r="AT176" i="34"/>
  <c r="BB165" i="1"/>
  <c r="AN106"/>
  <c r="AC104" i="5"/>
  <c r="AT174" i="34"/>
  <c r="BB163" i="1"/>
  <c r="AQ258" i="34"/>
  <c r="AP51" i="1"/>
  <c r="AD49" i="5"/>
  <c r="AR113" i="34"/>
  <c r="AB102" i="12"/>
  <c r="AA102" s="1"/>
  <c r="L264"/>
  <c r="P68" i="37"/>
  <c r="U68" i="13"/>
  <c r="AI70" i="6"/>
  <c r="AQ172" i="1"/>
  <c r="AD170" i="5"/>
  <c r="AQ215" i="1"/>
  <c r="AD213" i="5"/>
  <c r="AN131" i="1"/>
  <c r="AC129" i="5"/>
  <c r="AN195" i="1"/>
  <c r="AC193" i="5"/>
  <c r="AT87" i="34"/>
  <c r="BB76" i="1"/>
  <c r="AC76" i="12"/>
  <c r="AT97" i="34"/>
  <c r="BB86" i="1"/>
  <c r="AN158"/>
  <c r="AC156" i="5"/>
  <c r="AR252" i="34"/>
  <c r="AB241" i="12"/>
  <c r="AA241" s="1"/>
  <c r="AP31" i="1"/>
  <c r="AD29" i="5"/>
  <c r="AN226" i="1"/>
  <c r="AC224" i="5"/>
  <c r="AN96" i="1"/>
  <c r="AC94" i="5"/>
  <c r="P254" i="34"/>
  <c r="L243" i="12"/>
  <c r="O243" i="1"/>
  <c r="P77" i="34"/>
  <c r="O66" i="1"/>
  <c r="L66" i="12"/>
  <c r="P206" i="34"/>
  <c r="O195" i="1"/>
  <c r="P159" i="34"/>
  <c r="O148" i="1"/>
  <c r="P172" i="34"/>
  <c r="O161" i="1"/>
  <c r="P111" i="34"/>
  <c r="O100" i="1"/>
  <c r="L100" i="12"/>
  <c r="P123" i="34"/>
  <c r="O112" i="1"/>
  <c r="P140" i="34"/>
  <c r="O129" i="1"/>
  <c r="P187" i="34"/>
  <c r="O176" i="1"/>
  <c r="T63" i="37"/>
  <c r="Y63" i="13"/>
  <c r="AR65" i="6"/>
  <c r="AQ41" i="34"/>
  <c r="AT30" i="1"/>
  <c r="R115" i="37"/>
  <c r="W115" i="13"/>
  <c r="AP117" i="6"/>
  <c r="AT179" i="1"/>
  <c r="AQ190" i="34"/>
  <c r="AQ207"/>
  <c r="AT196" i="1"/>
  <c r="R33" i="37"/>
  <c r="W33" i="13"/>
  <c r="AP35" i="6"/>
  <c r="R120" i="37"/>
  <c r="W120" i="13"/>
  <c r="AP122" i="6"/>
  <c r="R126" i="37"/>
  <c r="AP128" i="6"/>
  <c r="BE128" i="1"/>
  <c r="W126" i="13"/>
  <c r="AQ200" i="34"/>
  <c r="AT189" i="1"/>
  <c r="P233" i="34"/>
  <c r="O222" i="1"/>
  <c r="L222" i="12"/>
  <c r="P288" i="34"/>
  <c r="O277" i="1"/>
  <c r="L277" i="12"/>
  <c r="P148" i="34"/>
  <c r="O137" i="1"/>
  <c r="P285" i="34"/>
  <c r="O274" i="1"/>
  <c r="L274" i="12"/>
  <c r="P181" i="34"/>
  <c r="O170" i="1"/>
  <c r="P147" i="34"/>
  <c r="O136" i="1"/>
  <c r="P167" i="34"/>
  <c r="O156" i="1"/>
  <c r="P124" i="34"/>
  <c r="O113" i="1"/>
  <c r="P112" i="34"/>
  <c r="O101" i="1"/>
  <c r="P203" i="34"/>
  <c r="O192" i="1"/>
  <c r="AT252" i="34"/>
  <c r="BB241" i="1"/>
  <c r="AC241" i="12"/>
  <c r="AT269" i="34"/>
  <c r="AC258" i="12"/>
  <c r="BB258" i="1"/>
  <c r="AQ63"/>
  <c r="AD61" i="5"/>
  <c r="AQ128" i="1"/>
  <c r="AD126" i="5"/>
  <c r="AQ153" i="1"/>
  <c r="AD151" i="5"/>
  <c r="AQ129" i="1"/>
  <c r="AD127" i="5"/>
  <c r="AR176" i="34"/>
  <c r="AB165" i="12"/>
  <c r="AA165" s="1"/>
  <c r="AB184"/>
  <c r="AA184" s="1"/>
  <c r="AR195" i="34"/>
  <c r="AR146"/>
  <c r="AB135" i="12"/>
  <c r="AA135" s="1"/>
  <c r="AR171" i="34"/>
  <c r="AB160" i="12"/>
  <c r="AA160" s="1"/>
  <c r="AT274" i="34"/>
  <c r="BB263" i="1"/>
  <c r="AP41"/>
  <c r="AA41" i="12" s="1"/>
  <c r="AD39" i="5"/>
  <c r="L178" i="12"/>
  <c r="AQ101" i="34"/>
  <c r="AT90" i="1"/>
  <c r="AC84" i="12"/>
  <c r="AQ116" i="1"/>
  <c r="AD114" i="5"/>
  <c r="I237" i="37"/>
  <c r="N237" i="13"/>
  <c r="L237" s="1"/>
  <c r="D237" i="7"/>
  <c r="R239" i="6"/>
  <c r="L119" i="12"/>
  <c r="AQ249" i="34"/>
  <c r="R46" i="37"/>
  <c r="W46" i="13"/>
  <c r="AP48" i="6"/>
  <c r="AD112" i="5"/>
  <c r="AN107" i="1"/>
  <c r="AC105" i="5"/>
  <c r="AQ83" i="34"/>
  <c r="AT72" i="1"/>
  <c r="AN263"/>
  <c r="AC261" i="5"/>
  <c r="P151" i="34"/>
  <c r="L140" i="12"/>
  <c r="O140" i="1"/>
  <c r="P216" i="34"/>
  <c r="O205" i="1"/>
  <c r="P238" i="34"/>
  <c r="O227" i="1"/>
  <c r="L227" i="12"/>
  <c r="P180" i="34"/>
  <c r="O169" i="1"/>
  <c r="P66" i="34"/>
  <c r="O55" i="1"/>
  <c r="P214" i="34"/>
  <c r="O203" i="1"/>
  <c r="L182" i="12"/>
  <c r="L240"/>
  <c r="AT79" i="34"/>
  <c r="BB68" i="1"/>
  <c r="AT121" i="34"/>
  <c r="BB110" i="1"/>
  <c r="P225" i="34"/>
  <c r="O214" i="1"/>
  <c r="P264" i="34"/>
  <c r="O253" i="1"/>
  <c r="L253" i="12"/>
  <c r="P191" i="34"/>
  <c r="O180" i="1"/>
  <c r="L180" i="12"/>
  <c r="P155" i="34"/>
  <c r="O144" i="1"/>
  <c r="P133" i="34"/>
  <c r="O122" i="1"/>
  <c r="P144" i="34"/>
  <c r="O133" i="1"/>
  <c r="P115" i="34"/>
  <c r="O104" i="1"/>
  <c r="P51" i="34"/>
  <c r="O40" i="1"/>
  <c r="P249" i="34"/>
  <c r="O238" i="1"/>
  <c r="P57" i="34"/>
  <c r="O46" i="1"/>
  <c r="L46" i="12"/>
  <c r="P43" i="34"/>
  <c r="O32" i="1"/>
  <c r="L32" i="12"/>
  <c r="P100" i="34"/>
  <c r="O89" i="1"/>
  <c r="L89" i="12"/>
  <c r="AQ58" i="1"/>
  <c r="AD56" i="5"/>
  <c r="P109" i="37"/>
  <c r="U109" i="13"/>
  <c r="AI111" i="6"/>
  <c r="AD182" i="5"/>
  <c r="AQ247" i="34"/>
  <c r="AT236" i="1"/>
  <c r="AA236" i="12"/>
  <c r="R259" i="37"/>
  <c r="W259" i="13"/>
  <c r="AP261" i="6"/>
  <c r="R146" i="37"/>
  <c r="BE148" i="1"/>
  <c r="AP148" i="6"/>
  <c r="W146" i="13"/>
  <c r="AQ153" i="34"/>
  <c r="AT142" i="1"/>
  <c r="AQ254" i="34"/>
  <c r="AT243" i="1"/>
  <c r="AA243" i="12"/>
  <c r="P101" i="37"/>
  <c r="AI103" i="6"/>
  <c r="U101" i="13"/>
  <c r="P263" i="34"/>
  <c r="O252" i="1"/>
  <c r="L57" i="12"/>
  <c r="AQ57" i="1"/>
  <c r="AR115" i="34"/>
  <c r="AB104" i="12"/>
  <c r="AA104" s="1"/>
  <c r="AA46"/>
  <c r="P30" i="37"/>
  <c r="U30" i="13"/>
  <c r="AI32" i="6"/>
  <c r="AQ112" i="1"/>
  <c r="AD110" i="5"/>
  <c r="AN193" i="1"/>
  <c r="AC191" i="5"/>
  <c r="AR154" i="34"/>
  <c r="AB143" i="12"/>
  <c r="AA143" s="1"/>
  <c r="AA191"/>
  <c r="AA229"/>
  <c r="L176"/>
  <c r="AT284" i="34"/>
  <c r="BB273" i="1"/>
  <c r="AQ223" i="34"/>
  <c r="AT212" i="1"/>
  <c r="L170" i="12"/>
  <c r="AP49" i="1"/>
  <c r="AT200" i="34"/>
  <c r="BB189" i="1"/>
  <c r="P252" i="34"/>
  <c r="O241" i="1"/>
  <c r="P49" i="34"/>
  <c r="O38" i="1"/>
  <c r="P92" i="34"/>
  <c r="O81" i="1"/>
  <c r="L81" i="12"/>
  <c r="AD249" i="5"/>
  <c r="AQ80" i="34"/>
  <c r="AT69" i="1"/>
  <c r="AQ149" i="34"/>
  <c r="AT138" i="1"/>
  <c r="AQ186" i="34"/>
  <c r="AT175" i="1"/>
  <c r="AQ214" i="34"/>
  <c r="AT203" i="1"/>
  <c r="P69" i="37"/>
  <c r="U69" i="13"/>
  <c r="AI71" i="6"/>
  <c r="AD103" i="5"/>
  <c r="R160" i="37"/>
  <c r="W160" i="13"/>
  <c r="AP162" i="6"/>
  <c r="AD246" i="5"/>
  <c r="R254" i="37"/>
  <c r="W254" i="13"/>
  <c r="AP256" i="6"/>
  <c r="R50" i="37"/>
  <c r="W50" i="13"/>
  <c r="AP52" i="6"/>
  <c r="AQ256" i="34"/>
  <c r="AT245" i="1"/>
  <c r="L244" i="12"/>
  <c r="AT101" i="34"/>
  <c r="BB90" i="1"/>
  <c r="P129" i="34"/>
  <c r="O118" i="1"/>
  <c r="P192" i="34"/>
  <c r="O181" i="1"/>
  <c r="P46" i="34"/>
  <c r="O35" i="1"/>
  <c r="T188" i="37"/>
  <c r="Y188" i="13"/>
  <c r="AR190" i="6"/>
  <c r="R117" i="37"/>
  <c r="AP119" i="6"/>
  <c r="BE119" i="1"/>
  <c r="W117" i="13"/>
  <c r="AA269" i="12"/>
  <c r="L168"/>
  <c r="P170" i="34"/>
  <c r="O159" i="1"/>
  <c r="P152" i="34"/>
  <c r="O141" i="1"/>
  <c r="AT271" i="34"/>
  <c r="BB260" i="1"/>
  <c r="AA260" i="12"/>
  <c r="AD133" i="5"/>
  <c r="AD223"/>
  <c r="AB134" i="12"/>
  <c r="AA134" s="1"/>
  <c r="AR145" i="34"/>
  <c r="T169" i="37"/>
  <c r="Y169" i="13"/>
  <c r="AR171" i="6"/>
  <c r="AT231" i="34"/>
  <c r="BB220" i="1"/>
  <c r="AQ117" i="34"/>
  <c r="AT106" i="1"/>
  <c r="P211" i="34"/>
  <c r="O200" i="1"/>
  <c r="L82" i="12"/>
  <c r="AD57" i="5"/>
  <c r="AD36"/>
  <c r="R60" i="37"/>
  <c r="BE62" i="1"/>
  <c r="W60" i="13"/>
  <c r="AP62" i="6"/>
  <c r="AT143" i="34"/>
  <c r="BB132" i="1"/>
  <c r="AT178" i="34"/>
  <c r="BB167" i="1"/>
  <c r="L208" i="12"/>
  <c r="L159"/>
  <c r="AN179" i="1"/>
  <c r="AC177" i="5"/>
  <c r="AT247" i="34"/>
  <c r="BB236" i="1"/>
  <c r="AR101" i="34"/>
  <c r="AB90" i="12"/>
  <c r="AA90" s="1"/>
  <c r="AQ162" i="1"/>
  <c r="AD160" i="5"/>
  <c r="L197" i="12"/>
  <c r="L148"/>
  <c r="AQ150" i="34"/>
  <c r="AT139" i="1"/>
  <c r="AQ107" i="34"/>
  <c r="AT96" i="1"/>
  <c r="AQ157" i="34"/>
  <c r="AT146" i="1"/>
  <c r="AQ279" i="34"/>
  <c r="AT268" i="1"/>
  <c r="AQ119" i="34"/>
  <c r="AT108" i="1"/>
  <c r="AQ167" i="34"/>
  <c r="AT156" i="1"/>
  <c r="AT223" i="34"/>
  <c r="BB212" i="1"/>
  <c r="R134" i="37"/>
  <c r="AP136" i="6"/>
  <c r="BE136" i="1"/>
  <c r="W134" i="13"/>
  <c r="R260" i="37"/>
  <c r="BE262" i="1"/>
  <c r="W260" i="13"/>
  <c r="AP262" i="6"/>
  <c r="L238" i="12"/>
  <c r="AT262" i="34"/>
  <c r="BB251" i="1"/>
  <c r="AQ34"/>
  <c r="AD32" i="5"/>
  <c r="AQ54" i="1"/>
  <c r="AD52" i="5"/>
  <c r="AR97" i="34"/>
  <c r="AB86" i="12"/>
  <c r="AA86" s="1"/>
  <c r="AQ194" i="1"/>
  <c r="AD192" i="5"/>
  <c r="AQ228" i="1"/>
  <c r="AD226" i="5"/>
  <c r="AQ124" i="1"/>
  <c r="AD122" i="5"/>
  <c r="AB150" i="12"/>
  <c r="AA150" s="1"/>
  <c r="AR161" i="34"/>
  <c r="AR180"/>
  <c r="AB169" i="12"/>
  <c r="AA169" s="1"/>
  <c r="AA196"/>
  <c r="AQ48" i="1"/>
  <c r="AD46" i="5"/>
  <c r="AB127" i="12"/>
  <c r="AA127" s="1"/>
  <c r="AR138" i="34"/>
  <c r="AR167"/>
  <c r="AB156" i="12"/>
  <c r="AA156" s="1"/>
  <c r="AC87"/>
  <c r="AC114"/>
  <c r="AC90"/>
  <c r="AC105"/>
  <c r="AC224"/>
  <c r="AC163"/>
  <c r="AC268"/>
  <c r="AC184"/>
  <c r="AC209"/>
  <c r="AC110"/>
  <c r="AC260"/>
  <c r="AC216"/>
  <c r="AC106"/>
  <c r="AC118"/>
  <c r="AC29"/>
  <c r="AN113" i="1"/>
  <c r="AC111" i="5"/>
  <c r="AB72" i="12"/>
  <c r="AA72" s="1"/>
  <c r="AR83" i="34"/>
  <c r="AB203" i="12"/>
  <c r="AA203" s="1"/>
  <c r="AR214" i="34"/>
  <c r="P149" i="37"/>
  <c r="AI151" i="6"/>
  <c r="U149" i="13"/>
  <c r="R213" i="37"/>
  <c r="W213" i="13"/>
  <c r="AP215" i="6"/>
  <c r="P86" i="37"/>
  <c r="AI88" i="6"/>
  <c r="U86" i="13"/>
  <c r="AN105" i="1"/>
  <c r="AC103" i="5"/>
  <c r="R172" i="37"/>
  <c r="BE174" i="1"/>
  <c r="W172" i="13"/>
  <c r="AP174" i="6"/>
  <c r="P229" i="37"/>
  <c r="AI231" i="6"/>
  <c r="U229" i="13"/>
  <c r="AR62" i="34"/>
  <c r="AB51" i="12"/>
  <c r="AA51" s="1"/>
  <c r="AR201" i="34"/>
  <c r="AB190" i="12"/>
  <c r="AA190" s="1"/>
  <c r="P113" i="34"/>
  <c r="O102" i="1"/>
  <c r="T225" i="37"/>
  <c r="Y225" i="13"/>
  <c r="AR227" i="6"/>
  <c r="AQ266" i="34"/>
  <c r="AT255" i="1"/>
  <c r="L154" i="12"/>
  <c r="AQ45" i="1"/>
  <c r="AD43" i="5"/>
  <c r="AT70" i="34"/>
  <c r="BB59" i="1"/>
  <c r="AQ85" i="34"/>
  <c r="AQ87"/>
  <c r="AT76" i="1"/>
  <c r="AQ238" i="34"/>
  <c r="AT227" i="1"/>
  <c r="AQ276" i="34"/>
  <c r="AT265" i="1"/>
  <c r="AQ244" i="34"/>
  <c r="AA233" i="12"/>
  <c r="AT233" i="1"/>
  <c r="AQ240" i="34"/>
  <c r="AT229" i="1"/>
  <c r="AQ221" i="34"/>
  <c r="AT210" i="1"/>
  <c r="P239" i="34"/>
  <c r="O228" i="1"/>
  <c r="P267" i="34"/>
  <c r="O256" i="1"/>
  <c r="P171" i="34"/>
  <c r="O160" i="1"/>
  <c r="P91" i="34"/>
  <c r="O80" i="1"/>
  <c r="L83" i="12"/>
  <c r="AN76" i="1"/>
  <c r="AC74" i="5"/>
  <c r="AN53" i="1"/>
  <c r="AC51" i="5"/>
  <c r="AN115" i="1"/>
  <c r="AC113" i="5"/>
  <c r="AT180" i="34"/>
  <c r="BB169" i="1"/>
  <c r="AT204" i="34"/>
  <c r="BB193" i="1"/>
  <c r="AT118" i="34"/>
  <c r="BB107" i="1"/>
  <c r="AN146"/>
  <c r="AC144" i="5"/>
  <c r="AT228" i="34"/>
  <c r="BB217" i="1"/>
  <c r="AN108"/>
  <c r="AC106" i="5"/>
  <c r="AT157" i="34"/>
  <c r="BB146" i="1"/>
  <c r="L209" i="12"/>
  <c r="AP120" i="1"/>
  <c r="AD118" i="5"/>
  <c r="AN62" i="1"/>
  <c r="AC60" i="5"/>
  <c r="AT167" i="34"/>
  <c r="BB156" i="1"/>
  <c r="AN114"/>
  <c r="AC112" i="5"/>
  <c r="AT281" i="34"/>
  <c r="AC270" i="12"/>
  <c r="BB270" i="1"/>
  <c r="L259" i="12"/>
  <c r="P268" i="34"/>
  <c r="L257" i="12"/>
  <c r="O257" i="1"/>
  <c r="P281" i="34"/>
  <c r="L270" i="12"/>
  <c r="O270" i="1"/>
  <c r="P209" i="34"/>
  <c r="O198" i="1"/>
  <c r="L198" i="12"/>
  <c r="P279" i="34"/>
  <c r="O268" i="1"/>
  <c r="T54" i="37"/>
  <c r="AR56" i="6"/>
  <c r="Y54" i="13"/>
  <c r="L49" i="12"/>
  <c r="AQ49" i="1"/>
  <c r="AQ268" i="34"/>
  <c r="AT257" i="1"/>
  <c r="AQ243" i="34"/>
  <c r="AT232" i="1"/>
  <c r="AP57"/>
  <c r="AD55" i="5"/>
  <c r="AT260" i="34"/>
  <c r="AC249" i="12"/>
  <c r="BB249" i="1"/>
  <c r="P162" i="34"/>
  <c r="L151" i="12"/>
  <c r="O151" i="1"/>
  <c r="P231" i="34"/>
  <c r="O220" i="1"/>
  <c r="AQ187"/>
  <c r="AD185" i="5"/>
  <c r="I74" i="1"/>
  <c r="Y72" i="5"/>
  <c r="AT154" i="34"/>
  <c r="BB143" i="1"/>
  <c r="P137" i="34"/>
  <c r="O126" i="1"/>
  <c r="P200" i="34"/>
  <c r="O189" i="1"/>
  <c r="I166"/>
  <c r="L166" i="12" s="1"/>
  <c r="Y164" i="5"/>
  <c r="AN258" i="1"/>
  <c r="AC256" i="5"/>
  <c r="L147" i="12"/>
  <c r="P283" i="34"/>
  <c r="O272" i="1"/>
  <c r="AA227" i="12"/>
  <c r="AQ204" i="1"/>
  <c r="AD202" i="5"/>
  <c r="AR132" i="34"/>
  <c r="AB121" i="12"/>
  <c r="AA121" s="1"/>
  <c r="L102"/>
  <c r="AQ51" i="34"/>
  <c r="AT40" i="1"/>
  <c r="AQ121" i="34"/>
  <c r="AT110" i="1"/>
  <c r="P247" i="34"/>
  <c r="L236" i="12"/>
  <c r="O236" i="1"/>
  <c r="AT266" i="34"/>
  <c r="AC255" i="12"/>
  <c r="BB255" i="1"/>
  <c r="AQ96" i="34"/>
  <c r="AA65" i="12"/>
  <c r="AT102" i="34"/>
  <c r="BB91" i="1"/>
  <c r="L172" i="12"/>
  <c r="AN215" i="1"/>
  <c r="AC213" i="5"/>
  <c r="AR175" i="34"/>
  <c r="AB164" i="12"/>
  <c r="AA164" s="1"/>
  <c r="AR194" i="34"/>
  <c r="AB183" i="12"/>
  <c r="AA183" s="1"/>
  <c r="AR266" i="34"/>
  <c r="AB255" i="12"/>
  <c r="AA255" s="1"/>
  <c r="AR51" i="34"/>
  <c r="AB40" i="12"/>
  <c r="AA40" s="1"/>
  <c r="AT238" i="34"/>
  <c r="BB227" i="1"/>
  <c r="AC227" i="12"/>
  <c r="AT261" i="34"/>
  <c r="BB250" i="1"/>
  <c r="AC250" i="12"/>
  <c r="AT202" i="34"/>
  <c r="BB191" i="1"/>
  <c r="AT211" i="34"/>
  <c r="BB200" i="1"/>
  <c r="AN241"/>
  <c r="AC239" i="5"/>
  <c r="AT240" i="34"/>
  <c r="BB229" i="1"/>
  <c r="AV89"/>
  <c r="AE87" i="5"/>
  <c r="T180" i="37"/>
  <c r="AR182" i="6"/>
  <c r="Y180" i="13"/>
  <c r="AD188" i="5"/>
  <c r="R257" i="37"/>
  <c r="W257" i="13"/>
  <c r="AP259" i="6"/>
  <c r="AQ110" i="34"/>
  <c r="AT99" i="1"/>
  <c r="AQ284" i="34"/>
  <c r="AT273" i="1"/>
  <c r="AD214" i="5"/>
  <c r="T246" i="37"/>
  <c r="Y246" i="13"/>
  <c r="AR248" i="6"/>
  <c r="T64" i="37"/>
  <c r="AR66" i="6"/>
  <c r="Y64" i="13"/>
  <c r="AN63" i="1"/>
  <c r="AC61" i="5"/>
  <c r="AT47" i="34"/>
  <c r="BB36" i="1"/>
  <c r="AN128"/>
  <c r="AC126" i="5"/>
  <c r="AN153" i="1"/>
  <c r="AC151" i="5"/>
  <c r="AT194" i="34"/>
  <c r="BB183" i="1"/>
  <c r="AT275" i="34"/>
  <c r="BB264" i="1"/>
  <c r="L129" i="12"/>
  <c r="AC163" i="5"/>
  <c r="AN165" i="1"/>
  <c r="AN184"/>
  <c r="AC182" i="5"/>
  <c r="L77" i="12"/>
  <c r="AN135" i="1"/>
  <c r="AC133" i="5"/>
  <c r="L160" i="12"/>
  <c r="AT246" i="34"/>
  <c r="BB235" i="1"/>
  <c r="AR150" i="34"/>
  <c r="AB139" i="12"/>
  <c r="AA139" s="1"/>
  <c r="AR144" i="34"/>
  <c r="AB133" i="12"/>
  <c r="AA133" s="1"/>
  <c r="R156" i="37"/>
  <c r="AP158" i="6"/>
  <c r="BE158" i="1"/>
  <c r="W156" i="13"/>
  <c r="AC165" i="12"/>
  <c r="AC264"/>
  <c r="AC263"/>
  <c r="AC269"/>
  <c r="AQ64" i="1"/>
  <c r="AD62" i="5"/>
  <c r="L116" i="12"/>
  <c r="AR70" i="34"/>
  <c r="AB59" i="12"/>
  <c r="AA59" s="1"/>
  <c r="AQ213" i="1"/>
  <c r="AD211" i="5"/>
  <c r="AD224"/>
  <c r="P195" i="34"/>
  <c r="O184" i="1"/>
  <c r="P217" i="34"/>
  <c r="O206" i="1"/>
  <c r="AQ125" i="34"/>
  <c r="AT114" i="1"/>
  <c r="P178" i="34"/>
  <c r="O167" i="1"/>
  <c r="P126" i="34"/>
  <c r="O115" i="1"/>
  <c r="P64" i="34"/>
  <c r="O53" i="1"/>
  <c r="O43"/>
  <c r="P54" i="34"/>
  <c r="AD70" i="5"/>
  <c r="R155" i="37"/>
  <c r="BE157" i="1"/>
  <c r="W155" i="13"/>
  <c r="AP157" i="6"/>
  <c r="AR79" i="34"/>
  <c r="AB68" i="12"/>
  <c r="AA68" s="1"/>
  <c r="AR106" i="34"/>
  <c r="AB95" i="12"/>
  <c r="AA95" s="1"/>
  <c r="AR243" i="34"/>
  <c r="AB232" i="12"/>
  <c r="AA232" s="1"/>
  <c r="R237" i="37"/>
  <c r="W237" i="13"/>
  <c r="AP239" i="6"/>
  <c r="R274" i="37"/>
  <c r="BE276" i="1"/>
  <c r="AP276" i="6"/>
  <c r="W274" i="13"/>
  <c r="L141" i="12"/>
  <c r="AT50" i="34"/>
  <c r="BB39" i="1"/>
  <c r="L58" i="12"/>
  <c r="AT76" i="34"/>
  <c r="BB65" i="1"/>
  <c r="AT49" i="34"/>
  <c r="BB38" i="1"/>
  <c r="AQ161" i="34"/>
  <c r="AT150" i="1"/>
  <c r="AQ195" i="34"/>
  <c r="AT184" i="1"/>
  <c r="AQ145" i="34"/>
  <c r="AT134" i="1"/>
  <c r="AQ232" i="34"/>
  <c r="AT221" i="1"/>
  <c r="R128" i="37"/>
  <c r="AP130" i="6"/>
  <c r="BE130" i="1"/>
  <c r="W128" i="13"/>
  <c r="P220" i="37"/>
  <c r="AI222" i="6"/>
  <c r="U220" i="13"/>
  <c r="P157" i="34"/>
  <c r="O146" i="1"/>
  <c r="P72" i="34"/>
  <c r="O61" i="1"/>
  <c r="P272" i="34"/>
  <c r="O261" i="1"/>
  <c r="L261" i="12"/>
  <c r="L104"/>
  <c r="AT41" i="34"/>
  <c r="BB30" i="1"/>
  <c r="L112" i="12"/>
  <c r="AT190" i="34"/>
  <c r="BB179" i="1"/>
  <c r="AT207" i="34"/>
  <c r="BB196" i="1"/>
  <c r="AQ136"/>
  <c r="AD134" i="5"/>
  <c r="AB207" i="12"/>
  <c r="AA207" s="1"/>
  <c r="AR218" i="34"/>
  <c r="AT110"/>
  <c r="BB99" i="1"/>
  <c r="AN143"/>
  <c r="AC141" i="5"/>
  <c r="AQ149" i="1"/>
  <c r="AD147" i="5"/>
  <c r="AR228" i="34"/>
  <c r="AB217" i="12"/>
  <c r="AA217" s="1"/>
  <c r="AQ94" i="1"/>
  <c r="AD92" i="5"/>
  <c r="AR235" i="34"/>
  <c r="AB224" i="12"/>
  <c r="AA224" s="1"/>
  <c r="L246"/>
  <c r="AQ262" i="34"/>
  <c r="AT251" i="1"/>
  <c r="R64" i="37"/>
  <c r="W64" i="13"/>
  <c r="AP66" i="6"/>
  <c r="BE66" i="1"/>
  <c r="R42" i="37"/>
  <c r="W42" i="13"/>
  <c r="AP44" i="6"/>
  <c r="BE44" i="1"/>
  <c r="R86" i="37"/>
  <c r="W86" i="13"/>
  <c r="AP88" i="6"/>
  <c r="BE88" i="1"/>
  <c r="AD162" i="5"/>
  <c r="R216" i="37"/>
  <c r="W216" i="13"/>
  <c r="AP218" i="6"/>
  <c r="BE218" i="1"/>
  <c r="AQ116" i="34"/>
  <c r="AT105" i="1"/>
  <c r="AQ259" i="34"/>
  <c r="AT248" i="1"/>
  <c r="AD205" i="5"/>
  <c r="AD221"/>
  <c r="AD143"/>
  <c r="T182" i="37"/>
  <c r="Y182" i="13"/>
  <c r="AR184" i="6"/>
  <c r="AD41" i="5"/>
  <c r="AT249" i="34"/>
  <c r="BB238" i="1"/>
  <c r="L44" i="12"/>
  <c r="AQ252" i="1"/>
  <c r="AD250" i="5"/>
  <c r="AB214" i="12"/>
  <c r="AA214" s="1"/>
  <c r="AR225" i="34"/>
  <c r="I234" i="37"/>
  <c r="N234" i="13"/>
  <c r="L234" s="1"/>
  <c r="D234" i="7"/>
  <c r="R236" i="6"/>
  <c r="AQ146" i="34"/>
  <c r="AT135" i="1"/>
  <c r="AQ236" i="34"/>
  <c r="AT225" i="1"/>
  <c r="P118" i="34"/>
  <c r="O107" i="1"/>
  <c r="AT83" i="34"/>
  <c r="BB72" i="1"/>
  <c r="AT57" i="34"/>
  <c r="BB46" i="1"/>
  <c r="L134" i="12"/>
  <c r="P260" i="34"/>
  <c r="L249" i="12"/>
  <c r="O249" i="1"/>
  <c r="T173" i="37"/>
  <c r="Y173" i="13"/>
  <c r="AR175" i="6"/>
  <c r="AA245" i="12"/>
  <c r="R62" i="37"/>
  <c r="BE64" i="1"/>
  <c r="AP64" i="6"/>
  <c r="W62" i="13"/>
  <c r="AQ70" i="34"/>
  <c r="AT59" i="1"/>
  <c r="AQ49" i="34"/>
  <c r="AT38" i="1"/>
  <c r="AT90" i="34"/>
  <c r="BB79" i="1"/>
  <c r="AQ126"/>
  <c r="AD124" i="5"/>
  <c r="AQ219" i="1"/>
  <c r="AD217" i="5"/>
  <c r="AR178" i="34"/>
  <c r="AB167" i="12"/>
  <c r="AA167" s="1"/>
  <c r="AR197" i="34"/>
  <c r="AB186" i="12"/>
  <c r="AA186" s="1"/>
  <c r="AC74"/>
  <c r="L90"/>
  <c r="AT145" i="34"/>
  <c r="AC134" i="12"/>
  <c r="BB134" i="1"/>
  <c r="AT232" i="34"/>
  <c r="BB221" i="1"/>
  <c r="AT163" i="34"/>
  <c r="AC152" i="12"/>
  <c r="BB152" i="1"/>
  <c r="AN162"/>
  <c r="AC160" i="5"/>
  <c r="P82" i="34"/>
  <c r="O71" i="1"/>
  <c r="L71" i="12"/>
  <c r="P274" i="34"/>
  <c r="O263" i="1"/>
  <c r="P116" i="34"/>
  <c r="O105" i="1"/>
  <c r="P226" i="34"/>
  <c r="O215" i="1"/>
  <c r="P204" i="34"/>
  <c r="O193" i="1"/>
  <c r="P212" i="34"/>
  <c r="O201" i="1"/>
  <c r="P166" i="34"/>
  <c r="O155" i="1"/>
  <c r="P52" i="34"/>
  <c r="O41" i="1"/>
  <c r="L41" i="12"/>
  <c r="P154" i="34"/>
  <c r="O143" i="1"/>
  <c r="P248" i="34"/>
  <c r="O237" i="1"/>
  <c r="T191" i="37"/>
  <c r="AR193" i="6"/>
  <c r="Y191" i="13"/>
  <c r="AQ193" i="34"/>
  <c r="R48" i="37"/>
  <c r="W48" i="13"/>
  <c r="AP50" i="6"/>
  <c r="BE50" i="1"/>
  <c r="R138" i="37"/>
  <c r="BE140" i="1"/>
  <c r="W138" i="13"/>
  <c r="AP140" i="6"/>
  <c r="AD105" i="5"/>
  <c r="AD215"/>
  <c r="R175" i="37"/>
  <c r="AP177" i="6"/>
  <c r="W175" i="13"/>
  <c r="R226" i="37"/>
  <c r="BE228" i="1"/>
  <c r="W226" i="13"/>
  <c r="AP228" i="6"/>
  <c r="P262" i="34"/>
  <c r="O251" i="1"/>
  <c r="P41" i="34"/>
  <c r="O30" i="1"/>
  <c r="P164" i="34"/>
  <c r="O153" i="1"/>
  <c r="P40" i="34"/>
  <c r="O29" i="1"/>
  <c r="P215" i="34"/>
  <c r="O204" i="1"/>
  <c r="P173" i="34"/>
  <c r="O162" i="1"/>
  <c r="P213" i="34"/>
  <c r="O202" i="1"/>
  <c r="O250"/>
  <c r="L250" i="12"/>
  <c r="P261" i="34"/>
  <c r="P190"/>
  <c r="O179" i="1"/>
  <c r="T68" i="37"/>
  <c r="Y68" i="13"/>
  <c r="AR70" i="6"/>
  <c r="L34" i="12"/>
  <c r="L54"/>
  <c r="L86"/>
  <c r="AT149" i="34"/>
  <c r="BB138" i="1"/>
  <c r="AT186" i="34"/>
  <c r="BB175" i="1"/>
  <c r="L194" i="12"/>
  <c r="L228"/>
  <c r="L124"/>
  <c r="L150"/>
  <c r="L169"/>
  <c r="L48"/>
  <c r="AT106" i="34"/>
  <c r="BB95" i="1"/>
  <c r="AC95" i="12"/>
  <c r="L127"/>
  <c r="L156"/>
  <c r="AT259" i="34"/>
  <c r="BB248" i="1"/>
  <c r="AT218" i="34"/>
  <c r="BB207" i="1"/>
  <c r="AT256" i="34"/>
  <c r="BB245" i="1"/>
  <c r="AC245" i="12"/>
  <c r="AT156" i="34"/>
  <c r="BB145" i="1"/>
  <c r="AQ222" i="34"/>
  <c r="AT211" i="1"/>
  <c r="AC144" i="12"/>
  <c r="AC159"/>
  <c r="AC83"/>
  <c r="AC178"/>
  <c r="AC93"/>
  <c r="AC43"/>
  <c r="AC104"/>
  <c r="AC160"/>
  <c r="AC234"/>
  <c r="AC156"/>
  <c r="AC196"/>
  <c r="AC135"/>
  <c r="AC169"/>
  <c r="AC207"/>
  <c r="AC142"/>
  <c r="AC190"/>
  <c r="AC85"/>
  <c r="AC232"/>
  <c r="AC275"/>
  <c r="AC36"/>
  <c r="AC235"/>
  <c r="AC211"/>
  <c r="AC30"/>
  <c r="AC38"/>
  <c r="AC37"/>
  <c r="AS63" i="6"/>
  <c r="G61" i="7"/>
  <c r="V341" i="37"/>
  <c r="Q341"/>
  <c r="U52"/>
  <c r="V359"/>
  <c r="U359"/>
  <c r="V442"/>
  <c r="U442"/>
  <c r="V456"/>
  <c r="U456"/>
  <c r="V513"/>
  <c r="U513"/>
  <c r="V376"/>
  <c r="U376"/>
  <c r="V570"/>
  <c r="U570"/>
  <c r="U50"/>
  <c r="Z50" i="13"/>
  <c r="G50" i="7"/>
  <c r="AS52" i="6"/>
  <c r="U367" i="37"/>
  <c r="Z367" i="13"/>
  <c r="V452" i="37"/>
  <c r="U452"/>
  <c r="V427"/>
  <c r="U427"/>
  <c r="V573"/>
  <c r="U573"/>
  <c r="U101"/>
  <c r="U69"/>
  <c r="V429"/>
  <c r="U429"/>
  <c r="V583"/>
  <c r="U583"/>
  <c r="V385"/>
  <c r="U385"/>
  <c r="V499"/>
  <c r="Q499"/>
  <c r="V361"/>
  <c r="U361"/>
  <c r="V329"/>
  <c r="Q329"/>
  <c r="J513" i="13"/>
  <c r="U368" i="37"/>
  <c r="Z368" i="13"/>
  <c r="Q398" i="37"/>
  <c r="V398" i="13"/>
  <c r="V352" i="37"/>
  <c r="U352"/>
  <c r="V503"/>
  <c r="U503"/>
  <c r="V476"/>
  <c r="U476"/>
  <c r="V604"/>
  <c r="Q604"/>
  <c r="V365"/>
  <c r="U365"/>
  <c r="V444"/>
  <c r="U444"/>
  <c r="V566"/>
  <c r="U566"/>
  <c r="V598"/>
  <c r="U598"/>
  <c r="V614"/>
  <c r="U614"/>
  <c r="V525"/>
  <c r="U525"/>
  <c r="V537"/>
  <c r="U537"/>
  <c r="J581" i="13"/>
  <c r="U46" i="37"/>
  <c r="AS48" i="6"/>
  <c r="Z46" i="13"/>
  <c r="G46" i="7"/>
  <c r="U366" i="37"/>
  <c r="Z366" i="13"/>
  <c r="V446" i="37"/>
  <c r="Q446"/>
  <c r="V372"/>
  <c r="U372"/>
  <c r="V291"/>
  <c r="U291"/>
  <c r="V536"/>
  <c r="U536"/>
  <c r="V619"/>
  <c r="U619"/>
  <c r="V526"/>
  <c r="U526"/>
  <c r="U149"/>
  <c r="J532" i="13"/>
  <c r="U374" i="37"/>
  <c r="Z374" i="13"/>
  <c r="U51" i="37"/>
  <c r="AS53" i="6"/>
  <c r="Z51" i="13"/>
  <c r="G51" i="7"/>
  <c r="J326" i="13"/>
  <c r="J642"/>
  <c r="J408"/>
  <c r="J278"/>
  <c r="J419"/>
  <c r="J496"/>
  <c r="J415"/>
  <c r="J535"/>
  <c r="J523"/>
  <c r="J511"/>
  <c r="J530"/>
  <c r="I261" i="37"/>
  <c r="F619"/>
  <c r="J331" i="13"/>
  <c r="F331" i="37"/>
  <c r="F558"/>
  <c r="F312"/>
  <c r="F482"/>
  <c r="F346"/>
  <c r="J547" i="13"/>
  <c r="F547" i="37"/>
  <c r="F350"/>
  <c r="J356" i="13"/>
  <c r="F356" i="37"/>
  <c r="F439"/>
  <c r="F597"/>
  <c r="J563" i="13"/>
  <c r="F563" i="37"/>
  <c r="F323"/>
  <c r="F303"/>
  <c r="F302"/>
  <c r="J632" i="13"/>
  <c r="F632" i="37"/>
  <c r="J348" i="13"/>
  <c r="F348" i="37"/>
  <c r="F297"/>
  <c r="F549"/>
  <c r="J610" i="13"/>
  <c r="F610" i="37"/>
  <c r="F636"/>
  <c r="J330" i="13"/>
  <c r="F330" i="37"/>
  <c r="F448"/>
  <c r="F443"/>
  <c r="J447" i="13"/>
  <c r="F447" i="37"/>
  <c r="F575"/>
  <c r="J544" i="13"/>
  <c r="F544" i="37"/>
  <c r="F626"/>
  <c r="F433"/>
  <c r="F362"/>
  <c r="F313"/>
  <c r="J652" i="13"/>
  <c r="F652" i="37"/>
  <c r="F478"/>
  <c r="F569"/>
  <c r="J320" i="13"/>
  <c r="F320" i="37"/>
  <c r="F631"/>
  <c r="J338" i="13"/>
  <c r="F338" i="37"/>
  <c r="J579" i="13"/>
  <c r="F579" i="37"/>
  <c r="J428" i="13"/>
  <c r="F428" i="37"/>
  <c r="J629" i="13"/>
  <c r="F629" i="37"/>
  <c r="I49"/>
  <c r="F426"/>
  <c r="J479" i="13"/>
  <c r="F479" i="37"/>
  <c r="J398" i="13"/>
  <c r="F398" i="37"/>
  <c r="F599"/>
  <c r="F455"/>
  <c r="F550"/>
  <c r="F476"/>
  <c r="F560"/>
  <c r="F617"/>
  <c r="J486" i="13"/>
  <c r="F486" i="37"/>
  <c r="J577" i="13"/>
  <c r="F577" i="37"/>
  <c r="F332"/>
  <c r="F611"/>
  <c r="J529" i="13"/>
  <c r="F529" i="37"/>
  <c r="F625"/>
  <c r="F424"/>
  <c r="J404" i="13"/>
  <c r="F404" i="37"/>
  <c r="J586" i="13"/>
  <c r="F586" i="37"/>
  <c r="F501"/>
  <c r="V374"/>
  <c r="F374"/>
  <c r="J565" i="13"/>
  <c r="F565" i="37"/>
  <c r="F360"/>
  <c r="F369"/>
  <c r="F521"/>
  <c r="F490"/>
  <c r="F607"/>
  <c r="F515"/>
  <c r="J650" i="13"/>
  <c r="F650" i="37"/>
  <c r="J559" i="13"/>
  <c r="F559" i="37"/>
  <c r="J299" i="13"/>
  <c r="F299" i="37"/>
  <c r="F497"/>
  <c r="F587"/>
  <c r="J367" i="13"/>
  <c r="F367" i="37"/>
  <c r="J589" i="13"/>
  <c r="F589" i="37"/>
  <c r="F643"/>
  <c r="F314"/>
  <c r="F475"/>
  <c r="F407"/>
  <c r="F335"/>
  <c r="F616"/>
  <c r="F618"/>
  <c r="F366"/>
  <c r="F328"/>
  <c r="F498"/>
  <c r="J386" i="13"/>
  <c r="F386" i="37"/>
  <c r="F464"/>
  <c r="F641"/>
  <c r="F378"/>
  <c r="F454"/>
  <c r="F471"/>
  <c r="F353"/>
  <c r="F595"/>
  <c r="F539"/>
  <c r="J489" i="13"/>
  <c r="F489" i="37"/>
  <c r="F276"/>
  <c r="F571"/>
  <c r="J364" i="13"/>
  <c r="F364" i="37"/>
  <c r="F645"/>
  <c r="F355"/>
  <c r="F640"/>
  <c r="V400"/>
  <c r="V411"/>
  <c r="V293"/>
  <c r="V642"/>
  <c r="V521"/>
  <c r="V557"/>
  <c r="V290"/>
  <c r="V556"/>
  <c r="V613"/>
  <c r="V510"/>
  <c r="V648"/>
  <c r="V602"/>
  <c r="V351"/>
  <c r="V600"/>
  <c r="V453"/>
  <c r="V430"/>
  <c r="V454"/>
  <c r="V431"/>
  <c r="V561"/>
  <c r="V467"/>
  <c r="V535"/>
  <c r="V434"/>
  <c r="V638"/>
  <c r="V437"/>
  <c r="V514"/>
  <c r="Z120" i="13"/>
  <c r="G120" i="7"/>
  <c r="AS122" i="6"/>
  <c r="Z396" i="13"/>
  <c r="AS112" i="6"/>
  <c r="Z110" i="13"/>
  <c r="G110" i="7"/>
  <c r="V280" i="13"/>
  <c r="G160" i="7"/>
  <c r="AS162" i="6"/>
  <c r="Z160" i="13"/>
  <c r="Z400"/>
  <c r="Z411"/>
  <c r="Z290"/>
  <c r="V634"/>
  <c r="Z345"/>
  <c r="Z354"/>
  <c r="Z281"/>
  <c r="Z113"/>
  <c r="G113" i="7"/>
  <c r="AS115" i="6"/>
  <c r="Z58" i="13"/>
  <c r="G58" i="7"/>
  <c r="AS60" i="6"/>
  <c r="Z339" i="13"/>
  <c r="V290"/>
  <c r="Z545"/>
  <c r="Z356"/>
  <c r="V403"/>
  <c r="Z353"/>
  <c r="V632"/>
  <c r="V496" i="37"/>
  <c r="V468"/>
  <c r="N257" i="13"/>
  <c r="L257" s="1"/>
  <c r="D257" i="7"/>
  <c r="R259" i="6"/>
  <c r="Z272" i="13"/>
  <c r="G272" i="7"/>
  <c r="AS274" i="6"/>
  <c r="Z343" i="13"/>
  <c r="Z337"/>
  <c r="G206" i="7"/>
  <c r="AS208" i="6"/>
  <c r="Z206" i="13"/>
  <c r="Z111"/>
  <c r="G111" i="7"/>
  <c r="AS113" i="6"/>
  <c r="Z355" i="13"/>
  <c r="Z333"/>
  <c r="Z127"/>
  <c r="G127" i="7"/>
  <c r="AS129" i="6"/>
  <c r="V282" i="13"/>
  <c r="AA277"/>
  <c r="V552" i="37"/>
  <c r="Z349" i="13"/>
  <c r="G115" i="7"/>
  <c r="AS117" i="6"/>
  <c r="Z115" i="13"/>
  <c r="AS239" i="6"/>
  <c r="Z237" i="13"/>
  <c r="G237" i="7"/>
  <c r="V461" i="13"/>
  <c r="Z293"/>
  <c r="G135" i="7"/>
  <c r="AS137" i="6"/>
  <c r="Z135" i="13"/>
  <c r="V485" i="37"/>
  <c r="V472"/>
  <c r="V471"/>
  <c r="V428"/>
  <c r="V350"/>
  <c r="V641"/>
  <c r="V303"/>
  <c r="J448" i="13"/>
  <c r="J501"/>
  <c r="J360"/>
  <c r="J443"/>
  <c r="J571"/>
  <c r="J521"/>
  <c r="J575"/>
  <c r="J490"/>
  <c r="J607"/>
  <c r="J515"/>
  <c r="J626"/>
  <c r="J645"/>
  <c r="J303"/>
  <c r="J302"/>
  <c r="J587"/>
  <c r="J313"/>
  <c r="J643"/>
  <c r="J314"/>
  <c r="J478"/>
  <c r="J407"/>
  <c r="J616"/>
  <c r="J569"/>
  <c r="J366"/>
  <c r="J498"/>
  <c r="J464"/>
  <c r="J378"/>
  <c r="J631"/>
  <c r="J353"/>
  <c r="J595"/>
  <c r="J539"/>
  <c r="J599"/>
  <c r="J346"/>
  <c r="J455"/>
  <c r="J350"/>
  <c r="J476"/>
  <c r="J560"/>
  <c r="J617"/>
  <c r="J611"/>
  <c r="J276"/>
  <c r="J323"/>
  <c r="V544" i="37"/>
  <c r="V475"/>
  <c r="V356"/>
  <c r="V599"/>
  <c r="V631"/>
  <c r="V448"/>
  <c r="J374" i="13"/>
  <c r="J433"/>
  <c r="J552"/>
  <c r="J555"/>
  <c r="J485"/>
  <c r="J349"/>
  <c r="J472"/>
  <c r="V439" i="37"/>
  <c r="V611"/>
  <c r="V313"/>
  <c r="V550"/>
  <c r="V610"/>
  <c r="V539"/>
  <c r="N31" i="13"/>
  <c r="L31" s="1"/>
  <c r="D31" i="7"/>
  <c r="R33" i="6"/>
  <c r="N240" i="13"/>
  <c r="L240" s="1"/>
  <c r="D240" i="7"/>
  <c r="R242" i="6"/>
  <c r="Z99" i="13"/>
  <c r="G99" i="7"/>
  <c r="AS101" i="6"/>
  <c r="V310" i="37"/>
  <c r="N310" i="13"/>
  <c r="L310" s="1"/>
  <c r="V318" i="37"/>
  <c r="N318" i="13"/>
  <c r="L318" s="1"/>
  <c r="V326" i="37"/>
  <c r="N326" i="13"/>
  <c r="L326" s="1"/>
  <c r="N252"/>
  <c r="L252" s="1"/>
  <c r="D252" i="7"/>
  <c r="R254" i="6"/>
  <c r="N67" i="13"/>
  <c r="L67" s="1"/>
  <c r="D67" i="7"/>
  <c r="R69" i="6"/>
  <c r="V300" i="13"/>
  <c r="N70"/>
  <c r="L70" s="1"/>
  <c r="D70" i="7"/>
  <c r="R72" i="6"/>
  <c r="V320" i="37"/>
  <c r="N320" i="13"/>
  <c r="L320" s="1"/>
  <c r="AA503"/>
  <c r="N35"/>
  <c r="L35" s="1"/>
  <c r="D35" i="7"/>
  <c r="R37" i="6"/>
  <c r="V412" i="37"/>
  <c r="N412" i="13"/>
  <c r="L412" s="1"/>
  <c r="N32"/>
  <c r="L32" s="1"/>
  <c r="D32" i="7"/>
  <c r="R34" i="6"/>
  <c r="V318" i="13"/>
  <c r="V388" i="37"/>
  <c r="N388" i="13"/>
  <c r="L388" s="1"/>
  <c r="AA563"/>
  <c r="AA469"/>
  <c r="AA383"/>
  <c r="AA505"/>
  <c r="AA577"/>
  <c r="AA521"/>
  <c r="AA309"/>
  <c r="AA464"/>
  <c r="AA394"/>
  <c r="AA423"/>
  <c r="AA566"/>
  <c r="AA512"/>
  <c r="AA652"/>
  <c r="AA517"/>
  <c r="AA529"/>
  <c r="AA649"/>
  <c r="AA417"/>
  <c r="AA536"/>
  <c r="AA549"/>
  <c r="AA648"/>
  <c r="AA518"/>
  <c r="AA424"/>
  <c r="AA396"/>
  <c r="AA382"/>
  <c r="AA560"/>
  <c r="AA476"/>
  <c r="AA628"/>
  <c r="AA284"/>
  <c r="AA375"/>
  <c r="AA364"/>
  <c r="AA630"/>
  <c r="AA281"/>
  <c r="AA513"/>
  <c r="AA378"/>
  <c r="AA624"/>
  <c r="AA561"/>
  <c r="AA319"/>
  <c r="AA365"/>
  <c r="AA501"/>
  <c r="AA551"/>
  <c r="AA634"/>
  <c r="AA294"/>
  <c r="AA416"/>
  <c r="AA399"/>
  <c r="AA363"/>
  <c r="AA595"/>
  <c r="AA413"/>
  <c r="AA355"/>
  <c r="AA625"/>
  <c r="AA456"/>
  <c r="AA404"/>
  <c r="AA344"/>
  <c r="AA282"/>
  <c r="AA292"/>
  <c r="AA454"/>
  <c r="AA335"/>
  <c r="AA331"/>
  <c r="AA299"/>
  <c r="AA411"/>
  <c r="AA391"/>
  <c r="AA506"/>
  <c r="AA460"/>
  <c r="AA340"/>
  <c r="V351"/>
  <c r="V437"/>
  <c r="Z217"/>
  <c r="G217" i="7"/>
  <c r="AS219" i="6"/>
  <c r="Z364" i="13"/>
  <c r="V638"/>
  <c r="N464"/>
  <c r="L464" s="1"/>
  <c r="Z360"/>
  <c r="N542"/>
  <c r="L542" s="1"/>
  <c r="V647"/>
  <c r="Z398"/>
  <c r="N37"/>
  <c r="L37" s="1"/>
  <c r="D37" i="7"/>
  <c r="R39" i="6"/>
  <c r="Z351" i="13"/>
  <c r="Z244"/>
  <c r="G244" i="7"/>
  <c r="AS246" i="6"/>
  <c r="V315" i="13"/>
  <c r="V508"/>
  <c r="V440"/>
  <c r="Z479"/>
  <c r="Z43"/>
  <c r="G43" i="7"/>
  <c r="AS45" i="6"/>
  <c r="Z352" i="13"/>
  <c r="V631"/>
  <c r="V580"/>
  <c r="V591"/>
  <c r="V407"/>
  <c r="AA614"/>
  <c r="AA343"/>
  <c r="Z254"/>
  <c r="G254" i="7"/>
  <c r="AS256" i="6"/>
  <c r="V298" i="13"/>
  <c r="Z442"/>
  <c r="Z456"/>
  <c r="Z435"/>
  <c r="V450"/>
  <c r="Z470"/>
  <c r="Z491"/>
  <c r="Z549"/>
  <c r="Z581"/>
  <c r="Z30"/>
  <c r="G30" i="7"/>
  <c r="AS32" i="6"/>
  <c r="Z179" i="13"/>
  <c r="G179" i="7"/>
  <c r="AS181" i="6"/>
  <c r="Z503" i="13"/>
  <c r="Z476"/>
  <c r="Z638"/>
  <c r="Z429"/>
  <c r="V453"/>
  <c r="V530"/>
  <c r="Z496"/>
  <c r="Z551"/>
  <c r="Z583"/>
  <c r="V608"/>
  <c r="V624"/>
  <c r="Z647"/>
  <c r="V386"/>
  <c r="V498"/>
  <c r="V559"/>
  <c r="Z405"/>
  <c r="V567"/>
  <c r="Z544"/>
  <c r="V477"/>
  <c r="Z265"/>
  <c r="G265" i="7"/>
  <c r="AS267" i="6"/>
  <c r="Z385" i="13"/>
  <c r="V499"/>
  <c r="V578"/>
  <c r="V430"/>
  <c r="V561"/>
  <c r="N472"/>
  <c r="L472" s="1"/>
  <c r="N533"/>
  <c r="L533" s="1"/>
  <c r="V599"/>
  <c r="N491"/>
  <c r="L491" s="1"/>
  <c r="N496"/>
  <c r="L496" s="1"/>
  <c r="AA381"/>
  <c r="AA368"/>
  <c r="AA637"/>
  <c r="Z552"/>
  <c r="Z584"/>
  <c r="Z611"/>
  <c r="Z627"/>
  <c r="Z502"/>
  <c r="Z493"/>
  <c r="V605"/>
  <c r="V621"/>
  <c r="Z640"/>
  <c r="Z428"/>
  <c r="V414"/>
  <c r="Z464"/>
  <c r="Z550"/>
  <c r="Z582"/>
  <c r="Z606"/>
  <c r="Z622"/>
  <c r="Z651"/>
  <c r="Z65"/>
  <c r="G65" i="7"/>
  <c r="AS67" i="6"/>
  <c r="Z322" i="13"/>
  <c r="Z482"/>
  <c r="Z650"/>
  <c r="N649"/>
  <c r="L649" s="1"/>
  <c r="Z285"/>
  <c r="Z371"/>
  <c r="V303"/>
  <c r="V577"/>
  <c r="Z463"/>
  <c r="V426"/>
  <c r="V646"/>
  <c r="V642"/>
  <c r="Z341"/>
  <c r="N521"/>
  <c r="L521" s="1"/>
  <c r="V643"/>
  <c r="V285" i="37"/>
  <c r="V608"/>
  <c r="AA333" i="13"/>
  <c r="Z379"/>
  <c r="V312"/>
  <c r="V328"/>
  <c r="Z422"/>
  <c r="Z450"/>
  <c r="V543"/>
  <c r="Z643"/>
  <c r="Z423"/>
  <c r="V460"/>
  <c r="Z487"/>
  <c r="Z553"/>
  <c r="Z585"/>
  <c r="Z175"/>
  <c r="G175" i="7"/>
  <c r="AS177" i="6"/>
  <c r="Z541" i="13"/>
  <c r="Z441"/>
  <c r="V459"/>
  <c r="V542"/>
  <c r="Z500"/>
  <c r="Z555"/>
  <c r="Z587"/>
  <c r="V610"/>
  <c r="V626"/>
  <c r="N55"/>
  <c r="L55" s="1"/>
  <c r="D55" i="7"/>
  <c r="R57" i="6"/>
  <c r="V486" i="13"/>
  <c r="V556"/>
  <c r="V485"/>
  <c r="Z637"/>
  <c r="V566"/>
  <c r="V397"/>
  <c r="V482"/>
  <c r="Z631"/>
  <c r="V548"/>
  <c r="V565"/>
  <c r="V595"/>
  <c r="V323"/>
  <c r="V427"/>
  <c r="V644"/>
  <c r="V484"/>
  <c r="N385"/>
  <c r="L385" s="1"/>
  <c r="V398" i="37"/>
  <c r="V605"/>
  <c r="Z556" i="13"/>
  <c r="Z588"/>
  <c r="Z613"/>
  <c r="Z629"/>
  <c r="Z510"/>
  <c r="Z497"/>
  <c r="V611"/>
  <c r="V627"/>
  <c r="Z648"/>
  <c r="Z440"/>
  <c r="Z451"/>
  <c r="Z515"/>
  <c r="Z570"/>
  <c r="Z602"/>
  <c r="Z616"/>
  <c r="V521"/>
  <c r="Z326"/>
  <c r="Z486"/>
  <c r="V328" i="37"/>
  <c r="N328" i="13"/>
  <c r="L328" s="1"/>
  <c r="V304" i="37"/>
  <c r="N304" i="13"/>
  <c r="L304" s="1"/>
  <c r="V306" i="37"/>
  <c r="N306" i="13"/>
  <c r="L306" s="1"/>
  <c r="V332" i="37"/>
  <c r="N332" i="13"/>
  <c r="L332" s="1"/>
  <c r="N97"/>
  <c r="L97" s="1"/>
  <c r="D97" i="7"/>
  <c r="R99" i="6"/>
  <c r="V308" i="37"/>
  <c r="N308" i="13"/>
  <c r="L308" s="1"/>
  <c r="N36"/>
  <c r="L36" s="1"/>
  <c r="D36" i="7"/>
  <c r="R38" i="6"/>
  <c r="V533" i="37"/>
  <c r="Z533" i="13"/>
  <c r="V298" i="37"/>
  <c r="N298" i="13"/>
  <c r="L298" s="1"/>
  <c r="V530" i="37"/>
  <c r="Z530" i="13"/>
  <c r="N224"/>
  <c r="L224" s="1"/>
  <c r="D224" i="7"/>
  <c r="R226" i="6"/>
  <c r="N28" i="13"/>
  <c r="L28" s="1"/>
  <c r="D28" i="7"/>
  <c r="R30" i="6"/>
  <c r="N107" i="13"/>
  <c r="L107" s="1"/>
  <c r="D107" i="7"/>
  <c r="R109" i="6"/>
  <c r="V384" i="37"/>
  <c r="N384" i="13"/>
  <c r="L384" s="1"/>
  <c r="AA557"/>
  <c r="AA598"/>
  <c r="AA474"/>
  <c r="AA437"/>
  <c r="AA583"/>
  <c r="AA639"/>
  <c r="AA420"/>
  <c r="AA581"/>
  <c r="AA582"/>
  <c r="AA651"/>
  <c r="AA459"/>
  <c r="AA576"/>
  <c r="AA562"/>
  <c r="AA526"/>
  <c r="AA452"/>
  <c r="AA589"/>
  <c r="AA317"/>
  <c r="AA482"/>
  <c r="AA401"/>
  <c r="AA311"/>
  <c r="AA568"/>
  <c r="AA546"/>
  <c r="AA350"/>
  <c r="AA473"/>
  <c r="AA527"/>
  <c r="AA421"/>
  <c r="AA409"/>
  <c r="AA481"/>
  <c r="AA461"/>
  <c r="AA558"/>
  <c r="AA438"/>
  <c r="AA415"/>
  <c r="AA556"/>
  <c r="AA644"/>
  <c r="AA288"/>
  <c r="AA623"/>
  <c r="AA602"/>
  <c r="AA567"/>
  <c r="AA458"/>
  <c r="AA287"/>
  <c r="AA535"/>
  <c r="AA397"/>
  <c r="AA516"/>
  <c r="AA502"/>
  <c r="AA564"/>
  <c r="AA569"/>
  <c r="AA588"/>
  <c r="AA545"/>
  <c r="AA592"/>
  <c r="AA303"/>
  <c r="AA339"/>
  <c r="AA289"/>
  <c r="AA305"/>
  <c r="AA295"/>
  <c r="AA345"/>
  <c r="AA278"/>
  <c r="Z190"/>
  <c r="G190" i="7"/>
  <c r="AS192" i="6"/>
  <c r="N466" i="13"/>
  <c r="L466" s="1"/>
  <c r="V576"/>
  <c r="V472"/>
  <c r="V446"/>
  <c r="N642"/>
  <c r="L642" s="1"/>
  <c r="N47"/>
  <c r="L47" s="1"/>
  <c r="D47" i="7"/>
  <c r="R49" i="6"/>
  <c r="V379" i="13"/>
  <c r="V593"/>
  <c r="V586"/>
  <c r="V497"/>
  <c r="Z52"/>
  <c r="G52" i="7"/>
  <c r="AS54" i="6"/>
  <c r="V296" i="13"/>
  <c r="V491"/>
  <c r="V514"/>
  <c r="N77"/>
  <c r="L77" s="1"/>
  <c r="D77" i="7"/>
  <c r="R79" i="6"/>
  <c r="N219" i="13"/>
  <c r="L219" s="1"/>
  <c r="D219" i="7"/>
  <c r="R221" i="6"/>
  <c r="N261" i="13"/>
  <c r="L261" s="1"/>
  <c r="D261" i="7"/>
  <c r="R263" i="6"/>
  <c r="Z277" i="13"/>
  <c r="V495"/>
  <c r="V597"/>
  <c r="N483"/>
  <c r="L483" s="1"/>
  <c r="AA389"/>
  <c r="AA448"/>
  <c r="AA402"/>
  <c r="AA499"/>
  <c r="G90" i="7"/>
  <c r="AS92" i="6"/>
  <c r="Z90" i="13"/>
  <c r="V383"/>
  <c r="Z434"/>
  <c r="Z452"/>
  <c r="V524"/>
  <c r="Z332"/>
  <c r="Z427"/>
  <c r="Z414"/>
  <c r="Z483"/>
  <c r="Z573"/>
  <c r="V523"/>
  <c r="Z652"/>
  <c r="Z101"/>
  <c r="G101" i="7"/>
  <c r="AS103" i="6"/>
  <c r="Z95" i="13"/>
  <c r="G95" i="7"/>
  <c r="AS97" i="6"/>
  <c r="Z536" i="13"/>
  <c r="Z634"/>
  <c r="Z421"/>
  <c r="V449"/>
  <c r="V518"/>
  <c r="Z488"/>
  <c r="Z542"/>
  <c r="Z575"/>
  <c r="V604"/>
  <c r="V620"/>
  <c r="V533"/>
  <c r="V528"/>
  <c r="V504"/>
  <c r="V582"/>
  <c r="V555"/>
  <c r="Z197"/>
  <c r="G197" i="7"/>
  <c r="AS199" i="6"/>
  <c r="V352" i="13"/>
  <c r="Z269"/>
  <c r="G269" i="7"/>
  <c r="AS271" i="6"/>
  <c r="V465" i="13"/>
  <c r="V479"/>
  <c r="N345"/>
  <c r="L345" s="1"/>
  <c r="Z365"/>
  <c r="V492"/>
  <c r="V509"/>
  <c r="V483"/>
  <c r="V549"/>
  <c r="V382"/>
  <c r="V495" i="37"/>
  <c r="V621"/>
  <c r="Z543" i="13"/>
  <c r="Z576"/>
  <c r="Z607"/>
  <c r="Z623"/>
  <c r="Z475"/>
  <c r="Z485"/>
  <c r="V617"/>
  <c r="Z632"/>
  <c r="Z33"/>
  <c r="G33" i="7"/>
  <c r="AS35" i="6"/>
  <c r="Z300" i="13"/>
  <c r="Z420"/>
  <c r="Z457"/>
  <c r="Z520"/>
  <c r="Z574"/>
  <c r="V519"/>
  <c r="Z618"/>
  <c r="Z45"/>
  <c r="G45" i="7"/>
  <c r="AS47" i="6"/>
  <c r="Z302" i="13"/>
  <c r="Z383"/>
  <c r="Z516"/>
  <c r="Z636"/>
  <c r="Z185"/>
  <c r="G185" i="7"/>
  <c r="AS187" i="6"/>
  <c r="N128" i="13"/>
  <c r="L128" s="1"/>
  <c r="D128" i="7"/>
  <c r="R130" i="6"/>
  <c r="N80" i="13"/>
  <c r="L80" s="1"/>
  <c r="D80" i="7"/>
  <c r="R82" i="6"/>
  <c r="Z168" i="13"/>
  <c r="G168" i="7"/>
  <c r="AS170" i="6"/>
  <c r="N487" i="13"/>
  <c r="L487" s="1"/>
  <c r="V405"/>
  <c r="V550"/>
  <c r="V410"/>
  <c r="N161"/>
  <c r="L161" s="1"/>
  <c r="D161" i="7"/>
  <c r="R163" i="6"/>
  <c r="V305" i="13"/>
  <c r="V493"/>
  <c r="N634"/>
  <c r="L634" s="1"/>
  <c r="V652"/>
  <c r="N525"/>
  <c r="L525" s="1"/>
  <c r="N177"/>
  <c r="L177" s="1"/>
  <c r="D177" i="7"/>
  <c r="R179" i="6"/>
  <c r="V575" i="13"/>
  <c r="V448"/>
  <c r="N507"/>
  <c r="L507" s="1"/>
  <c r="V429"/>
  <c r="Z71"/>
  <c r="G71" i="7"/>
  <c r="AS73" i="6"/>
  <c r="Z250" i="13"/>
  <c r="G250" i="7"/>
  <c r="AS252" i="6"/>
  <c r="V306" i="13"/>
  <c r="V324"/>
  <c r="Z446"/>
  <c r="Z511"/>
  <c r="Z630"/>
  <c r="Z257"/>
  <c r="G257" i="7"/>
  <c r="AS259" i="6"/>
  <c r="Z390" i="13"/>
  <c r="Z447"/>
  <c r="V456"/>
  <c r="Z477"/>
  <c r="Z539"/>
  <c r="Z577"/>
  <c r="Z644"/>
  <c r="Z466"/>
  <c r="Z517"/>
  <c r="Z649"/>
  <c r="Z433"/>
  <c r="V455"/>
  <c r="V534"/>
  <c r="Z492"/>
  <c r="Z547"/>
  <c r="Z579"/>
  <c r="V606"/>
  <c r="V622"/>
  <c r="V390"/>
  <c r="N121"/>
  <c r="L121" s="1"/>
  <c r="D121" i="7"/>
  <c r="R123" i="6"/>
  <c r="N503" i="13"/>
  <c r="L503" s="1"/>
  <c r="V286"/>
  <c r="V554"/>
  <c r="N165"/>
  <c r="L165" s="1"/>
  <c r="D165" i="7"/>
  <c r="R167" i="6"/>
  <c r="Z284" i="13"/>
  <c r="N381"/>
  <c r="L381" s="1"/>
  <c r="N84"/>
  <c r="L84" s="1"/>
  <c r="D84" i="7"/>
  <c r="R86" i="6"/>
  <c r="V546" i="13"/>
  <c r="V562"/>
  <c r="V587"/>
  <c r="V404"/>
  <c r="V544"/>
  <c r="V525"/>
  <c r="N182"/>
  <c r="L182" s="1"/>
  <c r="D182" i="7"/>
  <c r="R184" i="6"/>
  <c r="V317" i="13"/>
  <c r="V469"/>
  <c r="V563"/>
  <c r="N468"/>
  <c r="L468" s="1"/>
  <c r="V491" i="37"/>
  <c r="AA400" i="13"/>
  <c r="V323" i="37"/>
  <c r="Z548" i="13"/>
  <c r="Z580"/>
  <c r="Z609"/>
  <c r="Z625"/>
  <c r="V297"/>
  <c r="Z489"/>
  <c r="V607"/>
  <c r="V623"/>
  <c r="Z432"/>
  <c r="Z471"/>
  <c r="Z562"/>
  <c r="Z594"/>
  <c r="Z612"/>
  <c r="Z628"/>
  <c r="Z318"/>
  <c r="V539"/>
  <c r="Z512"/>
  <c r="Z523"/>
  <c r="N103"/>
  <c r="L103" s="1"/>
  <c r="D103" i="7"/>
  <c r="R105" i="6"/>
  <c r="N104" i="13"/>
  <c r="L104" s="1"/>
  <c r="D104" i="7"/>
  <c r="R106" i="6"/>
  <c r="N27" i="13"/>
  <c r="L27" s="1"/>
  <c r="D27" i="7"/>
  <c r="R29" i="6"/>
  <c r="N228" i="13"/>
  <c r="L228" s="1"/>
  <c r="D228" i="7"/>
  <c r="R230" i="6"/>
  <c r="V314" i="37"/>
  <c r="N314" i="13"/>
  <c r="L314" s="1"/>
  <c r="V322" i="37"/>
  <c r="N322" i="13"/>
  <c r="L322" s="1"/>
  <c r="V330" i="37"/>
  <c r="N330" i="13"/>
  <c r="L330" s="1"/>
  <c r="N194"/>
  <c r="L194" s="1"/>
  <c r="D194" i="7"/>
  <c r="R196" i="6"/>
  <c r="V308" i="13"/>
  <c r="N44"/>
  <c r="L44" s="1"/>
  <c r="D44" i="7"/>
  <c r="R46" i="6"/>
  <c r="N250" i="13"/>
  <c r="L250" s="1"/>
  <c r="D250" i="7"/>
  <c r="R252" i="6"/>
  <c r="V390" i="37"/>
  <c r="N390" i="13"/>
  <c r="L390" s="1"/>
  <c r="V302"/>
  <c r="V330"/>
  <c r="N100"/>
  <c r="L100" s="1"/>
  <c r="D100" i="7"/>
  <c r="R102" i="6"/>
  <c r="Z32" i="13"/>
  <c r="G32" i="7"/>
  <c r="AS34" i="6"/>
  <c r="V538" i="37"/>
  <c r="Z538" i="13"/>
  <c r="N66"/>
  <c r="L66" s="1"/>
  <c r="D66" i="7"/>
  <c r="R68" i="6"/>
  <c r="V324" i="37"/>
  <c r="N324" i="13"/>
  <c r="L324" s="1"/>
  <c r="V300" i="37"/>
  <c r="N300" i="13"/>
  <c r="L300" s="1"/>
  <c r="AA451"/>
  <c r="AA565"/>
  <c r="AA596"/>
  <c r="AA466"/>
  <c r="AA445"/>
  <c r="AA440"/>
  <c r="AA441"/>
  <c r="AA544"/>
  <c r="AA646"/>
  <c r="AA307"/>
  <c r="AA470"/>
  <c r="AA590"/>
  <c r="AA432"/>
  <c r="AA467"/>
  <c r="AA427"/>
  <c r="AA570"/>
  <c r="AA494"/>
  <c r="AA475"/>
  <c r="AA638"/>
  <c r="AA559"/>
  <c r="AA444"/>
  <c r="AA356"/>
  <c r="AA584"/>
  <c r="AA578"/>
  <c r="AA408"/>
  <c r="AA543"/>
  <c r="AA514"/>
  <c r="AA436"/>
  <c r="AA554"/>
  <c r="AA603"/>
  <c r="AA418"/>
  <c r="AA573"/>
  <c r="AA351"/>
  <c r="AA575"/>
  <c r="AA492"/>
  <c r="AA612"/>
  <c r="AA497"/>
  <c r="AA468"/>
  <c r="AA293"/>
  <c r="AA341"/>
  <c r="AA434"/>
  <c r="AA315"/>
  <c r="AA376"/>
  <c r="AA599"/>
  <c r="AA532"/>
  <c r="AA541"/>
  <c r="AA572"/>
  <c r="AA442"/>
  <c r="AA419"/>
  <c r="AA379"/>
  <c r="AA291"/>
  <c r="AA631"/>
  <c r="AA431"/>
  <c r="AA574"/>
  <c r="AA647"/>
  <c r="AA622"/>
  <c r="AA540"/>
  <c r="AA606"/>
  <c r="AA386"/>
  <c r="AA405"/>
  <c r="AA372"/>
  <c r="AA642"/>
  <c r="AA496"/>
  <c r="AA615"/>
  <c r="AA619"/>
  <c r="AA580"/>
  <c r="AA385"/>
  <c r="V517"/>
  <c r="N114"/>
  <c r="L114" s="1"/>
  <c r="D114" i="7"/>
  <c r="R116" i="6"/>
  <c r="Z358" i="13"/>
  <c r="V311"/>
  <c r="V478"/>
  <c r="V601"/>
  <c r="V341"/>
  <c r="Z528"/>
  <c r="V331"/>
  <c r="N59"/>
  <c r="L59" s="1"/>
  <c r="D59" i="7"/>
  <c r="R61" i="6"/>
  <c r="V470" i="13"/>
  <c r="Z372"/>
  <c r="N49"/>
  <c r="L49" s="1"/>
  <c r="D49" i="7"/>
  <c r="R51" i="6"/>
  <c r="Z359" i="13"/>
  <c r="V277"/>
  <c r="V371"/>
  <c r="V502"/>
  <c r="AA374"/>
  <c r="AA337"/>
  <c r="AA354"/>
  <c r="Z426"/>
  <c r="V527"/>
  <c r="Z380"/>
  <c r="Z324"/>
  <c r="Z419"/>
  <c r="V458"/>
  <c r="Z469"/>
  <c r="Z565"/>
  <c r="Z597"/>
  <c r="Z529"/>
  <c r="Z75"/>
  <c r="G75" i="7"/>
  <c r="AS77" i="6"/>
  <c r="Z388" i="13"/>
  <c r="Z220"/>
  <c r="G220" i="7"/>
  <c r="AS222" i="6"/>
  <c r="Z445" i="13"/>
  <c r="Z461"/>
  <c r="Z478"/>
  <c r="Z532"/>
  <c r="Z567"/>
  <c r="Z599"/>
  <c r="V616"/>
  <c r="V536"/>
  <c r="N470"/>
  <c r="L470" s="1"/>
  <c r="Z282"/>
  <c r="V309"/>
  <c r="V463"/>
  <c r="V510"/>
  <c r="Z376"/>
  <c r="V553"/>
  <c r="V376"/>
  <c r="V529"/>
  <c r="V557"/>
  <c r="N191"/>
  <c r="L191" s="1"/>
  <c r="D191" i="7"/>
  <c r="R193" i="6"/>
  <c r="N523" i="13"/>
  <c r="L523" s="1"/>
  <c r="V467"/>
  <c r="V313"/>
  <c r="V547"/>
  <c r="V276"/>
  <c r="N515"/>
  <c r="L515" s="1"/>
  <c r="N95"/>
  <c r="L95" s="1"/>
  <c r="D95" i="7"/>
  <c r="R97" i="6"/>
  <c r="V588" i="13"/>
  <c r="V395"/>
  <c r="Z527"/>
  <c r="Z568"/>
  <c r="Z600"/>
  <c r="Z619"/>
  <c r="Z646"/>
  <c r="Z240"/>
  <c r="G240" i="7"/>
  <c r="AS242" i="6"/>
  <c r="Z473" i="13"/>
  <c r="V613"/>
  <c r="V629"/>
  <c r="Z642"/>
  <c r="Z199"/>
  <c r="G199" i="7"/>
  <c r="AS201" i="6"/>
  <c r="V322" i="13"/>
  <c r="Z444"/>
  <c r="Z453"/>
  <c r="V535"/>
  <c r="Z566"/>
  <c r="Z598"/>
  <c r="Z614"/>
  <c r="Z525"/>
  <c r="Z498"/>
  <c r="V500"/>
  <c r="N485"/>
  <c r="L485" s="1"/>
  <c r="V480"/>
  <c r="V558"/>
  <c r="N338"/>
  <c r="L338" s="1"/>
  <c r="V278"/>
  <c r="V468"/>
  <c r="Z336"/>
  <c r="N187"/>
  <c r="L187" s="1"/>
  <c r="D187" i="7"/>
  <c r="R189" i="6"/>
  <c r="Z283" i="13"/>
  <c r="V641"/>
  <c r="V481"/>
  <c r="V431"/>
  <c r="V444"/>
  <c r="V616" i="37"/>
  <c r="AA406" i="13"/>
  <c r="V463" i="37"/>
  <c r="AA635" i="13"/>
  <c r="V320"/>
  <c r="Z438"/>
  <c r="Z458"/>
  <c r="Z508"/>
  <c r="V388"/>
  <c r="Z439"/>
  <c r="V452"/>
  <c r="Z506"/>
  <c r="Z509"/>
  <c r="Z569"/>
  <c r="Z601"/>
  <c r="V326"/>
  <c r="V412"/>
  <c r="Z468"/>
  <c r="V532"/>
  <c r="Z425"/>
  <c r="V451"/>
  <c r="V526"/>
  <c r="Z484"/>
  <c r="Z571"/>
  <c r="Z603"/>
  <c r="V618"/>
  <c r="V653"/>
  <c r="V402"/>
  <c r="V552"/>
  <c r="Z399"/>
  <c r="V447"/>
  <c r="N530"/>
  <c r="L530" s="1"/>
  <c r="V573"/>
  <c r="Z377"/>
  <c r="V551"/>
  <c r="V442"/>
  <c r="V511"/>
  <c r="N377"/>
  <c r="L377" s="1"/>
  <c r="V389"/>
  <c r="Z280"/>
  <c r="Z392"/>
  <c r="V307"/>
  <c r="V385"/>
  <c r="V501"/>
  <c r="V585"/>
  <c r="V466"/>
  <c r="V603"/>
  <c r="V393"/>
  <c r="V487" i="37"/>
  <c r="V283"/>
  <c r="V511"/>
  <c r="AA633" i="13"/>
  <c r="V276" i="37"/>
  <c r="Z474" i="13"/>
  <c r="Z572"/>
  <c r="Z605"/>
  <c r="Z621"/>
  <c r="Z481"/>
  <c r="Z504"/>
  <c r="V619"/>
  <c r="Z424"/>
  <c r="Z459"/>
  <c r="Z472"/>
  <c r="Z554"/>
  <c r="Z586"/>
  <c r="Z608"/>
  <c r="Z624"/>
  <c r="Z653"/>
  <c r="Z68"/>
  <c r="G68" i="7"/>
  <c r="AS70" i="6"/>
  <c r="Z310" i="13"/>
  <c r="Z507"/>
  <c r="Z505"/>
  <c r="V540"/>
  <c r="V312" i="37"/>
  <c r="N312" i="13"/>
  <c r="L312" s="1"/>
  <c r="N232"/>
  <c r="L232" s="1"/>
  <c r="D232" i="7"/>
  <c r="R234" i="6"/>
  <c r="V519" i="37"/>
  <c r="Z519" i="13"/>
  <c r="N39"/>
  <c r="L39" s="1"/>
  <c r="D39" i="7"/>
  <c r="R41" i="6"/>
  <c r="N108" i="13"/>
  <c r="L108" s="1"/>
  <c r="D108" i="7"/>
  <c r="R110" i="6"/>
  <c r="N220" i="13"/>
  <c r="L220" s="1"/>
  <c r="D220" i="7"/>
  <c r="R222" i="6"/>
  <c r="V316" i="37"/>
  <c r="N316" i="13"/>
  <c r="L316" s="1"/>
  <c r="V410" i="37"/>
  <c r="N410" i="13"/>
  <c r="L410" s="1"/>
  <c r="N198"/>
  <c r="L198" s="1"/>
  <c r="D198" i="7"/>
  <c r="R200" i="6"/>
  <c r="V314" i="13"/>
  <c r="V531" i="37"/>
  <c r="Z531" i="13"/>
  <c r="N302"/>
  <c r="L302" s="1"/>
  <c r="N71"/>
  <c r="L71" s="1"/>
  <c r="D71" i="7"/>
  <c r="R73" i="6"/>
  <c r="V534" i="37"/>
  <c r="Z534" i="13"/>
  <c r="N74"/>
  <c r="L74" s="1"/>
  <c r="D74" i="7"/>
  <c r="R76" i="6"/>
  <c r="N236" i="13"/>
  <c r="L236" s="1"/>
  <c r="D236" i="7"/>
  <c r="R238" i="6"/>
  <c r="V414" i="37"/>
  <c r="N414" i="13"/>
  <c r="L414" s="1"/>
  <c r="N254"/>
  <c r="L254" s="1"/>
  <c r="D254" i="7"/>
  <c r="R256" i="6"/>
  <c r="AA429" i="13"/>
  <c r="AA439"/>
  <c r="AA520"/>
  <c r="AA507"/>
  <c r="AA446"/>
  <c r="AA453"/>
  <c r="AA645"/>
  <c r="AA352"/>
  <c r="AA462"/>
  <c r="AA611"/>
  <c r="AA653"/>
  <c r="AA548"/>
  <c r="AA601"/>
  <c r="AA425"/>
  <c r="AA358"/>
  <c r="AA430"/>
  <c r="AA472"/>
  <c r="AA523"/>
  <c r="AA509"/>
  <c r="AA594"/>
  <c r="AA620"/>
  <c r="AA591"/>
  <c r="AA537"/>
  <c r="AA477"/>
  <c r="AA435"/>
  <c r="AA449"/>
  <c r="AA321"/>
  <c r="AA552"/>
  <c r="AA585"/>
  <c r="AA522"/>
  <c r="AA457"/>
  <c r="AA480"/>
  <c r="AA325"/>
  <c r="AA359"/>
  <c r="AA553"/>
  <c r="AA525"/>
  <c r="AA313"/>
  <c r="AA485"/>
  <c r="AA393"/>
  <c r="AA357"/>
  <c r="AA465"/>
  <c r="AA327"/>
  <c r="AA493"/>
  <c r="AA488"/>
  <c r="AA510"/>
  <c r="AA347"/>
  <c r="AA336"/>
  <c r="AA387"/>
  <c r="AA550"/>
  <c r="AA286"/>
  <c r="AA504"/>
  <c r="AA290"/>
  <c r="AA524"/>
  <c r="AA610"/>
  <c r="AA539"/>
  <c r="AA609"/>
  <c r="AA627"/>
  <c r="AA301"/>
  <c r="AA613"/>
  <c r="Z373"/>
  <c r="V445"/>
  <c r="V394"/>
  <c r="V434"/>
  <c r="V380"/>
  <c r="V425"/>
  <c r="V422"/>
  <c r="V651"/>
  <c r="Z129"/>
  <c r="G129" i="7"/>
  <c r="AS131" i="6"/>
  <c r="Z211" i="13"/>
  <c r="G211" i="7"/>
  <c r="AS213" i="6"/>
  <c r="Z287" i="13"/>
  <c r="V321"/>
  <c r="V600"/>
  <c r="V443"/>
  <c r="V640"/>
  <c r="Z291"/>
  <c r="V560"/>
  <c r="V508" i="37"/>
  <c r="AA604" i="13"/>
  <c r="V373" i="37"/>
  <c r="Z460" i="13"/>
  <c r="Z316"/>
  <c r="Z443"/>
  <c r="V454"/>
  <c r="Z514"/>
  <c r="Z499"/>
  <c r="Z557"/>
  <c r="Z589"/>
  <c r="Z192"/>
  <c r="G192" i="7"/>
  <c r="AS194" i="6"/>
  <c r="Z308" i="13"/>
  <c r="Z641"/>
  <c r="Z69"/>
  <c r="G69" i="7"/>
  <c r="AS71" i="6"/>
  <c r="Z437" i="13"/>
  <c r="V457"/>
  <c r="V538"/>
  <c r="Z513"/>
  <c r="Z559"/>
  <c r="Z591"/>
  <c r="V612"/>
  <c r="V628"/>
  <c r="N116"/>
  <c r="L116" s="1"/>
  <c r="D116" i="7"/>
  <c r="R118" i="6"/>
  <c r="V301" i="13"/>
  <c r="V424"/>
  <c r="V471"/>
  <c r="V650"/>
  <c r="N223"/>
  <c r="L223" s="1"/>
  <c r="D223" i="7"/>
  <c r="R225" i="6"/>
  <c r="Z370" i="13"/>
  <c r="V464"/>
  <c r="Z540"/>
  <c r="N75"/>
  <c r="L75" s="1"/>
  <c r="D75" i="7"/>
  <c r="R77" i="6"/>
  <c r="N478" i="13"/>
  <c r="L478" s="1"/>
  <c r="V574"/>
  <c r="Z229"/>
  <c r="G229" i="7"/>
  <c r="AS231" i="6"/>
  <c r="N520" i="13"/>
  <c r="L520" s="1"/>
  <c r="Z121"/>
  <c r="G121" i="7"/>
  <c r="AS123" i="6"/>
  <c r="Z289" i="13"/>
  <c r="Z395"/>
  <c r="V645"/>
  <c r="V564"/>
  <c r="V583"/>
  <c r="N336"/>
  <c r="L336" s="1"/>
  <c r="V423"/>
  <c r="V396"/>
  <c r="Z213"/>
  <c r="G213" i="7"/>
  <c r="AS215" i="6"/>
  <c r="V489" i="13"/>
  <c r="V436"/>
  <c r="AA484"/>
  <c r="V422" i="37"/>
  <c r="AA361" i="13"/>
  <c r="V528" i="37"/>
  <c r="V450"/>
  <c r="AA367" i="13"/>
  <c r="AA279"/>
  <c r="AA403"/>
  <c r="V407" i="37"/>
  <c r="Z560" i="13"/>
  <c r="Z592"/>
  <c r="Z615"/>
  <c r="V541"/>
  <c r="V531"/>
  <c r="Z501"/>
  <c r="V609"/>
  <c r="V625"/>
  <c r="Z639"/>
  <c r="Z107"/>
  <c r="G107" i="7"/>
  <c r="AS109" i="6"/>
  <c r="Z235" i="13"/>
  <c r="G235" i="7"/>
  <c r="AS237" i="6"/>
  <c r="Z436" i="13"/>
  <c r="Z449"/>
  <c r="Z522"/>
  <c r="Z480"/>
  <c r="Z558"/>
  <c r="Z590"/>
  <c r="Z610"/>
  <c r="Z626"/>
  <c r="Z645"/>
  <c r="Z490"/>
  <c r="Z294"/>
  <c r="V279"/>
  <c r="V421"/>
  <c r="V648"/>
  <c r="V319"/>
  <c r="V432"/>
  <c r="N99"/>
  <c r="L99" s="1"/>
  <c r="D99" i="7"/>
  <c r="R101" i="6"/>
  <c r="Z151" i="13"/>
  <c r="G151" i="7"/>
  <c r="AS153" i="6"/>
  <c r="Z382" i="13"/>
  <c r="V327"/>
  <c r="V513"/>
  <c r="Z394"/>
  <c r="Z361"/>
  <c r="N96"/>
  <c r="L96" s="1"/>
  <c r="D96" i="7"/>
  <c r="R98" i="6"/>
  <c r="V474" i="13"/>
  <c r="V512"/>
  <c r="V506"/>
  <c r="V380" i="37"/>
  <c r="AA334" i="13"/>
  <c r="V370" i="37"/>
  <c r="AA280" i="13"/>
  <c r="V500" i="37"/>
  <c r="V483"/>
  <c r="V296"/>
  <c r="AA342" i="13"/>
  <c r="V316"/>
  <c r="V332"/>
  <c r="Z430"/>
  <c r="Z454"/>
  <c r="Z526"/>
  <c r="Z431"/>
  <c r="V522"/>
  <c r="Z495"/>
  <c r="Z561"/>
  <c r="Z593"/>
  <c r="Z183"/>
  <c r="G183" i="7"/>
  <c r="AS185" i="6"/>
  <c r="Z195" i="13"/>
  <c r="G195" i="7"/>
  <c r="AS197" i="6"/>
  <c r="V310" i="13"/>
  <c r="V384"/>
  <c r="Z537"/>
  <c r="Z193"/>
  <c r="G193" i="7"/>
  <c r="AS195" i="6"/>
  <c r="Z410" i="13"/>
  <c r="Z467"/>
  <c r="Z535"/>
  <c r="Z563"/>
  <c r="Z595"/>
  <c r="V614"/>
  <c r="Z521"/>
  <c r="V349"/>
  <c r="V329"/>
  <c r="V420"/>
  <c r="Z402"/>
  <c r="V494"/>
  <c r="V325"/>
  <c r="N534"/>
  <c r="L534" s="1"/>
  <c r="V487"/>
  <c r="V435"/>
  <c r="V602"/>
  <c r="V439"/>
  <c r="V473"/>
  <c r="N535"/>
  <c r="L535" s="1"/>
  <c r="N343"/>
  <c r="L343" s="1"/>
  <c r="V496"/>
  <c r="N543"/>
  <c r="L543" s="1"/>
  <c r="V589"/>
  <c r="Z347"/>
  <c r="V537"/>
  <c r="V441"/>
  <c r="V636"/>
  <c r="V475"/>
  <c r="V488"/>
  <c r="Z149"/>
  <c r="G149" i="7"/>
  <c r="AS151" i="6"/>
  <c r="V590" i="13"/>
  <c r="V299"/>
  <c r="V419"/>
  <c r="V476"/>
  <c r="V490"/>
  <c r="V569"/>
  <c r="N334"/>
  <c r="L334" s="1"/>
  <c r="Z114"/>
  <c r="G114" i="7"/>
  <c r="AS116" i="6"/>
  <c r="V428" i="13"/>
  <c r="V438"/>
  <c r="V617" i="37"/>
  <c r="V392"/>
  <c r="Z564" i="13"/>
  <c r="Z596"/>
  <c r="Z617"/>
  <c r="Z465"/>
  <c r="V520"/>
  <c r="V615"/>
  <c r="Z518"/>
  <c r="Z448"/>
  <c r="Z455"/>
  <c r="V516"/>
  <c r="Z546"/>
  <c r="Z578"/>
  <c r="Z604"/>
  <c r="Z620"/>
  <c r="Z98"/>
  <c r="G98" i="7"/>
  <c r="AS100" i="6"/>
  <c r="Z92" i="13"/>
  <c r="G92" i="7"/>
  <c r="AS94" i="6"/>
  <c r="V304" i="13"/>
  <c r="Z494"/>
  <c r="V302" i="37"/>
  <c r="R243" l="1"/>
  <c r="W243" i="13"/>
  <c r="AP245" i="6"/>
  <c r="BE245" i="1"/>
  <c r="R246" i="37"/>
  <c r="BE248" i="1"/>
  <c r="W246" i="13"/>
  <c r="AP248" i="6"/>
  <c r="AN169" i="1"/>
  <c r="AC167" i="5"/>
  <c r="AN194" i="1"/>
  <c r="AC192" i="5"/>
  <c r="G200" i="13"/>
  <c r="S202" i="1"/>
  <c r="G202" i="13"/>
  <c r="S204" i="1"/>
  <c r="G151" i="13"/>
  <c r="S153" i="1"/>
  <c r="G249" i="13"/>
  <c r="S251" i="1"/>
  <c r="U226" i="37"/>
  <c r="Z226" i="13"/>
  <c r="G226" i="7"/>
  <c r="AS228" i="6"/>
  <c r="G235" i="13"/>
  <c r="S237" i="1"/>
  <c r="AN41"/>
  <c r="AC39" i="5"/>
  <c r="G69" i="13"/>
  <c r="S71" i="1"/>
  <c r="R150" i="37"/>
  <c r="BE152" i="1"/>
  <c r="W150" i="13"/>
  <c r="AP152" i="6"/>
  <c r="AN90" i="1"/>
  <c r="AC88" i="5"/>
  <c r="P36" i="37"/>
  <c r="U36" i="13"/>
  <c r="AI38" i="6"/>
  <c r="AN134" i="1"/>
  <c r="AC132" i="5"/>
  <c r="AN44" i="1"/>
  <c r="AC42" i="5"/>
  <c r="P103" i="37"/>
  <c r="U103" i="13"/>
  <c r="AI105" i="6"/>
  <c r="AN154" i="34"/>
  <c r="AS143" i="1"/>
  <c r="Y143" i="12"/>
  <c r="R28" i="37"/>
  <c r="W28" i="13"/>
  <c r="AP30" i="6"/>
  <c r="BE30" i="1"/>
  <c r="G259" i="13"/>
  <c r="S261" i="1"/>
  <c r="S146"/>
  <c r="G144" i="13"/>
  <c r="AQ141" i="1"/>
  <c r="AD139" i="5"/>
  <c r="U274" i="37"/>
  <c r="Z274" i="13"/>
  <c r="AS276" i="6"/>
  <c r="G274" i="7"/>
  <c r="G113" i="13"/>
  <c r="S115" i="1"/>
  <c r="P112" i="37"/>
  <c r="U112" i="13"/>
  <c r="AI114" i="6"/>
  <c r="S184" i="1"/>
  <c r="G182" i="13"/>
  <c r="AB213" i="12"/>
  <c r="AA213" s="1"/>
  <c r="AR224" i="34"/>
  <c r="AT213" i="1"/>
  <c r="AN160"/>
  <c r="AC158" i="5"/>
  <c r="AN77" i="1"/>
  <c r="AC75" i="5"/>
  <c r="R181" i="37"/>
  <c r="W181" i="13"/>
  <c r="AP183" i="6"/>
  <c r="BE183" i="1"/>
  <c r="R189" i="37"/>
  <c r="W189" i="13"/>
  <c r="AP191" i="6"/>
  <c r="BE191" i="1"/>
  <c r="R253" i="37"/>
  <c r="W253" i="13"/>
  <c r="AP255" i="6"/>
  <c r="BE255" i="1"/>
  <c r="AN236"/>
  <c r="AC234" i="5"/>
  <c r="P38" i="37"/>
  <c r="U38" i="13"/>
  <c r="AI40" i="6"/>
  <c r="S272" i="1"/>
  <c r="G270" i="13"/>
  <c r="AN269" i="34"/>
  <c r="AS258" i="1"/>
  <c r="Y258" i="12"/>
  <c r="AR198" i="34"/>
  <c r="AB187" i="12"/>
  <c r="AA187" s="1"/>
  <c r="AT187" i="1"/>
  <c r="AN151"/>
  <c r="AC149" i="5"/>
  <c r="AN49" i="1"/>
  <c r="AC47" i="5"/>
  <c r="G266" i="13"/>
  <c r="S268" i="1"/>
  <c r="S257"/>
  <c r="G255" i="13"/>
  <c r="AN259" i="1"/>
  <c r="AC257" i="5"/>
  <c r="AN209" i="1"/>
  <c r="AC207" i="5"/>
  <c r="AN119" i="34"/>
  <c r="AS108" i="1"/>
  <c r="Y108" i="12"/>
  <c r="AN157" i="34"/>
  <c r="AS146" i="1"/>
  <c r="Y146" i="12"/>
  <c r="AN126" i="34"/>
  <c r="AS115" i="1"/>
  <c r="Y115" i="12"/>
  <c r="AN87" i="34"/>
  <c r="AS76" i="1"/>
  <c r="Y76" i="12"/>
  <c r="P225" i="37"/>
  <c r="AI227" i="6"/>
  <c r="U225" i="13"/>
  <c r="P253" i="37"/>
  <c r="U253" i="13"/>
  <c r="AI255" i="6"/>
  <c r="U172" i="37"/>
  <c r="AS174" i="6"/>
  <c r="Z172" i="13"/>
  <c r="G172" i="7"/>
  <c r="AN166" i="1"/>
  <c r="AC164" i="5"/>
  <c r="AN124" i="34"/>
  <c r="AS113" i="1"/>
  <c r="Y113" i="12"/>
  <c r="AR135" i="34"/>
  <c r="AB124" i="12"/>
  <c r="AA124" s="1"/>
  <c r="AT124" i="1"/>
  <c r="AB194" i="12"/>
  <c r="AA194" s="1"/>
  <c r="AR205" i="34"/>
  <c r="AT194" i="1"/>
  <c r="AR65" i="34"/>
  <c r="AB54" i="12"/>
  <c r="AA54" s="1"/>
  <c r="AT54" i="1"/>
  <c r="U134" i="37"/>
  <c r="Z134" i="13"/>
  <c r="G134" i="7"/>
  <c r="AS136" i="6"/>
  <c r="R234" i="37"/>
  <c r="W234" i="13"/>
  <c r="AP236" i="6"/>
  <c r="BE236" i="1"/>
  <c r="AN159"/>
  <c r="AC157" i="5"/>
  <c r="R130" i="37"/>
  <c r="W130" i="13"/>
  <c r="AP132" i="6"/>
  <c r="BE132" i="1"/>
  <c r="U60" i="37"/>
  <c r="AS62" i="6"/>
  <c r="Z60" i="13"/>
  <c r="G60" i="7"/>
  <c r="AQ82" i="1"/>
  <c r="AD80" i="5"/>
  <c r="P104" i="37"/>
  <c r="AI106" i="6"/>
  <c r="U104" i="13"/>
  <c r="R258" i="37"/>
  <c r="W258" i="13"/>
  <c r="AP260" i="6"/>
  <c r="BE260" i="1"/>
  <c r="S159"/>
  <c r="G157" i="13"/>
  <c r="AN244" i="1"/>
  <c r="AC242" i="5"/>
  <c r="AQ60" i="34"/>
  <c r="AT49" i="1"/>
  <c r="R271" i="37"/>
  <c r="W271" i="13"/>
  <c r="AP273" i="6"/>
  <c r="BE273" i="1"/>
  <c r="S252"/>
  <c r="G250" i="13"/>
  <c r="P140" i="37"/>
  <c r="U140" i="13"/>
  <c r="AI142" i="6"/>
  <c r="U146" i="37"/>
  <c r="AS148" i="6"/>
  <c r="Z146" i="13"/>
  <c r="G146" i="7"/>
  <c r="AN46" i="1"/>
  <c r="AC44" i="5"/>
  <c r="G178" i="13"/>
  <c r="S180" i="1"/>
  <c r="AQ182"/>
  <c r="AD180" i="5"/>
  <c r="S55" i="1"/>
  <c r="G53" i="13"/>
  <c r="AN227" i="1"/>
  <c r="AC225" i="5"/>
  <c r="AN119" i="1"/>
  <c r="AC117" i="5"/>
  <c r="P88" i="37"/>
  <c r="U88" i="13"/>
  <c r="AI90" i="6"/>
  <c r="AQ52" i="34"/>
  <c r="AT41" i="1"/>
  <c r="AR140" i="34"/>
  <c r="AB129" i="12"/>
  <c r="AA129" s="1"/>
  <c r="AT129" i="1"/>
  <c r="AR139" i="34"/>
  <c r="AB128" i="12"/>
  <c r="AA128" s="1"/>
  <c r="AT128" i="1"/>
  <c r="G135" i="13"/>
  <c r="S137" i="1"/>
  <c r="P187" i="37"/>
  <c r="AI189" i="6"/>
  <c r="U187" i="13"/>
  <c r="P194" i="37"/>
  <c r="U194" i="13"/>
  <c r="AI196" i="6"/>
  <c r="S176" i="1"/>
  <c r="G174" i="13"/>
  <c r="G110"/>
  <c r="S112" i="1"/>
  <c r="G64" i="13"/>
  <c r="S66" i="1"/>
  <c r="AN237" i="34"/>
  <c r="AS226" i="1"/>
  <c r="Y226" i="12"/>
  <c r="AN264" i="1"/>
  <c r="AC262" i="5"/>
  <c r="AQ62" i="34"/>
  <c r="AT51" i="1"/>
  <c r="R161" i="37"/>
  <c r="BE163" i="1"/>
  <c r="W161" i="13"/>
  <c r="AP163" i="6"/>
  <c r="R163" i="37"/>
  <c r="BE165" i="1"/>
  <c r="W163" i="13"/>
  <c r="AP165" i="6"/>
  <c r="R81" i="37"/>
  <c r="AP83" i="6"/>
  <c r="BE83" i="1"/>
  <c r="W81" i="13"/>
  <c r="P34" i="37"/>
  <c r="U34" i="13"/>
  <c r="AI36" i="6"/>
  <c r="P239" i="37"/>
  <c r="U239" i="13"/>
  <c r="AI241" i="6"/>
  <c r="AQ218" i="1"/>
  <c r="AD216" i="5"/>
  <c r="AN221" i="1"/>
  <c r="AC219" i="5"/>
  <c r="G73" i="13"/>
  <c r="S75" i="1"/>
  <c r="G233" i="13"/>
  <c r="S235" i="1"/>
  <c r="S219"/>
  <c r="G217" i="13"/>
  <c r="AN254" i="1"/>
  <c r="AC252" i="5"/>
  <c r="G197" i="13"/>
  <c r="S199" i="1"/>
  <c r="P228" i="37"/>
  <c r="U228" i="13"/>
  <c r="AI230" i="6"/>
  <c r="O267" i="1"/>
  <c r="P278" i="34"/>
  <c r="L267" i="12"/>
  <c r="P247" i="37"/>
  <c r="AI249" i="6"/>
  <c r="U247" i="13"/>
  <c r="R221" i="37"/>
  <c r="W221" i="13"/>
  <c r="AP223" i="6"/>
  <c r="BE223" i="1"/>
  <c r="AN271"/>
  <c r="AC269" i="5"/>
  <c r="AN132" i="1"/>
  <c r="AC130" i="5"/>
  <c r="R67" i="37"/>
  <c r="W67" i="13"/>
  <c r="AP69" i="6"/>
  <c r="BE69" i="1"/>
  <c r="G54" i="13"/>
  <c r="S56" i="1"/>
  <c r="G224" i="13"/>
  <c r="S226" i="1"/>
  <c r="G232" i="13"/>
  <c r="S234" i="1"/>
  <c r="P268" i="37"/>
  <c r="U268" i="13"/>
  <c r="AI270" i="6"/>
  <c r="AN109" i="1"/>
  <c r="AC107" i="5"/>
  <c r="S54" i="1"/>
  <c r="G52" i="13"/>
  <c r="S49" i="1"/>
  <c r="G47" i="13"/>
  <c r="AR219" i="34"/>
  <c r="AB208" i="12"/>
  <c r="AA208" s="1"/>
  <c r="AT208" i="1"/>
  <c r="S152"/>
  <c r="G150" i="13"/>
  <c r="R178" i="37"/>
  <c r="AP180" i="6"/>
  <c r="W178" i="13"/>
  <c r="BE180" i="1"/>
  <c r="AN173"/>
  <c r="AC171" i="5"/>
  <c r="R252" i="37"/>
  <c r="W252" i="13"/>
  <c r="AP254" i="6"/>
  <c r="BE254" i="1"/>
  <c r="AQ144"/>
  <c r="AD142" i="5"/>
  <c r="AR278" i="34"/>
  <c r="AB267" i="12"/>
  <c r="AA267" s="1"/>
  <c r="AT267" i="1"/>
  <c r="AR181" i="34"/>
  <c r="AB170" i="12"/>
  <c r="AA170" s="1"/>
  <c r="AT170" i="1"/>
  <c r="R123" i="37"/>
  <c r="W123" i="13"/>
  <c r="AP125" i="6"/>
  <c r="BE125" i="1"/>
  <c r="G172" i="13"/>
  <c r="S174" i="1"/>
  <c r="AN273"/>
  <c r="AC271" i="5"/>
  <c r="P125" i="37"/>
  <c r="U125" i="13"/>
  <c r="AI127" i="6"/>
  <c r="AQ55" i="1"/>
  <c r="AD53" i="5"/>
  <c r="U171" i="37"/>
  <c r="AS173" i="6"/>
  <c r="Z171" i="13"/>
  <c r="G171" i="7"/>
  <c r="S165" i="1"/>
  <c r="G163" i="13"/>
  <c r="G89"/>
  <c r="S91" i="1"/>
  <c r="R27" i="37"/>
  <c r="W27" i="13"/>
  <c r="AP29" i="6"/>
  <c r="BE29" i="1"/>
  <c r="P242" i="34"/>
  <c r="O231" i="1"/>
  <c r="L231" i="12"/>
  <c r="AT52" i="34"/>
  <c r="BB41" i="1"/>
  <c r="AC41" i="12"/>
  <c r="R80" i="37"/>
  <c r="W80" i="13"/>
  <c r="AP82" i="6"/>
  <c r="BE82" i="1"/>
  <c r="AN225"/>
  <c r="AC223" i="5"/>
  <c r="U122" i="37"/>
  <c r="G122" i="7"/>
  <c r="AS124" i="6"/>
  <c r="Z122" i="13"/>
  <c r="R142" i="37"/>
  <c r="W142" i="13"/>
  <c r="AP144" i="6"/>
  <c r="BE144" i="1"/>
  <c r="AR169" i="34"/>
  <c r="AB158" i="12"/>
  <c r="AA158" s="1"/>
  <c r="AT158" i="1"/>
  <c r="AR142" i="34"/>
  <c r="AB131" i="12"/>
  <c r="AA131" s="1"/>
  <c r="AT131" i="1"/>
  <c r="AN213" i="34"/>
  <c r="AS202" i="1"/>
  <c r="Y202" i="12"/>
  <c r="P37" i="37"/>
  <c r="AI39" i="6"/>
  <c r="U37" i="13"/>
  <c r="AN117" i="1"/>
  <c r="AC115" i="5"/>
  <c r="AN191" i="1"/>
  <c r="AC189" i="5"/>
  <c r="S51" i="1"/>
  <c r="G49" i="13"/>
  <c r="U109" i="37"/>
  <c r="AS111" i="6"/>
  <c r="Z109" i="13"/>
  <c r="G109" i="7"/>
  <c r="G114" i="13"/>
  <c r="S116" i="1"/>
  <c r="S248"/>
  <c r="G246" i="13"/>
  <c r="AN212" i="34"/>
  <c r="AS201" i="1"/>
  <c r="Y201" i="12"/>
  <c r="AN85" i="1"/>
  <c r="AC83" i="5"/>
  <c r="AN172" i="34"/>
  <c r="AS161" i="1"/>
  <c r="Y161" i="12"/>
  <c r="S229" i="1"/>
  <c r="G227" i="13"/>
  <c r="G216"/>
  <c r="S218" i="1"/>
  <c r="AB56" i="12"/>
  <c r="AA56" s="1"/>
  <c r="AR67" i="34"/>
  <c r="AT56" i="1"/>
  <c r="AN91"/>
  <c r="AC89" i="5"/>
  <c r="AT113" i="34"/>
  <c r="BB102" i="1"/>
  <c r="AC102" i="12"/>
  <c r="AN69" i="1"/>
  <c r="AC67" i="5"/>
  <c r="AB155" i="12"/>
  <c r="AA155" s="1"/>
  <c r="AR166" i="34"/>
  <c r="AT155" i="1"/>
  <c r="R182" i="37"/>
  <c r="W182" i="13"/>
  <c r="AP184" i="6"/>
  <c r="BE184" i="1"/>
  <c r="S154"/>
  <c r="G152" i="13"/>
  <c r="P82" i="37"/>
  <c r="U82" i="13"/>
  <c r="AI84" i="6"/>
  <c r="AB173" i="12"/>
  <c r="AA173" s="1"/>
  <c r="AR184" i="34"/>
  <c r="AT173" i="1"/>
  <c r="AN233"/>
  <c r="AC231" i="5"/>
  <c r="S124" i="1"/>
  <c r="G122" i="13"/>
  <c r="P184" i="37"/>
  <c r="U184" i="13"/>
  <c r="AI186" i="6"/>
  <c r="AN247" i="1"/>
  <c r="AC245" i="5"/>
  <c r="AN217" i="1"/>
  <c r="AC215" i="5"/>
  <c r="AN200" i="1"/>
  <c r="AC198" i="5"/>
  <c r="AN207" i="1"/>
  <c r="AC205" i="5"/>
  <c r="AB67" i="12"/>
  <c r="AA67" s="1"/>
  <c r="AR78" i="34"/>
  <c r="AT67" i="1"/>
  <c r="U202" i="37"/>
  <c r="AS204" i="6"/>
  <c r="Z202" i="13"/>
  <c r="G202" i="7"/>
  <c r="AA31" i="12"/>
  <c r="G88" i="13"/>
  <c r="S90" i="1"/>
  <c r="G162" i="13"/>
  <c r="S164" i="1"/>
  <c r="G185" i="13"/>
  <c r="S187" i="1"/>
  <c r="S258"/>
  <c r="G256" i="13"/>
  <c r="S275" i="1"/>
  <c r="G273" i="13"/>
  <c r="AN37" i="1"/>
  <c r="AC35" i="5"/>
  <c r="G112" i="13"/>
  <c r="S114" i="1"/>
  <c r="G85" i="13"/>
  <c r="S87" i="1"/>
  <c r="S47"/>
  <c r="G45" i="13"/>
  <c r="P44" i="37"/>
  <c r="U44" i="13"/>
  <c r="AI46" i="6"/>
  <c r="AB123" i="12"/>
  <c r="AA123" s="1"/>
  <c r="AR134" i="34"/>
  <c r="AT123" i="1"/>
  <c r="P232" i="37"/>
  <c r="U232" i="13"/>
  <c r="AI234" i="6"/>
  <c r="R230" i="37"/>
  <c r="BE232" i="1"/>
  <c r="W230" i="13"/>
  <c r="AP232" i="6"/>
  <c r="AA120" i="12"/>
  <c r="G211" i="13"/>
  <c r="S213" i="1"/>
  <c r="G66" i="13"/>
  <c r="S68" i="1"/>
  <c r="S50"/>
  <c r="G48" i="13"/>
  <c r="AN196" i="1"/>
  <c r="AC194" i="5"/>
  <c r="G68" i="13"/>
  <c r="S70" i="1"/>
  <c r="P214" i="37"/>
  <c r="U214" i="13"/>
  <c r="AI216" i="6"/>
  <c r="U153" i="37"/>
  <c r="AS155" i="6"/>
  <c r="Z153" i="13"/>
  <c r="G153" i="7"/>
  <c r="U170" i="37"/>
  <c r="Z170" i="13"/>
  <c r="G170" i="7"/>
  <c r="AS172" i="6"/>
  <c r="U169" i="37"/>
  <c r="AS171" i="6"/>
  <c r="Z169" i="13"/>
  <c r="G169" i="7"/>
  <c r="S178" i="1"/>
  <c r="G176" i="13"/>
  <c r="S262" i="1"/>
  <c r="G260" i="13"/>
  <c r="G267"/>
  <c r="S269" i="1"/>
  <c r="R264" i="37"/>
  <c r="W264" i="13"/>
  <c r="AP266" i="6"/>
  <c r="BE266" i="1"/>
  <c r="AN255"/>
  <c r="AC253" i="5"/>
  <c r="AN175" i="34"/>
  <c r="AS164" i="1"/>
  <c r="Y164" i="12"/>
  <c r="AR213" i="34"/>
  <c r="AB202" i="12"/>
  <c r="AA202" s="1"/>
  <c r="AT202" i="1"/>
  <c r="R186" i="37"/>
  <c r="W186" i="13"/>
  <c r="AP188" i="6"/>
  <c r="BE188" i="1"/>
  <c r="AN198" i="34"/>
  <c r="AS187" i="1"/>
  <c r="Y187" i="12"/>
  <c r="U124" i="37"/>
  <c r="AS126" i="6"/>
  <c r="Z124" i="13"/>
  <c r="G124" i="7"/>
  <c r="U200" i="37"/>
  <c r="Z200" i="13"/>
  <c r="G200" i="7"/>
  <c r="AS202" i="6"/>
  <c r="R106" i="37"/>
  <c r="BE108" i="1"/>
  <c r="W106" i="13"/>
  <c r="AP108" i="6"/>
  <c r="AQ47" i="1"/>
  <c r="AD45" i="5"/>
  <c r="U164" i="37"/>
  <c r="G164" i="7"/>
  <c r="AS166" i="6"/>
  <c r="Z164" i="13"/>
  <c r="G82"/>
  <c r="S84" i="1"/>
  <c r="G37" i="13"/>
  <c r="S39" i="1"/>
  <c r="G215" i="13"/>
  <c r="S217" i="1"/>
  <c r="S119"/>
  <c r="G117" i="13"/>
  <c r="S255" i="1"/>
  <c r="G253" i="13"/>
  <c r="R82" i="37"/>
  <c r="AP84" i="6"/>
  <c r="BE84" i="1"/>
  <c r="W82" i="13"/>
  <c r="S58" i="1"/>
  <c r="G56" i="13"/>
  <c r="G210"/>
  <c r="S212" i="1"/>
  <c r="S142"/>
  <c r="G140" i="13"/>
  <c r="U145" i="37"/>
  <c r="Z145" i="13"/>
  <c r="G145" i="7"/>
  <c r="AS147" i="6"/>
  <c r="G81" i="13"/>
  <c r="S83" i="1"/>
  <c r="AN83" i="34"/>
  <c r="AS72" i="1"/>
  <c r="Y72" i="12"/>
  <c r="AN283" i="34"/>
  <c r="Y272" i="12"/>
  <c r="AS272" i="1"/>
  <c r="R143" i="37"/>
  <c r="AP145" i="6"/>
  <c r="W143" i="13"/>
  <c r="BE145" i="1"/>
  <c r="R93" i="37"/>
  <c r="W93" i="13"/>
  <c r="AP95" i="6"/>
  <c r="BE95" i="1"/>
  <c r="AN150"/>
  <c r="AC148" i="5"/>
  <c r="R173" i="37"/>
  <c r="W173" i="13"/>
  <c r="AP175" i="6"/>
  <c r="BE175" i="1"/>
  <c r="AN86"/>
  <c r="AC84" i="5"/>
  <c r="U138" i="37"/>
  <c r="AS140" i="6"/>
  <c r="Z138" i="13"/>
  <c r="G138" i="7"/>
  <c r="G39" i="13"/>
  <c r="S41" i="1"/>
  <c r="S201"/>
  <c r="G199" i="13"/>
  <c r="G213"/>
  <c r="S215" i="1"/>
  <c r="S263"/>
  <c r="G261" i="13"/>
  <c r="R132" i="37"/>
  <c r="BE134" i="1"/>
  <c r="W132" i="13"/>
  <c r="AP134" i="6"/>
  <c r="AR137" i="34"/>
  <c r="AB126" i="12"/>
  <c r="AA126" s="1"/>
  <c r="AT126" i="1"/>
  <c r="G247" i="13"/>
  <c r="S249" i="1"/>
  <c r="R44" i="37"/>
  <c r="W44" i="13"/>
  <c r="AP46" i="6"/>
  <c r="BE46" i="1"/>
  <c r="S107"/>
  <c r="G105" i="13"/>
  <c r="P133" i="37"/>
  <c r="U133" i="13"/>
  <c r="AI135" i="6"/>
  <c r="R236" i="37"/>
  <c r="W236" i="13"/>
  <c r="AP238" i="6"/>
  <c r="BE238" i="1"/>
  <c r="AQ246"/>
  <c r="AD244" i="5"/>
  <c r="R97" i="37"/>
  <c r="W97" i="13"/>
  <c r="AP99" i="6"/>
  <c r="BE99" i="1"/>
  <c r="R177" i="37"/>
  <c r="W177" i="13"/>
  <c r="AP179" i="6"/>
  <c r="BE179" i="1"/>
  <c r="P219" i="37"/>
  <c r="U219" i="13"/>
  <c r="AI221" i="6"/>
  <c r="P182" i="37"/>
  <c r="U182" i="13"/>
  <c r="AI184" i="6"/>
  <c r="R36" i="37"/>
  <c r="W36" i="13"/>
  <c r="AP38" i="6"/>
  <c r="BE38" i="1"/>
  <c r="AN58"/>
  <c r="AC56" i="5"/>
  <c r="AN141" i="1"/>
  <c r="AC139" i="5"/>
  <c r="U155" i="37"/>
  <c r="Z155" i="13"/>
  <c r="G155" i="7"/>
  <c r="AS157" i="6"/>
  <c r="G41" i="13"/>
  <c r="S43" i="1"/>
  <c r="AR75" i="34"/>
  <c r="AB64" i="12"/>
  <c r="AA64" s="1"/>
  <c r="AT64" i="1"/>
  <c r="AN129"/>
  <c r="AC127" i="5"/>
  <c r="AN139" i="34"/>
  <c r="AS128" i="1"/>
  <c r="Y128" i="12"/>
  <c r="AN74" i="34"/>
  <c r="AS63" i="1"/>
  <c r="Y63" i="12"/>
  <c r="P271" i="37"/>
  <c r="U271" i="13"/>
  <c r="AI273" i="6"/>
  <c r="AT100" i="34"/>
  <c r="BB89" i="1"/>
  <c r="AC89" i="12"/>
  <c r="AN252" i="34"/>
  <c r="AS241" i="1"/>
  <c r="Y241" i="12"/>
  <c r="AN226" i="34"/>
  <c r="AS215" i="1"/>
  <c r="Y215" i="12"/>
  <c r="S126" i="1"/>
  <c r="G124" i="13"/>
  <c r="G218"/>
  <c r="S220" i="1"/>
  <c r="P255" i="37"/>
  <c r="U255" i="13"/>
  <c r="AI257" i="6"/>
  <c r="S270" i="1"/>
  <c r="G268" i="13"/>
  <c r="AN257" i="1"/>
  <c r="AC255" i="5"/>
  <c r="R268" i="37"/>
  <c r="BE270" i="1"/>
  <c r="W268" i="13"/>
  <c r="AP270" i="6"/>
  <c r="AN125" i="34"/>
  <c r="AS114" i="1"/>
  <c r="Y114" i="12"/>
  <c r="AN73" i="34"/>
  <c r="AS62" i="1"/>
  <c r="Y62" i="12"/>
  <c r="R144" i="37"/>
  <c r="W144" i="13"/>
  <c r="AP146" i="6"/>
  <c r="BE146" i="1"/>
  <c r="R215" i="37"/>
  <c r="AP217" i="6"/>
  <c r="W215" i="13"/>
  <c r="BE217" i="1"/>
  <c r="R105" i="37"/>
  <c r="BE107" i="1"/>
  <c r="W105" i="13"/>
  <c r="AP107" i="6"/>
  <c r="R167" i="37"/>
  <c r="W167" i="13"/>
  <c r="AP169" i="6"/>
  <c r="BE169" i="1"/>
  <c r="AQ83"/>
  <c r="AD81" i="5"/>
  <c r="S160" i="1"/>
  <c r="G158" i="13"/>
  <c r="G226"/>
  <c r="S228" i="1"/>
  <c r="P227" i="37"/>
  <c r="AI229" i="6"/>
  <c r="U227" i="13"/>
  <c r="AR56" i="34"/>
  <c r="AB45" i="12"/>
  <c r="AA45" s="1"/>
  <c r="AT45" i="1"/>
  <c r="G100" i="13"/>
  <c r="S102" i="1"/>
  <c r="AB48" i="12"/>
  <c r="AA48" s="1"/>
  <c r="AR59" i="34"/>
  <c r="AT48" i="1"/>
  <c r="AQ238"/>
  <c r="AD236" i="5"/>
  <c r="U260" i="37"/>
  <c r="Z260" i="13"/>
  <c r="G260" i="7"/>
  <c r="AS262" i="6"/>
  <c r="P154" i="37"/>
  <c r="U154" i="13"/>
  <c r="AI156" i="6"/>
  <c r="P266" i="37"/>
  <c r="AI268" i="6"/>
  <c r="U266" i="13"/>
  <c r="P94" i="37"/>
  <c r="U94" i="13"/>
  <c r="AI96" i="6"/>
  <c r="AQ148" i="1"/>
  <c r="AD146" i="5"/>
  <c r="AR173" i="34"/>
  <c r="AB162" i="12"/>
  <c r="AA162" s="1"/>
  <c r="AT162" i="1"/>
  <c r="AN208"/>
  <c r="AC206" i="5"/>
  <c r="AN82" i="1"/>
  <c r="AC80" i="5"/>
  <c r="U117" i="37"/>
  <c r="AS119" i="6"/>
  <c r="Z117" i="13"/>
  <c r="G117" i="7"/>
  <c r="G179" i="13"/>
  <c r="S181" i="1"/>
  <c r="R88" i="37"/>
  <c r="W88" i="13"/>
  <c r="AP90" i="6"/>
  <c r="BE90" i="1"/>
  <c r="P243" i="37"/>
  <c r="U243" i="13"/>
  <c r="AI245" i="6"/>
  <c r="P201" i="37"/>
  <c r="U201" i="13"/>
  <c r="AI203" i="6"/>
  <c r="P136" i="37"/>
  <c r="U136" i="13"/>
  <c r="AI138" i="6"/>
  <c r="G36" i="13"/>
  <c r="S38" i="1"/>
  <c r="R187" i="37"/>
  <c r="AP189" i="6"/>
  <c r="W187" i="13"/>
  <c r="BE189" i="1"/>
  <c r="AN170"/>
  <c r="AC168" i="5"/>
  <c r="AN204" i="34"/>
  <c r="Y193" i="12"/>
  <c r="AS193" i="1"/>
  <c r="AB58" i="12"/>
  <c r="AA58" s="1"/>
  <c r="AR69" i="34"/>
  <c r="AT58" i="1"/>
  <c r="AN32"/>
  <c r="AC30" i="5"/>
  <c r="G44" i="13"/>
  <c r="S46" i="1"/>
  <c r="S40"/>
  <c r="G38" i="13"/>
  <c r="S133" i="1"/>
  <c r="G131" i="13"/>
  <c r="S144" i="1"/>
  <c r="G142" i="13"/>
  <c r="G212"/>
  <c r="S214" i="1"/>
  <c r="R66" i="37"/>
  <c r="W66" i="13"/>
  <c r="AP68" i="6"/>
  <c r="BE68" i="1"/>
  <c r="AN182"/>
  <c r="AC180" i="5"/>
  <c r="G225" i="13"/>
  <c r="S227" i="1"/>
  <c r="S140"/>
  <c r="G138" i="13"/>
  <c r="AN274" i="34"/>
  <c r="AS263" i="1"/>
  <c r="Y263" i="12"/>
  <c r="AN118" i="34"/>
  <c r="AS107" i="1"/>
  <c r="Y107" i="12"/>
  <c r="R261" i="37"/>
  <c r="W261" i="13"/>
  <c r="AP263" i="6"/>
  <c r="BE263" i="1"/>
  <c r="G190" i="13"/>
  <c r="S192" i="1"/>
  <c r="G111" i="13"/>
  <c r="S113" i="1"/>
  <c r="S136"/>
  <c r="G134" i="13"/>
  <c r="AN274" i="1"/>
  <c r="AC272" i="5"/>
  <c r="AN222" i="1"/>
  <c r="AC220" i="5"/>
  <c r="S161" i="1"/>
  <c r="G159" i="13"/>
  <c r="G193"/>
  <c r="S195" i="1"/>
  <c r="AN206" i="34"/>
  <c r="Y195" i="12"/>
  <c r="AS195" i="1"/>
  <c r="AR226" i="34"/>
  <c r="AB215" i="12"/>
  <c r="AA215" s="1"/>
  <c r="AT215" i="1"/>
  <c r="AR158" i="34"/>
  <c r="AB147" i="12"/>
  <c r="AA147" s="1"/>
  <c r="AT147" i="1"/>
  <c r="AN262" i="34"/>
  <c r="AS251" i="1"/>
  <c r="Y251" i="12"/>
  <c r="U166" i="37"/>
  <c r="G166" i="7"/>
  <c r="AS168" i="6"/>
  <c r="Z166" i="13"/>
  <c r="AR73" i="34"/>
  <c r="AB62" i="12"/>
  <c r="AA62" s="1"/>
  <c r="AT62" i="1"/>
  <c r="AN218"/>
  <c r="AC216" i="5"/>
  <c r="AR126" i="34"/>
  <c r="AB115" i="12"/>
  <c r="AA115" s="1"/>
  <c r="AT115" i="1"/>
  <c r="AN67" i="34"/>
  <c r="Y56" i="12"/>
  <c r="AS56" i="1"/>
  <c r="S221"/>
  <c r="G219" i="13"/>
  <c r="G274"/>
  <c r="S276" i="1"/>
  <c r="S177"/>
  <c r="G175" i="13"/>
  <c r="S172" i="1"/>
  <c r="G170" i="13"/>
  <c r="G186"/>
  <c r="S188" i="1"/>
  <c r="S60"/>
  <c r="G58" i="13"/>
  <c r="AN234" i="34"/>
  <c r="AS223" i="1"/>
  <c r="Y223" i="12"/>
  <c r="AN156" i="34"/>
  <c r="AS145" i="1"/>
  <c r="Y145" i="12"/>
  <c r="G252" i="13"/>
  <c r="S254" i="1"/>
  <c r="S259"/>
  <c r="G257" i="13"/>
  <c r="S175" i="1"/>
  <c r="G173" i="13"/>
  <c r="P186" i="37"/>
  <c r="U186" i="13"/>
  <c r="AI188" i="6"/>
  <c r="S171" i="1"/>
  <c r="G169" i="13"/>
  <c r="G137"/>
  <c r="S139" i="1"/>
  <c r="AN223" i="34"/>
  <c r="AS212" i="1"/>
  <c r="Y212" i="12"/>
  <c r="P141" i="37"/>
  <c r="U141" i="13"/>
  <c r="AI143" i="6"/>
  <c r="AN112" i="34"/>
  <c r="AS101" i="1"/>
  <c r="Y101" i="12"/>
  <c r="AR124" i="34"/>
  <c r="AB113" i="12"/>
  <c r="AA113" s="1"/>
  <c r="AT113" i="1"/>
  <c r="P243" i="34"/>
  <c r="O232" i="1"/>
  <c r="L232" i="12"/>
  <c r="R222" i="37"/>
  <c r="AP224" i="6"/>
  <c r="W222" i="13"/>
  <c r="BE224" i="1"/>
  <c r="R103" i="37"/>
  <c r="W103" i="13"/>
  <c r="AP105" i="6"/>
  <c r="BE105" i="1"/>
  <c r="R201" i="37"/>
  <c r="BE203" i="1"/>
  <c r="W201" i="13"/>
  <c r="AP203" i="6"/>
  <c r="S128" i="1"/>
  <c r="G126" i="13"/>
  <c r="S271" i="1"/>
  <c r="G269" i="13"/>
  <c r="P167" i="37"/>
  <c r="U167" i="13"/>
  <c r="AI169" i="6"/>
  <c r="S149" i="1"/>
  <c r="G147" i="13"/>
  <c r="R241" i="37"/>
  <c r="BE243" i="1"/>
  <c r="W241" i="13"/>
  <c r="AP243" i="6"/>
  <c r="AR208" i="34"/>
  <c r="AB197" i="12"/>
  <c r="AA197" s="1"/>
  <c r="AT197" i="1"/>
  <c r="R31" i="37"/>
  <c r="W31" i="13"/>
  <c r="AP33" i="6"/>
  <c r="BE33" i="1"/>
  <c r="G70" i="13"/>
  <c r="S72" i="1"/>
  <c r="P102" i="37"/>
  <c r="U102" i="13"/>
  <c r="AI104" i="6"/>
  <c r="P222" i="37"/>
  <c r="U222" i="13"/>
  <c r="AI224" i="6"/>
  <c r="AN144" i="1"/>
  <c r="AC142" i="5"/>
  <c r="AQ275" i="1"/>
  <c r="AD273" i="5"/>
  <c r="R188" i="37"/>
  <c r="AP190" i="6"/>
  <c r="W188" i="13"/>
  <c r="BE190" i="1"/>
  <c r="R91" i="37"/>
  <c r="W91" i="13"/>
  <c r="AP93" i="6"/>
  <c r="BE93" i="1"/>
  <c r="AN33"/>
  <c r="AC31" i="5"/>
  <c r="AN265" i="1"/>
  <c r="AC263" i="5"/>
  <c r="P165" i="37"/>
  <c r="U165" i="13"/>
  <c r="AI167" i="6"/>
  <c r="P77" i="37"/>
  <c r="U77" i="13"/>
  <c r="AI79" i="6"/>
  <c r="AN55" i="1"/>
  <c r="AC53" i="5"/>
  <c r="G50" i="13"/>
  <c r="S52" i="1"/>
  <c r="P178" i="37"/>
  <c r="U178" i="13"/>
  <c r="AI180" i="6"/>
  <c r="AN185" i="1"/>
  <c r="AC183" i="5"/>
  <c r="R78" i="37"/>
  <c r="BE80" i="1"/>
  <c r="W78" i="13"/>
  <c r="AP80" i="6"/>
  <c r="P123" i="37"/>
  <c r="U123" i="13"/>
  <c r="AI125" i="6"/>
  <c r="AQ73" i="1"/>
  <c r="AD71" i="5"/>
  <c r="R204" i="37"/>
  <c r="W204" i="13"/>
  <c r="AP206" i="6"/>
  <c r="BE206" i="1"/>
  <c r="R152" i="37"/>
  <c r="W152" i="13"/>
  <c r="AP154" i="6"/>
  <c r="BE154" i="1"/>
  <c r="P63" i="37"/>
  <c r="U63" i="13"/>
  <c r="AI65" i="6"/>
  <c r="R270" i="37"/>
  <c r="BE272" i="1"/>
  <c r="W270" i="13"/>
  <c r="AP272" i="6"/>
  <c r="P66" i="37"/>
  <c r="AI68" i="6"/>
  <c r="U66" i="13"/>
  <c r="G223"/>
  <c r="S225" i="1"/>
  <c r="S130"/>
  <c r="G128" i="13"/>
  <c r="G189"/>
  <c r="S191" i="1"/>
  <c r="S145"/>
  <c r="G143" i="13"/>
  <c r="R209" i="37"/>
  <c r="W209" i="13"/>
  <c r="AP211" i="6"/>
  <c r="BE211" i="1"/>
  <c r="P158" i="37"/>
  <c r="U158" i="13"/>
  <c r="AI160" i="6"/>
  <c r="P233" i="37"/>
  <c r="AI235" i="6"/>
  <c r="U233" i="13"/>
  <c r="AN93" i="1"/>
  <c r="AC91" i="5"/>
  <c r="AN248" i="1"/>
  <c r="AC246" i="5"/>
  <c r="G242" i="13"/>
  <c r="S244" i="1"/>
  <c r="S150"/>
  <c r="G148" i="13"/>
  <c r="R174" i="37"/>
  <c r="W174" i="13"/>
  <c r="AP176" i="6"/>
  <c r="BE176" i="1"/>
  <c r="R266" i="37"/>
  <c r="BE268" i="1"/>
  <c r="W266" i="13"/>
  <c r="AP268" i="6"/>
  <c r="R94" i="37"/>
  <c r="AP96" i="6"/>
  <c r="BE96" i="1"/>
  <c r="W94" i="13"/>
  <c r="AN49" i="34"/>
  <c r="AS38" i="1"/>
  <c r="Y38" i="12"/>
  <c r="P189" i="37"/>
  <c r="AI191" i="6"/>
  <c r="U189" i="13"/>
  <c r="P204" i="37"/>
  <c r="U204" i="13"/>
  <c r="AI206" i="6"/>
  <c r="P84" i="37"/>
  <c r="U84" i="13"/>
  <c r="AI86" i="6"/>
  <c r="R73" i="37"/>
  <c r="AP75" i="6"/>
  <c r="W73" i="13"/>
  <c r="BE75" i="1"/>
  <c r="P241" i="34"/>
  <c r="L230" i="12"/>
  <c r="O230" i="1"/>
  <c r="AR112" i="34"/>
  <c r="AB101" i="12"/>
  <c r="AA101" s="1"/>
  <c r="AT101" i="1"/>
  <c r="AR53" i="34"/>
  <c r="AB42" i="12"/>
  <c r="AA42" s="1"/>
  <c r="AT42" i="1"/>
  <c r="G67" i="13"/>
  <c r="S69" i="1"/>
  <c r="P215" i="37"/>
  <c r="AI217" i="6"/>
  <c r="U215" i="13"/>
  <c r="S48" i="1"/>
  <c r="G46" i="13"/>
  <c r="AN186" i="1"/>
  <c r="AC184" i="5"/>
  <c r="AB97" i="12"/>
  <c r="AA97" s="1"/>
  <c r="AR108" i="34"/>
  <c r="AT97" i="1"/>
  <c r="R112" i="37"/>
  <c r="W112" i="13"/>
  <c r="AP114" i="6"/>
  <c r="BE114" i="1"/>
  <c r="S247"/>
  <c r="G245" i="13"/>
  <c r="R232" i="37"/>
  <c r="W232" i="13"/>
  <c r="AP234" i="6"/>
  <c r="BE234" i="1"/>
  <c r="P221" i="37"/>
  <c r="U221" i="13"/>
  <c r="AI223" i="6"/>
  <c r="G83" i="13"/>
  <c r="S85" i="1"/>
  <c r="S168"/>
  <c r="G166" i="13"/>
  <c r="AN224" i="1"/>
  <c r="AC222" i="5"/>
  <c r="AR63" i="34"/>
  <c r="AB52" i="12"/>
  <c r="AA52" s="1"/>
  <c r="AT52" i="1"/>
  <c r="AN106" i="34"/>
  <c r="AS95" i="1"/>
  <c r="Y95" i="12"/>
  <c r="AN68" i="1"/>
  <c r="AC66" i="5"/>
  <c r="G35" i="13"/>
  <c r="S37" i="1"/>
  <c r="AN239"/>
  <c r="AC237" i="5"/>
  <c r="P128" i="34"/>
  <c r="O117" i="1"/>
  <c r="P252" i="37"/>
  <c r="U252" i="13"/>
  <c r="AI254" i="6"/>
  <c r="AN213" i="1"/>
  <c r="AC211" i="5"/>
  <c r="AN144" i="34"/>
  <c r="AS133" i="1"/>
  <c r="Y133" i="12"/>
  <c r="AR168" i="34"/>
  <c r="AB157" i="12"/>
  <c r="AA157" s="1"/>
  <c r="AT157" i="1"/>
  <c r="AB171" i="12"/>
  <c r="AA171" s="1"/>
  <c r="AR182" i="34"/>
  <c r="AT171" i="1"/>
  <c r="AB50" i="12"/>
  <c r="AA50" s="1"/>
  <c r="AR61" i="34"/>
  <c r="AT50" i="1"/>
  <c r="G194" i="13"/>
  <c r="S196" i="1"/>
  <c r="AN79"/>
  <c r="AC77" i="5"/>
  <c r="P188" i="37"/>
  <c r="AI190" i="6"/>
  <c r="U188" i="13"/>
  <c r="P59" i="37"/>
  <c r="U59" i="13"/>
  <c r="AI61" i="6"/>
  <c r="AN262" i="1"/>
  <c r="AC260" i="5"/>
  <c r="S62" i="1"/>
  <c r="G60" i="13"/>
  <c r="G129"/>
  <c r="S131" i="1"/>
  <c r="AQ100" i="34"/>
  <c r="AT89" i="1"/>
  <c r="R53" i="37"/>
  <c r="BE55" i="1"/>
  <c r="W53" i="13"/>
  <c r="AP55" i="6"/>
  <c r="R228" i="37"/>
  <c r="W228" i="13"/>
  <c r="AP230" i="6"/>
  <c r="BE230" i="1"/>
  <c r="P27" i="37"/>
  <c r="AI29" i="6"/>
  <c r="U27" i="13"/>
  <c r="P78" i="37"/>
  <c r="U78" i="13"/>
  <c r="AI80" i="6"/>
  <c r="AN47" i="1"/>
  <c r="AC45" i="5"/>
  <c r="AR71" i="34"/>
  <c r="AB60" i="12"/>
  <c r="AA60" s="1"/>
  <c r="AT60" i="1"/>
  <c r="S59"/>
  <c r="G57" i="13"/>
  <c r="G238"/>
  <c r="S240" i="1"/>
  <c r="AN62" i="34"/>
  <c r="AS51" i="1"/>
  <c r="Y51" i="12"/>
  <c r="AN245" i="1"/>
  <c r="AC243" i="5"/>
  <c r="AN142" i="1"/>
  <c r="AC140" i="5"/>
  <c r="P161" i="37"/>
  <c r="U161" i="13"/>
  <c r="AI163" i="6"/>
  <c r="G32" i="13"/>
  <c r="S34" i="1"/>
  <c r="S134"/>
  <c r="G132" i="13"/>
  <c r="R133" i="37"/>
  <c r="W133" i="13"/>
  <c r="AP135" i="6"/>
  <c r="BE135" i="1"/>
  <c r="P269" i="37"/>
  <c r="AI271" i="6"/>
  <c r="U269" i="13"/>
  <c r="AN88" i="1"/>
  <c r="AC86" i="5"/>
  <c r="AN263" i="34"/>
  <c r="AS252" i="1"/>
  <c r="Y252" i="12"/>
  <c r="AN132" i="34"/>
  <c r="Y121" i="12"/>
  <c r="AS121" i="1"/>
  <c r="AN108" i="34"/>
  <c r="AS97" i="1"/>
  <c r="Y97" i="12"/>
  <c r="AN200" i="34"/>
  <c r="AS189" i="1"/>
  <c r="Y189" i="12"/>
  <c r="AN199" i="34"/>
  <c r="AS188" i="1"/>
  <c r="Y188" i="12"/>
  <c r="AN105" i="34"/>
  <c r="AS94" i="1"/>
  <c r="Y94" i="12"/>
  <c r="AN40" i="34"/>
  <c r="AS29" i="1"/>
  <c r="Y29" i="12"/>
  <c r="AN91" i="34"/>
  <c r="AS80" i="1"/>
  <c r="Y80" i="12"/>
  <c r="AN225" i="34"/>
  <c r="Y214" i="12"/>
  <c r="AS214" i="1"/>
  <c r="AN71" i="34"/>
  <c r="AS60" i="1"/>
  <c r="Y60" i="12"/>
  <c r="AN42" i="34"/>
  <c r="AS31" i="1"/>
  <c r="Y31" i="12"/>
  <c r="AN147" i="34"/>
  <c r="Y136" i="12"/>
  <c r="AS136" i="1"/>
  <c r="AN231" i="34"/>
  <c r="AS220" i="1"/>
  <c r="Y220" i="12"/>
  <c r="AN178" i="34"/>
  <c r="AS167" i="1"/>
  <c r="Y167" i="12"/>
  <c r="R205" i="37"/>
  <c r="W205" i="13"/>
  <c r="AP207" i="6"/>
  <c r="BE207" i="1"/>
  <c r="AN156"/>
  <c r="AC154" i="5"/>
  <c r="AN124" i="1"/>
  <c r="AC122" i="5"/>
  <c r="AN54" i="1"/>
  <c r="AC52" i="5"/>
  <c r="AN250" i="1"/>
  <c r="AC248" i="5"/>
  <c r="G160" i="13"/>
  <c r="S162" i="1"/>
  <c r="G27" i="13"/>
  <c r="S29" i="1"/>
  <c r="S30"/>
  <c r="G28" i="13"/>
  <c r="S143" i="1"/>
  <c r="G141" i="13"/>
  <c r="R77" i="37"/>
  <c r="W77" i="13"/>
  <c r="AP79" i="6"/>
  <c r="BE79" i="1"/>
  <c r="P57" i="37"/>
  <c r="U57" i="13"/>
  <c r="AI59" i="6"/>
  <c r="U62" i="37"/>
  <c r="Z62" i="13"/>
  <c r="G62" i="7"/>
  <c r="AS64" i="6"/>
  <c r="AN249" i="1"/>
  <c r="AC247" i="5"/>
  <c r="AR263" i="34"/>
  <c r="AB252" i="12"/>
  <c r="AA252" s="1"/>
  <c r="AT252" i="1"/>
  <c r="P246" i="37"/>
  <c r="AI248" i="6"/>
  <c r="U246" i="13"/>
  <c r="U216" i="37"/>
  <c r="AS218" i="6"/>
  <c r="Z216" i="13"/>
  <c r="G216" i="7"/>
  <c r="AN246" i="1"/>
  <c r="AC244" i="5"/>
  <c r="AR105" i="34"/>
  <c r="AB94" i="12"/>
  <c r="AA94" s="1"/>
  <c r="AT94" i="1"/>
  <c r="AR160" i="34"/>
  <c r="AB149" i="12"/>
  <c r="AA149" s="1"/>
  <c r="AT149" i="1"/>
  <c r="AB136" i="12"/>
  <c r="AA136" s="1"/>
  <c r="AR147" i="34"/>
  <c r="AT136" i="1"/>
  <c r="AN104"/>
  <c r="AC102" i="5"/>
  <c r="S61" i="1"/>
  <c r="G59" i="13"/>
  <c r="U128" i="37"/>
  <c r="G128" i="7"/>
  <c r="AS130" i="6"/>
  <c r="Z128" i="13"/>
  <c r="R37" i="37"/>
  <c r="AP39" i="6"/>
  <c r="BE39" i="1"/>
  <c r="W37" i="13"/>
  <c r="S53" i="1"/>
  <c r="G51" i="13"/>
  <c r="G165"/>
  <c r="S167" i="1"/>
  <c r="G204" i="13"/>
  <c r="S206" i="1"/>
  <c r="R233" i="37"/>
  <c r="AP235" i="6"/>
  <c r="W233" i="13"/>
  <c r="BE235" i="1"/>
  <c r="AN146" i="34"/>
  <c r="AS135" i="1"/>
  <c r="Y135" i="12"/>
  <c r="AN195" i="34"/>
  <c r="Y184" i="12"/>
  <c r="AS184" i="1"/>
  <c r="R262" i="37"/>
  <c r="AP264" i="6"/>
  <c r="BE264" i="1"/>
  <c r="W262" i="13"/>
  <c r="R34" i="37"/>
  <c r="AP36" i="6"/>
  <c r="W34" i="13"/>
  <c r="BE36" i="1"/>
  <c r="R227" i="37"/>
  <c r="W227" i="13"/>
  <c r="AP229" i="6"/>
  <c r="BE229" i="1"/>
  <c r="R198" i="37"/>
  <c r="W198" i="13"/>
  <c r="AP200" i="6"/>
  <c r="BE200" i="1"/>
  <c r="R225" i="37"/>
  <c r="AP227" i="6"/>
  <c r="W225" i="13"/>
  <c r="BE227" i="1"/>
  <c r="AN172"/>
  <c r="AC170" i="5"/>
  <c r="P108" i="37"/>
  <c r="AI110" i="6"/>
  <c r="U108" i="13"/>
  <c r="AN102" i="1"/>
  <c r="AC100" i="5"/>
  <c r="AR215" i="34"/>
  <c r="AB204" i="12"/>
  <c r="AA204" s="1"/>
  <c r="AT204" i="1"/>
  <c r="AN147"/>
  <c r="AC145" i="5"/>
  <c r="P177" i="34"/>
  <c r="O166" i="1"/>
  <c r="P85" i="34"/>
  <c r="O74" i="1"/>
  <c r="R247" i="37"/>
  <c r="W247" i="13"/>
  <c r="AP249" i="6"/>
  <c r="BE249" i="1"/>
  <c r="AQ68" i="34"/>
  <c r="AT57" i="1"/>
  <c r="AN198"/>
  <c r="AC196" i="5"/>
  <c r="AN270" i="1"/>
  <c r="AC268" i="5"/>
  <c r="R154" i="37"/>
  <c r="W154" i="13"/>
  <c r="AP156" i="6"/>
  <c r="BE156" i="1"/>
  <c r="AN64" i="34"/>
  <c r="AS53" i="1"/>
  <c r="Y53" i="12"/>
  <c r="AN83" i="1"/>
  <c r="AC81" i="5"/>
  <c r="P263" i="37"/>
  <c r="U263" i="13"/>
  <c r="AI265" i="6"/>
  <c r="P74" i="37"/>
  <c r="U74" i="13"/>
  <c r="AI76" i="6"/>
  <c r="R57" i="37"/>
  <c r="W57" i="13"/>
  <c r="AP59" i="6"/>
  <c r="BE59" i="1"/>
  <c r="AQ154"/>
  <c r="AD152" i="5"/>
  <c r="AB228" i="12"/>
  <c r="AA228" s="1"/>
  <c r="AR239" i="34"/>
  <c r="AT228" i="1"/>
  <c r="AB34" i="12"/>
  <c r="AA34" s="1"/>
  <c r="AR45" i="34"/>
  <c r="AT34" i="1"/>
  <c r="AN238"/>
  <c r="AC236" i="5"/>
  <c r="AN148" i="1"/>
  <c r="AC146" i="5"/>
  <c r="BE167" i="1"/>
  <c r="R165" i="37"/>
  <c r="W165" i="13"/>
  <c r="AP167" i="6"/>
  <c r="G198" i="13"/>
  <c r="S200" i="1"/>
  <c r="R218" i="37"/>
  <c r="BE220" i="1"/>
  <c r="W218" i="13"/>
  <c r="AP220" i="6"/>
  <c r="S141" i="1"/>
  <c r="G139" i="13"/>
  <c r="AN168" i="1"/>
  <c r="AC166" i="5"/>
  <c r="AN81" i="1"/>
  <c r="AC79" i="5"/>
  <c r="P210" i="37"/>
  <c r="U210" i="13"/>
  <c r="AI212" i="6"/>
  <c r="AQ176" i="1"/>
  <c r="AD174" i="5"/>
  <c r="AB57" i="12"/>
  <c r="AA57" s="1"/>
  <c r="AR68" i="34"/>
  <c r="P241" i="37"/>
  <c r="AI243" i="6"/>
  <c r="U241" i="13"/>
  <c r="P234" i="37"/>
  <c r="U234" i="13"/>
  <c r="AI236" i="6"/>
  <c r="AN89" i="1"/>
  <c r="AC87" i="5"/>
  <c r="G30" i="13"/>
  <c r="S32" i="1"/>
  <c r="AN253"/>
  <c r="AC251" i="5"/>
  <c r="G201" i="13"/>
  <c r="S203" i="1"/>
  <c r="G167" i="13"/>
  <c r="S169" i="1"/>
  <c r="AN140"/>
  <c r="AC138" i="5"/>
  <c r="P70" i="37"/>
  <c r="U70" i="13"/>
  <c r="AI72" i="6"/>
  <c r="AR127" i="34"/>
  <c r="AB116" i="12"/>
  <c r="AA116" s="1"/>
  <c r="AT116" i="1"/>
  <c r="AN178"/>
  <c r="AC176" i="5"/>
  <c r="AR164" i="34"/>
  <c r="AB153" i="12"/>
  <c r="AA153" s="1"/>
  <c r="AT153" i="1"/>
  <c r="AB63" i="12"/>
  <c r="AA63" s="1"/>
  <c r="AR74" i="34"/>
  <c r="AT63" i="1"/>
  <c r="S274"/>
  <c r="G272" i="13"/>
  <c r="AN277" i="1"/>
  <c r="AC275" i="5"/>
  <c r="G220" i="13"/>
  <c r="S222" i="1"/>
  <c r="G127" i="13"/>
  <c r="S129" i="1"/>
  <c r="AN100"/>
  <c r="AC98" i="5"/>
  <c r="S243" i="1"/>
  <c r="G241" i="13"/>
  <c r="AN107" i="34"/>
  <c r="AS96" i="1"/>
  <c r="Y96" i="12"/>
  <c r="AQ42" i="34"/>
  <c r="AT31" i="1"/>
  <c r="AN169" i="34"/>
  <c r="AS158" i="1"/>
  <c r="Y158" i="12"/>
  <c r="R74" i="37"/>
  <c r="W74" i="13"/>
  <c r="AP76" i="6"/>
  <c r="BE76" i="1"/>
  <c r="U56" i="37"/>
  <c r="AS58" i="6"/>
  <c r="Z56" i="13"/>
  <c r="G56" i="7"/>
  <c r="AN98" i="1"/>
  <c r="AC96" i="5"/>
  <c r="AT68" i="34"/>
  <c r="BB57" i="1"/>
  <c r="AC57" i="12"/>
  <c r="P256" i="37"/>
  <c r="U256" i="13"/>
  <c r="AI258" i="6"/>
  <c r="AN92" i="1"/>
  <c r="AC90" i="5"/>
  <c r="AN242" i="1"/>
  <c r="AC240" i="5"/>
  <c r="R104" i="37"/>
  <c r="W104" i="13"/>
  <c r="AP106" i="6"/>
  <c r="BE106" i="1"/>
  <c r="P218" i="37"/>
  <c r="U218" i="13"/>
  <c r="AI220" i="6"/>
  <c r="S163" i="1"/>
  <c r="G161" i="13"/>
  <c r="S97" i="1"/>
  <c r="G95" i="13"/>
  <c r="AN103" i="1"/>
  <c r="AC101" i="5"/>
  <c r="AQ74" i="1"/>
  <c r="AD72" i="5"/>
  <c r="R41" i="37"/>
  <c r="BE43" i="1"/>
  <c r="W41" i="13"/>
  <c r="AP43" i="6"/>
  <c r="R203" i="37"/>
  <c r="W203" i="13"/>
  <c r="AP205" i="6"/>
  <c r="BE205" i="1"/>
  <c r="R162" i="37"/>
  <c r="W162" i="13"/>
  <c r="AP164" i="6"/>
  <c r="BE164" i="1"/>
  <c r="AN39"/>
  <c r="AC37" i="5"/>
  <c r="S135" i="1"/>
  <c r="G133" i="13"/>
  <c r="AN78" i="1"/>
  <c r="AC76" i="5"/>
  <c r="G106" i="13"/>
  <c r="S108" i="1"/>
  <c r="S110"/>
  <c r="G108" i="13"/>
  <c r="G80"/>
  <c r="S82" i="1"/>
  <c r="G264" i="13"/>
  <c r="S266" i="1"/>
  <c r="G125" i="13"/>
  <c r="S127" i="1"/>
  <c r="AQ109" i="34"/>
  <c r="AT98" i="1"/>
  <c r="AN166" i="34"/>
  <c r="Y155" i="12"/>
  <c r="AS155" i="1"/>
  <c r="U40" i="37"/>
  <c r="G40" i="7"/>
  <c r="AS42" i="6"/>
  <c r="Z40" i="13"/>
  <c r="G156"/>
  <c r="S158" i="1"/>
  <c r="R251" i="37"/>
  <c r="W251" i="13"/>
  <c r="AP253" i="6"/>
  <c r="BE253" i="1"/>
  <c r="AB168" i="12"/>
  <c r="AA168" s="1"/>
  <c r="AR179" i="34"/>
  <c r="AT168" i="1"/>
  <c r="P93" i="37"/>
  <c r="U93" i="13"/>
  <c r="AI95" i="6"/>
  <c r="AN275" i="1"/>
  <c r="AC273" i="5"/>
  <c r="AT60" i="34"/>
  <c r="BB49" i="1"/>
  <c r="AC49" i="12"/>
  <c r="AN210" i="1"/>
  <c r="AC208" i="5"/>
  <c r="AN67" i="1"/>
  <c r="AC65" i="5"/>
  <c r="P150" i="37"/>
  <c r="U150" i="13"/>
  <c r="AI152" i="6"/>
  <c r="P116" i="37"/>
  <c r="U116" i="13"/>
  <c r="AI118" i="6"/>
  <c r="AN41" i="34"/>
  <c r="AS30" i="1"/>
  <c r="Y30" i="12"/>
  <c r="S185" i="1"/>
  <c r="G183" i="13"/>
  <c r="S132" i="1"/>
  <c r="G130" i="13"/>
  <c r="P131" i="37"/>
  <c r="U131" i="13"/>
  <c r="AI133" i="6"/>
  <c r="AR130" i="34"/>
  <c r="AB119" i="12"/>
  <c r="AA119" s="1"/>
  <c r="AT119" i="1"/>
  <c r="G180" i="13"/>
  <c r="S182" i="1"/>
  <c r="AN163" i="34"/>
  <c r="AS152" i="1"/>
  <c r="Y152" i="12"/>
  <c r="AC71" i="5"/>
  <c r="AN73" i="1"/>
  <c r="AN136" i="34"/>
  <c r="AS125" i="1"/>
  <c r="Y125" i="12"/>
  <c r="AR206" i="34"/>
  <c r="AB195" i="12"/>
  <c r="AA195" s="1"/>
  <c r="AT195" i="1"/>
  <c r="AN248" i="34"/>
  <c r="AS237" i="1"/>
  <c r="Y237" i="12"/>
  <c r="S260" i="1"/>
  <c r="G258" i="13"/>
  <c r="AN192" i="34"/>
  <c r="AS181" i="1"/>
  <c r="Y181" i="12"/>
  <c r="AN130" i="1"/>
  <c r="AC128" i="5"/>
  <c r="S93" i="1"/>
  <c r="G91" i="13"/>
  <c r="AN227" i="34"/>
  <c r="Y216" i="12"/>
  <c r="AS216" i="1"/>
  <c r="AN129" i="34"/>
  <c r="AS118" i="1"/>
  <c r="Y118" i="12"/>
  <c r="AN216" i="34"/>
  <c r="AS205" i="1"/>
  <c r="Y205" i="12"/>
  <c r="G31" i="13"/>
  <c r="S33" i="1"/>
  <c r="P264" i="37"/>
  <c r="U264" i="13"/>
  <c r="AI266" i="6"/>
  <c r="AR46" i="34"/>
  <c r="AB35" i="12"/>
  <c r="AA35" s="1"/>
  <c r="AT35" i="1"/>
  <c r="P55" i="34"/>
  <c r="O44" i="1"/>
  <c r="R102" i="37"/>
  <c r="W102" i="13"/>
  <c r="AP104" i="6"/>
  <c r="BE104" i="1"/>
  <c r="AQ87"/>
  <c r="AD85" i="5"/>
  <c r="AT109" i="34"/>
  <c r="BB98" i="1"/>
  <c r="AC98" i="12"/>
  <c r="R275" i="37"/>
  <c r="BE277" i="1"/>
  <c r="W275" i="13"/>
  <c r="AP277" i="6"/>
  <c r="R148" i="37"/>
  <c r="BE150" i="1"/>
  <c r="W148" i="13"/>
  <c r="AP150" i="6"/>
  <c r="P73" i="37"/>
  <c r="U73" i="13"/>
  <c r="AI75" i="6"/>
  <c r="P79" i="37"/>
  <c r="U79" i="13"/>
  <c r="AI81" i="6"/>
  <c r="S157" i="1"/>
  <c r="G155" i="13"/>
  <c r="P41" i="37"/>
  <c r="AI43" i="6"/>
  <c r="U41" i="13"/>
  <c r="P162" i="37"/>
  <c r="AI164" i="6"/>
  <c r="U162" i="13"/>
  <c r="R207" i="37"/>
  <c r="W207" i="13"/>
  <c r="AP209" i="6"/>
  <c r="BE209" i="1"/>
  <c r="AN160" i="34"/>
  <c r="Y149" i="12"/>
  <c r="AS149" i="1"/>
  <c r="P31" i="37"/>
  <c r="AI33" i="6"/>
  <c r="U31" i="13"/>
  <c r="S264" i="1"/>
  <c r="G262" i="13"/>
  <c r="G206"/>
  <c r="S208" i="1"/>
  <c r="S223"/>
  <c r="G221" i="13"/>
  <c r="G43"/>
  <c r="S45" i="1"/>
  <c r="G93" i="13"/>
  <c r="S95" i="1"/>
  <c r="S63"/>
  <c r="G61" i="13"/>
  <c r="R38" i="37"/>
  <c r="BE40" i="1"/>
  <c r="W38" i="13"/>
  <c r="AP40" i="6"/>
  <c r="G34" i="13"/>
  <c r="S36" i="1"/>
  <c r="G237" i="13"/>
  <c r="S239" i="1"/>
  <c r="G205" i="13"/>
  <c r="S207" i="1"/>
  <c r="P251" i="37"/>
  <c r="U251" i="13"/>
  <c r="AI253" i="6"/>
  <c r="AR188" i="34"/>
  <c r="AB177" i="12"/>
  <c r="AA177" s="1"/>
  <c r="AT177" i="1"/>
  <c r="P258" i="37"/>
  <c r="U258" i="13"/>
  <c r="AI260" i="6"/>
  <c r="AN59" i="1"/>
  <c r="AC57" i="5"/>
  <c r="AN75" i="34"/>
  <c r="Y64" i="12"/>
  <c r="AS64" i="1"/>
  <c r="R212" i="37"/>
  <c r="AP214" i="6"/>
  <c r="BE214" i="1"/>
  <c r="W212" i="13"/>
  <c r="R158" i="37"/>
  <c r="AP160" i="6"/>
  <c r="BE160" i="1"/>
  <c r="W158" i="13"/>
  <c r="R255" i="37"/>
  <c r="W255" i="13"/>
  <c r="AP257" i="6"/>
  <c r="BE257" i="1"/>
  <c r="R238" i="37"/>
  <c r="BE240" i="1"/>
  <c r="W238" i="13"/>
  <c r="AP240" i="6"/>
  <c r="S96" i="1"/>
  <c r="G94" i="13"/>
  <c r="G208"/>
  <c r="S210" i="1"/>
  <c r="G107" i="13"/>
  <c r="S109" i="1"/>
  <c r="AN111"/>
  <c r="AC109" i="5"/>
  <c r="G77" i="13"/>
  <c r="S79" i="1"/>
  <c r="G121" i="13"/>
  <c r="S123" i="1"/>
  <c r="G104" i="13"/>
  <c r="S106" i="1"/>
  <c r="R208" i="37"/>
  <c r="W208" i="13"/>
  <c r="AP210" i="6"/>
  <c r="BE210" i="1"/>
  <c r="AB256" i="12"/>
  <c r="AA256" s="1"/>
  <c r="AR267" i="34"/>
  <c r="AT256" i="1"/>
  <c r="AN194" i="34"/>
  <c r="AS183" i="1"/>
  <c r="Y183" i="12"/>
  <c r="AR248" i="34"/>
  <c r="AB237" i="12"/>
  <c r="AA237" s="1"/>
  <c r="AT237" i="1"/>
  <c r="AB201" i="12"/>
  <c r="AA201" s="1"/>
  <c r="AR212" i="34"/>
  <c r="AT201" i="1"/>
  <c r="AN65"/>
  <c r="AC63" i="5"/>
  <c r="S194" i="1"/>
  <c r="G192" i="13"/>
  <c r="S42" i="1"/>
  <c r="G40" i="13"/>
  <c r="S57" i="1"/>
  <c r="G55" i="13"/>
  <c r="R79" i="37"/>
  <c r="W79" i="13"/>
  <c r="AP81" i="6"/>
  <c r="BE81" i="1"/>
  <c r="G84" i="13"/>
  <c r="S86" i="1"/>
  <c r="G136" i="13"/>
  <c r="S138" i="1"/>
  <c r="G243" i="13"/>
  <c r="S245" i="1"/>
  <c r="S173"/>
  <c r="G171" i="13"/>
  <c r="P163" i="37"/>
  <c r="AI165" i="6"/>
  <c r="U163" i="13"/>
  <c r="G209"/>
  <c r="S211" i="1"/>
  <c r="AN214" i="34"/>
  <c r="AS203" i="1"/>
  <c r="Y203" i="12"/>
  <c r="S88" i="1"/>
  <c r="G86" i="13"/>
  <c r="P209" i="37"/>
  <c r="U209" i="13"/>
  <c r="AI211" i="6"/>
  <c r="AN127" i="1"/>
  <c r="AC125" i="5"/>
  <c r="AN48" i="1"/>
  <c r="AC46" i="5"/>
  <c r="AN228" i="1"/>
  <c r="AC226" i="5"/>
  <c r="R136" i="37"/>
  <c r="AP138" i="6"/>
  <c r="W136" i="13"/>
  <c r="BE138" i="1"/>
  <c r="AN34"/>
  <c r="AC32" i="5"/>
  <c r="S179" i="1"/>
  <c r="G177" i="13"/>
  <c r="G248"/>
  <c r="S250" i="1"/>
  <c r="U48" i="37"/>
  <c r="AS50" i="6"/>
  <c r="Z48" i="13"/>
  <c r="G48" i="7"/>
  <c r="S155" i="1"/>
  <c r="G153" i="13"/>
  <c r="G191"/>
  <c r="S193" i="1"/>
  <c r="G103" i="13"/>
  <c r="S105" i="1"/>
  <c r="AN71"/>
  <c r="AC69" i="5"/>
  <c r="AN173" i="34"/>
  <c r="AS162" i="1"/>
  <c r="Y162" i="12"/>
  <c r="R219" i="37"/>
  <c r="W219" i="13"/>
  <c r="AP221" i="6"/>
  <c r="BE221" i="1"/>
  <c r="AR230" i="34"/>
  <c r="AB219" i="12"/>
  <c r="AA219" s="1"/>
  <c r="AT219" i="1"/>
  <c r="R70" i="37"/>
  <c r="BE72" i="1"/>
  <c r="W70" i="13"/>
  <c r="AP72" i="6"/>
  <c r="P223" i="37"/>
  <c r="AI225" i="6"/>
  <c r="U223" i="13"/>
  <c r="AQ44" i="1"/>
  <c r="AD42" i="5"/>
  <c r="U86" i="37"/>
  <c r="Z86" i="13"/>
  <c r="G86" i="7"/>
  <c r="AS88" i="6"/>
  <c r="U42" i="37"/>
  <c r="AS44" i="6"/>
  <c r="Z42" i="13"/>
  <c r="G42" i="7"/>
  <c r="U64" i="37"/>
  <c r="G64" i="7"/>
  <c r="AS66" i="6"/>
  <c r="Z64" i="13"/>
  <c r="P249" i="37"/>
  <c r="AI251" i="6"/>
  <c r="U249" i="13"/>
  <c r="R194" i="37"/>
  <c r="AP196" i="6"/>
  <c r="BE196" i="1"/>
  <c r="W194" i="13"/>
  <c r="AN112" i="1"/>
  <c r="AC110" i="5"/>
  <c r="AN261" i="1"/>
  <c r="AC259" i="5"/>
  <c r="P132" i="37"/>
  <c r="U132" i="13"/>
  <c r="AI134" i="6"/>
  <c r="U148" i="13"/>
  <c r="P148" i="37"/>
  <c r="AI150" i="6"/>
  <c r="R63" i="37"/>
  <c r="BE65" i="1"/>
  <c r="AP65" i="6"/>
  <c r="W63" i="13"/>
  <c r="AC114" i="5"/>
  <c r="AN116" i="1"/>
  <c r="U156" i="37"/>
  <c r="G156" i="7"/>
  <c r="AS158" i="6"/>
  <c r="Z156" i="13"/>
  <c r="AQ77" i="1"/>
  <c r="AD75" i="5"/>
  <c r="AN176" i="34"/>
  <c r="AS165" i="1"/>
  <c r="Y165" i="12"/>
  <c r="AN164" i="34"/>
  <c r="AS153" i="1"/>
  <c r="Y153" i="12"/>
  <c r="P97" i="37"/>
  <c r="U97" i="13"/>
  <c r="AI99" i="6"/>
  <c r="R248" i="37"/>
  <c r="BE250" i="1"/>
  <c r="W248" i="13"/>
  <c r="AP250" i="6"/>
  <c r="R89" i="37"/>
  <c r="W89" i="13"/>
  <c r="AP91" i="6"/>
  <c r="BE91" i="1"/>
  <c r="G234" i="13"/>
  <c r="S236" i="1"/>
  <c r="G187" i="13"/>
  <c r="S189" i="1"/>
  <c r="R141" i="37"/>
  <c r="BE143" i="1"/>
  <c r="W141" i="13"/>
  <c r="AP143" i="6"/>
  <c r="G149" i="13"/>
  <c r="S151" i="1"/>
  <c r="P230" i="37"/>
  <c r="AI232" i="6"/>
  <c r="U230" i="13"/>
  <c r="AR60" i="34"/>
  <c r="AB49" i="12"/>
  <c r="AA49" s="1"/>
  <c r="G196" i="13"/>
  <c r="S198" i="1"/>
  <c r="AQ259"/>
  <c r="AD257" i="5"/>
  <c r="AQ131" i="34"/>
  <c r="AT120" i="1"/>
  <c r="R191" i="37"/>
  <c r="BE193" i="1"/>
  <c r="W191" i="13"/>
  <c r="AP193" i="6"/>
  <c r="G78" i="13"/>
  <c r="S80" i="1"/>
  <c r="S256"/>
  <c r="G254" i="13"/>
  <c r="P208" i="37"/>
  <c r="U208" i="13"/>
  <c r="AI210" i="6"/>
  <c r="P231" i="37"/>
  <c r="AI233" i="6"/>
  <c r="U231" i="13"/>
  <c r="AN154" i="1"/>
  <c r="AC152" i="5"/>
  <c r="AN116" i="34"/>
  <c r="AS105" i="1"/>
  <c r="Y105" i="12"/>
  <c r="AQ166" i="1"/>
  <c r="AD164" i="5"/>
  <c r="R249" i="37"/>
  <c r="W249" i="13"/>
  <c r="AP251" i="6"/>
  <c r="BE251" i="1"/>
  <c r="R210" i="37"/>
  <c r="AP212" i="6"/>
  <c r="W210" i="13"/>
  <c r="BE212" i="1"/>
  <c r="P106" i="37"/>
  <c r="U106" i="13"/>
  <c r="AI108" i="6"/>
  <c r="P144" i="37"/>
  <c r="U144" i="13"/>
  <c r="AI146" i="6"/>
  <c r="P137" i="37"/>
  <c r="AI139" i="6"/>
  <c r="U137" i="13"/>
  <c r="AN197" i="1"/>
  <c r="AC195" i="5"/>
  <c r="AN190" i="34"/>
  <c r="Y179" i="12"/>
  <c r="AS179" i="1"/>
  <c r="S35"/>
  <c r="G33" i="13"/>
  <c r="S118" i="1"/>
  <c r="G116" i="13"/>
  <c r="AQ244" i="1"/>
  <c r="AD242" i="5"/>
  <c r="P173" i="37"/>
  <c r="U173" i="13"/>
  <c r="AI175" i="6"/>
  <c r="P67" i="37"/>
  <c r="U67" i="13"/>
  <c r="AI69" i="6"/>
  <c r="G79" i="13"/>
  <c r="S81" i="1"/>
  <c r="G239" i="13"/>
  <c r="S241" i="1"/>
  <c r="AD47" i="5"/>
  <c r="AN176" i="1"/>
  <c r="AC174" i="5"/>
  <c r="AR123" i="34"/>
  <c r="AB112" i="12"/>
  <c r="AA112" s="1"/>
  <c r="AT112" i="1"/>
  <c r="AN57"/>
  <c r="AC55" i="5"/>
  <c r="G87" i="13"/>
  <c r="S89" i="1"/>
  <c r="G236" i="13"/>
  <c r="S238" i="1"/>
  <c r="G102" i="13"/>
  <c r="S104" i="1"/>
  <c r="S122"/>
  <c r="G120" i="13"/>
  <c r="AN180" i="1"/>
  <c r="AC178" i="5"/>
  <c r="S253" i="1"/>
  <c r="G251" i="13"/>
  <c r="R108" i="37"/>
  <c r="BE110" i="1"/>
  <c r="W108" i="13"/>
  <c r="AP110" i="6"/>
  <c r="AN240" i="1"/>
  <c r="AC238" i="5"/>
  <c r="G203" i="13"/>
  <c r="S205" i="1"/>
  <c r="R256" i="37"/>
  <c r="AP258" i="6"/>
  <c r="BE258" i="1"/>
  <c r="W256" i="13"/>
  <c r="R239" i="37"/>
  <c r="W239" i="13"/>
  <c r="AP241" i="6"/>
  <c r="BE241" i="1"/>
  <c r="G99" i="13"/>
  <c r="S101" i="1"/>
  <c r="G154" i="13"/>
  <c r="S156" i="1"/>
  <c r="S170"/>
  <c r="G168" i="13"/>
  <c r="G275"/>
  <c r="S277" i="1"/>
  <c r="U126" i="37"/>
  <c r="AS128" i="6"/>
  <c r="Z126" i="13"/>
  <c r="G126" i="7"/>
  <c r="P177" i="37"/>
  <c r="U177" i="13"/>
  <c r="AI179" i="6"/>
  <c r="P28" i="37"/>
  <c r="AI30" i="6"/>
  <c r="U28" i="13"/>
  <c r="G98"/>
  <c r="S100" i="1"/>
  <c r="G146" i="13"/>
  <c r="S148" i="1"/>
  <c r="AN66"/>
  <c r="AC64" i="5"/>
  <c r="AN243" i="1"/>
  <c r="AC241" i="5"/>
  <c r="R84" i="37"/>
  <c r="W84" i="13"/>
  <c r="AP86" i="6"/>
  <c r="BE86" i="1"/>
  <c r="AN142" i="34"/>
  <c r="AS131" i="1"/>
  <c r="Y131" i="12"/>
  <c r="AR183" i="34"/>
  <c r="AB172" i="12"/>
  <c r="AA172" s="1"/>
  <c r="AT172" i="1"/>
  <c r="AQ264"/>
  <c r="AD262" i="5"/>
  <c r="AN117" i="34"/>
  <c r="AS106" i="1"/>
  <c r="Y106" i="12"/>
  <c r="AT131" i="34"/>
  <c r="BB120" i="1"/>
  <c r="AC120" i="12"/>
  <c r="AB53"/>
  <c r="AA53" s="1"/>
  <c r="AR64" i="34"/>
  <c r="AT53" i="1"/>
  <c r="AN46" i="34"/>
  <c r="AS35" i="1"/>
  <c r="Y35" i="12"/>
  <c r="G90" i="13"/>
  <c r="S92" i="1"/>
  <c r="AN75"/>
  <c r="AC73" i="5"/>
  <c r="G240" i="13"/>
  <c r="S242" i="1"/>
  <c r="G96" i="13"/>
  <c r="S98" i="1"/>
  <c r="S147"/>
  <c r="G145" i="13"/>
  <c r="G207"/>
  <c r="S209" i="1"/>
  <c r="AN235"/>
  <c r="AC233" i="5"/>
  <c r="AN47" i="34"/>
  <c r="AS36" i="1"/>
  <c r="Y36" i="12"/>
  <c r="G92" i="13"/>
  <c r="S94" i="1"/>
  <c r="G29" i="13"/>
  <c r="S31" i="1"/>
  <c r="R273" i="37"/>
  <c r="W273" i="13"/>
  <c r="AP275" i="6"/>
  <c r="BE275" i="1"/>
  <c r="S121"/>
  <c r="G119" i="13"/>
  <c r="AN199" i="1"/>
  <c r="AC197" i="5"/>
  <c r="S103" i="1"/>
  <c r="G101" i="13"/>
  <c r="L74" i="12"/>
  <c r="AQ113" i="34"/>
  <c r="AT102" i="1"/>
  <c r="R139" i="37"/>
  <c r="BE141" i="1"/>
  <c r="W139" i="13"/>
  <c r="AP141" i="6"/>
  <c r="R184" i="37"/>
  <c r="W184" i="13"/>
  <c r="AP186" i="6"/>
  <c r="BE186" i="1"/>
  <c r="AN42"/>
  <c r="AC40" i="5"/>
  <c r="G76" i="13"/>
  <c r="S78" i="1"/>
  <c r="AN234"/>
  <c r="AC232" i="5"/>
  <c r="P191" i="37"/>
  <c r="AI193" i="6"/>
  <c r="U191" i="13"/>
  <c r="AQ109" i="1"/>
  <c r="AD107" i="5"/>
  <c r="AN266" i="1"/>
  <c r="AC264" i="5"/>
  <c r="S125" i="1"/>
  <c r="G123" i="13"/>
  <c r="G214"/>
  <c r="S216" i="1"/>
  <c r="R125" i="37"/>
  <c r="BE127" i="1"/>
  <c r="W125" i="13"/>
  <c r="AP127" i="6"/>
  <c r="R242" i="37"/>
  <c r="AP244" i="6"/>
  <c r="BE244" i="1"/>
  <c r="W242" i="13"/>
  <c r="R116" i="37"/>
  <c r="W116" i="13"/>
  <c r="AP118" i="6"/>
  <c r="BE118" i="1"/>
  <c r="AN121" i="34"/>
  <c r="Y110" i="12"/>
  <c r="AS110" i="1"/>
  <c r="AN99"/>
  <c r="AC97" i="5"/>
  <c r="R224" i="37"/>
  <c r="W224" i="13"/>
  <c r="AP226" i="6"/>
  <c r="BE226" i="1"/>
  <c r="P203" i="37"/>
  <c r="U203" i="13"/>
  <c r="AI205" i="6"/>
  <c r="R157" i="37"/>
  <c r="BE159" i="1"/>
  <c r="W157" i="13"/>
  <c r="AP159" i="6"/>
  <c r="R59" i="37"/>
  <c r="W59" i="13"/>
  <c r="AP61" i="6"/>
  <c r="BE61" i="1"/>
  <c r="AN174"/>
  <c r="AC172" i="5"/>
  <c r="G271" i="13"/>
  <c r="S273" i="1"/>
  <c r="G263" i="13"/>
  <c r="S265" i="1"/>
  <c r="P275" i="37"/>
  <c r="U275" i="13"/>
  <c r="AI277" i="6"/>
  <c r="P130" i="37"/>
  <c r="U130" i="13"/>
  <c r="AI132" i="6"/>
  <c r="R83" i="37"/>
  <c r="W83" i="13"/>
  <c r="AP85" i="6"/>
  <c r="BE85" i="1"/>
  <c r="AN52"/>
  <c r="AC50" i="5"/>
  <c r="G62" i="13"/>
  <c r="S64" i="1"/>
  <c r="AN123"/>
  <c r="AC121" i="5"/>
  <c r="AN120" i="1"/>
  <c r="AC118" i="5"/>
  <c r="AN168" i="34"/>
  <c r="AS157" i="1"/>
  <c r="Y157" i="12"/>
  <c r="AN50" i="1"/>
  <c r="AC48" i="5"/>
  <c r="P207" i="37"/>
  <c r="AI209" i="6"/>
  <c r="U207" i="13"/>
  <c r="P91" i="37"/>
  <c r="AI93" i="6"/>
  <c r="U91" i="13"/>
  <c r="AT42" i="34"/>
  <c r="BB31" i="1"/>
  <c r="AC31" i="12"/>
  <c r="R231" i="37"/>
  <c r="W231" i="13"/>
  <c r="BE233" i="1"/>
  <c r="AP233" i="6"/>
  <c r="R263" i="37"/>
  <c r="AP265" i="6"/>
  <c r="BE265" i="1"/>
  <c r="W263" i="13"/>
  <c r="R72" i="37"/>
  <c r="W72" i="13"/>
  <c r="AP74" i="6"/>
  <c r="BE74" i="1"/>
  <c r="G188" i="13"/>
  <c r="S190" i="1"/>
  <c r="AT62" i="34"/>
  <c r="BB51" i="1"/>
  <c r="AC51" i="12"/>
  <c r="AN260" i="1"/>
  <c r="AC258" i="5"/>
  <c r="R176" i="37"/>
  <c r="W176" i="13"/>
  <c r="AP178" i="6"/>
  <c r="BE178" i="1"/>
  <c r="AQ117"/>
  <c r="AD115" i="5"/>
  <c r="AA98" i="12"/>
  <c r="G244" i="13"/>
  <c r="S246" i="1"/>
  <c r="P212" i="37"/>
  <c r="U212" i="13"/>
  <c r="AI214" i="6"/>
  <c r="P261" i="37"/>
  <c r="U261" i="13"/>
  <c r="AI263" i="6"/>
  <c r="P181" i="37"/>
  <c r="U181" i="13"/>
  <c r="AI183" i="6"/>
  <c r="U54" i="37"/>
  <c r="G54" i="7"/>
  <c r="AS56" i="6"/>
  <c r="Z54" i="13"/>
  <c r="G65"/>
  <c r="S67" i="1"/>
  <c r="G97" i="13"/>
  <c r="S99" i="1"/>
  <c r="R85" i="37"/>
  <c r="W85" i="13"/>
  <c r="AP87" i="6"/>
  <c r="BE87" i="1"/>
  <c r="AQ85"/>
  <c r="AD83" i="5"/>
  <c r="R35" i="37"/>
  <c r="W35" i="13"/>
  <c r="AP37" i="6"/>
  <c r="BE37" i="1"/>
  <c r="R137" i="37"/>
  <c r="W137" i="13"/>
  <c r="AP139" i="6"/>
  <c r="BE139" i="1"/>
  <c r="R180" i="37"/>
  <c r="W180" i="13"/>
  <c r="AP182" i="6"/>
  <c r="BE182" i="1"/>
  <c r="AN133" i="34"/>
  <c r="AS122" i="1"/>
  <c r="Y122" i="12"/>
  <c r="AR103" i="34"/>
  <c r="AB92" i="12"/>
  <c r="AA92" s="1"/>
  <c r="AT92" i="1"/>
  <c r="AN229"/>
  <c r="AC227" i="5"/>
  <c r="P248" i="37"/>
  <c r="AI250" i="6"/>
  <c r="U248" i="13"/>
  <c r="P119" i="37"/>
  <c r="U119" i="13"/>
  <c r="AI121" i="6"/>
  <c r="P270" i="37"/>
  <c r="U270" i="13"/>
  <c r="AI272" i="6"/>
  <c r="AQ91" i="1"/>
  <c r="AD89" i="5"/>
  <c r="AN87" i="1"/>
  <c r="AC85" i="5"/>
  <c r="P35" i="37"/>
  <c r="U35" i="13"/>
  <c r="AI37" i="6"/>
  <c r="P105" i="37"/>
  <c r="U105" i="13"/>
  <c r="AI107" i="6"/>
  <c r="R140" i="37"/>
  <c r="W140" i="13"/>
  <c r="AP142" i="6"/>
  <c r="BE142" i="1"/>
  <c r="R131" i="37"/>
  <c r="W131" i="13"/>
  <c r="AP133" i="6"/>
  <c r="BE133" i="1"/>
  <c r="S233"/>
  <c r="G231" i="13"/>
  <c r="S183" i="1"/>
  <c r="G181" i="13"/>
  <c r="P143" i="37"/>
  <c r="AI145" i="6"/>
  <c r="U143" i="13"/>
  <c r="P205" i="37"/>
  <c r="U205" i="13"/>
  <c r="AI207" i="6"/>
  <c r="G75" i="13"/>
  <c r="S77" i="1"/>
  <c r="AQ247"/>
  <c r="AD245" i="5"/>
  <c r="R214" i="37"/>
  <c r="AP216" i="6"/>
  <c r="W214" i="13"/>
  <c r="BE216" i="1"/>
  <c r="AQ200"/>
  <c r="AD198" i="5"/>
  <c r="U159" i="37"/>
  <c r="AS161" i="6"/>
  <c r="Z159" i="13"/>
  <c r="G159" i="7"/>
  <c r="G184" i="13"/>
  <c r="S186" i="1"/>
  <c r="P224" i="37"/>
  <c r="U224" i="13"/>
  <c r="AI226" i="6"/>
  <c r="AR287" i="34"/>
  <c r="AB276" i="12"/>
  <c r="AA276" s="1"/>
  <c r="AT276" i="1"/>
  <c r="AR203" i="34"/>
  <c r="AB192" i="12"/>
  <c r="AA192" s="1"/>
  <c r="AT192" i="1"/>
  <c r="AR148" i="34"/>
  <c r="AB137" i="12"/>
  <c r="AA137" s="1"/>
  <c r="AT137" i="1"/>
  <c r="AN70"/>
  <c r="AC68" i="5"/>
  <c r="S111" i="1"/>
  <c r="G109" i="13"/>
  <c r="P157" i="37"/>
  <c r="U157" i="13"/>
  <c r="AI159" i="6"/>
  <c r="S224" i="1"/>
  <c r="G222" i="13"/>
  <c r="G74"/>
  <c r="S76" i="1"/>
  <c r="AN269"/>
  <c r="AC267" i="5"/>
  <c r="W119" i="13"/>
  <c r="R119" i="37"/>
  <c r="AP121" i="6"/>
  <c r="BE121" i="1"/>
  <c r="AN51" i="34"/>
  <c r="AS40" i="1"/>
  <c r="Y40" i="12"/>
  <c r="U147" i="37"/>
  <c r="AS149" i="6"/>
  <c r="Z147" i="13"/>
  <c r="G147" i="7"/>
  <c r="AN215" i="34"/>
  <c r="AS204" i="1"/>
  <c r="Y204" i="12"/>
  <c r="AB181"/>
  <c r="AA181" s="1"/>
  <c r="AR192" i="34"/>
  <c r="AT181" i="1"/>
  <c r="R267" i="37"/>
  <c r="BE269" i="1"/>
  <c r="W267" i="13"/>
  <c r="AP269" i="6"/>
  <c r="P238" i="37"/>
  <c r="U238" i="13"/>
  <c r="AI240" i="6"/>
  <c r="AR172" i="34"/>
  <c r="AB161" i="12"/>
  <c r="AA161" s="1"/>
  <c r="AT161" i="1"/>
  <c r="AR133" i="34"/>
  <c r="AB122" i="12"/>
  <c r="AA122" s="1"/>
  <c r="AT122" i="1"/>
  <c r="AN56" i="34"/>
  <c r="AS45" i="1"/>
  <c r="Y45" i="12"/>
  <c r="G63" i="13"/>
  <c r="S65" i="1"/>
  <c r="AC82" i="5"/>
  <c r="AN84" i="1"/>
  <c r="G118" i="13"/>
  <c r="S120" i="1"/>
  <c r="AN201" i="34"/>
  <c r="AS190" i="1"/>
  <c r="Y190" i="12"/>
  <c r="AN138" i="1"/>
  <c r="AC136" i="5"/>
  <c r="R245" i="37"/>
  <c r="W245" i="13"/>
  <c r="AP247" i="6"/>
  <c r="BE247" i="1"/>
  <c r="AN211"/>
  <c r="AC209" i="5"/>
  <c r="G195" i="13"/>
  <c r="S197" i="1"/>
  <c r="R223" i="37"/>
  <c r="AP225" i="6"/>
  <c r="W223" i="13"/>
  <c r="BE225" i="1"/>
  <c r="P176" i="37"/>
  <c r="U176" i="13"/>
  <c r="AI178" i="6"/>
  <c r="G71" i="13"/>
  <c r="S73" i="1"/>
  <c r="P267" i="37"/>
  <c r="AI269" i="6"/>
  <c r="U267" i="13"/>
  <c r="AN182" i="34"/>
  <c r="AS171" i="1"/>
  <c r="Y171" i="12"/>
  <c r="AN150" i="34"/>
  <c r="AS139" i="1"/>
  <c r="Y139" i="12"/>
  <c r="AN54" i="34"/>
  <c r="AS43" i="1"/>
  <c r="Y43" i="12"/>
  <c r="AN287" i="34"/>
  <c r="AS276" i="1"/>
  <c r="Y276" i="12"/>
  <c r="AN230" i="34"/>
  <c r="AS219" i="1"/>
  <c r="Y219" i="12"/>
  <c r="AN186" i="34"/>
  <c r="AS175" i="1"/>
  <c r="Y175" i="12"/>
  <c r="AN279" i="34"/>
  <c r="Y268" i="12"/>
  <c r="AS268" i="1"/>
  <c r="AN267" i="34"/>
  <c r="AS256" i="1"/>
  <c r="Y256" i="12"/>
  <c r="AN217" i="34"/>
  <c r="AS206" i="1"/>
  <c r="Y206" i="12"/>
  <c r="AN188" i="34"/>
  <c r="AS177" i="1"/>
  <c r="Y177" i="12"/>
  <c r="AN174" i="34"/>
  <c r="AS163" i="1"/>
  <c r="Y163" i="12"/>
  <c r="AN203" i="34"/>
  <c r="AS192" i="1"/>
  <c r="Y192" i="12"/>
  <c r="AN148" i="34"/>
  <c r="AS137" i="1"/>
  <c r="Y137" i="12"/>
  <c r="AN72" i="34"/>
  <c r="AS61" i="1"/>
  <c r="Y61" i="12"/>
  <c r="AN137" i="34"/>
  <c r="AS126" i="1"/>
  <c r="Y126" i="12"/>
  <c r="AA329" i="13"/>
  <c r="AA428"/>
  <c r="AA641"/>
  <c r="AA471"/>
  <c r="AA600"/>
  <c r="AA377"/>
  <c r="V377" i="37"/>
  <c r="AA348" i="13"/>
  <c r="V348" i="37"/>
  <c r="AA618" i="13"/>
  <c r="V618" i="37"/>
  <c r="AA498" i="13"/>
  <c r="V498" i="37"/>
  <c r="V346"/>
  <c r="AA362" i="13"/>
  <c r="V362" i="37"/>
  <c r="V353"/>
  <c r="AA632" i="13"/>
  <c r="V632" i="37"/>
  <c r="V497"/>
  <c r="AA597" i="13"/>
  <c r="V597" i="37"/>
  <c r="V579"/>
  <c r="AA586" i="13"/>
  <c r="V586" i="37"/>
  <c r="V643"/>
  <c r="V482"/>
  <c r="AA515" i="13"/>
  <c r="V515" i="37"/>
  <c r="AA447" i="13"/>
  <c r="V447" i="37"/>
  <c r="V636"/>
  <c r="V555"/>
  <c r="AA349" i="13"/>
  <c r="V349" i="37"/>
  <c r="AA395" i="13"/>
  <c r="V395" i="37"/>
  <c r="AA366" i="13"/>
  <c r="V366" i="37"/>
  <c r="AA587" i="13"/>
  <c r="V587" i="37"/>
  <c r="AA455" i="13"/>
  <c r="V455" i="37"/>
  <c r="AA650" i="13"/>
  <c r="V650" i="37"/>
  <c r="V645"/>
  <c r="AA338" i="13"/>
  <c r="V338" i="37"/>
  <c r="AA489" i="13"/>
  <c r="V489" i="37"/>
  <c r="AA478" i="13"/>
  <c r="V478" i="37"/>
  <c r="V575"/>
  <c r="AA297" i="13"/>
  <c r="V297" i="37"/>
  <c r="AA443" i="13"/>
  <c r="V443" i="37"/>
  <c r="V479"/>
  <c r="V369"/>
  <c r="V629"/>
  <c r="V569"/>
  <c r="AA426" i="13"/>
  <c r="V426" i="37"/>
  <c r="AA490" i="13"/>
  <c r="V490" i="37"/>
  <c r="AA486" i="13"/>
  <c r="V486" i="37"/>
  <c r="V640"/>
  <c r="AA542" i="13"/>
  <c r="V542" i="37"/>
  <c r="AA593" i="13"/>
  <c r="V593" i="37"/>
  <c r="AA626" i="13"/>
  <c r="V626" i="37"/>
  <c r="V386"/>
  <c r="AA607" i="13"/>
  <c r="V607" i="37"/>
  <c r="V559"/>
  <c r="AA547" i="13"/>
  <c r="V547" i="37"/>
  <c r="V565"/>
  <c r="AA360" i="13"/>
  <c r="V360" i="37"/>
  <c r="V589"/>
  <c r="AA571" i="13"/>
  <c r="V571" i="37"/>
  <c r="AA433" i="13"/>
  <c r="V433" i="37"/>
  <c r="V277"/>
  <c r="V371"/>
  <c r="AA371" i="13"/>
  <c r="AA579"/>
  <c r="AA643"/>
  <c r="AA555"/>
  <c r="AA353"/>
  <c r="AA636"/>
  <c r="AA346"/>
  <c r="AA629"/>
  <c r="AA640"/>
  <c r="AA369"/>
  <c r="AA479"/>
  <c r="AA617"/>
  <c r="AA500"/>
  <c r="AA370"/>
  <c r="AA528"/>
  <c r="AA422"/>
  <c r="AA531"/>
  <c r="AA519"/>
  <c r="AA276"/>
  <c r="AA511"/>
  <c r="AA487"/>
  <c r="AA616"/>
  <c r="AA621"/>
  <c r="AA495"/>
  <c r="AA328"/>
  <c r="AA608"/>
  <c r="AA412"/>
  <c r="AA392"/>
  <c r="AA296"/>
  <c r="AA380"/>
  <c r="AA407"/>
  <c r="AA534"/>
  <c r="AA410"/>
  <c r="AA316"/>
  <c r="AA312"/>
  <c r="AA330"/>
  <c r="AA322"/>
  <c r="AA314"/>
  <c r="AA323"/>
  <c r="AA304"/>
  <c r="AA302"/>
  <c r="AA373"/>
  <c r="AA508"/>
  <c r="AA414"/>
  <c r="AA283"/>
  <c r="AA390"/>
  <c r="AA384"/>
  <c r="AA533"/>
  <c r="AA308"/>
  <c r="AA332"/>
  <c r="AA306"/>
  <c r="AA388"/>
  <c r="AA326"/>
  <c r="AA318"/>
  <c r="AA310"/>
  <c r="AA483"/>
  <c r="AA450"/>
  <c r="AA463"/>
  <c r="AA300"/>
  <c r="AA324"/>
  <c r="AA538"/>
  <c r="AA491"/>
  <c r="AA530"/>
  <c r="AA298"/>
  <c r="AA605"/>
  <c r="AA398"/>
  <c r="AA285"/>
  <c r="AA320"/>
  <c r="O59" i="37" l="1"/>
  <c r="T59" i="13"/>
  <c r="AH61" i="6"/>
  <c r="AU61" i="1"/>
  <c r="O175" i="37"/>
  <c r="T175" i="13"/>
  <c r="AH177" i="6"/>
  <c r="AU177" i="1"/>
  <c r="O266" i="37"/>
  <c r="T266" i="13"/>
  <c r="AH268" i="6"/>
  <c r="AU268" i="1"/>
  <c r="O173" i="37"/>
  <c r="T173" i="13"/>
  <c r="AH175" i="6"/>
  <c r="AU175" i="1"/>
  <c r="O137" i="37"/>
  <c r="T137" i="13"/>
  <c r="AU139" i="1"/>
  <c r="AH139" i="6"/>
  <c r="E71" i="37"/>
  <c r="I71" i="13"/>
  <c r="I73" i="6"/>
  <c r="T73" i="1"/>
  <c r="AN222" i="34"/>
  <c r="AS211" i="1"/>
  <c r="Y211" i="12"/>
  <c r="O188" i="37"/>
  <c r="AU190" i="1"/>
  <c r="T188" i="13"/>
  <c r="AH190" i="6"/>
  <c r="AN95" i="34"/>
  <c r="AS84" i="1"/>
  <c r="Y84" i="12"/>
  <c r="P179" i="37"/>
  <c r="U179" i="13"/>
  <c r="AI181" i="6"/>
  <c r="O202" i="37"/>
  <c r="AH204" i="6"/>
  <c r="T202" i="13"/>
  <c r="AU204" i="1"/>
  <c r="P274" i="37"/>
  <c r="U274" i="13"/>
  <c r="AI276" i="6"/>
  <c r="E75" i="37"/>
  <c r="I75" i="13"/>
  <c r="I77" i="6"/>
  <c r="T77" i="1"/>
  <c r="U131" i="37"/>
  <c r="G131" i="7"/>
  <c r="Z131" i="13"/>
  <c r="AS133" i="6"/>
  <c r="U140" i="37"/>
  <c r="AS142" i="6"/>
  <c r="Z140" i="13"/>
  <c r="G140" i="7"/>
  <c r="AN240" i="34"/>
  <c r="AS229" i="1"/>
  <c r="Y229" i="12"/>
  <c r="AB85"/>
  <c r="AA85" s="1"/>
  <c r="AR96" i="34"/>
  <c r="AT85" i="1"/>
  <c r="AN271" i="34"/>
  <c r="AS260" i="1"/>
  <c r="Y260" i="12"/>
  <c r="E188" i="37"/>
  <c r="I188" i="13"/>
  <c r="I190" i="6"/>
  <c r="T190" i="1"/>
  <c r="AN61" i="34"/>
  <c r="AS50" i="1"/>
  <c r="Y50" i="12"/>
  <c r="E62" i="37"/>
  <c r="T64" i="1"/>
  <c r="I62" i="13"/>
  <c r="I64" i="6"/>
  <c r="U83" i="37"/>
  <c r="AS85" i="6"/>
  <c r="Z83" i="13"/>
  <c r="G83" i="7"/>
  <c r="E271" i="37"/>
  <c r="I271" i="13"/>
  <c r="I273" i="6"/>
  <c r="T273" i="1"/>
  <c r="U59" i="37"/>
  <c r="Z59" i="13"/>
  <c r="G59" i="7"/>
  <c r="AS61" i="6"/>
  <c r="AN110" i="34"/>
  <c r="AS99" i="1"/>
  <c r="Y99" i="12"/>
  <c r="U116" i="37"/>
  <c r="Z116" i="13"/>
  <c r="G116" i="7"/>
  <c r="AS118" i="6"/>
  <c r="E214" i="37"/>
  <c r="I214" i="13"/>
  <c r="I216" i="6"/>
  <c r="T216" i="1"/>
  <c r="AN245" i="34"/>
  <c r="AS234" i="1"/>
  <c r="Y234" i="12"/>
  <c r="AN53" i="34"/>
  <c r="AS42" i="1"/>
  <c r="Y42" i="12"/>
  <c r="E92" i="37"/>
  <c r="I94" i="6"/>
  <c r="T94" i="1"/>
  <c r="I92" i="13"/>
  <c r="AN86" i="34"/>
  <c r="AS75" i="1"/>
  <c r="Y75" i="12"/>
  <c r="O33" i="37"/>
  <c r="AH35" i="6"/>
  <c r="AU35" i="1"/>
  <c r="T33" i="13"/>
  <c r="AR275" i="34"/>
  <c r="AB264" i="12"/>
  <c r="AA264" s="1"/>
  <c r="AT264" i="1"/>
  <c r="AN254" i="34"/>
  <c r="Y243" i="12"/>
  <c r="AS243" i="1"/>
  <c r="E168" i="37"/>
  <c r="I170" i="6"/>
  <c r="T170" i="1"/>
  <c r="I168" i="13"/>
  <c r="AN251" i="34"/>
  <c r="Y240" i="12"/>
  <c r="AS240" i="1"/>
  <c r="AN191" i="34"/>
  <c r="AS180" i="1"/>
  <c r="Y180" i="12"/>
  <c r="AB244"/>
  <c r="AA244" s="1"/>
  <c r="AR255" i="34"/>
  <c r="AT244" i="1"/>
  <c r="E33" i="37"/>
  <c r="I33" i="13"/>
  <c r="I35" i="6"/>
  <c r="T35" i="1"/>
  <c r="AB166" i="12"/>
  <c r="AA166" s="1"/>
  <c r="AR177" i="34"/>
  <c r="AT166" i="1"/>
  <c r="P118" i="37"/>
  <c r="U118" i="13"/>
  <c r="AI120" i="6"/>
  <c r="E196" i="37"/>
  <c r="I196" i="13"/>
  <c r="I198" i="6"/>
  <c r="T198" i="1"/>
  <c r="O163" i="37"/>
  <c r="AH165" i="6"/>
  <c r="AU165" i="1"/>
  <c r="T163" i="13"/>
  <c r="AN127" i="34"/>
  <c r="Y116" i="12"/>
  <c r="AS116" i="1"/>
  <c r="U63" i="37"/>
  <c r="G63" i="7"/>
  <c r="AS65" i="6"/>
  <c r="Z63" i="13"/>
  <c r="AB44" i="12"/>
  <c r="AA44" s="1"/>
  <c r="AR55" i="34"/>
  <c r="AT44" i="1"/>
  <c r="P217" i="37"/>
  <c r="U217" i="13"/>
  <c r="AI219" i="6"/>
  <c r="O160" i="37"/>
  <c r="AH162" i="6"/>
  <c r="AU162" i="1"/>
  <c r="T160" i="13"/>
  <c r="E103" i="37"/>
  <c r="I103" i="13"/>
  <c r="I105" i="6"/>
  <c r="T105" i="1"/>
  <c r="U136" i="37"/>
  <c r="G136" i="7"/>
  <c r="AS138" i="6"/>
  <c r="Z136" i="13"/>
  <c r="O201" i="37"/>
  <c r="T201" i="13"/>
  <c r="AH203" i="6"/>
  <c r="AU203" i="1"/>
  <c r="E171" i="37"/>
  <c r="I171" i="13"/>
  <c r="I173" i="6"/>
  <c r="T173" i="1"/>
  <c r="E55" i="37"/>
  <c r="I57" i="6"/>
  <c r="I55" i="13"/>
  <c r="T57" i="1"/>
  <c r="E192" i="37"/>
  <c r="I192" i="13"/>
  <c r="T194" i="1"/>
  <c r="I194" i="6"/>
  <c r="P254" i="37"/>
  <c r="U254" i="13"/>
  <c r="AI256" i="6"/>
  <c r="E94" i="37"/>
  <c r="I94" i="13"/>
  <c r="T96" i="1"/>
  <c r="I96" i="6"/>
  <c r="E221" i="37"/>
  <c r="I221" i="13"/>
  <c r="I223" i="6"/>
  <c r="T223" i="1"/>
  <c r="E262" i="37"/>
  <c r="I262" i="13"/>
  <c r="I264" i="6"/>
  <c r="T264" i="1"/>
  <c r="O147" i="37"/>
  <c r="T147" i="13"/>
  <c r="AH149" i="6"/>
  <c r="AU149" i="1"/>
  <c r="P33" i="37"/>
  <c r="U33" i="13"/>
  <c r="AI35" i="6"/>
  <c r="O116" i="37"/>
  <c r="AU118" i="1"/>
  <c r="T116" i="13"/>
  <c r="AH118" i="6"/>
  <c r="AN141" i="34"/>
  <c r="AS130" i="1"/>
  <c r="Y130" i="12"/>
  <c r="E180" i="37"/>
  <c r="I182" i="6"/>
  <c r="I180" i="13"/>
  <c r="T182" i="1"/>
  <c r="AN221" i="34"/>
  <c r="AS210" i="1"/>
  <c r="Y210" i="12"/>
  <c r="U251" i="37"/>
  <c r="G251" i="7"/>
  <c r="AS253" i="6"/>
  <c r="Z251" i="13"/>
  <c r="E156" i="37"/>
  <c r="T158" i="1"/>
  <c r="I156" i="13"/>
  <c r="I158" i="6"/>
  <c r="E133" i="37"/>
  <c r="I135" i="6"/>
  <c r="T135" i="1"/>
  <c r="I133" i="13"/>
  <c r="AR85" i="34"/>
  <c r="AB74" i="12"/>
  <c r="AA74" s="1"/>
  <c r="AT74" i="1"/>
  <c r="E95" i="37"/>
  <c r="I95" i="13"/>
  <c r="I97" i="6"/>
  <c r="T97" i="1"/>
  <c r="O94" i="37"/>
  <c r="AH96" i="6"/>
  <c r="T94" i="13"/>
  <c r="AU96" i="1"/>
  <c r="E220" i="37"/>
  <c r="I220" i="13"/>
  <c r="I222" i="6"/>
  <c r="T222" i="1"/>
  <c r="E201" i="37"/>
  <c r="I203" i="6"/>
  <c r="I201" i="13"/>
  <c r="T203" i="1"/>
  <c r="E30" i="37"/>
  <c r="I30" i="13"/>
  <c r="I32" i="6"/>
  <c r="T32" i="1"/>
  <c r="AN179" i="34"/>
  <c r="AS168" i="1"/>
  <c r="Y168" i="12"/>
  <c r="U165" i="37"/>
  <c r="Z165" i="13"/>
  <c r="G165" i="7"/>
  <c r="AS167" i="6"/>
  <c r="AN249" i="34"/>
  <c r="AS238" i="1"/>
  <c r="Y238" i="12"/>
  <c r="P226" i="37"/>
  <c r="U226" i="13"/>
  <c r="AI228" i="6"/>
  <c r="AR165" i="34"/>
  <c r="AB154" i="12"/>
  <c r="AA154" s="1"/>
  <c r="AT154" i="1"/>
  <c r="AN94" i="34"/>
  <c r="AS83" i="1"/>
  <c r="Y83" i="12"/>
  <c r="U154" i="37"/>
  <c r="Z154" i="13"/>
  <c r="G154" i="7"/>
  <c r="AS156" i="6"/>
  <c r="P55" i="37"/>
  <c r="U55" i="13"/>
  <c r="AI57" i="6"/>
  <c r="G164" i="13"/>
  <c r="S166" i="1"/>
  <c r="AI204" i="6"/>
  <c r="P202" i="37"/>
  <c r="U202" i="13"/>
  <c r="AN113" i="34"/>
  <c r="AS102" i="1"/>
  <c r="Y102" i="12"/>
  <c r="G233" i="7"/>
  <c r="AS235" i="6"/>
  <c r="U233" i="37"/>
  <c r="Z233" i="13"/>
  <c r="E204" i="37"/>
  <c r="I204" i="13"/>
  <c r="I206" i="6"/>
  <c r="T206" i="1"/>
  <c r="P92" i="37"/>
  <c r="U92" i="13"/>
  <c r="AI94" i="6"/>
  <c r="AN257" i="34"/>
  <c r="AS246" i="1"/>
  <c r="Y246" i="12"/>
  <c r="P250" i="37"/>
  <c r="AI252" i="6"/>
  <c r="U250" i="13"/>
  <c r="AN260" i="34"/>
  <c r="AS249" i="1"/>
  <c r="Y249" i="12"/>
  <c r="U77" i="37"/>
  <c r="Z77" i="13"/>
  <c r="G77" i="7"/>
  <c r="AS79" i="6"/>
  <c r="E27" i="37"/>
  <c r="I29" i="6"/>
  <c r="I27" i="13"/>
  <c r="T29" i="1"/>
  <c r="Z205" i="13"/>
  <c r="U205" i="37"/>
  <c r="G205" i="7"/>
  <c r="AS207" i="6"/>
  <c r="O218" i="37"/>
  <c r="AU220" i="1"/>
  <c r="T218" i="13"/>
  <c r="AH220" i="6"/>
  <c r="O186" i="37"/>
  <c r="T186" i="13"/>
  <c r="AH188" i="6"/>
  <c r="AU188" i="1"/>
  <c r="O119" i="37"/>
  <c r="T119" i="13"/>
  <c r="AU121" i="1"/>
  <c r="AH121" i="6"/>
  <c r="O250" i="37"/>
  <c r="T250" i="13"/>
  <c r="AH252" i="6"/>
  <c r="AU252" i="1"/>
  <c r="E132" i="37"/>
  <c r="T134" i="1"/>
  <c r="I132" i="13"/>
  <c r="I134" i="6"/>
  <c r="E57" i="37"/>
  <c r="I57" i="13"/>
  <c r="I59" i="6"/>
  <c r="T59" i="1"/>
  <c r="U228" i="37"/>
  <c r="Z228" i="13"/>
  <c r="G228" i="7"/>
  <c r="AS230" i="6"/>
  <c r="P87" i="37"/>
  <c r="AI89" i="6"/>
  <c r="U87" i="13"/>
  <c r="E194" i="37"/>
  <c r="I196" i="6"/>
  <c r="I194" i="13"/>
  <c r="T196" i="1"/>
  <c r="P155" i="37"/>
  <c r="U155" i="13"/>
  <c r="AI157" i="6"/>
  <c r="O131" i="37"/>
  <c r="AU133" i="1"/>
  <c r="T131" i="13"/>
  <c r="AH133" i="6"/>
  <c r="O93" i="37"/>
  <c r="T93" i="13"/>
  <c r="AH95" i="6"/>
  <c r="AU95" i="1"/>
  <c r="E166" i="37"/>
  <c r="I168" i="6"/>
  <c r="T168" i="1"/>
  <c r="I166" i="13"/>
  <c r="U112" i="37"/>
  <c r="AS114" i="6"/>
  <c r="Z112" i="13"/>
  <c r="G112" i="7"/>
  <c r="P95" i="37"/>
  <c r="AI97" i="6"/>
  <c r="U95" i="13"/>
  <c r="AN197" i="34"/>
  <c r="AS186" i="1"/>
  <c r="Y186" i="12"/>
  <c r="P40" i="37"/>
  <c r="U40" i="13"/>
  <c r="AI42" i="6"/>
  <c r="AN104" i="34"/>
  <c r="AS93" i="1"/>
  <c r="Y93" i="12"/>
  <c r="E143" i="37"/>
  <c r="T145" i="1"/>
  <c r="I143" i="13"/>
  <c r="I145" i="6"/>
  <c r="E128" i="37"/>
  <c r="T130" i="1"/>
  <c r="I128" i="13"/>
  <c r="I130" i="6"/>
  <c r="U270" i="37"/>
  <c r="G270" i="7"/>
  <c r="AS272" i="6"/>
  <c r="Z270" i="13"/>
  <c r="U78" i="37"/>
  <c r="AS80" i="6"/>
  <c r="Z78" i="13"/>
  <c r="G78" i="7"/>
  <c r="AN44" i="34"/>
  <c r="AS33" i="1"/>
  <c r="Y33" i="12"/>
  <c r="AN155" i="34"/>
  <c r="AS144" i="1"/>
  <c r="Y144" i="12"/>
  <c r="E126" i="37"/>
  <c r="I128" i="6"/>
  <c r="T128" i="1"/>
  <c r="I126" i="13"/>
  <c r="P111" i="37"/>
  <c r="AI113" i="6"/>
  <c r="U111" i="13"/>
  <c r="O99" i="37"/>
  <c r="T99" i="13"/>
  <c r="AH101" i="6"/>
  <c r="AU101" i="1"/>
  <c r="E137" i="37"/>
  <c r="T139" i="1"/>
  <c r="I137" i="13"/>
  <c r="I139" i="6"/>
  <c r="E173" i="37"/>
  <c r="I173" i="13"/>
  <c r="I175" i="6"/>
  <c r="T175" i="1"/>
  <c r="E58" i="37"/>
  <c r="I58" i="13"/>
  <c r="T60" i="1"/>
  <c r="I60" i="6"/>
  <c r="E170" i="37"/>
  <c r="I170" i="13"/>
  <c r="I172" i="6"/>
  <c r="T172" i="1"/>
  <c r="P213" i="37"/>
  <c r="U213" i="13"/>
  <c r="AI215" i="6"/>
  <c r="E111" i="37"/>
  <c r="I111" i="13"/>
  <c r="I113" i="6"/>
  <c r="T113" i="1"/>
  <c r="U261" i="37"/>
  <c r="Z261" i="13"/>
  <c r="G261" i="7"/>
  <c r="AS263" i="6"/>
  <c r="O261" i="37"/>
  <c r="AH263" i="6"/>
  <c r="T261" i="13"/>
  <c r="AU263" i="1"/>
  <c r="E225" i="37"/>
  <c r="I225" i="13"/>
  <c r="I227" i="6"/>
  <c r="T227" i="1"/>
  <c r="U66" i="37"/>
  <c r="G66" i="7"/>
  <c r="AS68" i="6"/>
  <c r="Z66" i="13"/>
  <c r="E212" i="37"/>
  <c r="I212" i="13"/>
  <c r="I214" i="6"/>
  <c r="T214" i="1"/>
  <c r="E44" i="37"/>
  <c r="I44" i="13"/>
  <c r="I46" i="6"/>
  <c r="T46" i="1"/>
  <c r="P56" i="37"/>
  <c r="U56" i="13"/>
  <c r="AI58" i="6"/>
  <c r="Z187" i="13"/>
  <c r="U187" i="37"/>
  <c r="G187" i="7"/>
  <c r="AS189" i="6"/>
  <c r="E36" i="37"/>
  <c r="I36" i="13"/>
  <c r="T38" i="1"/>
  <c r="I38" i="6"/>
  <c r="AN219" i="34"/>
  <c r="AS208" i="1"/>
  <c r="Y208" i="12"/>
  <c r="AB238"/>
  <c r="AA238" s="1"/>
  <c r="AR249" i="34"/>
  <c r="AT238" i="1"/>
  <c r="E100" i="37"/>
  <c r="I100" i="13"/>
  <c r="I102" i="6"/>
  <c r="T102" i="1"/>
  <c r="E226" i="37"/>
  <c r="T228" i="1"/>
  <c r="I226" i="13"/>
  <c r="I228" i="6"/>
  <c r="U105" i="37"/>
  <c r="G105" i="7"/>
  <c r="AS107" i="6"/>
  <c r="Z105" i="13"/>
  <c r="O213" i="37"/>
  <c r="T213" i="13"/>
  <c r="AH215" i="6"/>
  <c r="AU215" i="1"/>
  <c r="T61" i="13"/>
  <c r="AH63" i="6"/>
  <c r="AU63" i="1"/>
  <c r="O61" i="37"/>
  <c r="U36"/>
  <c r="AS38" i="6"/>
  <c r="Z36" i="13"/>
  <c r="G36" i="7"/>
  <c r="U236" i="37"/>
  <c r="Z236" i="13"/>
  <c r="G236" i="7"/>
  <c r="AS238" i="6"/>
  <c r="E105" i="37"/>
  <c r="I107" i="6"/>
  <c r="I105" i="13"/>
  <c r="T107" i="1"/>
  <c r="U132" i="37"/>
  <c r="Z132" i="13"/>
  <c r="G132" i="7"/>
  <c r="AS134" i="6"/>
  <c r="E213" i="37"/>
  <c r="I215" i="6"/>
  <c r="I213" i="13"/>
  <c r="T215" i="1"/>
  <c r="E39" i="37"/>
  <c r="I39" i="13"/>
  <c r="I41" i="6"/>
  <c r="T41" i="1"/>
  <c r="AS175" i="6"/>
  <c r="Z173" i="13"/>
  <c r="U173" i="37"/>
  <c r="G173" i="7"/>
  <c r="E81" i="37"/>
  <c r="I83" i="6"/>
  <c r="T83" i="1"/>
  <c r="I81" i="13"/>
  <c r="E210" i="37"/>
  <c r="I210" i="13"/>
  <c r="I212" i="6"/>
  <c r="T212" i="1"/>
  <c r="E215" i="37"/>
  <c r="I215" i="13"/>
  <c r="I217" i="6"/>
  <c r="T217" i="1"/>
  <c r="E82" i="37"/>
  <c r="I82" i="13"/>
  <c r="I84" i="6"/>
  <c r="T84" i="1"/>
  <c r="E176" i="37"/>
  <c r="T178" i="1"/>
  <c r="I176" i="13"/>
  <c r="I178" i="6"/>
  <c r="E68" i="37"/>
  <c r="I70" i="6"/>
  <c r="I68" i="13"/>
  <c r="T70" i="1"/>
  <c r="E211" i="37"/>
  <c r="I211" i="13"/>
  <c r="I213" i="6"/>
  <c r="T213" i="1"/>
  <c r="E112" i="37"/>
  <c r="I112" i="13"/>
  <c r="I114" i="6"/>
  <c r="T114" i="1"/>
  <c r="E185" i="37"/>
  <c r="I187" i="6"/>
  <c r="I185" i="13"/>
  <c r="T187" i="1"/>
  <c r="E88" i="37"/>
  <c r="T90" i="1"/>
  <c r="I88" i="13"/>
  <c r="I90" i="6"/>
  <c r="AN244" i="34"/>
  <c r="AS233" i="1"/>
  <c r="Y233" i="12"/>
  <c r="E152" i="37"/>
  <c r="T154" i="1"/>
  <c r="I152" i="13"/>
  <c r="I154" i="6"/>
  <c r="O199" i="37"/>
  <c r="AH201" i="6"/>
  <c r="T199" i="13"/>
  <c r="AU201" i="1"/>
  <c r="E114" i="37"/>
  <c r="I116" i="6"/>
  <c r="I114" i="13"/>
  <c r="T116" i="1"/>
  <c r="O200" i="37"/>
  <c r="T200" i="13"/>
  <c r="AU202" i="1"/>
  <c r="AH202" i="6"/>
  <c r="U142" i="37"/>
  <c r="AS144" i="6"/>
  <c r="Z142" i="13"/>
  <c r="G142" i="7"/>
  <c r="U27" i="37"/>
  <c r="AS29" i="6"/>
  <c r="Z27" i="13"/>
  <c r="G27" i="7"/>
  <c r="E89" i="37"/>
  <c r="I89" i="13"/>
  <c r="I91" i="6"/>
  <c r="T91" i="1"/>
  <c r="P265" i="37"/>
  <c r="U265" i="13"/>
  <c r="AI267" i="6"/>
  <c r="AR155" i="34"/>
  <c r="AB144" i="12"/>
  <c r="AA144" s="1"/>
  <c r="AT144" i="1"/>
  <c r="E150" i="37"/>
  <c r="I150" i="13"/>
  <c r="I152" i="6"/>
  <c r="T152" i="1"/>
  <c r="AN143" i="34"/>
  <c r="AS132" i="1"/>
  <c r="Y132" i="12"/>
  <c r="G265" i="13"/>
  <c r="S267" i="1"/>
  <c r="E197" i="37"/>
  <c r="I199" i="6"/>
  <c r="I197" i="13"/>
  <c r="T199" i="1"/>
  <c r="E73" i="37"/>
  <c r="I73" i="13"/>
  <c r="I75" i="6"/>
  <c r="T75" i="1"/>
  <c r="P49" i="37"/>
  <c r="U49" i="13"/>
  <c r="AI51" i="6"/>
  <c r="E174" i="37"/>
  <c r="I174" i="13"/>
  <c r="T176" i="1"/>
  <c r="I176" i="6"/>
  <c r="P127" i="37"/>
  <c r="U127" i="13"/>
  <c r="AI129" i="6"/>
  <c r="E178" i="37"/>
  <c r="I178" i="13"/>
  <c r="I180" i="6"/>
  <c r="T180" i="1"/>
  <c r="E250" i="37"/>
  <c r="I250" i="13"/>
  <c r="I252" i="6"/>
  <c r="T252" i="1"/>
  <c r="AN255" i="34"/>
  <c r="AS244" i="1"/>
  <c r="Y244" i="12"/>
  <c r="U130" i="37"/>
  <c r="Z130" i="13"/>
  <c r="G130" i="7"/>
  <c r="AS132" i="6"/>
  <c r="P122" i="37"/>
  <c r="AI124" i="6"/>
  <c r="U122" i="13"/>
  <c r="O111" i="37"/>
  <c r="T111" i="13"/>
  <c r="AH113" i="6"/>
  <c r="AU113" i="1"/>
  <c r="O106" i="37"/>
  <c r="AU108" i="1"/>
  <c r="T106" i="13"/>
  <c r="AH108" i="6"/>
  <c r="E266" i="37"/>
  <c r="I266" i="13"/>
  <c r="T268" i="1"/>
  <c r="I268" i="6"/>
  <c r="AN88" i="34"/>
  <c r="AS77" i="1"/>
  <c r="Y77" i="12"/>
  <c r="E144" i="37"/>
  <c r="I146" i="6"/>
  <c r="T146" i="1"/>
  <c r="I144" i="13"/>
  <c r="O141" i="37"/>
  <c r="AU143" i="1"/>
  <c r="T141" i="13"/>
  <c r="AH143" i="6"/>
  <c r="AN145" i="34"/>
  <c r="Y134" i="12"/>
  <c r="AS134" i="1"/>
  <c r="U150" i="37"/>
  <c r="Z150" i="13"/>
  <c r="G150" i="7"/>
  <c r="AS152" i="6"/>
  <c r="E249" i="37"/>
  <c r="I249" i="13"/>
  <c r="I251" i="6"/>
  <c r="T251" i="1"/>
  <c r="E202" i="37"/>
  <c r="I202" i="13"/>
  <c r="I204" i="6"/>
  <c r="T204" i="1"/>
  <c r="U243" i="37"/>
  <c r="AS245" i="6"/>
  <c r="Z243" i="13"/>
  <c r="G243" i="7"/>
  <c r="O124" i="37"/>
  <c r="T124" i="13"/>
  <c r="AH126" i="6"/>
  <c r="AU126" i="1"/>
  <c r="AU163"/>
  <c r="O161" i="37"/>
  <c r="AH163" i="6"/>
  <c r="T161" i="13"/>
  <c r="O41" i="37"/>
  <c r="T41" i="13"/>
  <c r="AH43" i="6"/>
  <c r="AU43" i="1"/>
  <c r="U223" i="37"/>
  <c r="AS225" i="6"/>
  <c r="Z223" i="13"/>
  <c r="G223" i="7"/>
  <c r="E195" i="37"/>
  <c r="I197" i="6"/>
  <c r="I195" i="13"/>
  <c r="T197" i="1"/>
  <c r="U245" i="37"/>
  <c r="AS247" i="6"/>
  <c r="Z245" i="13"/>
  <c r="G245" i="7"/>
  <c r="O43" i="37"/>
  <c r="AU45" i="1"/>
  <c r="T43" i="13"/>
  <c r="AH45" i="6"/>
  <c r="U119" i="37"/>
  <c r="AS121" i="6"/>
  <c r="Z119" i="13"/>
  <c r="G119" i="7"/>
  <c r="AN81" i="34"/>
  <c r="AS70" i="1"/>
  <c r="Y70" i="12"/>
  <c r="P190" i="37"/>
  <c r="U190" i="13"/>
  <c r="AI192" i="6"/>
  <c r="AB200" i="12"/>
  <c r="AA200" s="1"/>
  <c r="AR211" i="34"/>
  <c r="AT200" i="1"/>
  <c r="E181" i="37"/>
  <c r="I181" i="13"/>
  <c r="I183" i="6"/>
  <c r="T183" i="1"/>
  <c r="AR102" i="34"/>
  <c r="AB91" i="12"/>
  <c r="AA91" s="1"/>
  <c r="AT91" i="1"/>
  <c r="P90" i="37"/>
  <c r="U90" i="13"/>
  <c r="AI92" i="6"/>
  <c r="O120" i="37"/>
  <c r="T120" i="13"/>
  <c r="AH122" i="6"/>
  <c r="AU122" i="1"/>
  <c r="U85" i="37"/>
  <c r="Z85" i="13"/>
  <c r="G85" i="7"/>
  <c r="AS87" i="6"/>
  <c r="E97" i="37"/>
  <c r="T99" i="1"/>
  <c r="I97" i="13"/>
  <c r="I99" i="6"/>
  <c r="AN131" i="34"/>
  <c r="AS120" i="1"/>
  <c r="Y120" i="12"/>
  <c r="O108" i="37"/>
  <c r="T108" i="13"/>
  <c r="AH110" i="6"/>
  <c r="AU110" i="1"/>
  <c r="U242" i="37"/>
  <c r="Z242" i="13"/>
  <c r="G242" i="7"/>
  <c r="AS244" i="6"/>
  <c r="AN277" i="34"/>
  <c r="AS266" i="1"/>
  <c r="Y266" i="12"/>
  <c r="E76" i="37"/>
  <c r="I78" i="6"/>
  <c r="T78" i="1"/>
  <c r="I76" i="13"/>
  <c r="U184" i="37"/>
  <c r="Z184" i="13"/>
  <c r="G184" i="7"/>
  <c r="AS186" i="6"/>
  <c r="P100" i="37"/>
  <c r="U100" i="13"/>
  <c r="AI102" i="6"/>
  <c r="E101" i="37"/>
  <c r="I101" i="13"/>
  <c r="I103" i="6"/>
  <c r="T103" i="1"/>
  <c r="E119" i="37"/>
  <c r="T121" i="1"/>
  <c r="I119" i="13"/>
  <c r="I121" i="6"/>
  <c r="E240" i="37"/>
  <c r="I240" i="13"/>
  <c r="I242" i="6"/>
  <c r="T242" i="1"/>
  <c r="E90" i="37"/>
  <c r="I90" i="13"/>
  <c r="I92" i="6"/>
  <c r="T92" i="1"/>
  <c r="O104" i="37"/>
  <c r="T104" i="13"/>
  <c r="AH106" i="6"/>
  <c r="AU106" i="1"/>
  <c r="P170" i="37"/>
  <c r="AI172" i="6"/>
  <c r="U170" i="13"/>
  <c r="O129" i="37"/>
  <c r="T129" i="13"/>
  <c r="AH131" i="6"/>
  <c r="AU131" i="1"/>
  <c r="E98" i="37"/>
  <c r="I100" i="6"/>
  <c r="I98" i="13"/>
  <c r="T100" i="1"/>
  <c r="E275" i="37"/>
  <c r="I275" i="13"/>
  <c r="I277" i="6"/>
  <c r="T277" i="1"/>
  <c r="E154" i="37"/>
  <c r="T156" i="1"/>
  <c r="I154" i="13"/>
  <c r="I156" i="6"/>
  <c r="U239" i="37"/>
  <c r="G239" i="7"/>
  <c r="AS241" i="6"/>
  <c r="Z239" i="13"/>
  <c r="E203" i="37"/>
  <c r="I203" i="13"/>
  <c r="I205" i="6"/>
  <c r="T205" i="1"/>
  <c r="E236" i="37"/>
  <c r="I238" i="6"/>
  <c r="I236" i="13"/>
  <c r="T238" i="1"/>
  <c r="E239" i="37"/>
  <c r="T241" i="1"/>
  <c r="I239" i="13"/>
  <c r="I241" i="6"/>
  <c r="O177" i="37"/>
  <c r="T177" i="13"/>
  <c r="AH179" i="6"/>
  <c r="AU179" i="1"/>
  <c r="AN208" i="34"/>
  <c r="AS197" i="1"/>
  <c r="Y197" i="12"/>
  <c r="AN165" i="34"/>
  <c r="AS154" i="1"/>
  <c r="Y154" i="12"/>
  <c r="E254" i="37"/>
  <c r="I254" i="13"/>
  <c r="I256" i="6"/>
  <c r="T256" i="1"/>
  <c r="E187" i="37"/>
  <c r="I187" i="13"/>
  <c r="I189" i="6"/>
  <c r="T189" i="1"/>
  <c r="U89" i="37"/>
  <c r="Z89" i="13"/>
  <c r="G89" i="7"/>
  <c r="AS91" i="6"/>
  <c r="O151" i="37"/>
  <c r="AU153" i="1"/>
  <c r="T151" i="13"/>
  <c r="AH153" i="6"/>
  <c r="AN272" i="34"/>
  <c r="Y261" i="12"/>
  <c r="AS261" i="1"/>
  <c r="U194" i="37"/>
  <c r="AS196" i="6"/>
  <c r="Z194" i="13"/>
  <c r="G194" i="7"/>
  <c r="E153" i="37"/>
  <c r="I153" i="13"/>
  <c r="I155" i="6"/>
  <c r="T155" i="1"/>
  <c r="E177" i="37"/>
  <c r="I179" i="6"/>
  <c r="T179" i="1"/>
  <c r="I177" i="13"/>
  <c r="AN239" i="34"/>
  <c r="AS228" i="1"/>
  <c r="Y228" i="12"/>
  <c r="AN138" i="34"/>
  <c r="AS127" i="1"/>
  <c r="Y127" i="12"/>
  <c r="E243" i="37"/>
  <c r="I243" i="13"/>
  <c r="I245" i="6"/>
  <c r="T245" i="1"/>
  <c r="E84" i="37"/>
  <c r="I84" i="13"/>
  <c r="I86" i="6"/>
  <c r="T86" i="1"/>
  <c r="E121" i="37"/>
  <c r="I121" i="13"/>
  <c r="I123" i="6"/>
  <c r="T123" i="1"/>
  <c r="E208" i="37"/>
  <c r="I208" i="13"/>
  <c r="I210" i="6"/>
  <c r="T210" i="1"/>
  <c r="U255" i="37"/>
  <c r="AS257" i="6"/>
  <c r="Z255" i="13"/>
  <c r="G255" i="7"/>
  <c r="O62" i="37"/>
  <c r="AU64" i="1"/>
  <c r="T62" i="13"/>
  <c r="AH64" i="6"/>
  <c r="AN70" i="34"/>
  <c r="AS59" i="1"/>
  <c r="Y59" i="12"/>
  <c r="P175" i="37"/>
  <c r="AI177" i="6"/>
  <c r="U175" i="13"/>
  <c r="E237" i="37"/>
  <c r="I237" i="13"/>
  <c r="T239" i="1"/>
  <c r="I239" i="6"/>
  <c r="E43" i="37"/>
  <c r="I45" i="6"/>
  <c r="I43" i="13"/>
  <c r="T45" i="1"/>
  <c r="E206" i="37"/>
  <c r="I208" i="6"/>
  <c r="I206" i="13"/>
  <c r="T208" i="1"/>
  <c r="AR98" i="34"/>
  <c r="AB87" i="12"/>
  <c r="AA87" s="1"/>
  <c r="AT87" i="1"/>
  <c r="O203" i="37"/>
  <c r="T203" i="13"/>
  <c r="AH205" i="6"/>
  <c r="AU205" i="1"/>
  <c r="E258" i="37"/>
  <c r="I258" i="13"/>
  <c r="T260" i="1"/>
  <c r="I260" i="6"/>
  <c r="P193" i="37"/>
  <c r="U193" i="13"/>
  <c r="AI195" i="6"/>
  <c r="O123" i="37"/>
  <c r="AH125" i="6"/>
  <c r="T123" i="13"/>
  <c r="AU125" i="1"/>
  <c r="E130" i="37"/>
  <c r="I130" i="13"/>
  <c r="T132" i="1"/>
  <c r="I132" i="6"/>
  <c r="O28" i="37"/>
  <c r="T28" i="13"/>
  <c r="AH30" i="6"/>
  <c r="AU30" i="1"/>
  <c r="AN286" i="34"/>
  <c r="AS275" i="1"/>
  <c r="Y275" i="12"/>
  <c r="P166" i="37"/>
  <c r="AI168" i="6"/>
  <c r="U166" i="13"/>
  <c r="P96" i="37"/>
  <c r="AI98" i="6"/>
  <c r="U96" i="13"/>
  <c r="E264" i="37"/>
  <c r="T266" i="1"/>
  <c r="I264" i="13"/>
  <c r="I266" i="6"/>
  <c r="U41" i="37"/>
  <c r="G41" i="7"/>
  <c r="AS43" i="6"/>
  <c r="Z41" i="13"/>
  <c r="AN103" i="34"/>
  <c r="AS92" i="1"/>
  <c r="Y92" i="12"/>
  <c r="AN109" i="34"/>
  <c r="AS98" i="1"/>
  <c r="Y98" i="12"/>
  <c r="P29" i="37"/>
  <c r="U29" i="13"/>
  <c r="AI31" i="6"/>
  <c r="AN111" i="34"/>
  <c r="AS100" i="1"/>
  <c r="Y100" i="12"/>
  <c r="E272" i="37"/>
  <c r="I274" i="6"/>
  <c r="T274" i="1"/>
  <c r="I272" i="13"/>
  <c r="P151" i="37"/>
  <c r="AI153" i="6"/>
  <c r="U151" i="13"/>
  <c r="AN189" i="34"/>
  <c r="AS178" i="1"/>
  <c r="Y178" i="12"/>
  <c r="AN151" i="34"/>
  <c r="AS140" i="1"/>
  <c r="Y140" i="12"/>
  <c r="AR187" i="34"/>
  <c r="AB176" i="12"/>
  <c r="AA176" s="1"/>
  <c r="AT176" i="1"/>
  <c r="U218" i="37"/>
  <c r="Z218" i="13"/>
  <c r="G218" i="7"/>
  <c r="AS220" i="6"/>
  <c r="P32" i="37"/>
  <c r="AI34" i="6"/>
  <c r="U32" i="13"/>
  <c r="U57" i="37"/>
  <c r="Z57" i="13"/>
  <c r="G57" i="7"/>
  <c r="AS59" i="6"/>
  <c r="AN281" i="34"/>
  <c r="AS270" i="1"/>
  <c r="Y270" i="12"/>
  <c r="AN183" i="34"/>
  <c r="Y172" i="12"/>
  <c r="AS172" i="1"/>
  <c r="E51" i="37"/>
  <c r="I51" i="13"/>
  <c r="I53" i="6"/>
  <c r="T53" i="1"/>
  <c r="AN115" i="34"/>
  <c r="AS104" i="1"/>
  <c r="Y104" i="12"/>
  <c r="P147" i="37"/>
  <c r="AI149" i="6"/>
  <c r="U147" i="13"/>
  <c r="E141" i="37"/>
  <c r="I143" i="6"/>
  <c r="T143" i="1"/>
  <c r="I141" i="13"/>
  <c r="AN261" i="34"/>
  <c r="AS250" i="1"/>
  <c r="Y250" i="12"/>
  <c r="AN135" i="34"/>
  <c r="Y124" i="12"/>
  <c r="AS124" i="1"/>
  <c r="O165" i="37"/>
  <c r="AU167" i="1"/>
  <c r="T165" i="13"/>
  <c r="AH167" i="6"/>
  <c r="O58" i="37"/>
  <c r="T58" i="13"/>
  <c r="AH60" i="6"/>
  <c r="AU60" i="1"/>
  <c r="O92" i="37"/>
  <c r="AH94" i="6"/>
  <c r="AU94" i="1"/>
  <c r="T92" i="13"/>
  <c r="E32" i="37"/>
  <c r="I32" i="13"/>
  <c r="I34" i="6"/>
  <c r="T34" i="1"/>
  <c r="AN256" i="34"/>
  <c r="AS245" i="1"/>
  <c r="Y245" i="12"/>
  <c r="E238" i="37"/>
  <c r="T240" i="1"/>
  <c r="I238" i="13"/>
  <c r="I240" i="6"/>
  <c r="P58" i="37"/>
  <c r="U58" i="13"/>
  <c r="AI60" i="6"/>
  <c r="AN58" i="34"/>
  <c r="AS47" i="1"/>
  <c r="Y47" i="12"/>
  <c r="E60" i="37"/>
  <c r="T62" i="1"/>
  <c r="I60" i="13"/>
  <c r="I62" i="6"/>
  <c r="P169" i="37"/>
  <c r="AI171" i="6"/>
  <c r="U169" i="13"/>
  <c r="E83" i="37"/>
  <c r="T85" i="1"/>
  <c r="I83" i="13"/>
  <c r="I85" i="6"/>
  <c r="U73" i="37"/>
  <c r="Z73" i="13"/>
  <c r="G73" i="7"/>
  <c r="AS75" i="6"/>
  <c r="U174" i="37"/>
  <c r="Z174" i="13"/>
  <c r="G174" i="7"/>
  <c r="AS176" i="6"/>
  <c r="E189" i="37"/>
  <c r="I189" i="13"/>
  <c r="I191" i="6"/>
  <c r="T191" i="1"/>
  <c r="E223" i="37"/>
  <c r="I223" i="13"/>
  <c r="I225" i="6"/>
  <c r="T225" i="1"/>
  <c r="U152" i="37"/>
  <c r="Z152" i="13"/>
  <c r="G152" i="7"/>
  <c r="AS154" i="6"/>
  <c r="U204" i="37"/>
  <c r="G204" i="7"/>
  <c r="AS206" i="6"/>
  <c r="Z204" i="13"/>
  <c r="U91" i="37"/>
  <c r="Z91" i="13"/>
  <c r="G91" i="7"/>
  <c r="AS93" i="6"/>
  <c r="U188" i="37"/>
  <c r="G188" i="7"/>
  <c r="AS190" i="6"/>
  <c r="Z188" i="13"/>
  <c r="U31" i="37"/>
  <c r="Z31" i="13"/>
  <c r="G31" i="7"/>
  <c r="AS33" i="6"/>
  <c r="P195" i="37"/>
  <c r="AI197" i="6"/>
  <c r="U195" i="13"/>
  <c r="E147" i="37"/>
  <c r="I147" i="13"/>
  <c r="T149" i="1"/>
  <c r="I149" i="6"/>
  <c r="U103" i="37"/>
  <c r="AS105" i="6"/>
  <c r="Z103" i="13"/>
  <c r="G103" i="7"/>
  <c r="U222" i="37"/>
  <c r="AS224" i="6"/>
  <c r="Z222" i="13"/>
  <c r="G222" i="7"/>
  <c r="AN232" i="1"/>
  <c r="AC230" i="5"/>
  <c r="O221" i="37"/>
  <c r="AU223" i="1"/>
  <c r="T221" i="13"/>
  <c r="AH223" i="6"/>
  <c r="E186" i="37"/>
  <c r="I186" i="13"/>
  <c r="I188" i="6"/>
  <c r="T188" i="1"/>
  <c r="P145" i="37"/>
  <c r="U145" i="13"/>
  <c r="AI147" i="6"/>
  <c r="E159" i="37"/>
  <c r="I161" i="6"/>
  <c r="T161" i="1"/>
  <c r="I159" i="13"/>
  <c r="AN285" i="34"/>
  <c r="AS274" i="1"/>
  <c r="Y274" i="12"/>
  <c r="O105" i="37"/>
  <c r="T105" i="13"/>
  <c r="AH107" i="6"/>
  <c r="AU107" i="1"/>
  <c r="E131" i="37"/>
  <c r="I131" i="13"/>
  <c r="T133" i="1"/>
  <c r="I133" i="6"/>
  <c r="P160" i="37"/>
  <c r="U160" i="13"/>
  <c r="AI162" i="6"/>
  <c r="AR159" i="34"/>
  <c r="AB148" i="12"/>
  <c r="AA148" s="1"/>
  <c r="AT148" i="1"/>
  <c r="P46" i="37"/>
  <c r="U46" i="13"/>
  <c r="AI48" i="6"/>
  <c r="AB83" i="12"/>
  <c r="AA83" s="1"/>
  <c r="AR94" i="34"/>
  <c r="AT83" i="1"/>
  <c r="AN268" i="34"/>
  <c r="AS257" i="1"/>
  <c r="Y257" i="12"/>
  <c r="AN152" i="34"/>
  <c r="AS141" i="1"/>
  <c r="Y141" i="12"/>
  <c r="U44" i="37"/>
  <c r="Z44" i="13"/>
  <c r="G44" i="7"/>
  <c r="AS46" i="6"/>
  <c r="E247" i="37"/>
  <c r="I249" i="6"/>
  <c r="T249" i="1"/>
  <c r="I247" i="13"/>
  <c r="AN161" i="34"/>
  <c r="AS150" i="1"/>
  <c r="Y150" i="12"/>
  <c r="U82" i="37"/>
  <c r="Z82" i="13"/>
  <c r="G82" i="7"/>
  <c r="AS84" i="6"/>
  <c r="E253" i="37"/>
  <c r="I253" i="13"/>
  <c r="I255" i="6"/>
  <c r="T255" i="1"/>
  <c r="O185" i="37"/>
  <c r="AH187" i="6"/>
  <c r="T185" i="13"/>
  <c r="AU187" i="1"/>
  <c r="E48" i="37"/>
  <c r="I48" i="13"/>
  <c r="T50" i="1"/>
  <c r="I50" i="6"/>
  <c r="U230" i="37"/>
  <c r="Z230" i="13"/>
  <c r="G230" i="7"/>
  <c r="AS232" i="6"/>
  <c r="E45" i="37"/>
  <c r="T47" i="1"/>
  <c r="I45" i="13"/>
  <c r="I47" i="6"/>
  <c r="E273" i="37"/>
  <c r="I273" i="13"/>
  <c r="I275" i="6"/>
  <c r="T275" i="1"/>
  <c r="AN211" i="34"/>
  <c r="AS200" i="1"/>
  <c r="Y200" i="12"/>
  <c r="AN258" i="34"/>
  <c r="AS247" i="1"/>
  <c r="Y247" i="12"/>
  <c r="P171" i="37"/>
  <c r="U171" i="13"/>
  <c r="AI173" i="6"/>
  <c r="U182" i="37"/>
  <c r="G182" i="7"/>
  <c r="AS184" i="6"/>
  <c r="Z182" i="13"/>
  <c r="P153" i="37"/>
  <c r="AI155" i="6"/>
  <c r="U153" i="13"/>
  <c r="AN80" i="34"/>
  <c r="AS69" i="1"/>
  <c r="Y69" i="12"/>
  <c r="E227" i="37"/>
  <c r="I229" i="6"/>
  <c r="I227" i="13"/>
  <c r="T229" i="1"/>
  <c r="AN202" i="34"/>
  <c r="AS191" i="1"/>
  <c r="Y191" i="12"/>
  <c r="P156" i="37"/>
  <c r="AI158" i="6"/>
  <c r="U156" i="13"/>
  <c r="AN236" i="34"/>
  <c r="AS225" i="1"/>
  <c r="Y225" i="12"/>
  <c r="AN231" i="1"/>
  <c r="AC229" i="5"/>
  <c r="AR66" i="34"/>
  <c r="AB55" i="12"/>
  <c r="AA55" s="1"/>
  <c r="AT55" i="1"/>
  <c r="U123" i="37"/>
  <c r="Z123" i="13"/>
  <c r="G123" i="7"/>
  <c r="AS125" i="6"/>
  <c r="P168" i="37"/>
  <c r="AI170" i="6"/>
  <c r="U168" i="13"/>
  <c r="U252" i="37"/>
  <c r="G252" i="7"/>
  <c r="AS254" i="6"/>
  <c r="Z252" i="13"/>
  <c r="P206" i="37"/>
  <c r="AI208" i="6"/>
  <c r="U206" i="13"/>
  <c r="E47" i="37"/>
  <c r="T49" i="1"/>
  <c r="I47" i="13"/>
  <c r="I49" i="6"/>
  <c r="AN120" i="34"/>
  <c r="AS109" i="1"/>
  <c r="Y109" i="12"/>
  <c r="E232" i="37"/>
  <c r="I234" i="6"/>
  <c r="I232" i="13"/>
  <c r="T234" i="1"/>
  <c r="E54" i="37"/>
  <c r="I54" i="13"/>
  <c r="I56" i="6"/>
  <c r="T56" i="1"/>
  <c r="E217" i="37"/>
  <c r="I217" i="13"/>
  <c r="I219" i="6"/>
  <c r="T219" i="1"/>
  <c r="AR229" i="34"/>
  <c r="AB218" i="12"/>
  <c r="AA218" s="1"/>
  <c r="AT218" i="1"/>
  <c r="U81" i="37"/>
  <c r="Z81" i="13"/>
  <c r="G81" i="7"/>
  <c r="AS83" i="6"/>
  <c r="O224" i="37"/>
  <c r="T224" i="13"/>
  <c r="AH226" i="6"/>
  <c r="AU226" i="1"/>
  <c r="E110" i="37"/>
  <c r="I112" i="6"/>
  <c r="I110" i="13"/>
  <c r="T112" i="1"/>
  <c r="P126" i="37"/>
  <c r="U126" i="13"/>
  <c r="AI128" i="6"/>
  <c r="AN130" i="34"/>
  <c r="Y119" i="12"/>
  <c r="AS119" i="1"/>
  <c r="E53" i="37"/>
  <c r="I55" i="6"/>
  <c r="T55" i="1"/>
  <c r="I53" i="13"/>
  <c r="AS273" i="6"/>
  <c r="U271" i="37"/>
  <c r="Z271" i="13"/>
  <c r="G271" i="7"/>
  <c r="P47" i="37"/>
  <c r="U47" i="13"/>
  <c r="AI49" i="6"/>
  <c r="AN170" i="34"/>
  <c r="AS159" i="1"/>
  <c r="Y159" i="12"/>
  <c r="P192" i="37"/>
  <c r="U192" i="13"/>
  <c r="AI194" i="6"/>
  <c r="O144" i="37"/>
  <c r="T144" i="13"/>
  <c r="AH146" i="6"/>
  <c r="AU146" i="1"/>
  <c r="AN270" i="34"/>
  <c r="AS259" i="1"/>
  <c r="Y259" i="12"/>
  <c r="AN162" i="34"/>
  <c r="AS151" i="1"/>
  <c r="Y151" i="12"/>
  <c r="E270" i="37"/>
  <c r="T272" i="1"/>
  <c r="I270" i="13"/>
  <c r="I272" i="6"/>
  <c r="E259" i="37"/>
  <c r="T261" i="1"/>
  <c r="I259" i="13"/>
  <c r="I261" i="6"/>
  <c r="AN101" i="34"/>
  <c r="AS90" i="1"/>
  <c r="Y90" i="12"/>
  <c r="AN52" i="34"/>
  <c r="AS41" i="1"/>
  <c r="Y41" i="12"/>
  <c r="AN205" i="34"/>
  <c r="AS194" i="1"/>
  <c r="Y194" i="12"/>
  <c r="O190" i="37"/>
  <c r="AH192" i="6"/>
  <c r="T190" i="13"/>
  <c r="AU192" i="1"/>
  <c r="O254" i="37"/>
  <c r="T254" i="13"/>
  <c r="AH256" i="6"/>
  <c r="AU256" i="1"/>
  <c r="O274" i="37"/>
  <c r="AH276" i="6"/>
  <c r="AU276" i="1"/>
  <c r="T274" i="13"/>
  <c r="AN149" i="34"/>
  <c r="AS138" i="1"/>
  <c r="Y138" i="12"/>
  <c r="E118" i="37"/>
  <c r="I118" i="13"/>
  <c r="I120" i="6"/>
  <c r="T120" i="1"/>
  <c r="E63" i="37"/>
  <c r="I63" i="13"/>
  <c r="T65" i="1"/>
  <c r="I65" i="6"/>
  <c r="P159" i="37"/>
  <c r="AI161" i="6"/>
  <c r="U159" i="13"/>
  <c r="U267" i="37"/>
  <c r="Z267" i="13"/>
  <c r="G267" i="7"/>
  <c r="AS269" i="6"/>
  <c r="AN280" i="34"/>
  <c r="AS269" i="1"/>
  <c r="Y269" i="12"/>
  <c r="E222" i="37"/>
  <c r="T224" i="1"/>
  <c r="I222" i="13"/>
  <c r="I224" i="6"/>
  <c r="P135" i="37"/>
  <c r="U135" i="13"/>
  <c r="AI137" i="6"/>
  <c r="E184" i="37"/>
  <c r="I184" i="13"/>
  <c r="I186" i="6"/>
  <c r="T186" i="1"/>
  <c r="U214" i="37"/>
  <c r="Z214" i="13"/>
  <c r="AS216" i="6"/>
  <c r="G214" i="7"/>
  <c r="E244" i="37"/>
  <c r="I244" i="13"/>
  <c r="I246" i="6"/>
  <c r="T246" i="1"/>
  <c r="AR128" i="34"/>
  <c r="AB117" i="12"/>
  <c r="AA117" s="1"/>
  <c r="AT117" i="1"/>
  <c r="R49" i="37"/>
  <c r="W49" i="13"/>
  <c r="AP51" i="6"/>
  <c r="BE51" i="1"/>
  <c r="U72" i="37"/>
  <c r="G72" i="7"/>
  <c r="AS74" i="6"/>
  <c r="Z72" i="13"/>
  <c r="O155" i="37"/>
  <c r="T155" i="13"/>
  <c r="AH157" i="6"/>
  <c r="AU157" i="1"/>
  <c r="E263" i="37"/>
  <c r="I263" i="13"/>
  <c r="I265" i="6"/>
  <c r="T265" i="1"/>
  <c r="Z157" i="13"/>
  <c r="U157" i="37"/>
  <c r="G157" i="7"/>
  <c r="AS159" i="6"/>
  <c r="U125" i="37"/>
  <c r="Z125" i="13"/>
  <c r="G125" i="7"/>
  <c r="AS127" i="6"/>
  <c r="U273" i="37"/>
  <c r="AS275" i="6"/>
  <c r="Z273" i="13"/>
  <c r="G273" i="7"/>
  <c r="E29" i="37"/>
  <c r="I31" i="6"/>
  <c r="I29" i="13"/>
  <c r="T31" i="1"/>
  <c r="AN246" i="34"/>
  <c r="AS235" i="1"/>
  <c r="Y235" i="12"/>
  <c r="E145" i="37"/>
  <c r="I145" i="13"/>
  <c r="I147" i="6"/>
  <c r="T147" i="1"/>
  <c r="P51" i="37"/>
  <c r="AI53" i="6"/>
  <c r="U51" i="13"/>
  <c r="R118" i="37"/>
  <c r="BE120" i="1"/>
  <c r="W118" i="13"/>
  <c r="AP120" i="6"/>
  <c r="AN77" i="34"/>
  <c r="Y66" i="12"/>
  <c r="AS66" i="1"/>
  <c r="U256" i="37"/>
  <c r="Z256" i="13"/>
  <c r="G256" i="7"/>
  <c r="AS258" i="6"/>
  <c r="E251" i="37"/>
  <c r="I253" i="6"/>
  <c r="T253" i="1"/>
  <c r="I251" i="13"/>
  <c r="E120" i="37"/>
  <c r="T122" i="1"/>
  <c r="I120" i="13"/>
  <c r="I122" i="6"/>
  <c r="AN68" i="34"/>
  <c r="AS57" i="1"/>
  <c r="Y57" i="12"/>
  <c r="E116" i="37"/>
  <c r="I118" i="6"/>
  <c r="I116" i="13"/>
  <c r="T118" i="1"/>
  <c r="O103" i="37"/>
  <c r="AU105" i="1"/>
  <c r="T103" i="13"/>
  <c r="AH105" i="6"/>
  <c r="E78" i="37"/>
  <c r="I78" i="13"/>
  <c r="I80" i="6"/>
  <c r="T80" i="1"/>
  <c r="U191" i="37"/>
  <c r="G191" i="7"/>
  <c r="Z191" i="13"/>
  <c r="AS193" i="6"/>
  <c r="U70" i="37"/>
  <c r="Z70" i="13"/>
  <c r="G70" i="7"/>
  <c r="AS72" i="6"/>
  <c r="E191" i="37"/>
  <c r="I191" i="13"/>
  <c r="I193" i="6"/>
  <c r="T193" i="1"/>
  <c r="E248" i="37"/>
  <c r="I248" i="13"/>
  <c r="I250" i="6"/>
  <c r="T250" i="1"/>
  <c r="E86" i="37"/>
  <c r="I88" i="6"/>
  <c r="I86" i="13"/>
  <c r="T88" i="1"/>
  <c r="E209" i="37"/>
  <c r="I211" i="6"/>
  <c r="I209" i="13"/>
  <c r="T211" i="1"/>
  <c r="E40" i="37"/>
  <c r="I40" i="13"/>
  <c r="I42" i="6"/>
  <c r="T42" i="1"/>
  <c r="AN76" i="34"/>
  <c r="AS65" i="1"/>
  <c r="Y65" i="12"/>
  <c r="P235" i="37"/>
  <c r="U235" i="13"/>
  <c r="AI237" i="6"/>
  <c r="O181" i="37"/>
  <c r="AH183" i="6"/>
  <c r="T181" i="13"/>
  <c r="AU183" i="1"/>
  <c r="AN122" i="34"/>
  <c r="AS111" i="1"/>
  <c r="Y111" i="12"/>
  <c r="U158" i="37"/>
  <c r="G158" i="7"/>
  <c r="AS160" i="6"/>
  <c r="Z158" i="13"/>
  <c r="U212" i="37"/>
  <c r="Z212" i="13"/>
  <c r="G212" i="7"/>
  <c r="AS214" i="6"/>
  <c r="E61" i="37"/>
  <c r="I63" i="6"/>
  <c r="T63" i="1"/>
  <c r="I61" i="13"/>
  <c r="E155" i="37"/>
  <c r="T157" i="1"/>
  <c r="I155" i="13"/>
  <c r="I157" i="6"/>
  <c r="R96" i="37"/>
  <c r="W96" i="13"/>
  <c r="AP98" i="6"/>
  <c r="BE98" i="1"/>
  <c r="U102" i="37"/>
  <c r="Z102" i="13"/>
  <c r="G102" i="7"/>
  <c r="AS104" i="6"/>
  <c r="G42" i="13"/>
  <c r="S44" i="1"/>
  <c r="E31" i="37"/>
  <c r="I31" i="13"/>
  <c r="I33" i="6"/>
  <c r="T33" i="1"/>
  <c r="O214" i="37"/>
  <c r="T214" i="13"/>
  <c r="AH216" i="6"/>
  <c r="AU216" i="1"/>
  <c r="E91" i="37"/>
  <c r="I91" i="13"/>
  <c r="I93" i="6"/>
  <c r="T93" i="1"/>
  <c r="O179" i="37"/>
  <c r="T179" i="13"/>
  <c r="AH181" i="6"/>
  <c r="AU181" i="1"/>
  <c r="O150" i="37"/>
  <c r="T150" i="13"/>
  <c r="AU152" i="1"/>
  <c r="AH152" i="6"/>
  <c r="P117" i="37"/>
  <c r="U117" i="13"/>
  <c r="AI119" i="6"/>
  <c r="AN78" i="34"/>
  <c r="AS67" i="1"/>
  <c r="Y67" i="12"/>
  <c r="R47" i="37"/>
  <c r="BE49" i="1"/>
  <c r="W47" i="13"/>
  <c r="AP49" i="6"/>
  <c r="O153" i="37"/>
  <c r="T153" i="13"/>
  <c r="AH155" i="6"/>
  <c r="AU155" i="1"/>
  <c r="E108" i="37"/>
  <c r="I110" i="6"/>
  <c r="T110" i="1"/>
  <c r="I108" i="13"/>
  <c r="AN89" i="34"/>
  <c r="AS78" i="1"/>
  <c r="Y78" i="12"/>
  <c r="AN50" i="34"/>
  <c r="AS39" i="1"/>
  <c r="Y39" i="12"/>
  <c r="AN114" i="34"/>
  <c r="Y103" i="12"/>
  <c r="AS103" i="1"/>
  <c r="E161" i="37"/>
  <c r="T163" i="1"/>
  <c r="I161" i="13"/>
  <c r="I163" i="6"/>
  <c r="U104" i="37"/>
  <c r="Z104" i="13"/>
  <c r="G104" i="7"/>
  <c r="AS106" i="6"/>
  <c r="R55" i="37"/>
  <c r="W55" i="13"/>
  <c r="AP57" i="6"/>
  <c r="BE57" i="1"/>
  <c r="U74" i="37"/>
  <c r="AS76" i="6"/>
  <c r="Z74" i="13"/>
  <c r="G74" i="7"/>
  <c r="E127" i="37"/>
  <c r="I127" i="13"/>
  <c r="I129" i="6"/>
  <c r="T129" i="1"/>
  <c r="P61" i="37"/>
  <c r="U61" i="13"/>
  <c r="AI63" i="6"/>
  <c r="P114" i="37"/>
  <c r="AI116" i="6"/>
  <c r="U114" i="13"/>
  <c r="E167" i="37"/>
  <c r="T169" i="1"/>
  <c r="I167" i="13"/>
  <c r="I169" i="6"/>
  <c r="AN92" i="34"/>
  <c r="AS81" i="1"/>
  <c r="Y81" i="12"/>
  <c r="E139" i="37"/>
  <c r="I139" i="13"/>
  <c r="T141" i="1"/>
  <c r="I141" i="6"/>
  <c r="AN159" i="34"/>
  <c r="AS148" i="1"/>
  <c r="Y148" i="12"/>
  <c r="AU53" i="1"/>
  <c r="O51" i="37"/>
  <c r="T51" i="13"/>
  <c r="AH53" i="6"/>
  <c r="U247" i="37"/>
  <c r="AS249" i="6"/>
  <c r="Z247" i="13"/>
  <c r="G247" i="7"/>
  <c r="G72" i="13"/>
  <c r="S74" i="1"/>
  <c r="U225" i="37"/>
  <c r="AS227" i="6"/>
  <c r="Z225" i="13"/>
  <c r="G225" i="7"/>
  <c r="U198" i="37"/>
  <c r="Z198" i="13"/>
  <c r="G198" i="7"/>
  <c r="AS200" i="6"/>
  <c r="U227" i="37"/>
  <c r="AS229" i="6"/>
  <c r="Z227" i="13"/>
  <c r="G227" i="7"/>
  <c r="Z34" i="13"/>
  <c r="G34" i="7"/>
  <c r="AS36" i="6"/>
  <c r="U34" i="37"/>
  <c r="O182"/>
  <c r="T182" i="13"/>
  <c r="AH184" i="6"/>
  <c r="AU184" i="1"/>
  <c r="O133" i="37"/>
  <c r="T133" i="13"/>
  <c r="AH135" i="6"/>
  <c r="AU135" i="1"/>
  <c r="E165" i="37"/>
  <c r="I165" i="13"/>
  <c r="I167" i="6"/>
  <c r="T167" i="1"/>
  <c r="P134" i="37"/>
  <c r="AI136" i="6"/>
  <c r="U134" i="13"/>
  <c r="E160" i="37"/>
  <c r="T162" i="1"/>
  <c r="I160" i="13"/>
  <c r="I162" i="6"/>
  <c r="O134" i="37"/>
  <c r="AH136" i="6"/>
  <c r="AU136" i="1"/>
  <c r="T134" i="13"/>
  <c r="O29" i="37"/>
  <c r="T29" i="13"/>
  <c r="AH31" i="6"/>
  <c r="AU31" i="1"/>
  <c r="O27" i="37"/>
  <c r="AU29" i="1"/>
  <c r="T27" i="13"/>
  <c r="AH29" i="6"/>
  <c r="O95" i="37"/>
  <c r="AU97" i="1"/>
  <c r="T95" i="13"/>
  <c r="AH97" i="6"/>
  <c r="U53" i="37"/>
  <c r="G53" i="7"/>
  <c r="AS55" i="6"/>
  <c r="Z53" i="13"/>
  <c r="E129" i="37"/>
  <c r="I129" i="13"/>
  <c r="I131" i="6"/>
  <c r="T131" i="1"/>
  <c r="P48" i="37"/>
  <c r="U48" i="13"/>
  <c r="AI50" i="6"/>
  <c r="AN250" i="34"/>
  <c r="AS239" i="1"/>
  <c r="Y239" i="12"/>
  <c r="AN79" i="34"/>
  <c r="AS68" i="1"/>
  <c r="Y68" i="12"/>
  <c r="P50" i="37"/>
  <c r="U50" i="13"/>
  <c r="AI52" i="6"/>
  <c r="AN235" i="34"/>
  <c r="AS224" i="1"/>
  <c r="Y224" i="12"/>
  <c r="U232" i="37"/>
  <c r="Z232" i="13"/>
  <c r="G232" i="7"/>
  <c r="AS234" i="6"/>
  <c r="E46" i="37"/>
  <c r="I46" i="13"/>
  <c r="T48" i="1"/>
  <c r="I48" i="6"/>
  <c r="E67" i="37"/>
  <c r="I69" i="6"/>
  <c r="I67" i="13"/>
  <c r="T69" i="1"/>
  <c r="G228" i="13"/>
  <c r="S230" i="1"/>
  <c r="U94" i="37"/>
  <c r="G94" i="7"/>
  <c r="AS96" i="6"/>
  <c r="Z94" i="13"/>
  <c r="E148" i="37"/>
  <c r="I150" i="6"/>
  <c r="T150" i="1"/>
  <c r="I148" i="13"/>
  <c r="AN259" i="34"/>
  <c r="AS248" i="1"/>
  <c r="Y248" i="12"/>
  <c r="AB73"/>
  <c r="AA73" s="1"/>
  <c r="AR84" i="34"/>
  <c r="AT73" i="1"/>
  <c r="AN66" i="34"/>
  <c r="AS55" i="1"/>
  <c r="Y55" i="12"/>
  <c r="AN276" i="34"/>
  <c r="Y265" i="12"/>
  <c r="AS265" i="1"/>
  <c r="AR286" i="34"/>
  <c r="AB275" i="12"/>
  <c r="AA275" s="1"/>
  <c r="AT275" i="1"/>
  <c r="U241" i="37"/>
  <c r="Z241" i="13"/>
  <c r="G241" i="7"/>
  <c r="AS243" i="6"/>
  <c r="E269" i="37"/>
  <c r="I269" i="13"/>
  <c r="I271" i="6"/>
  <c r="T271" i="1"/>
  <c r="G230" i="13"/>
  <c r="S232" i="1"/>
  <c r="O210" i="37"/>
  <c r="AU212" i="1"/>
  <c r="T210" i="13"/>
  <c r="AH212" i="6"/>
  <c r="E257" i="37"/>
  <c r="I257" i="13"/>
  <c r="I259" i="6"/>
  <c r="T259" i="1"/>
  <c r="O143" i="37"/>
  <c r="AU145" i="1"/>
  <c r="AH145" i="6"/>
  <c r="T143" i="13"/>
  <c r="E175" i="37"/>
  <c r="I175" i="13"/>
  <c r="I177" i="6"/>
  <c r="T177" i="1"/>
  <c r="E219" i="37"/>
  <c r="I221" i="6"/>
  <c r="I219" i="13"/>
  <c r="T221" i="1"/>
  <c r="P113" i="37"/>
  <c r="AI115" i="6"/>
  <c r="U113" i="13"/>
  <c r="AN229" i="34"/>
  <c r="AS218" i="1"/>
  <c r="Y218" i="12"/>
  <c r="E193" i="37"/>
  <c r="I195" i="6"/>
  <c r="I193" i="13"/>
  <c r="T195" i="1"/>
  <c r="E190" i="37"/>
  <c r="I190" i="13"/>
  <c r="I192" i="6"/>
  <c r="T192" i="1"/>
  <c r="AN93" i="34"/>
  <c r="AS82" i="1"/>
  <c r="Y82" i="12"/>
  <c r="P43" i="37"/>
  <c r="AI45" i="6"/>
  <c r="U43" i="13"/>
  <c r="U167" i="37"/>
  <c r="AS169" i="6"/>
  <c r="Z167" i="13"/>
  <c r="G167" i="7"/>
  <c r="G215"/>
  <c r="AS217" i="6"/>
  <c r="U215" i="37"/>
  <c r="Z215" i="13"/>
  <c r="U144" i="37"/>
  <c r="AS146" i="6"/>
  <c r="Z144" i="13"/>
  <c r="G144" i="7"/>
  <c r="O112" i="37"/>
  <c r="T112" i="13"/>
  <c r="AH114" i="6"/>
  <c r="AU114" i="1"/>
  <c r="U268" i="37"/>
  <c r="Z268" i="13"/>
  <c r="G268" i="7"/>
  <c r="AS270" i="6"/>
  <c r="E124" i="37"/>
  <c r="I124" i="13"/>
  <c r="I126" i="6"/>
  <c r="T126" i="1"/>
  <c r="R87" i="37"/>
  <c r="W87" i="13"/>
  <c r="AP89" i="6"/>
  <c r="BE89" i="1"/>
  <c r="AN140" i="34"/>
  <c r="AS129" i="1"/>
  <c r="Y129" i="12"/>
  <c r="E41" i="37"/>
  <c r="I41" i="13"/>
  <c r="I43" i="6"/>
  <c r="T43" i="1"/>
  <c r="U177" i="37"/>
  <c r="Z177" i="13"/>
  <c r="G177" i="7"/>
  <c r="AS179" i="6"/>
  <c r="U97" i="37"/>
  <c r="AS99" i="6"/>
  <c r="Z97" i="13"/>
  <c r="G97" i="7"/>
  <c r="U93" i="37"/>
  <c r="G93" i="7"/>
  <c r="AS95" i="6"/>
  <c r="Z93" i="13"/>
  <c r="U143" i="37"/>
  <c r="Z143" i="13"/>
  <c r="G143" i="7"/>
  <c r="AS145" i="6"/>
  <c r="O270" i="37"/>
  <c r="AU272" i="1"/>
  <c r="T270" i="13"/>
  <c r="AH272" i="6"/>
  <c r="O70" i="37"/>
  <c r="T70" i="13"/>
  <c r="AH72" i="6"/>
  <c r="AU72" i="1"/>
  <c r="E37" i="37"/>
  <c r="T39" i="1"/>
  <c r="I37" i="13"/>
  <c r="I39" i="6"/>
  <c r="U106" i="37"/>
  <c r="AS108" i="6"/>
  <c r="Z106" i="13"/>
  <c r="G106" i="7"/>
  <c r="AN266" i="34"/>
  <c r="Y255" i="12"/>
  <c r="AS255" i="1"/>
  <c r="E260" i="37"/>
  <c r="I260" i="13"/>
  <c r="I262" i="6"/>
  <c r="T262" i="1"/>
  <c r="E66" i="37"/>
  <c r="I66" i="13"/>
  <c r="I68" i="6"/>
  <c r="T68" i="1"/>
  <c r="P121" i="37"/>
  <c r="U121" i="13"/>
  <c r="AI123" i="6"/>
  <c r="E85" i="37"/>
  <c r="T87" i="1"/>
  <c r="I85" i="13"/>
  <c r="I87" i="6"/>
  <c r="E162" i="37"/>
  <c r="T164" i="1"/>
  <c r="I162" i="13"/>
  <c r="I164" i="6"/>
  <c r="E122" i="37"/>
  <c r="T124" i="1"/>
  <c r="I122" i="13"/>
  <c r="I124" i="6"/>
  <c r="AN102" i="34"/>
  <c r="AS91" i="1"/>
  <c r="Y91" i="12"/>
  <c r="E216" i="37"/>
  <c r="I218" i="6"/>
  <c r="I216" i="13"/>
  <c r="T218" i="1"/>
  <c r="AN96" i="34"/>
  <c r="AS85" i="1"/>
  <c r="Y85" i="12"/>
  <c r="P129" i="37"/>
  <c r="U129" i="13"/>
  <c r="AI131" i="6"/>
  <c r="U80" i="37"/>
  <c r="Z80" i="13"/>
  <c r="G80" i="7"/>
  <c r="AS82" i="6"/>
  <c r="G229" i="13"/>
  <c r="S231" i="1"/>
  <c r="AN284" i="34"/>
  <c r="Y273" i="12"/>
  <c r="AS273" i="1"/>
  <c r="AN184" i="34"/>
  <c r="Y173" i="12"/>
  <c r="AS173" i="1"/>
  <c r="AN282" i="34"/>
  <c r="AS271" i="1"/>
  <c r="Y271" i="12"/>
  <c r="AN267" i="1"/>
  <c r="AC265" i="5"/>
  <c r="E233" i="37"/>
  <c r="I233" i="13"/>
  <c r="T235" i="1"/>
  <c r="I235" i="6"/>
  <c r="U163" i="37"/>
  <c r="G163" i="7"/>
  <c r="AS165" i="6"/>
  <c r="Z163" i="13"/>
  <c r="U161" i="37"/>
  <c r="AS163" i="6"/>
  <c r="Z161" i="13"/>
  <c r="G161" i="7"/>
  <c r="E157" i="37"/>
  <c r="I159" i="6"/>
  <c r="T159" i="1"/>
  <c r="I157" i="13"/>
  <c r="U234" i="37"/>
  <c r="Z234" i="13"/>
  <c r="G234" i="7"/>
  <c r="AS236" i="6"/>
  <c r="P52" i="37"/>
  <c r="U52" i="13"/>
  <c r="AI54" i="6"/>
  <c r="O113" i="37"/>
  <c r="AU115" i="1"/>
  <c r="T113" i="13"/>
  <c r="AH115" i="6"/>
  <c r="P185" i="37"/>
  <c r="U185" i="13"/>
  <c r="AI187" i="6"/>
  <c r="O256" i="37"/>
  <c r="AU258" i="1"/>
  <c r="T256" i="13"/>
  <c r="AH258" i="6"/>
  <c r="AN247" i="34"/>
  <c r="AS236" i="1"/>
  <c r="Y236" i="12"/>
  <c r="AN171" i="34"/>
  <c r="AS160" i="1"/>
  <c r="Y160" i="12"/>
  <c r="AR152" i="34"/>
  <c r="AB141" i="12"/>
  <c r="AA141" s="1"/>
  <c r="AT141" i="1"/>
  <c r="AN55" i="34"/>
  <c r="AS44" i="1"/>
  <c r="Y44" i="12"/>
  <c r="E69" i="37"/>
  <c r="I71" i="6"/>
  <c r="I69" i="13"/>
  <c r="T71" i="1"/>
  <c r="E235" i="37"/>
  <c r="T237" i="1"/>
  <c r="I235" i="13"/>
  <c r="I237" i="6"/>
  <c r="E151" i="37"/>
  <c r="I151" i="13"/>
  <c r="T153" i="1"/>
  <c r="I153" i="6"/>
  <c r="E200" i="37"/>
  <c r="I200" i="13"/>
  <c r="I202" i="6"/>
  <c r="T202" i="1"/>
  <c r="U246" i="37"/>
  <c r="Z246" i="13"/>
  <c r="G246" i="7"/>
  <c r="AS248" i="6"/>
  <c r="O135" i="37"/>
  <c r="AU137" i="1"/>
  <c r="AH137" i="6"/>
  <c r="T135" i="13"/>
  <c r="O204" i="37"/>
  <c r="AH206" i="6"/>
  <c r="AU206" i="1"/>
  <c r="T204" i="13"/>
  <c r="O217" i="37"/>
  <c r="T217" i="13"/>
  <c r="AH219" i="6"/>
  <c r="AU219" i="1"/>
  <c r="O169" i="37"/>
  <c r="AH171" i="6"/>
  <c r="T169" i="13"/>
  <c r="AU171" i="1"/>
  <c r="P120" i="37"/>
  <c r="AI122" i="6"/>
  <c r="U120" i="13"/>
  <c r="O38" i="37"/>
  <c r="T38" i="13"/>
  <c r="AH40" i="6"/>
  <c r="AU40" i="1"/>
  <c r="E74" i="37"/>
  <c r="T76" i="1"/>
  <c r="I74" i="13"/>
  <c r="I76" i="6"/>
  <c r="E109" i="37"/>
  <c r="I109" i="13"/>
  <c r="I111" i="6"/>
  <c r="T111" i="1"/>
  <c r="AB247" i="12"/>
  <c r="AA247" s="1"/>
  <c r="AR258" i="34"/>
  <c r="AT247" i="1"/>
  <c r="E231" i="37"/>
  <c r="I231" i="13"/>
  <c r="T233" i="1"/>
  <c r="I233" i="6"/>
  <c r="AN98" i="34"/>
  <c r="AS87" i="1"/>
  <c r="Y87" i="12"/>
  <c r="U180" i="37"/>
  <c r="AS182" i="6"/>
  <c r="Z180" i="13"/>
  <c r="G180" i="7"/>
  <c r="U137" i="37"/>
  <c r="Z137" i="13"/>
  <c r="G137" i="7"/>
  <c r="AS139" i="6"/>
  <c r="U35" i="37"/>
  <c r="AS37" i="6"/>
  <c r="Z35" i="13"/>
  <c r="G35" i="7"/>
  <c r="E65" i="37"/>
  <c r="I65" i="13"/>
  <c r="I67" i="6"/>
  <c r="T67" i="1"/>
  <c r="U176" i="37"/>
  <c r="G176" i="7"/>
  <c r="Z176" i="13"/>
  <c r="AS178" i="6"/>
  <c r="G263" i="7"/>
  <c r="AS265" i="6"/>
  <c r="U263" i="37"/>
  <c r="Z263" i="13"/>
  <c r="U231" i="37"/>
  <c r="Z231" i="13"/>
  <c r="G231" i="7"/>
  <c r="AS233" i="6"/>
  <c r="R29" i="37"/>
  <c r="W29" i="13"/>
  <c r="AP31" i="6"/>
  <c r="BE31" i="1"/>
  <c r="AN134" i="34"/>
  <c r="AS123" i="1"/>
  <c r="Y123" i="12"/>
  <c r="AS52" i="1"/>
  <c r="AN63" i="34"/>
  <c r="Y52" i="12"/>
  <c r="AN185" i="34"/>
  <c r="AS174" i="1"/>
  <c r="Y174" i="12"/>
  <c r="U224" i="37"/>
  <c r="G224" i="7"/>
  <c r="AS226" i="6"/>
  <c r="Z224" i="13"/>
  <c r="E123" i="37"/>
  <c r="I125" i="6"/>
  <c r="T125" i="1"/>
  <c r="I123" i="13"/>
  <c r="AR120" i="34"/>
  <c r="AB109" i="12"/>
  <c r="AA109" s="1"/>
  <c r="AT109" i="1"/>
  <c r="U139" i="37"/>
  <c r="G139" i="7"/>
  <c r="Z139" i="13"/>
  <c r="AS141" i="6"/>
  <c r="AN74" i="1"/>
  <c r="AC72" i="5"/>
  <c r="AN210" i="34"/>
  <c r="AS199" i="1"/>
  <c r="Y199" i="12"/>
  <c r="O34" i="37"/>
  <c r="AU36" i="1"/>
  <c r="T34" i="13"/>
  <c r="AH36" i="6"/>
  <c r="E207" i="37"/>
  <c r="I207" i="13"/>
  <c r="I209" i="6"/>
  <c r="T209" i="1"/>
  <c r="E96" i="37"/>
  <c r="I98" i="6"/>
  <c r="I96" i="13"/>
  <c r="T98" i="1"/>
  <c r="U84" i="37"/>
  <c r="AS86" i="6"/>
  <c r="Z84" i="13"/>
  <c r="G84" i="7"/>
  <c r="E146" i="37"/>
  <c r="I146" i="13"/>
  <c r="I148" i="6"/>
  <c r="T148" i="1"/>
  <c r="E99" i="37"/>
  <c r="T101" i="1"/>
  <c r="I99" i="13"/>
  <c r="I101" i="6"/>
  <c r="U108" i="37"/>
  <c r="G108" i="7"/>
  <c r="AS110" i="6"/>
  <c r="Z108" i="13"/>
  <c r="E102" i="37"/>
  <c r="I104" i="6"/>
  <c r="I102" i="13"/>
  <c r="T104" i="1"/>
  <c r="E87" i="37"/>
  <c r="T89" i="1"/>
  <c r="I87" i="13"/>
  <c r="I89" i="6"/>
  <c r="P110" i="37"/>
  <c r="U110" i="13"/>
  <c r="AI112" i="6"/>
  <c r="AN187" i="34"/>
  <c r="AS176" i="1"/>
  <c r="Y176" i="12"/>
  <c r="E79" i="37"/>
  <c r="I79" i="13"/>
  <c r="I81" i="6"/>
  <c r="T81" i="1"/>
  <c r="U210" i="37"/>
  <c r="Z210" i="13"/>
  <c r="G210" i="7"/>
  <c r="AS212" i="6"/>
  <c r="U249" i="37"/>
  <c r="G249" i="7"/>
  <c r="Z249" i="13"/>
  <c r="AS251" i="6"/>
  <c r="AR270" i="34"/>
  <c r="AB259" i="12"/>
  <c r="AA259" s="1"/>
  <c r="AT259" i="1"/>
  <c r="E149" i="37"/>
  <c r="T151" i="1"/>
  <c r="I149" i="13"/>
  <c r="I151" i="6"/>
  <c r="Z141" i="13"/>
  <c r="G141" i="7"/>
  <c r="AS143" i="6"/>
  <c r="U141" i="37"/>
  <c r="E234"/>
  <c r="I234" i="13"/>
  <c r="I236" i="6"/>
  <c r="T236" i="1"/>
  <c r="U248" i="37"/>
  <c r="Z248" i="13"/>
  <c r="G248" i="7"/>
  <c r="AS250" i="6"/>
  <c r="AB77" i="12"/>
  <c r="AA77" s="1"/>
  <c r="AR88" i="34"/>
  <c r="AT77" i="1"/>
  <c r="AN123" i="34"/>
  <c r="AS112" i="1"/>
  <c r="Y112" i="12"/>
  <c r="U219" i="37"/>
  <c r="G219" i="7"/>
  <c r="Z219" i="13"/>
  <c r="AS221" i="6"/>
  <c r="AN82" i="34"/>
  <c r="AS71" i="1"/>
  <c r="Y71" i="12"/>
  <c r="AN45" i="34"/>
  <c r="AS34" i="1"/>
  <c r="Y34" i="12"/>
  <c r="AN59" i="34"/>
  <c r="AS48" i="1"/>
  <c r="Y48" i="12"/>
  <c r="E136" i="37"/>
  <c r="I136" i="13"/>
  <c r="T138" i="1"/>
  <c r="I138" i="6"/>
  <c r="U79" i="37"/>
  <c r="G79" i="7"/>
  <c r="Z79" i="13"/>
  <c r="AS81" i="6"/>
  <c r="P199" i="37"/>
  <c r="AI201" i="6"/>
  <c r="U199" i="13"/>
  <c r="U208" i="37"/>
  <c r="G208" i="7"/>
  <c r="AS210" i="6"/>
  <c r="Z208" i="13"/>
  <c r="E104" i="37"/>
  <c r="I104" i="13"/>
  <c r="I106" i="6"/>
  <c r="T106" i="1"/>
  <c r="E77" i="37"/>
  <c r="I79" i="6"/>
  <c r="I77" i="13"/>
  <c r="T79" i="1"/>
  <c r="E107" i="37"/>
  <c r="I107" i="13"/>
  <c r="I109" i="6"/>
  <c r="T109" i="1"/>
  <c r="U238" i="37"/>
  <c r="Z238" i="13"/>
  <c r="G238" i="7"/>
  <c r="AS240" i="6"/>
  <c r="E205" i="37"/>
  <c r="I205" i="13"/>
  <c r="I207" i="6"/>
  <c r="T207" i="1"/>
  <c r="E34" i="37"/>
  <c r="I34" i="13"/>
  <c r="I36" i="6"/>
  <c r="T36" i="1"/>
  <c r="U38" i="37"/>
  <c r="G38" i="7"/>
  <c r="AS40" i="6"/>
  <c r="Z38" i="13"/>
  <c r="E93" i="37"/>
  <c r="T95" i="1"/>
  <c r="I93" i="13"/>
  <c r="I95" i="6"/>
  <c r="G207" i="7"/>
  <c r="AS209" i="6"/>
  <c r="U207" i="37"/>
  <c r="Z207" i="13"/>
  <c r="U148" i="37"/>
  <c r="AS150" i="6"/>
  <c r="Z148" i="13"/>
  <c r="G148" i="7"/>
  <c r="U275" i="37"/>
  <c r="Z275" i="13"/>
  <c r="G275" i="7"/>
  <c r="AS277" i="6"/>
  <c r="O235" i="37"/>
  <c r="AU237" i="1"/>
  <c r="T235" i="13"/>
  <c r="AH237" i="6"/>
  <c r="AN84" i="34"/>
  <c r="AS73" i="1"/>
  <c r="Y73" i="12"/>
  <c r="E183" i="37"/>
  <c r="I185" i="6"/>
  <c r="I183" i="13"/>
  <c r="T185" i="1"/>
  <c r="E125" i="37"/>
  <c r="I125" i="13"/>
  <c r="I127" i="6"/>
  <c r="T127" i="1"/>
  <c r="E80" i="37"/>
  <c r="T82" i="1"/>
  <c r="I80" i="13"/>
  <c r="I82" i="6"/>
  <c r="E106" i="37"/>
  <c r="I106" i="13"/>
  <c r="I108" i="6"/>
  <c r="T108" i="1"/>
  <c r="U162" i="37"/>
  <c r="G162" i="7"/>
  <c r="AS164" i="6"/>
  <c r="Z162" i="13"/>
  <c r="U203" i="37"/>
  <c r="G203" i="7"/>
  <c r="AS205" i="6"/>
  <c r="Z203" i="13"/>
  <c r="AN253" i="34"/>
  <c r="AS242" i="1"/>
  <c r="Y242" i="12"/>
  <c r="O156" i="37"/>
  <c r="AU158" i="1"/>
  <c r="T156" i="13"/>
  <c r="AH158" i="6"/>
  <c r="E241" i="37"/>
  <c r="I243" i="6"/>
  <c r="T243" i="1"/>
  <c r="I241" i="13"/>
  <c r="AN288" i="34"/>
  <c r="AS277" i="1"/>
  <c r="Y277" i="12"/>
  <c r="AN264" i="34"/>
  <c r="Y253" i="12"/>
  <c r="AS253" i="1"/>
  <c r="AN100" i="34"/>
  <c r="AS89" i="1"/>
  <c r="Y89" i="12"/>
  <c r="E198" i="37"/>
  <c r="I198" i="13"/>
  <c r="I200" i="6"/>
  <c r="T200" i="1"/>
  <c r="AN209" i="34"/>
  <c r="AS198" i="1"/>
  <c r="Y198" i="12"/>
  <c r="AN158" i="34"/>
  <c r="AS147" i="1"/>
  <c r="Y147" i="12"/>
  <c r="U262" i="37"/>
  <c r="Z262" i="13"/>
  <c r="G262" i="7"/>
  <c r="AS264" i="6"/>
  <c r="U37" i="37"/>
  <c r="AS39" i="6"/>
  <c r="Z37" i="13"/>
  <c r="G37" i="7"/>
  <c r="E59" i="37"/>
  <c r="I59" i="13"/>
  <c r="I61" i="6"/>
  <c r="T61" i="1"/>
  <c r="E28" i="37"/>
  <c r="I30" i="6"/>
  <c r="T30" i="1"/>
  <c r="I28" i="13"/>
  <c r="AN65" i="34"/>
  <c r="AS54" i="1"/>
  <c r="Y54" i="12"/>
  <c r="AN167" i="34"/>
  <c r="AS156" i="1"/>
  <c r="Y156" i="12"/>
  <c r="O212" i="37"/>
  <c r="T212" i="13"/>
  <c r="AH214" i="6"/>
  <c r="AU214" i="1"/>
  <c r="O78" i="37"/>
  <c r="T78" i="13"/>
  <c r="AH80" i="6"/>
  <c r="AU80" i="1"/>
  <c r="O187" i="37"/>
  <c r="AH189" i="6"/>
  <c r="AU189" i="1"/>
  <c r="T187" i="13"/>
  <c r="AN99" i="34"/>
  <c r="AS88" i="1"/>
  <c r="Y88" i="12"/>
  <c r="U133" i="37"/>
  <c r="Z133" i="13"/>
  <c r="G133" i="7"/>
  <c r="AS135" i="6"/>
  <c r="AN153" i="34"/>
  <c r="AS142" i="1"/>
  <c r="Y142" i="12"/>
  <c r="O49" i="37"/>
  <c r="AH51" i="6"/>
  <c r="T49" i="13"/>
  <c r="AU51" i="1"/>
  <c r="AN273" i="34"/>
  <c r="AS262" i="1"/>
  <c r="Y262" i="12"/>
  <c r="AN90" i="34"/>
  <c r="AS79" i="1"/>
  <c r="Y79" i="12"/>
  <c r="AN224" i="34"/>
  <c r="AS213" i="1"/>
  <c r="Y213" i="12"/>
  <c r="G115" i="13"/>
  <c r="S117" i="1"/>
  <c r="E35" i="37"/>
  <c r="I35" i="13"/>
  <c r="I37" i="6"/>
  <c r="T37" i="1"/>
  <c r="E245" i="37"/>
  <c r="I247" i="6"/>
  <c r="I245" i="13"/>
  <c r="T247" i="1"/>
  <c r="P99" i="37"/>
  <c r="U99" i="13"/>
  <c r="AI101" i="6"/>
  <c r="AN230" i="1"/>
  <c r="AC228" i="5"/>
  <c r="O36" i="37"/>
  <c r="T36" i="13"/>
  <c r="AH38" i="6"/>
  <c r="AU38" i="1"/>
  <c r="U266" i="37"/>
  <c r="Z266" i="13"/>
  <c r="G266" i="7"/>
  <c r="AS268" i="6"/>
  <c r="E242" i="37"/>
  <c r="I242" i="13"/>
  <c r="I244" i="6"/>
  <c r="T244" i="1"/>
  <c r="U209" i="37"/>
  <c r="G209" i="7"/>
  <c r="AS211" i="6"/>
  <c r="Z209" i="13"/>
  <c r="AN196" i="34"/>
  <c r="AS185" i="1"/>
  <c r="Y185" i="12"/>
  <c r="E50" i="37"/>
  <c r="T52" i="1"/>
  <c r="I50" i="13"/>
  <c r="I52" i="6"/>
  <c r="E70" i="37"/>
  <c r="I70" i="13"/>
  <c r="I72" i="6"/>
  <c r="T72" i="1"/>
  <c r="U201" i="37"/>
  <c r="G201" i="7"/>
  <c r="AS203" i="6"/>
  <c r="Z201" i="13"/>
  <c r="E169" i="37"/>
  <c r="I171" i="6"/>
  <c r="T171" i="1"/>
  <c r="I169" i="13"/>
  <c r="E252" i="37"/>
  <c r="I252" i="13"/>
  <c r="T254" i="1"/>
  <c r="I254" i="6"/>
  <c r="E274" i="37"/>
  <c r="I274" i="13"/>
  <c r="I276" i="6"/>
  <c r="T276" i="1"/>
  <c r="O54" i="37"/>
  <c r="AU56" i="1"/>
  <c r="AH56" i="6"/>
  <c r="T54" i="13"/>
  <c r="P60" i="37"/>
  <c r="AI62" i="6"/>
  <c r="U60" i="13"/>
  <c r="O249" i="37"/>
  <c r="AH251" i="6"/>
  <c r="T249" i="13"/>
  <c r="AU251" i="1"/>
  <c r="O193" i="37"/>
  <c r="T193" i="13"/>
  <c r="AH195" i="6"/>
  <c r="AU195" i="1"/>
  <c r="AN233" i="34"/>
  <c r="AS222" i="1"/>
  <c r="Y222" i="12"/>
  <c r="E134" i="37"/>
  <c r="I136" i="6"/>
  <c r="T136" i="1"/>
  <c r="I134" i="13"/>
  <c r="E138" i="37"/>
  <c r="T140" i="1"/>
  <c r="I138" i="13"/>
  <c r="I140" i="6"/>
  <c r="AN193" i="34"/>
  <c r="AS182" i="1"/>
  <c r="Y182" i="12"/>
  <c r="E142" i="37"/>
  <c r="T144" i="1"/>
  <c r="I142" i="13"/>
  <c r="I144" i="6"/>
  <c r="E38" i="37"/>
  <c r="I38" i="13"/>
  <c r="T40" i="1"/>
  <c r="I40" i="6"/>
  <c r="AN43" i="34"/>
  <c r="Y32" i="12"/>
  <c r="AS32" i="1"/>
  <c r="O191" i="37"/>
  <c r="AU193" i="1"/>
  <c r="T191" i="13"/>
  <c r="AH193" i="6"/>
  <c r="AN181" i="34"/>
  <c r="AS170" i="1"/>
  <c r="Y170" i="12"/>
  <c r="G88" i="7"/>
  <c r="AS90" i="6"/>
  <c r="U88" i="37"/>
  <c r="Z88" i="13"/>
  <c r="E179" i="37"/>
  <c r="T181" i="1"/>
  <c r="I179" i="13"/>
  <c r="I181" i="6"/>
  <c r="E158" i="37"/>
  <c r="T160" i="1"/>
  <c r="I158" i="13"/>
  <c r="I160" i="6"/>
  <c r="O60" i="37"/>
  <c r="T60" i="13"/>
  <c r="AH62" i="6"/>
  <c r="AU62" i="1"/>
  <c r="E268" i="37"/>
  <c r="I268" i="13"/>
  <c r="I270" i="6"/>
  <c r="T270" i="1"/>
  <c r="E218" i="37"/>
  <c r="I218" i="13"/>
  <c r="I220" i="6"/>
  <c r="T220" i="1"/>
  <c r="O239" i="37"/>
  <c r="AU241" i="1"/>
  <c r="T239" i="13"/>
  <c r="AH241" i="6"/>
  <c r="O126" i="37"/>
  <c r="T126" i="13"/>
  <c r="AH128" i="6"/>
  <c r="AU128" i="1"/>
  <c r="P62" i="37"/>
  <c r="U62" i="13"/>
  <c r="AI64" i="6"/>
  <c r="AN69" i="34"/>
  <c r="AS58" i="1"/>
  <c r="Y58" i="12"/>
  <c r="AB246"/>
  <c r="AA246" s="1"/>
  <c r="AR257" i="34"/>
  <c r="AT246" i="1"/>
  <c r="P124" i="37"/>
  <c r="U124" i="13"/>
  <c r="AI126" i="6"/>
  <c r="E261" i="37"/>
  <c r="I261" i="13"/>
  <c r="T263" i="1"/>
  <c r="I263" i="6"/>
  <c r="E199" i="37"/>
  <c r="I199" i="13"/>
  <c r="I201" i="6"/>
  <c r="T201" i="1"/>
  <c r="AN97" i="34"/>
  <c r="AS86" i="1"/>
  <c r="Y86" i="12"/>
  <c r="E140" i="37"/>
  <c r="I142" i="6"/>
  <c r="T142" i="1"/>
  <c r="I140" i="13"/>
  <c r="E56" i="37"/>
  <c r="T58" i="1"/>
  <c r="I56" i="13"/>
  <c r="I58" i="6"/>
  <c r="E117" i="37"/>
  <c r="T119" i="1"/>
  <c r="I117" i="13"/>
  <c r="I119" i="6"/>
  <c r="AR58" i="34"/>
  <c r="AB47" i="12"/>
  <c r="AA47" s="1"/>
  <c r="AT47" i="1"/>
  <c r="U186" i="37"/>
  <c r="Z186" i="13"/>
  <c r="AS188" i="6"/>
  <c r="G186" i="7"/>
  <c r="P200" i="37"/>
  <c r="U200" i="13"/>
  <c r="AI202" i="6"/>
  <c r="AH164"/>
  <c r="O162" i="37"/>
  <c r="T162" i="13"/>
  <c r="AU164" i="1"/>
  <c r="U264" i="37"/>
  <c r="AS266" i="6"/>
  <c r="Z264" i="13"/>
  <c r="G264" i="7"/>
  <c r="E267" i="37"/>
  <c r="I267" i="13"/>
  <c r="I269" i="6"/>
  <c r="T269" i="1"/>
  <c r="AN207" i="34"/>
  <c r="AS196" i="1"/>
  <c r="Y196" i="12"/>
  <c r="AN48" i="34"/>
  <c r="AS37" i="1"/>
  <c r="Y37" i="12"/>
  <c r="E256" i="37"/>
  <c r="T258" i="1"/>
  <c r="I256" i="13"/>
  <c r="I258" i="6"/>
  <c r="P65" i="37"/>
  <c r="U65" i="13"/>
  <c r="AI67" i="6"/>
  <c r="AN218" i="34"/>
  <c r="AS207" i="1"/>
  <c r="Y207" i="12"/>
  <c r="AN228" i="34"/>
  <c r="AS217" i="1"/>
  <c r="Y217" i="12"/>
  <c r="R100" i="37"/>
  <c r="W100" i="13"/>
  <c r="AP102" i="6"/>
  <c r="BE102" i="1"/>
  <c r="P54" i="37"/>
  <c r="U54" i="13"/>
  <c r="AI56" i="6"/>
  <c r="O159" i="37"/>
  <c r="AU161" i="1"/>
  <c r="T159" i="13"/>
  <c r="AH161" i="6"/>
  <c r="E246" i="37"/>
  <c r="T248" i="1"/>
  <c r="I246" i="13"/>
  <c r="I248" i="6"/>
  <c r="E49" i="37"/>
  <c r="I49" i="13"/>
  <c r="I51" i="6"/>
  <c r="T51" i="1"/>
  <c r="AN128" i="34"/>
  <c r="AS117" i="1"/>
  <c r="Y117" i="12"/>
  <c r="R39" i="37"/>
  <c r="W39" i="13"/>
  <c r="AP41" i="6"/>
  <c r="BE41" i="1"/>
  <c r="E163" i="37"/>
  <c r="I165" i="6"/>
  <c r="T165" i="1"/>
  <c r="I163" i="13"/>
  <c r="E172" i="37"/>
  <c r="I174" i="6"/>
  <c r="I172" i="13"/>
  <c r="T174" i="1"/>
  <c r="U178" i="37"/>
  <c r="AS180" i="6"/>
  <c r="Z178" i="13"/>
  <c r="G178" i="7"/>
  <c r="E52" i="37"/>
  <c r="I54" i="6"/>
  <c r="I52" i="13"/>
  <c r="T54" i="1"/>
  <c r="E224" i="37"/>
  <c r="I224" i="13"/>
  <c r="I226" i="6"/>
  <c r="T226" i="1"/>
  <c r="U67" i="37"/>
  <c r="Z67" i="13"/>
  <c r="G67" i="7"/>
  <c r="AS69" i="6"/>
  <c r="U221" i="37"/>
  <c r="Z221" i="13"/>
  <c r="G221" i="7"/>
  <c r="AS223" i="6"/>
  <c r="AN265" i="34"/>
  <c r="AS254" i="1"/>
  <c r="Y254" i="12"/>
  <c r="AN232" i="34"/>
  <c r="AS221" i="1"/>
  <c r="Y221" i="12"/>
  <c r="AN275" i="34"/>
  <c r="AS264" i="1"/>
  <c r="Y264" i="12"/>
  <c r="E64" i="37"/>
  <c r="I64" i="13"/>
  <c r="I66" i="6"/>
  <c r="T66" i="1"/>
  <c r="E135" i="37"/>
  <c r="I135" i="13"/>
  <c r="T137" i="1"/>
  <c r="I137" i="6"/>
  <c r="P39" i="37"/>
  <c r="AI41" i="6"/>
  <c r="U39" i="13"/>
  <c r="AN238" i="34"/>
  <c r="Y227" i="12"/>
  <c r="AS227" i="1"/>
  <c r="AR193" i="34"/>
  <c r="AB182" i="12"/>
  <c r="AA182" s="1"/>
  <c r="AT182" i="1"/>
  <c r="AN57" i="34"/>
  <c r="AS46" i="1"/>
  <c r="Y46" i="12"/>
  <c r="U258" i="37"/>
  <c r="AS260" i="6"/>
  <c r="Z258" i="13"/>
  <c r="G258" i="7"/>
  <c r="AR93" i="34"/>
  <c r="AB82" i="12"/>
  <c r="AA82" s="1"/>
  <c r="AT82" i="1"/>
  <c r="AN177" i="34"/>
  <c r="AS166" i="1"/>
  <c r="Y166" i="12"/>
  <c r="O74" i="37"/>
  <c r="T74" i="13"/>
  <c r="AH76" i="6"/>
  <c r="AU76" i="1"/>
  <c r="AN220" i="34"/>
  <c r="Y209" i="12"/>
  <c r="AS209" i="1"/>
  <c r="E255" i="37"/>
  <c r="I255" i="13"/>
  <c r="I257" i="6"/>
  <c r="T257" i="1"/>
  <c r="AN60" i="34"/>
  <c r="AS49" i="1"/>
  <c r="Y49" i="12"/>
  <c r="U253" i="37"/>
  <c r="Z253" i="13"/>
  <c r="G253" i="7"/>
  <c r="AS255" i="6"/>
  <c r="U189" i="37"/>
  <c r="AS191" i="6"/>
  <c r="Z189" i="13"/>
  <c r="G189" i="7"/>
  <c r="U181" i="37"/>
  <c r="AS183" i="6"/>
  <c r="Z181" i="13"/>
  <c r="G181" i="7"/>
  <c r="P211" i="37"/>
  <c r="AI213" i="6"/>
  <c r="U211" i="13"/>
  <c r="E182" i="37"/>
  <c r="T184" i="1"/>
  <c r="I182" i="13"/>
  <c r="I184" i="6"/>
  <c r="E113" i="37"/>
  <c r="I115" i="6"/>
  <c r="I113" i="13"/>
  <c r="T115" i="1"/>
  <c r="U28" i="37"/>
  <c r="Z28" i="13"/>
  <c r="G28" i="7"/>
  <c r="AS30" i="6"/>
  <c r="AN180" i="34"/>
  <c r="AS169" i="1"/>
  <c r="Y169" i="12"/>
  <c r="Q74" i="37" l="1"/>
  <c r="V74" i="13"/>
  <c r="F74" i="7"/>
  <c r="AJ76" i="6"/>
  <c r="O115" i="37"/>
  <c r="AU117" i="1"/>
  <c r="T115" i="13"/>
  <c r="AH117" i="6"/>
  <c r="Q162" i="37"/>
  <c r="V162" i="13"/>
  <c r="F162" i="7"/>
  <c r="AJ164" i="6"/>
  <c r="J58"/>
  <c r="C56" i="7"/>
  <c r="F56" i="37"/>
  <c r="J56" i="13"/>
  <c r="O180" i="37"/>
  <c r="AH182" i="6"/>
  <c r="T180" i="13"/>
  <c r="AU182" i="1"/>
  <c r="BF182" s="1"/>
  <c r="F274" i="37"/>
  <c r="J274" i="13"/>
  <c r="C274" i="7"/>
  <c r="BF276" i="1"/>
  <c r="J276" i="6"/>
  <c r="J37"/>
  <c r="C35" i="7"/>
  <c r="J35" i="13"/>
  <c r="F35" i="37"/>
  <c r="O140"/>
  <c r="T140" i="13"/>
  <c r="AU142" i="1"/>
  <c r="BF142" s="1"/>
  <c r="AH142" i="6"/>
  <c r="AH253"/>
  <c r="O251" i="37"/>
  <c r="AU253" i="1"/>
  <c r="BF253" s="1"/>
  <c r="T251" i="13"/>
  <c r="C34" i="7"/>
  <c r="J36" i="6"/>
  <c r="F34" i="37"/>
  <c r="BF36" i="1"/>
  <c r="J34" i="13"/>
  <c r="C104" i="7"/>
  <c r="J106" i="6"/>
  <c r="F104" i="37"/>
  <c r="BF106" i="1"/>
  <c r="J104" i="13"/>
  <c r="P107" i="37"/>
  <c r="U107" i="13"/>
  <c r="AI109" i="6"/>
  <c r="C65" i="7"/>
  <c r="J67" i="6"/>
  <c r="J65" i="13"/>
  <c r="F65" i="37"/>
  <c r="P139"/>
  <c r="AI141" i="6"/>
  <c r="U139" i="13"/>
  <c r="C233" i="7"/>
  <c r="J235" i="6"/>
  <c r="J233" i="13"/>
  <c r="F233" i="37"/>
  <c r="O253"/>
  <c r="T253" i="13"/>
  <c r="AH255" i="6"/>
  <c r="AU255" i="1"/>
  <c r="J192" i="6"/>
  <c r="F190" i="37"/>
  <c r="BF192" i="1"/>
  <c r="J190" i="13"/>
  <c r="C190" i="7"/>
  <c r="C129"/>
  <c r="J131" i="6"/>
  <c r="BF131" i="1"/>
  <c r="J129" i="13"/>
  <c r="F129" i="37"/>
  <c r="O207"/>
  <c r="T207" i="13"/>
  <c r="AH209" i="6"/>
  <c r="AU209" i="1"/>
  <c r="J115" i="6"/>
  <c r="C113" i="7"/>
  <c r="BF115" i="1"/>
  <c r="F113" i="37"/>
  <c r="J113" i="13"/>
  <c r="O47" i="37"/>
  <c r="T47" i="13"/>
  <c r="AU49" i="1"/>
  <c r="AH49" i="6"/>
  <c r="P80" i="37"/>
  <c r="AI82" i="6"/>
  <c r="U80" i="13"/>
  <c r="O44" i="37"/>
  <c r="AU46" i="1"/>
  <c r="T44" i="13"/>
  <c r="AH46" i="6"/>
  <c r="C135" i="7"/>
  <c r="J137" i="6"/>
  <c r="BF137" i="1"/>
  <c r="J135" i="13"/>
  <c r="F135" i="37"/>
  <c r="O262"/>
  <c r="T262" i="13"/>
  <c r="AH264" i="6"/>
  <c r="AU264" i="1"/>
  <c r="C224" i="7"/>
  <c r="J226" i="6"/>
  <c r="J224" i="13"/>
  <c r="BF226" i="1"/>
  <c r="F224" i="37"/>
  <c r="C52" i="7"/>
  <c r="J54" i="6"/>
  <c r="J52" i="13"/>
  <c r="F52" i="37"/>
  <c r="J174" i="6"/>
  <c r="C172" i="7"/>
  <c r="F172" i="37"/>
  <c r="J172" i="13"/>
  <c r="U39" i="37"/>
  <c r="Z39" i="13"/>
  <c r="G39" i="7"/>
  <c r="AS41" i="6"/>
  <c r="O35" i="37"/>
  <c r="T35" i="13"/>
  <c r="AH37" i="6"/>
  <c r="AU37" i="1"/>
  <c r="P45" i="37"/>
  <c r="AI47" i="6"/>
  <c r="U45" i="13"/>
  <c r="C140" i="7"/>
  <c r="J142" i="6"/>
  <c r="F140" i="37"/>
  <c r="J140" i="13"/>
  <c r="O84" i="37"/>
  <c r="AU86" i="1"/>
  <c r="T84" i="13"/>
  <c r="AH86" i="6"/>
  <c r="Q239" i="37"/>
  <c r="AJ241" i="6"/>
  <c r="V239" i="13"/>
  <c r="F239" i="7"/>
  <c r="C158"/>
  <c r="J160" i="6"/>
  <c r="J158" i="13"/>
  <c r="F158" i="37"/>
  <c r="J181" i="6"/>
  <c r="C179" i="7"/>
  <c r="BF181" i="1"/>
  <c r="J179" i="13"/>
  <c r="F179" i="37"/>
  <c r="BF136" i="1"/>
  <c r="C134" i="7"/>
  <c r="J136" i="6"/>
  <c r="J134" i="13"/>
  <c r="F134" i="37"/>
  <c r="O220"/>
  <c r="T220" i="13"/>
  <c r="AU222" i="1"/>
  <c r="BF222" s="1"/>
  <c r="AH222" i="6"/>
  <c r="C242" i="7"/>
  <c r="J244" i="6"/>
  <c r="J242" i="13"/>
  <c r="F242" i="37"/>
  <c r="Q36"/>
  <c r="F36" i="7"/>
  <c r="AJ38" i="6"/>
  <c r="V36" i="13"/>
  <c r="O211" i="37"/>
  <c r="AU213" i="1"/>
  <c r="T211" i="13"/>
  <c r="AH213" i="6"/>
  <c r="Q49" i="37"/>
  <c r="V49" i="13"/>
  <c r="AJ51" i="6"/>
  <c r="F49" i="7"/>
  <c r="O86" i="37"/>
  <c r="AH88" i="6"/>
  <c r="T86" i="13"/>
  <c r="AU88" i="1"/>
  <c r="BF88" s="1"/>
  <c r="J61" i="6"/>
  <c r="C59" i="7"/>
  <c r="J59" i="13"/>
  <c r="F59" i="37"/>
  <c r="BF61" i="1"/>
  <c r="O196" i="37"/>
  <c r="T196" i="13"/>
  <c r="AH198" i="6"/>
  <c r="AU198" i="1"/>
  <c r="C241" i="7"/>
  <c r="J243" i="6"/>
  <c r="J241" i="13"/>
  <c r="F241" i="37"/>
  <c r="O240"/>
  <c r="AU242" i="1"/>
  <c r="T240" i="13"/>
  <c r="AH242" i="6"/>
  <c r="J82"/>
  <c r="C80" i="7"/>
  <c r="J80" i="13"/>
  <c r="F80" i="37"/>
  <c r="O32"/>
  <c r="AH34" i="6"/>
  <c r="T32" i="13"/>
  <c r="AU34" i="1"/>
  <c r="P75" i="37"/>
  <c r="U75" i="13"/>
  <c r="AI77" i="6"/>
  <c r="J104"/>
  <c r="C102" i="7"/>
  <c r="J102" i="13"/>
  <c r="F102" i="37"/>
  <c r="J148" i="6"/>
  <c r="J146" i="13"/>
  <c r="F146" i="37"/>
  <c r="C146" i="7"/>
  <c r="C96"/>
  <c r="J98" i="6"/>
  <c r="J96" i="13"/>
  <c r="F96" i="37"/>
  <c r="C207" i="7"/>
  <c r="J209" i="6"/>
  <c r="J207" i="13"/>
  <c r="F207" i="37"/>
  <c r="BF209" i="1"/>
  <c r="AN85" i="34"/>
  <c r="AS74" i="1"/>
  <c r="Y74" i="12"/>
  <c r="P245" i="37"/>
  <c r="AI247" i="6"/>
  <c r="U245" i="13"/>
  <c r="Q135" i="37"/>
  <c r="AJ137" i="6"/>
  <c r="V135" i="13"/>
  <c r="F135" i="7"/>
  <c r="C235"/>
  <c r="J237" i="6"/>
  <c r="BF237" i="1"/>
  <c r="J235" i="13"/>
  <c r="F235" i="37"/>
  <c r="O234"/>
  <c r="T234" i="13"/>
  <c r="AH236" i="6"/>
  <c r="AU236" i="1"/>
  <c r="Q256" i="37"/>
  <c r="F256" i="7"/>
  <c r="V256" i="13"/>
  <c r="AJ258" i="6"/>
  <c r="O271" i="37"/>
  <c r="T271" i="13"/>
  <c r="AH273" i="6"/>
  <c r="AU273" i="1"/>
  <c r="O89" i="37"/>
  <c r="T89" i="13"/>
  <c r="AH91" i="6"/>
  <c r="AU91" i="1"/>
  <c r="C122" i="7"/>
  <c r="J124" i="6"/>
  <c r="J122" i="13"/>
  <c r="F122" i="37"/>
  <c r="BF164" i="1"/>
  <c r="C162" i="7"/>
  <c r="J164" i="6"/>
  <c r="J162" i="13"/>
  <c r="F162" i="37"/>
  <c r="C85" i="7"/>
  <c r="J87" i="6"/>
  <c r="J85" i="13"/>
  <c r="F85" i="37"/>
  <c r="Q70"/>
  <c r="AJ72" i="6"/>
  <c r="V70" i="13"/>
  <c r="F70" i="7"/>
  <c r="C41"/>
  <c r="J43" i="6"/>
  <c r="F41" i="37"/>
  <c r="BF43" i="1"/>
  <c r="J41" i="13"/>
  <c r="O263" i="37"/>
  <c r="AU265" i="1"/>
  <c r="T263" i="13"/>
  <c r="AH265" i="6"/>
  <c r="O53" i="37"/>
  <c r="T53" i="13"/>
  <c r="AH55" i="6"/>
  <c r="AU55" i="1"/>
  <c r="E228" i="37"/>
  <c r="I228" i="13"/>
  <c r="I230" i="6"/>
  <c r="T230" i="1"/>
  <c r="O237" i="37"/>
  <c r="AH239" i="6"/>
  <c r="T237" i="13"/>
  <c r="AU239" i="1"/>
  <c r="C165" i="7"/>
  <c r="J165" i="13"/>
  <c r="BF167" i="1"/>
  <c r="F165" i="37"/>
  <c r="J167" i="6"/>
  <c r="Q133" i="37"/>
  <c r="V133" i="13"/>
  <c r="F133" i="7"/>
  <c r="AJ135" i="6"/>
  <c r="Q182" i="37"/>
  <c r="V182" i="13"/>
  <c r="F182" i="7"/>
  <c r="AJ184" i="6"/>
  <c r="E72" i="37"/>
  <c r="I74" i="6"/>
  <c r="I72" i="13"/>
  <c r="T74" i="1"/>
  <c r="C161" i="7"/>
  <c r="J161" i="13"/>
  <c r="F161" i="37"/>
  <c r="BF163" i="1"/>
  <c r="J163" i="6"/>
  <c r="C108" i="7"/>
  <c r="J110" i="6"/>
  <c r="BF110" i="1"/>
  <c r="J108" i="13"/>
  <c r="F108" i="37"/>
  <c r="O65"/>
  <c r="AH67" i="6"/>
  <c r="T65" i="13"/>
  <c r="AU67" i="1"/>
  <c r="C61" i="7"/>
  <c r="J63" i="6"/>
  <c r="BF63" i="1"/>
  <c r="J61" i="13"/>
  <c r="F61" i="37"/>
  <c r="O109"/>
  <c r="T109" i="13"/>
  <c r="AH111" i="6"/>
  <c r="AU111" i="1"/>
  <c r="J40" i="13"/>
  <c r="J42" i="6"/>
  <c r="F40" i="37"/>
  <c r="C40" i="7"/>
  <c r="C209"/>
  <c r="J211" i="6"/>
  <c r="J209" i="13"/>
  <c r="F209" i="37"/>
  <c r="C86" i="7"/>
  <c r="J88" i="6"/>
  <c r="J86" i="13"/>
  <c r="F86" i="37"/>
  <c r="F248"/>
  <c r="J248" i="13"/>
  <c r="C248" i="7"/>
  <c r="J250" i="6"/>
  <c r="J193"/>
  <c r="BF193" i="1"/>
  <c r="C191" i="7"/>
  <c r="J191" i="13"/>
  <c r="F191" i="37"/>
  <c r="J80" i="6"/>
  <c r="C78" i="7"/>
  <c r="BF80" i="1"/>
  <c r="J78" i="13"/>
  <c r="F78" i="37"/>
  <c r="J118" i="6"/>
  <c r="C116" i="7"/>
  <c r="J116" i="13"/>
  <c r="F116" i="37"/>
  <c r="BF118" i="1"/>
  <c r="F251" i="37"/>
  <c r="J253" i="6"/>
  <c r="J251" i="13"/>
  <c r="C251" i="7"/>
  <c r="U118" i="37"/>
  <c r="AS120" i="6"/>
  <c r="Z118" i="13"/>
  <c r="G118" i="7"/>
  <c r="C29"/>
  <c r="J31" i="6"/>
  <c r="J29" i="13"/>
  <c r="BF31" i="1"/>
  <c r="F29" i="37"/>
  <c r="F263"/>
  <c r="J265" i="6"/>
  <c r="J263" i="13"/>
  <c r="C263" i="7"/>
  <c r="BF265" i="1"/>
  <c r="Q155" i="37"/>
  <c r="AJ157" i="6"/>
  <c r="V155" i="13"/>
  <c r="F155" i="7"/>
  <c r="U49" i="37"/>
  <c r="G49" i="7"/>
  <c r="AS51" i="6"/>
  <c r="Z49" i="13"/>
  <c r="P115" i="37"/>
  <c r="U115" i="13"/>
  <c r="AI117" i="6"/>
  <c r="J224"/>
  <c r="C222" i="7"/>
  <c r="J222" i="13"/>
  <c r="F222" i="37"/>
  <c r="C118" i="7"/>
  <c r="J120" i="6"/>
  <c r="F118" i="37"/>
  <c r="J118" i="13"/>
  <c r="Q274" i="37"/>
  <c r="V274" i="13"/>
  <c r="F274" i="7"/>
  <c r="AJ276" i="6"/>
  <c r="O192" i="37"/>
  <c r="T192" i="13"/>
  <c r="AU194" i="1"/>
  <c r="BF194" s="1"/>
  <c r="AH194" i="6"/>
  <c r="O257" i="37"/>
  <c r="T257" i="13"/>
  <c r="AU259" i="1"/>
  <c r="AH259" i="6"/>
  <c r="BF55" i="1"/>
  <c r="J55" i="6"/>
  <c r="J53" i="13"/>
  <c r="F53" i="37"/>
  <c r="C53" i="7"/>
  <c r="C217"/>
  <c r="J219" i="6"/>
  <c r="BF219" i="1"/>
  <c r="J217" i="13"/>
  <c r="F217" i="37"/>
  <c r="J56" i="6"/>
  <c r="J54" i="13"/>
  <c r="C54" i="7"/>
  <c r="F54" i="37"/>
  <c r="BF56" i="1"/>
  <c r="C232" i="7"/>
  <c r="J234" i="6"/>
  <c r="J232" i="13"/>
  <c r="F232" i="37"/>
  <c r="O67"/>
  <c r="AH69" i="6"/>
  <c r="AU69" i="1"/>
  <c r="T67" i="13"/>
  <c r="O198" i="37"/>
  <c r="T198" i="13"/>
  <c r="AH200" i="6"/>
  <c r="AU200" i="1"/>
  <c r="BF200" s="1"/>
  <c r="C45" i="7"/>
  <c r="J47" i="6"/>
  <c r="F45" i="37"/>
  <c r="J45" i="13"/>
  <c r="J133" i="6"/>
  <c r="BF133" i="1"/>
  <c r="C131" i="7"/>
  <c r="J131" i="13"/>
  <c r="F131" i="37"/>
  <c r="O272"/>
  <c r="AH274" i="6"/>
  <c r="T272" i="13"/>
  <c r="AU274" i="1"/>
  <c r="BF274" s="1"/>
  <c r="BF149"/>
  <c r="C147" i="7"/>
  <c r="J149" i="6"/>
  <c r="J147" i="13"/>
  <c r="F147" i="37"/>
  <c r="C83" i="7"/>
  <c r="J83" i="13"/>
  <c r="F83" i="37"/>
  <c r="J85" i="6"/>
  <c r="O243" i="37"/>
  <c r="AH245" i="6"/>
  <c r="AU245" i="1"/>
  <c r="BF245" s="1"/>
  <c r="T243" i="13"/>
  <c r="Q165" i="37"/>
  <c r="V165" i="13"/>
  <c r="F165" i="7"/>
  <c r="AJ167" i="6"/>
  <c r="O102" i="37"/>
  <c r="T102" i="13"/>
  <c r="AH104" i="6"/>
  <c r="AU104" i="1"/>
  <c r="BF104" s="1"/>
  <c r="F272" i="37"/>
  <c r="J274" i="6"/>
  <c r="J272" i="13"/>
  <c r="C272" i="7"/>
  <c r="O98" i="37"/>
  <c r="T98" i="13"/>
  <c r="AH100" i="6"/>
  <c r="AU100" i="1"/>
  <c r="Q28" i="37"/>
  <c r="V28" i="13"/>
  <c r="F28" i="7"/>
  <c r="AJ30" i="6"/>
  <c r="Q123" i="37"/>
  <c r="F123" i="7"/>
  <c r="AJ125" i="6"/>
  <c r="V123" i="13"/>
  <c r="F258" i="37"/>
  <c r="J258" i="13"/>
  <c r="C258" i="7"/>
  <c r="J260" i="6"/>
  <c r="C208" i="7"/>
  <c r="J210" i="6"/>
  <c r="J208" i="13"/>
  <c r="F208" i="37"/>
  <c r="C121" i="7"/>
  <c r="J123" i="6"/>
  <c r="J121" i="13"/>
  <c r="F121" i="37"/>
  <c r="J86" i="6"/>
  <c r="C84" i="7"/>
  <c r="F84" i="37"/>
  <c r="BF86" i="1"/>
  <c r="J84" i="13"/>
  <c r="C243" i="7"/>
  <c r="J245" i="6"/>
  <c r="J243" i="13"/>
  <c r="F243" i="37"/>
  <c r="O226"/>
  <c r="AU228" i="1"/>
  <c r="T226" i="13"/>
  <c r="AH228" i="6"/>
  <c r="J121"/>
  <c r="C119" i="7"/>
  <c r="BF121" i="1"/>
  <c r="J119" i="13"/>
  <c r="F119" i="37"/>
  <c r="Q108"/>
  <c r="AJ110" i="6"/>
  <c r="V108" i="13"/>
  <c r="F108" i="7"/>
  <c r="O68" i="37"/>
  <c r="T68" i="13"/>
  <c r="AH70" i="6"/>
  <c r="AU70" i="1"/>
  <c r="Q43" i="37"/>
  <c r="AJ45" i="6"/>
  <c r="V43" i="13"/>
  <c r="F43" i="7"/>
  <c r="Q111" i="37"/>
  <c r="F111" i="7"/>
  <c r="V111" i="13"/>
  <c r="AJ113" i="6"/>
  <c r="O242" i="37"/>
  <c r="T242" i="13"/>
  <c r="AH244" i="6"/>
  <c r="AU244" i="1"/>
  <c r="J75" i="6"/>
  <c r="C73" i="7"/>
  <c r="J73" i="13"/>
  <c r="F73" i="37"/>
  <c r="C197" i="7"/>
  <c r="J199" i="6"/>
  <c r="J197" i="13"/>
  <c r="F197" i="37"/>
  <c r="E265"/>
  <c r="I265" i="13"/>
  <c r="I267" i="6"/>
  <c r="T267" i="1"/>
  <c r="Q200" i="37"/>
  <c r="V200" i="13"/>
  <c r="F200" i="7"/>
  <c r="AJ202" i="6"/>
  <c r="O231" i="37"/>
  <c r="AU233" i="1"/>
  <c r="T231" i="13"/>
  <c r="AH233" i="6"/>
  <c r="J88" i="13"/>
  <c r="C88" i="7"/>
  <c r="F88" i="37"/>
  <c r="J90" i="6"/>
  <c r="C176" i="7"/>
  <c r="J178" i="6"/>
  <c r="F176" i="37"/>
  <c r="J176" i="13"/>
  <c r="J228" i="6"/>
  <c r="BF228" i="1"/>
  <c r="C226" i="7"/>
  <c r="J226" i="13"/>
  <c r="F226" i="37"/>
  <c r="C137" i="7"/>
  <c r="J137" i="13"/>
  <c r="J139" i="6"/>
  <c r="F137" i="37"/>
  <c r="BF139" i="1"/>
  <c r="O91" i="37"/>
  <c r="T91" i="13"/>
  <c r="AU93" i="1"/>
  <c r="AH93" i="6"/>
  <c r="C166" i="7"/>
  <c r="J168" i="6"/>
  <c r="J166" i="13"/>
  <c r="F166" i="37"/>
  <c r="O244"/>
  <c r="T244" i="13"/>
  <c r="AH246" i="6"/>
  <c r="AU246" i="1"/>
  <c r="BF246" s="1"/>
  <c r="C156" i="7"/>
  <c r="BF158" i="1"/>
  <c r="J158" i="6"/>
  <c r="J156" i="13"/>
  <c r="F156" i="37"/>
  <c r="C94" i="7"/>
  <c r="J96" i="6"/>
  <c r="BF96" i="1"/>
  <c r="J94" i="13"/>
  <c r="F94" i="37"/>
  <c r="O114"/>
  <c r="AU116" i="1"/>
  <c r="BF116" s="1"/>
  <c r="AH116" i="6"/>
  <c r="T114" i="13"/>
  <c r="Q163" i="37"/>
  <c r="V163" i="13"/>
  <c r="F163" i="7"/>
  <c r="AJ165" i="6"/>
  <c r="J94"/>
  <c r="C92" i="7"/>
  <c r="BF94" i="1"/>
  <c r="J92" i="13"/>
  <c r="F92" i="37"/>
  <c r="O40"/>
  <c r="AH42" i="6"/>
  <c r="AU42" i="1"/>
  <c r="T40" i="13"/>
  <c r="J271"/>
  <c r="C271" i="7"/>
  <c r="F271" i="37"/>
  <c r="J273" i="6"/>
  <c r="O258" i="37"/>
  <c r="T258" i="13"/>
  <c r="AH260" i="6"/>
  <c r="AU260" i="1"/>
  <c r="BF260" s="1"/>
  <c r="J77" i="6"/>
  <c r="C75" i="7"/>
  <c r="J75" i="13"/>
  <c r="F75" i="37"/>
  <c r="J73" i="6"/>
  <c r="C71" i="7"/>
  <c r="J71" i="13"/>
  <c r="F71" i="37"/>
  <c r="Q173"/>
  <c r="AJ175" i="6"/>
  <c r="V173" i="13"/>
  <c r="F173" i="7"/>
  <c r="Q266" i="37"/>
  <c r="V266" i="13"/>
  <c r="F266" i="7"/>
  <c r="AJ268" i="6"/>
  <c r="Q175" i="37"/>
  <c r="V175" i="13"/>
  <c r="F175" i="7"/>
  <c r="AJ177" i="6"/>
  <c r="Q59" i="37"/>
  <c r="AJ61" i="6"/>
  <c r="F59" i="7"/>
  <c r="V59" i="13"/>
  <c r="J119" i="6"/>
  <c r="C117" i="7"/>
  <c r="J117" i="13"/>
  <c r="F117" i="37"/>
  <c r="O30"/>
  <c r="T30" i="13"/>
  <c r="AH32" i="6"/>
  <c r="AU32" i="1"/>
  <c r="C205" i="7"/>
  <c r="J207" i="6"/>
  <c r="J205" i="13"/>
  <c r="F205" i="37"/>
  <c r="O172"/>
  <c r="T172" i="13"/>
  <c r="AH174" i="6"/>
  <c r="AU174" i="1"/>
  <c r="BF174" s="1"/>
  <c r="BF233"/>
  <c r="F231" i="37"/>
  <c r="C231" i="7"/>
  <c r="J233" i="6"/>
  <c r="J231" i="13"/>
  <c r="C148" i="7"/>
  <c r="J150" i="6"/>
  <c r="J148" i="13"/>
  <c r="F148" i="37"/>
  <c r="Q29"/>
  <c r="F29" i="7"/>
  <c r="V29" i="13"/>
  <c r="AJ31" i="6"/>
  <c r="Q179" i="37"/>
  <c r="V179" i="13"/>
  <c r="F179" i="7"/>
  <c r="AJ181" i="6"/>
  <c r="Q214" i="37"/>
  <c r="V214" i="13"/>
  <c r="F214" i="7"/>
  <c r="AJ216" i="6"/>
  <c r="C155" i="7"/>
  <c r="J157" i="6"/>
  <c r="BF157" i="1"/>
  <c r="J155" i="13"/>
  <c r="F155" i="37"/>
  <c r="O55"/>
  <c r="AH57" i="6"/>
  <c r="T55" i="13"/>
  <c r="AU57" i="1"/>
  <c r="C145" i="7"/>
  <c r="J147" i="6"/>
  <c r="J145" i="13"/>
  <c r="F145" i="37"/>
  <c r="J65" i="6"/>
  <c r="C63" i="7"/>
  <c r="J63" i="13"/>
  <c r="F63" i="37"/>
  <c r="O136"/>
  <c r="AH138" i="6"/>
  <c r="T136" i="13"/>
  <c r="AU138" i="1"/>
  <c r="O149" i="37"/>
  <c r="T149" i="13"/>
  <c r="AH151" i="6"/>
  <c r="AU151" i="1"/>
  <c r="C110" i="7"/>
  <c r="J112" i="6"/>
  <c r="J110" i="13"/>
  <c r="F110" i="37"/>
  <c r="Q224"/>
  <c r="V224" i="13"/>
  <c r="F224" i="7"/>
  <c r="AJ226" i="6"/>
  <c r="P216" i="37"/>
  <c r="U216" i="13"/>
  <c r="AI218" i="6"/>
  <c r="O107" i="37"/>
  <c r="T107" i="13"/>
  <c r="AH109" i="6"/>
  <c r="AU109" i="1"/>
  <c r="BF109" s="1"/>
  <c r="C47" i="7"/>
  <c r="J49" i="6"/>
  <c r="BF49" i="1"/>
  <c r="J47" i="13"/>
  <c r="F47" i="37"/>
  <c r="P53"/>
  <c r="U53" i="13"/>
  <c r="AI55" i="6"/>
  <c r="AN242" i="34"/>
  <c r="AS231" i="1"/>
  <c r="Y231" i="12"/>
  <c r="O189" i="37"/>
  <c r="T189" i="13"/>
  <c r="AH191" i="6"/>
  <c r="AU191" i="1"/>
  <c r="O245" i="37"/>
  <c r="T245" i="13"/>
  <c r="AH247" i="6"/>
  <c r="AU247" i="1"/>
  <c r="O255" i="37"/>
  <c r="AU257" i="1"/>
  <c r="T255" i="13"/>
  <c r="AH257" i="6"/>
  <c r="P146" i="37"/>
  <c r="AI148" i="6"/>
  <c r="U146" i="13"/>
  <c r="J188" i="6"/>
  <c r="BF188" i="1"/>
  <c r="C186" i="7"/>
  <c r="J186" i="13"/>
  <c r="F186" i="37"/>
  <c r="C238" i="7"/>
  <c r="J240" i="6"/>
  <c r="F238" i="37"/>
  <c r="J238" i="13"/>
  <c r="C141" i="7"/>
  <c r="J143" i="6"/>
  <c r="F141" i="37"/>
  <c r="BF143" i="1"/>
  <c r="J141" i="13"/>
  <c r="O90" i="37"/>
  <c r="T90" i="13"/>
  <c r="AH92" i="6"/>
  <c r="AU92" i="1"/>
  <c r="BF92" s="1"/>
  <c r="F264" i="37"/>
  <c r="J264" i="13"/>
  <c r="C264" i="7"/>
  <c r="J266" i="6"/>
  <c r="J132"/>
  <c r="J130" i="13"/>
  <c r="C130" i="7"/>
  <c r="F130" i="37"/>
  <c r="O125"/>
  <c r="T125" i="13"/>
  <c r="AH127" i="6"/>
  <c r="AU127" i="1"/>
  <c r="BF127" s="1"/>
  <c r="BF189"/>
  <c r="F187" i="37"/>
  <c r="C187" i="7"/>
  <c r="J189" i="6"/>
  <c r="J187" i="13"/>
  <c r="F254" i="37"/>
  <c r="J256" i="6"/>
  <c r="BF256" i="1"/>
  <c r="C254" i="7"/>
  <c r="J254" i="13"/>
  <c r="O195" i="37"/>
  <c r="T195" i="13"/>
  <c r="AH197" i="6"/>
  <c r="AU197" i="1"/>
  <c r="C239" i="7"/>
  <c r="J241" i="6"/>
  <c r="BF241" i="1"/>
  <c r="F239" i="37"/>
  <c r="J239" i="13"/>
  <c r="C154" i="7"/>
  <c r="J156" i="6"/>
  <c r="J154" i="13"/>
  <c r="F154" i="37"/>
  <c r="O118"/>
  <c r="AH120" i="6"/>
  <c r="T118" i="13"/>
  <c r="AU120" i="1"/>
  <c r="C97" i="7"/>
  <c r="J97" i="13"/>
  <c r="F97" i="37"/>
  <c r="J99" i="6"/>
  <c r="C181" i="7"/>
  <c r="J183" i="6"/>
  <c r="BF183" i="1"/>
  <c r="J181" i="13"/>
  <c r="F181" i="37"/>
  <c r="P198"/>
  <c r="AI200" i="6"/>
  <c r="U198" i="13"/>
  <c r="Q161" i="37"/>
  <c r="F161" i="7"/>
  <c r="AJ163" i="6"/>
  <c r="V161" i="13"/>
  <c r="F266" i="37"/>
  <c r="BF268" i="1"/>
  <c r="J266" i="13"/>
  <c r="C266" i="7"/>
  <c r="J268" i="6"/>
  <c r="C150" i="7"/>
  <c r="J152" i="6"/>
  <c r="BF152" i="1"/>
  <c r="J150" i="13"/>
  <c r="F150" i="37"/>
  <c r="P142"/>
  <c r="U142" i="13"/>
  <c r="AI144" i="6"/>
  <c r="C152" i="7"/>
  <c r="J154" i="6"/>
  <c r="J152" i="13"/>
  <c r="F152" i="37"/>
  <c r="J38" i="6"/>
  <c r="F36" i="37"/>
  <c r="BF38" i="1"/>
  <c r="C36" i="7"/>
  <c r="J36" i="13"/>
  <c r="O31" i="37"/>
  <c r="AH33" i="6"/>
  <c r="AU33" i="1"/>
  <c r="T31" i="13"/>
  <c r="C128" i="7"/>
  <c r="J130" i="6"/>
  <c r="J128" i="13"/>
  <c r="F128" i="37"/>
  <c r="C143" i="7"/>
  <c r="J145" i="6"/>
  <c r="BF145" i="1"/>
  <c r="J143" i="13"/>
  <c r="F143" i="37"/>
  <c r="Q131"/>
  <c r="AJ133" i="6"/>
  <c r="F131" i="7"/>
  <c r="V131" i="13"/>
  <c r="J59" i="6"/>
  <c r="C57" i="7"/>
  <c r="F57" i="37"/>
  <c r="J57" i="13"/>
  <c r="Q250" i="37"/>
  <c r="AJ252" i="6"/>
  <c r="V250" i="13"/>
  <c r="F250" i="7"/>
  <c r="Q186" i="37"/>
  <c r="F186" i="7"/>
  <c r="AJ188" i="6"/>
  <c r="V186" i="13"/>
  <c r="C27" i="7"/>
  <c r="J29" i="6"/>
  <c r="J27" i="13"/>
  <c r="BF29" i="1"/>
  <c r="F27" i="37"/>
  <c r="BF206" i="1"/>
  <c r="J204" i="13"/>
  <c r="C204" i="7"/>
  <c r="F204" i="37"/>
  <c r="J206" i="6"/>
  <c r="O81" i="37"/>
  <c r="T81" i="13"/>
  <c r="AH83" i="6"/>
  <c r="AU83" i="1"/>
  <c r="BF83" s="1"/>
  <c r="O166" i="37"/>
  <c r="T166" i="13"/>
  <c r="AH168" i="6"/>
  <c r="AU168" i="1"/>
  <c r="C180" i="7"/>
  <c r="J182" i="6"/>
  <c r="F180" i="37"/>
  <c r="J180" i="13"/>
  <c r="P42" i="37"/>
  <c r="U42" i="13"/>
  <c r="AI44" i="6"/>
  <c r="C33" i="7"/>
  <c r="J35" i="6"/>
  <c r="BF35" i="1"/>
  <c r="J33" i="13"/>
  <c r="F33" i="37"/>
  <c r="P242"/>
  <c r="U242" i="13"/>
  <c r="AI244" i="6"/>
  <c r="O178" i="37"/>
  <c r="T178" i="13"/>
  <c r="AH180" i="6"/>
  <c r="AU180" i="1"/>
  <c r="BF180" s="1"/>
  <c r="P262" i="37"/>
  <c r="AI264" i="6"/>
  <c r="U262" i="13"/>
  <c r="Q33" i="37"/>
  <c r="AJ35" i="6"/>
  <c r="F33" i="7"/>
  <c r="V33" i="13"/>
  <c r="O73" i="37"/>
  <c r="T73" i="13"/>
  <c r="AH75" i="6"/>
  <c r="AU75" i="1"/>
  <c r="C214" i="7"/>
  <c r="J216" i="6"/>
  <c r="J214" i="13"/>
  <c r="F214" i="37"/>
  <c r="BF216" i="1"/>
  <c r="O48" i="37"/>
  <c r="AU50" i="1"/>
  <c r="T48" i="13"/>
  <c r="AH50" i="6"/>
  <c r="Q137" i="37"/>
  <c r="V137" i="13"/>
  <c r="F137" i="7"/>
  <c r="AJ139" i="6"/>
  <c r="C246" i="7"/>
  <c r="J248" i="6"/>
  <c r="J246" i="13"/>
  <c r="F246" i="37"/>
  <c r="F256"/>
  <c r="BF258" i="1"/>
  <c r="J256" i="13"/>
  <c r="C256" i="7"/>
  <c r="J258" i="6"/>
  <c r="P244" i="37"/>
  <c r="U244" i="13"/>
  <c r="AI246" i="6"/>
  <c r="C138" i="7"/>
  <c r="J140" i="6"/>
  <c r="J138" i="13"/>
  <c r="F138" i="37"/>
  <c r="AN241" i="34"/>
  <c r="AS230" i="1"/>
  <c r="Y230" i="12"/>
  <c r="E115" i="37"/>
  <c r="I115" i="13"/>
  <c r="I117" i="6"/>
  <c r="T117" i="1"/>
  <c r="O145" i="37"/>
  <c r="T145" i="13"/>
  <c r="AH147" i="6"/>
  <c r="AU147" i="1"/>
  <c r="O275" i="37"/>
  <c r="AH277" i="6"/>
  <c r="AU277" i="1"/>
  <c r="T275" i="13"/>
  <c r="J109" i="6"/>
  <c r="C107" i="7"/>
  <c r="F107" i="37"/>
  <c r="J107" i="13"/>
  <c r="J138" i="6"/>
  <c r="BF138" i="1"/>
  <c r="C136" i="7"/>
  <c r="J136" i="13"/>
  <c r="F136" i="37"/>
  <c r="O197"/>
  <c r="AH199" i="6"/>
  <c r="T197" i="13"/>
  <c r="AU199" i="1"/>
  <c r="BF199" s="1"/>
  <c r="O50" i="37"/>
  <c r="AH52" i="6"/>
  <c r="T50" i="13"/>
  <c r="AU52" i="1"/>
  <c r="J76" i="6"/>
  <c r="C74" i="7"/>
  <c r="J74" i="13"/>
  <c r="BF76" i="1"/>
  <c r="F74" i="37"/>
  <c r="C157" i="7"/>
  <c r="J159" i="6"/>
  <c r="J157" i="13"/>
  <c r="F157" i="37"/>
  <c r="AN278" i="34"/>
  <c r="AS267" i="1"/>
  <c r="Y267" i="12"/>
  <c r="O83" i="37"/>
  <c r="T83" i="13"/>
  <c r="AH85" i="6"/>
  <c r="AU85" i="1"/>
  <c r="J68" i="6"/>
  <c r="C66" i="7"/>
  <c r="F66" i="37"/>
  <c r="J66" i="13"/>
  <c r="Q210" i="37"/>
  <c r="AJ212" i="6"/>
  <c r="V210" i="13"/>
  <c r="F210" i="7"/>
  <c r="P273" i="37"/>
  <c r="U273" i="13"/>
  <c r="AI275" i="6"/>
  <c r="O76" i="37"/>
  <c r="AH78" i="6"/>
  <c r="T76" i="13"/>
  <c r="AU78" i="1"/>
  <c r="U47" i="37"/>
  <c r="Z47" i="13"/>
  <c r="G47" i="7"/>
  <c r="AS49" i="6"/>
  <c r="C91" i="7"/>
  <c r="J93" i="6"/>
  <c r="J91" i="13"/>
  <c r="F91" i="37"/>
  <c r="BF93" i="1"/>
  <c r="J33" i="6"/>
  <c r="C31" i="7"/>
  <c r="F31" i="37"/>
  <c r="J31" i="13"/>
  <c r="E42" i="37"/>
  <c r="I42" i="13"/>
  <c r="I44" i="6"/>
  <c r="T44" i="1"/>
  <c r="C120" i="7"/>
  <c r="J122" i="6"/>
  <c r="BF122" i="1"/>
  <c r="J120" i="13"/>
  <c r="F120" i="37"/>
  <c r="C182" i="7"/>
  <c r="J182" i="13"/>
  <c r="F182" i="37"/>
  <c r="BF184" i="1"/>
  <c r="J184" i="6"/>
  <c r="F255" i="37"/>
  <c r="J257" i="6"/>
  <c r="J255" i="13"/>
  <c r="C255" i="7"/>
  <c r="BF257" i="1"/>
  <c r="AU166"/>
  <c r="O164" i="37"/>
  <c r="AH166" i="6"/>
  <c r="T164" i="13"/>
  <c r="P180" i="37"/>
  <c r="U180" i="13"/>
  <c r="AI182" i="6"/>
  <c r="T252" i="13"/>
  <c r="AH254" i="6"/>
  <c r="AU254" i="1"/>
  <c r="BF254" s="1"/>
  <c r="O252" i="37"/>
  <c r="U100"/>
  <c r="Z100" i="13"/>
  <c r="G100" i="7"/>
  <c r="AS102" i="6"/>
  <c r="O205" i="37"/>
  <c r="T205" i="13"/>
  <c r="AH207" i="6"/>
  <c r="AU207" i="1"/>
  <c r="BF207" s="1"/>
  <c r="F199" i="37"/>
  <c r="BF201" i="1"/>
  <c r="C199" i="7"/>
  <c r="J201" i="6"/>
  <c r="J199" i="13"/>
  <c r="Q126" i="37"/>
  <c r="V126" i="13"/>
  <c r="F126" i="7"/>
  <c r="AJ128" i="6"/>
  <c r="C218" i="7"/>
  <c r="J220" i="6"/>
  <c r="BF220" i="1"/>
  <c r="J218" i="13"/>
  <c r="F218" i="37"/>
  <c r="F268"/>
  <c r="J268" i="13"/>
  <c r="C268" i="7"/>
  <c r="J270" i="6"/>
  <c r="Q60" i="37"/>
  <c r="V60" i="13"/>
  <c r="F60" i="7"/>
  <c r="AJ62" i="6"/>
  <c r="C142" i="7"/>
  <c r="J144" i="6"/>
  <c r="F142" i="37"/>
  <c r="J142" i="13"/>
  <c r="Q193" i="37"/>
  <c r="V193" i="13"/>
  <c r="F193" i="7"/>
  <c r="AJ195" i="6"/>
  <c r="Q249" i="37"/>
  <c r="F249" i="7"/>
  <c r="AJ251" i="6"/>
  <c r="V249" i="13"/>
  <c r="C252" i="7"/>
  <c r="J254" i="6"/>
  <c r="J252" i="13"/>
  <c r="F252" i="37"/>
  <c r="C169" i="7"/>
  <c r="J171" i="6"/>
  <c r="J169" i="13"/>
  <c r="F169" i="37"/>
  <c r="BF171" i="1"/>
  <c r="O183" i="37"/>
  <c r="T183" i="13"/>
  <c r="AH185" i="6"/>
  <c r="AU185" i="1"/>
  <c r="O260" i="37"/>
  <c r="T260" i="13"/>
  <c r="AH262" i="6"/>
  <c r="AU262" i="1"/>
  <c r="Q78" i="37"/>
  <c r="AJ80" i="6"/>
  <c r="V78" i="13"/>
  <c r="F78" i="7"/>
  <c r="Q212" i="37"/>
  <c r="V212" i="13"/>
  <c r="F212" i="7"/>
  <c r="AJ214" i="6"/>
  <c r="O52" i="37"/>
  <c r="T52" i="13"/>
  <c r="AH54" i="6"/>
  <c r="AU54" i="1"/>
  <c r="J200" i="6"/>
  <c r="C198" i="7"/>
  <c r="F198" i="37"/>
  <c r="J198" i="13"/>
  <c r="J108" i="6"/>
  <c r="C106" i="7"/>
  <c r="BF108" i="1"/>
  <c r="J106" i="13"/>
  <c r="F106" i="37"/>
  <c r="C125" i="7"/>
  <c r="J125" i="13"/>
  <c r="J127" i="6"/>
  <c r="F125" i="37"/>
  <c r="J185" i="6"/>
  <c r="C183" i="7"/>
  <c r="J183" i="13"/>
  <c r="F183" i="37"/>
  <c r="O110"/>
  <c r="T110" i="13"/>
  <c r="AU112" i="1"/>
  <c r="AH112" i="6"/>
  <c r="F79" i="37"/>
  <c r="J81" i="6"/>
  <c r="C79" i="7"/>
  <c r="J79" i="13"/>
  <c r="J89" i="6"/>
  <c r="C87" i="7"/>
  <c r="F87" i="37"/>
  <c r="J87" i="13"/>
  <c r="C99" i="7"/>
  <c r="J101" i="6"/>
  <c r="J99" i="13"/>
  <c r="BF101" i="1"/>
  <c r="F99" i="37"/>
  <c r="Q34"/>
  <c r="F34" i="7"/>
  <c r="AJ36" i="6"/>
  <c r="V34" i="13"/>
  <c r="O85" i="37"/>
  <c r="AU87" i="1"/>
  <c r="BF87" s="1"/>
  <c r="T85" i="13"/>
  <c r="AH87" i="6"/>
  <c r="Q169" i="37"/>
  <c r="F169" i="7"/>
  <c r="AJ171" i="6"/>
  <c r="V169" i="13"/>
  <c r="Q217" i="37"/>
  <c r="AJ219" i="6"/>
  <c r="V217" i="13"/>
  <c r="F217" i="7"/>
  <c r="C200"/>
  <c r="J202" i="6"/>
  <c r="BF202" i="1"/>
  <c r="J200" i="13"/>
  <c r="F200" i="37"/>
  <c r="J71" i="6"/>
  <c r="C69" i="7"/>
  <c r="J69" i="13"/>
  <c r="F69" i="37"/>
  <c r="C37" i="7"/>
  <c r="F37" i="37"/>
  <c r="J39" i="6"/>
  <c r="J37" i="13"/>
  <c r="Q270" i="37"/>
  <c r="V270" i="13"/>
  <c r="F270" i="7"/>
  <c r="AJ272" i="6"/>
  <c r="O216" i="37"/>
  <c r="AU218" i="1"/>
  <c r="T216" i="13"/>
  <c r="AH218" i="6"/>
  <c r="P71" i="37"/>
  <c r="AI73" i="6"/>
  <c r="U71" i="13"/>
  <c r="O246" i="37"/>
  <c r="AH248" i="6"/>
  <c r="T246" i="13"/>
  <c r="AU248" i="1"/>
  <c r="C67" i="7"/>
  <c r="J69" i="6"/>
  <c r="F67" i="37"/>
  <c r="BF69" i="1"/>
  <c r="J67" i="13"/>
  <c r="Q134" i="37"/>
  <c r="V134" i="13"/>
  <c r="F134" i="7"/>
  <c r="AJ136" i="6"/>
  <c r="C139" i="7"/>
  <c r="J141" i="6"/>
  <c r="J139" i="13"/>
  <c r="F139" i="37"/>
  <c r="O79"/>
  <c r="T79" i="13"/>
  <c r="AH81" i="6"/>
  <c r="AU81" i="1"/>
  <c r="BF81" s="1"/>
  <c r="J169" i="6"/>
  <c r="C167" i="7"/>
  <c r="J167" i="13"/>
  <c r="F167" i="37"/>
  <c r="C127" i="7"/>
  <c r="F127" i="37"/>
  <c r="J129" i="6"/>
  <c r="J127" i="13"/>
  <c r="U55" i="37"/>
  <c r="Z55" i="13"/>
  <c r="G55" i="7"/>
  <c r="AS57" i="6"/>
  <c r="O101" i="37"/>
  <c r="T101" i="13"/>
  <c r="AH103" i="6"/>
  <c r="AU103" i="1"/>
  <c r="O37" i="37"/>
  <c r="T37" i="13"/>
  <c r="AH39" i="6"/>
  <c r="AU39" i="1"/>
  <c r="BF39" s="1"/>
  <c r="Q150" i="37"/>
  <c r="F150" i="7"/>
  <c r="AJ152" i="6"/>
  <c r="V150" i="13"/>
  <c r="Q181" i="37"/>
  <c r="AJ183" i="6"/>
  <c r="V181" i="13"/>
  <c r="F181" i="7"/>
  <c r="O63" i="37"/>
  <c r="AU65" i="1"/>
  <c r="T63" i="13"/>
  <c r="AH65" i="6"/>
  <c r="Q103" i="37"/>
  <c r="V103" i="13"/>
  <c r="F103" i="7"/>
  <c r="AJ105" i="6"/>
  <c r="O233" i="37"/>
  <c r="AH235" i="6"/>
  <c r="AU235" i="1"/>
  <c r="T233" i="13"/>
  <c r="O88" i="37"/>
  <c r="AH90" i="6"/>
  <c r="T88" i="13"/>
  <c r="AU90" i="1"/>
  <c r="F259" i="37"/>
  <c r="C259" i="7"/>
  <c r="J261" i="6"/>
  <c r="J259" i="13"/>
  <c r="F270" i="37"/>
  <c r="J270" i="13"/>
  <c r="C270" i="7"/>
  <c r="J272" i="6"/>
  <c r="BF272" i="1"/>
  <c r="Q144" i="37"/>
  <c r="F144" i="7"/>
  <c r="AJ146" i="6"/>
  <c r="V144" i="13"/>
  <c r="O157" i="37"/>
  <c r="T157" i="13"/>
  <c r="AH159" i="6"/>
  <c r="AU159" i="1"/>
  <c r="F273" i="37"/>
  <c r="J275" i="6"/>
  <c r="J273" i="13"/>
  <c r="C273" i="7"/>
  <c r="Q185" i="37"/>
  <c r="AJ187" i="6"/>
  <c r="V185" i="13"/>
  <c r="F185" i="7"/>
  <c r="C253"/>
  <c r="F253" i="37"/>
  <c r="BF255" i="1"/>
  <c r="J255" i="6"/>
  <c r="J253" i="13"/>
  <c r="F247" i="37"/>
  <c r="J249" i="6"/>
  <c r="C247" i="7"/>
  <c r="J247" i="13"/>
  <c r="AU141" i="1"/>
  <c r="BF141" s="1"/>
  <c r="O139" i="37"/>
  <c r="T139" i="13"/>
  <c r="AH141" i="6"/>
  <c r="AN243" i="34"/>
  <c r="AS232" i="1"/>
  <c r="Y232" i="12"/>
  <c r="C223" i="7"/>
  <c r="J225" i="6"/>
  <c r="J223" i="13"/>
  <c r="F223" i="37"/>
  <c r="C189" i="7"/>
  <c r="J191" i="6"/>
  <c r="BF191" i="1"/>
  <c r="J189" i="13"/>
  <c r="F189" i="37"/>
  <c r="O45"/>
  <c r="AU47" i="1"/>
  <c r="T45" i="13"/>
  <c r="AH47" i="6"/>
  <c r="C32" i="7"/>
  <c r="J34" i="6"/>
  <c r="J32" i="13"/>
  <c r="BF34" i="1"/>
  <c r="F32" i="37"/>
  <c r="Q58"/>
  <c r="V58" i="13"/>
  <c r="F58" i="7"/>
  <c r="AJ60" i="6"/>
  <c r="O122" i="37"/>
  <c r="T122" i="13"/>
  <c r="AH124" i="6"/>
  <c r="AU124" i="1"/>
  <c r="O248" i="37"/>
  <c r="T248" i="13"/>
  <c r="AH250" i="6"/>
  <c r="AU250" i="1"/>
  <c r="C51" i="7"/>
  <c r="J53" i="6"/>
  <c r="BF53" i="1"/>
  <c r="J51" i="13"/>
  <c r="F51" i="37"/>
  <c r="O170"/>
  <c r="AH172" i="6"/>
  <c r="T170" i="13"/>
  <c r="AU172" i="1"/>
  <c r="O268" i="37"/>
  <c r="T268" i="13"/>
  <c r="AH270" i="6"/>
  <c r="AU270" i="1"/>
  <c r="O176" i="37"/>
  <c r="T176" i="13"/>
  <c r="AH178" i="6"/>
  <c r="AU178" i="1"/>
  <c r="BF178" s="1"/>
  <c r="O96" i="37"/>
  <c r="T96" i="13"/>
  <c r="AH98" i="6"/>
  <c r="AU98" i="1"/>
  <c r="BF98" s="1"/>
  <c r="O273" i="37"/>
  <c r="T273" i="13"/>
  <c r="AH275" i="6"/>
  <c r="AU275" i="1"/>
  <c r="BF275" s="1"/>
  <c r="J208" i="6"/>
  <c r="F206" i="37"/>
  <c r="C206" i="7"/>
  <c r="J206" i="13"/>
  <c r="J45" i="6"/>
  <c r="C43" i="7"/>
  <c r="BF45" i="1"/>
  <c r="J43" i="13"/>
  <c r="F43" i="37"/>
  <c r="O57"/>
  <c r="T57" i="13"/>
  <c r="AH59" i="6"/>
  <c r="AU59" i="1"/>
  <c r="Q62" i="37"/>
  <c r="F62" i="7"/>
  <c r="AJ64" i="6"/>
  <c r="V62" i="13"/>
  <c r="J155" i="6"/>
  <c r="J153" i="13"/>
  <c r="F153" i="37"/>
  <c r="BF155" i="1"/>
  <c r="C153" i="7"/>
  <c r="O259" i="37"/>
  <c r="T259" i="13"/>
  <c r="AH261" i="6"/>
  <c r="AU261" i="1"/>
  <c r="O152" i="37"/>
  <c r="T152" i="13"/>
  <c r="AH154" i="6"/>
  <c r="AU154" i="1"/>
  <c r="Q104" i="37"/>
  <c r="V104" i="13"/>
  <c r="F104" i="7"/>
  <c r="AJ106" i="6"/>
  <c r="J92"/>
  <c r="C90" i="7"/>
  <c r="F90" i="37"/>
  <c r="J90" i="13"/>
  <c r="J242" i="6"/>
  <c r="C240" i="7"/>
  <c r="J240" i="13"/>
  <c r="F240" i="37"/>
  <c r="BF242" i="1"/>
  <c r="C101" i="7"/>
  <c r="J103" i="6"/>
  <c r="J101" i="13"/>
  <c r="BF103" i="1"/>
  <c r="F101" i="37"/>
  <c r="J78" i="6"/>
  <c r="C76" i="7"/>
  <c r="BF78" i="1"/>
  <c r="J76" i="13"/>
  <c r="F76" i="37"/>
  <c r="O264"/>
  <c r="T264" i="13"/>
  <c r="AH266" i="6"/>
  <c r="AU266" i="1"/>
  <c r="P89" i="37"/>
  <c r="AI91" i="6"/>
  <c r="U89" i="13"/>
  <c r="J197" i="6"/>
  <c r="J195" i="13"/>
  <c r="F195" i="37"/>
  <c r="C195" i="7"/>
  <c r="BF197" i="1"/>
  <c r="Q41" i="37"/>
  <c r="AJ43" i="6"/>
  <c r="F41" i="7"/>
  <c r="V41" i="13"/>
  <c r="Q124" i="37"/>
  <c r="AJ126" i="6"/>
  <c r="V124" i="13"/>
  <c r="F124" i="7"/>
  <c r="BF204" i="1"/>
  <c r="C202" i="7"/>
  <c r="J204" i="6"/>
  <c r="F202" i="37"/>
  <c r="J202" i="13"/>
  <c r="F249" i="37"/>
  <c r="J251" i="6"/>
  <c r="C249" i="7"/>
  <c r="J249" i="13"/>
  <c r="BF251" i="1"/>
  <c r="O132" i="37"/>
  <c r="T132" i="13"/>
  <c r="AH134" i="6"/>
  <c r="AU134" i="1"/>
  <c r="J146" i="6"/>
  <c r="BF146" i="1"/>
  <c r="C144" i="7"/>
  <c r="J144" i="13"/>
  <c r="F144" i="37"/>
  <c r="O75"/>
  <c r="AH77" i="6"/>
  <c r="T75" i="13"/>
  <c r="AU77" i="1"/>
  <c r="BF77" s="1"/>
  <c r="Q106" i="37"/>
  <c r="AJ108" i="6"/>
  <c r="V106" i="13"/>
  <c r="F106" i="7"/>
  <c r="J250" i="13"/>
  <c r="C250" i="7"/>
  <c r="F250" i="37"/>
  <c r="J252" i="6"/>
  <c r="BF252" i="1"/>
  <c r="C178" i="7"/>
  <c r="J178" i="13"/>
  <c r="F178" i="37"/>
  <c r="J180" i="6"/>
  <c r="C174" i="7"/>
  <c r="J176" i="6"/>
  <c r="J174" i="13"/>
  <c r="F174" i="37"/>
  <c r="J187" i="6"/>
  <c r="BF187" i="1"/>
  <c r="C185" i="7"/>
  <c r="J185" i="13"/>
  <c r="F185" i="37"/>
  <c r="J114" i="6"/>
  <c r="C112" i="7"/>
  <c r="BF114" i="1"/>
  <c r="J112" i="13"/>
  <c r="F112" i="37"/>
  <c r="C211" i="7"/>
  <c r="J213" i="6"/>
  <c r="BF213" i="1"/>
  <c r="J211" i="13"/>
  <c r="F211" i="37"/>
  <c r="J70" i="6"/>
  <c r="C68" i="7"/>
  <c r="BF70" i="1"/>
  <c r="J68" i="13"/>
  <c r="F68" i="37"/>
  <c r="J84" i="6"/>
  <c r="C82" i="7"/>
  <c r="F82" i="37"/>
  <c r="J82" i="13"/>
  <c r="C215" i="7"/>
  <c r="J217" i="6"/>
  <c r="J215" i="13"/>
  <c r="F215" i="37"/>
  <c r="C210" i="7"/>
  <c r="J212" i="6"/>
  <c r="F210" i="37"/>
  <c r="BF212" i="1"/>
  <c r="J210" i="13"/>
  <c r="C39" i="7"/>
  <c r="J41" i="6"/>
  <c r="J39" i="13"/>
  <c r="F39" i="37"/>
  <c r="C213" i="7"/>
  <c r="J215" i="6"/>
  <c r="BF215" i="1"/>
  <c r="J213" i="13"/>
  <c r="F213" i="37"/>
  <c r="J107" i="6"/>
  <c r="J105" i="13"/>
  <c r="F105" i="37"/>
  <c r="C105" i="7"/>
  <c r="BF107" i="1"/>
  <c r="Q213" i="37"/>
  <c r="AJ215" i="6"/>
  <c r="V213" i="13"/>
  <c r="F213" i="7"/>
  <c r="J100" i="13"/>
  <c r="C100" i="7"/>
  <c r="J102" i="6"/>
  <c r="F100" i="37"/>
  <c r="P236"/>
  <c r="U236" i="13"/>
  <c r="AI238" i="6"/>
  <c r="O206" i="37"/>
  <c r="T206" i="13"/>
  <c r="AH208" i="6"/>
  <c r="AU208" i="1"/>
  <c r="C170" i="7"/>
  <c r="J172" i="6"/>
  <c r="BF172" i="1"/>
  <c r="J170" i="13"/>
  <c r="F170" i="37"/>
  <c r="J173" i="13"/>
  <c r="F173" i="37"/>
  <c r="J175" i="6"/>
  <c r="C173" i="7"/>
  <c r="BF175" i="1"/>
  <c r="Q99" i="37"/>
  <c r="F99" i="7"/>
  <c r="V99" i="13"/>
  <c r="AJ101" i="6"/>
  <c r="BF128" i="1"/>
  <c r="J126" i="13"/>
  <c r="F126" i="37"/>
  <c r="J128" i="6"/>
  <c r="C126" i="7"/>
  <c r="O142" i="37"/>
  <c r="AU144" i="1"/>
  <c r="BF144" s="1"/>
  <c r="AH144" i="6"/>
  <c r="T142" i="13"/>
  <c r="O184" i="37"/>
  <c r="T184" i="13"/>
  <c r="AH186" i="6"/>
  <c r="AU186" i="1"/>
  <c r="BF186" s="1"/>
  <c r="J196" i="6"/>
  <c r="C194" i="7"/>
  <c r="J194" i="13"/>
  <c r="F194" i="37"/>
  <c r="Q119"/>
  <c r="F119" i="7"/>
  <c r="V119" i="13"/>
  <c r="AJ121" i="6"/>
  <c r="O247" i="37"/>
  <c r="T247" i="13"/>
  <c r="AH249" i="6"/>
  <c r="AU249" i="1"/>
  <c r="O100" i="37"/>
  <c r="AH102" i="6"/>
  <c r="T100" i="13"/>
  <c r="AU102" i="1"/>
  <c r="BF102" s="1"/>
  <c r="O236" i="37"/>
  <c r="AU238" i="1"/>
  <c r="T236" i="13"/>
  <c r="AH238" i="6"/>
  <c r="O128" i="37"/>
  <c r="AH130" i="6"/>
  <c r="T128" i="13"/>
  <c r="AU130" i="1"/>
  <c r="Q116" i="37"/>
  <c r="AJ118" i="6"/>
  <c r="V116" i="13"/>
  <c r="F116" i="7"/>
  <c r="J57" i="6"/>
  <c r="C55" i="7"/>
  <c r="J55" i="13"/>
  <c r="F55" i="37"/>
  <c r="J173" i="6"/>
  <c r="C171" i="7"/>
  <c r="J171" i="13"/>
  <c r="F171" i="37"/>
  <c r="Q201"/>
  <c r="F201" i="7"/>
  <c r="AJ203" i="6"/>
  <c r="V201" i="13"/>
  <c r="C103" i="7"/>
  <c r="J105" i="6"/>
  <c r="J103" i="13"/>
  <c r="BF105" i="1"/>
  <c r="F103" i="37"/>
  <c r="P164"/>
  <c r="U164" i="13"/>
  <c r="AI166" i="6"/>
  <c r="O241" i="37"/>
  <c r="T241" i="13"/>
  <c r="AH243" i="6"/>
  <c r="AU243" i="1"/>
  <c r="O97" i="37"/>
  <c r="T97" i="13"/>
  <c r="AH99" i="6"/>
  <c r="AU99" i="1"/>
  <c r="J64" i="6"/>
  <c r="BF64" i="1"/>
  <c r="C62" i="7"/>
  <c r="J62" i="13"/>
  <c r="F62" i="37"/>
  <c r="P83"/>
  <c r="U83" i="13"/>
  <c r="AI85" i="6"/>
  <c r="O227" i="37"/>
  <c r="AU229" i="1"/>
  <c r="T227" i="13"/>
  <c r="AH229" i="6"/>
  <c r="O209" i="37"/>
  <c r="T209" i="13"/>
  <c r="AU211" i="1"/>
  <c r="BF211" s="1"/>
  <c r="AH211" i="6"/>
  <c r="O225" i="37"/>
  <c r="T225" i="13"/>
  <c r="AH227" i="6"/>
  <c r="AU227" i="1"/>
  <c r="BF227" s="1"/>
  <c r="BF165"/>
  <c r="C163" i="7"/>
  <c r="J163" i="13"/>
  <c r="F163" i="37"/>
  <c r="J165" i="6"/>
  <c r="Q159" i="37"/>
  <c r="AJ161" i="6"/>
  <c r="V159" i="13"/>
  <c r="F159" i="7"/>
  <c r="F267" i="37"/>
  <c r="J269" i="6"/>
  <c r="J267" i="13"/>
  <c r="C267" i="7"/>
  <c r="AU58" i="1"/>
  <c r="BF58" s="1"/>
  <c r="T56" i="13"/>
  <c r="O56" i="37"/>
  <c r="AH58" i="6"/>
  <c r="J40"/>
  <c r="C38" i="7"/>
  <c r="J38" i="13"/>
  <c r="F38" i="37"/>
  <c r="BF40" i="1"/>
  <c r="J72" i="6"/>
  <c r="J70" i="13"/>
  <c r="F70" i="37"/>
  <c r="BF72" i="1"/>
  <c r="C70" i="7"/>
  <c r="C245"/>
  <c r="J247" i="6"/>
  <c r="BF247" i="1"/>
  <c r="F245" i="37"/>
  <c r="J245" i="13"/>
  <c r="C28" i="7"/>
  <c r="J30" i="6"/>
  <c r="BF30" i="1"/>
  <c r="J28" i="13"/>
  <c r="F28" i="37"/>
  <c r="Q156"/>
  <c r="V156" i="13"/>
  <c r="F156" i="7"/>
  <c r="AJ158" i="6"/>
  <c r="C77" i="7"/>
  <c r="J79" i="6"/>
  <c r="J77" i="13"/>
  <c r="F77" i="37"/>
  <c r="O46"/>
  <c r="AH48" i="6"/>
  <c r="T46" i="13"/>
  <c r="AU48" i="1"/>
  <c r="C149" i="7"/>
  <c r="J151" i="6"/>
  <c r="F149" i="37"/>
  <c r="BF151" i="1"/>
  <c r="J149" i="13"/>
  <c r="C123" i="7"/>
  <c r="J125" i="6"/>
  <c r="BF125" i="1"/>
  <c r="F123" i="37"/>
  <c r="J123" i="13"/>
  <c r="G29" i="7"/>
  <c r="AS31" i="6"/>
  <c r="U29" i="37"/>
  <c r="Z29" i="13"/>
  <c r="O158" i="37"/>
  <c r="T158" i="13"/>
  <c r="AH160" i="6"/>
  <c r="AU160" i="1"/>
  <c r="O171" i="37"/>
  <c r="AH173" i="6"/>
  <c r="AU173" i="1"/>
  <c r="BF173" s="1"/>
  <c r="T171" i="13"/>
  <c r="F260" i="37"/>
  <c r="J260" i="13"/>
  <c r="C260" i="7"/>
  <c r="J262" i="6"/>
  <c r="O127" i="37"/>
  <c r="AU129" i="1"/>
  <c r="T127" i="13"/>
  <c r="AH129" i="6"/>
  <c r="F193" i="37"/>
  <c r="C193" i="7"/>
  <c r="BF195" i="1"/>
  <c r="J195" i="6"/>
  <c r="J193" i="13"/>
  <c r="Q143" i="37"/>
  <c r="V143" i="13"/>
  <c r="F143" i="7"/>
  <c r="AJ145" i="6"/>
  <c r="F269" i="37"/>
  <c r="J269" i="13"/>
  <c r="C269" i="7"/>
  <c r="J271" i="6"/>
  <c r="AU68" i="1"/>
  <c r="O66" i="37"/>
  <c r="T66" i="13"/>
  <c r="AH68" i="6"/>
  <c r="Q51" i="37"/>
  <c r="V51" i="13"/>
  <c r="F51" i="7"/>
  <c r="AJ53" i="6"/>
  <c r="O167" i="37"/>
  <c r="AH169" i="6"/>
  <c r="T167" i="13"/>
  <c r="AU169" i="1"/>
  <c r="C64" i="7"/>
  <c r="J66" i="6"/>
  <c r="J64" i="13"/>
  <c r="F64" i="37"/>
  <c r="O219"/>
  <c r="T219" i="13"/>
  <c r="AU221" i="1"/>
  <c r="AH221" i="6"/>
  <c r="C49" i="7"/>
  <c r="J51" i="6"/>
  <c r="J49" i="13"/>
  <c r="F49" i="37"/>
  <c r="BF51" i="1"/>
  <c r="O215" i="37"/>
  <c r="AU217" i="1"/>
  <c r="BF217" s="1"/>
  <c r="T215" i="13"/>
  <c r="AH217" i="6"/>
  <c r="O194" i="37"/>
  <c r="AU196" i="1"/>
  <c r="BF196" s="1"/>
  <c r="T194" i="13"/>
  <c r="AH196" i="6"/>
  <c r="F261" i="37"/>
  <c r="J261" i="13"/>
  <c r="C261" i="7"/>
  <c r="J263" i="6"/>
  <c r="BF263" i="1"/>
  <c r="O168" i="37"/>
  <c r="T168" i="13"/>
  <c r="AH170" i="6"/>
  <c r="AU170" i="1"/>
  <c r="Q191" i="37"/>
  <c r="F191" i="7"/>
  <c r="AJ193" i="6"/>
  <c r="V191" i="13"/>
  <c r="Q54" i="37"/>
  <c r="F54" i="7"/>
  <c r="AJ56" i="6"/>
  <c r="V54" i="13"/>
  <c r="C50" i="7"/>
  <c r="BF52" i="1"/>
  <c r="J52" i="6"/>
  <c r="J50" i="13"/>
  <c r="F50" i="37"/>
  <c r="O77"/>
  <c r="T77" i="13"/>
  <c r="AU79" i="1"/>
  <c r="BF79" s="1"/>
  <c r="AH79" i="6"/>
  <c r="Q187" i="37"/>
  <c r="V187" i="13"/>
  <c r="F187" i="7"/>
  <c r="AJ189" i="6"/>
  <c r="O154" i="37"/>
  <c r="T154" i="13"/>
  <c r="AH156" i="6"/>
  <c r="AU156" i="1"/>
  <c r="BF156" s="1"/>
  <c r="O87" i="37"/>
  <c r="AH89" i="6"/>
  <c r="T87" i="13"/>
  <c r="AU89" i="1"/>
  <c r="BF89" s="1"/>
  <c r="O71" i="37"/>
  <c r="T71" i="13"/>
  <c r="AH73" i="6"/>
  <c r="AU73" i="1"/>
  <c r="BF73" s="1"/>
  <c r="F235" i="7"/>
  <c r="AJ237" i="6"/>
  <c r="Q235" i="37"/>
  <c r="V235" i="13"/>
  <c r="BF95" i="1"/>
  <c r="C93" i="7"/>
  <c r="J95" i="6"/>
  <c r="J93" i="13"/>
  <c r="F93" i="37"/>
  <c r="O69"/>
  <c r="T69" i="13"/>
  <c r="AH71" i="6"/>
  <c r="AU71" i="1"/>
  <c r="J236" i="6"/>
  <c r="C234" i="7"/>
  <c r="BF236" i="1"/>
  <c r="J234" i="13"/>
  <c r="F234" i="37"/>
  <c r="P257"/>
  <c r="AI259" i="6"/>
  <c r="U257" i="13"/>
  <c r="O174" i="37"/>
  <c r="AH176" i="6"/>
  <c r="T174" i="13"/>
  <c r="AU176" i="1"/>
  <c r="O121" i="37"/>
  <c r="T121" i="13"/>
  <c r="AH123" i="6"/>
  <c r="AU123" i="1"/>
  <c r="C109" i="7"/>
  <c r="J111" i="6"/>
  <c r="BF111" i="1"/>
  <c r="J109" i="13"/>
  <c r="F109" i="37"/>
  <c r="Q38"/>
  <c r="F38" i="7"/>
  <c r="AJ40" i="6"/>
  <c r="V38" i="13"/>
  <c r="Q204" i="37"/>
  <c r="V204" i="13"/>
  <c r="F204" i="7"/>
  <c r="AJ206" i="6"/>
  <c r="J153"/>
  <c r="C151" i="7"/>
  <c r="BF153" i="1"/>
  <c r="J151" i="13"/>
  <c r="F151" i="37"/>
  <c r="O42"/>
  <c r="T42" i="13"/>
  <c r="AH44" i="6"/>
  <c r="AU44" i="1"/>
  <c r="Q113" i="37"/>
  <c r="V113" i="13"/>
  <c r="F113" i="7"/>
  <c r="AJ115" i="6"/>
  <c r="O269" i="37"/>
  <c r="AH271" i="6"/>
  <c r="T269" i="13"/>
  <c r="AU271" i="1"/>
  <c r="E229" i="37"/>
  <c r="I229" i="13"/>
  <c r="I231" i="6"/>
  <c r="T231" i="1"/>
  <c r="J218" i="6"/>
  <c r="C216" i="7"/>
  <c r="F216" i="37"/>
  <c r="J216" i="13"/>
  <c r="U87" i="37"/>
  <c r="Z87" i="13"/>
  <c r="G87" i="7"/>
  <c r="AS89" i="6"/>
  <c r="J126"/>
  <c r="BF126" i="1"/>
  <c r="C124" i="7"/>
  <c r="J124" i="13"/>
  <c r="F124" i="37"/>
  <c r="Q112"/>
  <c r="F112" i="7"/>
  <c r="AJ114" i="6"/>
  <c r="V112" i="13"/>
  <c r="O80" i="37"/>
  <c r="T80" i="13"/>
  <c r="AH82" i="6"/>
  <c r="AU82" i="1"/>
  <c r="BF82" s="1"/>
  <c r="C219" i="7"/>
  <c r="J221" i="6"/>
  <c r="BF221" i="1"/>
  <c r="J219" i="13"/>
  <c r="F219" i="37"/>
  <c r="BF177" i="1"/>
  <c r="C175" i="7"/>
  <c r="J175" i="13"/>
  <c r="F175" i="37"/>
  <c r="J177" i="6"/>
  <c r="J257" i="13"/>
  <c r="BF259" i="1"/>
  <c r="J259" i="6"/>
  <c r="C257" i="7"/>
  <c r="F257" i="37"/>
  <c r="E230"/>
  <c r="I230" i="13"/>
  <c r="I232" i="6"/>
  <c r="T232" i="1"/>
  <c r="F46" i="37"/>
  <c r="C46" i="7"/>
  <c r="BF48" i="1"/>
  <c r="J48" i="6"/>
  <c r="J46" i="13"/>
  <c r="O222" i="37"/>
  <c r="AH224" i="6"/>
  <c r="AU224" i="1"/>
  <c r="BF224" s="1"/>
  <c r="T222" i="13"/>
  <c r="Q95" i="37"/>
  <c r="F95" i="7"/>
  <c r="V95" i="13"/>
  <c r="AJ97" i="6"/>
  <c r="Q27" i="37"/>
  <c r="V27" i="13"/>
  <c r="F27" i="7"/>
  <c r="AJ29" i="6"/>
  <c r="J162"/>
  <c r="BF162" i="1"/>
  <c r="C160" i="7"/>
  <c r="F160" i="37"/>
  <c r="J160" i="13"/>
  <c r="O146" i="37"/>
  <c r="T146" i="13"/>
  <c r="AH148" i="6"/>
  <c r="AU148" i="1"/>
  <c r="Q153" i="37"/>
  <c r="F153" i="7"/>
  <c r="AJ155" i="6"/>
  <c r="V153" i="13"/>
  <c r="U96" i="37"/>
  <c r="Z96" i="13"/>
  <c r="G96" i="7"/>
  <c r="AS98" i="6"/>
  <c r="O64" i="37"/>
  <c r="AH66" i="6"/>
  <c r="T64" i="13"/>
  <c r="AU66" i="1"/>
  <c r="J246" i="6"/>
  <c r="C244" i="7"/>
  <c r="J244" i="13"/>
  <c r="F244" i="37"/>
  <c r="C184" i="7"/>
  <c r="J186" i="6"/>
  <c r="F184" i="37"/>
  <c r="J184" i="13"/>
  <c r="O267" i="37"/>
  <c r="T267" i="13"/>
  <c r="AU269" i="1"/>
  <c r="AH269" i="6"/>
  <c r="Q254" i="37"/>
  <c r="AJ256" i="6"/>
  <c r="V254" i="13"/>
  <c r="F254" i="7"/>
  <c r="Q190" i="37"/>
  <c r="V190" i="13"/>
  <c r="F190" i="7"/>
  <c r="AJ192" i="6"/>
  <c r="O39" i="37"/>
  <c r="AU41" i="1"/>
  <c r="T39" i="13"/>
  <c r="AH41" i="6"/>
  <c r="O117" i="37"/>
  <c r="T117" i="13"/>
  <c r="AH119" i="6"/>
  <c r="AU119" i="1"/>
  <c r="O223" i="37"/>
  <c r="T223" i="13"/>
  <c r="AH225" i="6"/>
  <c r="AU225" i="1"/>
  <c r="BF225" s="1"/>
  <c r="J229" i="6"/>
  <c r="C227" i="7"/>
  <c r="J227" i="13"/>
  <c r="F227" i="37"/>
  <c r="J50" i="6"/>
  <c r="C48" i="7"/>
  <c r="J48" i="13"/>
  <c r="BF50" i="1"/>
  <c r="F48" i="37"/>
  <c r="O148"/>
  <c r="AU150" i="1"/>
  <c r="T148" i="13"/>
  <c r="AH150" i="6"/>
  <c r="P81" i="37"/>
  <c r="U81" i="13"/>
  <c r="AI83" i="6"/>
  <c r="Q105" i="37"/>
  <c r="V105" i="13"/>
  <c r="AJ107" i="6"/>
  <c r="F105" i="7"/>
  <c r="J161" i="6"/>
  <c r="J159" i="13"/>
  <c r="F159" i="37"/>
  <c r="BF161" i="1"/>
  <c r="C159" i="7"/>
  <c r="Q221" i="37"/>
  <c r="F221" i="7"/>
  <c r="AJ223" i="6"/>
  <c r="V221" i="13"/>
  <c r="C60" i="7"/>
  <c r="J62" i="6"/>
  <c r="BF62" i="1"/>
  <c r="J60" i="13"/>
  <c r="F60" i="37"/>
  <c r="Q92"/>
  <c r="AJ94" i="6"/>
  <c r="V92" i="13"/>
  <c r="F92" i="7"/>
  <c r="P174" i="37"/>
  <c r="AI176" i="6"/>
  <c r="U174" i="13"/>
  <c r="O138" i="37"/>
  <c r="T138" i="13"/>
  <c r="AH140" i="6"/>
  <c r="AU140" i="1"/>
  <c r="BF140" s="1"/>
  <c r="Q203" i="37"/>
  <c r="V203" i="13"/>
  <c r="F203" i="7"/>
  <c r="AJ205" i="6"/>
  <c r="P85" i="37"/>
  <c r="U85" i="13"/>
  <c r="AI87" i="6"/>
  <c r="BF239" i="1"/>
  <c r="C237" i="7"/>
  <c r="J239" i="6"/>
  <c r="F237" i="37"/>
  <c r="J237" i="13"/>
  <c r="C177" i="7"/>
  <c r="J179" i="6"/>
  <c r="F177" i="37"/>
  <c r="J177" i="13"/>
  <c r="BF179" i="1"/>
  <c r="Q151" i="37"/>
  <c r="AJ153" i="6"/>
  <c r="V151" i="13"/>
  <c r="F151" i="7"/>
  <c r="Q177" i="37"/>
  <c r="V177" i="13"/>
  <c r="F177" i="7"/>
  <c r="AJ179" i="6"/>
  <c r="J236" i="13"/>
  <c r="F236" i="37"/>
  <c r="BF238" i="1"/>
  <c r="J238" i="6"/>
  <c r="C236" i="7"/>
  <c r="J205" i="6"/>
  <c r="BF205" i="1"/>
  <c r="C203" i="7"/>
  <c r="J203" i="13"/>
  <c r="F203" i="37"/>
  <c r="F275"/>
  <c r="J275" i="13"/>
  <c r="C275" i="7"/>
  <c r="J277" i="6"/>
  <c r="BF277" i="1"/>
  <c r="J100" i="6"/>
  <c r="C98" i="7"/>
  <c r="BF100" i="1"/>
  <c r="J98" i="13"/>
  <c r="F98" i="37"/>
  <c r="Q129"/>
  <c r="AJ131" i="6"/>
  <c r="F129" i="7"/>
  <c r="V129" i="13"/>
  <c r="Q120" i="37"/>
  <c r="AJ122" i="6"/>
  <c r="V120" i="13"/>
  <c r="F120" i="7"/>
  <c r="Q141" i="37"/>
  <c r="V141" i="13"/>
  <c r="F141" i="7"/>
  <c r="AJ143" i="6"/>
  <c r="O130" i="37"/>
  <c r="T130" i="13"/>
  <c r="AH132" i="6"/>
  <c r="AU132" i="1"/>
  <c r="C89" i="7"/>
  <c r="J91" i="6"/>
  <c r="J89" i="13"/>
  <c r="BF91" i="1"/>
  <c r="F89" i="37"/>
  <c r="F114"/>
  <c r="J116" i="6"/>
  <c r="C114" i="7"/>
  <c r="J114" i="13"/>
  <c r="Q199" i="37"/>
  <c r="V199" i="13"/>
  <c r="F199" i="7"/>
  <c r="AJ201" i="6"/>
  <c r="J83"/>
  <c r="C81" i="7"/>
  <c r="J81" i="13"/>
  <c r="F81" i="37"/>
  <c r="Q61"/>
  <c r="AJ63" i="6"/>
  <c r="F61" i="7"/>
  <c r="V61" i="13"/>
  <c r="J46" i="6"/>
  <c r="C44" i="7"/>
  <c r="J44" i="13"/>
  <c r="F44" i="37"/>
  <c r="BF46" i="1"/>
  <c r="C212" i="7"/>
  <c r="F212" i="37"/>
  <c r="J214" i="6"/>
  <c r="J212" i="13"/>
  <c r="BF214" i="1"/>
  <c r="C225" i="7"/>
  <c r="J225" i="13"/>
  <c r="J227" i="6"/>
  <c r="F225" i="37"/>
  <c r="Q261"/>
  <c r="V261" i="13"/>
  <c r="F261" i="7"/>
  <c r="AJ263" i="6"/>
  <c r="BF113" i="1"/>
  <c r="C111" i="7"/>
  <c r="J113" i="6"/>
  <c r="J111" i="13"/>
  <c r="F111" i="37"/>
  <c r="J60" i="6"/>
  <c r="C58" i="7"/>
  <c r="BF60" i="1"/>
  <c r="F58" i="37"/>
  <c r="J58" i="13"/>
  <c r="Q93" i="37"/>
  <c r="F93" i="7"/>
  <c r="AJ95" i="6"/>
  <c r="V93" i="13"/>
  <c r="C132" i="7"/>
  <c r="J134" i="6"/>
  <c r="BF134" i="1"/>
  <c r="J132" i="13"/>
  <c r="F132" i="37"/>
  <c r="Q218"/>
  <c r="F218" i="7"/>
  <c r="AJ220" i="6"/>
  <c r="V218" i="13"/>
  <c r="E164" i="37"/>
  <c r="T166" i="1"/>
  <c r="I164" i="13"/>
  <c r="I166" i="6"/>
  <c r="P152" i="37"/>
  <c r="U152" i="13"/>
  <c r="AI154" i="6"/>
  <c r="C30" i="7"/>
  <c r="BF32" i="1"/>
  <c r="J32" i="6"/>
  <c r="F30" i="37"/>
  <c r="J30" i="13"/>
  <c r="C201" i="7"/>
  <c r="J203" i="6"/>
  <c r="BF203" i="1"/>
  <c r="J201" i="13"/>
  <c r="F201" i="37"/>
  <c r="J222" i="6"/>
  <c r="C220" i="7"/>
  <c r="J220" i="13"/>
  <c r="F220" i="37"/>
  <c r="Q94"/>
  <c r="F94" i="7"/>
  <c r="AJ96" i="6"/>
  <c r="V94" i="13"/>
  <c r="BF97" i="1"/>
  <c r="J95" i="13"/>
  <c r="F95" i="37"/>
  <c r="J97" i="6"/>
  <c r="C95" i="7"/>
  <c r="P72" i="37"/>
  <c r="U72" i="13"/>
  <c r="AI74" i="6"/>
  <c r="J135"/>
  <c r="BF135" i="1"/>
  <c r="C133" i="7"/>
  <c r="F133" i="37"/>
  <c r="J133" i="13"/>
  <c r="O208" i="37"/>
  <c r="AH210" i="6"/>
  <c r="AU210" i="1"/>
  <c r="BF210" s="1"/>
  <c r="T208" i="13"/>
  <c r="Q147" i="37"/>
  <c r="V147" i="13"/>
  <c r="F147" i="7"/>
  <c r="AJ149" i="6"/>
  <c r="F262" i="37"/>
  <c r="J262" i="13"/>
  <c r="C262" i="7"/>
  <c r="BF264" i="1"/>
  <c r="J264" i="6"/>
  <c r="J223"/>
  <c r="C221" i="7"/>
  <c r="BF223" i="1"/>
  <c r="J221" i="13"/>
  <c r="F221" i="37"/>
  <c r="C192" i="7"/>
  <c r="J194" i="6"/>
  <c r="F192" i="37"/>
  <c r="J192" i="13"/>
  <c r="Q160" i="37"/>
  <c r="AJ162" i="6"/>
  <c r="V160" i="13"/>
  <c r="F160" i="7"/>
  <c r="C196"/>
  <c r="J198" i="6"/>
  <c r="BF198" i="1"/>
  <c r="J196" i="13"/>
  <c r="F196" i="37"/>
  <c r="AU240" i="1"/>
  <c r="BF240" s="1"/>
  <c r="O238" i="37"/>
  <c r="AH240" i="6"/>
  <c r="T238" i="13"/>
  <c r="BF170" i="1"/>
  <c r="C168" i="7"/>
  <c r="J170" i="6"/>
  <c r="J168" i="13"/>
  <c r="F168" i="37"/>
  <c r="O232"/>
  <c r="T232" i="13"/>
  <c r="AH234" i="6"/>
  <c r="AU234" i="1"/>
  <c r="C188" i="7"/>
  <c r="J190" i="6"/>
  <c r="BF190" i="1"/>
  <c r="F188" i="37"/>
  <c r="J188" i="13"/>
  <c r="Q202" i="37"/>
  <c r="AJ204" i="6"/>
  <c r="F202" i="7"/>
  <c r="V202" i="13"/>
  <c r="O82" i="37"/>
  <c r="AH84" i="6"/>
  <c r="AU84" i="1"/>
  <c r="T82" i="13"/>
  <c r="Q188" i="37"/>
  <c r="F188" i="7"/>
  <c r="AJ190" i="6"/>
  <c r="V188" i="13"/>
  <c r="AZ73" i="6" l="1"/>
  <c r="V71" i="37"/>
  <c r="H71" i="7"/>
  <c r="AA71" i="13"/>
  <c r="H154" i="7"/>
  <c r="AA154" i="13"/>
  <c r="AZ156" i="6"/>
  <c r="V154" i="37"/>
  <c r="AA194" i="13"/>
  <c r="H194" i="7"/>
  <c r="AZ196" i="6"/>
  <c r="V194" i="37"/>
  <c r="AA215" i="13"/>
  <c r="AZ217" i="6"/>
  <c r="V215" i="37"/>
  <c r="H215" i="7"/>
  <c r="V100" i="37"/>
  <c r="H100" i="7"/>
  <c r="AZ102" i="6"/>
  <c r="AA100" i="13"/>
  <c r="V273" i="37"/>
  <c r="H273" i="7"/>
  <c r="AZ275" i="6"/>
  <c r="AA273" i="13"/>
  <c r="H96" i="7"/>
  <c r="AA96" i="13"/>
  <c r="AZ98" i="6"/>
  <c r="V96" i="37"/>
  <c r="V258"/>
  <c r="AA258" i="13"/>
  <c r="H258" i="7"/>
  <c r="AZ260" i="6"/>
  <c r="AA171" i="13"/>
  <c r="V171" i="37"/>
  <c r="H171" i="7"/>
  <c r="AZ173" i="6"/>
  <c r="AA209" i="13"/>
  <c r="V209" i="37"/>
  <c r="H209" i="7"/>
  <c r="AZ211" i="6"/>
  <c r="AA197" i="13"/>
  <c r="AZ199" i="6"/>
  <c r="V197" i="37"/>
  <c r="H197" i="7"/>
  <c r="AZ58" i="6"/>
  <c r="AA56" i="13"/>
  <c r="V56" i="37"/>
  <c r="H56" i="7"/>
  <c r="V85" i="37"/>
  <c r="H85" i="7"/>
  <c r="AZ87" i="6"/>
  <c r="AA85" i="13"/>
  <c r="AA222"/>
  <c r="H222" i="7"/>
  <c r="AZ224" i="6"/>
  <c r="V222" i="37"/>
  <c r="H238" i="7"/>
  <c r="AZ240" i="6"/>
  <c r="AA238" i="13"/>
  <c r="V238" i="37"/>
  <c r="AA208" i="13"/>
  <c r="V208" i="37"/>
  <c r="H208" i="7"/>
  <c r="AZ210" i="6"/>
  <c r="V138" i="37"/>
  <c r="AZ140" i="6"/>
  <c r="AA138" i="13"/>
  <c r="H138" i="7"/>
  <c r="AZ82" i="6"/>
  <c r="AA80" i="13"/>
  <c r="V80" i="37"/>
  <c r="H80" i="7"/>
  <c r="AZ207" i="6"/>
  <c r="AA205" i="13"/>
  <c r="V205" i="37"/>
  <c r="H205" i="7"/>
  <c r="Q128" i="37"/>
  <c r="V128" i="13"/>
  <c r="F128" i="7"/>
  <c r="AJ130" i="6"/>
  <c r="Q247" i="37"/>
  <c r="V247" i="13"/>
  <c r="F247" i="7"/>
  <c r="AJ249" i="6"/>
  <c r="H105" i="7"/>
  <c r="AZ107" i="6"/>
  <c r="AA105" i="13"/>
  <c r="V105" i="37"/>
  <c r="AZ212" i="6"/>
  <c r="H210" i="7"/>
  <c r="V210" i="37"/>
  <c r="AA210" i="13"/>
  <c r="AZ70" i="6"/>
  <c r="AA68" i="13"/>
  <c r="V68" i="37"/>
  <c r="H68" i="7"/>
  <c r="AA185" i="13"/>
  <c r="V185" i="37"/>
  <c r="H185" i="7"/>
  <c r="AZ187" i="6"/>
  <c r="H178" i="7"/>
  <c r="AZ180" i="6"/>
  <c r="AA178" i="13"/>
  <c r="V178" i="37"/>
  <c r="V250"/>
  <c r="AA250" i="13"/>
  <c r="AZ252" i="6"/>
  <c r="H250" i="7"/>
  <c r="AZ146" i="6"/>
  <c r="AA144" i="13"/>
  <c r="V144" i="37"/>
  <c r="H144" i="7"/>
  <c r="Q264" i="37"/>
  <c r="V264" i="13"/>
  <c r="F264" i="7"/>
  <c r="AJ266" i="6"/>
  <c r="AZ92"/>
  <c r="H90" i="7"/>
  <c r="AA90" i="13"/>
  <c r="V90" i="37"/>
  <c r="Q152"/>
  <c r="F152" i="7"/>
  <c r="AJ154" i="6"/>
  <c r="V152" i="13"/>
  <c r="Q259" i="37"/>
  <c r="AJ261" i="6"/>
  <c r="V259" i="13"/>
  <c r="F259" i="7"/>
  <c r="Q248" i="37"/>
  <c r="F248" i="7"/>
  <c r="AJ250" i="6"/>
  <c r="V248" i="13"/>
  <c r="Q122" i="37"/>
  <c r="V122" i="13"/>
  <c r="F122" i="7"/>
  <c r="AJ124" i="6"/>
  <c r="V223" i="37"/>
  <c r="H223" i="7"/>
  <c r="AZ225" i="6"/>
  <c r="AA223" i="13"/>
  <c r="O230" i="37"/>
  <c r="AU232" i="1"/>
  <c r="T230" i="13"/>
  <c r="AH232" i="6"/>
  <c r="BF249" i="1"/>
  <c r="Q233" i="37"/>
  <c r="F233" i="7"/>
  <c r="AJ235" i="6"/>
  <c r="V233" i="13"/>
  <c r="AZ141" i="6"/>
  <c r="AA139" i="13"/>
  <c r="V139" i="37"/>
  <c r="H139" i="7"/>
  <c r="Q216" i="37"/>
  <c r="V216" i="13"/>
  <c r="F216" i="7"/>
  <c r="AJ218" i="6"/>
  <c r="H87" i="7"/>
  <c r="AA87" i="13"/>
  <c r="AZ89" i="6"/>
  <c r="V87" i="37"/>
  <c r="AZ81" i="6"/>
  <c r="H79" i="7"/>
  <c r="AA79" i="13"/>
  <c r="V79" i="37"/>
  <c r="AA106" i="13"/>
  <c r="V106" i="37"/>
  <c r="H106" i="7"/>
  <c r="AZ108" i="6"/>
  <c r="AZ200"/>
  <c r="H198" i="7"/>
  <c r="AA198" i="13"/>
  <c r="V198" i="37"/>
  <c r="Q52"/>
  <c r="V52" i="13"/>
  <c r="F52" i="7"/>
  <c r="AJ54" i="6"/>
  <c r="Q260" i="37"/>
  <c r="AJ262" i="6"/>
  <c r="V260" i="13"/>
  <c r="F260" i="7"/>
  <c r="Q183" i="37"/>
  <c r="V183" i="13"/>
  <c r="F183" i="7"/>
  <c r="AJ185" i="6"/>
  <c r="AZ171"/>
  <c r="H169" i="7"/>
  <c r="AA169" i="13"/>
  <c r="V169" i="37"/>
  <c r="AA142" i="13"/>
  <c r="V142" i="37"/>
  <c r="H142" i="7"/>
  <c r="AZ144" i="6"/>
  <c r="H199" i="7"/>
  <c r="AZ201" i="6"/>
  <c r="AA199" i="13"/>
  <c r="V199" i="37"/>
  <c r="Q164"/>
  <c r="V164" i="13"/>
  <c r="F164" i="7"/>
  <c r="AJ166" i="6"/>
  <c r="C42" i="7"/>
  <c r="BF44" i="1"/>
  <c r="J44" i="6"/>
  <c r="J42" i="13"/>
  <c r="F42" i="37"/>
  <c r="Q48"/>
  <c r="F48" i="7"/>
  <c r="AJ50" i="6"/>
  <c r="V48" i="13"/>
  <c r="AZ29" i="6"/>
  <c r="V27" i="37"/>
  <c r="H27" i="7"/>
  <c r="AA27" i="13"/>
  <c r="Q31" i="37"/>
  <c r="AJ33" i="6"/>
  <c r="V31" i="13"/>
  <c r="F31" i="7"/>
  <c r="BF154" i="1"/>
  <c r="V266" i="37"/>
  <c r="AZ268" i="6"/>
  <c r="AA266" i="13"/>
  <c r="H266" i="7"/>
  <c r="BF266" i="1"/>
  <c r="O229" i="37"/>
  <c r="AU231" i="1"/>
  <c r="T229" i="13"/>
  <c r="AH231" i="6"/>
  <c r="Q55" i="37"/>
  <c r="F55" i="7"/>
  <c r="V55" i="13"/>
  <c r="AJ57" i="6"/>
  <c r="Q30" i="37"/>
  <c r="AJ32" i="6"/>
  <c r="V30" i="13"/>
  <c r="F30" i="7"/>
  <c r="V75" i="37"/>
  <c r="H75" i="7"/>
  <c r="AZ77" i="6"/>
  <c r="AA75" i="13"/>
  <c r="AA137"/>
  <c r="AZ139" i="6"/>
  <c r="V137" i="37"/>
  <c r="H137" i="7"/>
  <c r="V226" i="37"/>
  <c r="H226" i="7"/>
  <c r="AZ228" i="6"/>
  <c r="AA226" i="13"/>
  <c r="AA176"/>
  <c r="AZ178" i="6"/>
  <c r="V176" i="37"/>
  <c r="H176" i="7"/>
  <c r="F265" i="37"/>
  <c r="J267" i="6"/>
  <c r="J265" i="13"/>
  <c r="C265" i="7"/>
  <c r="H119"/>
  <c r="AZ121" i="6"/>
  <c r="AA119" i="13"/>
  <c r="V119" i="37"/>
  <c r="Q98"/>
  <c r="F98" i="7"/>
  <c r="AJ100" i="6"/>
  <c r="V98" i="13"/>
  <c r="V272" i="37"/>
  <c r="AA272" i="13"/>
  <c r="H272" i="7"/>
  <c r="AZ274" i="6"/>
  <c r="AA53" i="13"/>
  <c r="H53" i="7"/>
  <c r="V53" i="37"/>
  <c r="AZ55" i="6"/>
  <c r="AZ31"/>
  <c r="AA29" i="13"/>
  <c r="V29" i="37"/>
  <c r="H29" i="7"/>
  <c r="V251" i="37"/>
  <c r="AZ253" i="6"/>
  <c r="AA251" i="13"/>
  <c r="H251" i="7"/>
  <c r="AA78" i="13"/>
  <c r="V78" i="37"/>
  <c r="H78" i="7"/>
  <c r="AZ80" i="6"/>
  <c r="BF250" i="1"/>
  <c r="Q109" i="37"/>
  <c r="V109" i="13"/>
  <c r="AJ111" i="6"/>
  <c r="F109" i="7"/>
  <c r="Q237" i="37"/>
  <c r="V237" i="13"/>
  <c r="F237" i="7"/>
  <c r="AJ239" i="6"/>
  <c r="C228" i="7"/>
  <c r="J228" i="13"/>
  <c r="J230" i="6"/>
  <c r="F228" i="37"/>
  <c r="V53" i="13"/>
  <c r="F53" i="7"/>
  <c r="Q53" i="37"/>
  <c r="AJ55" i="6"/>
  <c r="Q89" i="37"/>
  <c r="AJ91" i="6"/>
  <c r="F89" i="7"/>
  <c r="V89" i="13"/>
  <c r="Q271" i="37"/>
  <c r="V271" i="13"/>
  <c r="F271" i="7"/>
  <c r="AJ273" i="6"/>
  <c r="Q234" i="37"/>
  <c r="AJ236" i="6"/>
  <c r="V234" i="13"/>
  <c r="F234" i="7"/>
  <c r="AA102" i="13"/>
  <c r="V102" i="37"/>
  <c r="H102" i="7"/>
  <c r="AZ104" i="6"/>
  <c r="Q196" i="37"/>
  <c r="V196" i="13"/>
  <c r="F196" i="7"/>
  <c r="AJ198" i="6"/>
  <c r="H59" i="7"/>
  <c r="AZ61" i="6"/>
  <c r="AA59" i="13"/>
  <c r="V59" i="37"/>
  <c r="AA172" i="13"/>
  <c r="H172" i="7"/>
  <c r="V172" i="37"/>
  <c r="AZ174" i="6"/>
  <c r="BF54" i="1"/>
  <c r="AZ226" i="6"/>
  <c r="AA224" i="13"/>
  <c r="V224" i="37"/>
  <c r="H224" i="7"/>
  <c r="Q262" i="37"/>
  <c r="V262" i="13"/>
  <c r="F262" i="7"/>
  <c r="AJ264" i="6"/>
  <c r="AZ192"/>
  <c r="AA190" i="13"/>
  <c r="V190" i="37"/>
  <c r="H190" i="7"/>
  <c r="AZ106" i="6"/>
  <c r="H104" i="7"/>
  <c r="AA104" i="13"/>
  <c r="V104" i="37"/>
  <c r="Q82"/>
  <c r="V82" i="13"/>
  <c r="F82" i="7"/>
  <c r="AJ84" i="6"/>
  <c r="Q232" i="37"/>
  <c r="AJ234" i="6"/>
  <c r="V232" i="13"/>
  <c r="F232" i="7"/>
  <c r="V168" i="37"/>
  <c r="H168" i="7"/>
  <c r="AZ170" i="6"/>
  <c r="AA168" i="13"/>
  <c r="Q238" i="37"/>
  <c r="V238" i="13"/>
  <c r="F238" i="7"/>
  <c r="AJ240" i="6"/>
  <c r="H133" i="7"/>
  <c r="AA133" i="13"/>
  <c r="AZ135" i="6"/>
  <c r="V133" i="37"/>
  <c r="V220"/>
  <c r="H220" i="7"/>
  <c r="AA220" i="13"/>
  <c r="AZ222" i="6"/>
  <c r="H212" i="7"/>
  <c r="AZ214" i="6"/>
  <c r="V212" i="37"/>
  <c r="AA212" i="13"/>
  <c r="H81" i="7"/>
  <c r="AZ83" i="6"/>
  <c r="AA81" i="13"/>
  <c r="V81" i="37"/>
  <c r="AZ116" i="6"/>
  <c r="H114" i="7"/>
  <c r="V114" i="37"/>
  <c r="AA114" i="13"/>
  <c r="Q148" i="37"/>
  <c r="AJ150" i="6"/>
  <c r="V148" i="13"/>
  <c r="F148" i="7"/>
  <c r="Q223" i="37"/>
  <c r="V223" i="13"/>
  <c r="F223" i="7"/>
  <c r="AJ225" i="6"/>
  <c r="Q117" i="37"/>
  <c r="V117" i="13"/>
  <c r="F117" i="7"/>
  <c r="AJ119" i="6"/>
  <c r="Q222" i="37"/>
  <c r="V222" i="13"/>
  <c r="F222" i="7"/>
  <c r="AJ224" i="6"/>
  <c r="C230" i="7"/>
  <c r="BF232" i="1"/>
  <c r="J230" i="13"/>
  <c r="F230" i="37"/>
  <c r="J232" i="6"/>
  <c r="AA219" i="13"/>
  <c r="V219" i="37"/>
  <c r="H219" i="7"/>
  <c r="AZ221" i="6"/>
  <c r="BF218" i="1"/>
  <c r="H151" i="7"/>
  <c r="AZ153" i="6"/>
  <c r="AA151" i="13"/>
  <c r="V151" i="37"/>
  <c r="Q121"/>
  <c r="AJ123" i="6"/>
  <c r="F121" i="7"/>
  <c r="V121" i="13"/>
  <c r="Q174" i="37"/>
  <c r="V174" i="13"/>
  <c r="F174" i="7"/>
  <c r="AJ176" i="6"/>
  <c r="Q69" i="37"/>
  <c r="F69" i="7"/>
  <c r="V69" i="13"/>
  <c r="AJ71" i="6"/>
  <c r="AA93" i="13"/>
  <c r="V93" i="37"/>
  <c r="H93" i="7"/>
  <c r="AZ95" i="6"/>
  <c r="AA50" i="13"/>
  <c r="V50" i="37"/>
  <c r="H50" i="7"/>
  <c r="AZ52" i="6"/>
  <c r="Q66" i="37"/>
  <c r="F66" i="7"/>
  <c r="AJ68" i="6"/>
  <c r="V66" i="13"/>
  <c r="AZ195" i="6"/>
  <c r="H193" i="7"/>
  <c r="V193" i="37"/>
  <c r="AA193" i="13"/>
  <c r="Q158" i="37"/>
  <c r="AJ160" i="6"/>
  <c r="V158" i="13"/>
  <c r="F158" i="7"/>
  <c r="AA77" i="13"/>
  <c r="V77" i="37"/>
  <c r="H77" i="7"/>
  <c r="AZ79" i="6"/>
  <c r="AZ165"/>
  <c r="AA163" i="13"/>
  <c r="V163" i="37"/>
  <c r="H163" i="7"/>
  <c r="BF57" i="1"/>
  <c r="Q184" i="37"/>
  <c r="F184" i="7"/>
  <c r="AJ186" i="6"/>
  <c r="V184" i="13"/>
  <c r="AA126"/>
  <c r="AZ128" i="6"/>
  <c r="V126" i="37"/>
  <c r="H126" i="7"/>
  <c r="AZ172" i="6"/>
  <c r="AA170" i="13"/>
  <c r="V170" i="37"/>
  <c r="H170" i="7"/>
  <c r="V211" i="37"/>
  <c r="H211" i="7"/>
  <c r="AZ213" i="6"/>
  <c r="AA211" i="13"/>
  <c r="Q75" i="37"/>
  <c r="V75" i="13"/>
  <c r="F75" i="7"/>
  <c r="AJ77" i="6"/>
  <c r="V153" i="37"/>
  <c r="AZ155" i="6"/>
  <c r="H153" i="7"/>
  <c r="AA153" i="13"/>
  <c r="Q57" i="37"/>
  <c r="F57" i="7"/>
  <c r="V57" i="13"/>
  <c r="AJ59" i="6"/>
  <c r="AZ53"/>
  <c r="AA51" i="13"/>
  <c r="V51" i="37"/>
  <c r="H51" i="7"/>
  <c r="AA32" i="13"/>
  <c r="V32" i="37"/>
  <c r="H32" i="7"/>
  <c r="AZ34" i="6"/>
  <c r="Q139" i="37"/>
  <c r="V139" i="13"/>
  <c r="F139" i="7"/>
  <c r="AJ141" i="6"/>
  <c r="V253" i="37"/>
  <c r="AA253" i="13"/>
  <c r="H253" i="7"/>
  <c r="AZ255" i="6"/>
  <c r="Q157" i="37"/>
  <c r="V157" i="13"/>
  <c r="F157" i="7"/>
  <c r="AJ159" i="6"/>
  <c r="V270" i="37"/>
  <c r="AZ272" i="6"/>
  <c r="AA270" i="13"/>
  <c r="H270" i="7"/>
  <c r="Q63" i="37"/>
  <c r="V63" i="13"/>
  <c r="F63" i="7"/>
  <c r="AJ65" i="6"/>
  <c r="Q79" i="37"/>
  <c r="F79" i="7"/>
  <c r="AJ81" i="6"/>
  <c r="V79" i="13"/>
  <c r="Q110" i="37"/>
  <c r="AJ112" i="6"/>
  <c r="V110" i="13"/>
  <c r="F110" i="7"/>
  <c r="AZ127" i="6"/>
  <c r="H125" i="7"/>
  <c r="V125" i="37"/>
  <c r="AA125" i="13"/>
  <c r="V255" i="37"/>
  <c r="AA255" i="13"/>
  <c r="H255" i="7"/>
  <c r="AZ257" i="6"/>
  <c r="AZ122"/>
  <c r="AA120" i="13"/>
  <c r="V120" i="37"/>
  <c r="H120" i="7"/>
  <c r="BF33" i="1"/>
  <c r="AA91" i="13"/>
  <c r="AZ93" i="6"/>
  <c r="V91" i="37"/>
  <c r="H91" i="7"/>
  <c r="AA107" i="13"/>
  <c r="AZ109" i="6"/>
  <c r="H107" i="7"/>
  <c r="V107" i="37"/>
  <c r="Q145"/>
  <c r="V145" i="13"/>
  <c r="AJ147" i="6"/>
  <c r="F145" i="7"/>
  <c r="C115"/>
  <c r="J117" i="6"/>
  <c r="BF117" i="1"/>
  <c r="J115" i="13"/>
  <c r="F115" i="37"/>
  <c r="BF59" i="1"/>
  <c r="BF130"/>
  <c r="H36" i="7"/>
  <c r="V36" i="37"/>
  <c r="AA36" i="13"/>
  <c r="AZ38" i="6"/>
  <c r="Q195" i="37"/>
  <c r="F195" i="7"/>
  <c r="AJ197" i="6"/>
  <c r="V195" i="13"/>
  <c r="Q90" i="37"/>
  <c r="F90" i="7"/>
  <c r="AJ92" i="6"/>
  <c r="V90" i="13"/>
  <c r="Q255" i="37"/>
  <c r="V255" i="13"/>
  <c r="F255" i="7"/>
  <c r="AJ257" i="6"/>
  <c r="BF112" i="1"/>
  <c r="BF147"/>
  <c r="Q40" i="37"/>
  <c r="V40" i="13"/>
  <c r="F40" i="7"/>
  <c r="AJ42" i="6"/>
  <c r="AZ158"/>
  <c r="AA156" i="13"/>
  <c r="V156" i="37"/>
  <c r="H156" i="7"/>
  <c r="AJ93" i="6"/>
  <c r="V91" i="13"/>
  <c r="Q91" i="37"/>
  <c r="F91" i="7"/>
  <c r="Q226" i="37"/>
  <c r="V226" i="13"/>
  <c r="F226" i="7"/>
  <c r="AJ228" i="6"/>
  <c r="V243" i="37"/>
  <c r="H243" i="7"/>
  <c r="AZ245" i="6"/>
  <c r="AA243" i="13"/>
  <c r="AA84"/>
  <c r="V84" i="37"/>
  <c r="H84" i="7"/>
  <c r="AZ86" i="6"/>
  <c r="Q102" i="37"/>
  <c r="V102" i="13"/>
  <c r="F102" i="7"/>
  <c r="AJ104" i="6"/>
  <c r="Q198" i="37"/>
  <c r="F198" i="7"/>
  <c r="AJ200" i="6"/>
  <c r="V198" i="13"/>
  <c r="BF234" i="1"/>
  <c r="AZ219" i="6"/>
  <c r="H217" i="7"/>
  <c r="V217" i="37"/>
  <c r="AA217" i="13"/>
  <c r="AZ118" i="6"/>
  <c r="H116" i="7"/>
  <c r="AA116" i="13"/>
  <c r="V116" i="37"/>
  <c r="AZ88" i="6"/>
  <c r="AA86" i="13"/>
  <c r="H86" i="7"/>
  <c r="V86" i="37"/>
  <c r="Q65"/>
  <c r="F65" i="7"/>
  <c r="V65" i="13"/>
  <c r="AJ67" i="6"/>
  <c r="AZ167"/>
  <c r="AA165" i="13"/>
  <c r="V165" i="37"/>
  <c r="H165" i="7"/>
  <c r="H41"/>
  <c r="AZ43" i="6"/>
  <c r="AA41" i="13"/>
  <c r="V41" i="37"/>
  <c r="O72"/>
  <c r="T72" i="13"/>
  <c r="AH74" i="6"/>
  <c r="AU74" i="1"/>
  <c r="Q240" i="37"/>
  <c r="AJ242" i="6"/>
  <c r="V240" i="13"/>
  <c r="F240" i="7"/>
  <c r="Q86" i="37"/>
  <c r="F86" i="7"/>
  <c r="AJ88" i="6"/>
  <c r="V86" i="13"/>
  <c r="H179" i="7"/>
  <c r="AZ181" i="6"/>
  <c r="AA179" i="13"/>
  <c r="V179" i="37"/>
  <c r="H140" i="7"/>
  <c r="AA140" i="13"/>
  <c r="AZ142" i="6"/>
  <c r="V140" i="37"/>
  <c r="Q35"/>
  <c r="AJ37" i="6"/>
  <c r="F35" i="7"/>
  <c r="V35" i="13"/>
  <c r="Q47" i="37"/>
  <c r="V47" i="13"/>
  <c r="F47" i="7"/>
  <c r="AJ49" i="6"/>
  <c r="Q207" i="37"/>
  <c r="V207" i="13"/>
  <c r="F207" i="7"/>
  <c r="AJ209" i="6"/>
  <c r="BF67" i="1"/>
  <c r="AA34" i="13"/>
  <c r="H34" i="7"/>
  <c r="AZ36" i="6"/>
  <c r="V34" i="37"/>
  <c r="H196" i="7"/>
  <c r="AA196" i="13"/>
  <c r="AZ198" i="6"/>
  <c r="V196" i="37"/>
  <c r="V30"/>
  <c r="H30" i="7"/>
  <c r="AZ32" i="6"/>
  <c r="AA30" i="13"/>
  <c r="AA159"/>
  <c r="V159" i="37"/>
  <c r="H159" i="7"/>
  <c r="AZ161" i="6"/>
  <c r="AA257" i="13"/>
  <c r="V257" i="37"/>
  <c r="AZ259" i="6"/>
  <c r="H257" i="7"/>
  <c r="Q227" i="37"/>
  <c r="F227" i="7"/>
  <c r="AJ229" i="6"/>
  <c r="V227" i="13"/>
  <c r="AA62"/>
  <c r="AZ64" i="6"/>
  <c r="V62" i="37"/>
  <c r="H62" i="7"/>
  <c r="Q100" i="37"/>
  <c r="F100" i="7"/>
  <c r="AJ102" i="6"/>
  <c r="V100" i="13"/>
  <c r="Q206" i="37"/>
  <c r="V206" i="13"/>
  <c r="F206" i="7"/>
  <c r="AJ208" i="6"/>
  <c r="AZ197"/>
  <c r="H195" i="7"/>
  <c r="AA195" i="13"/>
  <c r="V195" i="37"/>
  <c r="V221"/>
  <c r="H221" i="7"/>
  <c r="AZ223" i="6"/>
  <c r="AA221" i="13"/>
  <c r="V95" i="37"/>
  <c r="AZ97" i="6"/>
  <c r="AA95" i="13"/>
  <c r="H95" i="7"/>
  <c r="V89" i="37"/>
  <c r="AZ91" i="6"/>
  <c r="H89" i="7"/>
  <c r="AA89" i="13"/>
  <c r="Q267" i="37"/>
  <c r="V267" i="13"/>
  <c r="F267" i="7"/>
  <c r="AJ269" i="6"/>
  <c r="H244" i="7"/>
  <c r="AZ246" i="6"/>
  <c r="AA244" i="13"/>
  <c r="V244" i="37"/>
  <c r="AZ162" i="6"/>
  <c r="AA160" i="13"/>
  <c r="V160" i="37"/>
  <c r="H160" i="7"/>
  <c r="H46"/>
  <c r="AA46" i="13"/>
  <c r="V46" i="37"/>
  <c r="AZ48" i="6"/>
  <c r="H175" i="7"/>
  <c r="AA175" i="13"/>
  <c r="AZ177" i="6"/>
  <c r="V175" i="37"/>
  <c r="AA109" i="13"/>
  <c r="V109" i="37"/>
  <c r="H109" i="7"/>
  <c r="AZ111" i="6"/>
  <c r="AA234" i="13"/>
  <c r="AZ236" i="6"/>
  <c r="V234" i="37"/>
  <c r="H234" i="7"/>
  <c r="Q71" i="37"/>
  <c r="AJ73" i="6"/>
  <c r="V71" i="13"/>
  <c r="F71" i="7"/>
  <c r="Q87" i="37"/>
  <c r="V87" i="13"/>
  <c r="F87" i="7"/>
  <c r="AJ89" i="6"/>
  <c r="Q154" i="37"/>
  <c r="V154" i="13"/>
  <c r="F154" i="7"/>
  <c r="AJ156" i="6"/>
  <c r="Q194" i="37"/>
  <c r="V194" i="13"/>
  <c r="F194" i="7"/>
  <c r="AJ196" i="6"/>
  <c r="Q215" i="37"/>
  <c r="V215" i="13"/>
  <c r="F215" i="7"/>
  <c r="AJ217" i="6"/>
  <c r="Q219" i="37"/>
  <c r="F219" i="7"/>
  <c r="AJ221" i="6"/>
  <c r="V219" i="13"/>
  <c r="Q167" i="37"/>
  <c r="V167" i="13"/>
  <c r="F167" i="7"/>
  <c r="AJ169" i="6"/>
  <c r="Q127" i="37"/>
  <c r="V127" i="13"/>
  <c r="AJ129" i="6"/>
  <c r="F127" i="7"/>
  <c r="BF262" i="1"/>
  <c r="Q171" i="37"/>
  <c r="V171" i="13"/>
  <c r="F171" i="7"/>
  <c r="AJ173" i="6"/>
  <c r="V28" i="37"/>
  <c r="AZ30" i="6"/>
  <c r="AA28" i="13"/>
  <c r="H28" i="7"/>
  <c r="BF269" i="1"/>
  <c r="Q225" i="37"/>
  <c r="V225" i="13"/>
  <c r="F225" i="7"/>
  <c r="AJ227" i="6"/>
  <c r="Q97" i="37"/>
  <c r="F97" i="7"/>
  <c r="AJ99" i="6"/>
  <c r="V97" i="13"/>
  <c r="Q241" i="37"/>
  <c r="V241" i="13"/>
  <c r="F241" i="7"/>
  <c r="AJ243" i="6"/>
  <c r="AZ105"/>
  <c r="V103" i="37"/>
  <c r="H103" i="7"/>
  <c r="AA103" i="13"/>
  <c r="Q236" i="37"/>
  <c r="V236" i="13"/>
  <c r="F236" i="7"/>
  <c r="AJ238" i="6"/>
  <c r="H173" i="7"/>
  <c r="AZ175" i="6"/>
  <c r="AA173" i="13"/>
  <c r="V173" i="37"/>
  <c r="AZ114" i="6"/>
  <c r="AA112" i="13"/>
  <c r="V112" i="37"/>
  <c r="H112" i="7"/>
  <c r="BF176" i="1"/>
  <c r="Q132" i="37"/>
  <c r="F132" i="7"/>
  <c r="AJ134" i="6"/>
  <c r="V132" i="13"/>
  <c r="V249" i="37"/>
  <c r="H249" i="7"/>
  <c r="AZ251" i="6"/>
  <c r="AA249" i="13"/>
  <c r="H76" i="7"/>
  <c r="AA76" i="13"/>
  <c r="AZ78" i="6"/>
  <c r="V76" i="37"/>
  <c r="AA101" i="13"/>
  <c r="H101" i="7"/>
  <c r="V101" i="37"/>
  <c r="AZ103" i="6"/>
  <c r="AZ242"/>
  <c r="AA240" i="13"/>
  <c r="H240" i="7"/>
  <c r="V240" i="37"/>
  <c r="BF261" i="1"/>
  <c r="BF169"/>
  <c r="V37" i="37"/>
  <c r="H37" i="7"/>
  <c r="AZ39" i="6"/>
  <c r="AA37" i="13"/>
  <c r="H200" i="7"/>
  <c r="AZ202" i="6"/>
  <c r="AA200" i="13"/>
  <c r="V200" i="37"/>
  <c r="V99"/>
  <c r="AZ101" i="6"/>
  <c r="H99" i="7"/>
  <c r="AA99" i="13"/>
  <c r="V252" i="37"/>
  <c r="AA252" i="13"/>
  <c r="AZ254" i="6"/>
  <c r="H252" i="7"/>
  <c r="AA218" i="13"/>
  <c r="V218" i="37"/>
  <c r="H218" i="7"/>
  <c r="AZ220" i="6"/>
  <c r="Q205" i="37"/>
  <c r="F205" i="7"/>
  <c r="AJ207" i="6"/>
  <c r="V205" i="13"/>
  <c r="Q76" i="37"/>
  <c r="V76" i="13"/>
  <c r="F76" i="7"/>
  <c r="AJ78" i="6"/>
  <c r="BF68" i="1"/>
  <c r="Q83" i="37"/>
  <c r="V83" i="13"/>
  <c r="AJ85" i="6"/>
  <c r="F83" i="7"/>
  <c r="AA136" i="13"/>
  <c r="V136" i="37"/>
  <c r="H136" i="7"/>
  <c r="AZ138" i="6"/>
  <c r="Q275" i="37"/>
  <c r="V275" i="13"/>
  <c r="F275" i="7"/>
  <c r="AJ277" i="6"/>
  <c r="O228" i="37"/>
  <c r="T228" i="13"/>
  <c r="AH230" i="6"/>
  <c r="AU230" i="1"/>
  <c r="BF230" s="1"/>
  <c r="AZ216" i="6"/>
  <c r="H214" i="7"/>
  <c r="V214" i="37"/>
  <c r="AA214" i="13"/>
  <c r="Q178" i="37"/>
  <c r="AJ180" i="6"/>
  <c r="V178" i="13"/>
  <c r="F178" i="7"/>
  <c r="Q166" i="37"/>
  <c r="V166" i="13"/>
  <c r="F166" i="7"/>
  <c r="AJ168" i="6"/>
  <c r="Q81" i="37"/>
  <c r="V81" i="13"/>
  <c r="AJ83" i="6"/>
  <c r="F81" i="7"/>
  <c r="AZ206" i="6"/>
  <c r="AA204" i="13"/>
  <c r="V204" i="37"/>
  <c r="H204" i="7"/>
  <c r="H150"/>
  <c r="AA150" i="13"/>
  <c r="AZ152" i="6"/>
  <c r="V150" i="37"/>
  <c r="AA239" i="13"/>
  <c r="H239" i="7"/>
  <c r="V239" i="37"/>
  <c r="AZ241" i="6"/>
  <c r="AA187" i="13"/>
  <c r="AZ189" i="6"/>
  <c r="V187" i="37"/>
  <c r="H187" i="7"/>
  <c r="AA141" i="13"/>
  <c r="AZ143" i="6"/>
  <c r="V141" i="37"/>
  <c r="H141" i="7"/>
  <c r="AA186" i="13"/>
  <c r="V186" i="37"/>
  <c r="H186" i="7"/>
  <c r="AZ188" i="6"/>
  <c r="Q107" i="37"/>
  <c r="V107" i="13"/>
  <c r="F107" i="7"/>
  <c r="AJ109" i="6"/>
  <c r="Q149" i="37"/>
  <c r="V149" i="13"/>
  <c r="F149" i="7"/>
  <c r="AJ151" i="6"/>
  <c r="Q136" i="37"/>
  <c r="V136" i="13"/>
  <c r="F136" i="7"/>
  <c r="AJ138" i="6"/>
  <c r="BF65" i="1"/>
  <c r="AA155" i="13"/>
  <c r="AZ157" i="6"/>
  <c r="V155" i="37"/>
  <c r="H155" i="7"/>
  <c r="V231" i="37"/>
  <c r="AZ233" i="6"/>
  <c r="AA231" i="13"/>
  <c r="H231" i="7"/>
  <c r="BF119" i="1"/>
  <c r="BF273"/>
  <c r="AA92" i="13"/>
  <c r="H92" i="7"/>
  <c r="AZ94" i="6"/>
  <c r="V92" i="37"/>
  <c r="Q231"/>
  <c r="F231" i="7"/>
  <c r="AJ233" i="6"/>
  <c r="V231" i="13"/>
  <c r="Q242" i="37"/>
  <c r="V242" i="13"/>
  <c r="F242" i="7"/>
  <c r="AJ244" i="6"/>
  <c r="Q68" i="37"/>
  <c r="V68" i="13"/>
  <c r="F68" i="7"/>
  <c r="AJ70" i="6"/>
  <c r="Q243" i="37"/>
  <c r="V243" i="13"/>
  <c r="F243" i="7"/>
  <c r="AJ245" i="6"/>
  <c r="BF85" i="1"/>
  <c r="AA147" i="13"/>
  <c r="V147" i="37"/>
  <c r="H147" i="7"/>
  <c r="AZ149" i="6"/>
  <c r="H131" i="7"/>
  <c r="AA131" i="13"/>
  <c r="AZ133" i="6"/>
  <c r="V131" i="37"/>
  <c r="Q67"/>
  <c r="AJ69" i="6"/>
  <c r="F67" i="7"/>
  <c r="V67" i="13"/>
  <c r="H54" i="7"/>
  <c r="AZ56" i="6"/>
  <c r="AA54" i="13"/>
  <c r="V54" i="37"/>
  <c r="Q257"/>
  <c r="F257" i="7"/>
  <c r="AJ259" i="6"/>
  <c r="V257" i="13"/>
  <c r="Q192" i="37"/>
  <c r="AJ194" i="6"/>
  <c r="V192" i="13"/>
  <c r="F192" i="7"/>
  <c r="V263" i="37"/>
  <c r="AZ265" i="6"/>
  <c r="AA263" i="13"/>
  <c r="H263" i="7"/>
  <c r="AZ193" i="6"/>
  <c r="AA191" i="13"/>
  <c r="H191" i="7"/>
  <c r="V191" i="37"/>
  <c r="AA61" i="13"/>
  <c r="AZ63" i="6"/>
  <c r="V61" i="37"/>
  <c r="H61" i="7"/>
  <c r="Q263" i="37"/>
  <c r="V263" i="13"/>
  <c r="F263" i="7"/>
  <c r="AJ265" i="6"/>
  <c r="AZ164"/>
  <c r="H162" i="7"/>
  <c r="AA162" i="13"/>
  <c r="V162" i="37"/>
  <c r="AA235" i="13"/>
  <c r="H235" i="7"/>
  <c r="V235" i="37"/>
  <c r="AZ237" i="6"/>
  <c r="Q32" i="37"/>
  <c r="AJ34" i="6"/>
  <c r="V32" i="13"/>
  <c r="F32" i="7"/>
  <c r="H134"/>
  <c r="AA134" i="13"/>
  <c r="AZ136" i="6"/>
  <c r="V134" i="37"/>
  <c r="BF160" i="1"/>
  <c r="AA135" i="13"/>
  <c r="V135" i="37"/>
  <c r="H135" i="7"/>
  <c r="AZ137" i="6"/>
  <c r="AZ115"/>
  <c r="AA113" i="13"/>
  <c r="V113" i="37"/>
  <c r="H113" i="7"/>
  <c r="F251"/>
  <c r="Q251" i="37"/>
  <c r="AJ253" i="6"/>
  <c r="V251" i="13"/>
  <c r="Q140" i="37"/>
  <c r="F140" i="7"/>
  <c r="AJ142" i="6"/>
  <c r="V140" i="13"/>
  <c r="BF37" i="1"/>
  <c r="Q115" i="37"/>
  <c r="V115" i="13"/>
  <c r="AJ117" i="6"/>
  <c r="F115" i="7"/>
  <c r="AA192" i="13"/>
  <c r="H192" i="7"/>
  <c r="V192" i="37"/>
  <c r="AZ194" i="6"/>
  <c r="AA58" i="13"/>
  <c r="H58" i="7"/>
  <c r="V58" i="37"/>
  <c r="AZ60" i="6"/>
  <c r="H225" i="7"/>
  <c r="AZ227" i="6"/>
  <c r="AA225" i="13"/>
  <c r="V225" i="37"/>
  <c r="AA98" i="13"/>
  <c r="AZ100" i="6"/>
  <c r="V98" i="37"/>
  <c r="H98" i="7"/>
  <c r="V60" i="37"/>
  <c r="H60" i="7"/>
  <c r="AZ62" i="6"/>
  <c r="AA60" i="13"/>
  <c r="H48" i="7"/>
  <c r="AZ50" i="6"/>
  <c r="AA48" i="13"/>
  <c r="V48" i="37"/>
  <c r="Q80"/>
  <c r="V80" i="13"/>
  <c r="F80" i="7"/>
  <c r="AJ82" i="6"/>
  <c r="AA124" i="13"/>
  <c r="H124" i="7"/>
  <c r="V124" i="37"/>
  <c r="AZ126" i="6"/>
  <c r="H49" i="7"/>
  <c r="AZ51" i="6"/>
  <c r="AA49" i="13"/>
  <c r="V49" i="37"/>
  <c r="AA188" i="13"/>
  <c r="V188" i="37"/>
  <c r="H188" i="7"/>
  <c r="AZ190" i="6"/>
  <c r="V262" i="37"/>
  <c r="H262" i="7"/>
  <c r="AZ264" i="6"/>
  <c r="AA262" i="13"/>
  <c r="V201" i="37"/>
  <c r="H201" i="7"/>
  <c r="AA201" i="13"/>
  <c r="AZ203" i="6"/>
  <c r="AA44" i="13"/>
  <c r="H44" i="7"/>
  <c r="AZ46" i="6"/>
  <c r="V44" i="37"/>
  <c r="Q130"/>
  <c r="F130" i="7"/>
  <c r="AJ132" i="6"/>
  <c r="V130" i="13"/>
  <c r="H177" i="7"/>
  <c r="AZ179" i="6"/>
  <c r="AA177" i="13"/>
  <c r="V177" i="37"/>
  <c r="BF229" i="1"/>
  <c r="Q208" i="37"/>
  <c r="V208" i="13"/>
  <c r="F208" i="7"/>
  <c r="AJ210" i="6"/>
  <c r="BF166" i="1"/>
  <c r="J166" i="6"/>
  <c r="C164" i="7"/>
  <c r="J164" i="13"/>
  <c r="F164" i="37"/>
  <c r="AZ134" i="6"/>
  <c r="H132" i="7"/>
  <c r="AA132" i="13"/>
  <c r="V132" i="37"/>
  <c r="H111" i="7"/>
  <c r="AA111" i="13"/>
  <c r="V111" i="37"/>
  <c r="AZ113" i="6"/>
  <c r="V275" i="37"/>
  <c r="AZ277" i="6"/>
  <c r="AA275" i="13"/>
  <c r="H275" i="7"/>
  <c r="H203"/>
  <c r="AA203" i="13"/>
  <c r="AZ205" i="6"/>
  <c r="V203" i="37"/>
  <c r="AZ238" i="6"/>
  <c r="H236" i="7"/>
  <c r="AA236" i="13"/>
  <c r="V236" i="37"/>
  <c r="AZ239" i="6"/>
  <c r="AA237" i="13"/>
  <c r="V237" i="37"/>
  <c r="H237" i="7"/>
  <c r="Q138" i="37"/>
  <c r="AJ140" i="6"/>
  <c r="V138" i="13"/>
  <c r="F138" i="7"/>
  <c r="Q39" i="37"/>
  <c r="V39" i="13"/>
  <c r="AJ41" i="6"/>
  <c r="F39" i="7"/>
  <c r="AA184" i="13"/>
  <c r="H184" i="7"/>
  <c r="V184" i="37"/>
  <c r="AZ186" i="6"/>
  <c r="Q64" i="37"/>
  <c r="F64" i="7"/>
  <c r="AJ66" i="6"/>
  <c r="V64" i="13"/>
  <c r="Q146" i="37"/>
  <c r="V146" i="13"/>
  <c r="F146" i="7"/>
  <c r="AJ148" i="6"/>
  <c r="J231"/>
  <c r="C229" i="7"/>
  <c r="BF231" i="1"/>
  <c r="F229" i="37"/>
  <c r="J229" i="13"/>
  <c r="Q269" i="37"/>
  <c r="V269" i="13"/>
  <c r="F269" i="7"/>
  <c r="AJ271" i="6"/>
  <c r="Q42" i="37"/>
  <c r="F42" i="7"/>
  <c r="AJ44" i="6"/>
  <c r="V42" i="13"/>
  <c r="Q77" i="37"/>
  <c r="F77" i="7"/>
  <c r="V77" i="13"/>
  <c r="AJ79" i="6"/>
  <c r="Q168" i="37"/>
  <c r="F168" i="7"/>
  <c r="AJ170" i="6"/>
  <c r="V168" i="13"/>
  <c r="V261" i="37"/>
  <c r="AA261" i="13"/>
  <c r="H261" i="7"/>
  <c r="AZ263" i="6"/>
  <c r="BF66" i="1"/>
  <c r="BF271"/>
  <c r="AA123" i="13"/>
  <c r="V123" i="37"/>
  <c r="H123" i="7"/>
  <c r="AZ125" i="6"/>
  <c r="AZ151"/>
  <c r="AA149" i="13"/>
  <c r="V149" i="37"/>
  <c r="H149" i="7"/>
  <c r="AJ48" i="6"/>
  <c r="Q46" i="37"/>
  <c r="V46" i="13"/>
  <c r="F46" i="7"/>
  <c r="AZ247" i="6"/>
  <c r="AA245" i="13"/>
  <c r="V245" i="37"/>
  <c r="H245" i="7"/>
  <c r="AA70" i="13"/>
  <c r="V70" i="37"/>
  <c r="H70" i="7"/>
  <c r="AZ72" i="6"/>
  <c r="H38" i="7"/>
  <c r="AZ40" i="6"/>
  <c r="V38" i="37"/>
  <c r="AA38" i="13"/>
  <c r="Q56" i="37"/>
  <c r="AJ58" i="6"/>
  <c r="V56" i="13"/>
  <c r="F56" i="7"/>
  <c r="Q209" i="37"/>
  <c r="F209" i="7"/>
  <c r="AJ211" i="6"/>
  <c r="V209" i="13"/>
  <c r="Q142" i="37"/>
  <c r="F142" i="7"/>
  <c r="AJ144" i="6"/>
  <c r="V142" i="13"/>
  <c r="AA213"/>
  <c r="V213" i="37"/>
  <c r="H213" i="7"/>
  <c r="AZ215" i="6"/>
  <c r="BF41" i="1"/>
  <c r="BF84"/>
  <c r="V202" i="37"/>
  <c r="AZ204" i="6"/>
  <c r="AA202" i="13"/>
  <c r="H202" i="7"/>
  <c r="AZ45" i="6"/>
  <c r="AA43" i="13"/>
  <c r="V43" i="37"/>
  <c r="H43" i="7"/>
  <c r="BF208" i="1"/>
  <c r="Q273" i="37"/>
  <c r="V273" i="13"/>
  <c r="F273" i="7"/>
  <c r="AJ275" i="6"/>
  <c r="Q96" i="37"/>
  <c r="F96" i="7"/>
  <c r="AJ98" i="6"/>
  <c r="V96" i="13"/>
  <c r="Q176" i="37"/>
  <c r="V176" i="13"/>
  <c r="F176" i="7"/>
  <c r="AJ178" i="6"/>
  <c r="Q268" i="37"/>
  <c r="V268" i="13"/>
  <c r="F268" i="7"/>
  <c r="AJ270" i="6"/>
  <c r="Q170" i="37"/>
  <c r="V170" i="13"/>
  <c r="F170" i="7"/>
  <c r="AJ172" i="6"/>
  <c r="Q45" i="37"/>
  <c r="AJ47" i="6"/>
  <c r="F45" i="7"/>
  <c r="V45" i="13"/>
  <c r="AA189"/>
  <c r="H189" i="7"/>
  <c r="V189" i="37"/>
  <c r="AZ191" i="6"/>
  <c r="Q88" i="37"/>
  <c r="V88" i="13"/>
  <c r="F88" i="7"/>
  <c r="AJ90" i="6"/>
  <c r="Q37" i="37"/>
  <c r="V37" i="13"/>
  <c r="AJ39" i="6"/>
  <c r="F37" i="7"/>
  <c r="Q101" i="37"/>
  <c r="V101" i="13"/>
  <c r="AJ103" i="6"/>
  <c r="F101" i="7"/>
  <c r="BF129" i="1"/>
  <c r="AZ69" i="6"/>
  <c r="V67" i="37"/>
  <c r="H67" i="7"/>
  <c r="AA67" i="13"/>
  <c r="Q246" i="37"/>
  <c r="V246" i="13"/>
  <c r="F246" i="7"/>
  <c r="AJ248" i="6"/>
  <c r="BF71" i="1"/>
  <c r="Q85" i="37"/>
  <c r="AJ87" i="6"/>
  <c r="F85" i="7"/>
  <c r="V85" i="13"/>
  <c r="BF185" i="1"/>
  <c r="BF270"/>
  <c r="F252" i="7"/>
  <c r="Q252" i="37"/>
  <c r="AJ254" i="6"/>
  <c r="V252" i="13"/>
  <c r="AZ184" i="6"/>
  <c r="H182" i="7"/>
  <c r="AA182" i="13"/>
  <c r="V182" i="37"/>
  <c r="O265"/>
  <c r="AH267" i="6"/>
  <c r="AU267" i="1"/>
  <c r="T265" i="13"/>
  <c r="BF159" i="1"/>
  <c r="H74" i="7"/>
  <c r="AA74" i="13"/>
  <c r="V74" i="37"/>
  <c r="AZ76" i="6"/>
  <c r="Q50" i="37"/>
  <c r="V50" i="13"/>
  <c r="F50" i="7"/>
  <c r="AJ52" i="6"/>
  <c r="Q197" i="37"/>
  <c r="V197" i="13"/>
  <c r="F197" i="7"/>
  <c r="AJ199" i="6"/>
  <c r="V256" i="37"/>
  <c r="AZ258" i="6"/>
  <c r="AA256" i="13"/>
  <c r="H256" i="7"/>
  <c r="BF248" i="1"/>
  <c r="Q73" i="37"/>
  <c r="V73" i="13"/>
  <c r="AJ75" i="6"/>
  <c r="F73" i="7"/>
  <c r="AA33" i="13"/>
  <c r="H33" i="7"/>
  <c r="V33" i="37"/>
  <c r="AZ35" i="6"/>
  <c r="AA180" i="13"/>
  <c r="AZ182" i="6"/>
  <c r="V180" i="37"/>
  <c r="H180" i="7"/>
  <c r="AA143" i="13"/>
  <c r="AZ145" i="6"/>
  <c r="V143" i="37"/>
  <c r="H143" i="7"/>
  <c r="AA181" i="13"/>
  <c r="V181" i="37"/>
  <c r="H181" i="7"/>
  <c r="AZ183" i="6"/>
  <c r="BF99" i="1"/>
  <c r="Q118" i="37"/>
  <c r="AJ120" i="6"/>
  <c r="V118" i="13"/>
  <c r="F118" i="7"/>
  <c r="V254" i="37"/>
  <c r="AA254" i="13"/>
  <c r="H254" i="7"/>
  <c r="AZ256" i="6"/>
  <c r="Q125" i="37"/>
  <c r="AJ127" i="6"/>
  <c r="V125" i="13"/>
  <c r="F125" i="7"/>
  <c r="BF132" i="1"/>
  <c r="Q245" i="37"/>
  <c r="F245" i="7"/>
  <c r="AJ247" i="6"/>
  <c r="V245" i="13"/>
  <c r="Q189" i="37"/>
  <c r="AJ191" i="6"/>
  <c r="V189" i="13"/>
  <c r="F189" i="7"/>
  <c r="AA47" i="13"/>
  <c r="AZ49" i="6"/>
  <c r="V47" i="37"/>
  <c r="H47" i="7"/>
  <c r="BF150" i="1"/>
  <c r="Q172" i="37"/>
  <c r="V172" i="13"/>
  <c r="F172" i="7"/>
  <c r="AJ174" i="6"/>
  <c r="Q258" i="37"/>
  <c r="AJ260" i="6"/>
  <c r="V258" i="13"/>
  <c r="F258" i="7"/>
  <c r="Q114" i="37"/>
  <c r="AJ116" i="6"/>
  <c r="V114" i="13"/>
  <c r="F114" i="7"/>
  <c r="AA94" i="13"/>
  <c r="H94" i="7"/>
  <c r="V94" i="37"/>
  <c r="AZ96" i="6"/>
  <c r="Q244" i="37"/>
  <c r="V244" i="13"/>
  <c r="F244" i="7"/>
  <c r="AJ246" i="6"/>
  <c r="BF168" i="1"/>
  <c r="BF90"/>
  <c r="BF75"/>
  <c r="BF123"/>
  <c r="Q272" i="37"/>
  <c r="F272" i="7"/>
  <c r="AJ274" i="6"/>
  <c r="V272" i="13"/>
  <c r="BF47" i="1"/>
  <c r="BF120"/>
  <c r="BF42"/>
  <c r="AA108" i="13"/>
  <c r="AZ110" i="6"/>
  <c r="V108" i="37"/>
  <c r="H108" i="7"/>
  <c r="AZ163" i="6"/>
  <c r="H161" i="7"/>
  <c r="AA161" i="13"/>
  <c r="V161" i="37"/>
  <c r="BF74" i="1"/>
  <c r="C72" i="7"/>
  <c r="J74" i="6"/>
  <c r="J72" i="13"/>
  <c r="F72" i="37"/>
  <c r="BF124" i="1"/>
  <c r="AA207" i="13"/>
  <c r="H207" i="7"/>
  <c r="V207" i="37"/>
  <c r="AZ209" i="6"/>
  <c r="BF148" i="1"/>
  <c r="BF243"/>
  <c r="Q211" i="37"/>
  <c r="AJ213" i="6"/>
  <c r="V211" i="13"/>
  <c r="F211" i="7"/>
  <c r="BF244" i="1"/>
  <c r="Q220" i="37"/>
  <c r="V220" i="13"/>
  <c r="F220" i="7"/>
  <c r="AJ222" i="6"/>
  <c r="Q84" i="37"/>
  <c r="V84" i="13"/>
  <c r="F84" i="7"/>
  <c r="AJ86" i="6"/>
  <c r="Q44" i="37"/>
  <c r="V44" i="13"/>
  <c r="F44" i="7"/>
  <c r="AJ46" i="6"/>
  <c r="H129" i="7"/>
  <c r="AA129" i="13"/>
  <c r="AZ131" i="6"/>
  <c r="V129" i="37"/>
  <c r="Q253"/>
  <c r="V253" i="13"/>
  <c r="F253" i="7"/>
  <c r="AJ255" i="6"/>
  <c r="BF235" i="1"/>
  <c r="V274" i="37"/>
  <c r="AA274" i="13"/>
  <c r="H274" i="7"/>
  <c r="AZ276" i="6"/>
  <c r="Q180" i="37"/>
  <c r="F180" i="7"/>
  <c r="AJ182" i="6"/>
  <c r="V180" i="13"/>
  <c r="AZ230" i="6" l="1"/>
  <c r="V228" i="37"/>
  <c r="H228" i="7"/>
  <c r="AA228" i="13"/>
  <c r="H206" i="7"/>
  <c r="AZ208" i="6"/>
  <c r="AA206" i="13"/>
  <c r="V206" i="37"/>
  <c r="AA64" i="13"/>
  <c r="AZ66" i="6"/>
  <c r="V64" i="37"/>
  <c r="H64" i="7"/>
  <c r="H35"/>
  <c r="AZ37" i="6"/>
  <c r="AA35" i="13"/>
  <c r="V35" i="37"/>
  <c r="H117" i="7"/>
  <c r="AA117" i="13"/>
  <c r="AZ119" i="6"/>
  <c r="V117" i="37"/>
  <c r="V259"/>
  <c r="H259" i="7"/>
  <c r="AZ261" i="6"/>
  <c r="AA259" i="13"/>
  <c r="AA65"/>
  <c r="H65" i="7"/>
  <c r="V65" i="37"/>
  <c r="AZ67" i="6"/>
  <c r="V110" i="37"/>
  <c r="H110" i="7"/>
  <c r="AZ112" i="6"/>
  <c r="AA110" i="13"/>
  <c r="V31" i="37"/>
  <c r="AA31" i="13"/>
  <c r="H31" i="7"/>
  <c r="AZ33" i="6"/>
  <c r="AA52" i="13"/>
  <c r="H52" i="7"/>
  <c r="V52" i="37"/>
  <c r="AZ54" i="6"/>
  <c r="V264" i="37"/>
  <c r="AA264" i="13"/>
  <c r="H264" i="7"/>
  <c r="AZ266" i="6"/>
  <c r="AZ148"/>
  <c r="H146" i="7"/>
  <c r="AA146" i="13"/>
  <c r="V146" i="37"/>
  <c r="AA118" i="13"/>
  <c r="H118" i="7"/>
  <c r="AZ120" i="6"/>
  <c r="V118" i="37"/>
  <c r="H97" i="7"/>
  <c r="AA97" i="13"/>
  <c r="AZ99" i="6"/>
  <c r="V97" i="37"/>
  <c r="AA246" i="13"/>
  <c r="AZ248" i="6"/>
  <c r="V246" i="37"/>
  <c r="H246" i="7"/>
  <c r="H69"/>
  <c r="AA69" i="13"/>
  <c r="AZ71" i="6"/>
  <c r="V69" i="37"/>
  <c r="H82" i="7"/>
  <c r="AA82" i="13"/>
  <c r="AZ84" i="6"/>
  <c r="V82" i="37"/>
  <c r="H158" i="7"/>
  <c r="AZ160" i="6"/>
  <c r="AA158" i="13"/>
  <c r="V158" i="37"/>
  <c r="H63" i="7"/>
  <c r="AZ65" i="6"/>
  <c r="AA63" i="13"/>
  <c r="V63" i="37"/>
  <c r="AZ176" i="6"/>
  <c r="H174" i="7"/>
  <c r="AA174" i="13"/>
  <c r="V174" i="37"/>
  <c r="AZ130" i="6"/>
  <c r="AA128" i="13"/>
  <c r="H128" i="7"/>
  <c r="V128" i="37"/>
  <c r="AA115" i="13"/>
  <c r="H115" i="7"/>
  <c r="AZ117" i="6"/>
  <c r="V115" i="37"/>
  <c r="AA55" i="13"/>
  <c r="AZ57" i="6"/>
  <c r="V55" i="37"/>
  <c r="H55" i="7"/>
  <c r="AA152" i="13"/>
  <c r="V152" i="37"/>
  <c r="H152" i="7"/>
  <c r="AZ154" i="6"/>
  <c r="AZ44"/>
  <c r="AA42" i="13"/>
  <c r="H42" i="7"/>
  <c r="V42" i="37"/>
  <c r="Q265"/>
  <c r="F265" i="7"/>
  <c r="V265" i="13"/>
  <c r="AJ267" i="6"/>
  <c r="AZ185"/>
  <c r="AA183" i="13"/>
  <c r="V183" i="37"/>
  <c r="H183" i="7"/>
  <c r="AA122" i="13"/>
  <c r="AZ124" i="6"/>
  <c r="V122" i="37"/>
  <c r="H122" i="7"/>
  <c r="AA39" i="13"/>
  <c r="AZ41" i="6"/>
  <c r="V39" i="37"/>
  <c r="H39" i="7"/>
  <c r="AA164" i="13"/>
  <c r="H164" i="7"/>
  <c r="V164" i="37"/>
  <c r="AZ166" i="6"/>
  <c r="H83" i="7"/>
  <c r="AZ85" i="6"/>
  <c r="V83" i="37"/>
  <c r="AA83" i="13"/>
  <c r="Q228" i="37"/>
  <c r="AJ230" i="6"/>
  <c r="V228" i="13"/>
  <c r="F228" i="7"/>
  <c r="V66" i="37"/>
  <c r="AZ68" i="6"/>
  <c r="H66" i="7"/>
  <c r="AA66" i="13"/>
  <c r="V267" i="37"/>
  <c r="AZ269" i="6"/>
  <c r="AA267" i="13"/>
  <c r="H267" i="7"/>
  <c r="Q72" i="37"/>
  <c r="V72" i="13"/>
  <c r="F72" i="7"/>
  <c r="AJ74" i="6"/>
  <c r="AA232" i="13"/>
  <c r="V232" i="37"/>
  <c r="H232" i="7"/>
  <c r="AZ234" i="6"/>
  <c r="AZ59"/>
  <c r="H57" i="7"/>
  <c r="AA57" i="13"/>
  <c r="V57" i="37"/>
  <c r="V216"/>
  <c r="H216" i="7"/>
  <c r="AZ218" i="6"/>
  <c r="AA216" i="13"/>
  <c r="AA230"/>
  <c r="V230" i="37"/>
  <c r="AZ232" i="6"/>
  <c r="H230" i="7"/>
  <c r="V248" i="37"/>
  <c r="H248" i="7"/>
  <c r="AZ250" i="6"/>
  <c r="AA248" i="13"/>
  <c r="Q229" i="37"/>
  <c r="AJ231" i="6"/>
  <c r="V229" i="13"/>
  <c r="F229" i="7"/>
  <c r="Q230" i="37"/>
  <c r="F230" i="7"/>
  <c r="V230" i="13"/>
  <c r="AJ232" i="6"/>
  <c r="AA88" i="13"/>
  <c r="V88" i="37"/>
  <c r="H88" i="7"/>
  <c r="AZ90" i="6"/>
  <c r="V233" i="37"/>
  <c r="AZ235" i="6"/>
  <c r="AA233" i="13"/>
  <c r="H233" i="7"/>
  <c r="AA45" i="13"/>
  <c r="V45" i="37"/>
  <c r="H45" i="7"/>
  <c r="AZ47" i="6"/>
  <c r="AA166" i="13"/>
  <c r="V166" i="37"/>
  <c r="H166" i="7"/>
  <c r="AZ168" i="6"/>
  <c r="H242" i="7"/>
  <c r="AZ244" i="6"/>
  <c r="AA242" i="13"/>
  <c r="V242" i="37"/>
  <c r="H72" i="7"/>
  <c r="AA72" i="13"/>
  <c r="AZ74" i="6"/>
  <c r="V72" i="37"/>
  <c r="AZ123" i="6"/>
  <c r="H121" i="7"/>
  <c r="AA121" i="13"/>
  <c r="V121" i="37"/>
  <c r="H148" i="7"/>
  <c r="AA148" i="13"/>
  <c r="AZ150" i="6"/>
  <c r="V148" i="37"/>
  <c r="AZ159" i="6"/>
  <c r="AA157" i="13"/>
  <c r="H157" i="7"/>
  <c r="V157" i="37"/>
  <c r="H127" i="7"/>
  <c r="AZ129" i="6"/>
  <c r="AA127" i="13"/>
  <c r="V127" i="37"/>
  <c r="AZ243" i="6"/>
  <c r="AA241" i="13"/>
  <c r="V241" i="37"/>
  <c r="H241" i="7"/>
  <c r="AZ42" i="6"/>
  <c r="AA40" i="13"/>
  <c r="V40" i="37"/>
  <c r="H40" i="7"/>
  <c r="H73"/>
  <c r="AA73" i="13"/>
  <c r="AZ75" i="6"/>
  <c r="V73" i="37"/>
  <c r="AA130" i="13"/>
  <c r="V130" i="37"/>
  <c r="H130" i="7"/>
  <c r="AZ132" i="6"/>
  <c r="V268" i="37"/>
  <c r="AA268" i="13"/>
  <c r="H268" i="7"/>
  <c r="AZ270" i="6"/>
  <c r="V269" i="37"/>
  <c r="AZ271" i="6"/>
  <c r="AA269" i="13"/>
  <c r="H269" i="7"/>
  <c r="AA229" i="13"/>
  <c r="H229" i="7"/>
  <c r="V229" i="37"/>
  <c r="AZ231" i="6"/>
  <c r="AA227" i="13"/>
  <c r="AZ229" i="6"/>
  <c r="V227" i="37"/>
  <c r="H227" i="7"/>
  <c r="V271" i="37"/>
  <c r="H271" i="7"/>
  <c r="AZ273" i="6"/>
  <c r="AA271" i="13"/>
  <c r="AA167"/>
  <c r="V167" i="37"/>
  <c r="AZ169" i="6"/>
  <c r="H167" i="7"/>
  <c r="V260" i="37"/>
  <c r="H260" i="7"/>
  <c r="AZ262" i="6"/>
  <c r="AA260" i="13"/>
  <c r="AA145"/>
  <c r="H145" i="7"/>
  <c r="V145" i="37"/>
  <c r="AZ147" i="6"/>
  <c r="BF267" i="1"/>
  <c r="V247" i="37"/>
  <c r="AZ249" i="6"/>
  <c r="AA247" i="13"/>
  <c r="H247" i="7"/>
  <c r="V265" i="37" l="1"/>
  <c r="H265" i="7"/>
  <c r="AZ267" i="6"/>
  <c r="AA265" i="13"/>
  <c r="AE5" i="1" l="1"/>
  <c r="AE6"/>
  <c r="AE7"/>
  <c r="AE8"/>
  <c r="AE9"/>
  <c r="AE10"/>
  <c r="AE11"/>
  <c r="AE12"/>
  <c r="AE13"/>
  <c r="AE14"/>
  <c r="AE15"/>
  <c r="AE16"/>
  <c r="AE17"/>
  <c r="AE18"/>
  <c r="AE19"/>
  <c r="AE20"/>
  <c r="AE21"/>
  <c r="AE22"/>
  <c r="AE23"/>
  <c r="AE24"/>
  <c r="AE25"/>
  <c r="AE26"/>
  <c r="AE27"/>
  <c r="AE28"/>
  <c r="AE4"/>
  <c r="AD5"/>
  <c r="AD6"/>
  <c r="AD7"/>
  <c r="AD8"/>
  <c r="AD9"/>
  <c r="AD10"/>
  <c r="AD11"/>
  <c r="AD12"/>
  <c r="AD13"/>
  <c r="AD14"/>
  <c r="AD15"/>
  <c r="AD16"/>
  <c r="AD17"/>
  <c r="AD18"/>
  <c r="AD19"/>
  <c r="AD20"/>
  <c r="AD21"/>
  <c r="AD22"/>
  <c r="AD23"/>
  <c r="AD24"/>
  <c r="AD25"/>
  <c r="AD26"/>
  <c r="AD27"/>
  <c r="AD28"/>
  <c r="AD4"/>
  <c r="C16" i="6" l="1"/>
  <c r="A16" i="34" l="1"/>
  <c r="A17"/>
  <c r="A18"/>
  <c r="A19"/>
  <c r="A20"/>
  <c r="A21"/>
  <c r="A22"/>
  <c r="A23"/>
  <c r="A24"/>
  <c r="A25"/>
  <c r="A26"/>
  <c r="A27"/>
  <c r="A28"/>
  <c r="A29"/>
  <c r="A30"/>
  <c r="A31"/>
  <c r="A32"/>
  <c r="A33"/>
  <c r="A34"/>
  <c r="A35"/>
  <c r="A36"/>
  <c r="A37"/>
  <c r="A38"/>
  <c r="A39"/>
  <c r="A15"/>
  <c r="AB2" i="5"/>
  <c r="Z2"/>
  <c r="A26" i="37"/>
  <c r="A25"/>
  <c r="A24"/>
  <c r="A23"/>
  <c r="A22"/>
  <c r="A21"/>
  <c r="A20"/>
  <c r="A19"/>
  <c r="A18"/>
  <c r="A17"/>
  <c r="A16"/>
  <c r="A15"/>
  <c r="A14"/>
  <c r="A13"/>
  <c r="A12"/>
  <c r="A11"/>
  <c r="A10"/>
  <c r="A9"/>
  <c r="A8"/>
  <c r="A7"/>
  <c r="A6"/>
  <c r="A5"/>
  <c r="A4"/>
  <c r="A3"/>
  <c r="A2"/>
  <c r="C5" i="6" l="1"/>
  <c r="AW5" s="1"/>
  <c r="C6"/>
  <c r="AW6" s="1"/>
  <c r="C7"/>
  <c r="AW7" s="1"/>
  <c r="C8"/>
  <c r="AW8" s="1"/>
  <c r="C9"/>
  <c r="AW9" s="1"/>
  <c r="C10"/>
  <c r="AW10" s="1"/>
  <c r="C11"/>
  <c r="AW11" s="1"/>
  <c r="C12"/>
  <c r="AW12" s="1"/>
  <c r="C13"/>
  <c r="AW13" s="1"/>
  <c r="C14"/>
  <c r="AW14" s="1"/>
  <c r="C15"/>
  <c r="AW15" s="1"/>
  <c r="AW16"/>
  <c r="C17"/>
  <c r="AW17" s="1"/>
  <c r="C18"/>
  <c r="AW18" s="1"/>
  <c r="C19"/>
  <c r="AW19" s="1"/>
  <c r="C20"/>
  <c r="AW20" s="1"/>
  <c r="C21"/>
  <c r="AW21" s="1"/>
  <c r="C22"/>
  <c r="AW22" s="1"/>
  <c r="C23"/>
  <c r="AW23" s="1"/>
  <c r="C24"/>
  <c r="AW24" s="1"/>
  <c r="C25"/>
  <c r="AW25" s="1"/>
  <c r="C26"/>
  <c r="AW26" s="1"/>
  <c r="C27"/>
  <c r="AW27" s="1"/>
  <c r="C28"/>
  <c r="AW28" s="1"/>
  <c r="C4"/>
  <c r="AW4" s="1"/>
  <c r="B5" i="12" l="1"/>
  <c r="B6"/>
  <c r="B7"/>
  <c r="B8"/>
  <c r="B9"/>
  <c r="B10"/>
  <c r="B11"/>
  <c r="B12"/>
  <c r="B13"/>
  <c r="B14"/>
  <c r="B15"/>
  <c r="B16"/>
  <c r="B17"/>
  <c r="B18"/>
  <c r="B19"/>
  <c r="B20"/>
  <c r="B21"/>
  <c r="B22"/>
  <c r="B23"/>
  <c r="B24"/>
  <c r="B25"/>
  <c r="B26"/>
  <c r="B27"/>
  <c r="B28"/>
  <c r="B4"/>
  <c r="A3" i="13" l="1"/>
  <c r="A4"/>
  <c r="A5"/>
  <c r="A6"/>
  <c r="A7"/>
  <c r="A8"/>
  <c r="A9"/>
  <c r="A10"/>
  <c r="A11"/>
  <c r="A12"/>
  <c r="A13"/>
  <c r="A14"/>
  <c r="A15"/>
  <c r="A16"/>
  <c r="A17"/>
  <c r="A18"/>
  <c r="A19"/>
  <c r="A20"/>
  <c r="A21"/>
  <c r="A22"/>
  <c r="A23"/>
  <c r="A24"/>
  <c r="A25"/>
  <c r="A26"/>
  <c r="A2"/>
  <c r="B4" i="1" l="1"/>
  <c r="B2" i="37" s="1"/>
  <c r="B5" i="1"/>
  <c r="B3" i="37" s="1"/>
  <c r="B6" i="1"/>
  <c r="B4" i="37" s="1"/>
  <c r="B7" i="1"/>
  <c r="B5" i="37" s="1"/>
  <c r="B8" i="1"/>
  <c r="B6" i="37" s="1"/>
  <c r="B9" i="1"/>
  <c r="B7" i="37" s="1"/>
  <c r="B10" i="1"/>
  <c r="B8" i="37" s="1"/>
  <c r="B11" i="1"/>
  <c r="B9" i="37" s="1"/>
  <c r="B12" i="1"/>
  <c r="B10" i="37" s="1"/>
  <c r="B13" i="1"/>
  <c r="B11" i="37" s="1"/>
  <c r="B14" i="1"/>
  <c r="B12" i="37" s="1"/>
  <c r="B15" i="1"/>
  <c r="B13" i="37" s="1"/>
  <c r="B16" i="1"/>
  <c r="B14" i="37" s="1"/>
  <c r="B17" i="1"/>
  <c r="B15" i="37" s="1"/>
  <c r="B18" i="1"/>
  <c r="B16" i="37" s="1"/>
  <c r="B19" i="1"/>
  <c r="B17" i="37" s="1"/>
  <c r="B20" i="1"/>
  <c r="B18" i="37" s="1"/>
  <c r="B21" i="1"/>
  <c r="B19" i="37" s="1"/>
  <c r="B22" i="1"/>
  <c r="B20" i="37" s="1"/>
  <c r="B23" i="1"/>
  <c r="B21" i="37" s="1"/>
  <c r="B24" i="1"/>
  <c r="B22" i="37" s="1"/>
  <c r="B25" i="1"/>
  <c r="B23" i="37" s="1"/>
  <c r="B26" i="1"/>
  <c r="B24" i="37" s="1"/>
  <c r="B27" i="1"/>
  <c r="B25" i="37" s="1"/>
  <c r="B28" i="1"/>
  <c r="B26" i="37" s="1"/>
  <c r="B2" i="13" l="1"/>
  <c r="C4" i="12"/>
  <c r="C5"/>
  <c r="C6"/>
  <c r="C7"/>
  <c r="C8"/>
  <c r="C9"/>
  <c r="C10"/>
  <c r="C11"/>
  <c r="C12"/>
  <c r="C13"/>
  <c r="C14"/>
  <c r="C15"/>
  <c r="C16"/>
  <c r="C17"/>
  <c r="C18"/>
  <c r="C19"/>
  <c r="C20"/>
  <c r="C21"/>
  <c r="C22"/>
  <c r="C23"/>
  <c r="C24"/>
  <c r="C25"/>
  <c r="C26"/>
  <c r="C27"/>
  <c r="C28"/>
  <c r="A5" i="1"/>
  <c r="A6"/>
  <c r="A7"/>
  <c r="A8"/>
  <c r="A9"/>
  <c r="A10"/>
  <c r="A11"/>
  <c r="A12"/>
  <c r="A13"/>
  <c r="A14"/>
  <c r="A15"/>
  <c r="A16"/>
  <c r="A17"/>
  <c r="A18"/>
  <c r="A19"/>
  <c r="A20"/>
  <c r="A21"/>
  <c r="A22"/>
  <c r="A23"/>
  <c r="A24"/>
  <c r="A25"/>
  <c r="A26"/>
  <c r="A27"/>
  <c r="A28"/>
  <c r="A4"/>
  <c r="A5" i="6"/>
  <c r="A6"/>
  <c r="A7"/>
  <c r="A8"/>
  <c r="A9"/>
  <c r="A10"/>
  <c r="A11"/>
  <c r="A12"/>
  <c r="A13"/>
  <c r="A14"/>
  <c r="A15"/>
  <c r="A16"/>
  <c r="A17"/>
  <c r="A18"/>
  <c r="A19"/>
  <c r="A20"/>
  <c r="A21"/>
  <c r="A22"/>
  <c r="A23"/>
  <c r="A24"/>
  <c r="A25"/>
  <c r="A26"/>
  <c r="A27"/>
  <c r="A28"/>
  <c r="A4"/>
  <c r="AN5" l="1"/>
  <c r="AN6"/>
  <c r="AN7"/>
  <c r="AN8"/>
  <c r="AN9"/>
  <c r="AN10"/>
  <c r="AN11"/>
  <c r="AN12"/>
  <c r="AN13"/>
  <c r="AN14"/>
  <c r="AN15"/>
  <c r="AN16"/>
  <c r="AN17"/>
  <c r="AN18"/>
  <c r="AN19"/>
  <c r="AN20"/>
  <c r="AN21"/>
  <c r="AN22"/>
  <c r="AN23"/>
  <c r="AN24"/>
  <c r="AN25"/>
  <c r="AN26"/>
  <c r="AN27"/>
  <c r="AN28"/>
  <c r="AN4"/>
  <c r="M3" i="7" l="1"/>
  <c r="B3"/>
  <c r="M4"/>
  <c r="B4"/>
  <c r="M5"/>
  <c r="B5"/>
  <c r="M6"/>
  <c r="B6"/>
  <c r="M7"/>
  <c r="B7"/>
  <c r="M8"/>
  <c r="B8"/>
  <c r="M9"/>
  <c r="B9"/>
  <c r="M10"/>
  <c r="B10"/>
  <c r="M11"/>
  <c r="B11"/>
  <c r="M12"/>
  <c r="B12"/>
  <c r="M13"/>
  <c r="B13"/>
  <c r="M14"/>
  <c r="B14"/>
  <c r="M15"/>
  <c r="B15"/>
  <c r="M16"/>
  <c r="B16"/>
  <c r="M17"/>
  <c r="B17"/>
  <c r="M18"/>
  <c r="B18"/>
  <c r="M19"/>
  <c r="B19"/>
  <c r="M20"/>
  <c r="B20"/>
  <c r="M21"/>
  <c r="B21"/>
  <c r="M22"/>
  <c r="B22"/>
  <c r="M23"/>
  <c r="B23"/>
  <c r="M24"/>
  <c r="B24"/>
  <c r="M25"/>
  <c r="B25"/>
  <c r="M26"/>
  <c r="B26"/>
  <c r="M2"/>
  <c r="B2"/>
  <c r="A3" i="5" l="1"/>
  <c r="A4"/>
  <c r="A5"/>
  <c r="A6"/>
  <c r="A7"/>
  <c r="A8"/>
  <c r="A9"/>
  <c r="A10"/>
  <c r="A11"/>
  <c r="A12"/>
  <c r="A13"/>
  <c r="A14"/>
  <c r="A15"/>
  <c r="A16"/>
  <c r="A17"/>
  <c r="A18"/>
  <c r="A19"/>
  <c r="A20"/>
  <c r="A21"/>
  <c r="A22"/>
  <c r="A23"/>
  <c r="A24"/>
  <c r="A25"/>
  <c r="A26"/>
  <c r="A2"/>
  <c r="B16" i="34"/>
  <c r="B17"/>
  <c r="B18"/>
  <c r="B19"/>
  <c r="B20"/>
  <c r="B21"/>
  <c r="B22"/>
  <c r="B23"/>
  <c r="B24"/>
  <c r="B25"/>
  <c r="B26"/>
  <c r="B27"/>
  <c r="B28"/>
  <c r="B29"/>
  <c r="B30"/>
  <c r="B31"/>
  <c r="B32"/>
  <c r="B33"/>
  <c r="B34"/>
  <c r="B35"/>
  <c r="B36"/>
  <c r="B37"/>
  <c r="B38"/>
  <c r="B39"/>
  <c r="B15"/>
  <c r="V19" i="5" l="1"/>
  <c r="V7"/>
  <c r="V26"/>
  <c r="V22"/>
  <c r="V18"/>
  <c r="V14"/>
  <c r="V10"/>
  <c r="V6"/>
  <c r="V15"/>
  <c r="V3"/>
  <c r="V2"/>
  <c r="V25"/>
  <c r="V21"/>
  <c r="V17"/>
  <c r="V13"/>
  <c r="V9"/>
  <c r="V5"/>
  <c r="V23"/>
  <c r="V11"/>
  <c r="V24"/>
  <c r="V20"/>
  <c r="V16"/>
  <c r="V12"/>
  <c r="V8"/>
  <c r="V4"/>
  <c r="AE7" i="6"/>
  <c r="AX12"/>
  <c r="AE14"/>
  <c r="N15"/>
  <c r="V22"/>
  <c r="V26"/>
  <c r="N27"/>
  <c r="G5" i="1"/>
  <c r="G6"/>
  <c r="G7"/>
  <c r="G8"/>
  <c r="G9"/>
  <c r="G10"/>
  <c r="G11"/>
  <c r="G12"/>
  <c r="G13"/>
  <c r="G14"/>
  <c r="G15"/>
  <c r="G16"/>
  <c r="G17"/>
  <c r="G18"/>
  <c r="G19"/>
  <c r="G20"/>
  <c r="G21"/>
  <c r="G22"/>
  <c r="G23"/>
  <c r="G24"/>
  <c r="G25"/>
  <c r="G26"/>
  <c r="G27"/>
  <c r="G28"/>
  <c r="G4"/>
  <c r="F5"/>
  <c r="F6"/>
  <c r="N6" s="1"/>
  <c r="D4" i="40" s="1"/>
  <c r="F7" i="1"/>
  <c r="F8"/>
  <c r="F9"/>
  <c r="F10"/>
  <c r="F11"/>
  <c r="F12"/>
  <c r="F13"/>
  <c r="F14"/>
  <c r="N14" s="1"/>
  <c r="D12" i="40" s="1"/>
  <c r="F15" i="1"/>
  <c r="F16"/>
  <c r="F17"/>
  <c r="F18"/>
  <c r="N18" s="1"/>
  <c r="D16" i="40" s="1"/>
  <c r="F19" i="1"/>
  <c r="F20"/>
  <c r="F21"/>
  <c r="F22"/>
  <c r="N22" s="1"/>
  <c r="D20" i="40" s="1"/>
  <c r="F23" i="1"/>
  <c r="F24"/>
  <c r="F25"/>
  <c r="F26"/>
  <c r="N26" s="1"/>
  <c r="D24" i="40" s="1"/>
  <c r="F27" i="1"/>
  <c r="F28"/>
  <c r="F4"/>
  <c r="E5"/>
  <c r="H5" i="12" s="1"/>
  <c r="E6" i="1"/>
  <c r="H6" i="12" s="1"/>
  <c r="E7" i="1"/>
  <c r="H7" i="12" s="1"/>
  <c r="E8" i="1"/>
  <c r="H8" i="12" s="1"/>
  <c r="E9" i="1"/>
  <c r="H9" i="12" s="1"/>
  <c r="E10" i="1"/>
  <c r="H10" i="12" s="1"/>
  <c r="E11" i="1"/>
  <c r="H11" i="12" s="1"/>
  <c r="E12" i="1"/>
  <c r="H12" i="12" s="1"/>
  <c r="E13" i="1"/>
  <c r="H13" i="12" s="1"/>
  <c r="E14" i="1"/>
  <c r="H14" i="12" s="1"/>
  <c r="E15" i="1"/>
  <c r="H15" i="12" s="1"/>
  <c r="E16" i="1"/>
  <c r="H16" i="12" s="1"/>
  <c r="E17" i="1"/>
  <c r="H17" i="12" s="1"/>
  <c r="E18" i="1"/>
  <c r="H18" i="12" s="1"/>
  <c r="E19" i="1"/>
  <c r="H19" i="12" s="1"/>
  <c r="E20" i="1"/>
  <c r="H20" i="12" s="1"/>
  <c r="E21" i="1"/>
  <c r="H21" i="12" s="1"/>
  <c r="E22" i="1"/>
  <c r="H22" i="12" s="1"/>
  <c r="E23" i="1"/>
  <c r="H23" i="12" s="1"/>
  <c r="E24" i="1"/>
  <c r="H24" i="12" s="1"/>
  <c r="E25" i="1"/>
  <c r="H25" i="12" s="1"/>
  <c r="E26" i="1"/>
  <c r="H26" i="12" s="1"/>
  <c r="E27" i="1"/>
  <c r="H27" i="12" s="1"/>
  <c r="E28" i="1"/>
  <c r="H28" i="12" s="1"/>
  <c r="E4" i="1"/>
  <c r="H4" i="12" s="1"/>
  <c r="D5" i="1"/>
  <c r="D6"/>
  <c r="D7"/>
  <c r="D8"/>
  <c r="D9"/>
  <c r="D10"/>
  <c r="D11"/>
  <c r="D12"/>
  <c r="D13"/>
  <c r="D14"/>
  <c r="D15"/>
  <c r="D16"/>
  <c r="D17"/>
  <c r="D18"/>
  <c r="D19"/>
  <c r="D20"/>
  <c r="D21"/>
  <c r="D22"/>
  <c r="D23"/>
  <c r="D24"/>
  <c r="D25"/>
  <c r="D26"/>
  <c r="D27"/>
  <c r="D28"/>
  <c r="D4"/>
  <c r="M28" l="1"/>
  <c r="C26" i="40" s="1"/>
  <c r="M24" i="1"/>
  <c r="C22" i="40" s="1"/>
  <c r="M20" i="1"/>
  <c r="C18" i="40" s="1"/>
  <c r="M16" i="1"/>
  <c r="C14" i="40" s="1"/>
  <c r="M12" i="1"/>
  <c r="C10" i="40" s="1"/>
  <c r="M8" i="1"/>
  <c r="C6" i="40" s="1"/>
  <c r="N4" i="1"/>
  <c r="D2" i="40" s="1"/>
  <c r="N24" i="1"/>
  <c r="D22" i="40" s="1"/>
  <c r="N20" i="1"/>
  <c r="D18" i="40" s="1"/>
  <c r="N16" i="1"/>
  <c r="D14" i="40" s="1"/>
  <c r="N12" i="1"/>
  <c r="D10" i="40" s="1"/>
  <c r="N8" i="1"/>
  <c r="D6" i="40" s="1"/>
  <c r="M26" i="1"/>
  <c r="C24" i="40" s="1"/>
  <c r="M22" i="1"/>
  <c r="C20" i="40" s="1"/>
  <c r="M18" i="1"/>
  <c r="C16" i="40" s="1"/>
  <c r="M14" i="1"/>
  <c r="C12" i="40" s="1"/>
  <c r="M10" i="1"/>
  <c r="C8" i="40" s="1"/>
  <c r="N28" i="1"/>
  <c r="D26" i="40" s="1"/>
  <c r="M27" i="1"/>
  <c r="C25" i="40" s="1"/>
  <c r="M23" i="1"/>
  <c r="C21" i="40" s="1"/>
  <c r="M19" i="1"/>
  <c r="C17" i="40" s="1"/>
  <c r="M15" i="1"/>
  <c r="C13" i="40" s="1"/>
  <c r="M11" i="1"/>
  <c r="C9" i="40" s="1"/>
  <c r="N25" i="1"/>
  <c r="D23" i="40" s="1"/>
  <c r="N21" i="1"/>
  <c r="D19" i="40" s="1"/>
  <c r="N17" i="1"/>
  <c r="D15" i="40" s="1"/>
  <c r="N13" i="1"/>
  <c r="D11" i="40" s="1"/>
  <c r="N9" i="1"/>
  <c r="D7" i="40" s="1"/>
  <c r="N5" i="1"/>
  <c r="D3" i="40" s="1"/>
  <c r="M7" i="1"/>
  <c r="C5" i="40" s="1"/>
  <c r="M4" i="1"/>
  <c r="C2" i="40" s="1"/>
  <c r="M21" i="1"/>
  <c r="C19" i="40" s="1"/>
  <c r="M17" i="1"/>
  <c r="C15" i="40" s="1"/>
  <c r="M13" i="1"/>
  <c r="C11" i="40" s="1"/>
  <c r="M9" i="1"/>
  <c r="C7" i="40" s="1"/>
  <c r="M5" i="1"/>
  <c r="C3" i="40" s="1"/>
  <c r="N27" i="1"/>
  <c r="D25" i="40" s="1"/>
  <c r="N23" i="1"/>
  <c r="D21" i="40" s="1"/>
  <c r="N15" i="1"/>
  <c r="D13" i="40" s="1"/>
  <c r="N11" i="1"/>
  <c r="D9" i="40" s="1"/>
  <c r="M6" i="1"/>
  <c r="C4" i="40" s="1"/>
  <c r="N7" i="1"/>
  <c r="D5" i="40" s="1"/>
  <c r="M25" i="1"/>
  <c r="C23" i="40" s="1"/>
  <c r="N19" i="1"/>
  <c r="D17" i="40" s="1"/>
  <c r="N10" i="1"/>
  <c r="D8" i="40" s="1"/>
  <c r="E23" i="6"/>
  <c r="N23"/>
  <c r="V23"/>
  <c r="E19"/>
  <c r="N19"/>
  <c r="AE19"/>
  <c r="V19"/>
  <c r="AX19"/>
  <c r="AE18"/>
  <c r="V18"/>
  <c r="E10"/>
  <c r="AE10"/>
  <c r="N10"/>
  <c r="AX10"/>
  <c r="N6"/>
  <c r="AX6"/>
  <c r="V6"/>
  <c r="V21"/>
  <c r="AE21"/>
  <c r="N21"/>
  <c r="AX17"/>
  <c r="N17"/>
  <c r="N13"/>
  <c r="AE13"/>
  <c r="V13"/>
  <c r="AX13"/>
  <c r="E13"/>
  <c r="E9"/>
  <c r="V9"/>
  <c r="AX9"/>
  <c r="AE9"/>
  <c r="N9"/>
  <c r="E5"/>
  <c r="V5"/>
  <c r="AX5"/>
  <c r="N5"/>
  <c r="AE5"/>
  <c r="N24"/>
  <c r="E16"/>
  <c r="V16"/>
  <c r="N16"/>
  <c r="AX16"/>
  <c r="V8"/>
  <c r="AX8"/>
  <c r="AE25"/>
  <c r="AX25"/>
  <c r="E25"/>
  <c r="N25"/>
  <c r="V25"/>
  <c r="E14"/>
  <c r="AX14"/>
  <c r="AE11"/>
  <c r="N11"/>
  <c r="V11"/>
  <c r="AX28"/>
  <c r="N28"/>
  <c r="V28"/>
  <c r="E21"/>
  <c r="AX21"/>
  <c r="V20"/>
  <c r="N20"/>
  <c r="AX20"/>
  <c r="AE20"/>
  <c r="E20"/>
  <c r="V14"/>
  <c r="N14"/>
  <c r="AE24"/>
  <c r="E24"/>
  <c r="AX24"/>
  <c r="V24"/>
  <c r="N7"/>
  <c r="V7"/>
  <c r="E18"/>
  <c r="N18"/>
  <c r="AX18"/>
  <c r="V17"/>
  <c r="AE17"/>
  <c r="E17"/>
  <c r="AX23"/>
  <c r="V10"/>
  <c r="E6"/>
  <c r="AE6"/>
  <c r="AX27"/>
  <c r="AE27"/>
  <c r="E27"/>
  <c r="V27"/>
  <c r="E26"/>
  <c r="AX26"/>
  <c r="N26"/>
  <c r="E22"/>
  <c r="AX22"/>
  <c r="N22"/>
  <c r="AE22"/>
  <c r="AE26"/>
  <c r="AE12"/>
  <c r="N12"/>
  <c r="V12"/>
  <c r="E12"/>
  <c r="AE28"/>
  <c r="E28"/>
  <c r="AE23"/>
  <c r="AE8"/>
  <c r="N8"/>
  <c r="E8"/>
  <c r="E15"/>
  <c r="AX15"/>
  <c r="AE15"/>
  <c r="V15"/>
  <c r="E11"/>
  <c r="AX11"/>
  <c r="AE16"/>
  <c r="E7"/>
  <c r="AX7"/>
  <c r="F5" i="12" l="1"/>
  <c r="F6"/>
  <c r="F7"/>
  <c r="F8"/>
  <c r="F9"/>
  <c r="F10"/>
  <c r="F11"/>
  <c r="F12"/>
  <c r="F13"/>
  <c r="F14"/>
  <c r="F15"/>
  <c r="F16"/>
  <c r="F17"/>
  <c r="F18"/>
  <c r="F19"/>
  <c r="F20"/>
  <c r="F21"/>
  <c r="F22"/>
  <c r="F23"/>
  <c r="F24"/>
  <c r="F25"/>
  <c r="F26"/>
  <c r="F27"/>
  <c r="F28"/>
  <c r="A5"/>
  <c r="H16" i="34"/>
  <c r="H5" i="1"/>
  <c r="E3" i="40" s="1"/>
  <c r="U5" i="1"/>
  <c r="Z5" s="1"/>
  <c r="G3" i="37" s="1"/>
  <c r="AH5" i="1"/>
  <c r="J3" i="37" s="1"/>
  <c r="AI5" i="1"/>
  <c r="K3" i="37" s="1"/>
  <c r="AF5" i="1"/>
  <c r="AG5"/>
  <c r="AI16" i="34" s="1"/>
  <c r="A6" i="12"/>
  <c r="J17" i="34"/>
  <c r="K17"/>
  <c r="H6" i="1"/>
  <c r="E4" i="40" s="1"/>
  <c r="U6" i="1"/>
  <c r="AH6"/>
  <c r="J4" i="37" s="1"/>
  <c r="AI6" i="1"/>
  <c r="K4" i="37" s="1"/>
  <c r="AF6" i="1"/>
  <c r="AG6"/>
  <c r="AI17" i="34" s="1"/>
  <c r="A7" i="12"/>
  <c r="H7" i="1"/>
  <c r="E5" i="40" s="1"/>
  <c r="U7" i="1"/>
  <c r="AH7"/>
  <c r="J5" i="37" s="1"/>
  <c r="AI7" i="1"/>
  <c r="K5" i="37" s="1"/>
  <c r="AF7" i="1"/>
  <c r="AG7"/>
  <c r="A8" i="12"/>
  <c r="H19" i="34"/>
  <c r="J19"/>
  <c r="K19"/>
  <c r="H8" i="1"/>
  <c r="E6" i="40" s="1"/>
  <c r="U8" i="1"/>
  <c r="AH8"/>
  <c r="J6" i="37" s="1"/>
  <c r="AI8" i="1"/>
  <c r="K6" i="37" s="1"/>
  <c r="AF8" i="1"/>
  <c r="AG8"/>
  <c r="AI19" i="34" s="1"/>
  <c r="A9" i="12"/>
  <c r="H9" i="1"/>
  <c r="E7" i="40" s="1"/>
  <c r="U9" i="1"/>
  <c r="AH9"/>
  <c r="J7" i="37" s="1"/>
  <c r="AI9" i="1"/>
  <c r="K7" i="37" s="1"/>
  <c r="AF9" i="1"/>
  <c r="AG9"/>
  <c r="AI20" i="34" s="1"/>
  <c r="A10" i="12"/>
  <c r="J21" i="34"/>
  <c r="K21"/>
  <c r="H10" i="1"/>
  <c r="U10"/>
  <c r="P10" i="12" s="1"/>
  <c r="AH10" i="1"/>
  <c r="J8" i="37" s="1"/>
  <c r="AF10" i="1"/>
  <c r="AG10"/>
  <c r="AI21" i="34" s="1"/>
  <c r="A11" i="12"/>
  <c r="K22" i="34"/>
  <c r="H11" i="1"/>
  <c r="U11"/>
  <c r="Z11" s="1"/>
  <c r="G9" i="37" s="1"/>
  <c r="AH11" i="1"/>
  <c r="J9" i="37" s="1"/>
  <c r="AI11" i="1"/>
  <c r="K9" i="37" s="1"/>
  <c r="AF11" i="1"/>
  <c r="AG11"/>
  <c r="AI22" i="34" s="1"/>
  <c r="A12" i="12"/>
  <c r="G23" i="34"/>
  <c r="J23"/>
  <c r="H12" i="1"/>
  <c r="E10" i="40" s="1"/>
  <c r="U12" i="1"/>
  <c r="AH12"/>
  <c r="J10" i="37" s="1"/>
  <c r="AI12" i="1"/>
  <c r="K10" i="37" s="1"/>
  <c r="AF12" i="1"/>
  <c r="AG12"/>
  <c r="AI23" i="34" s="1"/>
  <c r="A13" i="12"/>
  <c r="G24" i="34"/>
  <c r="J24"/>
  <c r="H13" i="1"/>
  <c r="E11" i="40" s="1"/>
  <c r="U13" i="1"/>
  <c r="P13" i="12" s="1"/>
  <c r="AH13" i="1"/>
  <c r="AI13"/>
  <c r="AF13"/>
  <c r="AG13"/>
  <c r="A14" i="12"/>
  <c r="G25" i="34"/>
  <c r="J25"/>
  <c r="K25"/>
  <c r="H14" i="1"/>
  <c r="E12" i="40" s="1"/>
  <c r="U14" i="1"/>
  <c r="AH14"/>
  <c r="J12" i="37" s="1"/>
  <c r="AI14" i="1"/>
  <c r="K12" i="37" s="1"/>
  <c r="AF14" i="1"/>
  <c r="AG14"/>
  <c r="AI25" i="34" s="1"/>
  <c r="A15" i="12"/>
  <c r="G26" i="34"/>
  <c r="J26"/>
  <c r="H15" i="1"/>
  <c r="U15"/>
  <c r="Z15" s="1"/>
  <c r="G13" i="37" s="1"/>
  <c r="AH15" i="1"/>
  <c r="J13" i="37" s="1"/>
  <c r="AI15" i="1"/>
  <c r="K13" i="37" s="1"/>
  <c r="AF15" i="1"/>
  <c r="AG15"/>
  <c r="AI26" i="34" s="1"/>
  <c r="A16" i="12"/>
  <c r="G27" i="34"/>
  <c r="J27"/>
  <c r="H16" i="1"/>
  <c r="U16"/>
  <c r="AH16"/>
  <c r="AI16"/>
  <c r="AF16"/>
  <c r="AG16"/>
  <c r="AI27" i="34" s="1"/>
  <c r="A17" i="12"/>
  <c r="H17" i="1"/>
  <c r="E15" i="40" s="1"/>
  <c r="U17" i="1"/>
  <c r="AH17"/>
  <c r="J15" i="37" s="1"/>
  <c r="AI17" i="1"/>
  <c r="K15" i="37" s="1"/>
  <c r="AF17" i="1"/>
  <c r="AG17"/>
  <c r="A18" i="12"/>
  <c r="G29" i="34"/>
  <c r="J29"/>
  <c r="K29"/>
  <c r="H18" i="1"/>
  <c r="E16" i="40" s="1"/>
  <c r="U18" i="1"/>
  <c r="AH18"/>
  <c r="J16" i="37" s="1"/>
  <c r="AI18" i="1"/>
  <c r="K16" i="37" s="1"/>
  <c r="AF18" i="1"/>
  <c r="AG18"/>
  <c r="AI29" i="34" s="1"/>
  <c r="A19" i="12"/>
  <c r="G30" i="34"/>
  <c r="J30"/>
  <c r="H19" i="1"/>
  <c r="E17" i="40" s="1"/>
  <c r="U19" i="1"/>
  <c r="AH19"/>
  <c r="AI19"/>
  <c r="AF19"/>
  <c r="AG19"/>
  <c r="A20" i="12"/>
  <c r="G31" i="34"/>
  <c r="J31"/>
  <c r="H20" i="1"/>
  <c r="E18" i="40" s="1"/>
  <c r="U20" i="1"/>
  <c r="Z20" s="1"/>
  <c r="G18" i="37" s="1"/>
  <c r="AH20" i="1"/>
  <c r="J18" i="37" s="1"/>
  <c r="AI20" i="1"/>
  <c r="K18" i="37" s="1"/>
  <c r="AF20" i="1"/>
  <c r="AG20"/>
  <c r="A21" i="12"/>
  <c r="G32" i="34"/>
  <c r="J32"/>
  <c r="K32"/>
  <c r="H21" i="1"/>
  <c r="E19" i="40" s="1"/>
  <c r="U21" i="1"/>
  <c r="AH21"/>
  <c r="J19" i="37" s="1"/>
  <c r="AI21" i="1"/>
  <c r="K19" i="37" s="1"/>
  <c r="AF21" i="1"/>
  <c r="AG21"/>
  <c r="AI32" i="34" s="1"/>
  <c r="A22" i="12"/>
  <c r="G33" i="34"/>
  <c r="J33"/>
  <c r="H22" i="1"/>
  <c r="U22"/>
  <c r="Z22" s="1"/>
  <c r="AH22"/>
  <c r="AI22"/>
  <c r="AF22"/>
  <c r="AG22"/>
  <c r="A23" i="12"/>
  <c r="G34" i="34"/>
  <c r="J34"/>
  <c r="H23" i="1"/>
  <c r="C21" i="13"/>
  <c r="U23" i="1"/>
  <c r="AH23"/>
  <c r="J21" i="37" s="1"/>
  <c r="AI23" i="1"/>
  <c r="K21" i="37" s="1"/>
  <c r="AF23" i="1"/>
  <c r="AG23"/>
  <c r="AI34" i="34" s="1"/>
  <c r="A24" i="12"/>
  <c r="G35" i="34"/>
  <c r="J35"/>
  <c r="K35"/>
  <c r="H24" i="1"/>
  <c r="E22" i="40" s="1"/>
  <c r="U24" i="1"/>
  <c r="AH24"/>
  <c r="J22" i="37" s="1"/>
  <c r="AI24" i="1"/>
  <c r="K22" i="37" s="1"/>
  <c r="AF24" i="1"/>
  <c r="AG24"/>
  <c r="AI35" i="34" s="1"/>
  <c r="A25" i="12"/>
  <c r="G36" i="34"/>
  <c r="J36"/>
  <c r="K36"/>
  <c r="H25" i="1"/>
  <c r="U25"/>
  <c r="AH25"/>
  <c r="AI25"/>
  <c r="AF25"/>
  <c r="AG25"/>
  <c r="AI36" i="34" s="1"/>
  <c r="A26" i="12"/>
  <c r="G37" i="34"/>
  <c r="J37"/>
  <c r="H26" i="1"/>
  <c r="U26"/>
  <c r="AH26"/>
  <c r="J24" i="37" s="1"/>
  <c r="AI26" i="1"/>
  <c r="K24" i="37" s="1"/>
  <c r="AF26" i="1"/>
  <c r="AG26"/>
  <c r="AI37" i="34" s="1"/>
  <c r="A27" i="12"/>
  <c r="G38" i="34"/>
  <c r="J38"/>
  <c r="K38"/>
  <c r="H27" i="1"/>
  <c r="U27"/>
  <c r="AH27"/>
  <c r="J25" i="37" s="1"/>
  <c r="AI27" i="1"/>
  <c r="K25" i="37" s="1"/>
  <c r="AF27" i="1"/>
  <c r="AG27"/>
  <c r="AI38" i="34" s="1"/>
  <c r="A28" i="12"/>
  <c r="G39" i="34"/>
  <c r="J39"/>
  <c r="K39"/>
  <c r="H28" i="1"/>
  <c r="U28"/>
  <c r="AH28"/>
  <c r="AI28"/>
  <c r="AF28"/>
  <c r="AG28"/>
  <c r="AI39" i="34" s="1"/>
  <c r="R22" i="1" l="1"/>
  <c r="E20" i="40"/>
  <c r="R11" i="1"/>
  <c r="D9" i="37" s="1"/>
  <c r="E9" i="40"/>
  <c r="R26" i="1"/>
  <c r="D24" i="37" s="1"/>
  <c r="E24" i="40"/>
  <c r="R25" i="1"/>
  <c r="F23" i="13" s="1"/>
  <c r="E23" i="40"/>
  <c r="R16" i="1"/>
  <c r="E14" i="40"/>
  <c r="R28" i="1"/>
  <c r="D26" i="37" s="1"/>
  <c r="E26" i="40"/>
  <c r="R27" i="1"/>
  <c r="D25" i="37" s="1"/>
  <c r="E25" i="40"/>
  <c r="R23" i="1"/>
  <c r="D21" i="37" s="1"/>
  <c r="E21" i="40"/>
  <c r="R15" i="1"/>
  <c r="D13" i="37" s="1"/>
  <c r="E13" i="40"/>
  <c r="R10" i="1"/>
  <c r="D8" i="37" s="1"/>
  <c r="E8" i="40"/>
  <c r="P11" i="13"/>
  <c r="K11" i="37"/>
  <c r="F26" i="13"/>
  <c r="P20"/>
  <c r="K20" i="37"/>
  <c r="O14" i="13"/>
  <c r="J14" i="37"/>
  <c r="O11" i="13"/>
  <c r="J11" i="37"/>
  <c r="P14" i="13"/>
  <c r="K14" i="37"/>
  <c r="P26" i="13"/>
  <c r="K26" i="37"/>
  <c r="O20" i="13"/>
  <c r="J20" i="37"/>
  <c r="P17" i="13"/>
  <c r="K17" i="37"/>
  <c r="O23" i="13"/>
  <c r="J23" i="37"/>
  <c r="F20" i="13"/>
  <c r="D20" i="37"/>
  <c r="O26" i="13"/>
  <c r="J26" i="37"/>
  <c r="P23" i="13"/>
  <c r="K23" i="37"/>
  <c r="K20" i="13"/>
  <c r="G20" i="37"/>
  <c r="O17" i="13"/>
  <c r="J17" i="37"/>
  <c r="F14" i="13"/>
  <c r="D14" i="37"/>
  <c r="P24" i="13"/>
  <c r="O22"/>
  <c r="O18"/>
  <c r="O15"/>
  <c r="O13"/>
  <c r="P12"/>
  <c r="O10"/>
  <c r="P9"/>
  <c r="P6"/>
  <c r="K3"/>
  <c r="F25"/>
  <c r="O24"/>
  <c r="P21"/>
  <c r="P19"/>
  <c r="K18"/>
  <c r="P16"/>
  <c r="K13"/>
  <c r="O12"/>
  <c r="O9"/>
  <c r="O8"/>
  <c r="P7"/>
  <c r="O6"/>
  <c r="P4"/>
  <c r="P25"/>
  <c r="O21"/>
  <c r="O19"/>
  <c r="O16"/>
  <c r="F13"/>
  <c r="K9"/>
  <c r="O7"/>
  <c r="P5"/>
  <c r="O4"/>
  <c r="P3"/>
  <c r="O25"/>
  <c r="F24"/>
  <c r="P22"/>
  <c r="P18"/>
  <c r="P15"/>
  <c r="P13"/>
  <c r="P10"/>
  <c r="F9"/>
  <c r="O5"/>
  <c r="O3"/>
  <c r="C38" i="34"/>
  <c r="C36"/>
  <c r="C34"/>
  <c r="C32"/>
  <c r="C30"/>
  <c r="C28"/>
  <c r="C26"/>
  <c r="C24"/>
  <c r="C22"/>
  <c r="C20"/>
  <c r="C18"/>
  <c r="C16"/>
  <c r="C39"/>
  <c r="C37"/>
  <c r="C35"/>
  <c r="C33"/>
  <c r="C31"/>
  <c r="C29"/>
  <c r="C27"/>
  <c r="C25"/>
  <c r="C23"/>
  <c r="C21"/>
  <c r="C19"/>
  <c r="C17"/>
  <c r="X26" i="6"/>
  <c r="X25"/>
  <c r="Y24"/>
  <c r="X20"/>
  <c r="X19"/>
  <c r="X18"/>
  <c r="X16"/>
  <c r="X15"/>
  <c r="X14"/>
  <c r="Y13"/>
  <c r="Y12"/>
  <c r="Y11"/>
  <c r="H11"/>
  <c r="Y8"/>
  <c r="X6"/>
  <c r="X5"/>
  <c r="B25"/>
  <c r="B21"/>
  <c r="B17"/>
  <c r="B13"/>
  <c r="B9"/>
  <c r="B5"/>
  <c r="Y28"/>
  <c r="H28"/>
  <c r="X24"/>
  <c r="Y23"/>
  <c r="P22"/>
  <c r="Y17"/>
  <c r="X13"/>
  <c r="X12"/>
  <c r="X11"/>
  <c r="X8"/>
  <c r="Y7"/>
  <c r="B28"/>
  <c r="B24"/>
  <c r="B20"/>
  <c r="B16"/>
  <c r="B12"/>
  <c r="B8"/>
  <c r="X28"/>
  <c r="Y27"/>
  <c r="H27"/>
  <c r="X23"/>
  <c r="H23"/>
  <c r="Y22"/>
  <c r="H22"/>
  <c r="Y21"/>
  <c r="P20"/>
  <c r="X17"/>
  <c r="P15"/>
  <c r="Y9"/>
  <c r="X7"/>
  <c r="P5"/>
  <c r="B27"/>
  <c r="B23"/>
  <c r="B19"/>
  <c r="B15"/>
  <c r="B11"/>
  <c r="B7"/>
  <c r="X27"/>
  <c r="Y26"/>
  <c r="H26"/>
  <c r="Y25"/>
  <c r="H25"/>
  <c r="X22"/>
  <c r="X21"/>
  <c r="Y20"/>
  <c r="Y19"/>
  <c r="Y18"/>
  <c r="Y16"/>
  <c r="H16"/>
  <c r="Y15"/>
  <c r="H15"/>
  <c r="Y14"/>
  <c r="P11"/>
  <c r="X10"/>
  <c r="X9"/>
  <c r="Y6"/>
  <c r="Y5"/>
  <c r="B26"/>
  <c r="B22"/>
  <c r="B18"/>
  <c r="B14"/>
  <c r="B10"/>
  <c r="B6"/>
  <c r="Z13" i="1"/>
  <c r="U26" i="12"/>
  <c r="AH37" i="34"/>
  <c r="U25" i="12"/>
  <c r="AH36" i="34"/>
  <c r="U20" i="12"/>
  <c r="AH31" i="34"/>
  <c r="U19" i="12"/>
  <c r="AH30" i="34"/>
  <c r="U18" i="12"/>
  <c r="AH29" i="34"/>
  <c r="U16" i="12"/>
  <c r="AH27" i="34"/>
  <c r="U8" i="12"/>
  <c r="AH19" i="34"/>
  <c r="V7" i="12"/>
  <c r="AI18" i="34"/>
  <c r="U24" i="12"/>
  <c r="AH35" i="34"/>
  <c r="V17" i="12"/>
  <c r="AI28" i="34"/>
  <c r="U15" i="12"/>
  <c r="AH26" i="34"/>
  <c r="U14" i="12"/>
  <c r="AH25" i="34"/>
  <c r="V13" i="12"/>
  <c r="AI24" i="34"/>
  <c r="U10" i="12"/>
  <c r="AH21" i="34"/>
  <c r="U9" i="12"/>
  <c r="AH20" i="34"/>
  <c r="U7" i="12"/>
  <c r="AH18" i="34"/>
  <c r="U28" i="12"/>
  <c r="AH39" i="34"/>
  <c r="U23" i="12"/>
  <c r="AH34" i="34"/>
  <c r="V22" i="12"/>
  <c r="AI33" i="34"/>
  <c r="U17" i="12"/>
  <c r="AH28" i="34"/>
  <c r="U13" i="12"/>
  <c r="AH24" i="34"/>
  <c r="U27" i="12"/>
  <c r="AH38" i="34"/>
  <c r="U22" i="12"/>
  <c r="AH33" i="34"/>
  <c r="U21" i="12"/>
  <c r="AH32" i="34"/>
  <c r="V20" i="12"/>
  <c r="AI31" i="34"/>
  <c r="V19" i="12"/>
  <c r="AI30" i="34"/>
  <c r="U12" i="12"/>
  <c r="AH23" i="34"/>
  <c r="U11" i="12"/>
  <c r="AH22" i="34"/>
  <c r="U6" i="12"/>
  <c r="AH17" i="34"/>
  <c r="U5" i="12"/>
  <c r="AH16" i="34"/>
  <c r="C14" i="13"/>
  <c r="C12"/>
  <c r="C23"/>
  <c r="C16"/>
  <c r="T28" i="12"/>
  <c r="AD39" i="34"/>
  <c r="AE39"/>
  <c r="AF39"/>
  <c r="T27" i="12"/>
  <c r="AD38" i="34"/>
  <c r="AE38"/>
  <c r="AF38"/>
  <c r="T26" i="12"/>
  <c r="AD37" i="34"/>
  <c r="AE37"/>
  <c r="AF37"/>
  <c r="G26" i="12"/>
  <c r="H37" i="34"/>
  <c r="S25" i="12"/>
  <c r="AC36" i="34"/>
  <c r="AA36"/>
  <c r="AB36"/>
  <c r="G25" i="12"/>
  <c r="H36" i="34"/>
  <c r="S24" i="12"/>
  <c r="AC35" i="34"/>
  <c r="AA35"/>
  <c r="AB35"/>
  <c r="K23" i="12"/>
  <c r="N34" i="34"/>
  <c r="L34"/>
  <c r="M34"/>
  <c r="K22" i="12"/>
  <c r="N33" i="34"/>
  <c r="L33"/>
  <c r="M33"/>
  <c r="J20" i="12"/>
  <c r="I20" s="1"/>
  <c r="K31" i="34"/>
  <c r="T18" i="12"/>
  <c r="AD29" i="34"/>
  <c r="AE29"/>
  <c r="AF29"/>
  <c r="G18" i="12"/>
  <c r="H29" i="34"/>
  <c r="P17" i="12"/>
  <c r="U28" i="34"/>
  <c r="V28"/>
  <c r="W28"/>
  <c r="G17" i="12"/>
  <c r="H28" i="34"/>
  <c r="S16" i="12"/>
  <c r="AC27" i="34"/>
  <c r="AA27"/>
  <c r="AB27"/>
  <c r="G16" i="12"/>
  <c r="H27" i="34"/>
  <c r="S15" i="12"/>
  <c r="AC26" i="34"/>
  <c r="AA26"/>
  <c r="AB26"/>
  <c r="G15" i="12"/>
  <c r="H26" i="34"/>
  <c r="S14" i="12"/>
  <c r="AC25" i="34"/>
  <c r="AA25"/>
  <c r="AB25"/>
  <c r="R14" i="1"/>
  <c r="D12" i="37" s="1"/>
  <c r="N25" i="34"/>
  <c r="L25"/>
  <c r="M25"/>
  <c r="N24"/>
  <c r="L24"/>
  <c r="M24"/>
  <c r="K23"/>
  <c r="T10" i="12"/>
  <c r="AD21" i="34"/>
  <c r="AE21"/>
  <c r="AF21"/>
  <c r="G10" i="12"/>
  <c r="H21" i="34"/>
  <c r="S9" i="12"/>
  <c r="AC20" i="34"/>
  <c r="AA20"/>
  <c r="AB20"/>
  <c r="J9" i="12"/>
  <c r="I9" s="1"/>
  <c r="K20" i="34"/>
  <c r="T7" i="12"/>
  <c r="AD18" i="34"/>
  <c r="AE18"/>
  <c r="AF18"/>
  <c r="P7" i="12"/>
  <c r="U18" i="34"/>
  <c r="V18"/>
  <c r="W18"/>
  <c r="G7" i="12"/>
  <c r="H18" i="34"/>
  <c r="S6" i="12"/>
  <c r="AC17" i="34"/>
  <c r="AA17"/>
  <c r="AB17"/>
  <c r="J16"/>
  <c r="S28" i="12"/>
  <c r="AC39" i="34"/>
  <c r="AA39"/>
  <c r="AB39"/>
  <c r="C26" i="13"/>
  <c r="G28" i="12"/>
  <c r="H39" i="34"/>
  <c r="S27" i="12"/>
  <c r="AC38" i="34"/>
  <c r="AA38"/>
  <c r="AB38"/>
  <c r="C25" i="13"/>
  <c r="G27" i="12"/>
  <c r="H38" i="34"/>
  <c r="S26" i="12"/>
  <c r="AC37" i="34"/>
  <c r="AA37"/>
  <c r="AB37"/>
  <c r="K26" i="12"/>
  <c r="N37" i="34"/>
  <c r="L37"/>
  <c r="M37"/>
  <c r="K25" i="12"/>
  <c r="N36" i="34"/>
  <c r="L36"/>
  <c r="M36"/>
  <c r="U34"/>
  <c r="V34"/>
  <c r="W34"/>
  <c r="K34"/>
  <c r="J22" i="12"/>
  <c r="I22" s="1"/>
  <c r="K33" i="34"/>
  <c r="Z21" i="1"/>
  <c r="G19" i="37" s="1"/>
  <c r="U32" i="34"/>
  <c r="V32"/>
  <c r="W32"/>
  <c r="AD31"/>
  <c r="AE31"/>
  <c r="AF31"/>
  <c r="P20" i="12"/>
  <c r="U31" i="34"/>
  <c r="V31"/>
  <c r="W31"/>
  <c r="U30"/>
  <c r="V30"/>
  <c r="W30"/>
  <c r="G19" i="12"/>
  <c r="H30" i="34"/>
  <c r="S18" i="12"/>
  <c r="AC29" i="34"/>
  <c r="AA29"/>
  <c r="AB29"/>
  <c r="K18" i="12"/>
  <c r="N29" i="34"/>
  <c r="L29"/>
  <c r="M29"/>
  <c r="T17" i="12"/>
  <c r="AD28" i="34"/>
  <c r="AE28"/>
  <c r="AF28"/>
  <c r="N28"/>
  <c r="L28"/>
  <c r="M28"/>
  <c r="C15" i="13"/>
  <c r="G28" i="34"/>
  <c r="K16" i="12"/>
  <c r="N27" i="34"/>
  <c r="L27"/>
  <c r="M27"/>
  <c r="K15" i="12"/>
  <c r="N26" i="34"/>
  <c r="L26"/>
  <c r="M26"/>
  <c r="J13" i="12"/>
  <c r="I13" s="1"/>
  <c r="K24" i="34"/>
  <c r="U23"/>
  <c r="V23"/>
  <c r="W23"/>
  <c r="T11" i="12"/>
  <c r="AD22" i="34"/>
  <c r="AE22"/>
  <c r="AF22"/>
  <c r="P11" i="12"/>
  <c r="U22" i="34"/>
  <c r="V22"/>
  <c r="W22"/>
  <c r="D9" i="13"/>
  <c r="J22" i="34"/>
  <c r="S10" i="12"/>
  <c r="AC21" i="34"/>
  <c r="AA21"/>
  <c r="AB21"/>
  <c r="K10" i="12"/>
  <c r="N21" i="34"/>
  <c r="L21"/>
  <c r="M21"/>
  <c r="C8" i="13"/>
  <c r="G21" i="34"/>
  <c r="J20"/>
  <c r="U19"/>
  <c r="V19"/>
  <c r="W19"/>
  <c r="S7" i="12"/>
  <c r="AC18" i="34"/>
  <c r="AA18"/>
  <c r="AB18"/>
  <c r="N18"/>
  <c r="L18"/>
  <c r="M18"/>
  <c r="C5" i="13"/>
  <c r="G18" i="34"/>
  <c r="T5" i="12"/>
  <c r="AD16" i="34"/>
  <c r="AE16"/>
  <c r="AF16"/>
  <c r="P5" i="12"/>
  <c r="U16" i="34"/>
  <c r="V16"/>
  <c r="W16"/>
  <c r="G5" i="12"/>
  <c r="K28"/>
  <c r="N39" i="34"/>
  <c r="L39"/>
  <c r="M39"/>
  <c r="K27" i="12"/>
  <c r="N38" i="34"/>
  <c r="L38"/>
  <c r="M38"/>
  <c r="J26" i="12"/>
  <c r="I26" s="1"/>
  <c r="K37" i="34"/>
  <c r="U36"/>
  <c r="V36"/>
  <c r="W36"/>
  <c r="P24" i="12"/>
  <c r="U35" i="34"/>
  <c r="V35"/>
  <c r="W35"/>
  <c r="G24" i="12"/>
  <c r="H35" i="34"/>
  <c r="T23" i="12"/>
  <c r="AD34" i="34"/>
  <c r="AE34"/>
  <c r="AF34"/>
  <c r="T22" i="12"/>
  <c r="AD33" i="34"/>
  <c r="AE33"/>
  <c r="AF33"/>
  <c r="P22" i="12"/>
  <c r="U33" i="34"/>
  <c r="V33"/>
  <c r="W33"/>
  <c r="T21" i="12"/>
  <c r="AD32" i="34"/>
  <c r="AE32"/>
  <c r="AF32"/>
  <c r="C19" i="13"/>
  <c r="G21" i="12"/>
  <c r="H32" i="34"/>
  <c r="S20" i="12"/>
  <c r="AC31" i="34"/>
  <c r="AA31"/>
  <c r="AB31"/>
  <c r="G20" i="12"/>
  <c r="H31" i="34"/>
  <c r="T19" i="12"/>
  <c r="AD30" i="34"/>
  <c r="AE30"/>
  <c r="AF30"/>
  <c r="R19" i="1"/>
  <c r="N30" i="34"/>
  <c r="L30"/>
  <c r="M30"/>
  <c r="S17" i="12"/>
  <c r="AC28" i="34"/>
  <c r="AA28"/>
  <c r="AB28"/>
  <c r="J17" i="12"/>
  <c r="I17" s="1"/>
  <c r="K28" i="34"/>
  <c r="U27"/>
  <c r="V27"/>
  <c r="W27"/>
  <c r="K27"/>
  <c r="J15" i="12"/>
  <c r="I15" s="1"/>
  <c r="K26" i="34"/>
  <c r="Z14" i="1"/>
  <c r="G12" i="37" s="1"/>
  <c r="U25" i="34"/>
  <c r="V25"/>
  <c r="W25"/>
  <c r="T13" i="12"/>
  <c r="AD24" i="34"/>
  <c r="AE24"/>
  <c r="AF24"/>
  <c r="U24"/>
  <c r="V24"/>
  <c r="W24"/>
  <c r="AD23"/>
  <c r="AE23"/>
  <c r="AF23"/>
  <c r="C10" i="13"/>
  <c r="G12" i="12"/>
  <c r="H23" i="34"/>
  <c r="S11" i="12"/>
  <c r="AC22" i="34"/>
  <c r="AA22"/>
  <c r="AB22"/>
  <c r="G11" i="12"/>
  <c r="H22" i="34"/>
  <c r="U20"/>
  <c r="V20"/>
  <c r="W20"/>
  <c r="G9" i="12"/>
  <c r="H20" i="34"/>
  <c r="T8" i="12"/>
  <c r="AD19" i="34"/>
  <c r="AE19"/>
  <c r="AF19"/>
  <c r="N19"/>
  <c r="L19"/>
  <c r="M19"/>
  <c r="C6" i="13"/>
  <c r="G19" i="34"/>
  <c r="Z7" i="1"/>
  <c r="G5" i="37" s="1"/>
  <c r="J7" i="12"/>
  <c r="I7" s="1"/>
  <c r="K18" i="34"/>
  <c r="Z6" i="1"/>
  <c r="G4" i="37" s="1"/>
  <c r="U17" i="34"/>
  <c r="V17"/>
  <c r="W17"/>
  <c r="G6" i="12"/>
  <c r="H17" i="34"/>
  <c r="S5" i="12"/>
  <c r="AC16" i="34"/>
  <c r="AA16"/>
  <c r="AB16"/>
  <c r="N16"/>
  <c r="L16"/>
  <c r="M16"/>
  <c r="C3" i="13"/>
  <c r="G16" i="34"/>
  <c r="T20" i="12"/>
  <c r="J11"/>
  <c r="I11" s="1"/>
  <c r="G8"/>
  <c r="Z28" i="1"/>
  <c r="U39" i="34"/>
  <c r="V39"/>
  <c r="W39"/>
  <c r="U38"/>
  <c r="V38"/>
  <c r="W38"/>
  <c r="P26" i="12"/>
  <c r="U37" i="34"/>
  <c r="V37"/>
  <c r="W37"/>
  <c r="T25" i="12"/>
  <c r="AD36" i="34"/>
  <c r="AE36"/>
  <c r="AF36"/>
  <c r="T24" i="12"/>
  <c r="AD35" i="34"/>
  <c r="AE35"/>
  <c r="AF35"/>
  <c r="N35"/>
  <c r="L35"/>
  <c r="M35"/>
  <c r="S23" i="12"/>
  <c r="AC34" i="34"/>
  <c r="AA34"/>
  <c r="AB34"/>
  <c r="G23" i="12"/>
  <c r="H34" i="34"/>
  <c r="S22" i="12"/>
  <c r="AC33" i="34"/>
  <c r="AA33"/>
  <c r="AB33"/>
  <c r="G22" i="12"/>
  <c r="H33" i="34"/>
  <c r="S21" i="12"/>
  <c r="AC32" i="34"/>
  <c r="AA32"/>
  <c r="AB32"/>
  <c r="K21" i="12"/>
  <c r="N32" i="34"/>
  <c r="L32"/>
  <c r="M32"/>
  <c r="N31"/>
  <c r="L31"/>
  <c r="M31"/>
  <c r="S19" i="12"/>
  <c r="AC30" i="34"/>
  <c r="AA30"/>
  <c r="AB30"/>
  <c r="J19" i="12"/>
  <c r="I19" s="1"/>
  <c r="K30" i="34"/>
  <c r="Z18" i="1"/>
  <c r="G16" i="37" s="1"/>
  <c r="U29" i="34"/>
  <c r="V29"/>
  <c r="W29"/>
  <c r="J28"/>
  <c r="T16" i="12"/>
  <c r="AD27" i="34"/>
  <c r="AE27"/>
  <c r="AF27"/>
  <c r="AD26"/>
  <c r="AE26"/>
  <c r="AF26"/>
  <c r="P15" i="12"/>
  <c r="U26" i="34"/>
  <c r="V26"/>
  <c r="W26"/>
  <c r="T14" i="12"/>
  <c r="AD25" i="34"/>
  <c r="AE25"/>
  <c r="AF25"/>
  <c r="G14" i="12"/>
  <c r="H25" i="34"/>
  <c r="S13" i="12"/>
  <c r="AC24" i="34"/>
  <c r="AA24"/>
  <c r="AB24"/>
  <c r="G13" i="12"/>
  <c r="H24" i="34"/>
  <c r="S12" i="12"/>
  <c r="AC23" i="34"/>
  <c r="AA23"/>
  <c r="AB23"/>
  <c r="K12" i="12"/>
  <c r="N23" i="34"/>
  <c r="L23"/>
  <c r="M23"/>
  <c r="K11" i="12"/>
  <c r="N22" i="34"/>
  <c r="L22"/>
  <c r="M22"/>
  <c r="C9" i="13"/>
  <c r="G22" i="34"/>
  <c r="Z10" i="1"/>
  <c r="G8" i="37" s="1"/>
  <c r="U21" i="34"/>
  <c r="V21"/>
  <c r="W21"/>
  <c r="T9" i="12"/>
  <c r="AD20" i="34"/>
  <c r="AE20"/>
  <c r="AF20"/>
  <c r="N20"/>
  <c r="L20"/>
  <c r="M20"/>
  <c r="C7" i="13"/>
  <c r="G20" i="34"/>
  <c r="S8" i="12"/>
  <c r="AC19" i="34"/>
  <c r="AA19"/>
  <c r="AB19"/>
  <c r="D5" i="13"/>
  <c r="J18" i="34"/>
  <c r="T6" i="12"/>
  <c r="AD17" i="34"/>
  <c r="AE17"/>
  <c r="AF17"/>
  <c r="N17"/>
  <c r="L17"/>
  <c r="M17"/>
  <c r="C4" i="13"/>
  <c r="G17" i="34"/>
  <c r="J5" i="12"/>
  <c r="I5" s="1"/>
  <c r="K16" i="34"/>
  <c r="T15" i="12"/>
  <c r="T12"/>
  <c r="Z25" i="1"/>
  <c r="P25" i="12"/>
  <c r="J25"/>
  <c r="I25" s="1"/>
  <c r="Z8" i="1"/>
  <c r="G6" i="37" s="1"/>
  <c r="P8" i="12"/>
  <c r="K7"/>
  <c r="R7" i="1"/>
  <c r="D5" i="37" s="1"/>
  <c r="P19" i="12"/>
  <c r="Z19" i="1"/>
  <c r="AI10"/>
  <c r="K8" i="37" s="1"/>
  <c r="J28" i="12"/>
  <c r="I28" s="1"/>
  <c r="Z27" i="1"/>
  <c r="G25" i="37" s="1"/>
  <c r="P27" i="12"/>
  <c r="D25" i="13"/>
  <c r="J27" i="12"/>
  <c r="I27" s="1"/>
  <c r="P9"/>
  <c r="Z9" i="1"/>
  <c r="G7" i="37" s="1"/>
  <c r="K8" i="12"/>
  <c r="R8" i="1"/>
  <c r="D6" i="37" s="1"/>
  <c r="R5" i="1"/>
  <c r="D3" i="37" s="1"/>
  <c r="K5" i="12"/>
  <c r="K17"/>
  <c r="R17" i="1"/>
  <c r="D15" i="37" s="1"/>
  <c r="J24" i="12"/>
  <c r="I24" s="1"/>
  <c r="R6" i="1"/>
  <c r="D4" i="37" s="1"/>
  <c r="K6" i="12"/>
  <c r="Z23" i="1"/>
  <c r="G21" i="37" s="1"/>
  <c r="P23" i="12"/>
  <c r="C20" i="13"/>
  <c r="R20" i="1"/>
  <c r="D18" i="37" s="1"/>
  <c r="K20" i="12"/>
  <c r="C18" i="13"/>
  <c r="C17"/>
  <c r="Z16" i="1"/>
  <c r="P16" i="12"/>
  <c r="C13" i="13"/>
  <c r="R13" i="1"/>
  <c r="K13" i="12"/>
  <c r="C11" i="13"/>
  <c r="D6"/>
  <c r="D4"/>
  <c r="J6" i="12"/>
  <c r="I6" s="1"/>
  <c r="P21"/>
  <c r="K19"/>
  <c r="J16"/>
  <c r="I16" s="1"/>
  <c r="K14"/>
  <c r="J8"/>
  <c r="I8" s="1"/>
  <c r="D19" i="13"/>
  <c r="J21" i="12"/>
  <c r="I21" s="1"/>
  <c r="D16" i="13"/>
  <c r="J18" i="12"/>
  <c r="I18" s="1"/>
  <c r="J14"/>
  <c r="I14" s="1"/>
  <c r="Z12" i="1"/>
  <c r="G10" i="37" s="1"/>
  <c r="P12" i="12"/>
  <c r="R9" i="1"/>
  <c r="D7" i="37" s="1"/>
  <c r="K9" i="12"/>
  <c r="P18"/>
  <c r="Z26" i="1"/>
  <c r="G24" i="37" s="1"/>
  <c r="C24" i="13"/>
  <c r="Z24" i="1"/>
  <c r="G22" i="37" s="1"/>
  <c r="R24" i="1"/>
  <c r="D22" i="37" s="1"/>
  <c r="K24" i="12"/>
  <c r="C22" i="13"/>
  <c r="R21" i="1"/>
  <c r="D19" i="37" s="1"/>
  <c r="R18" i="1"/>
  <c r="D16" i="37" s="1"/>
  <c r="Z17" i="1"/>
  <c r="G15" i="37" s="1"/>
  <c r="R12" i="1"/>
  <c r="D10" i="37" s="1"/>
  <c r="J10" i="12"/>
  <c r="I10" s="1"/>
  <c r="J12"/>
  <c r="I12" s="1"/>
  <c r="P28"/>
  <c r="J23"/>
  <c r="I23" s="1"/>
  <c r="P14"/>
  <c r="P6"/>
  <c r="AJ22" i="1"/>
  <c r="AJ20"/>
  <c r="L18" i="37" s="1"/>
  <c r="V15" i="12"/>
  <c r="AJ15" i="1"/>
  <c r="L13" i="37" s="1"/>
  <c r="V24" i="12"/>
  <c r="AJ24" i="1"/>
  <c r="L22" i="37" s="1"/>
  <c r="V11" i="12"/>
  <c r="AJ11" i="1"/>
  <c r="L9" i="37" s="1"/>
  <c r="V5" i="12"/>
  <c r="AJ5" i="1"/>
  <c r="L3" i="37" s="1"/>
  <c r="V26" i="12"/>
  <c r="AJ26" i="1"/>
  <c r="L24" i="37" s="1"/>
  <c r="AJ23" i="1"/>
  <c r="L21" i="37" s="1"/>
  <c r="V23" i="12"/>
  <c r="AJ12" i="1"/>
  <c r="L10" i="37" s="1"/>
  <c r="V12" i="12"/>
  <c r="AJ16" i="1"/>
  <c r="V16" i="12"/>
  <c r="AJ10" i="1"/>
  <c r="L8" i="37" s="1"/>
  <c r="V10" i="12"/>
  <c r="AJ27" i="1"/>
  <c r="L25" i="37" s="1"/>
  <c r="V27" i="12"/>
  <c r="V9"/>
  <c r="AJ9" i="1"/>
  <c r="L7" i="37" s="1"/>
  <c r="AJ21" i="1"/>
  <c r="L19" i="37" s="1"/>
  <c r="V21" i="12"/>
  <c r="AJ14" i="1"/>
  <c r="L12" i="37" s="1"/>
  <c r="V14" i="12"/>
  <c r="AJ28" i="1"/>
  <c r="V28" i="12"/>
  <c r="AJ25" i="1"/>
  <c r="V25" i="12"/>
  <c r="AJ18" i="1"/>
  <c r="L16" i="37" s="1"/>
  <c r="V18" i="12"/>
  <c r="AJ6" i="1"/>
  <c r="L4" i="37" s="1"/>
  <c r="V6" i="12"/>
  <c r="AJ19" i="1"/>
  <c r="AJ17"/>
  <c r="L15" i="37" s="1"/>
  <c r="AJ13" i="1"/>
  <c r="AJ8"/>
  <c r="L6" i="37" s="1"/>
  <c r="V8" i="12"/>
  <c r="AJ7" i="1"/>
  <c r="L5" i="37" s="1"/>
  <c r="W5" i="5"/>
  <c r="W6"/>
  <c r="W7"/>
  <c r="W8"/>
  <c r="W9"/>
  <c r="W10"/>
  <c r="W11"/>
  <c r="W12"/>
  <c r="W13"/>
  <c r="W14"/>
  <c r="W15"/>
  <c r="W16"/>
  <c r="W17"/>
  <c r="W18"/>
  <c r="W19"/>
  <c r="W20"/>
  <c r="W21"/>
  <c r="W22"/>
  <c r="W23"/>
  <c r="W24"/>
  <c r="W25"/>
  <c r="W26"/>
  <c r="A3" i="7"/>
  <c r="L3"/>
  <c r="A4"/>
  <c r="L4"/>
  <c r="A5"/>
  <c r="L5"/>
  <c r="A6"/>
  <c r="L6"/>
  <c r="A7"/>
  <c r="L7"/>
  <c r="A8"/>
  <c r="L8"/>
  <c r="A9"/>
  <c r="L9"/>
  <c r="A10"/>
  <c r="L10"/>
  <c r="A11"/>
  <c r="L11"/>
  <c r="A12"/>
  <c r="L12"/>
  <c r="A13"/>
  <c r="L13"/>
  <c r="A14"/>
  <c r="L14"/>
  <c r="A15"/>
  <c r="L15"/>
  <c r="A16"/>
  <c r="L16"/>
  <c r="A17"/>
  <c r="L17"/>
  <c r="A18"/>
  <c r="L18"/>
  <c r="A19"/>
  <c r="L19"/>
  <c r="A20"/>
  <c r="L20"/>
  <c r="A21"/>
  <c r="L21"/>
  <c r="A22"/>
  <c r="L22"/>
  <c r="A23"/>
  <c r="L23"/>
  <c r="A24"/>
  <c r="L24"/>
  <c r="A25"/>
  <c r="L25"/>
  <c r="A26"/>
  <c r="L26"/>
  <c r="L2"/>
  <c r="U4" i="1"/>
  <c r="H4"/>
  <c r="E2" i="40" s="1"/>
  <c r="F21" i="13" l="1"/>
  <c r="D23" i="37"/>
  <c r="H10" i="6"/>
  <c r="F8" i="13"/>
  <c r="Q26"/>
  <c r="L26" i="37"/>
  <c r="F11" i="13"/>
  <c r="D11" i="37"/>
  <c r="K26" i="13"/>
  <c r="G26" i="37"/>
  <c r="F17" i="13"/>
  <c r="D17" i="37"/>
  <c r="Q11" i="13"/>
  <c r="L11" i="37"/>
  <c r="Q23" i="13"/>
  <c r="L23" i="37"/>
  <c r="K11" i="13"/>
  <c r="G11" i="37"/>
  <c r="Q17" i="13"/>
  <c r="L17" i="37"/>
  <c r="Q14" i="13"/>
  <c r="L14" i="37"/>
  <c r="Q20" i="13"/>
  <c r="L20" i="37"/>
  <c r="K14" i="13"/>
  <c r="G14" i="37"/>
  <c r="K17" i="13"/>
  <c r="G17" i="37"/>
  <c r="K23" i="13"/>
  <c r="G23" i="37"/>
  <c r="D17" i="13"/>
  <c r="D13"/>
  <c r="D26"/>
  <c r="D15"/>
  <c r="D7"/>
  <c r="D24"/>
  <c r="D14"/>
  <c r="D21"/>
  <c r="D10"/>
  <c r="D23"/>
  <c r="D22"/>
  <c r="D20"/>
  <c r="D18"/>
  <c r="D11"/>
  <c r="D8"/>
  <c r="D12"/>
  <c r="D3"/>
  <c r="Q15"/>
  <c r="Q7"/>
  <c r="Q18"/>
  <c r="Q12"/>
  <c r="Q21"/>
  <c r="Q24"/>
  <c r="Q22"/>
  <c r="Q16"/>
  <c r="Q19"/>
  <c r="Q25"/>
  <c r="Q8"/>
  <c r="AK12" i="1"/>
  <c r="M10" i="37" s="1"/>
  <c r="Q10" i="13"/>
  <c r="Q9"/>
  <c r="Q13"/>
  <c r="Q4"/>
  <c r="Q6"/>
  <c r="Q5"/>
  <c r="Q3"/>
  <c r="K15"/>
  <c r="K22"/>
  <c r="F18"/>
  <c r="F6"/>
  <c r="P8"/>
  <c r="K16"/>
  <c r="F16"/>
  <c r="F7"/>
  <c r="K6"/>
  <c r="K8"/>
  <c r="K5"/>
  <c r="K19"/>
  <c r="F10"/>
  <c r="F4"/>
  <c r="K7"/>
  <c r="F5"/>
  <c r="K4"/>
  <c r="K12"/>
  <c r="F19"/>
  <c r="F22"/>
  <c r="K24"/>
  <c r="K10"/>
  <c r="K21"/>
  <c r="F15"/>
  <c r="F3"/>
  <c r="K25"/>
  <c r="F12"/>
  <c r="Q19" i="1"/>
  <c r="C17" i="37" s="1"/>
  <c r="Q7" i="1"/>
  <c r="C5" i="37" s="1"/>
  <c r="Q28" i="1"/>
  <c r="G28" i="6" s="1"/>
  <c r="X6" i="1"/>
  <c r="AX6"/>
  <c r="AW17" i="34" s="1"/>
  <c r="AL6" i="1"/>
  <c r="AK17" i="34" s="1"/>
  <c r="C6" i="1"/>
  <c r="AL10"/>
  <c r="AK21" i="34" s="1"/>
  <c r="X10" i="1"/>
  <c r="AX10"/>
  <c r="AW21" i="34" s="1"/>
  <c r="C10" i="1"/>
  <c r="AL14"/>
  <c r="AK25" i="34" s="1"/>
  <c r="X14" i="1"/>
  <c r="AX14"/>
  <c r="AW25" i="34" s="1"/>
  <c r="C14" i="1"/>
  <c r="X18"/>
  <c r="AX18"/>
  <c r="AL18"/>
  <c r="AK29" i="34" s="1"/>
  <c r="C18" i="1"/>
  <c r="AL22"/>
  <c r="AK33" i="34" s="1"/>
  <c r="AX22" i="1"/>
  <c r="AW33" i="34" s="1"/>
  <c r="X22" i="1"/>
  <c r="C22"/>
  <c r="X26"/>
  <c r="AX26"/>
  <c r="AW37" i="34" s="1"/>
  <c r="AL26" i="1"/>
  <c r="AK37" i="34" s="1"/>
  <c r="C26" i="1"/>
  <c r="AX5"/>
  <c r="AW16" i="34" s="1"/>
  <c r="X5" i="1"/>
  <c r="AL5"/>
  <c r="AK16" i="34" s="1"/>
  <c r="C5" i="1"/>
  <c r="AX9"/>
  <c r="AL9"/>
  <c r="AK20" i="34" s="1"/>
  <c r="X9" i="1"/>
  <c r="C9"/>
  <c r="AL13"/>
  <c r="AK24" i="34" s="1"/>
  <c r="AX13" i="1"/>
  <c r="AW24" i="34" s="1"/>
  <c r="X13" i="1"/>
  <c r="C13"/>
  <c r="AL17"/>
  <c r="AK28" i="34" s="1"/>
  <c r="AX17" i="1"/>
  <c r="X17"/>
  <c r="C17"/>
  <c r="AL21"/>
  <c r="AK32" i="34" s="1"/>
  <c r="AX21" i="1"/>
  <c r="AW32" i="34" s="1"/>
  <c r="X21" i="1"/>
  <c r="C21"/>
  <c r="AX25"/>
  <c r="AL25"/>
  <c r="AK36" i="34" s="1"/>
  <c r="X25" i="1"/>
  <c r="C25"/>
  <c r="X8"/>
  <c r="AL8"/>
  <c r="AK19" i="34" s="1"/>
  <c r="AX8" i="1"/>
  <c r="C8"/>
  <c r="AX12"/>
  <c r="AW23" i="34" s="1"/>
  <c r="X12" i="1"/>
  <c r="AL12"/>
  <c r="AK23" i="34" s="1"/>
  <c r="C12" i="1"/>
  <c r="X16"/>
  <c r="AL16"/>
  <c r="AK27" i="34" s="1"/>
  <c r="AX16" i="1"/>
  <c r="AW27" i="34" s="1"/>
  <c r="C16" i="1"/>
  <c r="X20"/>
  <c r="AX20"/>
  <c r="AW31" i="34" s="1"/>
  <c r="AL20" i="1"/>
  <c r="C20"/>
  <c r="X24"/>
  <c r="AX24"/>
  <c r="AW35" i="34" s="1"/>
  <c r="AL24" i="1"/>
  <c r="AK35" i="34" s="1"/>
  <c r="C24" i="1"/>
  <c r="X28"/>
  <c r="AX28"/>
  <c r="AL28"/>
  <c r="AK39" i="34" s="1"/>
  <c r="C28" i="1"/>
  <c r="X7"/>
  <c r="AL7"/>
  <c r="AK18" i="34" s="1"/>
  <c r="AX7" i="1"/>
  <c r="AW18" i="34" s="1"/>
  <c r="C7" i="1"/>
  <c r="AL11"/>
  <c r="AK22" i="34" s="1"/>
  <c r="X11" i="1"/>
  <c r="AX11"/>
  <c r="AW22" i="34" s="1"/>
  <c r="C11" i="1"/>
  <c r="X15"/>
  <c r="AL15"/>
  <c r="AK26" i="34" s="1"/>
  <c r="AX15" i="1"/>
  <c r="C15"/>
  <c r="AL19"/>
  <c r="AX19"/>
  <c r="AW30" i="34" s="1"/>
  <c r="X19" i="1"/>
  <c r="C19"/>
  <c r="AX23"/>
  <c r="AW34" i="34" s="1"/>
  <c r="AL23" i="1"/>
  <c r="AK34" i="34" s="1"/>
  <c r="X23" i="1"/>
  <c r="C23"/>
  <c r="AX27"/>
  <c r="AW38" i="34" s="1"/>
  <c r="X27" i="1"/>
  <c r="AL27"/>
  <c r="AK38" i="34" s="1"/>
  <c r="C27" i="1"/>
  <c r="AK10"/>
  <c r="M8" i="37" s="1"/>
  <c r="Z10" i="6"/>
  <c r="AK7" i="1"/>
  <c r="M5" i="37" s="1"/>
  <c r="Z7" i="6"/>
  <c r="AK8" i="1"/>
  <c r="M6" i="37" s="1"/>
  <c r="Z8" i="6"/>
  <c r="AK17" i="1"/>
  <c r="M15" i="37" s="1"/>
  <c r="Z17" i="6"/>
  <c r="AK21" i="1"/>
  <c r="M19" i="37" s="1"/>
  <c r="Z21" i="6"/>
  <c r="AK23" i="1"/>
  <c r="M21" i="37" s="1"/>
  <c r="Z23" i="6"/>
  <c r="AK26" i="1"/>
  <c r="M24" i="37" s="1"/>
  <c r="Z26" i="6"/>
  <c r="AK5" i="1"/>
  <c r="M3" i="37" s="1"/>
  <c r="Z5" i="6"/>
  <c r="AK22" i="1"/>
  <c r="M20" i="37" s="1"/>
  <c r="Z22" i="6"/>
  <c r="AK14" i="1"/>
  <c r="M12" i="37" s="1"/>
  <c r="Z14" i="6"/>
  <c r="AK18" i="1"/>
  <c r="M16" i="37" s="1"/>
  <c r="Z18" i="6"/>
  <c r="AK25" i="1"/>
  <c r="M23" i="37" s="1"/>
  <c r="Z25" i="6"/>
  <c r="AK24" i="1"/>
  <c r="M22" i="37" s="1"/>
  <c r="Z24" i="6"/>
  <c r="AK15" i="1"/>
  <c r="M13" i="37" s="1"/>
  <c r="Z15" i="6"/>
  <c r="AK20" i="1"/>
  <c r="M18" i="37" s="1"/>
  <c r="Z20" i="6"/>
  <c r="AK13" i="1"/>
  <c r="M11" i="37" s="1"/>
  <c r="Z13" i="6"/>
  <c r="AK6" i="1"/>
  <c r="M4" i="37" s="1"/>
  <c r="Z6" i="6"/>
  <c r="AK19" i="1"/>
  <c r="M17" i="37" s="1"/>
  <c r="Z19" i="6"/>
  <c r="AK28" i="1"/>
  <c r="M26" i="37" s="1"/>
  <c r="Z28" i="6"/>
  <c r="AK9" i="1"/>
  <c r="M7" i="37" s="1"/>
  <c r="Z9" i="6"/>
  <c r="AK27" i="1"/>
  <c r="M25" i="37" s="1"/>
  <c r="Z27" i="6"/>
  <c r="AK16" i="1"/>
  <c r="M14" i="37" s="1"/>
  <c r="Z16" i="6"/>
  <c r="Z12"/>
  <c r="AK11" i="1"/>
  <c r="M9" i="37" s="1"/>
  <c r="Z11" i="6"/>
  <c r="Q11" i="1"/>
  <c r="C9" i="37" s="1"/>
  <c r="Q26" i="1"/>
  <c r="C24" i="37" s="1"/>
  <c r="Q9" i="1"/>
  <c r="C7" i="37" s="1"/>
  <c r="Q5" i="1"/>
  <c r="C3" i="37" s="1"/>
  <c r="Q23" i="1"/>
  <c r="C21" i="37" s="1"/>
  <c r="Q15" i="1"/>
  <c r="C13" i="37" s="1"/>
  <c r="Q12" i="1"/>
  <c r="C10" i="37" s="1"/>
  <c r="P17" i="6"/>
  <c r="H6"/>
  <c r="O6"/>
  <c r="W6"/>
  <c r="AF6"/>
  <c r="AO6"/>
  <c r="F6"/>
  <c r="AY6"/>
  <c r="AY22"/>
  <c r="W22"/>
  <c r="AF22"/>
  <c r="O22"/>
  <c r="AO22"/>
  <c r="F22"/>
  <c r="O19"/>
  <c r="AO19"/>
  <c r="W19"/>
  <c r="F19"/>
  <c r="AF19"/>
  <c r="AY19"/>
  <c r="O16"/>
  <c r="AF16"/>
  <c r="F16"/>
  <c r="AO16"/>
  <c r="W16"/>
  <c r="AY16"/>
  <c r="O9"/>
  <c r="AY9"/>
  <c r="AF9"/>
  <c r="F9"/>
  <c r="W9"/>
  <c r="AO9"/>
  <c r="F25"/>
  <c r="AF25"/>
  <c r="AY25"/>
  <c r="W25"/>
  <c r="AO25"/>
  <c r="O25"/>
  <c r="H18"/>
  <c r="H9"/>
  <c r="P16"/>
  <c r="P23"/>
  <c r="H17"/>
  <c r="P9"/>
  <c r="Y10"/>
  <c r="P10"/>
  <c r="H14"/>
  <c r="O10"/>
  <c r="W10"/>
  <c r="AF10"/>
  <c r="AO10"/>
  <c r="F10"/>
  <c r="AY10"/>
  <c r="F26"/>
  <c r="AF26"/>
  <c r="O26"/>
  <c r="AO26"/>
  <c r="AY26"/>
  <c r="W26"/>
  <c r="W7"/>
  <c r="AY7"/>
  <c r="AO7"/>
  <c r="O7"/>
  <c r="F7"/>
  <c r="AF7"/>
  <c r="AO23"/>
  <c r="F23"/>
  <c r="AY23"/>
  <c r="AF23"/>
  <c r="O23"/>
  <c r="W23"/>
  <c r="O20"/>
  <c r="AO20"/>
  <c r="AY20"/>
  <c r="F20"/>
  <c r="W20"/>
  <c r="AF20"/>
  <c r="F13"/>
  <c r="AF13"/>
  <c r="AY13"/>
  <c r="O13"/>
  <c r="W13"/>
  <c r="AO13"/>
  <c r="P24"/>
  <c r="P18"/>
  <c r="Q17" i="1"/>
  <c r="C15" i="37" s="1"/>
  <c r="H12" i="6"/>
  <c r="Q27" i="1"/>
  <c r="C25" i="37" s="1"/>
  <c r="H13" i="6"/>
  <c r="H20"/>
  <c r="H5"/>
  <c r="P27"/>
  <c r="P19"/>
  <c r="P8"/>
  <c r="P25"/>
  <c r="P7"/>
  <c r="H19"/>
  <c r="AF14"/>
  <c r="AO14"/>
  <c r="W14"/>
  <c r="F14"/>
  <c r="AY14"/>
  <c r="O14"/>
  <c r="O11"/>
  <c r="AF11"/>
  <c r="W11"/>
  <c r="AO11"/>
  <c r="F11"/>
  <c r="AY11"/>
  <c r="AF27"/>
  <c r="W27"/>
  <c r="O27"/>
  <c r="AY27"/>
  <c r="AO27"/>
  <c r="F27"/>
  <c r="F8"/>
  <c r="AY8"/>
  <c r="AF8"/>
  <c r="O8"/>
  <c r="AO8"/>
  <c r="W8"/>
  <c r="W24"/>
  <c r="F24"/>
  <c r="AO24"/>
  <c r="AY24"/>
  <c r="AF24"/>
  <c r="O24"/>
  <c r="F17"/>
  <c r="W17"/>
  <c r="AO17"/>
  <c r="AF17"/>
  <c r="O17"/>
  <c r="AY17"/>
  <c r="H21"/>
  <c r="H24"/>
  <c r="P26"/>
  <c r="P12"/>
  <c r="H8"/>
  <c r="H7"/>
  <c r="P28"/>
  <c r="P6"/>
  <c r="P14"/>
  <c r="P21"/>
  <c r="P13"/>
  <c r="O18"/>
  <c r="W18"/>
  <c r="AO18"/>
  <c r="AF18"/>
  <c r="F18"/>
  <c r="AY18"/>
  <c r="W15"/>
  <c r="AF15"/>
  <c r="AY15"/>
  <c r="AO15"/>
  <c r="O15"/>
  <c r="F15"/>
  <c r="AF12"/>
  <c r="F12"/>
  <c r="AO12"/>
  <c r="AY12"/>
  <c r="W12"/>
  <c r="O12"/>
  <c r="W28"/>
  <c r="F28"/>
  <c r="AO28"/>
  <c r="AY28"/>
  <c r="AF28"/>
  <c r="O28"/>
  <c r="O5"/>
  <c r="AO5"/>
  <c r="W5"/>
  <c r="F5"/>
  <c r="AF5"/>
  <c r="AY5"/>
  <c r="W21"/>
  <c r="AO21"/>
  <c r="O21"/>
  <c r="AF21"/>
  <c r="F21"/>
  <c r="AY21"/>
  <c r="Q10" i="1"/>
  <c r="C8" i="37" s="1"/>
  <c r="Q24" i="1"/>
  <c r="C22" i="37" s="1"/>
  <c r="Q18" i="1"/>
  <c r="C16" i="37" s="1"/>
  <c r="Q16" i="1"/>
  <c r="Q14"/>
  <c r="C12" i="37" s="1"/>
  <c r="Q21" i="1"/>
  <c r="C19" i="37" s="1"/>
  <c r="Q6" i="1"/>
  <c r="C4" i="37" s="1"/>
  <c r="Q13" i="1"/>
  <c r="Q20"/>
  <c r="C18" i="37" s="1"/>
  <c r="Q25" i="1"/>
  <c r="Q8"/>
  <c r="C6" i="37" s="1"/>
  <c r="Q22" i="1"/>
  <c r="AA25" i="5"/>
  <c r="AA22"/>
  <c r="AA16"/>
  <c r="AA9"/>
  <c r="AA24"/>
  <c r="AA21"/>
  <c r="AA19"/>
  <c r="AA5"/>
  <c r="AA17"/>
  <c r="AA14"/>
  <c r="AA10"/>
  <c r="AA26"/>
  <c r="AA23"/>
  <c r="AA18"/>
  <c r="AA12"/>
  <c r="AA15"/>
  <c r="AA8"/>
  <c r="AA11"/>
  <c r="R10" i="13" l="1"/>
  <c r="AA12" i="6"/>
  <c r="E14" i="13"/>
  <c r="C14" i="37"/>
  <c r="E26" i="13"/>
  <c r="C26" i="37"/>
  <c r="E11" i="13"/>
  <c r="C11" i="37"/>
  <c r="E20" i="13"/>
  <c r="C20" i="37"/>
  <c r="E23" i="13"/>
  <c r="C23" i="37"/>
  <c r="E15" i="13"/>
  <c r="E13"/>
  <c r="G5" i="6"/>
  <c r="E3" i="13"/>
  <c r="R7"/>
  <c r="R17"/>
  <c r="AA25" i="6"/>
  <c r="R23" i="13"/>
  <c r="R3"/>
  <c r="R15"/>
  <c r="E19"/>
  <c r="E18"/>
  <c r="E12"/>
  <c r="E16"/>
  <c r="E21"/>
  <c r="E7"/>
  <c r="E9"/>
  <c r="AA16" i="6"/>
  <c r="R14" i="13"/>
  <c r="AA27" i="6"/>
  <c r="R25" i="13"/>
  <c r="R11"/>
  <c r="R20"/>
  <c r="R19"/>
  <c r="AA7" i="6"/>
  <c r="R5" i="13"/>
  <c r="R8"/>
  <c r="G19" i="6"/>
  <c r="E17" i="13"/>
  <c r="E24"/>
  <c r="AA28" i="6"/>
  <c r="R26" i="13"/>
  <c r="R4"/>
  <c r="R18"/>
  <c r="AA24" i="6"/>
  <c r="R22" i="13"/>
  <c r="AA14" i="6"/>
  <c r="R12" i="13"/>
  <c r="R21"/>
  <c r="E8"/>
  <c r="E6"/>
  <c r="E4"/>
  <c r="E22"/>
  <c r="E25"/>
  <c r="G12" i="6"/>
  <c r="E10" i="13"/>
  <c r="AA11" i="6"/>
  <c r="R9" i="13"/>
  <c r="R13"/>
  <c r="R16"/>
  <c r="AA26" i="6"/>
  <c r="R24" i="13"/>
  <c r="R6"/>
  <c r="E5"/>
  <c r="G7" i="6"/>
  <c r="G11"/>
  <c r="AB11" i="5"/>
  <c r="G23" i="6"/>
  <c r="G26"/>
  <c r="G15"/>
  <c r="AB24" i="5"/>
  <c r="G9" i="6"/>
  <c r="AB22" i="5"/>
  <c r="AA13" i="6"/>
  <c r="AB25" i="5"/>
  <c r="AB23"/>
  <c r="AB17"/>
  <c r="AB18"/>
  <c r="Q27" i="12"/>
  <c r="AZ27" i="1" s="1"/>
  <c r="AZ38" i="34" s="1"/>
  <c r="Y38"/>
  <c r="Q23" i="12"/>
  <c r="AZ23" i="1" s="1"/>
  <c r="Y34" i="34"/>
  <c r="K15" i="1"/>
  <c r="L15"/>
  <c r="AW26" i="34"/>
  <c r="Q15" i="12"/>
  <c r="AZ15" i="1" s="1"/>
  <c r="AZ26" i="34" s="1"/>
  <c r="Y26"/>
  <c r="AK31"/>
  <c r="K12" i="1"/>
  <c r="L12"/>
  <c r="Q8" i="12"/>
  <c r="AZ8" i="1" s="1"/>
  <c r="AZ19" i="34" s="1"/>
  <c r="Y19"/>
  <c r="D21" i="6"/>
  <c r="AW21" i="1"/>
  <c r="AM21"/>
  <c r="Y21"/>
  <c r="AY21"/>
  <c r="D21" i="12"/>
  <c r="AO21" i="1"/>
  <c r="BA21"/>
  <c r="Y28" i="34"/>
  <c r="Q17" i="12"/>
  <c r="AZ17" i="1" s="1"/>
  <c r="AZ28" i="34" s="1"/>
  <c r="AY13" i="1"/>
  <c r="AW13"/>
  <c r="D13" i="12"/>
  <c r="BA13" i="1"/>
  <c r="D13" i="6"/>
  <c r="AM13" i="1"/>
  <c r="Y13"/>
  <c r="AO13"/>
  <c r="K9"/>
  <c r="L9"/>
  <c r="D5" i="6"/>
  <c r="AO5" i="1"/>
  <c r="AY5"/>
  <c r="AW5"/>
  <c r="D5" i="12"/>
  <c r="J5" i="1" s="1"/>
  <c r="BA5"/>
  <c r="Y5"/>
  <c r="AM5"/>
  <c r="Y16" i="34"/>
  <c r="Q5" i="12"/>
  <c r="AZ5" i="1" s="1"/>
  <c r="AZ16" i="34" s="1"/>
  <c r="AY26" i="1"/>
  <c r="Y26"/>
  <c r="D26" i="6"/>
  <c r="AO26" i="1"/>
  <c r="AW26"/>
  <c r="AM26"/>
  <c r="D26" i="12"/>
  <c r="J26" i="1" s="1"/>
  <c r="BA26"/>
  <c r="Y18"/>
  <c r="AY18"/>
  <c r="BC18" s="1"/>
  <c r="S16" i="37" s="1"/>
  <c r="D18" i="12"/>
  <c r="AM18" i="1"/>
  <c r="D18" i="6"/>
  <c r="AO18" i="1"/>
  <c r="AW18"/>
  <c r="BA18"/>
  <c r="AW29" i="34"/>
  <c r="D10" i="6"/>
  <c r="BA10" i="1"/>
  <c r="AM10"/>
  <c r="AO10"/>
  <c r="AY10"/>
  <c r="D10" i="12"/>
  <c r="AW10" i="1"/>
  <c r="Y10"/>
  <c r="Q6" i="12"/>
  <c r="AZ6" i="1" s="1"/>
  <c r="AZ17" i="34" s="1"/>
  <c r="Y17"/>
  <c r="D27" i="6"/>
  <c r="BA27" i="1"/>
  <c r="AY27"/>
  <c r="AW27"/>
  <c r="Y27"/>
  <c r="AO27"/>
  <c r="AM27"/>
  <c r="D27" i="12"/>
  <c r="AY19" i="1"/>
  <c r="Y19"/>
  <c r="D19" i="6"/>
  <c r="AM19" i="1"/>
  <c r="AO19"/>
  <c r="AW19"/>
  <c r="D19" i="12"/>
  <c r="J19" i="1" s="1"/>
  <c r="BA19"/>
  <c r="AK30" i="34"/>
  <c r="D11" i="6"/>
  <c r="AM11" i="1"/>
  <c r="AO11"/>
  <c r="AW11"/>
  <c r="AY11"/>
  <c r="BA11"/>
  <c r="D11" i="12"/>
  <c r="J11" i="1" s="1"/>
  <c r="Y11"/>
  <c r="K28"/>
  <c r="L28"/>
  <c r="D24" i="6"/>
  <c r="Y24" i="1"/>
  <c r="AM24"/>
  <c r="BA24"/>
  <c r="AO24"/>
  <c r="AW24"/>
  <c r="D24" i="12"/>
  <c r="AY24" i="1"/>
  <c r="D16" i="6"/>
  <c r="BA16" i="1"/>
  <c r="AM16"/>
  <c r="D16" i="12"/>
  <c r="AO16" i="1"/>
  <c r="AY16"/>
  <c r="Y16"/>
  <c r="AW16"/>
  <c r="BA8"/>
  <c r="AM8"/>
  <c r="AW8"/>
  <c r="D8" i="12"/>
  <c r="AO8" i="1"/>
  <c r="D8" i="6"/>
  <c r="AY8" i="1"/>
  <c r="BC8" s="1"/>
  <c r="S6" i="37" s="1"/>
  <c r="Y8" i="1"/>
  <c r="K8"/>
  <c r="L8"/>
  <c r="Q21" i="12"/>
  <c r="AZ21" i="1" s="1"/>
  <c r="AZ32" i="34" s="1"/>
  <c r="Y32"/>
  <c r="K21" i="1"/>
  <c r="L21"/>
  <c r="AW28" i="34"/>
  <c r="K17" i="1"/>
  <c r="L17"/>
  <c r="Q9" i="12"/>
  <c r="AZ9" i="1" s="1"/>
  <c r="AZ20" i="34" s="1"/>
  <c r="Y20"/>
  <c r="K26" i="1"/>
  <c r="L26"/>
  <c r="Y37" i="34"/>
  <c r="Q26" i="12"/>
  <c r="AZ26" i="1" s="1"/>
  <c r="AZ37" i="34" s="1"/>
  <c r="Q18" i="12"/>
  <c r="AZ18" i="1" s="1"/>
  <c r="AZ29" i="34" s="1"/>
  <c r="Y29"/>
  <c r="Q14" i="12"/>
  <c r="AZ14" i="1" s="1"/>
  <c r="AZ25" i="34" s="1"/>
  <c r="Y25"/>
  <c r="Q10" i="12"/>
  <c r="AZ10" i="1" s="1"/>
  <c r="AZ21" i="34" s="1"/>
  <c r="Y21"/>
  <c r="K27" i="1"/>
  <c r="L27"/>
  <c r="AZ34" i="34"/>
  <c r="L23" i="1"/>
  <c r="L19"/>
  <c r="K11"/>
  <c r="L11"/>
  <c r="K7"/>
  <c r="L7"/>
  <c r="Y18" i="34"/>
  <c r="Q7" i="12"/>
  <c r="AZ7" i="1" s="1"/>
  <c r="AZ18" i="34" s="1"/>
  <c r="AW39"/>
  <c r="K24" i="1"/>
  <c r="L24"/>
  <c r="J24"/>
  <c r="Y35" i="34"/>
  <c r="Q24" i="12"/>
  <c r="AZ24" i="1" s="1"/>
  <c r="AZ35" i="34" s="1"/>
  <c r="J16" i="1"/>
  <c r="Q12" i="12"/>
  <c r="AZ12" i="1" s="1"/>
  <c r="AZ23" i="34" s="1"/>
  <c r="Y23"/>
  <c r="J8" i="1"/>
  <c r="D25" i="6"/>
  <c r="AW25" i="1"/>
  <c r="AO25"/>
  <c r="BA25"/>
  <c r="Y25"/>
  <c r="AY25"/>
  <c r="BC25" s="1"/>
  <c r="D25" i="12"/>
  <c r="AM25" i="1"/>
  <c r="J25"/>
  <c r="L25"/>
  <c r="J21"/>
  <c r="AY17"/>
  <c r="BA17"/>
  <c r="AW17"/>
  <c r="D17" i="12"/>
  <c r="J17" i="1" s="1"/>
  <c r="AO17"/>
  <c r="AM17"/>
  <c r="Y17"/>
  <c r="D17" i="6"/>
  <c r="Y24" i="34"/>
  <c r="Q13" i="12"/>
  <c r="AZ13" i="1" s="1"/>
  <c r="AZ24" i="34" s="1"/>
  <c r="L13" i="1"/>
  <c r="AO9"/>
  <c r="AY9"/>
  <c r="BC9" s="1"/>
  <c r="S7" i="37" s="1"/>
  <c r="AW9" i="1"/>
  <c r="D9" i="6"/>
  <c r="AM9" i="1"/>
  <c r="D9" i="12"/>
  <c r="J9" i="1" s="1"/>
  <c r="BA9"/>
  <c r="Y9"/>
  <c r="K5"/>
  <c r="L5"/>
  <c r="BA22"/>
  <c r="AY22"/>
  <c r="D22" i="6"/>
  <c r="AM22" i="1"/>
  <c r="D22" i="12"/>
  <c r="AW22" i="1"/>
  <c r="Y22"/>
  <c r="AO22"/>
  <c r="K22"/>
  <c r="L22"/>
  <c r="K18"/>
  <c r="L18"/>
  <c r="D14" i="6"/>
  <c r="BA14" i="1"/>
  <c r="AM14"/>
  <c r="AW14"/>
  <c r="AY14"/>
  <c r="Y14"/>
  <c r="D14" i="12"/>
  <c r="J14" i="1" s="1"/>
  <c r="AO14"/>
  <c r="K14"/>
  <c r="L14"/>
  <c r="L10"/>
  <c r="D6" i="6"/>
  <c r="AO6" i="1"/>
  <c r="AM6"/>
  <c r="D6" i="12"/>
  <c r="J6" i="1" s="1"/>
  <c r="AY6"/>
  <c r="AW6"/>
  <c r="BA6"/>
  <c r="Y6"/>
  <c r="J27"/>
  <c r="AY23"/>
  <c r="AW23"/>
  <c r="BA23"/>
  <c r="BD23" s="1"/>
  <c r="T21" i="37" s="1"/>
  <c r="D23" i="12"/>
  <c r="Y23" i="1"/>
  <c r="D23" i="6"/>
  <c r="AO23" i="1"/>
  <c r="AM23"/>
  <c r="J23"/>
  <c r="Y30" i="34"/>
  <c r="Q19" i="12"/>
  <c r="AZ19" i="1" s="1"/>
  <c r="AZ30" i="34" s="1"/>
  <c r="D15" i="12"/>
  <c r="J15" i="1" s="1"/>
  <c r="BA15"/>
  <c r="AY15"/>
  <c r="BC15" s="1"/>
  <c r="S13" i="37" s="1"/>
  <c r="D15" i="6"/>
  <c r="AW15" i="1"/>
  <c r="AM15"/>
  <c r="AO15"/>
  <c r="Y15"/>
  <c r="Y22" i="34"/>
  <c r="Q11" i="12"/>
  <c r="AZ11" i="1" s="1"/>
  <c r="AZ22" i="34" s="1"/>
  <c r="D7" i="6"/>
  <c r="AW7" i="1"/>
  <c r="AY7"/>
  <c r="Y7"/>
  <c r="AO7"/>
  <c r="AM7"/>
  <c r="BA7"/>
  <c r="D7" i="12"/>
  <c r="J7" i="1" s="1"/>
  <c r="AY28"/>
  <c r="AO28"/>
  <c r="AW28"/>
  <c r="D28" i="6"/>
  <c r="D28" i="12"/>
  <c r="J28" i="1" s="1"/>
  <c r="Y28"/>
  <c r="BA28"/>
  <c r="AM28"/>
  <c r="Q28" i="12"/>
  <c r="AZ28" i="1" s="1"/>
  <c r="AZ39" i="34" s="1"/>
  <c r="Y39"/>
  <c r="Y20" i="1"/>
  <c r="AO20"/>
  <c r="AM20"/>
  <c r="D20" i="12"/>
  <c r="J20" i="1" s="1"/>
  <c r="AW20"/>
  <c r="D20" i="6"/>
  <c r="AY20" i="1"/>
  <c r="BA20"/>
  <c r="K20"/>
  <c r="L20"/>
  <c r="Q20" i="12"/>
  <c r="AZ20" i="1" s="1"/>
  <c r="AZ31" i="34" s="1"/>
  <c r="Y31"/>
  <c r="K16" i="1"/>
  <c r="L16"/>
  <c r="Q16" i="12"/>
  <c r="AZ16" i="1" s="1"/>
  <c r="AZ27" i="34" s="1"/>
  <c r="Y27"/>
  <c r="D12" i="6"/>
  <c r="AY12" i="1"/>
  <c r="AW12"/>
  <c r="D12" i="12"/>
  <c r="AO12" i="1"/>
  <c r="Y12"/>
  <c r="BA12"/>
  <c r="AM12"/>
  <c r="J12"/>
  <c r="AW19" i="34"/>
  <c r="Q25" i="12"/>
  <c r="AZ25" i="1" s="1"/>
  <c r="AZ36" i="34" s="1"/>
  <c r="Y36"/>
  <c r="AW36"/>
  <c r="J13" i="1"/>
  <c r="AW20" i="34"/>
  <c r="Q22" i="12"/>
  <c r="AZ22" i="1" s="1"/>
  <c r="AZ33" i="34" s="1"/>
  <c r="Y33"/>
  <c r="J22" i="1"/>
  <c r="J18"/>
  <c r="J10"/>
  <c r="K6"/>
  <c r="L6"/>
  <c r="AA9" i="6"/>
  <c r="AA19"/>
  <c r="AA8"/>
  <c r="AA22"/>
  <c r="AA18"/>
  <c r="AA10"/>
  <c r="AA23"/>
  <c r="AA6"/>
  <c r="AA20"/>
  <c r="AA17"/>
  <c r="AA15"/>
  <c r="AA5"/>
  <c r="AA21"/>
  <c r="G13"/>
  <c r="G21"/>
  <c r="G8"/>
  <c r="G16"/>
  <c r="G24"/>
  <c r="G27"/>
  <c r="G17"/>
  <c r="G22"/>
  <c r="G25"/>
  <c r="G20"/>
  <c r="G6"/>
  <c r="G14"/>
  <c r="G18"/>
  <c r="G10"/>
  <c r="AA13" i="5"/>
  <c r="E11" i="7"/>
  <c r="E8"/>
  <c r="AB6" i="5"/>
  <c r="AB5"/>
  <c r="Z21"/>
  <c r="AG11"/>
  <c r="E20" i="7"/>
  <c r="E23"/>
  <c r="AA7" i="5"/>
  <c r="E16" i="7"/>
  <c r="E7"/>
  <c r="AA6" i="5"/>
  <c r="E24" i="7"/>
  <c r="E15"/>
  <c r="E4"/>
  <c r="E6"/>
  <c r="E3"/>
  <c r="AA20" i="5"/>
  <c r="E13" i="7"/>
  <c r="AG10" i="5"/>
  <c r="AB7"/>
  <c r="AG17"/>
  <c r="AB21"/>
  <c r="AG21"/>
  <c r="E12" i="7"/>
  <c r="AB13" i="5"/>
  <c r="AB10"/>
  <c r="AF21"/>
  <c r="AG13"/>
  <c r="AB26"/>
  <c r="Z5"/>
  <c r="AF10"/>
  <c r="Z11"/>
  <c r="Z13"/>
  <c r="Z9"/>
  <c r="AG16"/>
  <c r="Z12"/>
  <c r="AG20"/>
  <c r="Z23"/>
  <c r="AF25"/>
  <c r="Z7"/>
  <c r="AG8"/>
  <c r="Z8"/>
  <c r="Z18"/>
  <c r="AG15"/>
  <c r="AB16"/>
  <c r="Z14"/>
  <c r="AG19"/>
  <c r="AB20"/>
  <c r="Z22"/>
  <c r="AF24"/>
  <c r="Z26"/>
  <c r="AG23"/>
  <c r="AG25"/>
  <c r="Z6"/>
  <c r="Z17"/>
  <c r="AF15"/>
  <c r="AF16"/>
  <c r="AB14"/>
  <c r="AF19"/>
  <c r="AF20"/>
  <c r="AF5"/>
  <c r="AF6"/>
  <c r="AG7"/>
  <c r="AB8"/>
  <c r="Z10"/>
  <c r="AF11"/>
  <c r="AF13"/>
  <c r="AF17"/>
  <c r="AG9"/>
  <c r="AF9"/>
  <c r="AB15"/>
  <c r="Z15"/>
  <c r="Z16"/>
  <c r="AG12"/>
  <c r="AF12"/>
  <c r="AB19"/>
  <c r="Z19"/>
  <c r="Z20"/>
  <c r="AF23"/>
  <c r="Z25"/>
  <c r="AF7"/>
  <c r="AF8"/>
  <c r="AB9"/>
  <c r="AF18"/>
  <c r="AB12"/>
  <c r="AF14"/>
  <c r="AF22"/>
  <c r="Z24"/>
  <c r="AF26"/>
  <c r="AG22"/>
  <c r="AG24"/>
  <c r="AG26"/>
  <c r="E19" i="7"/>
  <c r="E18"/>
  <c r="E26"/>
  <c r="E5"/>
  <c r="E9"/>
  <c r="E10"/>
  <c r="E17"/>
  <c r="E25"/>
  <c r="E21"/>
  <c r="E14"/>
  <c r="E22"/>
  <c r="AG5" i="5" l="1"/>
  <c r="AG18"/>
  <c r="AG6"/>
  <c r="AG14"/>
  <c r="P27" i="1"/>
  <c r="H25" i="13" s="1"/>
  <c r="P21" i="1"/>
  <c r="H19" i="13" s="1"/>
  <c r="P24" i="1"/>
  <c r="P12"/>
  <c r="H10" i="13" s="1"/>
  <c r="P6" i="1"/>
  <c r="H4" i="13" s="1"/>
  <c r="P11" i="1"/>
  <c r="H9" i="13" s="1"/>
  <c r="P15" i="1"/>
  <c r="H13" i="13" s="1"/>
  <c r="P8" i="1"/>
  <c r="P28"/>
  <c r="H26" i="13" s="1"/>
  <c r="P26" i="1"/>
  <c r="H24" i="13" s="1"/>
  <c r="P18" i="1"/>
  <c r="H16" i="13" s="1"/>
  <c r="P5" i="1"/>
  <c r="H3" i="13" s="1"/>
  <c r="P16" i="1"/>
  <c r="H14" i="13" s="1"/>
  <c r="P20" i="1"/>
  <c r="H18" i="13" s="1"/>
  <c r="P14" i="1"/>
  <c r="H12" i="13" s="1"/>
  <c r="P22" i="1"/>
  <c r="H20" i="13" s="1"/>
  <c r="P7" i="1"/>
  <c r="H5" i="13" s="1"/>
  <c r="P17" i="1"/>
  <c r="H15" i="13" s="1"/>
  <c r="P9" i="1"/>
  <c r="H7" i="13" s="1"/>
  <c r="X23"/>
  <c r="S23" i="37"/>
  <c r="X6" i="13"/>
  <c r="X13"/>
  <c r="Y21"/>
  <c r="X7"/>
  <c r="X16"/>
  <c r="X5" i="5"/>
  <c r="X25"/>
  <c r="X26"/>
  <c r="X24"/>
  <c r="AQ15" i="6"/>
  <c r="AR23"/>
  <c r="Z12" i="12"/>
  <c r="AO23" i="34"/>
  <c r="S27"/>
  <c r="S31"/>
  <c r="AD20" i="12"/>
  <c r="AU31" i="34"/>
  <c r="Z31"/>
  <c r="AB20" i="1"/>
  <c r="H18" i="37" s="1"/>
  <c r="R20" i="12"/>
  <c r="U18" i="5" s="1"/>
  <c r="E28" i="12"/>
  <c r="D39" i="34"/>
  <c r="AX39"/>
  <c r="AF28" i="12"/>
  <c r="AE28" s="1"/>
  <c r="D18" i="34"/>
  <c r="E7" i="12"/>
  <c r="Z18" i="34"/>
  <c r="R7" i="12"/>
  <c r="U5" i="5" s="1"/>
  <c r="AB7" i="1"/>
  <c r="H5" i="37" s="1"/>
  <c r="AL26" i="34"/>
  <c r="X15" i="12"/>
  <c r="W15" s="1"/>
  <c r="AR15" i="1"/>
  <c r="N13" i="37" s="1"/>
  <c r="BA26" i="34"/>
  <c r="AH15" i="12"/>
  <c r="AG15" s="1"/>
  <c r="BD15" i="1"/>
  <c r="T13" i="37" s="1"/>
  <c r="AD23" i="12"/>
  <c r="AU34" i="34"/>
  <c r="AX17"/>
  <c r="BC6" i="1"/>
  <c r="S4" i="37" s="1"/>
  <c r="AF6" i="12"/>
  <c r="AE6" s="1"/>
  <c r="S25" i="34"/>
  <c r="AX25"/>
  <c r="BC14" i="1"/>
  <c r="S12" i="37" s="1"/>
  <c r="AF14" i="12"/>
  <c r="AE14" s="1"/>
  <c r="S33" i="34"/>
  <c r="E22" i="12"/>
  <c r="D33" i="34"/>
  <c r="BA33"/>
  <c r="AH22" i="12"/>
  <c r="AG22" s="1"/>
  <c r="T16" i="34"/>
  <c r="O5" i="12"/>
  <c r="D20" i="34"/>
  <c r="E9" i="12"/>
  <c r="AF9"/>
  <c r="AE9" s="1"/>
  <c r="AX20" i="34"/>
  <c r="M17" i="12"/>
  <c r="Q28" i="34"/>
  <c r="X17" i="12"/>
  <c r="W17" s="1"/>
  <c r="AL28" i="34"/>
  <c r="AR17" i="1"/>
  <c r="N15" i="37" s="1"/>
  <c r="BD17" i="1"/>
  <c r="T15" i="37" s="1"/>
  <c r="AH17" i="12"/>
  <c r="AG17" s="1"/>
  <c r="BA28" i="34"/>
  <c r="O25" i="12"/>
  <c r="T36" i="34"/>
  <c r="AL36"/>
  <c r="AR25" i="1"/>
  <c r="X25" i="12"/>
  <c r="W25" s="1"/>
  <c r="BA36" i="34"/>
  <c r="AH25" i="12"/>
  <c r="AG25" s="1"/>
  <c r="BD25" i="1"/>
  <c r="O7" i="12"/>
  <c r="T18" i="34"/>
  <c r="O19" i="12"/>
  <c r="T30" i="34"/>
  <c r="S37"/>
  <c r="T28"/>
  <c r="O17" i="12"/>
  <c r="S19" i="34"/>
  <c r="AO19"/>
  <c r="Z8" i="12"/>
  <c r="BA19" i="34"/>
  <c r="BD8" i="1"/>
  <c r="T6" i="37" s="1"/>
  <c r="AH8" i="12"/>
  <c r="AG8" s="1"/>
  <c r="Z27" i="34"/>
  <c r="R16" i="12"/>
  <c r="U14" i="5" s="1"/>
  <c r="AB16" i="1"/>
  <c r="AL27" i="34"/>
  <c r="AR16" i="1"/>
  <c r="X16" i="12"/>
  <c r="W16" s="1"/>
  <c r="AO35" i="34"/>
  <c r="Z24" i="12"/>
  <c r="Q18" i="34"/>
  <c r="M7" i="12"/>
  <c r="Z22" i="34"/>
  <c r="AB11" i="1"/>
  <c r="H9" i="37" s="1"/>
  <c r="R11" i="12"/>
  <c r="U9" i="5" s="1"/>
  <c r="AU22" i="34"/>
  <c r="AD11" i="12"/>
  <c r="M15"/>
  <c r="Q26" i="34"/>
  <c r="BA30"/>
  <c r="BD19" i="1"/>
  <c r="AH19" i="12"/>
  <c r="AG19" s="1"/>
  <c r="AL30" i="34"/>
  <c r="X19" i="12"/>
  <c r="W19" s="1"/>
  <c r="D38" i="34"/>
  <c r="E27" i="12"/>
  <c r="AU38" i="34"/>
  <c r="AD27" i="12"/>
  <c r="AX21" i="34"/>
  <c r="BC10" i="1"/>
  <c r="S8" i="37" s="1"/>
  <c r="AF10" i="12"/>
  <c r="AE10" s="1"/>
  <c r="Z29" i="34"/>
  <c r="AB18" i="1"/>
  <c r="H16" i="37" s="1"/>
  <c r="R18" i="12"/>
  <c r="U16" i="5" s="1"/>
  <c r="AU37" i="34"/>
  <c r="AD26" i="12"/>
  <c r="BC26" i="1"/>
  <c r="S24" i="37" s="1"/>
  <c r="AX37" i="34"/>
  <c r="AF26" i="12"/>
  <c r="AE26" s="1"/>
  <c r="AL16" i="34"/>
  <c r="X5" i="12"/>
  <c r="W5" s="1"/>
  <c r="AR5" i="1"/>
  <c r="N3" i="37" s="1"/>
  <c r="AD5" i="12"/>
  <c r="AU16" i="34"/>
  <c r="Q20"/>
  <c r="M9" i="12"/>
  <c r="AR13" i="1"/>
  <c r="X13" i="12"/>
  <c r="W13" s="1"/>
  <c r="AL24" i="34"/>
  <c r="AU24"/>
  <c r="AD13" i="12"/>
  <c r="BA32" i="34"/>
  <c r="AH21" i="12"/>
  <c r="AG21" s="1"/>
  <c r="BD21" i="1"/>
  <c r="T19" i="37" s="1"/>
  <c r="AB21" i="1"/>
  <c r="H19" i="37" s="1"/>
  <c r="R21" i="12"/>
  <c r="U19" i="5" s="1"/>
  <c r="Z32" i="34"/>
  <c r="M28" i="12"/>
  <c r="Q39" i="34"/>
  <c r="O6" i="12"/>
  <c r="T17" i="34"/>
  <c r="M10" i="12"/>
  <c r="Q21" i="34"/>
  <c r="AQ25" i="6"/>
  <c r="M12" i="12"/>
  <c r="Q23" i="34"/>
  <c r="AR12" i="1"/>
  <c r="N10" i="37" s="1"/>
  <c r="X12" i="12"/>
  <c r="W12" s="1"/>
  <c r="AL23" i="34"/>
  <c r="E12" i="12"/>
  <c r="D23" i="34"/>
  <c r="BA31"/>
  <c r="AH20" i="12"/>
  <c r="AG20" s="1"/>
  <c r="BD20" i="1"/>
  <c r="T18" i="37" s="1"/>
  <c r="D31" i="34"/>
  <c r="E20" i="12"/>
  <c r="AL39" i="34"/>
  <c r="X28" i="12"/>
  <c r="W28" s="1"/>
  <c r="AR28" i="1"/>
  <c r="BA18" i="34"/>
  <c r="BD7" i="1"/>
  <c r="T5" i="37" s="1"/>
  <c r="AH7" i="12"/>
  <c r="AG7" s="1"/>
  <c r="AX18" i="34"/>
  <c r="AF7" i="12"/>
  <c r="AE7" s="1"/>
  <c r="BC7" i="1"/>
  <c r="S5" i="37" s="1"/>
  <c r="AU26" i="34"/>
  <c r="AD15" i="12"/>
  <c r="D26" i="34"/>
  <c r="E15" i="12"/>
  <c r="Z34" i="34"/>
  <c r="R23" i="12"/>
  <c r="U21" i="5" s="1"/>
  <c r="AB23" i="1"/>
  <c r="H21" i="37" s="1"/>
  <c r="AX34" i="34"/>
  <c r="BC23" i="1"/>
  <c r="S21" i="37" s="1"/>
  <c r="AF23" i="12"/>
  <c r="AE23" s="1"/>
  <c r="Z17" i="34"/>
  <c r="AB6" i="1"/>
  <c r="H4" i="37" s="1"/>
  <c r="R6" i="12"/>
  <c r="U4" i="5" s="1"/>
  <c r="E6" i="12"/>
  <c r="D17" i="34"/>
  <c r="O10" i="12"/>
  <c r="T21" i="34"/>
  <c r="AO25"/>
  <c r="Z14" i="12"/>
  <c r="AD14"/>
  <c r="AU25" i="34"/>
  <c r="O18" i="12"/>
  <c r="T29" i="34"/>
  <c r="AO33"/>
  <c r="Z22" i="12"/>
  <c r="AR22" i="1"/>
  <c r="X22" i="12"/>
  <c r="W22" s="1"/>
  <c r="AL33" i="34"/>
  <c r="S16"/>
  <c r="AL20"/>
  <c r="X9" i="12"/>
  <c r="W9" s="1"/>
  <c r="AR9" i="1"/>
  <c r="N7" i="37" s="1"/>
  <c r="Z9" i="12"/>
  <c r="AO20" i="34"/>
  <c r="AO28"/>
  <c r="Z17" i="12"/>
  <c r="AF17"/>
  <c r="AE17" s="1"/>
  <c r="AX28" i="34"/>
  <c r="K25" i="1"/>
  <c r="P25" s="1"/>
  <c r="X23" i="5"/>
  <c r="D36" i="34"/>
  <c r="E25" i="12"/>
  <c r="AO36" i="34"/>
  <c r="Z25" i="12"/>
  <c r="T35" i="34"/>
  <c r="O24" i="12"/>
  <c r="S18" i="34"/>
  <c r="K19" i="1"/>
  <c r="P19" s="1"/>
  <c r="X17" i="5"/>
  <c r="BD22" i="1"/>
  <c r="Q37" i="34"/>
  <c r="M26" i="12"/>
  <c r="S28" i="34"/>
  <c r="O21" i="12"/>
  <c r="T32" i="34"/>
  <c r="Z19"/>
  <c r="R8" i="12"/>
  <c r="U6" i="5" s="1"/>
  <c r="AB8" i="1"/>
  <c r="H6" i="37" s="1"/>
  <c r="E8" i="12"/>
  <c r="D19" i="34"/>
  <c r="AX27"/>
  <c r="BC16" i="1"/>
  <c r="AF16" i="12"/>
  <c r="AE16" s="1"/>
  <c r="BA27" i="34"/>
  <c r="AH16" i="12"/>
  <c r="AG16" s="1"/>
  <c r="BD16" i="1"/>
  <c r="AF24" i="12"/>
  <c r="AE24" s="1"/>
  <c r="AX35" i="34"/>
  <c r="BC24" i="1"/>
  <c r="S22" i="37" s="1"/>
  <c r="BA35" i="34"/>
  <c r="AH24" i="12"/>
  <c r="AG24" s="1"/>
  <c r="BD24" i="1"/>
  <c r="T22" i="37" s="1"/>
  <c r="O28" i="12"/>
  <c r="T39" i="34"/>
  <c r="E11" i="12"/>
  <c r="D22" i="34"/>
  <c r="Z11" i="12"/>
  <c r="AO22" i="34"/>
  <c r="D30"/>
  <c r="E19" i="12"/>
  <c r="AL38" i="34"/>
  <c r="X27" i="12"/>
  <c r="W27" s="1"/>
  <c r="AR27" i="1"/>
  <c r="N25" i="37" s="1"/>
  <c r="AX38" i="34"/>
  <c r="BC27" i="1"/>
  <c r="S25" i="37" s="1"/>
  <c r="AF27" i="12"/>
  <c r="AE27" s="1"/>
  <c r="Z21" i="34"/>
  <c r="AB10" i="1"/>
  <c r="H8" i="37" s="1"/>
  <c r="R10" i="12"/>
  <c r="U8" i="5" s="1"/>
  <c r="AO21" i="34"/>
  <c r="Z10" i="12"/>
  <c r="BA29" i="34"/>
  <c r="BD18" i="1"/>
  <c r="T16" i="37" s="1"/>
  <c r="AH18" i="12"/>
  <c r="AG18" s="1"/>
  <c r="AL29" i="34"/>
  <c r="AR18" i="1"/>
  <c r="N16" i="37" s="1"/>
  <c r="X18" i="12"/>
  <c r="W18" s="1"/>
  <c r="BA37" i="34"/>
  <c r="AH26" i="12"/>
  <c r="AG26" s="1"/>
  <c r="BD26" i="1"/>
  <c r="T24" i="37" s="1"/>
  <c r="AO37" i="34"/>
  <c r="Z26" i="12"/>
  <c r="Z16" i="34"/>
  <c r="R5" i="12"/>
  <c r="U3" i="5" s="1"/>
  <c r="AB5" i="1"/>
  <c r="H3" i="37" s="1"/>
  <c r="AF5" i="12"/>
  <c r="AE5" s="1"/>
  <c r="AX16" i="34"/>
  <c r="BC5" i="1"/>
  <c r="S3" i="37" s="1"/>
  <c r="AX24" i="34"/>
  <c r="BC13" i="1"/>
  <c r="AF13" i="12"/>
  <c r="AE13" s="1"/>
  <c r="AO32" i="34"/>
  <c r="Z21" i="12"/>
  <c r="AL32" i="34"/>
  <c r="AR21" i="1"/>
  <c r="N19" i="37" s="1"/>
  <c r="X21" i="12"/>
  <c r="W21" s="1"/>
  <c r="O12"/>
  <c r="T23" i="34"/>
  <c r="S17"/>
  <c r="AQ9" i="6"/>
  <c r="BA23" i="34"/>
  <c r="AH12" i="12"/>
  <c r="AG12" s="1"/>
  <c r="AU23" i="34"/>
  <c r="AD12" i="12"/>
  <c r="AF20"/>
  <c r="AE20" s="1"/>
  <c r="BC20" i="1"/>
  <c r="S18" i="37" s="1"/>
  <c r="AX31" i="34"/>
  <c r="AL31"/>
  <c r="X20" i="12"/>
  <c r="W20" s="1"/>
  <c r="BD28" i="1"/>
  <c r="AH28" i="12"/>
  <c r="AG28" s="1"/>
  <c r="BA39" i="34"/>
  <c r="AD28" i="12"/>
  <c r="AU39" i="34"/>
  <c r="X7" i="12"/>
  <c r="W7" s="1"/>
  <c r="AL18" i="34"/>
  <c r="AR7" i="1"/>
  <c r="N5" i="37" s="1"/>
  <c r="AD7" i="12"/>
  <c r="AU18" i="34"/>
  <c r="R15" i="12"/>
  <c r="U13" i="5" s="1"/>
  <c r="Z26" i="34"/>
  <c r="M23" i="12"/>
  <c r="Q34" i="34"/>
  <c r="AL34"/>
  <c r="AR23" i="1"/>
  <c r="N21" i="37" s="1"/>
  <c r="X23" i="12"/>
  <c r="W23" s="1"/>
  <c r="D34" i="34"/>
  <c r="E23" i="12"/>
  <c r="M27"/>
  <c r="Q38" i="34"/>
  <c r="BA17"/>
  <c r="AH6" i="12"/>
  <c r="AG6" s="1"/>
  <c r="BD6" i="1"/>
  <c r="T4" i="37" s="1"/>
  <c r="AL17" i="34"/>
  <c r="AR6" i="1"/>
  <c r="N4" i="37" s="1"/>
  <c r="X6" i="12"/>
  <c r="W6" s="1"/>
  <c r="K10" i="1"/>
  <c r="P10" s="1"/>
  <c r="X8" i="5"/>
  <c r="E14" i="12"/>
  <c r="D25" i="34"/>
  <c r="AL25"/>
  <c r="AR14" i="1"/>
  <c r="N12" i="37" s="1"/>
  <c r="X14" i="12"/>
  <c r="W14" s="1"/>
  <c r="S29" i="34"/>
  <c r="Z33"/>
  <c r="R22" i="12"/>
  <c r="U20" i="5" s="1"/>
  <c r="AB22" i="1"/>
  <c r="Z20" i="34"/>
  <c r="R9" i="12"/>
  <c r="U7" i="5" s="1"/>
  <c r="AB9" i="1"/>
  <c r="H7" i="37" s="1"/>
  <c r="O13" i="12"/>
  <c r="T24" i="34"/>
  <c r="E17" i="12"/>
  <c r="D28" i="34"/>
  <c r="M21" i="12"/>
  <c r="Q32" i="34"/>
  <c r="M25" i="12"/>
  <c r="AQ25" i="1" s="1"/>
  <c r="Q36" i="34"/>
  <c r="AX36"/>
  <c r="AF25" i="12"/>
  <c r="AE25" s="1"/>
  <c r="AD25"/>
  <c r="AU36" i="34"/>
  <c r="S35"/>
  <c r="H22" i="13"/>
  <c r="O11" i="12"/>
  <c r="T22" i="34"/>
  <c r="O23" i="12"/>
  <c r="T34" i="34"/>
  <c r="O27" i="12"/>
  <c r="T38" i="34"/>
  <c r="M14" i="12"/>
  <c r="Q25" i="34"/>
  <c r="Q16"/>
  <c r="M5" i="12"/>
  <c r="BC17" i="1"/>
  <c r="S15" i="37" s="1"/>
  <c r="S32" i="34"/>
  <c r="AX19"/>
  <c r="AF8" i="12"/>
  <c r="AE8" s="1"/>
  <c r="AD8"/>
  <c r="AU19" i="34"/>
  <c r="AO27"/>
  <c r="Z16" i="12"/>
  <c r="D35" i="34"/>
  <c r="E24" i="12"/>
  <c r="X24"/>
  <c r="W24" s="1"/>
  <c r="AL35" i="34"/>
  <c r="AR24" i="1"/>
  <c r="N22" i="37" s="1"/>
  <c r="S39" i="34"/>
  <c r="Q22"/>
  <c r="M11" i="12"/>
  <c r="BA22" i="34"/>
  <c r="AH11" i="12"/>
  <c r="AG11" s="1"/>
  <c r="BD11" i="1"/>
  <c r="T9" i="37" s="1"/>
  <c r="AL22" i="34"/>
  <c r="X11" i="12"/>
  <c r="W11" s="1"/>
  <c r="AR11" i="1"/>
  <c r="N9" i="37" s="1"/>
  <c r="AR19" i="1"/>
  <c r="AD19" i="12"/>
  <c r="AU30" i="34"/>
  <c r="Z30"/>
  <c r="AB19" i="1"/>
  <c r="R19" i="12"/>
  <c r="U17" i="5" s="1"/>
  <c r="AO38" i="34"/>
  <c r="Z27" i="12"/>
  <c r="BA38" i="34"/>
  <c r="BD27" i="1"/>
  <c r="T25" i="37" s="1"/>
  <c r="AH27" i="12"/>
  <c r="AG27" s="1"/>
  <c r="AU21" i="34"/>
  <c r="AD10" i="12"/>
  <c r="AL21" i="34"/>
  <c r="AR10" i="1"/>
  <c r="N8" i="37" s="1"/>
  <c r="X10" i="12"/>
  <c r="W10" s="1"/>
  <c r="AD18"/>
  <c r="AU29" i="34"/>
  <c r="D29"/>
  <c r="E18" i="12"/>
  <c r="D37" i="34"/>
  <c r="E26" i="12"/>
  <c r="BA16" i="34"/>
  <c r="AH5" i="12"/>
  <c r="AG5" s="1"/>
  <c r="BD5" i="1"/>
  <c r="T3" i="37" s="1"/>
  <c r="AO16" i="34"/>
  <c r="Z5" i="12"/>
  <c r="T20" i="34"/>
  <c r="O9" i="12"/>
  <c r="AO24" i="34"/>
  <c r="Z13" i="12"/>
  <c r="BA24" i="34"/>
  <c r="AH13" i="12"/>
  <c r="AG13" s="1"/>
  <c r="BD13" i="1"/>
  <c r="D32" i="34"/>
  <c r="E21" i="12"/>
  <c r="AD21"/>
  <c r="AU32" i="34"/>
  <c r="S23"/>
  <c r="AR20" i="1"/>
  <c r="N18" i="37" s="1"/>
  <c r="O15" i="12"/>
  <c r="T26" i="34"/>
  <c r="Q30"/>
  <c r="M19" i="12"/>
  <c r="M18"/>
  <c r="Q29" i="34"/>
  <c r="Q33"/>
  <c r="M22" i="12"/>
  <c r="Q24" i="34"/>
  <c r="M13" i="12"/>
  <c r="AR36" i="34"/>
  <c r="AB25" i="12"/>
  <c r="AQ8" i="6"/>
  <c r="AB12" i="1"/>
  <c r="H10" i="37" s="1"/>
  <c r="R12" i="12"/>
  <c r="U10" i="5" s="1"/>
  <c r="Z23" i="34"/>
  <c r="AX23"/>
  <c r="AF12" i="12"/>
  <c r="AE12" s="1"/>
  <c r="BC12" i="1"/>
  <c r="S10" i="37" s="1"/>
  <c r="O16" i="12"/>
  <c r="T27" i="34"/>
  <c r="O20" i="12"/>
  <c r="T31" i="34"/>
  <c r="AO31"/>
  <c r="Z20" i="12"/>
  <c r="Z39" i="34"/>
  <c r="AB28" i="1"/>
  <c r="R28" i="12"/>
  <c r="U26" i="5" s="1"/>
  <c r="AO39" i="34"/>
  <c r="Z28" i="12"/>
  <c r="Z7"/>
  <c r="AO18" i="34"/>
  <c r="Z15" i="12"/>
  <c r="AO26" i="34"/>
  <c r="AX26"/>
  <c r="AF15" i="12"/>
  <c r="AE15" s="1"/>
  <c r="Z23"/>
  <c r="AO34" i="34"/>
  <c r="BA34"/>
  <c r="AH23" i="12"/>
  <c r="AG23" s="1"/>
  <c r="M6"/>
  <c r="Q17" i="34"/>
  <c r="AD6" i="12"/>
  <c r="AU17" i="34"/>
  <c r="AO17"/>
  <c r="Z6" i="12"/>
  <c r="O14"/>
  <c r="T25" i="34"/>
  <c r="Z25"/>
  <c r="R14" i="12"/>
  <c r="U12" i="5" s="1"/>
  <c r="AB14" i="1"/>
  <c r="H12" i="37" s="1"/>
  <c r="BA25" i="34"/>
  <c r="BD14" i="1"/>
  <c r="T12" i="37" s="1"/>
  <c r="AH14" i="12"/>
  <c r="AG14" s="1"/>
  <c r="O22"/>
  <c r="T33" i="34"/>
  <c r="AU33"/>
  <c r="AD22" i="12"/>
  <c r="AF22"/>
  <c r="AE22" s="1"/>
  <c r="AX33" i="34"/>
  <c r="BC22" i="1"/>
  <c r="BA20" i="34"/>
  <c r="BD9" i="1"/>
  <c r="T7" i="37" s="1"/>
  <c r="AH9" i="12"/>
  <c r="AG9" s="1"/>
  <c r="AU20" i="34"/>
  <c r="AD9" i="12"/>
  <c r="K13" i="1"/>
  <c r="P13" s="1"/>
  <c r="X11" i="5"/>
  <c r="Z28" i="34"/>
  <c r="R17" i="12"/>
  <c r="U15" i="5" s="1"/>
  <c r="AB17" i="1"/>
  <c r="H15" i="37" s="1"/>
  <c r="AU28" i="34"/>
  <c r="AD17" i="12"/>
  <c r="Z36" i="34"/>
  <c r="R25" i="12"/>
  <c r="U23" i="5" s="1"/>
  <c r="AB25" i="1"/>
  <c r="M8" i="12"/>
  <c r="Q19" i="34"/>
  <c r="M16" i="12"/>
  <c r="Q27" i="34"/>
  <c r="M24" i="12"/>
  <c r="Q35" i="34"/>
  <c r="BC28" i="1"/>
  <c r="S22" i="34"/>
  <c r="K23" i="1"/>
  <c r="P23" s="1"/>
  <c r="X21" i="5"/>
  <c r="S38" i="34"/>
  <c r="O26" i="12"/>
  <c r="T37" i="34"/>
  <c r="O8" i="12"/>
  <c r="T19" i="34"/>
  <c r="AL19"/>
  <c r="AR8" i="1"/>
  <c r="N6" i="37" s="1"/>
  <c r="X8" i="12"/>
  <c r="W8" s="1"/>
  <c r="BD12" i="1"/>
  <c r="T10" i="37" s="1"/>
  <c r="AU27" i="34"/>
  <c r="AD16" i="12"/>
  <c r="E16"/>
  <c r="D27" i="34"/>
  <c r="AU35"/>
  <c r="AD24" i="12"/>
  <c r="Z35" i="34"/>
  <c r="AB24" i="1"/>
  <c r="H22" i="37" s="1"/>
  <c r="R24" i="12"/>
  <c r="U22" i="5" s="1"/>
  <c r="AX22" i="34"/>
  <c r="AF11" i="12"/>
  <c r="AE11" s="1"/>
  <c r="BC11" i="1"/>
  <c r="S9" i="37" s="1"/>
  <c r="AO30" i="34"/>
  <c r="Z19" i="12"/>
  <c r="AF19"/>
  <c r="AE19" s="1"/>
  <c r="BC19" i="1"/>
  <c r="AX30" i="34"/>
  <c r="Z38"/>
  <c r="AB27" i="1"/>
  <c r="H25" i="37" s="1"/>
  <c r="R27" i="12"/>
  <c r="U25" i="5" s="1"/>
  <c r="D21" i="34"/>
  <c r="E10" i="12"/>
  <c r="BA21" i="34"/>
  <c r="BD10" i="1"/>
  <c r="T8" i="37" s="1"/>
  <c r="AH10" i="12"/>
  <c r="AG10" s="1"/>
  <c r="AQ18" i="6"/>
  <c r="AO29" i="34"/>
  <c r="Z18" i="12"/>
  <c r="AX29" i="34"/>
  <c r="AF18" i="12"/>
  <c r="AE18" s="1"/>
  <c r="AL37" i="34"/>
  <c r="X26" i="12"/>
  <c r="W26" s="1"/>
  <c r="AR26" i="1"/>
  <c r="N24" i="37" s="1"/>
  <c r="Z37" i="34"/>
  <c r="R26" i="12"/>
  <c r="U24" i="5" s="1"/>
  <c r="AB26" i="1"/>
  <c r="H24" i="37" s="1"/>
  <c r="D16" i="34"/>
  <c r="E5" i="12"/>
  <c r="S20" i="34"/>
  <c r="R13" i="12"/>
  <c r="U11" i="5" s="1"/>
  <c r="Z24" i="34"/>
  <c r="AB13" i="1"/>
  <c r="E13" i="12"/>
  <c r="D24" i="34"/>
  <c r="AX32"/>
  <c r="AF21" i="12"/>
  <c r="AE21" s="1"/>
  <c r="BC21" i="1"/>
  <c r="S19" i="37" s="1"/>
  <c r="M20" i="12"/>
  <c r="Q31" i="34"/>
  <c r="AB15" i="1"/>
  <c r="H13" i="37" s="1"/>
  <c r="S26" i="34"/>
  <c r="X6" i="5"/>
  <c r="X7"/>
  <c r="X18"/>
  <c r="X13"/>
  <c r="X10"/>
  <c r="X22"/>
  <c r="X20"/>
  <c r="X16"/>
  <c r="X12"/>
  <c r="X14"/>
  <c r="X19"/>
  <c r="X15"/>
  <c r="X9"/>
  <c r="F4" i="12"/>
  <c r="N16" l="1"/>
  <c r="N9"/>
  <c r="E29" i="34"/>
  <c r="AQ27" i="1"/>
  <c r="N28" i="12"/>
  <c r="E33" i="34"/>
  <c r="AQ20" i="1"/>
  <c r="AQ16"/>
  <c r="AQ18"/>
  <c r="E35" i="34"/>
  <c r="AV23" i="1"/>
  <c r="AE21" i="5"/>
  <c r="E34" i="34"/>
  <c r="E22"/>
  <c r="E19"/>
  <c r="E17"/>
  <c r="I6" i="1"/>
  <c r="E26" i="34"/>
  <c r="E23"/>
  <c r="N6" i="12"/>
  <c r="AP6" i="1" s="1"/>
  <c r="AV6"/>
  <c r="AV19"/>
  <c r="AE17" i="5"/>
  <c r="E20" i="34"/>
  <c r="E37"/>
  <c r="AQ21" i="1"/>
  <c r="N24" i="12"/>
  <c r="AC13"/>
  <c r="E24" i="34"/>
  <c r="E21"/>
  <c r="E27"/>
  <c r="N22" i="12"/>
  <c r="N14"/>
  <c r="AQ6" i="1"/>
  <c r="N20" i="12"/>
  <c r="AQ22" i="1"/>
  <c r="E28" i="34"/>
  <c r="AV13" i="1"/>
  <c r="AE11" i="5"/>
  <c r="E25" i="34"/>
  <c r="E30"/>
  <c r="N21" i="12"/>
  <c r="AQ26" i="1"/>
  <c r="AQ12"/>
  <c r="AV25"/>
  <c r="AC25" i="12" s="1"/>
  <c r="AE23" i="5"/>
  <c r="AQ17" i="1"/>
  <c r="E18" i="34"/>
  <c r="AQ13" i="1"/>
  <c r="AQ19"/>
  <c r="E32" i="34"/>
  <c r="E38"/>
  <c r="AQ15" i="1"/>
  <c r="AC23" i="12"/>
  <c r="E16" i="34"/>
  <c r="I5" i="1"/>
  <c r="N8" i="12"/>
  <c r="N26"/>
  <c r="AQ24" i="1"/>
  <c r="AQ8"/>
  <c r="AC6" i="12"/>
  <c r="N15"/>
  <c r="AQ11" i="1"/>
  <c r="L5" i="12"/>
  <c r="AN5" i="1" s="1"/>
  <c r="AQ5"/>
  <c r="AQ14"/>
  <c r="N27" i="12"/>
  <c r="N11"/>
  <c r="AQ23" i="1"/>
  <c r="N12" i="12"/>
  <c r="E36" i="34"/>
  <c r="N18" i="12"/>
  <c r="AV10" i="1"/>
  <c r="AC10" i="12" s="1"/>
  <c r="AE8" i="5"/>
  <c r="E31" i="34"/>
  <c r="AQ10" i="1"/>
  <c r="AQ28"/>
  <c r="AQ9"/>
  <c r="AQ7"/>
  <c r="N17" i="12"/>
  <c r="N7"/>
  <c r="N5"/>
  <c r="AP5" i="1" s="1"/>
  <c r="AV5"/>
  <c r="AC5" i="12" s="1"/>
  <c r="E39" i="34"/>
  <c r="X17" i="13"/>
  <c r="S17" i="37"/>
  <c r="X26" i="13"/>
  <c r="S26" i="37"/>
  <c r="Y11" i="13"/>
  <c r="T11" i="37"/>
  <c r="M17" i="13"/>
  <c r="H17" i="37"/>
  <c r="S17" i="13"/>
  <c r="N17" i="37"/>
  <c r="Y14" i="13"/>
  <c r="T14" i="37"/>
  <c r="X14" i="13"/>
  <c r="S14" i="37"/>
  <c r="S11" i="13"/>
  <c r="N11" i="37"/>
  <c r="M14" i="13"/>
  <c r="H14" i="37"/>
  <c r="M11" i="13"/>
  <c r="H11" i="37"/>
  <c r="M26" i="13"/>
  <c r="H26" i="37"/>
  <c r="X20" i="13"/>
  <c r="S20" i="37"/>
  <c r="Y20" i="13"/>
  <c r="T20" i="37"/>
  <c r="Y17" i="13"/>
  <c r="T17" i="37"/>
  <c r="S14" i="13"/>
  <c r="N14" i="37"/>
  <c r="M23" i="13"/>
  <c r="H23" i="37"/>
  <c r="M20" i="13"/>
  <c r="H20" i="37"/>
  <c r="Y26" i="13"/>
  <c r="T26" i="37"/>
  <c r="X11" i="13"/>
  <c r="S11" i="37"/>
  <c r="S20" i="13"/>
  <c r="N20" i="37"/>
  <c r="S26" i="13"/>
  <c r="N26" i="37"/>
  <c r="Y23" i="13"/>
  <c r="T23" i="37"/>
  <c r="S23" i="13"/>
  <c r="N23" i="37"/>
  <c r="H6" i="13"/>
  <c r="M12"/>
  <c r="M10"/>
  <c r="Y9"/>
  <c r="X15"/>
  <c r="S4"/>
  <c r="S16"/>
  <c r="X22"/>
  <c r="Y19"/>
  <c r="S3"/>
  <c r="M16"/>
  <c r="X4"/>
  <c r="M13"/>
  <c r="S24"/>
  <c r="M22"/>
  <c r="Y10"/>
  <c r="S18"/>
  <c r="Y3"/>
  <c r="S9"/>
  <c r="M7"/>
  <c r="S12"/>
  <c r="S5"/>
  <c r="X18"/>
  <c r="M3"/>
  <c r="X25"/>
  <c r="Y22"/>
  <c r="M4"/>
  <c r="M21"/>
  <c r="X5"/>
  <c r="Y5"/>
  <c r="X24"/>
  <c r="M9"/>
  <c r="Y15"/>
  <c r="S13"/>
  <c r="M18"/>
  <c r="X19"/>
  <c r="M24"/>
  <c r="Y8"/>
  <c r="Y7"/>
  <c r="Y12"/>
  <c r="Y25"/>
  <c r="Y4"/>
  <c r="S21"/>
  <c r="S19"/>
  <c r="X3"/>
  <c r="Y24"/>
  <c r="M6"/>
  <c r="S10"/>
  <c r="S15"/>
  <c r="Y13"/>
  <c r="M5"/>
  <c r="M25"/>
  <c r="X9"/>
  <c r="S6"/>
  <c r="M15"/>
  <c r="X10"/>
  <c r="S8"/>
  <c r="S22"/>
  <c r="Y16"/>
  <c r="M8"/>
  <c r="S25"/>
  <c r="S7"/>
  <c r="X21"/>
  <c r="Y18"/>
  <c r="M19"/>
  <c r="X8"/>
  <c r="Y6"/>
  <c r="X12"/>
  <c r="AQ21" i="6"/>
  <c r="Q27"/>
  <c r="AC27" i="1"/>
  <c r="I25" i="37" s="1"/>
  <c r="AA27" i="1"/>
  <c r="AQ11" i="6"/>
  <c r="AR9"/>
  <c r="Q14"/>
  <c r="AC14" i="1"/>
  <c r="I12" i="37" s="1"/>
  <c r="AA14" i="1"/>
  <c r="AG11" i="6"/>
  <c r="AG24"/>
  <c r="AG14"/>
  <c r="AG21"/>
  <c r="AQ5"/>
  <c r="AQ27"/>
  <c r="AR24"/>
  <c r="S36" i="34"/>
  <c r="H23" i="13"/>
  <c r="N25" i="12"/>
  <c r="AG12" i="6"/>
  <c r="AR25"/>
  <c r="AG25"/>
  <c r="AQ14"/>
  <c r="Q20"/>
  <c r="AC20" i="1"/>
  <c r="I18" i="37" s="1"/>
  <c r="AA20" i="1"/>
  <c r="AC13"/>
  <c r="Q13" i="6"/>
  <c r="AA13" i="1"/>
  <c r="AG26" i="6"/>
  <c r="AG8"/>
  <c r="Q17"/>
  <c r="AC17" i="1"/>
  <c r="I15" i="37" s="1"/>
  <c r="AA17" i="1"/>
  <c r="AQ22" i="6"/>
  <c r="Q28"/>
  <c r="AA28" i="1"/>
  <c r="AC28"/>
  <c r="AR5" i="6"/>
  <c r="AR27"/>
  <c r="S21" i="34"/>
  <c r="H8" i="13"/>
  <c r="AR6" i="6"/>
  <c r="AG7"/>
  <c r="AR26"/>
  <c r="Q8"/>
  <c r="AA8" i="1"/>
  <c r="AC8"/>
  <c r="I6" i="37" s="1"/>
  <c r="S30" i="34"/>
  <c r="N19" i="12"/>
  <c r="H17" i="13"/>
  <c r="Q23" i="6"/>
  <c r="AA23" i="1"/>
  <c r="AC23"/>
  <c r="I21" i="37" s="1"/>
  <c r="AQ7" i="6"/>
  <c r="AR7"/>
  <c r="AR20"/>
  <c r="AQ10"/>
  <c r="Q16"/>
  <c r="AA16" i="1"/>
  <c r="AC16"/>
  <c r="AR8" i="6"/>
  <c r="AQ6"/>
  <c r="AG15"/>
  <c r="Q15"/>
  <c r="AC15" i="1"/>
  <c r="I13" i="37" s="1"/>
  <c r="AA15" i="1"/>
  <c r="Q26" i="6"/>
  <c r="AC26" i="1"/>
  <c r="I24" i="37" s="1"/>
  <c r="AA26" i="1"/>
  <c r="AR10" i="6"/>
  <c r="AQ28"/>
  <c r="Q25"/>
  <c r="AA25" i="1"/>
  <c r="AC25"/>
  <c r="AR14" i="6"/>
  <c r="AQ12"/>
  <c r="AG20"/>
  <c r="AR13"/>
  <c r="AG10"/>
  <c r="Q22"/>
  <c r="AC22" i="1"/>
  <c r="AA22"/>
  <c r="AG23" i="6"/>
  <c r="AQ20"/>
  <c r="AQ13"/>
  <c r="AR18"/>
  <c r="AC10" i="1"/>
  <c r="I8" i="37" s="1"/>
  <c r="Q10" i="6"/>
  <c r="AA10" i="1"/>
  <c r="AG27" i="6"/>
  <c r="AR16"/>
  <c r="AQ16"/>
  <c r="AG22"/>
  <c r="AG28"/>
  <c r="AC21" i="1"/>
  <c r="I19" i="37" s="1"/>
  <c r="AA21" i="1"/>
  <c r="Q21" i="6"/>
  <c r="AQ26"/>
  <c r="Q18"/>
  <c r="AA18" i="1"/>
  <c r="AC18"/>
  <c r="I16" i="37" s="1"/>
  <c r="AR19" i="6"/>
  <c r="AC11" i="1"/>
  <c r="I9" i="37" s="1"/>
  <c r="Q11" i="6"/>
  <c r="AA11" i="1"/>
  <c r="AR17" i="6"/>
  <c r="AR15"/>
  <c r="Q7"/>
  <c r="AC7" i="1"/>
  <c r="I5" i="37" s="1"/>
  <c r="AA7" i="1"/>
  <c r="AQ19" i="6"/>
  <c r="Q24"/>
  <c r="AC24" i="1"/>
  <c r="I22" i="37" s="1"/>
  <c r="AA24" i="1"/>
  <c r="AR12" i="6"/>
  <c r="S34" i="34"/>
  <c r="H21" i="13"/>
  <c r="N23" i="12"/>
  <c r="S24" i="34"/>
  <c r="H11" i="13"/>
  <c r="N13" i="12"/>
  <c r="AA12" i="1"/>
  <c r="AC12"/>
  <c r="I10" i="37" s="1"/>
  <c r="Q12" i="6"/>
  <c r="Q19"/>
  <c r="AC19" i="1"/>
  <c r="AA19"/>
  <c r="AG19" i="6"/>
  <c r="AR11"/>
  <c r="AQ17"/>
  <c r="Q9"/>
  <c r="AA9" i="1"/>
  <c r="AC9"/>
  <c r="I7" i="37" s="1"/>
  <c r="AG6" i="6"/>
  <c r="AR28"/>
  <c r="Q5"/>
  <c r="AA5" i="1"/>
  <c r="AC5"/>
  <c r="I3" i="37" s="1"/>
  <c r="AG18" i="6"/>
  <c r="AQ24"/>
  <c r="AR22"/>
  <c r="AG9"/>
  <c r="N10" i="12"/>
  <c r="Q6" i="6"/>
  <c r="AA6" i="1"/>
  <c r="AC6"/>
  <c r="I4" i="37" s="1"/>
  <c r="AQ23" i="6"/>
  <c r="AR21"/>
  <c r="AG13"/>
  <c r="AG5"/>
  <c r="AG16"/>
  <c r="AG17"/>
  <c r="AP17" i="1" l="1"/>
  <c r="AD15" i="5"/>
  <c r="AN16" i="34"/>
  <c r="AS5" i="1"/>
  <c r="O5"/>
  <c r="P16" i="34"/>
  <c r="I16" i="1"/>
  <c r="Y14" i="5"/>
  <c r="I26" i="1"/>
  <c r="Y24" i="5"/>
  <c r="AT30" i="34"/>
  <c r="BB19" i="1"/>
  <c r="I12"/>
  <c r="Y10" i="5"/>
  <c r="O6" i="1"/>
  <c r="P17" i="34"/>
  <c r="I24" i="1"/>
  <c r="Y22" i="5"/>
  <c r="I18" i="1"/>
  <c r="Y16" i="5"/>
  <c r="AP23" i="1"/>
  <c r="AD21" i="5"/>
  <c r="AP19" i="1"/>
  <c r="AD17" i="5"/>
  <c r="AP25" i="1"/>
  <c r="AD23" i="5"/>
  <c r="I28" i="1"/>
  <c r="Y26" i="5"/>
  <c r="AV7" i="1"/>
  <c r="AE5" i="5"/>
  <c r="AB9" i="12"/>
  <c r="AR20" i="34"/>
  <c r="AR21"/>
  <c r="AB10" i="12"/>
  <c r="AP18" i="1"/>
  <c r="AD16" i="5"/>
  <c r="AV11" i="1"/>
  <c r="AE9" i="5"/>
  <c r="AB14" i="12"/>
  <c r="AR25" i="34"/>
  <c r="AB11" i="12"/>
  <c r="AR22" i="34"/>
  <c r="AB24" i="12"/>
  <c r="AR35" i="34"/>
  <c r="AV8" i="1"/>
  <c r="AE6" i="5"/>
  <c r="I27" i="1"/>
  <c r="Y25" i="5"/>
  <c r="AR30" i="34"/>
  <c r="AB19" i="12"/>
  <c r="AP21" i="1"/>
  <c r="AD19" i="5"/>
  <c r="AB6" i="12"/>
  <c r="AA6" s="1"/>
  <c r="AR17" i="34"/>
  <c r="AV22" i="1"/>
  <c r="AE20" i="5"/>
  <c r="I13" i="1"/>
  <c r="Y11" i="5"/>
  <c r="I9" i="1"/>
  <c r="Y7" i="5"/>
  <c r="I11" i="1"/>
  <c r="Y9" i="5"/>
  <c r="AB20" i="12"/>
  <c r="AR31" i="34"/>
  <c r="AR38"/>
  <c r="AB27" i="12"/>
  <c r="AP16" i="1"/>
  <c r="AD14" i="5"/>
  <c r="AP12" i="1"/>
  <c r="AD10" i="5"/>
  <c r="AP26" i="1"/>
  <c r="AD24" i="5"/>
  <c r="AR28" i="34"/>
  <c r="AB17" i="12"/>
  <c r="AA17" s="1"/>
  <c r="AB21"/>
  <c r="AA21" s="1"/>
  <c r="AR32" i="34"/>
  <c r="AV16" i="1"/>
  <c r="AE14" i="5"/>
  <c r="AD5"/>
  <c r="AP7" i="1"/>
  <c r="AR18" i="34"/>
  <c r="AB7" i="12"/>
  <c r="AT21" i="34"/>
  <c r="BB10" i="1"/>
  <c r="AP11"/>
  <c r="AD9" i="5"/>
  <c r="AV15" i="1"/>
  <c r="AE13" i="5"/>
  <c r="AP8" i="1"/>
  <c r="AD6" i="5"/>
  <c r="I7" i="1"/>
  <c r="Y5" i="5"/>
  <c r="AR37" i="34"/>
  <c r="AB26" i="12"/>
  <c r="AT24" i="34"/>
  <c r="BB13" i="1"/>
  <c r="Y5" i="12"/>
  <c r="AV20" i="1"/>
  <c r="AE18" i="5"/>
  <c r="L6" i="12"/>
  <c r="AN6" i="1" s="1"/>
  <c r="AP22"/>
  <c r="AD20" i="5"/>
  <c r="AV24" i="1"/>
  <c r="AE22" i="5"/>
  <c r="AT17" i="34"/>
  <c r="BB6" i="1"/>
  <c r="I15"/>
  <c r="Y13" i="5"/>
  <c r="AR27" i="34"/>
  <c r="AB16" i="12"/>
  <c r="AA16" s="1"/>
  <c r="AV9" i="1"/>
  <c r="AE7" i="5"/>
  <c r="AT5" i="1"/>
  <c r="AQ16" i="34"/>
  <c r="AV18" i="1"/>
  <c r="AE16" i="5"/>
  <c r="AP27" i="1"/>
  <c r="AD25" i="5"/>
  <c r="AV21" i="1"/>
  <c r="AE19" i="5"/>
  <c r="AP14" i="1"/>
  <c r="AD12" i="5"/>
  <c r="AP28" i="1"/>
  <c r="AD26" i="5"/>
  <c r="AP10" i="1"/>
  <c r="AD8" i="5"/>
  <c r="AP13" i="1"/>
  <c r="AD11" i="5"/>
  <c r="AT16" i="34"/>
  <c r="BB5" i="1"/>
  <c r="AV17"/>
  <c r="AE15" i="5"/>
  <c r="AR39" i="34"/>
  <c r="AB28" i="12"/>
  <c r="I20" i="1"/>
  <c r="Y18" i="5"/>
  <c r="Y23"/>
  <c r="I25" i="1"/>
  <c r="AV12"/>
  <c r="AE10" i="5"/>
  <c r="AR34" i="34"/>
  <c r="AB23" i="12"/>
  <c r="AA23" s="1"/>
  <c r="AV27" i="1"/>
  <c r="AE25" i="5"/>
  <c r="AB5" i="12"/>
  <c r="AA5" s="1"/>
  <c r="AR16" i="34"/>
  <c r="AC19" i="12"/>
  <c r="AP15" i="1"/>
  <c r="AD13" i="5"/>
  <c r="AR19" i="34"/>
  <c r="AB8" i="12"/>
  <c r="AA8" s="1"/>
  <c r="AV26" i="1"/>
  <c r="AE24" i="5"/>
  <c r="AB15" i="12"/>
  <c r="AR26" i="34"/>
  <c r="I21" i="1"/>
  <c r="Y19" i="5"/>
  <c r="AB13" i="12"/>
  <c r="AA13" s="1"/>
  <c r="AR24" i="34"/>
  <c r="AT36"/>
  <c r="BB25" i="1"/>
  <c r="AB12" i="12"/>
  <c r="AA12" s="1"/>
  <c r="AR23" i="34"/>
  <c r="I19" i="1"/>
  <c r="Y17" i="5"/>
  <c r="I14" i="1"/>
  <c r="Y12" i="5"/>
  <c r="I17" i="1"/>
  <c r="Y15" i="5"/>
  <c r="AB22" i="12"/>
  <c r="AA22" s="1"/>
  <c r="AR33" i="34"/>
  <c r="AP20" i="1"/>
  <c r="AD18" i="5"/>
  <c r="AV14" i="1"/>
  <c r="AE12" i="5"/>
  <c r="I10" i="1"/>
  <c r="Y8" i="5"/>
  <c r="AP24" i="1"/>
  <c r="AD22" i="5"/>
  <c r="AQ17" i="34"/>
  <c r="AT6" i="1"/>
  <c r="I8"/>
  <c r="Y6" i="5"/>
  <c r="I23" i="1"/>
  <c r="Y21" i="5"/>
  <c r="AT34" i="34"/>
  <c r="BB23" i="1"/>
  <c r="AR29" i="34"/>
  <c r="AB18" i="12"/>
  <c r="AA18" s="1"/>
  <c r="I22" i="1"/>
  <c r="Y20" i="5"/>
  <c r="AV28" i="1"/>
  <c r="AE26" i="5"/>
  <c r="AP9" i="1"/>
  <c r="AD7" i="5"/>
  <c r="N20" i="13"/>
  <c r="L20" s="1"/>
  <c r="I20" i="37"/>
  <c r="N14" i="13"/>
  <c r="L14" s="1"/>
  <c r="I14" i="37"/>
  <c r="N26" i="13"/>
  <c r="L26" s="1"/>
  <c r="I26" i="37"/>
  <c r="N11" i="13"/>
  <c r="L11" s="1"/>
  <c r="I11" i="37"/>
  <c r="N17" i="13"/>
  <c r="L17" s="1"/>
  <c r="I17" i="37"/>
  <c r="N23" i="13"/>
  <c r="L23" s="1"/>
  <c r="I23" i="37"/>
  <c r="N4" i="13"/>
  <c r="L4" s="1"/>
  <c r="N19"/>
  <c r="L19" s="1"/>
  <c r="N6"/>
  <c r="L6" s="1"/>
  <c r="N18"/>
  <c r="L18" s="1"/>
  <c r="N10"/>
  <c r="L10" s="1"/>
  <c r="N9"/>
  <c r="L9" s="1"/>
  <c r="N16"/>
  <c r="L16" s="1"/>
  <c r="N8"/>
  <c r="L8" s="1"/>
  <c r="N24"/>
  <c r="L24" s="1"/>
  <c r="N13"/>
  <c r="L13" s="1"/>
  <c r="N21"/>
  <c r="L21" s="1"/>
  <c r="N12"/>
  <c r="L12" s="1"/>
  <c r="N3"/>
  <c r="L3" s="1"/>
  <c r="N7"/>
  <c r="L7" s="1"/>
  <c r="N22"/>
  <c r="L22" s="1"/>
  <c r="N5"/>
  <c r="L5" s="1"/>
  <c r="N15"/>
  <c r="L15" s="1"/>
  <c r="N25"/>
  <c r="L25" s="1"/>
  <c r="R6" i="6"/>
  <c r="D4" i="7"/>
  <c r="D7"/>
  <c r="R9" i="6"/>
  <c r="R12"/>
  <c r="D10" i="7"/>
  <c r="R24" i="6"/>
  <c r="D22" i="7"/>
  <c r="R11" i="6"/>
  <c r="D9" i="7"/>
  <c r="R18" i="6"/>
  <c r="D16" i="7"/>
  <c r="R25" i="6"/>
  <c r="D23" i="7"/>
  <c r="R26" i="6"/>
  <c r="D24" i="7"/>
  <c r="R8" i="6"/>
  <c r="D6" i="7"/>
  <c r="R20" i="6"/>
  <c r="D18" i="7"/>
  <c r="R21" i="6"/>
  <c r="D19" i="7"/>
  <c r="R23" i="6"/>
  <c r="D21" i="7"/>
  <c r="R28" i="6"/>
  <c r="D26" i="7"/>
  <c r="R27" i="6"/>
  <c r="D25" i="7"/>
  <c r="R7" i="6"/>
  <c r="D5" i="7"/>
  <c r="R10" i="6"/>
  <c r="D8" i="7"/>
  <c r="R22" i="6"/>
  <c r="D20" i="7"/>
  <c r="R16" i="6"/>
  <c r="D14" i="7"/>
  <c r="R13" i="6"/>
  <c r="D11" i="7"/>
  <c r="R14" i="6"/>
  <c r="D12" i="7"/>
  <c r="D3"/>
  <c r="R5" i="6"/>
  <c r="R19"/>
  <c r="D17" i="7"/>
  <c r="R15" i="6"/>
  <c r="D13" i="7"/>
  <c r="R17" i="6"/>
  <c r="D15" i="7"/>
  <c r="A2"/>
  <c r="X4" i="5"/>
  <c r="Y4"/>
  <c r="Z4"/>
  <c r="AA4"/>
  <c r="AB4"/>
  <c r="AC4"/>
  <c r="AD4"/>
  <c r="AE4"/>
  <c r="AF4"/>
  <c r="AG4"/>
  <c r="AA28" i="12" l="1"/>
  <c r="AA26"/>
  <c r="AA19"/>
  <c r="AN17" i="34"/>
  <c r="AS6" i="1"/>
  <c r="Y6" i="12"/>
  <c r="O23" i="1"/>
  <c r="P34" i="34"/>
  <c r="L23" i="12"/>
  <c r="AT20" i="1"/>
  <c r="AQ31" i="34"/>
  <c r="P30"/>
  <c r="O19" i="1"/>
  <c r="L19" i="12"/>
  <c r="P32" i="34"/>
  <c r="O21" i="1"/>
  <c r="L21" i="12"/>
  <c r="R11" i="37"/>
  <c r="BE13" i="1"/>
  <c r="W11" i="13"/>
  <c r="AP13" i="6"/>
  <c r="O3" i="37"/>
  <c r="T3" i="13"/>
  <c r="AH5" i="6"/>
  <c r="AU5" i="1"/>
  <c r="R21" i="37"/>
  <c r="W21" i="13"/>
  <c r="BE23" i="1"/>
  <c r="AP23" i="6"/>
  <c r="AT38" i="34"/>
  <c r="BB27" i="1"/>
  <c r="AC27" i="12"/>
  <c r="AT23" i="34"/>
  <c r="BB12" i="1"/>
  <c r="AC12" i="12"/>
  <c r="O20" i="1"/>
  <c r="P31" i="34"/>
  <c r="L20" i="12"/>
  <c r="AT28" i="34"/>
  <c r="BB17" i="1"/>
  <c r="AC17" i="12"/>
  <c r="AQ24" i="34"/>
  <c r="AT13" i="1"/>
  <c r="AQ39" i="34"/>
  <c r="AT28" i="1"/>
  <c r="AT32" i="34"/>
  <c r="BB21" i="1"/>
  <c r="AC21" i="12"/>
  <c r="AT29" i="34"/>
  <c r="BB18" i="1"/>
  <c r="AC18" i="12"/>
  <c r="AT20" i="34"/>
  <c r="BB9" i="1"/>
  <c r="AC9" i="12"/>
  <c r="O15" i="1"/>
  <c r="P26" i="34"/>
  <c r="L15" i="12"/>
  <c r="AT35" i="34"/>
  <c r="BB24" i="1"/>
  <c r="AC24" i="12"/>
  <c r="O7" i="1"/>
  <c r="P18" i="34"/>
  <c r="L7" i="12"/>
  <c r="AT26" i="34"/>
  <c r="BB15" i="1"/>
  <c r="AC15" i="12"/>
  <c r="AQ37" i="34"/>
  <c r="AT26" i="1"/>
  <c r="AQ27" i="34"/>
  <c r="AT16" i="1"/>
  <c r="AA20" i="12"/>
  <c r="P20" i="34"/>
  <c r="O9" i="1"/>
  <c r="L9" i="12"/>
  <c r="AT33" i="34"/>
  <c r="BB22" i="1"/>
  <c r="AC22" i="12"/>
  <c r="AQ32" i="34"/>
  <c r="AT21" i="1"/>
  <c r="O27"/>
  <c r="P38" i="34"/>
  <c r="L27" i="12"/>
  <c r="AA24"/>
  <c r="AA14"/>
  <c r="AQ29" i="34"/>
  <c r="AT18" i="1"/>
  <c r="AA9" i="12"/>
  <c r="O28" i="1"/>
  <c r="P39" i="34"/>
  <c r="L28" i="12"/>
  <c r="AT19" i="1"/>
  <c r="AQ30" i="34"/>
  <c r="P29"/>
  <c r="O18" i="1"/>
  <c r="L18" i="12"/>
  <c r="G4" i="13"/>
  <c r="S6" i="1"/>
  <c r="O16"/>
  <c r="P27" i="34"/>
  <c r="L16" i="12"/>
  <c r="O10" i="1"/>
  <c r="P21" i="34"/>
  <c r="L10" i="12"/>
  <c r="AQ26" i="34"/>
  <c r="AT15" i="1"/>
  <c r="R8" i="37"/>
  <c r="W8" i="13"/>
  <c r="AP10" i="6"/>
  <c r="BE10" i="1"/>
  <c r="AA7" i="12"/>
  <c r="AT7" i="1"/>
  <c r="AQ18" i="34"/>
  <c r="BE19" i="1"/>
  <c r="W17" i="13"/>
  <c r="R17" i="37"/>
  <c r="AP19" i="6"/>
  <c r="AT9" i="1"/>
  <c r="AQ20" i="34"/>
  <c r="P33"/>
  <c r="O22" i="1"/>
  <c r="L22" i="12"/>
  <c r="O8" i="1"/>
  <c r="P19" i="34"/>
  <c r="L8" i="12"/>
  <c r="AQ35" i="34"/>
  <c r="AT24" i="1"/>
  <c r="AT25" i="34"/>
  <c r="BB14" i="1"/>
  <c r="AC14" i="12"/>
  <c r="O14" i="1"/>
  <c r="P25" i="34"/>
  <c r="L14" i="12"/>
  <c r="AA15"/>
  <c r="O25" i="1"/>
  <c r="P36" i="34"/>
  <c r="L25" i="12"/>
  <c r="R3" i="37"/>
  <c r="W3" i="13"/>
  <c r="AP5" i="6"/>
  <c r="BE5" i="1"/>
  <c r="R4" i="37"/>
  <c r="W4" i="13"/>
  <c r="AP6" i="6"/>
  <c r="BE6" i="1"/>
  <c r="AT31" i="34"/>
  <c r="BB20" i="1"/>
  <c r="AC20" i="12"/>
  <c r="AA27"/>
  <c r="AA10"/>
  <c r="AT39" i="34"/>
  <c r="BB28" i="1"/>
  <c r="AC28" i="12"/>
  <c r="O17" i="1"/>
  <c r="P28" i="34"/>
  <c r="L17" i="12"/>
  <c r="AT37" i="34"/>
  <c r="BB26" i="1"/>
  <c r="AC26" i="12"/>
  <c r="U4" i="13"/>
  <c r="P4" i="37"/>
  <c r="AI6" i="6"/>
  <c r="R23" i="37"/>
  <c r="BE25" i="1"/>
  <c r="AP25" i="6"/>
  <c r="W23" i="13"/>
  <c r="AT10" i="1"/>
  <c r="AQ21" i="34"/>
  <c r="AQ25"/>
  <c r="AT14" i="1"/>
  <c r="AT27"/>
  <c r="AQ38" i="34"/>
  <c r="P3" i="37"/>
  <c r="U3" i="13"/>
  <c r="AI5" i="6"/>
  <c r="AQ33" i="34"/>
  <c r="AT22" i="1"/>
  <c r="AQ19" i="34"/>
  <c r="AT8" i="1"/>
  <c r="AQ22" i="34"/>
  <c r="AT11" i="1"/>
  <c r="AT27" i="34"/>
  <c r="BB16" i="1"/>
  <c r="AC16" i="12"/>
  <c r="AQ23" i="34"/>
  <c r="AT12" i="1"/>
  <c r="P22" i="34"/>
  <c r="O11" i="1"/>
  <c r="L11" i="12"/>
  <c r="P24" i="34"/>
  <c r="O13" i="1"/>
  <c r="L13" i="12"/>
  <c r="AT19" i="34"/>
  <c r="BB8" i="1"/>
  <c r="AC8" i="12"/>
  <c r="AA11"/>
  <c r="AT22" i="34"/>
  <c r="BB11" i="1"/>
  <c r="AC11" i="12"/>
  <c r="AT18" i="34"/>
  <c r="BB7" i="1"/>
  <c r="AC7" i="12"/>
  <c r="AT25" i="1"/>
  <c r="AQ36" i="34"/>
  <c r="AA25" i="12"/>
  <c r="AT23" i="1"/>
  <c r="AQ34" i="34"/>
  <c r="O24" i="1"/>
  <c r="P35" i="34"/>
  <c r="L24" i="12"/>
  <c r="O12" i="1"/>
  <c r="P23" i="34"/>
  <c r="L12" i="12"/>
  <c r="O26" i="1"/>
  <c r="P37" i="34"/>
  <c r="L26" i="12"/>
  <c r="G3" i="13"/>
  <c r="S5" i="1"/>
  <c r="AQ28" i="34"/>
  <c r="AT17" i="1"/>
  <c r="W4" i="5"/>
  <c r="P15" i="37" l="1"/>
  <c r="U15" i="13"/>
  <c r="AI17" i="6"/>
  <c r="AN26" i="1"/>
  <c r="AC24" i="5"/>
  <c r="G22" i="13"/>
  <c r="S24" i="1"/>
  <c r="AN13"/>
  <c r="AC11" i="5"/>
  <c r="G9" i="13"/>
  <c r="S11" i="1"/>
  <c r="U23" i="37"/>
  <c r="Z23" i="13"/>
  <c r="AS25" i="6"/>
  <c r="G23" i="7"/>
  <c r="AN17" i="1"/>
  <c r="AC15" i="5"/>
  <c r="BE28" i="1"/>
  <c r="W26" i="13"/>
  <c r="AP28" i="6"/>
  <c r="R26" i="37"/>
  <c r="P5"/>
  <c r="U5" i="13"/>
  <c r="AI7" i="6"/>
  <c r="AN10" i="1"/>
  <c r="AC8" i="5"/>
  <c r="AN18" i="1"/>
  <c r="AC16" i="5"/>
  <c r="U17" i="13"/>
  <c r="AI19" i="6"/>
  <c r="P17" i="37"/>
  <c r="U19" i="13"/>
  <c r="AI21" i="6"/>
  <c r="P19" i="37"/>
  <c r="AN7" i="1"/>
  <c r="AC5" i="5"/>
  <c r="R22" i="37"/>
  <c r="BE24" i="1"/>
  <c r="AP24" i="6"/>
  <c r="W22" i="13"/>
  <c r="G13"/>
  <c r="S15" i="1"/>
  <c r="R19" i="37"/>
  <c r="AP21" i="6"/>
  <c r="W19" i="13"/>
  <c r="BE21" i="1"/>
  <c r="U11" i="13"/>
  <c r="AI13" i="6"/>
  <c r="P11" i="37"/>
  <c r="R25"/>
  <c r="AP27" i="6"/>
  <c r="W25" i="13"/>
  <c r="BE27" i="1"/>
  <c r="AS13" i="6"/>
  <c r="Z11" i="13"/>
  <c r="G11" i="7"/>
  <c r="U11" i="37"/>
  <c r="G21" i="13"/>
  <c r="S23" i="1"/>
  <c r="G10" i="13"/>
  <c r="S12" i="1"/>
  <c r="P23" i="37"/>
  <c r="AI25" i="6"/>
  <c r="U23" i="13"/>
  <c r="G11"/>
  <c r="S13" i="1"/>
  <c r="W14" i="13"/>
  <c r="AP16" i="6"/>
  <c r="R14" i="37"/>
  <c r="BE16" i="1"/>
  <c r="P6" i="37"/>
  <c r="U6" i="13"/>
  <c r="AI8" i="6"/>
  <c r="P25" i="37"/>
  <c r="U25" i="13"/>
  <c r="AI27" i="6"/>
  <c r="P8" i="37"/>
  <c r="U8" i="13"/>
  <c r="AI10" i="6"/>
  <c r="R18" i="37"/>
  <c r="BE20" i="1"/>
  <c r="W18" i="13"/>
  <c r="AP20" i="6"/>
  <c r="G23" i="13"/>
  <c r="S25" i="1"/>
  <c r="G12" i="13"/>
  <c r="S14" i="1"/>
  <c r="U22" i="13"/>
  <c r="AI24" i="6"/>
  <c r="P22" i="37"/>
  <c r="S8" i="1"/>
  <c r="G6" i="13"/>
  <c r="G14"/>
  <c r="S16" i="1"/>
  <c r="G16" i="13"/>
  <c r="S18" i="1"/>
  <c r="AN28"/>
  <c r="AC26" i="5"/>
  <c r="U16" i="13"/>
  <c r="P16" i="37"/>
  <c r="AI18" i="6"/>
  <c r="AN27" i="1"/>
  <c r="AC25" i="5"/>
  <c r="AN9" i="1"/>
  <c r="AC7" i="5"/>
  <c r="U14" i="13"/>
  <c r="P14" i="37"/>
  <c r="AI16" i="6"/>
  <c r="R16" i="37"/>
  <c r="W16" i="13"/>
  <c r="BE18" i="1"/>
  <c r="AP18" i="6"/>
  <c r="AN20" i="1"/>
  <c r="AC18" i="5"/>
  <c r="R10" i="37"/>
  <c r="AP12" i="6"/>
  <c r="BE12" i="1"/>
  <c r="W10" i="13"/>
  <c r="AN19" i="1"/>
  <c r="AC17" i="5"/>
  <c r="AI20" i="6"/>
  <c r="P18" i="37"/>
  <c r="U18" i="13"/>
  <c r="I5" i="6"/>
  <c r="E3" i="37"/>
  <c r="T5" i="1"/>
  <c r="I3" i="13"/>
  <c r="G24"/>
  <c r="S26" i="1"/>
  <c r="AN24"/>
  <c r="AC22" i="5"/>
  <c r="U21" i="13"/>
  <c r="AI23" i="6"/>
  <c r="P21" i="37"/>
  <c r="R9"/>
  <c r="BE11" i="1"/>
  <c r="AP11" i="6"/>
  <c r="W9" i="13"/>
  <c r="R6" i="37"/>
  <c r="AP8" i="6"/>
  <c r="BE8" i="1"/>
  <c r="W6" i="13"/>
  <c r="U10"/>
  <c r="AI12" i="6"/>
  <c r="P10" i="37"/>
  <c r="U12" i="13"/>
  <c r="P12" i="37"/>
  <c r="AI14" i="6"/>
  <c r="R24" i="37"/>
  <c r="W24" i="13"/>
  <c r="AP26" i="6"/>
  <c r="BE26" i="1"/>
  <c r="G15" i="13"/>
  <c r="S17" i="1"/>
  <c r="AN22"/>
  <c r="AC20" i="5"/>
  <c r="AI9" i="6"/>
  <c r="P7" i="37"/>
  <c r="U7" i="13"/>
  <c r="U17" i="37"/>
  <c r="AS19" i="6"/>
  <c r="Z17" i="13"/>
  <c r="G17" i="7"/>
  <c r="U8" i="37"/>
  <c r="AS10" i="6"/>
  <c r="Z8" i="13"/>
  <c r="G8" i="7"/>
  <c r="U13" i="13"/>
  <c r="AI15" i="6"/>
  <c r="P13" i="37"/>
  <c r="G8" i="13"/>
  <c r="S10" i="1"/>
  <c r="T6"/>
  <c r="I4" i="13"/>
  <c r="E4" i="37"/>
  <c r="I6" i="6"/>
  <c r="G7" i="13"/>
  <c r="S9" i="1"/>
  <c r="R13" i="37"/>
  <c r="W13" i="13"/>
  <c r="BE15" i="1"/>
  <c r="AP15" i="6"/>
  <c r="S7" i="1"/>
  <c r="G5" i="13"/>
  <c r="AN15" i="1"/>
  <c r="AC13" i="5"/>
  <c r="R7" i="37"/>
  <c r="W7" i="13"/>
  <c r="AP9" i="6"/>
  <c r="BE9" i="1"/>
  <c r="U26" i="13"/>
  <c r="AI28" i="6"/>
  <c r="P26" i="37"/>
  <c r="Q3"/>
  <c r="V3" i="13"/>
  <c r="AJ5" i="6"/>
  <c r="F3" i="7"/>
  <c r="AN21" i="1"/>
  <c r="AC19" i="5"/>
  <c r="G17" i="13"/>
  <c r="S19" i="1"/>
  <c r="AN23"/>
  <c r="AC21" i="5"/>
  <c r="O4" i="37"/>
  <c r="AH6" i="6"/>
  <c r="T4" i="13"/>
  <c r="AU6" i="1"/>
  <c r="AN12"/>
  <c r="AC10" i="5"/>
  <c r="R5" i="37"/>
  <c r="AP7" i="6"/>
  <c r="BE7" i="1"/>
  <c r="W5" i="13"/>
  <c r="AN11" i="1"/>
  <c r="AC9" i="5"/>
  <c r="P9" i="37"/>
  <c r="U9" i="13"/>
  <c r="AI11" i="6"/>
  <c r="U20" i="13"/>
  <c r="AI22" i="6"/>
  <c r="P20" i="37"/>
  <c r="U4"/>
  <c r="AS6" i="6"/>
  <c r="Z4" i="13"/>
  <c r="G4" i="7"/>
  <c r="U3" i="37"/>
  <c r="G3" i="7"/>
  <c r="Z3" i="13"/>
  <c r="AS5" i="6"/>
  <c r="AN25" i="1"/>
  <c r="AC23" i="5"/>
  <c r="AN14" i="1"/>
  <c r="AC12" i="5"/>
  <c r="R12" i="37"/>
  <c r="W12" i="13"/>
  <c r="AP14" i="6"/>
  <c r="BE14" i="1"/>
  <c r="AN8"/>
  <c r="AC6" i="5"/>
  <c r="G20" i="13"/>
  <c r="S22" i="1"/>
  <c r="AN16"/>
  <c r="AC14" i="5"/>
  <c r="G26" i="13"/>
  <c r="S28" i="1"/>
  <c r="G25" i="13"/>
  <c r="S27" i="1"/>
  <c r="BE22"/>
  <c r="W20" i="13"/>
  <c r="R20" i="37"/>
  <c r="AP22" i="6"/>
  <c r="U24" i="13"/>
  <c r="P24" i="37"/>
  <c r="AI26" i="6"/>
  <c r="R15" i="37"/>
  <c r="AP17" i="6"/>
  <c r="BE17" i="1"/>
  <c r="W15" i="13"/>
  <c r="G18"/>
  <c r="S20" i="1"/>
  <c r="U21" i="37"/>
  <c r="G21" i="7"/>
  <c r="AS23" i="6"/>
  <c r="Z21" i="13"/>
  <c r="G19"/>
  <c r="S21" i="1"/>
  <c r="U5" i="37" l="1"/>
  <c r="AS7" i="6"/>
  <c r="G5" i="7"/>
  <c r="Z5" i="13"/>
  <c r="U9" i="37"/>
  <c r="Z9" i="13"/>
  <c r="AS11" i="6"/>
  <c r="G9" i="7"/>
  <c r="I16" i="13"/>
  <c r="I18" i="6"/>
  <c r="E16" i="37"/>
  <c r="T18" i="1"/>
  <c r="AN28" i="34"/>
  <c r="AS17" i="1"/>
  <c r="Y17" i="12"/>
  <c r="AN24" i="34"/>
  <c r="AS13" i="1"/>
  <c r="Y13" i="12"/>
  <c r="AN37" i="34"/>
  <c r="AS26" i="1"/>
  <c r="Y26" i="12"/>
  <c r="E18" i="37"/>
  <c r="I20" i="6"/>
  <c r="I18" i="13"/>
  <c r="T20" i="1"/>
  <c r="U24" i="37"/>
  <c r="AS26" i="6"/>
  <c r="Z24" i="13"/>
  <c r="G24" i="7"/>
  <c r="AN20" i="34"/>
  <c r="AS9" i="1"/>
  <c r="Y9" i="12"/>
  <c r="I27" i="6"/>
  <c r="E25" i="37"/>
  <c r="I25" i="13"/>
  <c r="T27" i="1"/>
  <c r="Q4" i="37"/>
  <c r="V4" i="13"/>
  <c r="F4" i="7"/>
  <c r="AJ6" i="6"/>
  <c r="E5" i="37"/>
  <c r="I5" i="13"/>
  <c r="T7" i="1"/>
  <c r="I7" i="6"/>
  <c r="AN33" i="34"/>
  <c r="AS22" i="1"/>
  <c r="Y22" i="12"/>
  <c r="AN30" i="34"/>
  <c r="AS19" i="1"/>
  <c r="Y19" i="12"/>
  <c r="U16" i="37"/>
  <c r="AS18" i="6"/>
  <c r="G16" i="7"/>
  <c r="Z16" i="13"/>
  <c r="E6" i="37"/>
  <c r="I6" i="13"/>
  <c r="T8" i="1"/>
  <c r="I8" i="6"/>
  <c r="E12" i="37"/>
  <c r="I14" i="6"/>
  <c r="I12" i="13"/>
  <c r="T14" i="1"/>
  <c r="I23" i="6"/>
  <c r="I21" i="13"/>
  <c r="T23" i="1"/>
  <c r="E21" i="37"/>
  <c r="AN18" i="34"/>
  <c r="AS7" i="1"/>
  <c r="Y7" i="12"/>
  <c r="AN29" i="34"/>
  <c r="AS18" i="1"/>
  <c r="Y18" i="12"/>
  <c r="I9" i="13"/>
  <c r="T11" i="1"/>
  <c r="I11" i="6"/>
  <c r="E9" i="37"/>
  <c r="I22" i="13"/>
  <c r="T24" i="1"/>
  <c r="E22" i="37"/>
  <c r="I24" i="6"/>
  <c r="AS22"/>
  <c r="U20" i="37"/>
  <c r="Z20" i="13"/>
  <c r="G20" i="7"/>
  <c r="AN23" i="34"/>
  <c r="AS12" i="1"/>
  <c r="Y12" i="12"/>
  <c r="T10" i="1"/>
  <c r="E8" i="37"/>
  <c r="I8" i="13"/>
  <c r="I10" i="6"/>
  <c r="I19" i="13"/>
  <c r="T21" i="1"/>
  <c r="E19" i="37"/>
  <c r="I21" i="6"/>
  <c r="AN27" i="34"/>
  <c r="AS16" i="1"/>
  <c r="Y16" i="12"/>
  <c r="AN19" i="34"/>
  <c r="AS8" i="1"/>
  <c r="Y8" i="12"/>
  <c r="AN36" i="34"/>
  <c r="AS25" i="1"/>
  <c r="Y25" i="12"/>
  <c r="AN22" i="34"/>
  <c r="AS11" i="1"/>
  <c r="Y11" i="12"/>
  <c r="AN34" i="34"/>
  <c r="AS23" i="1"/>
  <c r="Y23" i="12"/>
  <c r="AN32" i="34"/>
  <c r="AS21" i="1"/>
  <c r="Y21" i="12"/>
  <c r="U7" i="37"/>
  <c r="Z7" i="13"/>
  <c r="AS9" i="6"/>
  <c r="G7" i="7"/>
  <c r="I7" i="13"/>
  <c r="I9" i="6"/>
  <c r="E7" i="37"/>
  <c r="T9" i="1"/>
  <c r="E15" i="37"/>
  <c r="I17" i="6"/>
  <c r="I15" i="13"/>
  <c r="T17" i="1"/>
  <c r="AN35" i="34"/>
  <c r="AS24" i="1"/>
  <c r="Y24" i="12"/>
  <c r="F3" i="37"/>
  <c r="J5" i="6"/>
  <c r="C3" i="7"/>
  <c r="J3" i="13"/>
  <c r="BF5" i="1"/>
  <c r="AN38" i="34"/>
  <c r="AS27" i="1"/>
  <c r="Y27" i="12"/>
  <c r="E14" i="37"/>
  <c r="I14" i="13"/>
  <c r="T16" i="1"/>
  <c r="I16" i="6"/>
  <c r="Z14" i="13"/>
  <c r="G14" i="7"/>
  <c r="AS16" i="6"/>
  <c r="U14" i="37"/>
  <c r="T13" i="1"/>
  <c r="E11" i="37"/>
  <c r="I13" i="6"/>
  <c r="I11" i="13"/>
  <c r="U19" i="37"/>
  <c r="G19" i="7"/>
  <c r="AS21" i="6"/>
  <c r="Z19" i="13"/>
  <c r="I15" i="6"/>
  <c r="E13" i="37"/>
  <c r="I13" i="13"/>
  <c r="T15" i="1"/>
  <c r="U22" i="37"/>
  <c r="G22" i="7"/>
  <c r="Z22" i="13"/>
  <c r="AS24" i="6"/>
  <c r="G26" i="7"/>
  <c r="U26" i="37"/>
  <c r="AS28" i="6"/>
  <c r="Z26" i="13"/>
  <c r="AN25" i="34"/>
  <c r="AS14" i="1"/>
  <c r="Y14" i="12"/>
  <c r="U15" i="37"/>
  <c r="Z15" i="13"/>
  <c r="AS17" i="6"/>
  <c r="G15" i="7"/>
  <c r="T28" i="1"/>
  <c r="I26" i="13"/>
  <c r="E26" i="37"/>
  <c r="I28" i="6"/>
  <c r="I22"/>
  <c r="T22" i="1"/>
  <c r="I20" i="13"/>
  <c r="E20" i="37"/>
  <c r="U12"/>
  <c r="Z12" i="13"/>
  <c r="G12" i="7"/>
  <c r="AS14" i="6"/>
  <c r="I17" i="13"/>
  <c r="T19" i="1"/>
  <c r="E17" i="37"/>
  <c r="I19" i="6"/>
  <c r="AN26" i="34"/>
  <c r="AS15" i="1"/>
  <c r="Y15" i="12"/>
  <c r="U13" i="37"/>
  <c r="Z13" i="13"/>
  <c r="AS15" i="6"/>
  <c r="G13" i="7"/>
  <c r="F4" i="37"/>
  <c r="J6" i="6"/>
  <c r="BF6" i="1"/>
  <c r="C4" i="7"/>
  <c r="J4" i="13"/>
  <c r="U6" i="37"/>
  <c r="Z6" i="13"/>
  <c r="AS8" i="6"/>
  <c r="G6" i="7"/>
  <c r="I24" i="13"/>
  <c r="E24" i="37"/>
  <c r="T26" i="1"/>
  <c r="I26" i="6"/>
  <c r="U10" i="37"/>
  <c r="AS12" i="6"/>
  <c r="Z10" i="13"/>
  <c r="G10" i="7"/>
  <c r="AN31" i="34"/>
  <c r="AS20" i="1"/>
  <c r="Y20" i="12"/>
  <c r="AN39" i="34"/>
  <c r="AS28" i="1"/>
  <c r="Y28" i="12"/>
  <c r="I25" i="6"/>
  <c r="T25" i="1"/>
  <c r="E23" i="37"/>
  <c r="I23" i="13"/>
  <c r="U18" i="37"/>
  <c r="Z18" i="13"/>
  <c r="AS20" i="6"/>
  <c r="G18" i="7"/>
  <c r="I12" i="6"/>
  <c r="E10" i="37"/>
  <c r="I10" i="13"/>
  <c r="T12" i="1"/>
  <c r="U25" i="37"/>
  <c r="AS27" i="6"/>
  <c r="Z25" i="13"/>
  <c r="G25" i="7"/>
  <c r="AN21" i="34"/>
  <c r="AS10" i="1"/>
  <c r="Y10" i="12"/>
  <c r="X2" i="5"/>
  <c r="AA2"/>
  <c r="AF2"/>
  <c r="X3"/>
  <c r="Y3"/>
  <c r="Z3"/>
  <c r="AA3"/>
  <c r="AB3"/>
  <c r="AC3"/>
  <c r="AD3"/>
  <c r="AE3"/>
  <c r="AF3"/>
  <c r="AG3"/>
  <c r="F8" i="37" l="1"/>
  <c r="J10" i="6"/>
  <c r="J8" i="13"/>
  <c r="C8" i="7"/>
  <c r="F25" i="37"/>
  <c r="J25" i="13"/>
  <c r="J27" i="6"/>
  <c r="C25" i="7"/>
  <c r="F16" i="37"/>
  <c r="J18" i="6"/>
  <c r="J16" i="13"/>
  <c r="C16" i="7"/>
  <c r="J28" i="6"/>
  <c r="C26" i="7"/>
  <c r="J26" i="13"/>
  <c r="F26" i="37"/>
  <c r="O19"/>
  <c r="T19" i="13"/>
  <c r="AH21" i="6"/>
  <c r="AU21" i="1"/>
  <c r="BF21" s="1"/>
  <c r="O6" i="37"/>
  <c r="AH8" i="6"/>
  <c r="AU8" i="1"/>
  <c r="T6" i="13"/>
  <c r="O5" i="37"/>
  <c r="T5" i="13"/>
  <c r="AH7" i="6"/>
  <c r="AU7" i="1"/>
  <c r="BF7" s="1"/>
  <c r="O24" i="37"/>
  <c r="AU26" i="1"/>
  <c r="T24" i="13"/>
  <c r="AH26" i="6"/>
  <c r="C23" i="7"/>
  <c r="J25" i="6"/>
  <c r="F23" i="37"/>
  <c r="J23" i="13"/>
  <c r="F14" i="37"/>
  <c r="J16" i="6"/>
  <c r="J14" i="13"/>
  <c r="C14" i="7"/>
  <c r="O25" i="37"/>
  <c r="AU27" i="1"/>
  <c r="T25" i="13"/>
  <c r="AH27" i="6"/>
  <c r="O22" i="37"/>
  <c r="AH24" i="6"/>
  <c r="T22" i="13"/>
  <c r="AU24" i="1"/>
  <c r="BF24" s="1"/>
  <c r="AU25"/>
  <c r="AH25" i="6"/>
  <c r="T23" i="13"/>
  <c r="O23" i="37"/>
  <c r="O16"/>
  <c r="T16" i="13"/>
  <c r="AH18" i="6"/>
  <c r="AU18" i="1"/>
  <c r="BF18" s="1"/>
  <c r="F5" i="37"/>
  <c r="J5" i="13"/>
  <c r="C5" i="7"/>
  <c r="J7" i="6"/>
  <c r="O7" i="37"/>
  <c r="T7" i="13"/>
  <c r="AH9" i="6"/>
  <c r="AU9" i="1"/>
  <c r="BF9" s="1"/>
  <c r="F13" i="37"/>
  <c r="J13" i="13"/>
  <c r="C13" i="7"/>
  <c r="J15" i="6"/>
  <c r="O8" i="37"/>
  <c r="T8" i="13"/>
  <c r="AU10" i="1"/>
  <c r="AH10" i="6"/>
  <c r="F24" i="37"/>
  <c r="BF26" i="1"/>
  <c r="J24" i="13"/>
  <c r="C24" i="7"/>
  <c r="J26" i="6"/>
  <c r="O12" i="37"/>
  <c r="AH14" i="6"/>
  <c r="T12" i="13"/>
  <c r="AU14" i="1"/>
  <c r="O9" i="37"/>
  <c r="AU11" i="1"/>
  <c r="BF11" s="1"/>
  <c r="T9" i="13"/>
  <c r="AH11" i="6"/>
  <c r="O10" i="37"/>
  <c r="T10" i="13"/>
  <c r="AH12" i="6"/>
  <c r="AU12" i="1"/>
  <c r="F22" i="37"/>
  <c r="J22" i="13"/>
  <c r="C22" i="7"/>
  <c r="J24" i="6"/>
  <c r="F9" i="37"/>
  <c r="C9" i="7"/>
  <c r="J9" i="13"/>
  <c r="J11" i="6"/>
  <c r="F12" i="37"/>
  <c r="C12" i="7"/>
  <c r="J14" i="6"/>
  <c r="J12" i="13"/>
  <c r="BF14" i="1"/>
  <c r="AU22"/>
  <c r="T20" i="13"/>
  <c r="O20" i="37"/>
  <c r="AH22" i="6"/>
  <c r="O15" i="37"/>
  <c r="AH17" i="6"/>
  <c r="AU17" i="1"/>
  <c r="T15" i="13"/>
  <c r="T26"/>
  <c r="O26" i="37"/>
  <c r="AH28" i="6"/>
  <c r="AU28" i="1"/>
  <c r="F10" i="37"/>
  <c r="BF12" i="1"/>
  <c r="C10" i="7"/>
  <c r="J10" i="13"/>
  <c r="J12" i="6"/>
  <c r="O18" i="37"/>
  <c r="T18" i="13"/>
  <c r="AH20" i="6"/>
  <c r="AU20" i="1"/>
  <c r="BF20" s="1"/>
  <c r="V4" i="37"/>
  <c r="AA4" i="13"/>
  <c r="AZ6" i="6"/>
  <c r="H4" i="7"/>
  <c r="O13" i="37"/>
  <c r="T13" i="13"/>
  <c r="AH15" i="6"/>
  <c r="AU15" i="1"/>
  <c r="BF15" s="1"/>
  <c r="J17" i="13"/>
  <c r="F17" i="37"/>
  <c r="J19" i="6"/>
  <c r="C17" i="7"/>
  <c r="F20" i="37"/>
  <c r="C20" i="7"/>
  <c r="J22" i="6"/>
  <c r="J20" i="13"/>
  <c r="BF22" i="1"/>
  <c r="J11" i="13"/>
  <c r="F11" i="37"/>
  <c r="J13" i="6"/>
  <c r="C11" i="7"/>
  <c r="V3" i="37"/>
  <c r="AA3" i="13"/>
  <c r="AZ5" i="6"/>
  <c r="H3" i="7"/>
  <c r="F15" i="37"/>
  <c r="J15" i="13"/>
  <c r="C15" i="7"/>
  <c r="J17" i="6"/>
  <c r="F7" i="37"/>
  <c r="C7" i="7"/>
  <c r="J9" i="6"/>
  <c r="J7" i="13"/>
  <c r="O21" i="37"/>
  <c r="T21" i="13"/>
  <c r="AU23" i="1"/>
  <c r="AH23" i="6"/>
  <c r="T14" i="13"/>
  <c r="AH16" i="6"/>
  <c r="AU16" i="1"/>
  <c r="BF16" s="1"/>
  <c r="O14" i="37"/>
  <c r="F19"/>
  <c r="C19" i="7"/>
  <c r="J19" i="13"/>
  <c r="J21" i="6"/>
  <c r="F21" i="37"/>
  <c r="BF23" i="1"/>
  <c r="C21" i="7"/>
  <c r="J21" i="13"/>
  <c r="J23" i="6"/>
  <c r="F6" i="37"/>
  <c r="C6" i="7"/>
  <c r="J8" i="6"/>
  <c r="J6" i="13"/>
  <c r="BF8" i="1"/>
  <c r="O17" i="37"/>
  <c r="AU19" i="1"/>
  <c r="T17" i="13"/>
  <c r="AH19" i="6"/>
  <c r="F18" i="37"/>
  <c r="J20" i="6"/>
  <c r="C18" i="7"/>
  <c r="J18" i="13"/>
  <c r="T11"/>
  <c r="AU13" i="1"/>
  <c r="O11" i="37"/>
  <c r="AH13" i="6"/>
  <c r="B25" i="13"/>
  <c r="B21"/>
  <c r="B18"/>
  <c r="B14"/>
  <c r="B16"/>
  <c r="B26"/>
  <c r="B23"/>
  <c r="B22"/>
  <c r="B20"/>
  <c r="B17"/>
  <c r="B15"/>
  <c r="B24"/>
  <c r="B19"/>
  <c r="W3" i="5"/>
  <c r="W2"/>
  <c r="V9" i="37" l="1"/>
  <c r="H9" i="7"/>
  <c r="AA9" i="13"/>
  <c r="AZ11" i="6"/>
  <c r="H14" i="7"/>
  <c r="V14" i="37"/>
  <c r="AZ16" i="6"/>
  <c r="AA14" i="13"/>
  <c r="V16" i="37"/>
  <c r="AA16" i="13"/>
  <c r="H16" i="7"/>
  <c r="AZ18" i="6"/>
  <c r="V13" i="37"/>
  <c r="H13" i="7"/>
  <c r="AZ15" i="6"/>
  <c r="AA13" i="13"/>
  <c r="V17"/>
  <c r="AJ19" i="6"/>
  <c r="F17" i="7"/>
  <c r="Q17" i="37"/>
  <c r="Q11"/>
  <c r="AJ13" i="6"/>
  <c r="F11" i="7"/>
  <c r="V11" i="13"/>
  <c r="V18" i="37"/>
  <c r="AZ20" i="6"/>
  <c r="AA18" i="13"/>
  <c r="H18" i="7"/>
  <c r="V19" i="37"/>
  <c r="AZ21" i="6"/>
  <c r="H19" i="7"/>
  <c r="AA19" i="13"/>
  <c r="F26" i="7"/>
  <c r="V26" i="13"/>
  <c r="AJ28" i="6"/>
  <c r="Q26" i="37"/>
  <c r="V12"/>
  <c r="AZ14" i="6"/>
  <c r="H12" i="7"/>
  <c r="AA12" i="13"/>
  <c r="Q25" i="37"/>
  <c r="F25" i="7"/>
  <c r="AJ27" i="6"/>
  <c r="V25" i="13"/>
  <c r="Q5" i="37"/>
  <c r="F5" i="7"/>
  <c r="V5" i="13"/>
  <c r="AJ7" i="6"/>
  <c r="Q19" i="37"/>
  <c r="V19" i="13"/>
  <c r="F19" i="7"/>
  <c r="AJ21" i="6"/>
  <c r="Q9" i="37"/>
  <c r="V9" i="13"/>
  <c r="F9" i="7"/>
  <c r="AJ11" i="6"/>
  <c r="Q8" i="37"/>
  <c r="V8" i="13"/>
  <c r="AJ10" i="6"/>
  <c r="F8" i="7"/>
  <c r="Q7" i="37"/>
  <c r="AJ9" i="6"/>
  <c r="F7" i="7"/>
  <c r="V7" i="13"/>
  <c r="V5" i="37"/>
  <c r="H5" i="7"/>
  <c r="AZ7" i="6"/>
  <c r="AA5" i="13"/>
  <c r="V23"/>
  <c r="F23" i="7"/>
  <c r="Q23" i="37"/>
  <c r="AJ25" i="6"/>
  <c r="Q6" i="37"/>
  <c r="AJ8" i="6"/>
  <c r="V6" i="13"/>
  <c r="F6" i="7"/>
  <c r="BF10" i="1"/>
  <c r="Q15" i="37"/>
  <c r="AJ17" i="6"/>
  <c r="V15" i="13"/>
  <c r="F15" i="7"/>
  <c r="V7" i="37"/>
  <c r="AA7" i="13"/>
  <c r="AZ9" i="6"/>
  <c r="H7" i="7"/>
  <c r="BF17" i="1"/>
  <c r="BF13"/>
  <c r="V10" i="37"/>
  <c r="AA10" i="13"/>
  <c r="AZ12" i="6"/>
  <c r="H10" i="7"/>
  <c r="V22" i="37"/>
  <c r="AZ24" i="6"/>
  <c r="AA22" i="13"/>
  <c r="H22" i="7"/>
  <c r="V24" i="37"/>
  <c r="H24" i="7"/>
  <c r="AA24" i="13"/>
  <c r="AZ26" i="6"/>
  <c r="Q16" i="37"/>
  <c r="AJ18" i="6"/>
  <c r="V16" i="13"/>
  <c r="F16" i="7"/>
  <c r="Q22" i="37"/>
  <c r="F22" i="7"/>
  <c r="AJ24" i="6"/>
  <c r="V22" i="13"/>
  <c r="Q24" i="37"/>
  <c r="V24" i="13"/>
  <c r="F24" i="7"/>
  <c r="AJ26" i="6"/>
  <c r="AA20" i="13"/>
  <c r="V20" i="37"/>
  <c r="H20" i="7"/>
  <c r="AZ22" i="6"/>
  <c r="V6" i="37"/>
  <c r="AA6" i="13"/>
  <c r="H6" i="7"/>
  <c r="AZ8" i="6"/>
  <c r="V21" i="37"/>
  <c r="H21" i="7"/>
  <c r="AA21" i="13"/>
  <c r="AZ23" i="6"/>
  <c r="V14" i="13"/>
  <c r="AJ16" i="6"/>
  <c r="Q14" i="37"/>
  <c r="F14" i="7"/>
  <c r="Q21" i="37"/>
  <c r="F21" i="7"/>
  <c r="AJ23" i="6"/>
  <c r="V21" i="13"/>
  <c r="BF19" i="1"/>
  <c r="Q13" i="37"/>
  <c r="F13" i="7"/>
  <c r="V13" i="13"/>
  <c r="AJ15" i="6"/>
  <c r="Q18" i="37"/>
  <c r="V18" i="13"/>
  <c r="AJ20" i="6"/>
  <c r="F18" i="7"/>
  <c r="Q20" i="37"/>
  <c r="AJ22" i="6"/>
  <c r="F20" i="7"/>
  <c r="V20" i="13"/>
  <c r="Q10" i="37"/>
  <c r="V10" i="13"/>
  <c r="AJ12" i="6"/>
  <c r="F10" i="7"/>
  <c r="Q12" i="37"/>
  <c r="F12" i="7"/>
  <c r="V12" i="13"/>
  <c r="AJ14" i="6"/>
  <c r="BF25" i="1"/>
  <c r="BF28"/>
  <c r="BF27"/>
  <c r="B11" i="13"/>
  <c r="B12"/>
  <c r="B13"/>
  <c r="AZ19" i="6" l="1"/>
  <c r="AA17" i="13"/>
  <c r="H17" i="7"/>
  <c r="V17" i="37"/>
  <c r="AA11" i="13"/>
  <c r="H11" i="7"/>
  <c r="AZ13" i="6"/>
  <c r="V11" i="37"/>
  <c r="V25"/>
  <c r="AZ27" i="6"/>
  <c r="H25" i="7"/>
  <c r="AA25" i="13"/>
  <c r="H26" i="7"/>
  <c r="AZ28" i="6"/>
  <c r="AA26" i="13"/>
  <c r="V26" i="37"/>
  <c r="V15"/>
  <c r="H15" i="7"/>
  <c r="AZ17" i="6"/>
  <c r="AA15" i="13"/>
  <c r="AA23"/>
  <c r="H23" i="7"/>
  <c r="V23" i="37"/>
  <c r="AZ25" i="6"/>
  <c r="V8" i="37"/>
  <c r="H8" i="7"/>
  <c r="AZ10" i="6"/>
  <c r="AA8" i="13"/>
  <c r="B10"/>
  <c r="B6"/>
  <c r="B9"/>
  <c r="B5"/>
  <c r="B8"/>
  <c r="B4"/>
  <c r="B7"/>
  <c r="B3"/>
  <c r="AX4" i="1"/>
  <c r="AL4"/>
  <c r="AG4"/>
  <c r="AF4"/>
  <c r="AI4"/>
  <c r="K2" i="37" s="1"/>
  <c r="K654" s="1"/>
  <c r="AH4" i="1"/>
  <c r="J2" i="37" s="1"/>
  <c r="J654" s="1"/>
  <c r="X4" i="1"/>
  <c r="Z4"/>
  <c r="G2" i="37" s="1"/>
  <c r="G654" s="1"/>
  <c r="L4" i="1"/>
  <c r="K4"/>
  <c r="C4"/>
  <c r="AY4" s="1"/>
  <c r="P4" l="1"/>
  <c r="Y4" i="6"/>
  <c r="Y278" s="1"/>
  <c r="R4" i="1"/>
  <c r="D2" i="37" s="1"/>
  <c r="D654" s="1"/>
  <c r="H2" i="13"/>
  <c r="H654" s="1"/>
  <c r="C2"/>
  <c r="C654" s="1"/>
  <c r="AJ4" i="1"/>
  <c r="L2" i="37" s="1"/>
  <c r="L654" s="1"/>
  <c r="BC4" i="1"/>
  <c r="S2" i="37" s="1"/>
  <c r="S654" s="1"/>
  <c r="Y4" i="1"/>
  <c r="AB4" s="1"/>
  <c r="H2" i="37" s="1"/>
  <c r="H654" s="1"/>
  <c r="AO4" i="1"/>
  <c r="AW4"/>
  <c r="BA4"/>
  <c r="AM4"/>
  <c r="AR4" s="1"/>
  <c r="N2" i="37" s="1"/>
  <c r="N654" s="1"/>
  <c r="D2" i="13" l="1"/>
  <c r="D654" s="1"/>
  <c r="AK4" i="1"/>
  <c r="M2" i="37" s="1"/>
  <c r="M654" s="1"/>
  <c r="Q4" i="1"/>
  <c r="AA4"/>
  <c r="AC4"/>
  <c r="I2" i="37" s="1"/>
  <c r="I654" s="1"/>
  <c r="AA4" i="6" l="1"/>
  <c r="C2" i="37"/>
  <c r="C654" s="1"/>
  <c r="AC4" i="6" l="1"/>
  <c r="AA278"/>
  <c r="AC113"/>
  <c r="AC234"/>
  <c r="AC87"/>
  <c r="AC170"/>
  <c r="AC165"/>
  <c r="AC211"/>
  <c r="AC248"/>
  <c r="AC47"/>
  <c r="AC239"/>
  <c r="AC44"/>
  <c r="AC253"/>
  <c r="AC267"/>
  <c r="AC198"/>
  <c r="AC187"/>
  <c r="AC138"/>
  <c r="AC148"/>
  <c r="AC33"/>
  <c r="AC202"/>
  <c r="AC174"/>
  <c r="AC50"/>
  <c r="AC266"/>
  <c r="AC116"/>
  <c r="AC88"/>
  <c r="AC193"/>
  <c r="AC126"/>
  <c r="AC135"/>
  <c r="AC221"/>
  <c r="AC166"/>
  <c r="AC150"/>
  <c r="AC203"/>
  <c r="AC64"/>
  <c r="AC32"/>
  <c r="AC261"/>
  <c r="AC91"/>
  <c r="AC231"/>
  <c r="AC62"/>
  <c r="AC151"/>
  <c r="AC149"/>
  <c r="AC271"/>
  <c r="AC194"/>
  <c r="AC169"/>
  <c r="AC42"/>
  <c r="AC43"/>
  <c r="AC48"/>
  <c r="AC80"/>
  <c r="AC252"/>
  <c r="AC217"/>
  <c r="AC95"/>
  <c r="AC137"/>
  <c r="AC192"/>
  <c r="AC212"/>
  <c r="AC201"/>
  <c r="AC37"/>
  <c r="AC96"/>
  <c r="AC102"/>
  <c r="AC158"/>
  <c r="AC164"/>
  <c r="AC51"/>
  <c r="AC136"/>
  <c r="AC39"/>
  <c r="AC31"/>
  <c r="AC30"/>
  <c r="AC121"/>
  <c r="AC36"/>
  <c r="AC175"/>
  <c r="AC177"/>
  <c r="AC250"/>
  <c r="AC163"/>
  <c r="AC232"/>
  <c r="AC188"/>
  <c r="AC178"/>
  <c r="AC171"/>
  <c r="AC124"/>
  <c r="AC56"/>
  <c r="AC225"/>
  <c r="AC129"/>
  <c r="AC69"/>
  <c r="AC57"/>
  <c r="AC247"/>
  <c r="AC132"/>
  <c r="AC74"/>
  <c r="AC134"/>
  <c r="AC160"/>
  <c r="AC216"/>
  <c r="AC251"/>
  <c r="AC184"/>
  <c r="AC29"/>
  <c r="AC240"/>
  <c r="AC125"/>
  <c r="AC81"/>
  <c r="AC106"/>
  <c r="AC226"/>
  <c r="AC176"/>
  <c r="AC133"/>
  <c r="AC258"/>
  <c r="AC189"/>
  <c r="AC172"/>
  <c r="AC35"/>
  <c r="AC186"/>
  <c r="AC167"/>
  <c r="AC268"/>
  <c r="AC227"/>
  <c r="AC66"/>
  <c r="AC168"/>
  <c r="AC263"/>
  <c r="AC235"/>
  <c r="AC63"/>
  <c r="AC111"/>
  <c r="AC34"/>
  <c r="AC233"/>
  <c r="AC195"/>
  <c r="AC196"/>
  <c r="AC180"/>
  <c r="AC228"/>
  <c r="AC84"/>
  <c r="AC109"/>
  <c r="AC182"/>
  <c r="AC68"/>
  <c r="AC75"/>
  <c r="AC244"/>
  <c r="AC274"/>
  <c r="AC112"/>
  <c r="AC153"/>
  <c r="AC140"/>
  <c r="AC206"/>
  <c r="AC275"/>
  <c r="AC107"/>
  <c r="AC90"/>
  <c r="AC59"/>
  <c r="AC213"/>
  <c r="AC72"/>
  <c r="AC219"/>
  <c r="AC260"/>
  <c r="AC204"/>
  <c r="AC159"/>
  <c r="AC191"/>
  <c r="AC38"/>
  <c r="AC104"/>
  <c r="AC207"/>
  <c r="AC86"/>
  <c r="AC173"/>
  <c r="AC185"/>
  <c r="AC40"/>
  <c r="AC122"/>
  <c r="AC237"/>
  <c r="AC152"/>
  <c r="AC143"/>
  <c r="AC197"/>
  <c r="AC162"/>
  <c r="AC58"/>
  <c r="AC255"/>
  <c r="AC110"/>
  <c r="AC276"/>
  <c r="AC222"/>
  <c r="AC256"/>
  <c r="AC89"/>
  <c r="AC53"/>
  <c r="AC242"/>
  <c r="AC190"/>
  <c r="AC131"/>
  <c r="AC259"/>
  <c r="AC119"/>
  <c r="AC49"/>
  <c r="AC41"/>
  <c r="AC272"/>
  <c r="AC144"/>
  <c r="AC65"/>
  <c r="AC264"/>
  <c r="AC115"/>
  <c r="AC55"/>
  <c r="AC238"/>
  <c r="AC262"/>
  <c r="AC92"/>
  <c r="AC78"/>
  <c r="AC61"/>
  <c r="AC120"/>
  <c r="AC154"/>
  <c r="AC214"/>
  <c r="AC147"/>
  <c r="AC100"/>
  <c r="AC156"/>
  <c r="AC52"/>
  <c r="AC229"/>
  <c r="AC199"/>
  <c r="AC105"/>
  <c r="AC257"/>
  <c r="AC179"/>
  <c r="AC97"/>
  <c r="AC67"/>
  <c r="AC223"/>
  <c r="AC77"/>
  <c r="AC245"/>
  <c r="AC79"/>
  <c r="AC277"/>
  <c r="AC243"/>
  <c r="AC85"/>
  <c r="AC161"/>
  <c r="AC82"/>
  <c r="AC93"/>
  <c r="AC146"/>
  <c r="AC76"/>
  <c r="AC254"/>
  <c r="AC103"/>
  <c r="AC236"/>
  <c r="AC108"/>
  <c r="AC270"/>
  <c r="AC141"/>
  <c r="AC94"/>
  <c r="AC45"/>
  <c r="AC181"/>
  <c r="AC220"/>
  <c r="AC54"/>
  <c r="AC205"/>
  <c r="AC83"/>
  <c r="AC155"/>
  <c r="AC230"/>
  <c r="AC123"/>
  <c r="AC241"/>
  <c r="AC200"/>
  <c r="AC128"/>
  <c r="AC117"/>
  <c r="AC265"/>
  <c r="AC183"/>
  <c r="AC273"/>
  <c r="AC139"/>
  <c r="AC46"/>
  <c r="AC145"/>
  <c r="AC208"/>
  <c r="AC101"/>
  <c r="AC224"/>
  <c r="AC118"/>
  <c r="AC73"/>
  <c r="AC210"/>
  <c r="AC130"/>
  <c r="AC142"/>
  <c r="AC246"/>
  <c r="AC127"/>
  <c r="AC98"/>
  <c r="AC114"/>
  <c r="AC157"/>
  <c r="AC99"/>
  <c r="AC209"/>
  <c r="AC249"/>
  <c r="AC218"/>
  <c r="AC60"/>
  <c r="AC70"/>
  <c r="AC215"/>
  <c r="AC71"/>
  <c r="AC269"/>
  <c r="AC17"/>
  <c r="AC13"/>
  <c r="AC23"/>
  <c r="AC24"/>
  <c r="AC12"/>
  <c r="AC18"/>
  <c r="AC5"/>
  <c r="AC27"/>
  <c r="AC8"/>
  <c r="AC28"/>
  <c r="AC10"/>
  <c r="AC9"/>
  <c r="AC6"/>
  <c r="AC19"/>
  <c r="AC26"/>
  <c r="AC25"/>
  <c r="AC21"/>
  <c r="AC14"/>
  <c r="AC22"/>
  <c r="AC15"/>
  <c r="AC11"/>
  <c r="AC16"/>
  <c r="AC20"/>
  <c r="AC7"/>
  <c r="AB15" i="34"/>
  <c r="AD22" i="6" l="1"/>
  <c r="AD7"/>
  <c r="AD20"/>
  <c r="AD10"/>
  <c r="AB10" s="1"/>
  <c r="AD5"/>
  <c r="AD23"/>
  <c r="AD127"/>
  <c r="AD130"/>
  <c r="AD210"/>
  <c r="AB210" s="1"/>
  <c r="AD224"/>
  <c r="AD183"/>
  <c r="AD123"/>
  <c r="AD155"/>
  <c r="AD181"/>
  <c r="AB181" s="1"/>
  <c r="AD270"/>
  <c r="AD236"/>
  <c r="AD146"/>
  <c r="AD161"/>
  <c r="AB161" s="1"/>
  <c r="AD243"/>
  <c r="AD77"/>
  <c r="AD67"/>
  <c r="AD257"/>
  <c r="AB257" s="1"/>
  <c r="AD229"/>
  <c r="AB229" s="1"/>
  <c r="AD147"/>
  <c r="AD92"/>
  <c r="AD65"/>
  <c r="AD49"/>
  <c r="AD131"/>
  <c r="AD190"/>
  <c r="AB190" s="1"/>
  <c r="AD89"/>
  <c r="AD222"/>
  <c r="AB222" s="1"/>
  <c r="AD162"/>
  <c r="AD152"/>
  <c r="AD237"/>
  <c r="AD159"/>
  <c r="AD153"/>
  <c r="AD244"/>
  <c r="AD68"/>
  <c r="AD180"/>
  <c r="AD195"/>
  <c r="AD235"/>
  <c r="AD263"/>
  <c r="AD227"/>
  <c r="AB227" s="1"/>
  <c r="AD186"/>
  <c r="AD189"/>
  <c r="AD133"/>
  <c r="AB133" s="1"/>
  <c r="AD81"/>
  <c r="AD124"/>
  <c r="AD163"/>
  <c r="AD250"/>
  <c r="AD177"/>
  <c r="AD121"/>
  <c r="AB121" s="1"/>
  <c r="AD30"/>
  <c r="AD95"/>
  <c r="AD62"/>
  <c r="AB62" s="1"/>
  <c r="AD193"/>
  <c r="AD50"/>
  <c r="AD33"/>
  <c r="AB33" s="1"/>
  <c r="AD138"/>
  <c r="AD198"/>
  <c r="AD44"/>
  <c r="AB44" s="1"/>
  <c r="AD248"/>
  <c r="AD170"/>
  <c r="AD234"/>
  <c r="AD16"/>
  <c r="AB16" s="1"/>
  <c r="AD14"/>
  <c r="AD19"/>
  <c r="AD28"/>
  <c r="AD18"/>
  <c r="AB18" s="1"/>
  <c r="AD13"/>
  <c r="AD215"/>
  <c r="AB215" s="1"/>
  <c r="AD70"/>
  <c r="AD249"/>
  <c r="AB249" s="1"/>
  <c r="AD157"/>
  <c r="AD101"/>
  <c r="AD145"/>
  <c r="AD46"/>
  <c r="AB46" s="1"/>
  <c r="AD265"/>
  <c r="AD200"/>
  <c r="AD83"/>
  <c r="AD54"/>
  <c r="AD254"/>
  <c r="AD82"/>
  <c r="AD277"/>
  <c r="AD97"/>
  <c r="AD52"/>
  <c r="AD120"/>
  <c r="AD238"/>
  <c r="AD115"/>
  <c r="AD144"/>
  <c r="AB144" s="1"/>
  <c r="AD119"/>
  <c r="AD242"/>
  <c r="AD256"/>
  <c r="AD276"/>
  <c r="AD58"/>
  <c r="AD122"/>
  <c r="AD40"/>
  <c r="AD86"/>
  <c r="AD219"/>
  <c r="AD59"/>
  <c r="AD107"/>
  <c r="AB107" s="1"/>
  <c r="AD112"/>
  <c r="AB112" s="1"/>
  <c r="AD84"/>
  <c r="AD196"/>
  <c r="AB196" s="1"/>
  <c r="AD233"/>
  <c r="AD111"/>
  <c r="AD168"/>
  <c r="AD35"/>
  <c r="AD258"/>
  <c r="AD226"/>
  <c r="AB226" s="1"/>
  <c r="AD125"/>
  <c r="AD216"/>
  <c r="AB216" s="1"/>
  <c r="AD132"/>
  <c r="AD69"/>
  <c r="AD178"/>
  <c r="AD188"/>
  <c r="AD175"/>
  <c r="AD31"/>
  <c r="AB31" s="1"/>
  <c r="AD158"/>
  <c r="AB158" s="1"/>
  <c r="AD96"/>
  <c r="AD192"/>
  <c r="AB192" s="1"/>
  <c r="AD137"/>
  <c r="AD169"/>
  <c r="AD151"/>
  <c r="AD261"/>
  <c r="AB261" s="1"/>
  <c r="AD64"/>
  <c r="AD88"/>
  <c r="AD116"/>
  <c r="AD174"/>
  <c r="AD267"/>
  <c r="AB267" s="1"/>
  <c r="AD239"/>
  <c r="AD211"/>
  <c r="AB211" s="1"/>
  <c r="AD113"/>
  <c r="AD25"/>
  <c r="AD26"/>
  <c r="AB26" s="1"/>
  <c r="AD11"/>
  <c r="AD21"/>
  <c r="AD6"/>
  <c r="AD8"/>
  <c r="AB8" s="1"/>
  <c r="AD12"/>
  <c r="AD17"/>
  <c r="AD209"/>
  <c r="AD114"/>
  <c r="AD246"/>
  <c r="AB246" s="1"/>
  <c r="AD73"/>
  <c r="AB73" s="1"/>
  <c r="AD139"/>
  <c r="AD117"/>
  <c r="AB117" s="1"/>
  <c r="AD241"/>
  <c r="AB241" s="1"/>
  <c r="AD94"/>
  <c r="AD93"/>
  <c r="AD105"/>
  <c r="AD199"/>
  <c r="AB199" s="1"/>
  <c r="AD156"/>
  <c r="AB156" s="1"/>
  <c r="AD214"/>
  <c r="AD61"/>
  <c r="AD55"/>
  <c r="AD264"/>
  <c r="AB264" s="1"/>
  <c r="AD272"/>
  <c r="AD255"/>
  <c r="AD197"/>
  <c r="AB197" s="1"/>
  <c r="AD185"/>
  <c r="AD207"/>
  <c r="AD38"/>
  <c r="AB38" s="1"/>
  <c r="AD204"/>
  <c r="AD213"/>
  <c r="AD90"/>
  <c r="AB90" s="1"/>
  <c r="AD275"/>
  <c r="AD274"/>
  <c r="AB274" s="1"/>
  <c r="AD75"/>
  <c r="AD228"/>
  <c r="AB228" s="1"/>
  <c r="AD34"/>
  <c r="AD63"/>
  <c r="AB63" s="1"/>
  <c r="AD268"/>
  <c r="AB268" s="1"/>
  <c r="AD167"/>
  <c r="AD176"/>
  <c r="AB176" s="1"/>
  <c r="AD240"/>
  <c r="AB240" s="1"/>
  <c r="AD184"/>
  <c r="AB184" s="1"/>
  <c r="AD251"/>
  <c r="AB251" s="1"/>
  <c r="AD160"/>
  <c r="AD74"/>
  <c r="AB74" s="1"/>
  <c r="AD247"/>
  <c r="AD129"/>
  <c r="AB129" s="1"/>
  <c r="AD225"/>
  <c r="AD36"/>
  <c r="AD39"/>
  <c r="AD164"/>
  <c r="AB164" s="1"/>
  <c r="AD102"/>
  <c r="AD37"/>
  <c r="AD212"/>
  <c r="AB212" s="1"/>
  <c r="AD252"/>
  <c r="AB252" s="1"/>
  <c r="AD48"/>
  <c r="AD43"/>
  <c r="AB43" s="1"/>
  <c r="AD194"/>
  <c r="AD149"/>
  <c r="AB149" s="1"/>
  <c r="AD231"/>
  <c r="AB231" s="1"/>
  <c r="AD203"/>
  <c r="AB203" s="1"/>
  <c r="AD166"/>
  <c r="AB166" s="1"/>
  <c r="AD135"/>
  <c r="AD148"/>
  <c r="AB148" s="1"/>
  <c r="AD253"/>
  <c r="AB253" s="1"/>
  <c r="AD165"/>
  <c r="AD15"/>
  <c r="AD9"/>
  <c r="AB9" s="1"/>
  <c r="AD27"/>
  <c r="AD24"/>
  <c r="AD269"/>
  <c r="AD71"/>
  <c r="AD60"/>
  <c r="AB60" s="1"/>
  <c r="AD218"/>
  <c r="AD99"/>
  <c r="AB99" s="1"/>
  <c r="AD98"/>
  <c r="AD142"/>
  <c r="AB142" s="1"/>
  <c r="AD118"/>
  <c r="AB118" s="1"/>
  <c r="AD208"/>
  <c r="AB208" s="1"/>
  <c r="AD273"/>
  <c r="AB273" s="1"/>
  <c r="AD128"/>
  <c r="AB128" s="1"/>
  <c r="AD230"/>
  <c r="AB230" s="1"/>
  <c r="AD205"/>
  <c r="AB205" s="1"/>
  <c r="AD220"/>
  <c r="AB220" s="1"/>
  <c r="AD45"/>
  <c r="AD141"/>
  <c r="AB141" s="1"/>
  <c r="AD108"/>
  <c r="AD103"/>
  <c r="AB103" s="1"/>
  <c r="AD76"/>
  <c r="AD85"/>
  <c r="AD79"/>
  <c r="AB79" s="1"/>
  <c r="AD245"/>
  <c r="AB245" s="1"/>
  <c r="AD223"/>
  <c r="AD179"/>
  <c r="AB179" s="1"/>
  <c r="AD100"/>
  <c r="AD154"/>
  <c r="AB154" s="1"/>
  <c r="AD78"/>
  <c r="AB78" s="1"/>
  <c r="AD262"/>
  <c r="AB262" s="1"/>
  <c r="AD41"/>
  <c r="AB41" s="1"/>
  <c r="AD259"/>
  <c r="AD53"/>
  <c r="AB53" s="1"/>
  <c r="AD110"/>
  <c r="AB110" s="1"/>
  <c r="AD143"/>
  <c r="AB143" s="1"/>
  <c r="AD173"/>
  <c r="AD104"/>
  <c r="AB104" s="1"/>
  <c r="AD191"/>
  <c r="AB191" s="1"/>
  <c r="AD260"/>
  <c r="AB260" s="1"/>
  <c r="AD72"/>
  <c r="AB72" s="1"/>
  <c r="AD206"/>
  <c r="AB206" s="1"/>
  <c r="AD182"/>
  <c r="AB182" s="1"/>
  <c r="AD109"/>
  <c r="AB109" s="1"/>
  <c r="AD66"/>
  <c r="AB66" s="1"/>
  <c r="AD172"/>
  <c r="AB172" s="1"/>
  <c r="AD106"/>
  <c r="AD29"/>
  <c r="AB29" s="1"/>
  <c r="AD134"/>
  <c r="AB134" s="1"/>
  <c r="AD57"/>
  <c r="AD56"/>
  <c r="AB56" s="1"/>
  <c r="AD171"/>
  <c r="AB171" s="1"/>
  <c r="AD232"/>
  <c r="AB232" s="1"/>
  <c r="AD136"/>
  <c r="AB136" s="1"/>
  <c r="AD51"/>
  <c r="AB51" s="1"/>
  <c r="AD201"/>
  <c r="AB201" s="1"/>
  <c r="AD217"/>
  <c r="AD80"/>
  <c r="AB80" s="1"/>
  <c r="AD42"/>
  <c r="AB42" s="1"/>
  <c r="AD271"/>
  <c r="AB271" s="1"/>
  <c r="AD91"/>
  <c r="AB91" s="1"/>
  <c r="AD32"/>
  <c r="AB32" s="1"/>
  <c r="AD150"/>
  <c r="AB150" s="1"/>
  <c r="AD221"/>
  <c r="AB221" s="1"/>
  <c r="AD126"/>
  <c r="AD266"/>
  <c r="AB266" s="1"/>
  <c r="AD202"/>
  <c r="AB202" s="1"/>
  <c r="AD187"/>
  <c r="AB187" s="1"/>
  <c r="AD47"/>
  <c r="AB47" s="1"/>
  <c r="AD87"/>
  <c r="AB87" s="1"/>
  <c r="AD140"/>
  <c r="AB140" s="1"/>
  <c r="AD4"/>
  <c r="AB67"/>
  <c r="AB83"/>
  <c r="AB55"/>
  <c r="AB34"/>
  <c r="AB100"/>
  <c r="AB84"/>
  <c r="AB147"/>
  <c r="AB244"/>
  <c r="AB146"/>
  <c r="AB92"/>
  <c r="AB177"/>
  <c r="AB235"/>
  <c r="AB225"/>
  <c r="AB214"/>
  <c r="AB256"/>
  <c r="AB123"/>
  <c r="AB98"/>
  <c r="AB45"/>
  <c r="AB77"/>
  <c r="AB81"/>
  <c r="AB101"/>
  <c r="AB71"/>
  <c r="AB61"/>
  <c r="AB125"/>
  <c r="AB93"/>
  <c r="AB116"/>
  <c r="AB59"/>
  <c r="AB69"/>
  <c r="AB85"/>
  <c r="AB124"/>
  <c r="AB145"/>
  <c r="AB152"/>
  <c r="AB194"/>
  <c r="AB153"/>
  <c r="AB254"/>
  <c r="AB238"/>
  <c r="AB122"/>
  <c r="AB49"/>
  <c r="AB131"/>
  <c r="AB250"/>
  <c r="AB255"/>
  <c r="AB218"/>
  <c r="AB105"/>
  <c r="AB165"/>
  <c r="AB163"/>
  <c r="AB185"/>
  <c r="AB239"/>
  <c r="AB258"/>
  <c r="AB186"/>
  <c r="AB248"/>
  <c r="AB224"/>
  <c r="AB242"/>
  <c r="AB195"/>
  <c r="AB269"/>
  <c r="AB198"/>
  <c r="AB86"/>
  <c r="AB160"/>
  <c r="AB120"/>
  <c r="AB127"/>
  <c r="AB37"/>
  <c r="AB108"/>
  <c r="AB138"/>
  <c r="AB270"/>
  <c r="AB126"/>
  <c r="AB97"/>
  <c r="AB237"/>
  <c r="AB236"/>
  <c r="AB277"/>
  <c r="AB76"/>
  <c r="AB36"/>
  <c r="AB247"/>
  <c r="AB276"/>
  <c r="AB137"/>
  <c r="AB209"/>
  <c r="AB243"/>
  <c r="AB265"/>
  <c r="AB183"/>
  <c r="AB178"/>
  <c r="AB155"/>
  <c r="AB106"/>
  <c r="AB115"/>
  <c r="AB82"/>
  <c r="AB57"/>
  <c r="AB70"/>
  <c r="AB30"/>
  <c r="AB50"/>
  <c r="AB75"/>
  <c r="AB68"/>
  <c r="AB159"/>
  <c r="AB102"/>
  <c r="AB175"/>
  <c r="AB193"/>
  <c r="AB263"/>
  <c r="AB64"/>
  <c r="AB113"/>
  <c r="AB39"/>
  <c r="AB168"/>
  <c r="AB167"/>
  <c r="AB275"/>
  <c r="AB94"/>
  <c r="AB95"/>
  <c r="AB139"/>
  <c r="AB204"/>
  <c r="AB259"/>
  <c r="AB173"/>
  <c r="AB207"/>
  <c r="AB217"/>
  <c r="AB58"/>
  <c r="AB96"/>
  <c r="AB40"/>
  <c r="AB35"/>
  <c r="AB89"/>
  <c r="AB48"/>
  <c r="AB88"/>
  <c r="AB54"/>
  <c r="AB132"/>
  <c r="AB188"/>
  <c r="AB180"/>
  <c r="AB234"/>
  <c r="AB135"/>
  <c r="AB119"/>
  <c r="AB189"/>
  <c r="AB52"/>
  <c r="AB162"/>
  <c r="AB169"/>
  <c r="AB174"/>
  <c r="AB219"/>
  <c r="AB157"/>
  <c r="AB233"/>
  <c r="AB130"/>
  <c r="AB200"/>
  <c r="AB213"/>
  <c r="AB223"/>
  <c r="AB272"/>
  <c r="AB170"/>
  <c r="AB151"/>
  <c r="AB114"/>
  <c r="AB111"/>
  <c r="AB65"/>
  <c r="AB27"/>
  <c r="AB28"/>
  <c r="AB17"/>
  <c r="AB14"/>
  <c r="AB5"/>
  <c r="AB7"/>
  <c r="AB13"/>
  <c r="AB12"/>
  <c r="AB19"/>
  <c r="AB15"/>
  <c r="AB20"/>
  <c r="AB23"/>
  <c r="AB21"/>
  <c r="AB24"/>
  <c r="AB11"/>
  <c r="AB22"/>
  <c r="AB6"/>
  <c r="AB25"/>
  <c r="C15" i="34"/>
  <c r="AE15"/>
  <c r="V15"/>
  <c r="AA15" l="1"/>
  <c r="AC15"/>
  <c r="AD15"/>
  <c r="AF15"/>
  <c r="U15"/>
  <c r="W15"/>
  <c r="K15" l="1"/>
  <c r="J15"/>
  <c r="H15"/>
  <c r="G15"/>
  <c r="M15"/>
  <c r="L15" l="1"/>
  <c r="N15"/>
  <c r="P4" i="12" l="1"/>
  <c r="G4" l="1"/>
  <c r="J4" l="1"/>
  <c r="I4" s="1"/>
  <c r="E2" i="13" l="1"/>
  <c r="E654" s="1"/>
  <c r="T4" i="12" l="1"/>
  <c r="AW15" i="34" l="1"/>
  <c r="S4" i="12" l="1"/>
  <c r="Q4" l="1"/>
  <c r="Y15" i="34"/>
  <c r="AK15"/>
  <c r="T15"/>
  <c r="S15"/>
  <c r="K4" i="12"/>
  <c r="G4" i="6"/>
  <c r="G278" s="1"/>
  <c r="AG2" i="5" l="1"/>
  <c r="AZ4" i="1"/>
  <c r="U4" i="12"/>
  <c r="AH15" i="34"/>
  <c r="V4" i="12"/>
  <c r="AI15" i="34"/>
  <c r="O4" i="12"/>
  <c r="A4"/>
  <c r="D4"/>
  <c r="J4" i="1" s="1"/>
  <c r="Q15" i="34" s="1"/>
  <c r="X4" i="6"/>
  <c r="X278" s="1"/>
  <c r="O2" i="13"/>
  <c r="O654" s="1"/>
  <c r="P4" i="6"/>
  <c r="P278" s="1"/>
  <c r="K2" i="13"/>
  <c r="K654" s="1"/>
  <c r="P2"/>
  <c r="P654" s="1"/>
  <c r="D4" i="6"/>
  <c r="B4"/>
  <c r="AY4" s="1"/>
  <c r="AX4"/>
  <c r="BA15" i="34"/>
  <c r="AU15"/>
  <c r="AX15"/>
  <c r="AL15"/>
  <c r="Z15"/>
  <c r="M4" i="12" l="1"/>
  <c r="N4"/>
  <c r="AQ4" i="1"/>
  <c r="BD4"/>
  <c r="T2" i="37" s="1"/>
  <c r="T654" s="1"/>
  <c r="AZ15" i="34"/>
  <c r="D15"/>
  <c r="Z4" i="12"/>
  <c r="AO15" i="34"/>
  <c r="E4" i="12"/>
  <c r="Q2" i="13"/>
  <c r="Q654" s="1"/>
  <c r="AF4" i="12"/>
  <c r="AE4" s="1"/>
  <c r="X4"/>
  <c r="W4" s="1"/>
  <c r="R4"/>
  <c r="U2" i="5" s="1"/>
  <c r="AD4" i="12"/>
  <c r="AH4"/>
  <c r="AG4" s="1"/>
  <c r="H4" i="6"/>
  <c r="H278" s="1"/>
  <c r="F2" i="13"/>
  <c r="F654" s="1"/>
  <c r="N4" i="6"/>
  <c r="E4"/>
  <c r="AE4"/>
  <c r="V4"/>
  <c r="O4"/>
  <c r="AF4"/>
  <c r="F4"/>
  <c r="W4"/>
  <c r="AO4"/>
  <c r="Z4"/>
  <c r="Z278" s="1"/>
  <c r="E15" i="34" l="1"/>
  <c r="AE2" i="5"/>
  <c r="AV4" i="1"/>
  <c r="AB4" i="12"/>
  <c r="AR15" i="34"/>
  <c r="AD2" i="5"/>
  <c r="AP4" i="1"/>
  <c r="Y2" i="13"/>
  <c r="Y654" s="1"/>
  <c r="X2"/>
  <c r="X654" s="1"/>
  <c r="S2"/>
  <c r="S654" s="1"/>
  <c r="R2"/>
  <c r="R654" s="1"/>
  <c r="Q4" i="6"/>
  <c r="Q278" s="1"/>
  <c r="M2" i="13"/>
  <c r="M654" s="1"/>
  <c r="AR4" i="6"/>
  <c r="AR278" s="1"/>
  <c r="AG4"/>
  <c r="AG278" s="1"/>
  <c r="AQ4"/>
  <c r="AQ278" s="1"/>
  <c r="E2" i="7"/>
  <c r="E276" s="1"/>
  <c r="Y2" i="5" l="1"/>
  <c r="I4" i="1"/>
  <c r="BB4"/>
  <c r="AT15" i="34"/>
  <c r="AT4" i="1"/>
  <c r="AA4" i="12"/>
  <c r="AQ15" i="34"/>
  <c r="AC4" i="12"/>
  <c r="O4" i="1" l="1"/>
  <c r="P15" i="34"/>
  <c r="L4" i="12"/>
  <c r="P2" i="37"/>
  <c r="P654" s="1"/>
  <c r="AI4" i="6"/>
  <c r="AI278" s="1"/>
  <c r="U2" i="13"/>
  <c r="U654" s="1"/>
  <c r="R2" i="37"/>
  <c r="R654" s="1"/>
  <c r="BE4" i="1"/>
  <c r="W2" i="13"/>
  <c r="W654" s="1"/>
  <c r="AP4" i="6"/>
  <c r="AP278" s="1"/>
  <c r="AB4"/>
  <c r="N2" i="13"/>
  <c r="N654" s="1"/>
  <c r="D2" i="7"/>
  <c r="D276" s="1"/>
  <c r="R4" i="6"/>
  <c r="AC2" i="5" l="1"/>
  <c r="AN4" i="1"/>
  <c r="G2" i="13"/>
  <c r="G654" s="1"/>
  <c r="S4" i="1"/>
  <c r="U2" i="37"/>
  <c r="U654" s="1"/>
  <c r="Z2" i="13"/>
  <c r="Z654" s="1"/>
  <c r="G2" i="7"/>
  <c r="G276" s="1"/>
  <c r="AS4" i="6"/>
  <c r="R278"/>
  <c r="T4"/>
  <c r="T262"/>
  <c r="T270"/>
  <c r="T154"/>
  <c r="T112"/>
  <c r="T192"/>
  <c r="T67"/>
  <c r="T43"/>
  <c r="T135"/>
  <c r="T134"/>
  <c r="T168"/>
  <c r="T258"/>
  <c r="T171"/>
  <c r="T195"/>
  <c r="T40"/>
  <c r="T185"/>
  <c r="T32"/>
  <c r="T66"/>
  <c r="T131"/>
  <c r="T235"/>
  <c r="T107"/>
  <c r="T236"/>
  <c r="T63"/>
  <c r="T113"/>
  <c r="T150"/>
  <c r="T136"/>
  <c r="T36"/>
  <c r="T60"/>
  <c r="T177"/>
  <c r="T81"/>
  <c r="T138"/>
  <c r="T246"/>
  <c r="T151"/>
  <c r="T42"/>
  <c r="T90"/>
  <c r="T122"/>
  <c r="T31"/>
  <c r="T265"/>
  <c r="T143"/>
  <c r="T119"/>
  <c r="T44"/>
  <c r="T269"/>
  <c r="T78"/>
  <c r="T172"/>
  <c r="T162"/>
  <c r="T275"/>
  <c r="T56"/>
  <c r="T211"/>
  <c r="T157"/>
  <c r="T89"/>
  <c r="T245"/>
  <c r="T215"/>
  <c r="T180"/>
  <c r="T187"/>
  <c r="T178"/>
  <c r="T188"/>
  <c r="T251"/>
  <c r="T191"/>
  <c r="T133"/>
  <c r="T207"/>
  <c r="T35"/>
  <c r="T273"/>
  <c r="T161"/>
  <c r="T239"/>
  <c r="T139"/>
  <c r="T155"/>
  <c r="T70"/>
  <c r="T194"/>
  <c r="T268"/>
  <c r="T214"/>
  <c r="T100"/>
  <c r="T149"/>
  <c r="T124"/>
  <c r="T243"/>
  <c r="T272"/>
  <c r="T198"/>
  <c r="T164"/>
  <c r="T87"/>
  <c r="T276"/>
  <c r="T144"/>
  <c r="T159"/>
  <c r="T117"/>
  <c r="T129"/>
  <c r="T253"/>
  <c r="T156"/>
  <c r="T103"/>
  <c r="T75"/>
  <c r="T259"/>
  <c r="T218"/>
  <c r="T264"/>
  <c r="T204"/>
  <c r="T95"/>
  <c r="T141"/>
  <c r="T62"/>
  <c r="T255"/>
  <c r="T170"/>
  <c r="T174"/>
  <c r="T166"/>
  <c r="T260"/>
  <c r="T267"/>
  <c r="T142"/>
  <c r="T148"/>
  <c r="T241"/>
  <c r="T257"/>
  <c r="T125"/>
  <c r="T91"/>
  <c r="T237"/>
  <c r="T266"/>
  <c r="T59"/>
  <c r="T217"/>
  <c r="T261"/>
  <c r="T203"/>
  <c r="T111"/>
  <c r="T71"/>
  <c r="T48"/>
  <c r="T104"/>
  <c r="T181"/>
  <c r="T158"/>
  <c r="T64"/>
  <c r="T74"/>
  <c r="T94"/>
  <c r="T233"/>
  <c r="T244"/>
  <c r="T232"/>
  <c r="T65"/>
  <c r="T50"/>
  <c r="T219"/>
  <c r="T210"/>
  <c r="T213"/>
  <c r="T114"/>
  <c r="T121"/>
  <c r="T47"/>
  <c r="T205"/>
  <c r="T93"/>
  <c r="T206"/>
  <c r="T126"/>
  <c r="T54"/>
  <c r="T160"/>
  <c r="T176"/>
  <c r="T137"/>
  <c r="T58"/>
  <c r="T145"/>
  <c r="T229"/>
  <c r="T153"/>
  <c r="T183"/>
  <c r="T227"/>
  <c r="T165"/>
  <c r="T146"/>
  <c r="T186"/>
  <c r="T88"/>
  <c r="T128"/>
  <c r="T224"/>
  <c r="T199"/>
  <c r="T212"/>
  <c r="T240"/>
  <c r="T140"/>
  <c r="T250"/>
  <c r="T220"/>
  <c r="T231"/>
  <c r="T197"/>
  <c r="T274"/>
  <c r="T96"/>
  <c r="T175"/>
  <c r="T55"/>
  <c r="T147"/>
  <c r="T80"/>
  <c r="T84"/>
  <c r="T92"/>
  <c r="T182"/>
  <c r="T173"/>
  <c r="T108"/>
  <c r="T132"/>
  <c r="T248"/>
  <c r="T216"/>
  <c r="T209"/>
  <c r="T271"/>
  <c r="T85"/>
  <c r="T202"/>
  <c r="T277"/>
  <c r="T208"/>
  <c r="T127"/>
  <c r="T228"/>
  <c r="T53"/>
  <c r="T52"/>
  <c r="T169"/>
  <c r="T152"/>
  <c r="T120"/>
  <c r="T83"/>
  <c r="T249"/>
  <c r="T223"/>
  <c r="T190"/>
  <c r="T247"/>
  <c r="T201"/>
  <c r="T115"/>
  <c r="T45"/>
  <c r="T39"/>
  <c r="T37"/>
  <c r="T77"/>
  <c r="T110"/>
  <c r="T106"/>
  <c r="T76"/>
  <c r="T46"/>
  <c r="T99"/>
  <c r="T225"/>
  <c r="T33"/>
  <c r="T68"/>
  <c r="T184"/>
  <c r="T130"/>
  <c r="T254"/>
  <c r="T61"/>
  <c r="T86"/>
  <c r="T79"/>
  <c r="T41"/>
  <c r="T51"/>
  <c r="T105"/>
  <c r="T82"/>
  <c r="T263"/>
  <c r="T256"/>
  <c r="T102"/>
  <c r="T69"/>
  <c r="T242"/>
  <c r="T116"/>
  <c r="T123"/>
  <c r="T200"/>
  <c r="T189"/>
  <c r="T234"/>
  <c r="T179"/>
  <c r="T73"/>
  <c r="T196"/>
  <c r="T230"/>
  <c r="T163"/>
  <c r="T221"/>
  <c r="T109"/>
  <c r="T101"/>
  <c r="T49"/>
  <c r="T226"/>
  <c r="T72"/>
  <c r="T118"/>
  <c r="T97"/>
  <c r="T57"/>
  <c r="T222"/>
  <c r="T29"/>
  <c r="T167"/>
  <c r="T30"/>
  <c r="T34"/>
  <c r="T98"/>
  <c r="T238"/>
  <c r="T193"/>
  <c r="T252"/>
  <c r="T38"/>
  <c r="T10"/>
  <c r="T7"/>
  <c r="T19"/>
  <c r="T9"/>
  <c r="T13"/>
  <c r="T8"/>
  <c r="T6"/>
  <c r="T21"/>
  <c r="T16"/>
  <c r="T27"/>
  <c r="T18"/>
  <c r="T15"/>
  <c r="T26"/>
  <c r="T11"/>
  <c r="T5"/>
  <c r="T22"/>
  <c r="T12"/>
  <c r="T23"/>
  <c r="T24"/>
  <c r="T20"/>
  <c r="T17"/>
  <c r="T14"/>
  <c r="T28"/>
  <c r="T25"/>
  <c r="L2" i="13"/>
  <c r="L654" s="1"/>
  <c r="E2" i="37" l="1"/>
  <c r="E654" s="1"/>
  <c r="T4" i="1"/>
  <c r="I2" i="13"/>
  <c r="I654" s="1"/>
  <c r="I4" i="6"/>
  <c r="I278" s="1"/>
  <c r="Y4" i="12"/>
  <c r="AN15" i="34"/>
  <c r="AS4" i="1"/>
  <c r="AS278" i="6"/>
  <c r="AU172"/>
  <c r="AU150"/>
  <c r="AU163"/>
  <c r="AU204"/>
  <c r="AU50"/>
  <c r="AU167"/>
  <c r="AU155"/>
  <c r="AU272"/>
  <c r="AU211"/>
  <c r="AU164"/>
  <c r="AU4"/>
  <c r="AU148"/>
  <c r="AU64"/>
  <c r="AU162"/>
  <c r="AU208"/>
  <c r="AU48"/>
  <c r="AU206"/>
  <c r="AU161"/>
  <c r="AU274"/>
  <c r="AU124"/>
  <c r="AU113"/>
  <c r="AU119"/>
  <c r="AU51"/>
  <c r="AU55"/>
  <c r="AU57"/>
  <c r="AU235"/>
  <c r="AU166"/>
  <c r="AU268"/>
  <c r="AU147"/>
  <c r="AU173"/>
  <c r="AU175"/>
  <c r="AU154"/>
  <c r="AU125"/>
  <c r="AU134"/>
  <c r="AU58"/>
  <c r="AU253"/>
  <c r="AU198"/>
  <c r="AU111"/>
  <c r="AU144"/>
  <c r="AU81"/>
  <c r="AU250"/>
  <c r="AU236"/>
  <c r="AU79"/>
  <c r="AU262"/>
  <c r="AU255"/>
  <c r="AU98"/>
  <c r="AU136"/>
  <c r="AU225"/>
  <c r="AU240"/>
  <c r="AU89"/>
  <c r="AU259"/>
  <c r="AU184"/>
  <c r="AU120"/>
  <c r="AU197"/>
  <c r="AU188"/>
  <c r="AU256"/>
  <c r="AU209"/>
  <c r="AU84"/>
  <c r="AU221"/>
  <c r="AU101"/>
  <c r="AU110"/>
  <c r="AU222"/>
  <c r="AU142"/>
  <c r="AU217"/>
  <c r="AU181"/>
  <c r="AU135"/>
  <c r="AU182"/>
  <c r="AU207"/>
  <c r="AU29"/>
  <c r="AU33"/>
  <c r="AU201"/>
  <c r="AU105"/>
  <c r="AU96"/>
  <c r="AU214"/>
  <c r="AU194"/>
  <c r="AU153"/>
  <c r="AU100"/>
  <c r="AU203"/>
  <c r="AU159"/>
  <c r="AU265"/>
  <c r="AU176"/>
  <c r="AU177"/>
  <c r="AU49"/>
  <c r="AU114"/>
  <c r="AU238"/>
  <c r="AU82"/>
  <c r="AU25"/>
  <c r="AU10"/>
  <c r="AU15"/>
  <c r="AU24"/>
  <c r="AU5"/>
  <c r="AU6"/>
  <c r="AU44"/>
  <c r="AU117"/>
  <c r="AU158"/>
  <c r="AU210"/>
  <c r="AU42"/>
  <c r="AU127"/>
  <c r="AU122"/>
  <c r="AU115"/>
  <c r="AU276"/>
  <c r="AU152"/>
  <c r="AU227"/>
  <c r="AU87"/>
  <c r="AU249"/>
  <c r="AU83"/>
  <c r="AU128"/>
  <c r="AU224"/>
  <c r="AU218"/>
  <c r="AU169"/>
  <c r="AU277"/>
  <c r="AU246"/>
  <c r="AU178"/>
  <c r="AU170"/>
  <c r="AU54"/>
  <c r="AU108"/>
  <c r="AU76"/>
  <c r="AU151"/>
  <c r="AU145"/>
  <c r="AU269"/>
  <c r="AU141"/>
  <c r="AU37"/>
  <c r="AU219"/>
  <c r="AU160"/>
  <c r="AU229"/>
  <c r="AU195"/>
  <c r="AU131"/>
  <c r="AU61"/>
  <c r="AU143"/>
  <c r="AU80"/>
  <c r="AU116"/>
  <c r="AU212"/>
  <c r="AU103"/>
  <c r="AU32"/>
  <c r="AU17"/>
  <c r="AU7"/>
  <c r="AU8"/>
  <c r="AU19"/>
  <c r="AU28"/>
  <c r="AU26"/>
  <c r="AU59"/>
  <c r="AU248"/>
  <c r="AU63"/>
  <c r="AU129"/>
  <c r="AU112"/>
  <c r="AU62"/>
  <c r="AU53"/>
  <c r="AU165"/>
  <c r="AU171"/>
  <c r="AU266"/>
  <c r="AU121"/>
  <c r="AU202"/>
  <c r="AU149"/>
  <c r="AU168"/>
  <c r="AU243"/>
  <c r="AU66"/>
  <c r="AU130"/>
  <c r="AU232"/>
  <c r="AU88"/>
  <c r="AU258"/>
  <c r="AU196"/>
  <c r="AU261"/>
  <c r="AU230"/>
  <c r="AU91"/>
  <c r="AU244"/>
  <c r="AU233"/>
  <c r="AU220"/>
  <c r="AU78"/>
  <c r="AU251"/>
  <c r="AU140"/>
  <c r="AU43"/>
  <c r="AU271"/>
  <c r="AU93"/>
  <c r="AU242"/>
  <c r="AU90"/>
  <c r="AU41"/>
  <c r="AU186"/>
  <c r="AU237"/>
  <c r="AU72"/>
  <c r="AU40"/>
  <c r="AU273"/>
  <c r="AU191"/>
  <c r="AU39"/>
  <c r="AU179"/>
  <c r="AU138"/>
  <c r="AU35"/>
  <c r="AU109"/>
  <c r="AU156"/>
  <c r="AU139"/>
  <c r="AU213"/>
  <c r="AU99"/>
  <c r="AU254"/>
  <c r="AU30"/>
  <c r="AU38"/>
  <c r="AU180"/>
  <c r="AU192"/>
  <c r="AU215"/>
  <c r="AU73"/>
  <c r="AU45"/>
  <c r="AU205"/>
  <c r="AU257"/>
  <c r="AU157"/>
  <c r="AU132"/>
  <c r="AU275"/>
  <c r="AU69"/>
  <c r="AU234"/>
  <c r="AU34"/>
  <c r="AU107"/>
  <c r="AU74"/>
  <c r="AU67"/>
  <c r="AU77"/>
  <c r="AU133"/>
  <c r="AU46"/>
  <c r="AU12"/>
  <c r="AU21"/>
  <c r="AU23"/>
  <c r="AU60"/>
  <c r="AU174"/>
  <c r="AU264"/>
  <c r="AU137"/>
  <c r="AU65"/>
  <c r="AU263"/>
  <c r="AU146"/>
  <c r="AU200"/>
  <c r="AU31"/>
  <c r="AU86"/>
  <c r="AU92"/>
  <c r="AU267"/>
  <c r="AU185"/>
  <c r="AU118"/>
  <c r="AU36"/>
  <c r="AU216"/>
  <c r="AU190"/>
  <c r="AU247"/>
  <c r="AU183"/>
  <c r="AU85"/>
  <c r="AU16"/>
  <c r="AU20"/>
  <c r="AU11"/>
  <c r="AU106"/>
  <c r="AU102"/>
  <c r="AU14"/>
  <c r="AU18"/>
  <c r="AU52"/>
  <c r="AU68"/>
  <c r="AU260"/>
  <c r="AU245"/>
  <c r="AU241"/>
  <c r="AU97"/>
  <c r="AU70"/>
  <c r="AU94"/>
  <c r="AU223"/>
  <c r="AU71"/>
  <c r="AU123"/>
  <c r="AU47"/>
  <c r="AU193"/>
  <c r="AU231"/>
  <c r="AU252"/>
  <c r="AU189"/>
  <c r="AU104"/>
  <c r="AU187"/>
  <c r="AU22"/>
  <c r="AU13"/>
  <c r="AU27"/>
  <c r="AU126"/>
  <c r="AU270"/>
  <c r="AU239"/>
  <c r="AU56"/>
  <c r="AU228"/>
  <c r="AU95"/>
  <c r="AU226"/>
  <c r="AU199"/>
  <c r="AU75"/>
  <c r="AU9"/>
  <c r="U28"/>
  <c r="U24"/>
  <c r="U5"/>
  <c r="U18"/>
  <c r="U6"/>
  <c r="S6" s="1"/>
  <c r="U19"/>
  <c r="U98"/>
  <c r="U167"/>
  <c r="U97"/>
  <c r="U221"/>
  <c r="U234"/>
  <c r="U189"/>
  <c r="U116"/>
  <c r="U256"/>
  <c r="U41"/>
  <c r="U61"/>
  <c r="U68"/>
  <c r="U99"/>
  <c r="U76"/>
  <c r="U77"/>
  <c r="S77" s="1"/>
  <c r="U247"/>
  <c r="U223"/>
  <c r="U53"/>
  <c r="U209"/>
  <c r="U248"/>
  <c r="U173"/>
  <c r="U182"/>
  <c r="S182" s="1"/>
  <c r="U55"/>
  <c r="U96"/>
  <c r="U220"/>
  <c r="U240"/>
  <c r="U128"/>
  <c r="U186"/>
  <c r="U153"/>
  <c r="U58"/>
  <c r="U54"/>
  <c r="S54" s="1"/>
  <c r="U47"/>
  <c r="S47" s="1"/>
  <c r="U114"/>
  <c r="U219"/>
  <c r="U232"/>
  <c r="U74"/>
  <c r="U48"/>
  <c r="S48" s="1"/>
  <c r="U59"/>
  <c r="U237"/>
  <c r="U241"/>
  <c r="U260"/>
  <c r="U204"/>
  <c r="U75"/>
  <c r="U253"/>
  <c r="S253" s="1"/>
  <c r="U159"/>
  <c r="U276"/>
  <c r="U87"/>
  <c r="U198"/>
  <c r="U243"/>
  <c r="S243" s="1"/>
  <c r="U149"/>
  <c r="U188"/>
  <c r="U211"/>
  <c r="S211" s="1"/>
  <c r="U143"/>
  <c r="U138"/>
  <c r="U107"/>
  <c r="U235"/>
  <c r="U66"/>
  <c r="U195"/>
  <c r="U134"/>
  <c r="U43"/>
  <c r="U112"/>
  <c r="U270"/>
  <c r="U14"/>
  <c r="U23"/>
  <c r="S23" s="1"/>
  <c r="U11"/>
  <c r="U27"/>
  <c r="U8"/>
  <c r="U7"/>
  <c r="S7" s="1"/>
  <c r="U252"/>
  <c r="U29"/>
  <c r="S29" s="1"/>
  <c r="U118"/>
  <c r="U226"/>
  <c r="U163"/>
  <c r="U200"/>
  <c r="U105"/>
  <c r="U254"/>
  <c r="U130"/>
  <c r="S130" s="1"/>
  <c r="U106"/>
  <c r="U37"/>
  <c r="U45"/>
  <c r="U120"/>
  <c r="U169"/>
  <c r="U228"/>
  <c r="S228" s="1"/>
  <c r="U277"/>
  <c r="U85"/>
  <c r="U132"/>
  <c r="S132" s="1"/>
  <c r="U80"/>
  <c r="U274"/>
  <c r="U197"/>
  <c r="S197" s="1"/>
  <c r="U250"/>
  <c r="U212"/>
  <c r="U88"/>
  <c r="S88" s="1"/>
  <c r="U146"/>
  <c r="U229"/>
  <c r="U137"/>
  <c r="U160"/>
  <c r="U126"/>
  <c r="U93"/>
  <c r="U213"/>
  <c r="U244"/>
  <c r="S244" s="1"/>
  <c r="U64"/>
  <c r="U181"/>
  <c r="U71"/>
  <c r="U261"/>
  <c r="U62"/>
  <c r="U264"/>
  <c r="U103"/>
  <c r="U129"/>
  <c r="U144"/>
  <c r="U164"/>
  <c r="U214"/>
  <c r="U70"/>
  <c r="U139"/>
  <c r="U239"/>
  <c r="S239" s="1"/>
  <c r="U133"/>
  <c r="U180"/>
  <c r="S180" s="1"/>
  <c r="U56"/>
  <c r="U78"/>
  <c r="U44"/>
  <c r="U122"/>
  <c r="S122" s="1"/>
  <c r="U81"/>
  <c r="S81" s="1"/>
  <c r="U150"/>
  <c r="S150" s="1"/>
  <c r="U113"/>
  <c r="U131"/>
  <c r="S131" s="1"/>
  <c r="U32"/>
  <c r="U185"/>
  <c r="U171"/>
  <c r="U258"/>
  <c r="U168"/>
  <c r="U154"/>
  <c r="U262"/>
  <c r="U17"/>
  <c r="U12"/>
  <c r="U26"/>
  <c r="U16"/>
  <c r="U13"/>
  <c r="U10"/>
  <c r="U38"/>
  <c r="S38" s="1"/>
  <c r="U193"/>
  <c r="U34"/>
  <c r="U57"/>
  <c r="S57" s="1"/>
  <c r="U49"/>
  <c r="U101"/>
  <c r="U230"/>
  <c r="S230" s="1"/>
  <c r="U242"/>
  <c r="U102"/>
  <c r="U263"/>
  <c r="U79"/>
  <c r="U33"/>
  <c r="S33" s="1"/>
  <c r="U225"/>
  <c r="U46"/>
  <c r="U39"/>
  <c r="U115"/>
  <c r="S115" s="1"/>
  <c r="U249"/>
  <c r="U127"/>
  <c r="U92"/>
  <c r="U147"/>
  <c r="U231"/>
  <c r="U140"/>
  <c r="S140" s="1"/>
  <c r="U199"/>
  <c r="U165"/>
  <c r="S165" s="1"/>
  <c r="U145"/>
  <c r="U176"/>
  <c r="S176" s="1"/>
  <c r="U205"/>
  <c r="U50"/>
  <c r="U65"/>
  <c r="U233"/>
  <c r="U104"/>
  <c r="U203"/>
  <c r="U91"/>
  <c r="U257"/>
  <c r="U166"/>
  <c r="U255"/>
  <c r="U141"/>
  <c r="S141" s="1"/>
  <c r="U259"/>
  <c r="U156"/>
  <c r="U117"/>
  <c r="U272"/>
  <c r="U124"/>
  <c r="U268"/>
  <c r="U194"/>
  <c r="U155"/>
  <c r="S155" s="1"/>
  <c r="U273"/>
  <c r="U187"/>
  <c r="U215"/>
  <c r="U245"/>
  <c r="S245" s="1"/>
  <c r="U157"/>
  <c r="U275"/>
  <c r="U31"/>
  <c r="U90"/>
  <c r="U42"/>
  <c r="S42" s="1"/>
  <c r="U246"/>
  <c r="U177"/>
  <c r="S177" s="1"/>
  <c r="U36"/>
  <c r="U63"/>
  <c r="U135"/>
  <c r="U67"/>
  <c r="S67" s="1"/>
  <c r="U136"/>
  <c r="S136" s="1"/>
  <c r="U4"/>
  <c r="U25"/>
  <c r="U20"/>
  <c r="U22"/>
  <c r="U15"/>
  <c r="S15" s="1"/>
  <c r="U21"/>
  <c r="U9"/>
  <c r="U238"/>
  <c r="U30"/>
  <c r="U222"/>
  <c r="S222" s="1"/>
  <c r="U72"/>
  <c r="U109"/>
  <c r="S109" s="1"/>
  <c r="U196"/>
  <c r="S196" s="1"/>
  <c r="U73"/>
  <c r="U179"/>
  <c r="U123"/>
  <c r="S123" s="1"/>
  <c r="U69"/>
  <c r="U82"/>
  <c r="U51"/>
  <c r="U86"/>
  <c r="U184"/>
  <c r="S184" s="1"/>
  <c r="U110"/>
  <c r="U201"/>
  <c r="S201" s="1"/>
  <c r="U190"/>
  <c r="U83"/>
  <c r="U152"/>
  <c r="S152" s="1"/>
  <c r="U52"/>
  <c r="U208"/>
  <c r="S208" s="1"/>
  <c r="U202"/>
  <c r="U271"/>
  <c r="U216"/>
  <c r="U108"/>
  <c r="S108" s="1"/>
  <c r="U84"/>
  <c r="U175"/>
  <c r="U224"/>
  <c r="U227"/>
  <c r="U183"/>
  <c r="U206"/>
  <c r="U121"/>
  <c r="U210"/>
  <c r="S210" s="1"/>
  <c r="U94"/>
  <c r="S94" s="1"/>
  <c r="U158"/>
  <c r="U111"/>
  <c r="U217"/>
  <c r="S217" s="1"/>
  <c r="U266"/>
  <c r="U125"/>
  <c r="U148"/>
  <c r="S148" s="1"/>
  <c r="U142"/>
  <c r="U267"/>
  <c r="U174"/>
  <c r="U170"/>
  <c r="U95"/>
  <c r="S95" s="1"/>
  <c r="U218"/>
  <c r="U100"/>
  <c r="U161"/>
  <c r="S161" s="1"/>
  <c r="U35"/>
  <c r="U207"/>
  <c r="S207" s="1"/>
  <c r="U191"/>
  <c r="S191" s="1"/>
  <c r="U251"/>
  <c r="U178"/>
  <c r="U89"/>
  <c r="S89" s="1"/>
  <c r="U162"/>
  <c r="U172"/>
  <c r="S172" s="1"/>
  <c r="U269"/>
  <c r="S269" s="1"/>
  <c r="U119"/>
  <c r="U265"/>
  <c r="S265" s="1"/>
  <c r="U151"/>
  <c r="U60"/>
  <c r="S60" s="1"/>
  <c r="U236"/>
  <c r="S236" s="1"/>
  <c r="U40"/>
  <c r="U192"/>
  <c r="S192" s="1"/>
  <c r="S74"/>
  <c r="S45"/>
  <c r="S59"/>
  <c r="S107"/>
  <c r="S43"/>
  <c r="S34"/>
  <c r="S56"/>
  <c r="S83"/>
  <c r="S120"/>
  <c r="S129"/>
  <c r="S174"/>
  <c r="S229"/>
  <c r="S219"/>
  <c r="S128"/>
  <c r="S112"/>
  <c r="S171"/>
  <c r="S233"/>
  <c r="S242"/>
  <c r="S221"/>
  <c r="S250"/>
  <c r="S100"/>
  <c r="S138"/>
  <c r="S127"/>
  <c r="S139"/>
  <c r="S169"/>
  <c r="S215"/>
  <c r="S266"/>
  <c r="S213"/>
  <c r="S226"/>
  <c r="S79"/>
  <c r="S246"/>
  <c r="S251"/>
  <c r="S218"/>
  <c r="S224"/>
  <c r="S252"/>
  <c r="S185"/>
  <c r="S154"/>
  <c r="S135"/>
  <c r="S193"/>
  <c r="S114"/>
  <c r="S119"/>
  <c r="S78"/>
  <c r="S69"/>
  <c r="S35"/>
  <c r="S39"/>
  <c r="S36"/>
  <c r="S55"/>
  <c r="S91"/>
  <c r="S50"/>
  <c r="S63"/>
  <c r="S71"/>
  <c r="S87"/>
  <c r="S110"/>
  <c r="S143"/>
  <c r="S249"/>
  <c r="S255"/>
  <c r="S223"/>
  <c r="S149"/>
  <c r="S156"/>
  <c r="S175"/>
  <c r="S146"/>
  <c r="S270"/>
  <c r="S264"/>
  <c r="S225"/>
  <c r="S111"/>
  <c r="S164"/>
  <c r="S153"/>
  <c r="S163"/>
  <c r="S187"/>
  <c r="S106"/>
  <c r="S216"/>
  <c r="S231"/>
  <c r="S227"/>
  <c r="S103"/>
  <c r="S203"/>
  <c r="S159"/>
  <c r="S145"/>
  <c r="S267"/>
  <c r="S235"/>
  <c r="S275"/>
  <c r="S220"/>
  <c r="S268"/>
  <c r="S162"/>
  <c r="S126"/>
  <c r="S170"/>
  <c r="S102"/>
  <c r="S98"/>
  <c r="S72"/>
  <c r="S65"/>
  <c r="S52"/>
  <c r="S30"/>
  <c r="S62"/>
  <c r="S70"/>
  <c r="S92"/>
  <c r="S44"/>
  <c r="S82"/>
  <c r="S58"/>
  <c r="S41"/>
  <c r="S137"/>
  <c r="S75"/>
  <c r="S80"/>
  <c r="S121"/>
  <c r="S167"/>
  <c r="S202"/>
  <c r="S189"/>
  <c r="S273"/>
  <c r="S240"/>
  <c r="S117"/>
  <c r="S93"/>
  <c r="S160"/>
  <c r="S173"/>
  <c r="S158"/>
  <c r="S257"/>
  <c r="S104"/>
  <c r="S116"/>
  <c r="S157"/>
  <c r="S199"/>
  <c r="S186"/>
  <c r="S262"/>
  <c r="S254"/>
  <c r="S99"/>
  <c r="S183"/>
  <c r="S194"/>
  <c r="S263"/>
  <c r="S232"/>
  <c r="S272"/>
  <c r="S260"/>
  <c r="S276"/>
  <c r="S198"/>
  <c r="S271"/>
  <c r="S214"/>
  <c r="S151"/>
  <c r="S209"/>
  <c r="S113"/>
  <c r="S181"/>
  <c r="S101"/>
  <c r="S85"/>
  <c r="S64"/>
  <c r="S49"/>
  <c r="S66"/>
  <c r="S84"/>
  <c r="S51"/>
  <c r="S73"/>
  <c r="S97"/>
  <c r="S31"/>
  <c r="S46"/>
  <c r="S76"/>
  <c r="S37"/>
  <c r="S124"/>
  <c r="S212"/>
  <c r="S241"/>
  <c r="S248"/>
  <c r="S133"/>
  <c r="S118"/>
  <c r="S96"/>
  <c r="S144"/>
  <c r="S238"/>
  <c r="S261"/>
  <c r="S200"/>
  <c r="S259"/>
  <c r="S68"/>
  <c r="S125"/>
  <c r="S105"/>
  <c r="S179"/>
  <c r="S195"/>
  <c r="S204"/>
  <c r="S237"/>
  <c r="S234"/>
  <c r="S277"/>
  <c r="S258"/>
  <c r="S168"/>
  <c r="S90"/>
  <c r="S147"/>
  <c r="S188"/>
  <c r="S274"/>
  <c r="S205"/>
  <c r="S247"/>
  <c r="S256"/>
  <c r="S190"/>
  <c r="S206"/>
  <c r="S178"/>
  <c r="S142"/>
  <c r="S166"/>
  <c r="S134"/>
  <c r="S61"/>
  <c r="S86"/>
  <c r="S53"/>
  <c r="S40"/>
  <c r="S32"/>
  <c r="S9"/>
  <c r="S26"/>
  <c r="S21"/>
  <c r="S5"/>
  <c r="S20"/>
  <c r="S27"/>
  <c r="S12"/>
  <c r="S28"/>
  <c r="S22"/>
  <c r="S25"/>
  <c r="S24"/>
  <c r="S19"/>
  <c r="S14"/>
  <c r="S13"/>
  <c r="S11"/>
  <c r="S10"/>
  <c r="S8"/>
  <c r="S18"/>
  <c r="S16"/>
  <c r="S17"/>
  <c r="S4"/>
  <c r="T2" i="13" l="1"/>
  <c r="T654" s="1"/>
  <c r="AH4" i="6"/>
  <c r="AH278" s="1"/>
  <c r="O2" i="37"/>
  <c r="O654" s="1"/>
  <c r="AU4" i="1"/>
  <c r="BF4" s="1"/>
  <c r="F2" i="37"/>
  <c r="F654" s="1"/>
  <c r="J4" i="6"/>
  <c r="C2" i="7"/>
  <c r="C276" s="1"/>
  <c r="J2" i="13"/>
  <c r="J654" s="1"/>
  <c r="AV199" i="6"/>
  <c r="AT199" s="1"/>
  <c r="AV56"/>
  <c r="AT56" s="1"/>
  <c r="AV27"/>
  <c r="AT27" s="1"/>
  <c r="AV104"/>
  <c r="AT104" s="1"/>
  <c r="AV193"/>
  <c r="AT193" s="1"/>
  <c r="AV223"/>
  <c r="AT223" s="1"/>
  <c r="AV241"/>
  <c r="AT241" s="1"/>
  <c r="AV52"/>
  <c r="AT52" s="1"/>
  <c r="AV106"/>
  <c r="AT106" s="1"/>
  <c r="AV85"/>
  <c r="AT85" s="1"/>
  <c r="AV216"/>
  <c r="AT216" s="1"/>
  <c r="AV267"/>
  <c r="AT267" s="1"/>
  <c r="AV200"/>
  <c r="AT200" s="1"/>
  <c r="AV137"/>
  <c r="AT137" s="1"/>
  <c r="AV23"/>
  <c r="AT23" s="1"/>
  <c r="AV133"/>
  <c r="AT133" s="1"/>
  <c r="AV107"/>
  <c r="AT107" s="1"/>
  <c r="AV275"/>
  <c r="AT275" s="1"/>
  <c r="AV205"/>
  <c r="AT205" s="1"/>
  <c r="AV192"/>
  <c r="AT192" s="1"/>
  <c r="AV254"/>
  <c r="AT254" s="1"/>
  <c r="AV156"/>
  <c r="AT156" s="1"/>
  <c r="AV179"/>
  <c r="AT179" s="1"/>
  <c r="AV40"/>
  <c r="AT40" s="1"/>
  <c r="AV41"/>
  <c r="AT41" s="1"/>
  <c r="AV271"/>
  <c r="AT271" s="1"/>
  <c r="AV78"/>
  <c r="AT78" s="1"/>
  <c r="AV91"/>
  <c r="AT91" s="1"/>
  <c r="AV258"/>
  <c r="AT258" s="1"/>
  <c r="AV66"/>
  <c r="AT66" s="1"/>
  <c r="AV202"/>
  <c r="AT202" s="1"/>
  <c r="AV165"/>
  <c r="AT165" s="1"/>
  <c r="AV226"/>
  <c r="AT226" s="1"/>
  <c r="AV239"/>
  <c r="AT239" s="1"/>
  <c r="AV13"/>
  <c r="AT13" s="1"/>
  <c r="AV189"/>
  <c r="AT189" s="1"/>
  <c r="AV47"/>
  <c r="AT47" s="1"/>
  <c r="AV94"/>
  <c r="AT94" s="1"/>
  <c r="AV245"/>
  <c r="AT245" s="1"/>
  <c r="AV18"/>
  <c r="AT18" s="1"/>
  <c r="AV11"/>
  <c r="AT11" s="1"/>
  <c r="AV183"/>
  <c r="AT183" s="1"/>
  <c r="AV36"/>
  <c r="AT36" s="1"/>
  <c r="AV92"/>
  <c r="AT92" s="1"/>
  <c r="AV146"/>
  <c r="AT146" s="1"/>
  <c r="AV264"/>
  <c r="AT264" s="1"/>
  <c r="AV21"/>
  <c r="AT21" s="1"/>
  <c r="AV77"/>
  <c r="AT77" s="1"/>
  <c r="AV34"/>
  <c r="AT34" s="1"/>
  <c r="AV132"/>
  <c r="AT132" s="1"/>
  <c r="AV45"/>
  <c r="AT45" s="1"/>
  <c r="AV180"/>
  <c r="AT180" s="1"/>
  <c r="AV99"/>
  <c r="AT99" s="1"/>
  <c r="AV109"/>
  <c r="AT109" s="1"/>
  <c r="AV39"/>
  <c r="AT39" s="1"/>
  <c r="AV72"/>
  <c r="AT72" s="1"/>
  <c r="AV90"/>
  <c r="AT90" s="1"/>
  <c r="AV43"/>
  <c r="AT43" s="1"/>
  <c r="AV220"/>
  <c r="AT220" s="1"/>
  <c r="AV230"/>
  <c r="AT230" s="1"/>
  <c r="AV88"/>
  <c r="AT88" s="1"/>
  <c r="AV243"/>
  <c r="AT243" s="1"/>
  <c r="AV121"/>
  <c r="AT121" s="1"/>
  <c r="AV53"/>
  <c r="AT53" s="1"/>
  <c r="AV63"/>
  <c r="AT63" s="1"/>
  <c r="AV28"/>
  <c r="AT28" s="1"/>
  <c r="AV17"/>
  <c r="AT17" s="1"/>
  <c r="AV116"/>
  <c r="AT116" s="1"/>
  <c r="AV131"/>
  <c r="AT131" s="1"/>
  <c r="AV219"/>
  <c r="AT219" s="1"/>
  <c r="AV145"/>
  <c r="AT145" s="1"/>
  <c r="AV54"/>
  <c r="AT54" s="1"/>
  <c r="AV277"/>
  <c r="AT277" s="1"/>
  <c r="AV128"/>
  <c r="AT128" s="1"/>
  <c r="AV227"/>
  <c r="AT227" s="1"/>
  <c r="AV122"/>
  <c r="AT122" s="1"/>
  <c r="AV158"/>
  <c r="AT158" s="1"/>
  <c r="AV5"/>
  <c r="AT5" s="1"/>
  <c r="AV25"/>
  <c r="AT25" s="1"/>
  <c r="AV49"/>
  <c r="AT49" s="1"/>
  <c r="AV159"/>
  <c r="AT159" s="1"/>
  <c r="AV194"/>
  <c r="AT194" s="1"/>
  <c r="AV201"/>
  <c r="AT201" s="1"/>
  <c r="AV182"/>
  <c r="AT182" s="1"/>
  <c r="AV142"/>
  <c r="AT142" s="1"/>
  <c r="AV221"/>
  <c r="AT221" s="1"/>
  <c r="AV188"/>
  <c r="AT188" s="1"/>
  <c r="AV259"/>
  <c r="AT259" s="1"/>
  <c r="AV136"/>
  <c r="AT136" s="1"/>
  <c r="AV79"/>
  <c r="AT79" s="1"/>
  <c r="AV144"/>
  <c r="AT144" s="1"/>
  <c r="AV58"/>
  <c r="AT58" s="1"/>
  <c r="AV175"/>
  <c r="AT175" s="1"/>
  <c r="AV166"/>
  <c r="AT166" s="1"/>
  <c r="AV51"/>
  <c r="AT51" s="1"/>
  <c r="AV274"/>
  <c r="AT274" s="1"/>
  <c r="AV208"/>
  <c r="AT208" s="1"/>
  <c r="AV4"/>
  <c r="AT4" s="1"/>
  <c r="AV155"/>
  <c r="AT155" s="1"/>
  <c r="AV163"/>
  <c r="AT163" s="1"/>
  <c r="AV9"/>
  <c r="AT9" s="1"/>
  <c r="AV95"/>
  <c r="AT95" s="1"/>
  <c r="AV270"/>
  <c r="AT270" s="1"/>
  <c r="AV22"/>
  <c r="AT22" s="1"/>
  <c r="AV252"/>
  <c r="AT252" s="1"/>
  <c r="AV123"/>
  <c r="AT123" s="1"/>
  <c r="AV70"/>
  <c r="AT70" s="1"/>
  <c r="AV260"/>
  <c r="AT260" s="1"/>
  <c r="AV14"/>
  <c r="AT14" s="1"/>
  <c r="AV20"/>
  <c r="AT20" s="1"/>
  <c r="AV247"/>
  <c r="AT247" s="1"/>
  <c r="AV118"/>
  <c r="AT118" s="1"/>
  <c r="AV86"/>
  <c r="AT86" s="1"/>
  <c r="AV263"/>
  <c r="AT263" s="1"/>
  <c r="AV174"/>
  <c r="AT174" s="1"/>
  <c r="AV12"/>
  <c r="AT12" s="1"/>
  <c r="AV67"/>
  <c r="AT67" s="1"/>
  <c r="AV234"/>
  <c r="AT234" s="1"/>
  <c r="AV157"/>
  <c r="AT157" s="1"/>
  <c r="AV73"/>
  <c r="AT73" s="1"/>
  <c r="AV38"/>
  <c r="AT38" s="1"/>
  <c r="AV213"/>
  <c r="AT213" s="1"/>
  <c r="AV35"/>
  <c r="AT35" s="1"/>
  <c r="AV191"/>
  <c r="AT191" s="1"/>
  <c r="AV237"/>
  <c r="AT237" s="1"/>
  <c r="AV242"/>
  <c r="AT242" s="1"/>
  <c r="AV140"/>
  <c r="AT140" s="1"/>
  <c r="AV233"/>
  <c r="AT233" s="1"/>
  <c r="AV261"/>
  <c r="AT261" s="1"/>
  <c r="AV232"/>
  <c r="AT232" s="1"/>
  <c r="AV168"/>
  <c r="AT168" s="1"/>
  <c r="AV266"/>
  <c r="AT266" s="1"/>
  <c r="AV62"/>
  <c r="AT62" s="1"/>
  <c r="AV248"/>
  <c r="AT248" s="1"/>
  <c r="AV19"/>
  <c r="AT19" s="1"/>
  <c r="AV32"/>
  <c r="AT32" s="1"/>
  <c r="AV80"/>
  <c r="AT80" s="1"/>
  <c r="AV195"/>
  <c r="AT195" s="1"/>
  <c r="AV37"/>
  <c r="AT37" s="1"/>
  <c r="AV151"/>
  <c r="AT151" s="1"/>
  <c r="AV170"/>
  <c r="AT170" s="1"/>
  <c r="AV169"/>
  <c r="AT169" s="1"/>
  <c r="AV83"/>
  <c r="AT83" s="1"/>
  <c r="AV152"/>
  <c r="AT152" s="1"/>
  <c r="AV127"/>
  <c r="AT127" s="1"/>
  <c r="AV117"/>
  <c r="AT117" s="1"/>
  <c r="AV24"/>
  <c r="AT24" s="1"/>
  <c r="AV82"/>
  <c r="AT82" s="1"/>
  <c r="AV177"/>
  <c r="AT177" s="1"/>
  <c r="AV203"/>
  <c r="AT203" s="1"/>
  <c r="AV214"/>
  <c r="AT214" s="1"/>
  <c r="AV33"/>
  <c r="AT33" s="1"/>
  <c r="AV135"/>
  <c r="AT135" s="1"/>
  <c r="AV222"/>
  <c r="AT222" s="1"/>
  <c r="AV84"/>
  <c r="AT84" s="1"/>
  <c r="AV197"/>
  <c r="AT197" s="1"/>
  <c r="AV89"/>
  <c r="AT89" s="1"/>
  <c r="AV98"/>
  <c r="AT98" s="1"/>
  <c r="AV236"/>
  <c r="AT236" s="1"/>
  <c r="AV111"/>
  <c r="AT111" s="1"/>
  <c r="AV134"/>
  <c r="AT134" s="1"/>
  <c r="AV173"/>
  <c r="AT173" s="1"/>
  <c r="AV235"/>
  <c r="AT235" s="1"/>
  <c r="AV119"/>
  <c r="AT119" s="1"/>
  <c r="AV161"/>
  <c r="AT161" s="1"/>
  <c r="AV162"/>
  <c r="AT162" s="1"/>
  <c r="AV164"/>
  <c r="AT164" s="1"/>
  <c r="AV167"/>
  <c r="AT167" s="1"/>
  <c r="AV150"/>
  <c r="AT150" s="1"/>
  <c r="AV75"/>
  <c r="AT75" s="1"/>
  <c r="AV228"/>
  <c r="AT228" s="1"/>
  <c r="AV126"/>
  <c r="AT126" s="1"/>
  <c r="AV187"/>
  <c r="AT187" s="1"/>
  <c r="AV231"/>
  <c r="AT231" s="1"/>
  <c r="AV71"/>
  <c r="AT71" s="1"/>
  <c r="AV97"/>
  <c r="AT97" s="1"/>
  <c r="AV68"/>
  <c r="AT68" s="1"/>
  <c r="AV102"/>
  <c r="AT102" s="1"/>
  <c r="AV16"/>
  <c r="AT16" s="1"/>
  <c r="AV190"/>
  <c r="AT190" s="1"/>
  <c r="AV185"/>
  <c r="AT185" s="1"/>
  <c r="AV31"/>
  <c r="AT31" s="1"/>
  <c r="AV65"/>
  <c r="AT65" s="1"/>
  <c r="AV60"/>
  <c r="AT60" s="1"/>
  <c r="AV46"/>
  <c r="AT46" s="1"/>
  <c r="AV74"/>
  <c r="AT74" s="1"/>
  <c r="AV69"/>
  <c r="AT69" s="1"/>
  <c r="AV257"/>
  <c r="AT257" s="1"/>
  <c r="AV215"/>
  <c r="AT215" s="1"/>
  <c r="AV30"/>
  <c r="AT30" s="1"/>
  <c r="AV139"/>
  <c r="AT139" s="1"/>
  <c r="AV138"/>
  <c r="AT138" s="1"/>
  <c r="AV273"/>
  <c r="AT273" s="1"/>
  <c r="AV186"/>
  <c r="AT186" s="1"/>
  <c r="AV93"/>
  <c r="AT93" s="1"/>
  <c r="AV251"/>
  <c r="AT251" s="1"/>
  <c r="AV244"/>
  <c r="AT244" s="1"/>
  <c r="AV196"/>
  <c r="AT196" s="1"/>
  <c r="AV130"/>
  <c r="AT130" s="1"/>
  <c r="AV149"/>
  <c r="AT149" s="1"/>
  <c r="AV171"/>
  <c r="AT171" s="1"/>
  <c r="AV112"/>
  <c r="AT112" s="1"/>
  <c r="AV59"/>
  <c r="AT59" s="1"/>
  <c r="AV8"/>
  <c r="AT8" s="1"/>
  <c r="AV103"/>
  <c r="AT103" s="1"/>
  <c r="AV143"/>
  <c r="AT143" s="1"/>
  <c r="AV229"/>
  <c r="AT229" s="1"/>
  <c r="AV141"/>
  <c r="AT141" s="1"/>
  <c r="AV76"/>
  <c r="AT76" s="1"/>
  <c r="AV178"/>
  <c r="AT178" s="1"/>
  <c r="AV218"/>
  <c r="AT218" s="1"/>
  <c r="AV249"/>
  <c r="AT249" s="1"/>
  <c r="AV276"/>
  <c r="AT276" s="1"/>
  <c r="AV42"/>
  <c r="AT42" s="1"/>
  <c r="AV44"/>
  <c r="AT44" s="1"/>
  <c r="AV15"/>
  <c r="AT15" s="1"/>
  <c r="AV238"/>
  <c r="AT238" s="1"/>
  <c r="AV176"/>
  <c r="AT176" s="1"/>
  <c r="AV100"/>
  <c r="AT100" s="1"/>
  <c r="AV96"/>
  <c r="AT96" s="1"/>
  <c r="AV29"/>
  <c r="AT29" s="1"/>
  <c r="AV181"/>
  <c r="AT181" s="1"/>
  <c r="AV110"/>
  <c r="AT110" s="1"/>
  <c r="AV209"/>
  <c r="AT209" s="1"/>
  <c r="AV120"/>
  <c r="AT120" s="1"/>
  <c r="AV240"/>
  <c r="AT240" s="1"/>
  <c r="AV255"/>
  <c r="AT255" s="1"/>
  <c r="AV250"/>
  <c r="AT250" s="1"/>
  <c r="AV198"/>
  <c r="AT198" s="1"/>
  <c r="AV125"/>
  <c r="AT125" s="1"/>
  <c r="AV147"/>
  <c r="AT147" s="1"/>
  <c r="AV57"/>
  <c r="AT57" s="1"/>
  <c r="AV113"/>
  <c r="AT113" s="1"/>
  <c r="AV206"/>
  <c r="AT206" s="1"/>
  <c r="AV64"/>
  <c r="AT64" s="1"/>
  <c r="AV211"/>
  <c r="AT211" s="1"/>
  <c r="AV50"/>
  <c r="AT50" s="1"/>
  <c r="AV172"/>
  <c r="AT172" s="1"/>
  <c r="AV129"/>
  <c r="AT129" s="1"/>
  <c r="AV26"/>
  <c r="AT26" s="1"/>
  <c r="AV7"/>
  <c r="AT7" s="1"/>
  <c r="AV212"/>
  <c r="AT212" s="1"/>
  <c r="AV61"/>
  <c r="AT61" s="1"/>
  <c r="AV160"/>
  <c r="AT160" s="1"/>
  <c r="AV269"/>
  <c r="AT269" s="1"/>
  <c r="AV108"/>
  <c r="AT108" s="1"/>
  <c r="AV246"/>
  <c r="AT246" s="1"/>
  <c r="AV224"/>
  <c r="AT224" s="1"/>
  <c r="AV87"/>
  <c r="AT87" s="1"/>
  <c r="AV115"/>
  <c r="AT115" s="1"/>
  <c r="AV210"/>
  <c r="AT210" s="1"/>
  <c r="AV6"/>
  <c r="AT6" s="1"/>
  <c r="AV10"/>
  <c r="AT10" s="1"/>
  <c r="AV114"/>
  <c r="AT114" s="1"/>
  <c r="AV265"/>
  <c r="AT265" s="1"/>
  <c r="AV153"/>
  <c r="AT153" s="1"/>
  <c r="AV105"/>
  <c r="AT105" s="1"/>
  <c r="AV207"/>
  <c r="AT207" s="1"/>
  <c r="AV217"/>
  <c r="AT217" s="1"/>
  <c r="AV101"/>
  <c r="AT101" s="1"/>
  <c r="AV256"/>
  <c r="AT256" s="1"/>
  <c r="AV184"/>
  <c r="AT184" s="1"/>
  <c r="AV225"/>
  <c r="AT225" s="1"/>
  <c r="AV262"/>
  <c r="AT262" s="1"/>
  <c r="AV81"/>
  <c r="AT81" s="1"/>
  <c r="AV253"/>
  <c r="AT253" s="1"/>
  <c r="AV154"/>
  <c r="AT154" s="1"/>
  <c r="AV268"/>
  <c r="AT268" s="1"/>
  <c r="AV55"/>
  <c r="AT55" s="1"/>
  <c r="AV124"/>
  <c r="AT124" s="1"/>
  <c r="AV48"/>
  <c r="AT48" s="1"/>
  <c r="AV148"/>
  <c r="AT148" s="1"/>
  <c r="AV272"/>
  <c r="AT272" s="1"/>
  <c r="AV204"/>
  <c r="AT204" s="1"/>
  <c r="L197" l="1"/>
  <c r="L277"/>
  <c r="L261"/>
  <c r="L245"/>
  <c r="L229"/>
  <c r="L213"/>
  <c r="L193"/>
  <c r="L177"/>
  <c r="L161"/>
  <c r="L145"/>
  <c r="L129"/>
  <c r="L113"/>
  <c r="L97"/>
  <c r="L81"/>
  <c r="L65"/>
  <c r="L49"/>
  <c r="L33"/>
  <c r="L17"/>
  <c r="L267"/>
  <c r="L251"/>
  <c r="L235"/>
  <c r="L219"/>
  <c r="L203"/>
  <c r="L187"/>
  <c r="L171"/>
  <c r="L155"/>
  <c r="L139"/>
  <c r="L123"/>
  <c r="L107"/>
  <c r="L91"/>
  <c r="L75"/>
  <c r="L59"/>
  <c r="L43"/>
  <c r="L27"/>
  <c r="L11"/>
  <c r="L272"/>
  <c r="L240"/>
  <c r="L208"/>
  <c r="L178"/>
  <c r="L146"/>
  <c r="L114"/>
  <c r="L82"/>
  <c r="L50"/>
  <c r="L14"/>
  <c r="L218"/>
  <c r="L148"/>
  <c r="L76"/>
  <c r="L254"/>
  <c r="L222"/>
  <c r="L192"/>
  <c r="L160"/>
  <c r="L128"/>
  <c r="L96"/>
  <c r="L64"/>
  <c r="L36"/>
  <c r="L4"/>
  <c r="L164"/>
  <c r="L8"/>
  <c r="L260"/>
  <c r="L228"/>
  <c r="L190"/>
  <c r="L158"/>
  <c r="L126"/>
  <c r="L94"/>
  <c r="L62"/>
  <c r="L34"/>
  <c r="L226"/>
  <c r="L132"/>
  <c r="L44"/>
  <c r="L273"/>
  <c r="L257"/>
  <c r="L241"/>
  <c r="L225"/>
  <c r="L209"/>
  <c r="L189"/>
  <c r="L173"/>
  <c r="L157"/>
  <c r="L141"/>
  <c r="L125"/>
  <c r="L109"/>
  <c r="L93"/>
  <c r="L77"/>
  <c r="L61"/>
  <c r="L45"/>
  <c r="L29"/>
  <c r="L13"/>
  <c r="L263"/>
  <c r="L247"/>
  <c r="L231"/>
  <c r="L215"/>
  <c r="L199"/>
  <c r="L183"/>
  <c r="L167"/>
  <c r="L151"/>
  <c r="L135"/>
  <c r="L119"/>
  <c r="L103"/>
  <c r="L87"/>
  <c r="L71"/>
  <c r="L55"/>
  <c r="L39"/>
  <c r="L23"/>
  <c r="L7"/>
  <c r="L264"/>
  <c r="L232"/>
  <c r="L200"/>
  <c r="L170"/>
  <c r="L138"/>
  <c r="L106"/>
  <c r="L74"/>
  <c r="L42"/>
  <c r="L6"/>
  <c r="L202"/>
  <c r="L140"/>
  <c r="L52"/>
  <c r="L246"/>
  <c r="L214"/>
  <c r="L184"/>
  <c r="L152"/>
  <c r="L120"/>
  <c r="L88"/>
  <c r="L56"/>
  <c r="L28"/>
  <c r="L274"/>
  <c r="L124"/>
  <c r="L252"/>
  <c r="L220"/>
  <c r="L182"/>
  <c r="L150"/>
  <c r="L118"/>
  <c r="L86"/>
  <c r="L54"/>
  <c r="L26"/>
  <c r="L196"/>
  <c r="L108"/>
  <c r="L24"/>
  <c r="L269"/>
  <c r="L253"/>
  <c r="L237"/>
  <c r="L221"/>
  <c r="L205"/>
  <c r="L185"/>
  <c r="L169"/>
  <c r="L153"/>
  <c r="L137"/>
  <c r="L121"/>
  <c r="L105"/>
  <c r="L89"/>
  <c r="L73"/>
  <c r="L57"/>
  <c r="L41"/>
  <c r="L25"/>
  <c r="L9"/>
  <c r="J278"/>
  <c r="L275"/>
  <c r="L259"/>
  <c r="L243"/>
  <c r="L227"/>
  <c r="L211"/>
  <c r="L195"/>
  <c r="L179"/>
  <c r="L163"/>
  <c r="L147"/>
  <c r="L131"/>
  <c r="L115"/>
  <c r="L99"/>
  <c r="L83"/>
  <c r="L67"/>
  <c r="L51"/>
  <c r="L35"/>
  <c r="L19"/>
  <c r="L256"/>
  <c r="L224"/>
  <c r="L194"/>
  <c r="L162"/>
  <c r="L130"/>
  <c r="L98"/>
  <c r="L66"/>
  <c r="L30"/>
  <c r="L266"/>
  <c r="L188"/>
  <c r="L116"/>
  <c r="L32"/>
  <c r="L270"/>
  <c r="L238"/>
  <c r="L206"/>
  <c r="L176"/>
  <c r="L144"/>
  <c r="L112"/>
  <c r="L80"/>
  <c r="L48"/>
  <c r="L20"/>
  <c r="L242"/>
  <c r="L100"/>
  <c r="L276"/>
  <c r="L244"/>
  <c r="L212"/>
  <c r="L174"/>
  <c r="L142"/>
  <c r="L110"/>
  <c r="L78"/>
  <c r="L46"/>
  <c r="L18"/>
  <c r="L258"/>
  <c r="L180"/>
  <c r="L84"/>
  <c r="L265"/>
  <c r="L249"/>
  <c r="L233"/>
  <c r="L217"/>
  <c r="L201"/>
  <c r="L181"/>
  <c r="L165"/>
  <c r="L149"/>
  <c r="L133"/>
  <c r="L117"/>
  <c r="L101"/>
  <c r="L85"/>
  <c r="L69"/>
  <c r="L53"/>
  <c r="L37"/>
  <c r="L21"/>
  <c r="L5"/>
  <c r="L271"/>
  <c r="L255"/>
  <c r="L239"/>
  <c r="L223"/>
  <c r="L207"/>
  <c r="L191"/>
  <c r="L175"/>
  <c r="L159"/>
  <c r="L143"/>
  <c r="L127"/>
  <c r="L111"/>
  <c r="L95"/>
  <c r="L79"/>
  <c r="L63"/>
  <c r="L47"/>
  <c r="L31"/>
  <c r="L15"/>
  <c r="L248"/>
  <c r="L216"/>
  <c r="L186"/>
  <c r="L154"/>
  <c r="L122"/>
  <c r="L90"/>
  <c r="L58"/>
  <c r="L22"/>
  <c r="L234"/>
  <c r="L172"/>
  <c r="L92"/>
  <c r="L16"/>
  <c r="L262"/>
  <c r="L230"/>
  <c r="L198"/>
  <c r="L168"/>
  <c r="L136"/>
  <c r="L104"/>
  <c r="L72"/>
  <c r="L40"/>
  <c r="L12"/>
  <c r="L210"/>
  <c r="L68"/>
  <c r="L268"/>
  <c r="L236"/>
  <c r="L204"/>
  <c r="L166"/>
  <c r="L134"/>
  <c r="L102"/>
  <c r="L70"/>
  <c r="L38"/>
  <c r="L10"/>
  <c r="L250"/>
  <c r="L156"/>
  <c r="L60"/>
  <c r="V2" i="37"/>
  <c r="V654" s="1"/>
  <c r="AZ4" i="6"/>
  <c r="AA2" i="13"/>
  <c r="AA654" s="1"/>
  <c r="H2" i="7"/>
  <c r="Q2" i="37"/>
  <c r="Q654" s="1"/>
  <c r="V2" i="13"/>
  <c r="V654" s="1"/>
  <c r="F2" i="7"/>
  <c r="F276" s="1"/>
  <c r="AJ4" i="6"/>
  <c r="M60" l="1"/>
  <c r="K60" s="1"/>
  <c r="M166"/>
  <c r="K166" s="1"/>
  <c r="M38"/>
  <c r="K38" s="1"/>
  <c r="M92"/>
  <c r="K92" s="1"/>
  <c r="M31"/>
  <c r="K31" s="1"/>
  <c r="M69"/>
  <c r="K69" s="1"/>
  <c r="M265"/>
  <c r="K265" s="1"/>
  <c r="M176"/>
  <c r="K176" s="1"/>
  <c r="M19"/>
  <c r="K19" s="1"/>
  <c r="M211"/>
  <c r="K211" s="1"/>
  <c r="M250"/>
  <c r="K250" s="1"/>
  <c r="M12"/>
  <c r="K12" s="1"/>
  <c r="M136"/>
  <c r="K136" s="1"/>
  <c r="M122"/>
  <c r="K122" s="1"/>
  <c r="M10"/>
  <c r="K10" s="1"/>
  <c r="M134"/>
  <c r="K134" s="1"/>
  <c r="M268"/>
  <c r="K268" s="1"/>
  <c r="M40"/>
  <c r="K40" s="1"/>
  <c r="M168"/>
  <c r="K168" s="1"/>
  <c r="M16"/>
  <c r="K16" s="1"/>
  <c r="M22"/>
  <c r="K22" s="1"/>
  <c r="M154"/>
  <c r="K154" s="1"/>
  <c r="M15"/>
  <c r="K15" s="1"/>
  <c r="M79"/>
  <c r="K79" s="1"/>
  <c r="M143"/>
  <c r="K143" s="1"/>
  <c r="M207"/>
  <c r="K207" s="1"/>
  <c r="M271"/>
  <c r="K271" s="1"/>
  <c r="M53"/>
  <c r="K53" s="1"/>
  <c r="M117"/>
  <c r="K117" s="1"/>
  <c r="M181"/>
  <c r="K181" s="1"/>
  <c r="M249"/>
  <c r="K249" s="1"/>
  <c r="M258"/>
  <c r="K258" s="1"/>
  <c r="M110"/>
  <c r="K110" s="1"/>
  <c r="M244"/>
  <c r="K244" s="1"/>
  <c r="M20"/>
  <c r="K20" s="1"/>
  <c r="M144"/>
  <c r="K144" s="1"/>
  <c r="M270"/>
  <c r="K270" s="1"/>
  <c r="M266"/>
  <c r="K266" s="1"/>
  <c r="M130"/>
  <c r="K130" s="1"/>
  <c r="M256"/>
  <c r="K256" s="1"/>
  <c r="M67"/>
  <c r="K67" s="1"/>
  <c r="M131"/>
  <c r="K131" s="1"/>
  <c r="M195"/>
  <c r="K195" s="1"/>
  <c r="M259"/>
  <c r="K259" s="1"/>
  <c r="M25"/>
  <c r="K25" s="1"/>
  <c r="M89"/>
  <c r="K89" s="1"/>
  <c r="M153"/>
  <c r="K153" s="1"/>
  <c r="M221"/>
  <c r="K221" s="1"/>
  <c r="M24"/>
  <c r="K24" s="1"/>
  <c r="M54"/>
  <c r="K54" s="1"/>
  <c r="M182"/>
  <c r="K182" s="1"/>
  <c r="M274"/>
  <c r="K274" s="1"/>
  <c r="M120"/>
  <c r="K120" s="1"/>
  <c r="M246"/>
  <c r="K246" s="1"/>
  <c r="M6"/>
  <c r="K6" s="1"/>
  <c r="M138"/>
  <c r="K138" s="1"/>
  <c r="M264"/>
  <c r="K264" s="1"/>
  <c r="M55"/>
  <c r="K55" s="1"/>
  <c r="M119"/>
  <c r="K119" s="1"/>
  <c r="M183"/>
  <c r="K183" s="1"/>
  <c r="M247"/>
  <c r="K247" s="1"/>
  <c r="M45"/>
  <c r="K45" s="1"/>
  <c r="M109"/>
  <c r="K109" s="1"/>
  <c r="M173"/>
  <c r="K173" s="1"/>
  <c r="M241"/>
  <c r="K241" s="1"/>
  <c r="M132"/>
  <c r="K132" s="1"/>
  <c r="M94"/>
  <c r="K94" s="1"/>
  <c r="M228"/>
  <c r="K228" s="1"/>
  <c r="M4"/>
  <c r="K4" s="1"/>
  <c r="M128"/>
  <c r="K128" s="1"/>
  <c r="M254"/>
  <c r="K254" s="1"/>
  <c r="M14"/>
  <c r="K14" s="1"/>
  <c r="M146"/>
  <c r="K146" s="1"/>
  <c r="M272"/>
  <c r="K272" s="1"/>
  <c r="M59"/>
  <c r="K59" s="1"/>
  <c r="M123"/>
  <c r="K123" s="1"/>
  <c r="M187"/>
  <c r="K187" s="1"/>
  <c r="M251"/>
  <c r="K251" s="1"/>
  <c r="M49"/>
  <c r="K49" s="1"/>
  <c r="M113"/>
  <c r="K113" s="1"/>
  <c r="M177"/>
  <c r="K177" s="1"/>
  <c r="M245"/>
  <c r="K245" s="1"/>
  <c r="M72"/>
  <c r="K72" s="1"/>
  <c r="M186"/>
  <c r="K186" s="1"/>
  <c r="M223"/>
  <c r="K223" s="1"/>
  <c r="M133"/>
  <c r="K133" s="1"/>
  <c r="M142"/>
  <c r="K142" s="1"/>
  <c r="M30"/>
  <c r="K30" s="1"/>
  <c r="M147"/>
  <c r="K147" s="1"/>
  <c r="M275"/>
  <c r="K275" s="1"/>
  <c r="M105"/>
  <c r="K105" s="1"/>
  <c r="M169"/>
  <c r="K169" s="1"/>
  <c r="M237"/>
  <c r="K237" s="1"/>
  <c r="M108"/>
  <c r="K108" s="1"/>
  <c r="M86"/>
  <c r="K86" s="1"/>
  <c r="M220"/>
  <c r="K220" s="1"/>
  <c r="M28"/>
  <c r="K28" s="1"/>
  <c r="M152"/>
  <c r="K152" s="1"/>
  <c r="M52"/>
  <c r="K52" s="1"/>
  <c r="M42"/>
  <c r="K42" s="1"/>
  <c r="M170"/>
  <c r="K170" s="1"/>
  <c r="M7"/>
  <c r="K7" s="1"/>
  <c r="M71"/>
  <c r="K71" s="1"/>
  <c r="M135"/>
  <c r="K135" s="1"/>
  <c r="M199"/>
  <c r="K199" s="1"/>
  <c r="M263"/>
  <c r="K263" s="1"/>
  <c r="M61"/>
  <c r="K61" s="1"/>
  <c r="M125"/>
  <c r="K125" s="1"/>
  <c r="M189"/>
  <c r="K189" s="1"/>
  <c r="M257"/>
  <c r="K257" s="1"/>
  <c r="M226"/>
  <c r="K226" s="1"/>
  <c r="M126"/>
  <c r="K126" s="1"/>
  <c r="M260"/>
  <c r="K260" s="1"/>
  <c r="M36"/>
  <c r="K36" s="1"/>
  <c r="M160"/>
  <c r="K160" s="1"/>
  <c r="M76"/>
  <c r="K76" s="1"/>
  <c r="M50"/>
  <c r="K50" s="1"/>
  <c r="M178"/>
  <c r="K178" s="1"/>
  <c r="M11"/>
  <c r="K11" s="1"/>
  <c r="M75"/>
  <c r="K75" s="1"/>
  <c r="M139"/>
  <c r="K139" s="1"/>
  <c r="M203"/>
  <c r="K203" s="1"/>
  <c r="M267"/>
  <c r="K267" s="1"/>
  <c r="M65"/>
  <c r="K65" s="1"/>
  <c r="M129"/>
  <c r="K129" s="1"/>
  <c r="M193"/>
  <c r="K193" s="1"/>
  <c r="M261"/>
  <c r="K261" s="1"/>
  <c r="M198"/>
  <c r="K198" s="1"/>
  <c r="M95"/>
  <c r="K95" s="1"/>
  <c r="M5"/>
  <c r="K5" s="1"/>
  <c r="M18"/>
  <c r="K18" s="1"/>
  <c r="M48"/>
  <c r="K48" s="1"/>
  <c r="M162"/>
  <c r="K162" s="1"/>
  <c r="M83"/>
  <c r="K83" s="1"/>
  <c r="M41"/>
  <c r="K41" s="1"/>
  <c r="M156"/>
  <c r="K156" s="1"/>
  <c r="M70"/>
  <c r="K70" s="1"/>
  <c r="M204"/>
  <c r="K204" s="1"/>
  <c r="M210"/>
  <c r="K210" s="1"/>
  <c r="M104"/>
  <c r="K104" s="1"/>
  <c r="M230"/>
  <c r="K230" s="1"/>
  <c r="M172"/>
  <c r="K172" s="1"/>
  <c r="M90"/>
  <c r="K90" s="1"/>
  <c r="M216"/>
  <c r="K216" s="1"/>
  <c r="M47"/>
  <c r="K47" s="1"/>
  <c r="M111"/>
  <c r="K111" s="1"/>
  <c r="M175"/>
  <c r="K175" s="1"/>
  <c r="M239"/>
  <c r="K239" s="1"/>
  <c r="M21"/>
  <c r="K21" s="1"/>
  <c r="M85"/>
  <c r="K85" s="1"/>
  <c r="M149"/>
  <c r="K149" s="1"/>
  <c r="M217"/>
  <c r="K217" s="1"/>
  <c r="M84"/>
  <c r="K84" s="1"/>
  <c r="M46"/>
  <c r="K46" s="1"/>
  <c r="M174"/>
  <c r="K174" s="1"/>
  <c r="M100"/>
  <c r="K100" s="1"/>
  <c r="M80"/>
  <c r="K80" s="1"/>
  <c r="M206"/>
  <c r="K206" s="1"/>
  <c r="M116"/>
  <c r="K116" s="1"/>
  <c r="M66"/>
  <c r="K66" s="1"/>
  <c r="M194"/>
  <c r="K194" s="1"/>
  <c r="M35"/>
  <c r="K35" s="1"/>
  <c r="M99"/>
  <c r="K99" s="1"/>
  <c r="M163"/>
  <c r="K163" s="1"/>
  <c r="M227"/>
  <c r="K227" s="1"/>
  <c r="M57"/>
  <c r="K57" s="1"/>
  <c r="M121"/>
  <c r="K121" s="1"/>
  <c r="M185"/>
  <c r="K185" s="1"/>
  <c r="M253"/>
  <c r="K253" s="1"/>
  <c r="M196"/>
  <c r="K196" s="1"/>
  <c r="M118"/>
  <c r="K118" s="1"/>
  <c r="M252"/>
  <c r="K252" s="1"/>
  <c r="M56"/>
  <c r="K56" s="1"/>
  <c r="M184"/>
  <c r="K184" s="1"/>
  <c r="M140"/>
  <c r="K140" s="1"/>
  <c r="M74"/>
  <c r="K74" s="1"/>
  <c r="M200"/>
  <c r="K200" s="1"/>
  <c r="M23"/>
  <c r="K23" s="1"/>
  <c r="M87"/>
  <c r="K87" s="1"/>
  <c r="M151"/>
  <c r="K151" s="1"/>
  <c r="M215"/>
  <c r="K215" s="1"/>
  <c r="M13"/>
  <c r="K13" s="1"/>
  <c r="M77"/>
  <c r="K77" s="1"/>
  <c r="M141"/>
  <c r="K141" s="1"/>
  <c r="M209"/>
  <c r="K209" s="1"/>
  <c r="M273"/>
  <c r="K273" s="1"/>
  <c r="M34"/>
  <c r="K34" s="1"/>
  <c r="M158"/>
  <c r="K158" s="1"/>
  <c r="M8"/>
  <c r="K8" s="1"/>
  <c r="M64"/>
  <c r="K64" s="1"/>
  <c r="M192"/>
  <c r="K192" s="1"/>
  <c r="M148"/>
  <c r="K148" s="1"/>
  <c r="M82"/>
  <c r="K82" s="1"/>
  <c r="M208"/>
  <c r="K208" s="1"/>
  <c r="M27"/>
  <c r="K27" s="1"/>
  <c r="M91"/>
  <c r="K91" s="1"/>
  <c r="M155"/>
  <c r="K155" s="1"/>
  <c r="M219"/>
  <c r="K219" s="1"/>
  <c r="M17"/>
  <c r="K17" s="1"/>
  <c r="M81"/>
  <c r="K81" s="1"/>
  <c r="M145"/>
  <c r="K145" s="1"/>
  <c r="M213"/>
  <c r="K213" s="1"/>
  <c r="M277"/>
  <c r="K277" s="1"/>
  <c r="AL206"/>
  <c r="AL235"/>
  <c r="AL248"/>
  <c r="AL60"/>
  <c r="AL141"/>
  <c r="AL112"/>
  <c r="AL196"/>
  <c r="AL256"/>
  <c r="AL38"/>
  <c r="AL261"/>
  <c r="AL197"/>
  <c r="AL85"/>
  <c r="AL170"/>
  <c r="AL214"/>
  <c r="AL114"/>
  <c r="AL232"/>
  <c r="AL194"/>
  <c r="AL26"/>
  <c r="AL150"/>
  <c r="AL227"/>
  <c r="AL124"/>
  <c r="AL240"/>
  <c r="AL140"/>
  <c r="AL132"/>
  <c r="AL146"/>
  <c r="AL201"/>
  <c r="AL37"/>
  <c r="AL31"/>
  <c r="AL160"/>
  <c r="AL34"/>
  <c r="AL247"/>
  <c r="AL231"/>
  <c r="AL108"/>
  <c r="AL47"/>
  <c r="AL249"/>
  <c r="AL18"/>
  <c r="AL145"/>
  <c r="AL161"/>
  <c r="AL42"/>
  <c r="AL41"/>
  <c r="AL125"/>
  <c r="AL76"/>
  <c r="AL215"/>
  <c r="AL213"/>
  <c r="AL86"/>
  <c r="AL79"/>
  <c r="AL185"/>
  <c r="AL62"/>
  <c r="AL88"/>
  <c r="AL234"/>
  <c r="AL54"/>
  <c r="AL258"/>
  <c r="AL158"/>
  <c r="AL75"/>
  <c r="AL99"/>
  <c r="AL93"/>
  <c r="AL20"/>
  <c r="AL136"/>
  <c r="AL223"/>
  <c r="AL219"/>
  <c r="AL175"/>
  <c r="AL221"/>
  <c r="AL11"/>
  <c r="AL166"/>
  <c r="AL12"/>
  <c r="AL152"/>
  <c r="AL267"/>
  <c r="AL89"/>
  <c r="AL224"/>
  <c r="AL51"/>
  <c r="AL236"/>
  <c r="AL250"/>
  <c r="AL56"/>
  <c r="AL127"/>
  <c r="AL171"/>
  <c r="AL133"/>
  <c r="AL222"/>
  <c r="AL253"/>
  <c r="AL65"/>
  <c r="AL216"/>
  <c r="AL228"/>
  <c r="AL123"/>
  <c r="AL271"/>
  <c r="AL275"/>
  <c r="AL110"/>
  <c r="AL6"/>
  <c r="AL15"/>
  <c r="AL48"/>
  <c r="AL268"/>
  <c r="AL207"/>
  <c r="AL64"/>
  <c r="AL168"/>
  <c r="AL68"/>
  <c r="AL46"/>
  <c r="AL95"/>
  <c r="AL262"/>
  <c r="AL109"/>
  <c r="AL87"/>
  <c r="AL39"/>
  <c r="AL255"/>
  <c r="AL135"/>
  <c r="AL94"/>
  <c r="AL190"/>
  <c r="AL21"/>
  <c r="AL23"/>
  <c r="AL254"/>
  <c r="AL218"/>
  <c r="AL144"/>
  <c r="AL143"/>
  <c r="AL148"/>
  <c r="AL259"/>
  <c r="AL103"/>
  <c r="AL184"/>
  <c r="AL78"/>
  <c r="AL242"/>
  <c r="AL121"/>
  <c r="AL57"/>
  <c r="AL97"/>
  <c r="AL66"/>
  <c r="AL22"/>
  <c r="AL272"/>
  <c r="AL33"/>
  <c r="AL36"/>
  <c r="AL30"/>
  <c r="AL217"/>
  <c r="AL25"/>
  <c r="AL173"/>
  <c r="AL211"/>
  <c r="AL180"/>
  <c r="AL159"/>
  <c r="AL84"/>
  <c r="AL24"/>
  <c r="AL134"/>
  <c r="AL126"/>
  <c r="AL193"/>
  <c r="AL128"/>
  <c r="AL237"/>
  <c r="AL4"/>
  <c r="AL265"/>
  <c r="AL137"/>
  <c r="AL204"/>
  <c r="AL244"/>
  <c r="AL269"/>
  <c r="AL189"/>
  <c r="AL151"/>
  <c r="AL80"/>
  <c r="AL274"/>
  <c r="AL276"/>
  <c r="AL72"/>
  <c r="AL43"/>
  <c r="AL73"/>
  <c r="AL32"/>
  <c r="AL156"/>
  <c r="AL226"/>
  <c r="AL8"/>
  <c r="AL9"/>
  <c r="AL243"/>
  <c r="AL264"/>
  <c r="AL58"/>
  <c r="AL210"/>
  <c r="AL142"/>
  <c r="AL105"/>
  <c r="AL199"/>
  <c r="AL229"/>
  <c r="AL91"/>
  <c r="AL209"/>
  <c r="AL179"/>
  <c r="AL71"/>
  <c r="AL220"/>
  <c r="AL120"/>
  <c r="AL270"/>
  <c r="AL90"/>
  <c r="AL17"/>
  <c r="AL13"/>
  <c r="AL273"/>
  <c r="AL147"/>
  <c r="AL113"/>
  <c r="AL167"/>
  <c r="AL101"/>
  <c r="AL98"/>
  <c r="AL192"/>
  <c r="AL77"/>
  <c r="AL49"/>
  <c r="AL104"/>
  <c r="AL239"/>
  <c r="AL44"/>
  <c r="AL67"/>
  <c r="AL195"/>
  <c r="AL16"/>
  <c r="AL50"/>
  <c r="AL177"/>
  <c r="AL186"/>
  <c r="AL246"/>
  <c r="AL191"/>
  <c r="AL5"/>
  <c r="AL174"/>
  <c r="AL212"/>
  <c r="AL111"/>
  <c r="AL130"/>
  <c r="AL257"/>
  <c r="AL10"/>
  <c r="AL100"/>
  <c r="AL81"/>
  <c r="AL118"/>
  <c r="AL69"/>
  <c r="AL27"/>
  <c r="AL203"/>
  <c r="AL157"/>
  <c r="AL164"/>
  <c r="AL52"/>
  <c r="AL277"/>
  <c r="AL139"/>
  <c r="AL131"/>
  <c r="AL116"/>
  <c r="AL178"/>
  <c r="AL245"/>
  <c r="AL187"/>
  <c r="AL181"/>
  <c r="AL266"/>
  <c r="AL153"/>
  <c r="AL35"/>
  <c r="AL200"/>
  <c r="AL106"/>
  <c r="AL28"/>
  <c r="AL149"/>
  <c r="AL202"/>
  <c r="AL163"/>
  <c r="AL55"/>
  <c r="AL119"/>
  <c r="AL117"/>
  <c r="AL162"/>
  <c r="AL176"/>
  <c r="AL96"/>
  <c r="AL263"/>
  <c r="AL74"/>
  <c r="AL70"/>
  <c r="AL83"/>
  <c r="AL183"/>
  <c r="AL61"/>
  <c r="AL225"/>
  <c r="AL138"/>
  <c r="AL14"/>
  <c r="AL154"/>
  <c r="AL208"/>
  <c r="AL63"/>
  <c r="AL59"/>
  <c r="AL45"/>
  <c r="AL115"/>
  <c r="AL188"/>
  <c r="AL82"/>
  <c r="AL252"/>
  <c r="AL169"/>
  <c r="AL238"/>
  <c r="AL53"/>
  <c r="AL230"/>
  <c r="AL102"/>
  <c r="AL198"/>
  <c r="AL7"/>
  <c r="AL122"/>
  <c r="AL260"/>
  <c r="AL251"/>
  <c r="AL205"/>
  <c r="AL92"/>
  <c r="AL129"/>
  <c r="AL165"/>
  <c r="AL107"/>
  <c r="AL241"/>
  <c r="AL182"/>
  <c r="AL40"/>
  <c r="AL155"/>
  <c r="AL172"/>
  <c r="AL19"/>
  <c r="AL29"/>
  <c r="AL233"/>
  <c r="AJ278"/>
  <c r="H276" i="7"/>
  <c r="J191"/>
  <c r="J253"/>
  <c r="J182"/>
  <c r="J52"/>
  <c r="J160"/>
  <c r="J70"/>
  <c r="J109"/>
  <c r="J273"/>
  <c r="J159"/>
  <c r="J259"/>
  <c r="J56"/>
  <c r="J205"/>
  <c r="J150"/>
  <c r="J140"/>
  <c r="J76"/>
  <c r="J248"/>
  <c r="J92"/>
  <c r="J41"/>
  <c r="J207"/>
  <c r="J125"/>
  <c r="J237"/>
  <c r="J143"/>
  <c r="J55"/>
  <c r="J141"/>
  <c r="J172"/>
  <c r="J272"/>
  <c r="J167"/>
  <c r="J196"/>
  <c r="J37"/>
  <c r="J53"/>
  <c r="J216"/>
  <c r="J195"/>
  <c r="J147"/>
  <c r="J136"/>
  <c r="J59"/>
  <c r="J204"/>
  <c r="J139"/>
  <c r="J124"/>
  <c r="J178"/>
  <c r="J226"/>
  <c r="J120"/>
  <c r="J210"/>
  <c r="J221"/>
  <c r="J229"/>
  <c r="J246"/>
  <c r="J57"/>
  <c r="J138"/>
  <c r="J71"/>
  <c r="J190"/>
  <c r="J200"/>
  <c r="J187"/>
  <c r="J78"/>
  <c r="J73"/>
  <c r="J211"/>
  <c r="J271"/>
  <c r="J199"/>
  <c r="J66"/>
  <c r="J184"/>
  <c r="J144"/>
  <c r="J43"/>
  <c r="J154"/>
  <c r="J220"/>
  <c r="J251"/>
  <c r="J275"/>
  <c r="J157"/>
  <c r="J243"/>
  <c r="J168"/>
  <c r="J94"/>
  <c r="J129"/>
  <c r="J80"/>
  <c r="J27"/>
  <c r="J33"/>
  <c r="J201"/>
  <c r="J202"/>
  <c r="J231"/>
  <c r="J197"/>
  <c r="J188"/>
  <c r="J238"/>
  <c r="J115"/>
  <c r="J119"/>
  <c r="J49"/>
  <c r="J235"/>
  <c r="J34"/>
  <c r="J213"/>
  <c r="J249"/>
  <c r="J250"/>
  <c r="J39"/>
  <c r="J3"/>
  <c r="J16"/>
  <c r="J5"/>
  <c r="J12"/>
  <c r="J22"/>
  <c r="J8"/>
  <c r="J142"/>
  <c r="J127"/>
  <c r="J193"/>
  <c r="J121"/>
  <c r="J106"/>
  <c r="J242"/>
  <c r="J88"/>
  <c r="J75"/>
  <c r="J134"/>
  <c r="J169"/>
  <c r="J135"/>
  <c r="J51"/>
  <c r="J240"/>
  <c r="J230"/>
  <c r="J72"/>
  <c r="J152"/>
  <c r="J151"/>
  <c r="J133"/>
  <c r="J208"/>
  <c r="J148"/>
  <c r="J82"/>
  <c r="J42"/>
  <c r="J258"/>
  <c r="J176"/>
  <c r="J101"/>
  <c r="J91"/>
  <c r="J90"/>
  <c r="J180"/>
  <c r="J269"/>
  <c r="J212"/>
  <c r="J247"/>
  <c r="J228"/>
  <c r="J158"/>
  <c r="J171"/>
  <c r="J96"/>
  <c r="J163"/>
  <c r="J86"/>
  <c r="J116"/>
  <c r="J81"/>
  <c r="J239"/>
  <c r="J234"/>
  <c r="J245"/>
  <c r="J48"/>
  <c r="J232"/>
  <c r="J65"/>
  <c r="J118"/>
  <c r="J179"/>
  <c r="J186"/>
  <c r="J123"/>
  <c r="J50"/>
  <c r="J214"/>
  <c r="J268"/>
  <c r="J254"/>
  <c r="J252"/>
  <c r="J9"/>
  <c r="J26"/>
  <c r="J6"/>
  <c r="J19"/>
  <c r="J20"/>
  <c r="J21"/>
  <c r="J111"/>
  <c r="J145"/>
  <c r="J95"/>
  <c r="J236"/>
  <c r="J255"/>
  <c r="J105"/>
  <c r="J35"/>
  <c r="J89"/>
  <c r="J153"/>
  <c r="J46"/>
  <c r="J85"/>
  <c r="J98"/>
  <c r="J146"/>
  <c r="J64"/>
  <c r="J223"/>
  <c r="J189"/>
  <c r="J87"/>
  <c r="J117"/>
  <c r="J175"/>
  <c r="J203"/>
  <c r="J74"/>
  <c r="J227"/>
  <c r="J54"/>
  <c r="J77"/>
  <c r="J131"/>
  <c r="J137"/>
  <c r="J79"/>
  <c r="J174"/>
  <c r="J263"/>
  <c r="J38"/>
  <c r="J274"/>
  <c r="J165"/>
  <c r="J107"/>
  <c r="J218"/>
  <c r="J31"/>
  <c r="J45"/>
  <c r="J206"/>
  <c r="J266"/>
  <c r="J161"/>
  <c r="J224"/>
  <c r="J155"/>
  <c r="J114"/>
  <c r="J113"/>
  <c r="J260"/>
  <c r="J132"/>
  <c r="J103"/>
  <c r="J69"/>
  <c r="J30"/>
  <c r="J219"/>
  <c r="J156"/>
  <c r="J108"/>
  <c r="J67"/>
  <c r="J265"/>
  <c r="J100"/>
  <c r="J10"/>
  <c r="J14"/>
  <c r="J18"/>
  <c r="J24"/>
  <c r="J15"/>
  <c r="J17"/>
  <c r="J256"/>
  <c r="J97"/>
  <c r="J122"/>
  <c r="J257"/>
  <c r="J62"/>
  <c r="J164"/>
  <c r="J166"/>
  <c r="J270"/>
  <c r="J177"/>
  <c r="J128"/>
  <c r="J233"/>
  <c r="J126"/>
  <c r="J47"/>
  <c r="J84"/>
  <c r="J194"/>
  <c r="J185"/>
  <c r="J58"/>
  <c r="J225"/>
  <c r="J99"/>
  <c r="J215"/>
  <c r="J264"/>
  <c r="J44"/>
  <c r="J173"/>
  <c r="J222"/>
  <c r="J170"/>
  <c r="J183"/>
  <c r="J241"/>
  <c r="J83"/>
  <c r="J261"/>
  <c r="J104"/>
  <c r="J149"/>
  <c r="J244"/>
  <c r="J40"/>
  <c r="J130"/>
  <c r="J209"/>
  <c r="J60"/>
  <c r="J217"/>
  <c r="J110"/>
  <c r="J181"/>
  <c r="J192"/>
  <c r="J112"/>
  <c r="J29"/>
  <c r="J68"/>
  <c r="J61"/>
  <c r="J267"/>
  <c r="J162"/>
  <c r="J36"/>
  <c r="J102"/>
  <c r="J93"/>
  <c r="J63"/>
  <c r="J262"/>
  <c r="J32"/>
  <c r="J198"/>
  <c r="J28"/>
  <c r="J7"/>
  <c r="J25"/>
  <c r="J4"/>
  <c r="J13"/>
  <c r="J23"/>
  <c r="J11"/>
  <c r="J2"/>
  <c r="M68" i="6"/>
  <c r="K68" s="1"/>
  <c r="M58"/>
  <c r="K58" s="1"/>
  <c r="M159"/>
  <c r="K159" s="1"/>
  <c r="M201"/>
  <c r="K201" s="1"/>
  <c r="M276"/>
  <c r="K276" s="1"/>
  <c r="M32"/>
  <c r="K32" s="1"/>
  <c r="BB197"/>
  <c r="BB268"/>
  <c r="BB253"/>
  <c r="BB236"/>
  <c r="BB221"/>
  <c r="BB204"/>
  <c r="BB189"/>
  <c r="BB172"/>
  <c r="BB157"/>
  <c r="BB140"/>
  <c r="BB276"/>
  <c r="BB261"/>
  <c r="BB244"/>
  <c r="BB229"/>
  <c r="BB212"/>
  <c r="BB269"/>
  <c r="BB252"/>
  <c r="BB237"/>
  <c r="BB220"/>
  <c r="BB205"/>
  <c r="BB188"/>
  <c r="BB173"/>
  <c r="BB156"/>
  <c r="BB141"/>
  <c r="BB242"/>
  <c r="BB185"/>
  <c r="BB162"/>
  <c r="BB124"/>
  <c r="BB109"/>
  <c r="BB92"/>
  <c r="BB77"/>
  <c r="BB60"/>
  <c r="BB46"/>
  <c r="BB30"/>
  <c r="BB262"/>
  <c r="BB250"/>
  <c r="BB230"/>
  <c r="BB218"/>
  <c r="BB198"/>
  <c r="BB186"/>
  <c r="BB166"/>
  <c r="BB154"/>
  <c r="BB134"/>
  <c r="BB270"/>
  <c r="BB258"/>
  <c r="BB238"/>
  <c r="BB226"/>
  <c r="BB206"/>
  <c r="BB266"/>
  <c r="BB246"/>
  <c r="BB234"/>
  <c r="BB214"/>
  <c r="BB202"/>
  <c r="BB182"/>
  <c r="BB170"/>
  <c r="BB150"/>
  <c r="BB138"/>
  <c r="BB277"/>
  <c r="BB219"/>
  <c r="BB180"/>
  <c r="BB139"/>
  <c r="BB118"/>
  <c r="BB106"/>
  <c r="BB86"/>
  <c r="BB74"/>
  <c r="BB57"/>
  <c r="BB41"/>
  <c r="BB25"/>
  <c r="BB273"/>
  <c r="BB256"/>
  <c r="BB241"/>
  <c r="BB224"/>
  <c r="BB209"/>
  <c r="BB192"/>
  <c r="BB177"/>
  <c r="BB160"/>
  <c r="BB145"/>
  <c r="BB264"/>
  <c r="BB249"/>
  <c r="BB232"/>
  <c r="BB217"/>
  <c r="BB200"/>
  <c r="BB272"/>
  <c r="BB257"/>
  <c r="BB240"/>
  <c r="BB225"/>
  <c r="BB208"/>
  <c r="BB193"/>
  <c r="BB176"/>
  <c r="BB161"/>
  <c r="BB144"/>
  <c r="BB254"/>
  <c r="BB191"/>
  <c r="BB247"/>
  <c r="BB183"/>
  <c r="BB223"/>
  <c r="BB275"/>
  <c r="BB211"/>
  <c r="BB147"/>
  <c r="BB265"/>
  <c r="BB133"/>
  <c r="BB103"/>
  <c r="BB71"/>
  <c r="BB38"/>
  <c r="BB14"/>
  <c r="BC9"/>
  <c r="BC25"/>
  <c r="BC41"/>
  <c r="BA41" s="1"/>
  <c r="BC57"/>
  <c r="BC73"/>
  <c r="BC89"/>
  <c r="BC105"/>
  <c r="BC121"/>
  <c r="BC137"/>
  <c r="BC153"/>
  <c r="BC169"/>
  <c r="BC185"/>
  <c r="BC201"/>
  <c r="BC217"/>
  <c r="BC233"/>
  <c r="BC249"/>
  <c r="BA249" s="1"/>
  <c r="BC265"/>
  <c r="BA265" s="1"/>
  <c r="BB251"/>
  <c r="BB196"/>
  <c r="BB155"/>
  <c r="BB132"/>
  <c r="BB117"/>
  <c r="BB100"/>
  <c r="BB85"/>
  <c r="BB68"/>
  <c r="BB51"/>
  <c r="BB35"/>
  <c r="BB19"/>
  <c r="BC6"/>
  <c r="BC22"/>
  <c r="BC38"/>
  <c r="BA38" s="1"/>
  <c r="BC54"/>
  <c r="BC70"/>
  <c r="BC86"/>
  <c r="BA86" s="1"/>
  <c r="BC102"/>
  <c r="BC118"/>
  <c r="BA118" s="1"/>
  <c r="BC134"/>
  <c r="BA134" s="1"/>
  <c r="BC150"/>
  <c r="BA150" s="1"/>
  <c r="BC166"/>
  <c r="BA166" s="1"/>
  <c r="BC182"/>
  <c r="BA182" s="1"/>
  <c r="BC198"/>
  <c r="BA198" s="1"/>
  <c r="BB271"/>
  <c r="BB201"/>
  <c r="BB159"/>
  <c r="BB136"/>
  <c r="BB122"/>
  <c r="BB102"/>
  <c r="BA102" s="1"/>
  <c r="BB90"/>
  <c r="BB70"/>
  <c r="BA70" s="1"/>
  <c r="BB58"/>
  <c r="BB42"/>
  <c r="BB26"/>
  <c r="BB9"/>
  <c r="BA9" s="1"/>
  <c r="BC15"/>
  <c r="BC31"/>
  <c r="BC47"/>
  <c r="BC63"/>
  <c r="BC79"/>
  <c r="BC95"/>
  <c r="BC111"/>
  <c r="BC127"/>
  <c r="BC143"/>
  <c r="BC159"/>
  <c r="BC175"/>
  <c r="BC191"/>
  <c r="BC207"/>
  <c r="BC223"/>
  <c r="BA223" s="1"/>
  <c r="BC239"/>
  <c r="BC255"/>
  <c r="BC271"/>
  <c r="BA271" s="1"/>
  <c r="BB210"/>
  <c r="BB89"/>
  <c r="BB44"/>
  <c r="BC28"/>
  <c r="BC92"/>
  <c r="BA92" s="1"/>
  <c r="BC156"/>
  <c r="BA156" s="1"/>
  <c r="BC212"/>
  <c r="BA212" s="1"/>
  <c r="BC244"/>
  <c r="BC276"/>
  <c r="BA276" s="1"/>
  <c r="BB121"/>
  <c r="BB63"/>
  <c r="BB8"/>
  <c r="BC64"/>
  <c r="BC128"/>
  <c r="BC192"/>
  <c r="BA192" s="1"/>
  <c r="BC230"/>
  <c r="BC262"/>
  <c r="BA262" s="1"/>
  <c r="BB152"/>
  <c r="BB84"/>
  <c r="BB4"/>
  <c r="BC68"/>
  <c r="BA68" s="1"/>
  <c r="BC132"/>
  <c r="BA132" s="1"/>
  <c r="BC196"/>
  <c r="BC232"/>
  <c r="BA232" s="1"/>
  <c r="BC264"/>
  <c r="BA264" s="1"/>
  <c r="BB227"/>
  <c r="BB163"/>
  <c r="BB267"/>
  <c r="BB203"/>
  <c r="BB263"/>
  <c r="BB199"/>
  <c r="BB135"/>
  <c r="BB207"/>
  <c r="BB129"/>
  <c r="BB97"/>
  <c r="BB65"/>
  <c r="BB33"/>
  <c r="BB11"/>
  <c r="BC13"/>
  <c r="BC29"/>
  <c r="BC45"/>
  <c r="BC61"/>
  <c r="BC77"/>
  <c r="BA77" s="1"/>
  <c r="BC93"/>
  <c r="BC109"/>
  <c r="BC125"/>
  <c r="BC141"/>
  <c r="BA141" s="1"/>
  <c r="BC157"/>
  <c r="BC173"/>
  <c r="BA173" s="1"/>
  <c r="BC189"/>
  <c r="BA189" s="1"/>
  <c r="BC205"/>
  <c r="BA205" s="1"/>
  <c r="BC221"/>
  <c r="BC237"/>
  <c r="BA237" s="1"/>
  <c r="BC253"/>
  <c r="BA253" s="1"/>
  <c r="BC269"/>
  <c r="BA269" s="1"/>
  <c r="BB239"/>
  <c r="BB190"/>
  <c r="BB149"/>
  <c r="BB126"/>
  <c r="BB114"/>
  <c r="BB94"/>
  <c r="BB82"/>
  <c r="BB62"/>
  <c r="BB48"/>
  <c r="BB32"/>
  <c r="BB16"/>
  <c r="BC10"/>
  <c r="BC26"/>
  <c r="BA26" s="1"/>
  <c r="BC42"/>
  <c r="BC58"/>
  <c r="BA58" s="1"/>
  <c r="BC74"/>
  <c r="BC90"/>
  <c r="BA90" s="1"/>
  <c r="BC106"/>
  <c r="BA106" s="1"/>
  <c r="BC122"/>
  <c r="BA122" s="1"/>
  <c r="BC138"/>
  <c r="BC154"/>
  <c r="BA154" s="1"/>
  <c r="BC170"/>
  <c r="BA170" s="1"/>
  <c r="BC186"/>
  <c r="BA186" s="1"/>
  <c r="BC202"/>
  <c r="BB260"/>
  <c r="BB194"/>
  <c r="BB153"/>
  <c r="BB131"/>
  <c r="BB119"/>
  <c r="BB99"/>
  <c r="BB87"/>
  <c r="BB67"/>
  <c r="BB53"/>
  <c r="BB37"/>
  <c r="BB21"/>
  <c r="BB5"/>
  <c r="BC19"/>
  <c r="BA19" s="1"/>
  <c r="BC35"/>
  <c r="BC51"/>
  <c r="BA51" s="1"/>
  <c r="BC67"/>
  <c r="BA67" s="1"/>
  <c r="BC83"/>
  <c r="BC99"/>
  <c r="BA99" s="1"/>
  <c r="BC115"/>
  <c r="BC131"/>
  <c r="BA131" s="1"/>
  <c r="BC147"/>
  <c r="BA147" s="1"/>
  <c r="BC163"/>
  <c r="BC179"/>
  <c r="BC195"/>
  <c r="BC211"/>
  <c r="BA211" s="1"/>
  <c r="BC227"/>
  <c r="BA227" s="1"/>
  <c r="BC243"/>
  <c r="BC259"/>
  <c r="BC275"/>
  <c r="BB187"/>
  <c r="BB78"/>
  <c r="BB23"/>
  <c r="BC44"/>
  <c r="BA44" s="1"/>
  <c r="BC108"/>
  <c r="BC172"/>
  <c r="BA172" s="1"/>
  <c r="BC220"/>
  <c r="BA220" s="1"/>
  <c r="BC252"/>
  <c r="BA252" s="1"/>
  <c r="BB245"/>
  <c r="BB110"/>
  <c r="BB52"/>
  <c r="BC16"/>
  <c r="BC80"/>
  <c r="BC144"/>
  <c r="BA144" s="1"/>
  <c r="BC206"/>
  <c r="BA206" s="1"/>
  <c r="BC238"/>
  <c r="BA238" s="1"/>
  <c r="BC270"/>
  <c r="BA270" s="1"/>
  <c r="BB130"/>
  <c r="BB72"/>
  <c r="BC20"/>
  <c r="BC84"/>
  <c r="BA84" s="1"/>
  <c r="BC148"/>
  <c r="BC208"/>
  <c r="BA208" s="1"/>
  <c r="BC240"/>
  <c r="BA240" s="1"/>
  <c r="BC272"/>
  <c r="BA272" s="1"/>
  <c r="BB215"/>
  <c r="BB151"/>
  <c r="BB255"/>
  <c r="BB243"/>
  <c r="BB179"/>
  <c r="BB174"/>
  <c r="BB115"/>
  <c r="BB83"/>
  <c r="BB54"/>
  <c r="BB22"/>
  <c r="BB7"/>
  <c r="BC17"/>
  <c r="BC33"/>
  <c r="BA33" s="1"/>
  <c r="BC49"/>
  <c r="BC65"/>
  <c r="BA65" s="1"/>
  <c r="BC81"/>
  <c r="BC97"/>
  <c r="BC113"/>
  <c r="BC129"/>
  <c r="BA129" s="1"/>
  <c r="BC145"/>
  <c r="BA145" s="1"/>
  <c r="BC161"/>
  <c r="BA161" s="1"/>
  <c r="BC177"/>
  <c r="BA177" s="1"/>
  <c r="BC193"/>
  <c r="BA193" s="1"/>
  <c r="BC209"/>
  <c r="BA209" s="1"/>
  <c r="BC225"/>
  <c r="BA225" s="1"/>
  <c r="BC241"/>
  <c r="BA241" s="1"/>
  <c r="BC257"/>
  <c r="BA257" s="1"/>
  <c r="BC273"/>
  <c r="BA273" s="1"/>
  <c r="BB228"/>
  <c r="BB184"/>
  <c r="BB143"/>
  <c r="BB123"/>
  <c r="BB111"/>
  <c r="BB91"/>
  <c r="BB79"/>
  <c r="BB59"/>
  <c r="BB43"/>
  <c r="BB27"/>
  <c r="BB10"/>
  <c r="BC14"/>
  <c r="BA14" s="1"/>
  <c r="BC30"/>
  <c r="BA30" s="1"/>
  <c r="BC46"/>
  <c r="BA46" s="1"/>
  <c r="BC62"/>
  <c r="BA62" s="1"/>
  <c r="BC78"/>
  <c r="BA78" s="1"/>
  <c r="BC94"/>
  <c r="BA94" s="1"/>
  <c r="BC110"/>
  <c r="BC126"/>
  <c r="BA126" s="1"/>
  <c r="BC142"/>
  <c r="BC158"/>
  <c r="BC174"/>
  <c r="BC190"/>
  <c r="BA190" s="1"/>
  <c r="BB248"/>
  <c r="BB171"/>
  <c r="BB148"/>
  <c r="BB128"/>
  <c r="BB113"/>
  <c r="BB96"/>
  <c r="BB81"/>
  <c r="BB64"/>
  <c r="BB50"/>
  <c r="BB34"/>
  <c r="BB18"/>
  <c r="BC7"/>
  <c r="BA7" s="1"/>
  <c r="BC23"/>
  <c r="BA23" s="1"/>
  <c r="BC39"/>
  <c r="BC55"/>
  <c r="BC71"/>
  <c r="BA71" s="1"/>
  <c r="BC87"/>
  <c r="BC103"/>
  <c r="BA103" s="1"/>
  <c r="BC119"/>
  <c r="BA119" s="1"/>
  <c r="BC135"/>
  <c r="BA135" s="1"/>
  <c r="BC151"/>
  <c r="BA151" s="1"/>
  <c r="BC167"/>
  <c r="BC183"/>
  <c r="BA183" s="1"/>
  <c r="BC199"/>
  <c r="BA199" s="1"/>
  <c r="BC215"/>
  <c r="BA215" s="1"/>
  <c r="BC231"/>
  <c r="BC247"/>
  <c r="BA247" s="1"/>
  <c r="BC263"/>
  <c r="BA263" s="1"/>
  <c r="BB164"/>
  <c r="BB66"/>
  <c r="BB12"/>
  <c r="BC60"/>
  <c r="BA60" s="1"/>
  <c r="BC124"/>
  <c r="BA124" s="1"/>
  <c r="BC188"/>
  <c r="BA188" s="1"/>
  <c r="BC228"/>
  <c r="BA228" s="1"/>
  <c r="BC260"/>
  <c r="BA260" s="1"/>
  <c r="BB181"/>
  <c r="BB98"/>
  <c r="BB31"/>
  <c r="BC32"/>
  <c r="BA32" s="1"/>
  <c r="BC96"/>
  <c r="BA96" s="1"/>
  <c r="BC160"/>
  <c r="BA160" s="1"/>
  <c r="BC214"/>
  <c r="BA214" s="1"/>
  <c r="BC246"/>
  <c r="BA246" s="1"/>
  <c r="BB259"/>
  <c r="BB195"/>
  <c r="BB235"/>
  <c r="BB231"/>
  <c r="BB167"/>
  <c r="BB168"/>
  <c r="BB112"/>
  <c r="BB80"/>
  <c r="BB49"/>
  <c r="BB17"/>
  <c r="BC5"/>
  <c r="BA5" s="1"/>
  <c r="BC21"/>
  <c r="BC37"/>
  <c r="BA37" s="1"/>
  <c r="BC53"/>
  <c r="BA53" s="1"/>
  <c r="BC69"/>
  <c r="BC85"/>
  <c r="BA85" s="1"/>
  <c r="BC101"/>
  <c r="BC117"/>
  <c r="BA117" s="1"/>
  <c r="BC133"/>
  <c r="BA133" s="1"/>
  <c r="BC149"/>
  <c r="BA149" s="1"/>
  <c r="BC165"/>
  <c r="BC181"/>
  <c r="BA181" s="1"/>
  <c r="BC197"/>
  <c r="BA197" s="1"/>
  <c r="BC213"/>
  <c r="BC229"/>
  <c r="BA229" s="1"/>
  <c r="BC245"/>
  <c r="BA245" s="1"/>
  <c r="BC261"/>
  <c r="BA261" s="1"/>
  <c r="BC277"/>
  <c r="BA277" s="1"/>
  <c r="BB274"/>
  <c r="BB216"/>
  <c r="BB178"/>
  <c r="BB137"/>
  <c r="BB120"/>
  <c r="BB105"/>
  <c r="BB88"/>
  <c r="BB73"/>
  <c r="BB56"/>
  <c r="BB40"/>
  <c r="BB24"/>
  <c r="BB6"/>
  <c r="BC18"/>
  <c r="BA18" s="1"/>
  <c r="BC34"/>
  <c r="BA34" s="1"/>
  <c r="BC50"/>
  <c r="BA50" s="1"/>
  <c r="BC66"/>
  <c r="BA66" s="1"/>
  <c r="BC82"/>
  <c r="BA82" s="1"/>
  <c r="BC98"/>
  <c r="BA98" s="1"/>
  <c r="BC114"/>
  <c r="BA114" s="1"/>
  <c r="BC130"/>
  <c r="BA130" s="1"/>
  <c r="BC146"/>
  <c r="BC162"/>
  <c r="BA162" s="1"/>
  <c r="BC178"/>
  <c r="BA178" s="1"/>
  <c r="BC194"/>
  <c r="BA194" s="1"/>
  <c r="BB213"/>
  <c r="BB165"/>
  <c r="BB142"/>
  <c r="BB125"/>
  <c r="BB108"/>
  <c r="BB93"/>
  <c r="BB76"/>
  <c r="BB61"/>
  <c r="BB45"/>
  <c r="BB29"/>
  <c r="BB13"/>
  <c r="BC11"/>
  <c r="BA11" s="1"/>
  <c r="BC27"/>
  <c r="BA27" s="1"/>
  <c r="BC43"/>
  <c r="BA43" s="1"/>
  <c r="BC59"/>
  <c r="BA59" s="1"/>
  <c r="BC75"/>
  <c r="BC91"/>
  <c r="BA91" s="1"/>
  <c r="BC107"/>
  <c r="BC123"/>
  <c r="BA123" s="1"/>
  <c r="BC139"/>
  <c r="BA139" s="1"/>
  <c r="BC155"/>
  <c r="BA155" s="1"/>
  <c r="BC171"/>
  <c r="BA171" s="1"/>
  <c r="BC187"/>
  <c r="BA187" s="1"/>
  <c r="BC203"/>
  <c r="BA203" s="1"/>
  <c r="BC219"/>
  <c r="BA219" s="1"/>
  <c r="BC235"/>
  <c r="BA235" s="1"/>
  <c r="BC251"/>
  <c r="BA251" s="1"/>
  <c r="BC267"/>
  <c r="BA267" s="1"/>
  <c r="BB101"/>
  <c r="BB55"/>
  <c r="BC12"/>
  <c r="BA12" s="1"/>
  <c r="BC76"/>
  <c r="BA76" s="1"/>
  <c r="BC140"/>
  <c r="BA140" s="1"/>
  <c r="BC204"/>
  <c r="BA204" s="1"/>
  <c r="BC236"/>
  <c r="BA236" s="1"/>
  <c r="BC268"/>
  <c r="BA268" s="1"/>
  <c r="BB158"/>
  <c r="BB75"/>
  <c r="BB20"/>
  <c r="BC48"/>
  <c r="BA48" s="1"/>
  <c r="BC112"/>
  <c r="BA112" s="1"/>
  <c r="BC176"/>
  <c r="BA176" s="1"/>
  <c r="BC222"/>
  <c r="BC254"/>
  <c r="BA254" s="1"/>
  <c r="BB175"/>
  <c r="BB95"/>
  <c r="BB28"/>
  <c r="BC52"/>
  <c r="BA52" s="1"/>
  <c r="BC116"/>
  <c r="BC180"/>
  <c r="BA180" s="1"/>
  <c r="BC224"/>
  <c r="BA224" s="1"/>
  <c r="BC256"/>
  <c r="BA256" s="1"/>
  <c r="BC36"/>
  <c r="BC248"/>
  <c r="BA248" s="1"/>
  <c r="BB104"/>
  <c r="BC184"/>
  <c r="BA184" s="1"/>
  <c r="BC8"/>
  <c r="BA8" s="1"/>
  <c r="BC234"/>
  <c r="BA234" s="1"/>
  <c r="BB116"/>
  <c r="BC88"/>
  <c r="BA88" s="1"/>
  <c r="BC274"/>
  <c r="BA274" s="1"/>
  <c r="BC218"/>
  <c r="BA218" s="1"/>
  <c r="BB233"/>
  <c r="BC100"/>
  <c r="BA100" s="1"/>
  <c r="BC4"/>
  <c r="BA4" s="1"/>
  <c r="BB15"/>
  <c r="BC226"/>
  <c r="BA226" s="1"/>
  <c r="BB222"/>
  <c r="BC72"/>
  <c r="BA72" s="1"/>
  <c r="BC266"/>
  <c r="BA266" s="1"/>
  <c r="BC104"/>
  <c r="BA104" s="1"/>
  <c r="BB127"/>
  <c r="BC152"/>
  <c r="BA152" s="1"/>
  <c r="BB107"/>
  <c r="BC164"/>
  <c r="BA164" s="1"/>
  <c r="BC56"/>
  <c r="BA56" s="1"/>
  <c r="BC258"/>
  <c r="BA258" s="1"/>
  <c r="BC168"/>
  <c r="BA168" s="1"/>
  <c r="BB146"/>
  <c r="BC136"/>
  <c r="BA136" s="1"/>
  <c r="BB36"/>
  <c r="BC210"/>
  <c r="BA210" s="1"/>
  <c r="BB69"/>
  <c r="BB39"/>
  <c r="BA39" s="1"/>
  <c r="BC216"/>
  <c r="BA216" s="1"/>
  <c r="BB169"/>
  <c r="BC120"/>
  <c r="BA120" s="1"/>
  <c r="BC250"/>
  <c r="BA250" s="1"/>
  <c r="BB47"/>
  <c r="BC200"/>
  <c r="BA200" s="1"/>
  <c r="BC24"/>
  <c r="BA24" s="1"/>
  <c r="BC242"/>
  <c r="BA242" s="1"/>
  <c r="BC40"/>
  <c r="M102"/>
  <c r="K102" s="1"/>
  <c r="M236"/>
  <c r="K236" s="1"/>
  <c r="M262"/>
  <c r="K262" s="1"/>
  <c r="M234"/>
  <c r="K234" s="1"/>
  <c r="M248"/>
  <c r="K248" s="1"/>
  <c r="M63"/>
  <c r="K63" s="1"/>
  <c r="M127"/>
  <c r="K127" s="1"/>
  <c r="M191"/>
  <c r="K191" s="1"/>
  <c r="M255"/>
  <c r="K255" s="1"/>
  <c r="M37"/>
  <c r="K37" s="1"/>
  <c r="M101"/>
  <c r="K101" s="1"/>
  <c r="M165"/>
  <c r="K165" s="1"/>
  <c r="M233"/>
  <c r="K233" s="1"/>
  <c r="M180"/>
  <c r="K180" s="1"/>
  <c r="M78"/>
  <c r="K78" s="1"/>
  <c r="M212"/>
  <c r="K212" s="1"/>
  <c r="M242"/>
  <c r="K242" s="1"/>
  <c r="M112"/>
  <c r="K112" s="1"/>
  <c r="M238"/>
  <c r="K238" s="1"/>
  <c r="M188"/>
  <c r="K188" s="1"/>
  <c r="M98"/>
  <c r="K98" s="1"/>
  <c r="M224"/>
  <c r="K224" s="1"/>
  <c r="M51"/>
  <c r="K51" s="1"/>
  <c r="M115"/>
  <c r="K115" s="1"/>
  <c r="M179"/>
  <c r="K179" s="1"/>
  <c r="M243"/>
  <c r="K243" s="1"/>
  <c r="M9"/>
  <c r="K9" s="1"/>
  <c r="M73"/>
  <c r="K73" s="1"/>
  <c r="M137"/>
  <c r="K137" s="1"/>
  <c r="M205"/>
  <c r="K205" s="1"/>
  <c r="M269"/>
  <c r="K269" s="1"/>
  <c r="M26"/>
  <c r="K26" s="1"/>
  <c r="M150"/>
  <c r="K150" s="1"/>
  <c r="M124"/>
  <c r="K124" s="1"/>
  <c r="M88"/>
  <c r="K88" s="1"/>
  <c r="M214"/>
  <c r="K214" s="1"/>
  <c r="M202"/>
  <c r="K202" s="1"/>
  <c r="M106"/>
  <c r="K106" s="1"/>
  <c r="M232"/>
  <c r="K232" s="1"/>
  <c r="M39"/>
  <c r="K39" s="1"/>
  <c r="M103"/>
  <c r="K103" s="1"/>
  <c r="M167"/>
  <c r="K167" s="1"/>
  <c r="M231"/>
  <c r="K231" s="1"/>
  <c r="M29"/>
  <c r="K29" s="1"/>
  <c r="M93"/>
  <c r="K93" s="1"/>
  <c r="M157"/>
  <c r="K157" s="1"/>
  <c r="M225"/>
  <c r="K225" s="1"/>
  <c r="M44"/>
  <c r="K44" s="1"/>
  <c r="M62"/>
  <c r="K62" s="1"/>
  <c r="M190"/>
  <c r="K190" s="1"/>
  <c r="M164"/>
  <c r="K164" s="1"/>
  <c r="M96"/>
  <c r="K96" s="1"/>
  <c r="M222"/>
  <c r="K222" s="1"/>
  <c r="M218"/>
  <c r="K218" s="1"/>
  <c r="M114"/>
  <c r="K114" s="1"/>
  <c r="M240"/>
  <c r="K240" s="1"/>
  <c r="M43"/>
  <c r="K43" s="1"/>
  <c r="M107"/>
  <c r="K107" s="1"/>
  <c r="M171"/>
  <c r="K171" s="1"/>
  <c r="M235"/>
  <c r="K235" s="1"/>
  <c r="M33"/>
  <c r="K33" s="1"/>
  <c r="M97"/>
  <c r="K97" s="1"/>
  <c r="M161"/>
  <c r="K161" s="1"/>
  <c r="M229"/>
  <c r="K229" s="1"/>
  <c r="M197"/>
  <c r="K197" s="1"/>
  <c r="BA75" l="1"/>
  <c r="BA25"/>
  <c r="BA21"/>
  <c r="BA16"/>
  <c r="BA275"/>
  <c r="BA109"/>
  <c r="BA230"/>
  <c r="BA191"/>
  <c r="BA217"/>
  <c r="BA87"/>
  <c r="BA97"/>
  <c r="BA202"/>
  <c r="BA138"/>
  <c r="BA74"/>
  <c r="BA221"/>
  <c r="BA157"/>
  <c r="BA244"/>
  <c r="K2" i="7"/>
  <c r="I2" s="1"/>
  <c r="AM233" i="6"/>
  <c r="AK233" s="1"/>
  <c r="BA40"/>
  <c r="BA110"/>
  <c r="BA163"/>
  <c r="BA35"/>
  <c r="BA42"/>
  <c r="BA196"/>
  <c r="BA201"/>
  <c r="BA165"/>
  <c r="BA174"/>
  <c r="BA185"/>
  <c r="BA107"/>
  <c r="BA81"/>
  <c r="BA17"/>
  <c r="BA20"/>
  <c r="BA243"/>
  <c r="BA179"/>
  <c r="BA115"/>
  <c r="BA13"/>
  <c r="BA128"/>
  <c r="BA159"/>
  <c r="BA95"/>
  <c r="BA31"/>
  <c r="BA121"/>
  <c r="BA57"/>
  <c r="K11" i="7"/>
  <c r="I11" s="1"/>
  <c r="K25"/>
  <c r="I25" s="1"/>
  <c r="K32"/>
  <c r="I32" s="1"/>
  <c r="K102"/>
  <c r="I102" s="1"/>
  <c r="K61"/>
  <c r="I61" s="1"/>
  <c r="K192"/>
  <c r="I192" s="1"/>
  <c r="K60"/>
  <c r="I60" s="1"/>
  <c r="K244"/>
  <c r="I244" s="1"/>
  <c r="K83"/>
  <c r="I83" s="1"/>
  <c r="K222"/>
  <c r="I222" s="1"/>
  <c r="K215"/>
  <c r="I215" s="1"/>
  <c r="K185"/>
  <c r="I185" s="1"/>
  <c r="K126"/>
  <c r="I126" s="1"/>
  <c r="K270"/>
  <c r="I270" s="1"/>
  <c r="K257"/>
  <c r="I257" s="1"/>
  <c r="K17"/>
  <c r="I17" s="1"/>
  <c r="K14"/>
  <c r="I14" s="1"/>
  <c r="K67"/>
  <c r="I67" s="1"/>
  <c r="K30"/>
  <c r="I30" s="1"/>
  <c r="K260"/>
  <c r="I260" s="1"/>
  <c r="K224"/>
  <c r="I224" s="1"/>
  <c r="K45"/>
  <c r="I45" s="1"/>
  <c r="K165"/>
  <c r="I165" s="1"/>
  <c r="K174"/>
  <c r="I174" s="1"/>
  <c r="K77"/>
  <c r="I77" s="1"/>
  <c r="K203"/>
  <c r="I203" s="1"/>
  <c r="K189"/>
  <c r="I189" s="1"/>
  <c r="K98"/>
  <c r="I98" s="1"/>
  <c r="K89"/>
  <c r="I89" s="1"/>
  <c r="K236"/>
  <c r="I236" s="1"/>
  <c r="K21"/>
  <c r="I21" s="1"/>
  <c r="K26"/>
  <c r="I26" s="1"/>
  <c r="K268"/>
  <c r="I268" s="1"/>
  <c r="K186"/>
  <c r="I186" s="1"/>
  <c r="K232"/>
  <c r="I232" s="1"/>
  <c r="K239"/>
  <c r="I239" s="1"/>
  <c r="K163"/>
  <c r="I163" s="1"/>
  <c r="K228"/>
  <c r="I228" s="1"/>
  <c r="K180"/>
  <c r="I180" s="1"/>
  <c r="K176"/>
  <c r="I176" s="1"/>
  <c r="K148"/>
  <c r="I148" s="1"/>
  <c r="K152"/>
  <c r="I152" s="1"/>
  <c r="K51"/>
  <c r="I51" s="1"/>
  <c r="K75"/>
  <c r="I75" s="1"/>
  <c r="K121"/>
  <c r="I121" s="1"/>
  <c r="K8"/>
  <c r="I8" s="1"/>
  <c r="K16"/>
  <c r="I16" s="1"/>
  <c r="K249"/>
  <c r="I249" s="1"/>
  <c r="K49"/>
  <c r="I49" s="1"/>
  <c r="K188"/>
  <c r="I188" s="1"/>
  <c r="K201"/>
  <c r="I201" s="1"/>
  <c r="K129"/>
  <c r="I129" s="1"/>
  <c r="K157"/>
  <c r="I157" s="1"/>
  <c r="K154"/>
  <c r="I154" s="1"/>
  <c r="K66"/>
  <c r="I66" s="1"/>
  <c r="K73"/>
  <c r="I73" s="1"/>
  <c r="K190"/>
  <c r="I190" s="1"/>
  <c r="K246"/>
  <c r="I246" s="1"/>
  <c r="K120"/>
  <c r="I120" s="1"/>
  <c r="K139"/>
  <c r="I139" s="1"/>
  <c r="K147"/>
  <c r="I147" s="1"/>
  <c r="K37"/>
  <c r="I37" s="1"/>
  <c r="K172"/>
  <c r="I172" s="1"/>
  <c r="K237"/>
  <c r="I237" s="1"/>
  <c r="K92"/>
  <c r="I92" s="1"/>
  <c r="K150"/>
  <c r="I150" s="1"/>
  <c r="K159"/>
  <c r="I159" s="1"/>
  <c r="K160"/>
  <c r="I160" s="1"/>
  <c r="K191"/>
  <c r="I191" s="1"/>
  <c r="AM29" i="6"/>
  <c r="AK29" s="1"/>
  <c r="AM40"/>
  <c r="AK40" s="1"/>
  <c r="AM165"/>
  <c r="AK165" s="1"/>
  <c r="AM251"/>
  <c r="AK251" s="1"/>
  <c r="AM198"/>
  <c r="AK198" s="1"/>
  <c r="AM238"/>
  <c r="AK238" s="1"/>
  <c r="AM188"/>
  <c r="AK188" s="1"/>
  <c r="AM63"/>
  <c r="AK63" s="1"/>
  <c r="AM138"/>
  <c r="AK138" s="1"/>
  <c r="AM83"/>
  <c r="AK83" s="1"/>
  <c r="AM96"/>
  <c r="AK96" s="1"/>
  <c r="AM119"/>
  <c r="AK119" s="1"/>
  <c r="AM149"/>
  <c r="AK149" s="1"/>
  <c r="AM35"/>
  <c r="AK35" s="1"/>
  <c r="AM187"/>
  <c r="AK187" s="1"/>
  <c r="AM131"/>
  <c r="AK131" s="1"/>
  <c r="AM164"/>
  <c r="AK164" s="1"/>
  <c r="AM69"/>
  <c r="AK69" s="1"/>
  <c r="AM10"/>
  <c r="AK10" s="1"/>
  <c r="AM212"/>
  <c r="AK212" s="1"/>
  <c r="AM246"/>
  <c r="AK246" s="1"/>
  <c r="AM16"/>
  <c r="AK16" s="1"/>
  <c r="AM239"/>
  <c r="AK239" s="1"/>
  <c r="AM192"/>
  <c r="AK192" s="1"/>
  <c r="AM113"/>
  <c r="AK113" s="1"/>
  <c r="AM17"/>
  <c r="AK17" s="1"/>
  <c r="AM220"/>
  <c r="AK220" s="1"/>
  <c r="AM91"/>
  <c r="AK91" s="1"/>
  <c r="AM142"/>
  <c r="AK142" s="1"/>
  <c r="AM243"/>
  <c r="AK243" s="1"/>
  <c r="AM156"/>
  <c r="AK156" s="1"/>
  <c r="AM72"/>
  <c r="AK72" s="1"/>
  <c r="AM151"/>
  <c r="AK151" s="1"/>
  <c r="AM204"/>
  <c r="AK204" s="1"/>
  <c r="AM237"/>
  <c r="AK237" s="1"/>
  <c r="AM134"/>
  <c r="AK134" s="1"/>
  <c r="AM180"/>
  <c r="AK180" s="1"/>
  <c r="AM217"/>
  <c r="AK217" s="1"/>
  <c r="AM272"/>
  <c r="AK272" s="1"/>
  <c r="AM57"/>
  <c r="AK57" s="1"/>
  <c r="AM184"/>
  <c r="AK184" s="1"/>
  <c r="AM143"/>
  <c r="AK143" s="1"/>
  <c r="AM23"/>
  <c r="AK23" s="1"/>
  <c r="AM135"/>
  <c r="AK135" s="1"/>
  <c r="AM109"/>
  <c r="AK109" s="1"/>
  <c r="AM68"/>
  <c r="AK68" s="1"/>
  <c r="AM268"/>
  <c r="AK268" s="1"/>
  <c r="AM110"/>
  <c r="AK110" s="1"/>
  <c r="AM228"/>
  <c r="AK228" s="1"/>
  <c r="AM222"/>
  <c r="AK222" s="1"/>
  <c r="AM56"/>
  <c r="AK56" s="1"/>
  <c r="AM224"/>
  <c r="AK224" s="1"/>
  <c r="AM12"/>
  <c r="AK12" s="1"/>
  <c r="AM175"/>
  <c r="AK175" s="1"/>
  <c r="AM20"/>
  <c r="AK20" s="1"/>
  <c r="AM158"/>
  <c r="AK158" s="1"/>
  <c r="AM88"/>
  <c r="AK88" s="1"/>
  <c r="AM86"/>
  <c r="AK86" s="1"/>
  <c r="AM125"/>
  <c r="AK125" s="1"/>
  <c r="AM145"/>
  <c r="AK145" s="1"/>
  <c r="AM108"/>
  <c r="AK108" s="1"/>
  <c r="AM160"/>
  <c r="AK160" s="1"/>
  <c r="AM146"/>
  <c r="AK146" s="1"/>
  <c r="AM124"/>
  <c r="AK124" s="1"/>
  <c r="AM194"/>
  <c r="AK194" s="1"/>
  <c r="AM170"/>
  <c r="AK170" s="1"/>
  <c r="AM38"/>
  <c r="AK38" s="1"/>
  <c r="AM141"/>
  <c r="AK141" s="1"/>
  <c r="AM206"/>
  <c r="AK206" s="1"/>
  <c r="BA146"/>
  <c r="BA101"/>
  <c r="BA55"/>
  <c r="BA80"/>
  <c r="BA125"/>
  <c r="BA61"/>
  <c r="BA64"/>
  <c r="BA207"/>
  <c r="BA143"/>
  <c r="BA79"/>
  <c r="BA15"/>
  <c r="BA22"/>
  <c r="BA233"/>
  <c r="BA169"/>
  <c r="BA105"/>
  <c r="K23" i="7"/>
  <c r="I23" s="1"/>
  <c r="K7"/>
  <c r="I7" s="1"/>
  <c r="K262"/>
  <c r="I262" s="1"/>
  <c r="K36"/>
  <c r="I36" s="1"/>
  <c r="K68"/>
  <c r="I68" s="1"/>
  <c r="K181"/>
  <c r="I181" s="1"/>
  <c r="K209"/>
  <c r="I209" s="1"/>
  <c r="K149"/>
  <c r="I149" s="1"/>
  <c r="K241"/>
  <c r="I241" s="1"/>
  <c r="K173"/>
  <c r="I173" s="1"/>
  <c r="K99"/>
  <c r="I99" s="1"/>
  <c r="K194"/>
  <c r="I194" s="1"/>
  <c r="K233"/>
  <c r="I233" s="1"/>
  <c r="K166"/>
  <c r="I166" s="1"/>
  <c r="K122"/>
  <c r="I122" s="1"/>
  <c r="K15"/>
  <c r="I15" s="1"/>
  <c r="K10"/>
  <c r="I10" s="1"/>
  <c r="K108"/>
  <c r="I108" s="1"/>
  <c r="K69"/>
  <c r="I69" s="1"/>
  <c r="K113"/>
  <c r="I113" s="1"/>
  <c r="K161"/>
  <c r="I161" s="1"/>
  <c r="K31"/>
  <c r="I31" s="1"/>
  <c r="K274"/>
  <c r="I274" s="1"/>
  <c r="K79"/>
  <c r="I79" s="1"/>
  <c r="K54"/>
  <c r="I54" s="1"/>
  <c r="K175"/>
  <c r="I175" s="1"/>
  <c r="K223"/>
  <c r="I223" s="1"/>
  <c r="K85"/>
  <c r="I85" s="1"/>
  <c r="K35"/>
  <c r="I35" s="1"/>
  <c r="K95"/>
  <c r="I95" s="1"/>
  <c r="K20"/>
  <c r="I20" s="1"/>
  <c r="K9"/>
  <c r="I9" s="1"/>
  <c r="K214"/>
  <c r="I214" s="1"/>
  <c r="K179"/>
  <c r="I179" s="1"/>
  <c r="K48"/>
  <c r="I48" s="1"/>
  <c r="K81"/>
  <c r="I81" s="1"/>
  <c r="K96"/>
  <c r="I96" s="1"/>
  <c r="K247"/>
  <c r="I247" s="1"/>
  <c r="K90"/>
  <c r="I90" s="1"/>
  <c r="K258"/>
  <c r="I258" s="1"/>
  <c r="K208"/>
  <c r="I208" s="1"/>
  <c r="K72"/>
  <c r="I72" s="1"/>
  <c r="K135"/>
  <c r="I135" s="1"/>
  <c r="K88"/>
  <c r="I88" s="1"/>
  <c r="K193"/>
  <c r="I193" s="1"/>
  <c r="K22"/>
  <c r="I22" s="1"/>
  <c r="K3"/>
  <c r="I3" s="1"/>
  <c r="K213"/>
  <c r="I213" s="1"/>
  <c r="K119"/>
  <c r="I119" s="1"/>
  <c r="K197"/>
  <c r="I197" s="1"/>
  <c r="K33"/>
  <c r="I33" s="1"/>
  <c r="K94"/>
  <c r="I94" s="1"/>
  <c r="K275"/>
  <c r="I275" s="1"/>
  <c r="K43"/>
  <c r="I43" s="1"/>
  <c r="K199"/>
  <c r="I199" s="1"/>
  <c r="K78"/>
  <c r="I78" s="1"/>
  <c r="K71"/>
  <c r="I71" s="1"/>
  <c r="K229"/>
  <c r="I229" s="1"/>
  <c r="K226"/>
  <c r="I226" s="1"/>
  <c r="K204"/>
  <c r="I204" s="1"/>
  <c r="K195"/>
  <c r="I195" s="1"/>
  <c r="K196"/>
  <c r="I196" s="1"/>
  <c r="K141"/>
  <c r="I141" s="1"/>
  <c r="K125"/>
  <c r="I125" s="1"/>
  <c r="K248"/>
  <c r="I248" s="1"/>
  <c r="K205"/>
  <c r="I205" s="1"/>
  <c r="K273"/>
  <c r="I273" s="1"/>
  <c r="K52"/>
  <c r="I52" s="1"/>
  <c r="AM19" i="6"/>
  <c r="AK19" s="1"/>
  <c r="AM182"/>
  <c r="AK182" s="1"/>
  <c r="AM129"/>
  <c r="AK129" s="1"/>
  <c r="AM260"/>
  <c r="AK260" s="1"/>
  <c r="AM102"/>
  <c r="AK102" s="1"/>
  <c r="AM169"/>
  <c r="AK169" s="1"/>
  <c r="AM115"/>
  <c r="AK115" s="1"/>
  <c r="AM208"/>
  <c r="AK208" s="1"/>
  <c r="AM225"/>
  <c r="AK225" s="1"/>
  <c r="AM70"/>
  <c r="AK70" s="1"/>
  <c r="AM176"/>
  <c r="AK176" s="1"/>
  <c r="AM55"/>
  <c r="AK55" s="1"/>
  <c r="AM28"/>
  <c r="AK28" s="1"/>
  <c r="AM153"/>
  <c r="AK153" s="1"/>
  <c r="AM245"/>
  <c r="AK245" s="1"/>
  <c r="AM139"/>
  <c r="AK139" s="1"/>
  <c r="AM157"/>
  <c r="AK157" s="1"/>
  <c r="AM118"/>
  <c r="AK118" s="1"/>
  <c r="AM257"/>
  <c r="AK257" s="1"/>
  <c r="AM174"/>
  <c r="AK174" s="1"/>
  <c r="AM186"/>
  <c r="AK186" s="1"/>
  <c r="AM195"/>
  <c r="AK195" s="1"/>
  <c r="AM104"/>
  <c r="AK104" s="1"/>
  <c r="AM98"/>
  <c r="AK98" s="1"/>
  <c r="AM147"/>
  <c r="AK147" s="1"/>
  <c r="AM90"/>
  <c r="AK90" s="1"/>
  <c r="AM71"/>
  <c r="AK71" s="1"/>
  <c r="AM229"/>
  <c r="AK229" s="1"/>
  <c r="AM210"/>
  <c r="AK210" s="1"/>
  <c r="AM9"/>
  <c r="AK9" s="1"/>
  <c r="AM32"/>
  <c r="AK32" s="1"/>
  <c r="AM276"/>
  <c r="AK276" s="1"/>
  <c r="AM189"/>
  <c r="AK189" s="1"/>
  <c r="AM137"/>
  <c r="AK137" s="1"/>
  <c r="AM128"/>
  <c r="AK128" s="1"/>
  <c r="AM24"/>
  <c r="AK24" s="1"/>
  <c r="AM211"/>
  <c r="AK211" s="1"/>
  <c r="AM30"/>
  <c r="AK30" s="1"/>
  <c r="AM22"/>
  <c r="AK22" s="1"/>
  <c r="AM121"/>
  <c r="AK121" s="1"/>
  <c r="AM103"/>
  <c r="AK103" s="1"/>
  <c r="AM144"/>
  <c r="AK144" s="1"/>
  <c r="AM21"/>
  <c r="AK21" s="1"/>
  <c r="AM255"/>
  <c r="AK255" s="1"/>
  <c r="AM262"/>
  <c r="AK262" s="1"/>
  <c r="AM168"/>
  <c r="AK168" s="1"/>
  <c r="AM48"/>
  <c r="AK48" s="1"/>
  <c r="AM275"/>
  <c r="AK275" s="1"/>
  <c r="AM216"/>
  <c r="AK216" s="1"/>
  <c r="AM133"/>
  <c r="AK133" s="1"/>
  <c r="AM250"/>
  <c r="AK250" s="1"/>
  <c r="AM89"/>
  <c r="AK89" s="1"/>
  <c r="AM166"/>
  <c r="AK166" s="1"/>
  <c r="AM219"/>
  <c r="AK219" s="1"/>
  <c r="AM93"/>
  <c r="AK93" s="1"/>
  <c r="AM258"/>
  <c r="AK258" s="1"/>
  <c r="AM62"/>
  <c r="AK62" s="1"/>
  <c r="AM213"/>
  <c r="AK213" s="1"/>
  <c r="AM41"/>
  <c r="AK41" s="1"/>
  <c r="AM18"/>
  <c r="AK18" s="1"/>
  <c r="AM231"/>
  <c r="AK231" s="1"/>
  <c r="AM31"/>
  <c r="AK31" s="1"/>
  <c r="AM132"/>
  <c r="AK132" s="1"/>
  <c r="AM227"/>
  <c r="AK227" s="1"/>
  <c r="AM232"/>
  <c r="AK232" s="1"/>
  <c r="AM85"/>
  <c r="AK85" s="1"/>
  <c r="AM256"/>
  <c r="AK256" s="1"/>
  <c r="AM60"/>
  <c r="AK60" s="1"/>
  <c r="BA36"/>
  <c r="BA116"/>
  <c r="BA222"/>
  <c r="BA213"/>
  <c r="BA231"/>
  <c r="BA167"/>
  <c r="BA158"/>
  <c r="BA113"/>
  <c r="BA49"/>
  <c r="BA148"/>
  <c r="BA83"/>
  <c r="BA45"/>
  <c r="BA255"/>
  <c r="BA127"/>
  <c r="BA63"/>
  <c r="BA6"/>
  <c r="BA153"/>
  <c r="BA89"/>
  <c r="K13" i="7"/>
  <c r="I13" s="1"/>
  <c r="K28"/>
  <c r="I28" s="1"/>
  <c r="K63"/>
  <c r="I63" s="1"/>
  <c r="K162"/>
  <c r="I162" s="1"/>
  <c r="K29"/>
  <c r="I29" s="1"/>
  <c r="K110"/>
  <c r="I110" s="1"/>
  <c r="K130"/>
  <c r="I130" s="1"/>
  <c r="K104"/>
  <c r="I104" s="1"/>
  <c r="K183"/>
  <c r="I183" s="1"/>
  <c r="K44"/>
  <c r="I44" s="1"/>
  <c r="K225"/>
  <c r="I225" s="1"/>
  <c r="K84"/>
  <c r="I84" s="1"/>
  <c r="K128"/>
  <c r="I128" s="1"/>
  <c r="K164"/>
  <c r="I164" s="1"/>
  <c r="K97"/>
  <c r="I97" s="1"/>
  <c r="K24"/>
  <c r="I24" s="1"/>
  <c r="K100"/>
  <c r="I100" s="1"/>
  <c r="K156"/>
  <c r="I156" s="1"/>
  <c r="K103"/>
  <c r="I103" s="1"/>
  <c r="K114"/>
  <c r="I114" s="1"/>
  <c r="K266"/>
  <c r="I266" s="1"/>
  <c r="K218"/>
  <c r="I218" s="1"/>
  <c r="K38"/>
  <c r="I38" s="1"/>
  <c r="K137"/>
  <c r="I137" s="1"/>
  <c r="K227"/>
  <c r="I227" s="1"/>
  <c r="K117"/>
  <c r="I117" s="1"/>
  <c r="K64"/>
  <c r="I64" s="1"/>
  <c r="K46"/>
  <c r="I46" s="1"/>
  <c r="K105"/>
  <c r="I105" s="1"/>
  <c r="K145"/>
  <c r="I145" s="1"/>
  <c r="K19"/>
  <c r="I19" s="1"/>
  <c r="K252"/>
  <c r="I252" s="1"/>
  <c r="K50"/>
  <c r="I50" s="1"/>
  <c r="K118"/>
  <c r="I118" s="1"/>
  <c r="K245"/>
  <c r="I245" s="1"/>
  <c r="K116"/>
  <c r="I116" s="1"/>
  <c r="K171"/>
  <c r="I171" s="1"/>
  <c r="K212"/>
  <c r="I212" s="1"/>
  <c r="K91"/>
  <c r="I91" s="1"/>
  <c r="K42"/>
  <c r="I42" s="1"/>
  <c r="K133"/>
  <c r="I133" s="1"/>
  <c r="K230"/>
  <c r="I230" s="1"/>
  <c r="K169"/>
  <c r="I169" s="1"/>
  <c r="K242"/>
  <c r="I242" s="1"/>
  <c r="K127"/>
  <c r="I127" s="1"/>
  <c r="K12"/>
  <c r="I12" s="1"/>
  <c r="K39"/>
  <c r="I39" s="1"/>
  <c r="K34"/>
  <c r="I34" s="1"/>
  <c r="K115"/>
  <c r="I115" s="1"/>
  <c r="K231"/>
  <c r="I231" s="1"/>
  <c r="K27"/>
  <c r="I27" s="1"/>
  <c r="K168"/>
  <c r="I168" s="1"/>
  <c r="K251"/>
  <c r="I251" s="1"/>
  <c r="K144"/>
  <c r="I144" s="1"/>
  <c r="K271"/>
  <c r="I271" s="1"/>
  <c r="K187"/>
  <c r="I187" s="1"/>
  <c r="K138"/>
  <c r="I138" s="1"/>
  <c r="K221"/>
  <c r="I221" s="1"/>
  <c r="K178"/>
  <c r="I178" s="1"/>
  <c r="K59"/>
  <c r="I59" s="1"/>
  <c r="K216"/>
  <c r="I216" s="1"/>
  <c r="K167"/>
  <c r="I167" s="1"/>
  <c r="K55"/>
  <c r="I55" s="1"/>
  <c r="K207"/>
  <c r="I207" s="1"/>
  <c r="K76"/>
  <c r="I76" s="1"/>
  <c r="K56"/>
  <c r="I56" s="1"/>
  <c r="K109"/>
  <c r="I109" s="1"/>
  <c r="K182"/>
  <c r="I182" s="1"/>
  <c r="AM172" i="6"/>
  <c r="AK172" s="1"/>
  <c r="AM241"/>
  <c r="AK241" s="1"/>
  <c r="AM92"/>
  <c r="AK92" s="1"/>
  <c r="AM122"/>
  <c r="AK122" s="1"/>
  <c r="AM230"/>
  <c r="AK230" s="1"/>
  <c r="AM252"/>
  <c r="AK252" s="1"/>
  <c r="AM45"/>
  <c r="AK45" s="1"/>
  <c r="AM154"/>
  <c r="AK154" s="1"/>
  <c r="AM61"/>
  <c r="AK61" s="1"/>
  <c r="AM74"/>
  <c r="AK74" s="1"/>
  <c r="AM162"/>
  <c r="AK162" s="1"/>
  <c r="AM163"/>
  <c r="AK163" s="1"/>
  <c r="AM106"/>
  <c r="AK106" s="1"/>
  <c r="AM266"/>
  <c r="AK266" s="1"/>
  <c r="AM178"/>
  <c r="AK178" s="1"/>
  <c r="AM277"/>
  <c r="AK277" s="1"/>
  <c r="AM203"/>
  <c r="AK203" s="1"/>
  <c r="AM81"/>
  <c r="AK81" s="1"/>
  <c r="AM130"/>
  <c r="AK130" s="1"/>
  <c r="AM5"/>
  <c r="AK5" s="1"/>
  <c r="AM177"/>
  <c r="AK177" s="1"/>
  <c r="AM67"/>
  <c r="AK67" s="1"/>
  <c r="AM49"/>
  <c r="AK49" s="1"/>
  <c r="AM101"/>
  <c r="AK101" s="1"/>
  <c r="AM273"/>
  <c r="AK273" s="1"/>
  <c r="AM270"/>
  <c r="AK270" s="1"/>
  <c r="AM179"/>
  <c r="AK179" s="1"/>
  <c r="AM199"/>
  <c r="AK199" s="1"/>
  <c r="AM58"/>
  <c r="AK58" s="1"/>
  <c r="AM8"/>
  <c r="AK8" s="1"/>
  <c r="AM73"/>
  <c r="AK73" s="1"/>
  <c r="AM274"/>
  <c r="AK274" s="1"/>
  <c r="AM269"/>
  <c r="AK269" s="1"/>
  <c r="AM265"/>
  <c r="AK265" s="1"/>
  <c r="AM193"/>
  <c r="AK193" s="1"/>
  <c r="AM84"/>
  <c r="AK84" s="1"/>
  <c r="AM173"/>
  <c r="AK173" s="1"/>
  <c r="AM36"/>
  <c r="AK36" s="1"/>
  <c r="AM66"/>
  <c r="AK66" s="1"/>
  <c r="AM242"/>
  <c r="AK242" s="1"/>
  <c r="AM259"/>
  <c r="AK259" s="1"/>
  <c r="AM218"/>
  <c r="AK218" s="1"/>
  <c r="AM190"/>
  <c r="AK190" s="1"/>
  <c r="AM39"/>
  <c r="AK39" s="1"/>
  <c r="AM95"/>
  <c r="AK95" s="1"/>
  <c r="AM64"/>
  <c r="AK64" s="1"/>
  <c r="AM15"/>
  <c r="AK15" s="1"/>
  <c r="AM271"/>
  <c r="AK271" s="1"/>
  <c r="AM65"/>
  <c r="AK65" s="1"/>
  <c r="AM171"/>
  <c r="AK171" s="1"/>
  <c r="AM236"/>
  <c r="AK236" s="1"/>
  <c r="AM267"/>
  <c r="AK267" s="1"/>
  <c r="AM11"/>
  <c r="AK11" s="1"/>
  <c r="AM223"/>
  <c r="AK223" s="1"/>
  <c r="AM99"/>
  <c r="AK99" s="1"/>
  <c r="AM54"/>
  <c r="AK54" s="1"/>
  <c r="AM185"/>
  <c r="AK185" s="1"/>
  <c r="AM215"/>
  <c r="AK215" s="1"/>
  <c r="AM42"/>
  <c r="AK42" s="1"/>
  <c r="AM249"/>
  <c r="AK249" s="1"/>
  <c r="AM247"/>
  <c r="AK247" s="1"/>
  <c r="AM37"/>
  <c r="AK37" s="1"/>
  <c r="AM140"/>
  <c r="AK140" s="1"/>
  <c r="AM150"/>
  <c r="AK150" s="1"/>
  <c r="AM114"/>
  <c r="AK114" s="1"/>
  <c r="AM197"/>
  <c r="AK197" s="1"/>
  <c r="AM196"/>
  <c r="AK196" s="1"/>
  <c r="AM248"/>
  <c r="AK248" s="1"/>
  <c r="BA69"/>
  <c r="BA142"/>
  <c r="BA108"/>
  <c r="BA259"/>
  <c r="BA195"/>
  <c r="BA10"/>
  <c r="BA93"/>
  <c r="BA29"/>
  <c r="BA28"/>
  <c r="BA239"/>
  <c r="BA175"/>
  <c r="BA111"/>
  <c r="BA47"/>
  <c r="BA54"/>
  <c r="BA137"/>
  <c r="BA73"/>
  <c r="K4" i="7"/>
  <c r="I4" s="1"/>
  <c r="K198"/>
  <c r="I198" s="1"/>
  <c r="K93"/>
  <c r="I93" s="1"/>
  <c r="K267"/>
  <c r="I267" s="1"/>
  <c r="K112"/>
  <c r="I112" s="1"/>
  <c r="K217"/>
  <c r="I217" s="1"/>
  <c r="K40"/>
  <c r="I40" s="1"/>
  <c r="K261"/>
  <c r="I261" s="1"/>
  <c r="K170"/>
  <c r="I170" s="1"/>
  <c r="K264"/>
  <c r="I264" s="1"/>
  <c r="K58"/>
  <c r="I58" s="1"/>
  <c r="K47"/>
  <c r="I47" s="1"/>
  <c r="K177"/>
  <c r="I177" s="1"/>
  <c r="K62"/>
  <c r="I62" s="1"/>
  <c r="K256"/>
  <c r="I256" s="1"/>
  <c r="K18"/>
  <c r="I18" s="1"/>
  <c r="K265"/>
  <c r="I265" s="1"/>
  <c r="K219"/>
  <c r="I219" s="1"/>
  <c r="K132"/>
  <c r="I132" s="1"/>
  <c r="K155"/>
  <c r="I155" s="1"/>
  <c r="K206"/>
  <c r="I206" s="1"/>
  <c r="K107"/>
  <c r="I107" s="1"/>
  <c r="K263"/>
  <c r="I263" s="1"/>
  <c r="K131"/>
  <c r="I131" s="1"/>
  <c r="K74"/>
  <c r="I74" s="1"/>
  <c r="K87"/>
  <c r="I87" s="1"/>
  <c r="K146"/>
  <c r="I146" s="1"/>
  <c r="K153"/>
  <c r="I153" s="1"/>
  <c r="K255"/>
  <c r="I255" s="1"/>
  <c r="K111"/>
  <c r="I111" s="1"/>
  <c r="K6"/>
  <c r="I6" s="1"/>
  <c r="K254"/>
  <c r="I254" s="1"/>
  <c r="K123"/>
  <c r="I123" s="1"/>
  <c r="K65"/>
  <c r="I65" s="1"/>
  <c r="K234"/>
  <c r="I234" s="1"/>
  <c r="K86"/>
  <c r="I86" s="1"/>
  <c r="K158"/>
  <c r="I158" s="1"/>
  <c r="K269"/>
  <c r="I269" s="1"/>
  <c r="K101"/>
  <c r="I101" s="1"/>
  <c r="K82"/>
  <c r="I82" s="1"/>
  <c r="K151"/>
  <c r="I151" s="1"/>
  <c r="K240"/>
  <c r="I240" s="1"/>
  <c r="K134"/>
  <c r="I134" s="1"/>
  <c r="K106"/>
  <c r="I106" s="1"/>
  <c r="K142"/>
  <c r="I142" s="1"/>
  <c r="K5"/>
  <c r="I5" s="1"/>
  <c r="K250"/>
  <c r="I250" s="1"/>
  <c r="K235"/>
  <c r="I235" s="1"/>
  <c r="K238"/>
  <c r="I238" s="1"/>
  <c r="K202"/>
  <c r="I202" s="1"/>
  <c r="K80"/>
  <c r="I80" s="1"/>
  <c r="K243"/>
  <c r="I243" s="1"/>
  <c r="K220"/>
  <c r="I220" s="1"/>
  <c r="K184"/>
  <c r="I184" s="1"/>
  <c r="K211"/>
  <c r="I211" s="1"/>
  <c r="K200"/>
  <c r="I200" s="1"/>
  <c r="K57"/>
  <c r="I57" s="1"/>
  <c r="K210"/>
  <c r="I210" s="1"/>
  <c r="K124"/>
  <c r="I124" s="1"/>
  <c r="K136"/>
  <c r="I136" s="1"/>
  <c r="K53"/>
  <c r="I53" s="1"/>
  <c r="K272"/>
  <c r="I272" s="1"/>
  <c r="K143"/>
  <c r="I143" s="1"/>
  <c r="K41"/>
  <c r="I41" s="1"/>
  <c r="K140"/>
  <c r="I140" s="1"/>
  <c r="K259"/>
  <c r="I259" s="1"/>
  <c r="K70"/>
  <c r="I70" s="1"/>
  <c r="K253"/>
  <c r="I253" s="1"/>
  <c r="AM155" i="6"/>
  <c r="AK155" s="1"/>
  <c r="AM107"/>
  <c r="AK107" s="1"/>
  <c r="AM205"/>
  <c r="AK205" s="1"/>
  <c r="AM7"/>
  <c r="AK7" s="1"/>
  <c r="AM53"/>
  <c r="AK53" s="1"/>
  <c r="AM82"/>
  <c r="AK82" s="1"/>
  <c r="AM59"/>
  <c r="AK59" s="1"/>
  <c r="AM14"/>
  <c r="AK14" s="1"/>
  <c r="AM183"/>
  <c r="AK183" s="1"/>
  <c r="AM263"/>
  <c r="AK263" s="1"/>
  <c r="AM117"/>
  <c r="AK117" s="1"/>
  <c r="AM202"/>
  <c r="AK202" s="1"/>
  <c r="AM200"/>
  <c r="AK200" s="1"/>
  <c r="AM181"/>
  <c r="AK181" s="1"/>
  <c r="AM116"/>
  <c r="AK116" s="1"/>
  <c r="AM52"/>
  <c r="AK52" s="1"/>
  <c r="AM27"/>
  <c r="AK27" s="1"/>
  <c r="AM100"/>
  <c r="AK100" s="1"/>
  <c r="AM111"/>
  <c r="AK111" s="1"/>
  <c r="AM191"/>
  <c r="AK191" s="1"/>
  <c r="AM50"/>
  <c r="AK50" s="1"/>
  <c r="AM44"/>
  <c r="AK44" s="1"/>
  <c r="AM77"/>
  <c r="AK77" s="1"/>
  <c r="AM167"/>
  <c r="AK167" s="1"/>
  <c r="AM13"/>
  <c r="AK13" s="1"/>
  <c r="AM120"/>
  <c r="AK120" s="1"/>
  <c r="AM209"/>
  <c r="AK209" s="1"/>
  <c r="AM105"/>
  <c r="AK105" s="1"/>
  <c r="AM264"/>
  <c r="AK264" s="1"/>
  <c r="AM226"/>
  <c r="AK226" s="1"/>
  <c r="AM43"/>
  <c r="AK43" s="1"/>
  <c r="AM80"/>
  <c r="AK80" s="1"/>
  <c r="AM244"/>
  <c r="AK244" s="1"/>
  <c r="AM4"/>
  <c r="AK4" s="1"/>
  <c r="AM126"/>
  <c r="AK126" s="1"/>
  <c r="AM159"/>
  <c r="AK159" s="1"/>
  <c r="AM25"/>
  <c r="AK25" s="1"/>
  <c r="AM33"/>
  <c r="AK33" s="1"/>
  <c r="AM97"/>
  <c r="AK97" s="1"/>
  <c r="AM78"/>
  <c r="AK78" s="1"/>
  <c r="AM148"/>
  <c r="AK148" s="1"/>
  <c r="AM254"/>
  <c r="AK254" s="1"/>
  <c r="AM94"/>
  <c r="AK94" s="1"/>
  <c r="AM87"/>
  <c r="AK87" s="1"/>
  <c r="AM46"/>
  <c r="AK46" s="1"/>
  <c r="AM207"/>
  <c r="AK207" s="1"/>
  <c r="AM6"/>
  <c r="AK6" s="1"/>
  <c r="AM123"/>
  <c r="AK123" s="1"/>
  <c r="AM253"/>
  <c r="AK253" s="1"/>
  <c r="AM127"/>
  <c r="AK127" s="1"/>
  <c r="AM51"/>
  <c r="AK51" s="1"/>
  <c r="AM152"/>
  <c r="AK152" s="1"/>
  <c r="AM221"/>
  <c r="AK221" s="1"/>
  <c r="AM136"/>
  <c r="AK136" s="1"/>
  <c r="AM75"/>
  <c r="AK75" s="1"/>
  <c r="AM234"/>
  <c r="AK234" s="1"/>
  <c r="AM79"/>
  <c r="AK79" s="1"/>
  <c r="AM76"/>
  <c r="AK76" s="1"/>
  <c r="AM161"/>
  <c r="AK161" s="1"/>
  <c r="AM47"/>
  <c r="AK47" s="1"/>
  <c r="AM34"/>
  <c r="AK34" s="1"/>
  <c r="AM201"/>
  <c r="AK201" s="1"/>
  <c r="AM240"/>
  <c r="AK240" s="1"/>
  <c r="AM26"/>
  <c r="AK26" s="1"/>
  <c r="AM214"/>
  <c r="AK214" s="1"/>
  <c r="AM261"/>
  <c r="AK261" s="1"/>
  <c r="AM112"/>
  <c r="AK112" s="1"/>
  <c r="AM235"/>
  <c r="AK235" s="1"/>
</calcChain>
</file>

<file path=xl/sharedStrings.xml><?xml version="1.0" encoding="utf-8"?>
<sst xmlns="http://schemas.openxmlformats.org/spreadsheetml/2006/main" count="4881" uniqueCount="787">
  <si>
    <t>№ п/п</t>
  </si>
  <si>
    <t>Наименование учреждения</t>
  </si>
  <si>
    <t xml:space="preserve">1. Открытость и доступность информации об организации </t>
  </si>
  <si>
    <t>2. Комфортность условий предоставления услуг</t>
  </si>
  <si>
    <t>Крит2</t>
  </si>
  <si>
    <t>3. Доступность услуг для инвалидов</t>
  </si>
  <si>
    <t>Крит3</t>
  </si>
  <si>
    <t xml:space="preserve">4. Доброжелательность, вежливость работников организации </t>
  </si>
  <si>
    <t>Крит4</t>
  </si>
  <si>
    <t>5. Удовлетворенность условиями оказания услуг</t>
  </si>
  <si>
    <t>Крит5</t>
  </si>
  <si>
    <t>ИТОГ</t>
  </si>
  <si>
    <t>1.1.1. И.стенд</t>
  </si>
  <si>
    <t>1.1.2. И.сайт</t>
  </si>
  <si>
    <t>1.2.1. С.дист</t>
  </si>
  <si>
    <t>1.3.1.У.стенд</t>
  </si>
  <si>
    <t>1.3.2. У.сайт</t>
  </si>
  <si>
    <t>1.1. П.инф</t>
  </si>
  <si>
    <t>1.2. П.дист</t>
  </si>
  <si>
    <t>1.3. П.открУ</t>
  </si>
  <si>
    <t>2.1.1.С.комф</t>
  </si>
  <si>
    <t>2.3.1.У.комф.</t>
  </si>
  <si>
    <t>2.1. П.комф</t>
  </si>
  <si>
    <t>2.3. У.комф.</t>
  </si>
  <si>
    <t>3.1.1. С.Орг.Д</t>
  </si>
  <si>
    <t>3.2.1. С.Усл.Д</t>
  </si>
  <si>
    <t>3.3.1. У.дост</t>
  </si>
  <si>
    <t>3.1. П.орг.Д</t>
  </si>
  <si>
    <t>3.2. П.усл.Д</t>
  </si>
  <si>
    <t>3.3. П.дост.У</t>
  </si>
  <si>
    <t>4.1.1. У.перв.К</t>
  </si>
  <si>
    <t>4.2.1. У.оказ.усл</t>
  </si>
  <si>
    <t>4.3.1. У.вежл.дист</t>
  </si>
  <si>
    <t>4.1. П.перв.К</t>
  </si>
  <si>
    <t>4.2. П.оказ.усл</t>
  </si>
  <si>
    <t>4.3. П.вежл.дист.У</t>
  </si>
  <si>
    <t>5.1.1. У.реком</t>
  </si>
  <si>
    <t>5.2.1.1. У.орг.усл.</t>
  </si>
  <si>
    <t>5.3.1. У.уд</t>
  </si>
  <si>
    <t>5.1. П.реком</t>
  </si>
  <si>
    <t>5.2.П.Орг.усл.</t>
  </si>
  <si>
    <t>5.3. П.уд</t>
  </si>
  <si>
    <t>общий балл</t>
  </si>
  <si>
    <t>Выборка (анкет)</t>
  </si>
  <si>
    <t>критерии</t>
  </si>
  <si>
    <t>показатели</t>
  </si>
  <si>
    <t>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</si>
  <si>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</si>
  <si>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</si>
  <si>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</si>
  <si>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Наличие на официальном сайте организации информации о дистанционных способах взаимодействия с получателями услуг и их функционирование:</t>
  </si>
  <si>
    <t xml:space="preserve">Доля получателей услуг, удовлетворенных открытостью,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на официальном сайте организации социальной сферы в сети «Интернет» (в % от общего числа опрошенных получателей услуг). </t>
  </si>
  <si>
    <t xml:space="preserve">Обеспечение в организации социальной сферы комфортных условий для предоставления услуг </t>
  </si>
  <si>
    <t>Наличие комфортных условий для предоставления услуг</t>
  </si>
  <si>
    <t>Доля получателей услуг удовлетворенных комфортностью предоставления услуг организацией социальной сферы (в % от общего числа опрошенных получателей услуг).</t>
  </si>
  <si>
    <t>Удовлетворенность комфортностью предоставления услуг организацией социальной сферы</t>
  </si>
  <si>
    <t>Оборудование помещений организации социальной сферы и прилегающей к ней территории с учетом доступности для инвалидов:</t>
  </si>
  <si>
    <t>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</si>
  <si>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Обеспечение в организации социальной сферы условий доступности, позволяющих инвалидам получать услуги наравне с другими:</t>
  </si>
  <si>
    <t>Наличие в организации социальной сферы условий доступности, позволяющих инвалидам получать услуги наравне с другими</t>
  </si>
  <si>
    <t>Доля получателей услуг, удовлетворенных доступностью услуг для инвалидов (в % от общего числа опрошенных получателей услуг – инвалидов).</t>
  </si>
  <si>
    <t>Удовлетворенность доступностью услуг для инвалидов</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</si>
  <si>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</si>
  <si>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</si>
  <si>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</si>
  <si>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</si>
  <si>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(в % от общего числа опрошенных получателей услуг).</t>
  </si>
  <si>
    <t>Удовлетворенность доброжелательностью, вежливостью работников организации социальной сферы при использовании дистанционных форм взаимодействия</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</si>
  <si>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 (в % от общего числа опрошенных получателей услуг).</t>
  </si>
  <si>
    <t xml:space="preserve">Готовность получателей услуг рекомендовать организацию социальной сферы родственникам и знакомым </t>
  </si>
  <si>
    <t>Доля получателей услуг, удовлетворенных организационными условиями предоставления услуг (в % от общего числа опрошенных получателей услуг)</t>
  </si>
  <si>
    <t>Доля получателей услуг, удовлетворенных в целом условиями оказания услуг в организации социальной сферы (в % от общего числа опрошенных получателей услуг).</t>
  </si>
  <si>
    <t>Удовлетворенность получателей услуг в целом условиями оказания услуг в организации социальной сферы</t>
  </si>
  <si>
    <t>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(кол-во удовлетворенных)</t>
  </si>
  <si>
    <t>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 (количество)</t>
  </si>
  <si>
    <t>кол-во</t>
  </si>
  <si>
    <t>Крит1</t>
  </si>
  <si>
    <t>2.2.2. С.своевр</t>
  </si>
  <si>
    <t>2.2. П.ожид</t>
  </si>
  <si>
    <t>кол-во респондентов</t>
  </si>
  <si>
    <t>в т.ч. удовл.</t>
  </si>
  <si>
    <t>Названия строк</t>
  </si>
  <si>
    <t>Сумма по полю Пользовались ли Вы официальным сайтом организации, чтобы получить информацию о ее деятельности?</t>
  </si>
  <si>
    <t>Сумма по полю Удовлетворены ли Вы открытостью, полнотой и доступностью информации о деятельности организации, размещенной на ее официальном сайте в информационно-телекоммуникационной сети «Интернет»?</t>
  </si>
  <si>
    <t>Сумма по полю Имеете ли Вы (или лицо, представителем которого Вы являетесь) установленную группу инвалидности?</t>
  </si>
  <si>
    <t>Сумма по полю Удовлетворены ли Вы доступностью предоставления услуг для инвалидов в организации?</t>
  </si>
  <si>
    <t>2. Комфортность условий осуществления образовательной деятельности</t>
  </si>
  <si>
    <t>5. Удовлетворенность условиями осуществления образовательной деятельности</t>
  </si>
  <si>
    <t>5. Удовлетворенность условиями осущесвтления образовательной деятельности</t>
  </si>
  <si>
    <t>3. Доступность для инвалидов</t>
  </si>
  <si>
    <t>Сумма по полю При посещении организации обращались ли Вы к информации о ее деятельности, размещенной на информационных стендах в помещениях организации?</t>
  </si>
  <si>
    <t>Сумма по полю Удовлетворены ли Вы открытостью, полнотой и доступностью информации о деятельности организации, размещенной на информационных стендах в помещении организации?</t>
  </si>
  <si>
    <t>Сумма по полю Удовлетворены ли Вы комфортностью условий?</t>
  </si>
  <si>
    <t>Сумма по полю Удовлетворены ли Вы доброжелательностью и вежливостью работников организации, обеспечивающих первичный контакт с посетителями и информирование об услугах при непосредственном обращении в организацию ?</t>
  </si>
  <si>
    <t>Сумма по полю Удовлетворены ли Вы доброжелательностью и вежливостью работников организации, обеспечивающих непосредственное оказание услуги при обращении в организацию?</t>
  </si>
  <si>
    <t>Сумма по полю Пользовались ли Вы какими-либо дистанционными способами взаимодействия с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</si>
  <si>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Сумма по полю Удовлетворены ли Вы доброжелательностью и вежливостью работников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</si>
  <si>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Сумма по полю Готовы ли Вы рекомендовать данную организацию родственникам и знакомым (или могли бы Вы ее рекомендовать, если бы была возможность выбора организации)?</t>
  </si>
  <si>
    <t>Сумма по полю Удовлетворены организационными условиями предоставления услуг (графиком работы организации, подразделения, отдельных специалистов и прочее)?</t>
  </si>
  <si>
    <t>Сумма по полю Удовлетворены ли Вы в целом условиями оказания услуг в организации?</t>
  </si>
  <si>
    <t>Количество по полю номер</t>
  </si>
  <si>
    <t>1.1.1. И.стенд макс.</t>
  </si>
  <si>
    <t>1.1.2. И.сайт  макс.</t>
  </si>
  <si>
    <t>место в рейтинге</t>
  </si>
  <si>
    <t>Итоговый балл</t>
  </si>
  <si>
    <t>Место в рейтинге</t>
  </si>
  <si>
    <t>Генеральная совокупность</t>
  </si>
  <si>
    <t>Количественные результаты независимой оценки качества оказания услуг организациями</t>
  </si>
  <si>
    <t>Публично-правовое образование</t>
  </si>
  <si>
    <t>Сфера деятельности</t>
  </si>
  <si>
    <t>2 - Образование</t>
  </si>
  <si>
    <t>Период проведения независимой оценки</t>
  </si>
  <si>
    <t>Основание для определения перечня показателей</t>
  </si>
  <si>
    <t>Единый порядок расчета (Приказ Минтруда № 344н от 31.05.2018 г.)</t>
  </si>
  <si>
    <t>Пожалуйста, введите значения выполнения индикаторов</t>
  </si>
  <si>
    <t>№
п.п.</t>
  </si>
  <si>
    <t>Организация</t>
  </si>
  <si>
    <t>Численность
получателей
услуг
организации</t>
  </si>
  <si>
    <t>Количество
респондентов</t>
  </si>
  <si>
    <t>Доля
респондентов</t>
  </si>
  <si>
    <t>Общие критерии оценки</t>
  </si>
  <si>
    <t>1 - критерий открытости и доступности информации об организации</t>
  </si>
  <si>
    <t>2 - критерий комфортности условий предоставления услуги, в том числе время ожидания ее предоставления</t>
  </si>
  <si>
    <t>3 - критерий доступности услуг для инвалидов</t>
  </si>
  <si>
    <t>4 - критерий доброжелательности, вежливости работников организации</t>
  </si>
  <si>
    <t>5 - критерий удовлетворенности условиями оказания услуг</t>
  </si>
  <si>
    <t>Показатели</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</si>
  <si>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</si>
  <si>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</si>
  <si>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организации социальной сферы</t>
  </si>
  <si>
    <t>2.1 Обеспечение в организации социальной сферы комфортных условий предоставления услуг</t>
  </si>
  <si>
    <t>2.3 Доля получателей услуг удовлетворенных комфортностью предоставления услуг организацией социальной сферы</t>
  </si>
  <si>
    <t>3.1 Оборудование помещений организации социальной сферы и прилегающей к ней территории с учетом доступности для инвалидов</t>
  </si>
  <si>
    <t>3.2 Обеспечение в организации социальной сферы условий доступности, позволяющих инвалидам получать услуги наравне с другими</t>
  </si>
  <si>
    <t>3.3 Доля получателей услуг, удовлетворенных доступностью услуг для инвалидов</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</si>
  <si>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</si>
  <si>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</si>
  <si>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</si>
  <si>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</si>
  <si>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</si>
  <si>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организации социальной сферы</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</si>
  <si>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</si>
  <si>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</si>
  <si>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1.2.1 - Наличие и функционирование на официальном сайте организации информации о дистанционных способах взаимодействия с получателями услуг: телефона; электронной почты; электронных сервисов (форма для подачи электронного обращения (жалобы, предложения), получение консультации по оказываемым услугам и пр.); раздела «Часто задаваемые вопросы»;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 иного дистанционного способа взаимодействия.</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</si>
  <si>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</si>
  <si>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</si>
  <si>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</si>
  <si>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t>2.3.1 - Удовлетворенность комфортностью предоставления услуг организацией социальной сферы.</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</si>
  <si>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</si>
  <si>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</si>
  <si>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t>3.3.1 - Удовлетворенность доступностью услуг для инвалидов.</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</si>
  <si>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</si>
  <si>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</si>
  <si>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</si>
  <si>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5.1.1 - Готовность получателей услуг рекомендовать организацию социальной сферы родственникам и знакомым.</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</si>
  <si>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</si>
  <si>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5.3.1 - Удовлетворенность получателей услуг в целом условиями оказания услуг в организации социальной сферы.</t>
  </si>
  <si>
    <t>Наименование индикатора</t>
  </si>
  <si>
    <t>Выполнение индикатора</t>
  </si>
  <si>
    <t>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t>
  </si>
  <si>
    <t>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</si>
  <si>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</si>
  <si>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</si>
  <si>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t>
  </si>
  <si>
    <t>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</si>
  <si>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</si>
  <si>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</si>
  <si>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</si>
  <si>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</si>
  <si>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</si>
  <si>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</si>
  <si>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среднее</t>
  </si>
  <si>
    <t>64000000 - Сахалинская область</t>
  </si>
  <si>
    <t>Шаблон сформирован 26.02.2022 12:40</t>
  </si>
  <si>
    <t xml:space="preserve">Наименование организации: </t>
  </si>
  <si>
    <t>Укажите численность обучающихся в образовательной организации:</t>
  </si>
  <si>
    <t>Возможность реализация в организации адаптированных образовательных программ:</t>
  </si>
  <si>
    <t>К2 Расположение организации в здании исторического, культурного и архитектурного наследия:</t>
  </si>
  <si>
    <t xml:space="preserve">K2A. Имеется ли решение органов по охране и использованию памятников истории и культуры соответствующего уровня и органов социальной защиты населения о невозможности выполнения требований по обеспечению доступности для инвалидов в части: оборудования входных групп пандусами (подъемными платформами); наличия адаптированных лифтов, поручней, расширенных дверных проемов; наличия специально оборудованных санитарно-гигиенических помещений в организации? </t>
  </si>
  <si>
    <t>1.1. Отметьте наличие и полноту информации о деятельности образовательной организации, размещенной на информационных СТЕНДАХ, расположенных в помещении организации</t>
  </si>
  <si>
    <t>1.2. Отметьте наличие и полноту информации о деятельности образовательной организации, размещенной на официальном САЙТЕ образовательной организации в сети Интернет</t>
  </si>
  <si>
    <t xml:space="preserve">1.2. Наличие на официальном сайте организации (учреждения) информации о дистанционных способах обратной связи и взаимодействия с получателями услуг и их функционирование. </t>
  </si>
  <si>
    <t>II. Показатели, характеризующие комфортность условий, в которых осуществляется образовательная деятельность</t>
  </si>
  <si>
    <t>III. Показатели, характеризующие доступность образовательной деятельности для инвалидов</t>
  </si>
  <si>
    <t xml:space="preserve">I. Основные сведения </t>
  </si>
  <si>
    <t xml:space="preserve">II. Структура и органы управления образовательной организацией </t>
  </si>
  <si>
    <t xml:space="preserve">III. Документы (в виде копий) </t>
  </si>
  <si>
    <t>IV. Платные образовательные услуги</t>
  </si>
  <si>
    <t xml:space="preserve">V. Образование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</si>
  <si>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размещают: </t>
  </si>
  <si>
    <t xml:space="preserve">VI. Руководство. Педагогический (научно-педагогический) состав </t>
  </si>
  <si>
    <t xml:space="preserve">VII. Материально-техническое обеспечении образовательной деятельности </t>
  </si>
  <si>
    <t>III. Образование</t>
  </si>
  <si>
    <t>Информация о реализуемых образовательных программах, в том числе о реализуемых адаптированных образовательных программах (при наличии), с указанием в отношении каждой образовательной программы информации:</t>
  </si>
  <si>
    <t>Информация об описании образовательной программы с приложением образовательной программы в форме электронного документа или в виде активных ссылок, непосредственный переход по которым позволяет получить доступ к страницам сайта образовательной организации, содержащим информацию, в том числе:</t>
  </si>
  <si>
    <t>Информация о численности обучающихся по реализуемым образовательным программам, в том числе:</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</si>
  <si>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 информацию:</t>
  </si>
  <si>
    <t xml:space="preserve">IV. Образовательные стандарты и требования </t>
  </si>
  <si>
    <t>V. Руководство. Педагогический (научно-педагогический) состав</t>
  </si>
  <si>
    <t>VI. Материально-техническое обеспечение и оснащенность образовательного процесса</t>
  </si>
  <si>
    <t>VII. Доступная среда  Информация о специальных условиях для обучения инвалидов и лиц с ограниченными возможностями здоровья, в том числе:</t>
  </si>
  <si>
    <t>VIII. Международное сотрудничество</t>
  </si>
  <si>
    <t>IX. Вакантные места для приема (перевода) обучающихся</t>
  </si>
  <si>
    <t xml:space="preserve">X. Стипендии и меры поддержки обучающихся </t>
  </si>
  <si>
    <t>XI. Финансово-хозяйственная деятельность</t>
  </si>
  <si>
    <t xml:space="preserve">XII. Платные образовательные услуги </t>
  </si>
  <si>
    <t xml:space="preserve">XIII. Документы </t>
  </si>
  <si>
    <t>2.1. Обеспечение в организации комфортных условий, в которых осуществляется образовательная деятельность.</t>
  </si>
  <si>
    <t>3.1. Оборудование территории, прилегающей к зданиям организации, и помещений с учетом доступности для инвалидов:</t>
  </si>
  <si>
    <t>3.2. Обеспечение в организации условий доступности, позволяющих инвалидам получать образовательные услуги наравне с другими, включая:</t>
  </si>
  <si>
    <t>Общая численность обучающихся в организации (в течение календарного года, предшествующего году проведения независимой оценки качества)</t>
  </si>
  <si>
    <t>Численность обучающихся с установленной группой инвалидности/ ОВЗ (в сумме)</t>
  </si>
  <si>
    <t>1. Информация  о  месте  нахождения  образовательной организации, ее представительств и филиалов  (при наличии)</t>
  </si>
  <si>
    <t>2. Информация о режиме и графике работы образовательной организации,  ее  представительств  и  филиалов  (при наличии)</t>
  </si>
  <si>
    <t>3. Информация о контактных телефонах и об адресах электронной почты образовательной организации, ее представительств и филиалов (при наличии)</t>
  </si>
  <si>
    <t xml:space="preserve">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(при наличии) и должности руководителей структурных подразделений; места нахождения структурных подразделений (органов управления) образовательной организации (при наличии); адреса официальных сайтов в сети «Интернет» структурных подразделений (при наличии); адреса электронной почты структурных подразделений (органов управления) образовательной организации (при наличии)   </t>
  </si>
  <si>
    <t>5.  Свидетельство о государственной аккредитации  (с приложениями) (при наличии)</t>
  </si>
  <si>
    <t>6. Локальные нормативные акты, предусмотренные частью 2 статьи 30 Федерального закона от 29 декабря 2012 г.  № 273-ФЗ «Об образовании в Российской Федерации»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 а также правила внутреннего распорядка обучающихся, правила внутреннего трудового распорядка и коллективный договор (при наличии)</t>
  </si>
  <si>
    <t>7.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</si>
  <si>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8. Лицензия  на  осуществление  образовательной деятельности (с приложениями)</t>
  </si>
  <si>
    <t>9.  Информация о сроке действия государственной аккредитации образовательных программ (при наличии), общественной, профессионально-общественной аккредитации образовательных программ (при наличии)</t>
  </si>
  <si>
    <t>10. Информация о календарном учебном графике с приложением его в виде электронного документа</t>
  </si>
  <si>
    <t>11.  Образовательные организации, реализующие общеобразовательные программы, дополнительно указывают наименование образовательной программы</t>
  </si>
  <si>
    <t>12.  Информацию о результатах приема по каждой профессии, по каждой специальности среднего профессионального образования (при наличии вступительных испытаний)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средней сумме набранных баллов по всем вступительным испытаниям (при наличии вступительных испытаний), а также о результатах перевода, восстановления и отчисления[2]</t>
  </si>
  <si>
    <t>13. Информация о руководителе образовательной организации, его заместителях, руководителях филиалов,представительств образовательной организации (при их наличии),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</si>
  <si>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14.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педагогического работника; занимаемая должность (должности); преподаваемые учебные предметы, курсы, дисциплины (модули)</t>
  </si>
  <si>
    <t xml:space="preserve">15. Информация об условиях питания обучающихся, в том числе инвалидов и лиц с ограниченными возможностями здоровья. </t>
  </si>
  <si>
    <t>1. Информация о полном и сокращенном (при наличии) наименовании образовательной организации</t>
  </si>
  <si>
    <t xml:space="preserve">2. Информация  о  дате  создания  образовательной организации  </t>
  </si>
  <si>
    <t>3. Информация об учредителе (учредителях) образовательной организации, о наименовании представительств и филиалов образовательной организации (при наличии) (в том числе, находящихся за пределами Российской Федерации)</t>
  </si>
  <si>
    <t>4. Информация о месте нахождения образовательной  организации, ее представительств и филиалов  (при наличии)</t>
  </si>
  <si>
    <t>5. Информация о режиме и графике работы образовательной организации, ее представительств и филиалов (при наличии)</t>
  </si>
  <si>
    <t>6. Информация об адресах официальных сайтов представительств и филиалов образовательной организации (при наличии) или страницах в информационно-телекоммуникационной сети  «Интернет»</t>
  </si>
  <si>
    <t>7. Информация о контактных телефонах и об адресах электронной почты образовательной организации, ее представительств и филиалов (при наличии)</t>
  </si>
  <si>
    <t>8. Информация о местах осуществления образовательной деятельности, в том числе сведения об адресах мест осуществления образовательной деятельности, которые в соответствии с частью 4 статьи 91 Федерального закона от 29 декабря 2012 г. № 273-ФЗ «Об образовании в Российской Федерации» не включаются в соответствующую запись в реестре лицензий на осуществление образовательной деятельности</t>
  </si>
  <si>
    <t>9.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(при наличии) и должности руководителей структурных подразделений; места нахождения структурных подразделений (органов управления) образовательной организации (при наличии); адреса официальных сайтов в сети «Интернет» структурных подразделений (при наличии); адреса электронной почты структурных подразделений (органов управления) образовательной организации (при наличии)</t>
  </si>
  <si>
    <t>10.   Сведения о наличии положений о структурных подразделениях (об органах управления) с приложением указанных положений в виде электронных документов, подписанных простой электронной подписью  в соответствии с Федеральным законом от 6 апреля  2011 г. № 63-ФЗ «Об электронной подписи»</t>
  </si>
  <si>
    <t>11. Лицензия на осуществление образовательной деятельности (выписка из реестра лицензий на  осуществление образовательной деятельности)</t>
  </si>
  <si>
    <t>12.   О реализуемых уровнях образования</t>
  </si>
  <si>
    <t>13.   О формах обучения</t>
  </si>
  <si>
    <t>14.   О нормативных сроках обучения</t>
  </si>
  <si>
    <t>15.   О сроке действия государственной аккредитации образовательных программ (при наличии государственной аккредитации), общественной, профессионально-общественной аккредитации образовательных программ (при наличии общественной, профессионально-общественной аккредитации)</t>
  </si>
  <si>
    <t>16.   О языка(х), на котором(ых) осуществляется образование (обучение) [Размещается в форме электронного документа, подписанного простой электронной подписью]</t>
  </si>
  <si>
    <t>17.   Об учебных предметах, курсах, дисциплинах (модулях), предусмотренных соответствующей образовательной программой</t>
  </si>
  <si>
    <t>18.   О практике, предусмотренной соответствующей образовательной программой</t>
  </si>
  <si>
    <t>19.   Об использовании при реализации образовательной программы электронного обучения и дистанционных</t>
  </si>
  <si>
    <t>20.   Об  учебном  плане  с  приложением  его  в  виде электронного документа</t>
  </si>
  <si>
    <t>21.   Об аннотации к рабочим программам дисциплин (по каждому учебному предмету, курсу, дисциплине (модулю), практики, в составе образовательной программы) с приложением рабочих программ в виде электронного документа</t>
  </si>
  <si>
    <t>22.   О календарном учебном графике с приложением его в виде электронного документа</t>
  </si>
  <si>
    <t>23.   О методических и иных документах, разработанных образовательной организацией для обеспечения образовательного процесса, а также рабочей программы воспитания и календарного плана воспитательной работы, включаемых в основные образовательные программы в соответствии с частью 1 статьи 12.1  Федерального закона от 29 декабря 2012 г. № 273-ФЗ «Об образовании в Российской Федерации», в виде электронного документа</t>
  </si>
  <si>
    <t>24.   Об общей численности обучающихся</t>
  </si>
  <si>
    <t>25.   О численности обучающихся за счет бюджетных ассигнований федерального бюджета, бюджетов субъектов Российской Федерации, местных бюджетов и по договорам об образовании, заключаемых при приеме на обучение за счет средств физических и (или) юридических лиц (в том числе с выделением численности обучающихся, являющихся иностранными гражданами)[Размещается в форме электронного документа, подписанного простой электронной подписью]</t>
  </si>
  <si>
    <t>26.   Образовательные организации, реализующие общеобразовательные программы, дополнительно указывают наименование образовательной программы</t>
  </si>
  <si>
    <t>27.   Об уровне образования</t>
  </si>
  <si>
    <t>28.   О коде и наименовании профессии, специальности, направления подготовки</t>
  </si>
  <si>
    <t>29.   О направлениях и результатах научной (научно исследовательской) деятельности (при осуществлении научной (научно-исследовательской) деятельности)</t>
  </si>
  <si>
    <t xml:space="preserve">30.   О результатах приема по каждой профессии, по каждой специальности среднего профессионального образования (при наличии вступительных испытаний)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средней сумме набранных баллов по всем вступительным испытаниям (при наличии вступительных испытаний); о результатах перевода, восстановления и отчисления[Размещается в форме электронного документа, подписанного простой электронной подписью в соответствии с Федеральным законом от 6 апреля 2011 г. № 63-ФЗ «Об электронной подписи», с приложением образовательной программы. ]     </t>
  </si>
  <si>
    <t>31.   Информация о федеральных государственных образовательных стандартах, федеральных государственных требованиях, об образовательных стандартах и самостоятельно устанавливаемых требованиях (при их наличии)[Размещается с приложением копий соответствующих документов, электронных документов, подписанных простой электронной подписью]</t>
  </si>
  <si>
    <t>32.   Информация о руководителе образовательной организации, его заместителях, руководителях филиалов, представительств образовательной организации (при их наличии),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</si>
  <si>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 xml:space="preserve">33.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педагогического работника; занимаемая должность (должности); преподаваемые учебные предметы, курсы, дисциплины (модули); уровень (уровни) профессионального образования с указанием наименования направления подготовки и (или) специальности, в том числе научной, и квалификации; ученая степень (при наличии); ученое звание (при наличии); сведения о повышении квалификации (за последние 3 года); сведения о профессиональной переподготовке (при наличии); сведения о продолжительности опыта (лет) работы в профессиональной сфере, соответствующей образовательной деятельности по реализации учебных предметов, курсов, дисциплин (модулей); наименование общеобразовательной программы  (общеобразовательных программ), код и наименование профессии, специальности (специальностей), направления (направлений) подготовки или укрупненной группы профессий, специальностей  и направлений подготовки профессиональной образовательной программы высшего образования  по программам бакалавриата, программам специалитета, программам магистратуры, программам ординатуры  и программам ассистентуры-стажировки, шифр  и наименование области науки, группы научных специальностей, научной специальности программы (программ) подготовки научных и научно- педагогических кадров в аспирантуре (адъюнктуре), в реализации которых участвует педагогический работник   </t>
  </si>
  <si>
    <t xml:space="preserve">34.   Информация о материально-техническом обеспечении образовательной деятельности (в том числе о наличии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</si>
  <si>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35.   Информация об условиях питания обучающихся, в том числе инвалидов и лиц с ограниченными возможностями здоровья.     </t>
  </si>
  <si>
    <t>36.   Информация об условиях охраны здоровья обучающихся, в том числе инвалидов и лиц с  ограниченными возможностями здоровья</t>
  </si>
  <si>
    <t>37.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t>
  </si>
  <si>
    <t xml:space="preserve">38.   Информация об электронных образовательных ресурсах, к которым обеспечивается доступ обучающихся,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</si>
  <si>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</si>
  <si>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40.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t>
  </si>
  <si>
    <t>41.   О специально оборудованных учебных кабинетах, объектов для проведения практических занятий, библиотек, объектов спорта, средств обучения и воспитания, приспособленных для использования инвалидами и лицами с ограниченными возможностями здоровья</t>
  </si>
  <si>
    <t>42.   Об обеспечении беспрепятственного доступа в здания образовательной организации</t>
  </si>
  <si>
    <t>43.   О специальных условиях питания</t>
  </si>
  <si>
    <t>44.   О специальных условиях охраны здоровья</t>
  </si>
  <si>
    <t>45.   О доступе к информационным системам и информационно-телекоммуникационным сетям, приспособленным для использования инвалидами и лицами с ограниченными возможностями здоровья</t>
  </si>
  <si>
    <t xml:space="preserve">46.   Об электронных образовательных ресурсах, к которым обеспечивается доступ инвалидов и лиц с  ограниченными возможностями здоровья </t>
  </si>
  <si>
    <t>47.   О наличии специальных технических средств обучения коллективного и индивидуального пользования</t>
  </si>
  <si>
    <t>48.   О наличии условий для беспрепятственного доступа в общежитие, интернат</t>
  </si>
  <si>
    <t>49.   О количестве жилых помещений в общежитии, интернате, приспособленных для использования инвалидами и лицами с ограниченными возможностями здоровья</t>
  </si>
  <si>
    <t>50.   Информация о заключенных и планируемых к заключению договорах с иностранными и (или) международными организациями по вопросам образования</t>
  </si>
  <si>
    <t>51.   Информация  о  международной  аккредитации  образовательных программ (при наличии)</t>
  </si>
  <si>
    <t>52.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</si>
  <si>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 xml:space="preserve">53.   Информация о наличии и условиях предоставления обучающимся стипендий, мер социальной поддержки  </t>
  </si>
  <si>
    <t xml:space="preserve">54.   Информация о наличии общежития, интерната, в том числе приспособленных для использования инвалидами и лицами с ограниченными возможностями здоровья, а также о количестве жилых помещений в общежитии, интернате для иногородних обучающихся,  формировании платы за проживание в общежитии </t>
  </si>
  <si>
    <t xml:space="preserve">55.   Информация о трудоустройстве выпускников (в виде численности трудоустроенных выпускников прошлого учебного года образования)  </t>
  </si>
  <si>
    <t>56.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</si>
  <si>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57.   Информация  о  поступлении  финансовых  и  материальных средств по итогам финансового года</t>
  </si>
  <si>
    <t xml:space="preserve">58.   Информация  о  расходовании  финансовых  и  материальных средств по итогам финансового года58.  </t>
  </si>
  <si>
    <t>59.   Копия плана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бюджетной сметы  образовательной организации</t>
  </si>
  <si>
    <t>60.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</si>
  <si>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 xml:space="preserve">61.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</si>
  <si>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62.   Отчет о результатах самообследования</t>
  </si>
  <si>
    <t>63.   Устав образовательной организации</t>
  </si>
  <si>
    <t>64.   Свидетельство о государственной аккредитации (с приложениями) (при наличии)</t>
  </si>
  <si>
    <t>65.   Локальные нормативные акты, предусмотренные частью 2 статьи 30 Федерального закона от 29 декабря 2012 г.  № 273-ФЗ «Об образовании в Российской Федерации»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 а также правила внутреннего распорядка обучающихся, правила внутреннего трудового распорядка и коллективный договор (при наличии)</t>
  </si>
  <si>
    <t xml:space="preserve">66.   Предписания  органов,  осуществляющих государственный  контроль  (надзор)  в  сфере образования, отчеты об исполнении таких предписаний (при наличии) </t>
  </si>
  <si>
    <t xml:space="preserve">1 телефон
</t>
  </si>
  <si>
    <t xml:space="preserve">2 электронной почты
</t>
  </si>
  <si>
    <t>3. электронных сервисов (форма для подачи электронного обращения, получение консультации по оказываемым услугам, раздел «Часто задаваемые вопросы»)</t>
  </si>
  <si>
    <t>4. технической возможности выражения получателями образовательных услуг мнения о качестве оказания услуг (наличие анкеты для опроса граждан или гиперссылки на нее)</t>
  </si>
  <si>
    <t xml:space="preserve">1. наличие комфортной зоны отдыха (ожидания); </t>
  </si>
  <si>
    <t xml:space="preserve">2 наличие и понятность навигации внутри организации; </t>
  </si>
  <si>
    <t>3 наличие и доступность питьевой воды</t>
  </si>
  <si>
    <t>4 наличие и доступность санитарно-гигиенических помещений</t>
  </si>
  <si>
    <t>5 санитарное состояние помещений организаций;</t>
  </si>
  <si>
    <t>1 оборудование входных групп пандусами (подъемными платформами)</t>
  </si>
  <si>
    <t>2 наличие выделенных стоянок для автотранспортных средств инвалидов</t>
  </si>
  <si>
    <t xml:space="preserve">3 наличие адаптированных лифтов, поручней, расширенных дверных проемов </t>
  </si>
  <si>
    <t>4 наличие сменных кресел-колясок</t>
  </si>
  <si>
    <t>5 наличие специально оборудованных санитарно-гигиенических помещений в организации</t>
  </si>
  <si>
    <t>1 дублирование для инвалидов по слуху и зрению звуковой и зрительной информации</t>
  </si>
  <si>
    <t>2 дублирование надписей, знаков и иной текстовой и графической информации знаками, выполненными рельефно-точечным шрифтом Брайля</t>
  </si>
  <si>
    <t>3 возможность предоставления инвалидам по слуху (слуху и зрению) услуг сурдопереводчика (тифлосурдопереводчика)</t>
  </si>
  <si>
    <t>4 альтернативной версии сайта организации для инвалидов по зрению</t>
  </si>
  <si>
    <t>5 помощь, оказываемая работниками организации, прошедшими необходимое обучение (инструктирование), по сопровождению инвалидов в помещении организации</t>
  </si>
  <si>
    <t>6 возможность предоставления образовательных услуг в дистанционном режиме или на дому</t>
  </si>
  <si>
    <t>1 - да
2 - нет</t>
  </si>
  <si>
    <t>1 – информация представлена; 0 – информация отсутствует</t>
  </si>
  <si>
    <t>1 – информация представлена в полном объеме (указаны контактный(е) телефон(ы) и адрес(а) электронной почты); 
0,5 – информация представлена частично (указаны контактный(е) телефон(ы) или адрес(а) электронной почты)
0 – информация отсутствует</t>
  </si>
  <si>
    <t>1 – информация представлена в полном объеме; 
0,5 – информация представлена частично (отсутствует информация хотя бы об одном структурном подразделении или требуемая в столбце 2 информация представлена не в полном объеме); 
0 – информация отсутствует</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</si>
  <si>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</si>
  <si>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1 – информация представлена в полном объеме (все указанные локальные акты), 
0,5 – информация представлена частично (отсутствует хотя бы один из актов, указанных в столбце 2); 
0 – информация отсутствует</t>
  </si>
  <si>
    <t>1 – информация представлена в полном объеме (с приложениями к лицензии); 0,5 – представлена лицензии на осуществление образовательной  деятельности  (без приложений);
1 – иннформация отсутствует  деятельности  (без приложений);</t>
  </si>
  <si>
    <t>1 – информация представлена; 
0 – информация отсутствует; 
99 – государственная аккредитация отсутствует ( не требуется)</t>
  </si>
  <si>
    <t>1 – информация представлена; 0 – информация отсутствует; 0 – информация отсутствует; 99 – общеобразовательные программы не реализуются.</t>
  </si>
  <si>
    <t>1 – информация представлена в полном объеме по всем профессиям, специальностям среднего профессионального образования; 
0,5 – информация представлена не по всем профессиям, специальностям среднего профессионального образования; 
0 – информация отсутствует</t>
  </si>
  <si>
    <t xml:space="preserve">1 – информация представлена в полном объеме (по всем руководителям); 
0,5 – информация представлена частично  (не по всем руководителям или не в полном объеме в соответствии с требованиями столбца 2);  
0 – информация отсутствует </t>
  </si>
  <si>
    <t xml:space="preserve">1 – информация представлена в полном объеме (по всем педагогическим работникам); 
0,5 – информация представлена частично  (не по всем педагогическим работникам или не в полном объеме в соответствии с требованиями столбца 2); 
 0 – информация отсутствует </t>
  </si>
  <si>
    <t xml:space="preserve">1 – информация представлена;  0 – информация отсутствует; </t>
  </si>
  <si>
    <t xml:space="preserve">1 – информация представлена;  
0 – информация отсутствует; (при отсутствии филиалов - оценивается  наличие информации только по головной организации)! </t>
  </si>
  <si>
    <t xml:space="preserve">1 – информация представлена; 
0 – информация отсутствует; 
0,5 - представлена информация не по всем филиалам; (при отсутствии филиалов - оценивается  наличие информации только по головной организации)! </t>
  </si>
  <si>
    <t xml:space="preserve">1 – информация представлена;  0 – информация отсутствует; 
99 -представительства и филиалы отсутствуют; </t>
  </si>
  <si>
    <t>1 – информация представлена в полном объеме (указаны контактный(е) телефон(ы)  и адрес(а) электронной почты);  
0,5 – информация представлена частично (указаны контактный(е) телефон(ы) или адрес(а) электронной почты);  
0 – информация отсутствует</t>
  </si>
  <si>
    <t>1 – информация представлена в полном объеме (по всем  сотрудникам);  
0,5 – информация представлена частично (не по всем местам осуществления образовательной деятельности или не в полном объеме в соответствии  с требованиями столбца 2); 
0 – информация отсутствует; 99 (только для дошкольных организаций по уходу и прсмотру) - образовательная деятельность не осуществляется.</t>
  </si>
  <si>
    <t>1 – информация представлена в полном объеме;  
0,5 – информация представлена частично (отсутствует информация хотя бы об одном структурном подразделении или требуемая в столбце 2 информация  представлена не в полном объеме);  
0 – информация отсутствует; При отсутствии структурных подразделений,  оценивается только наличие информации по организации в целом;</t>
  </si>
  <si>
    <t>1 – информация представлена в полном объеме (с приложением копий);  
0,5 – представлены только сведения о положениях о структурных подразделениях (об органах  управления); 
0 – информация отсутствует; 99  - структурные подразделения отсутствуют;</t>
  </si>
  <si>
    <t>1 – информация представлена в полном объеме (с приложениями к лицензии);  
0,5  –  представлена  лицензия на осуществление образовательной деятельности (без приложений); 0 – информация отсутствует;  При отсутствии лицензии, 
1 ставится, если на сайте есть информация  том, что лицензия отсутствует.</t>
  </si>
  <si>
    <t xml:space="preserve">1 – информация представлена; 
 0,5 – информация представлена частично;  
0 – информация отсутствует; </t>
  </si>
  <si>
    <t>1 – информация представлена;  0,5 – информация представлена частично;  0 – информация отсутствует; 99 - аккредитация отсутствует/не предусмотрена для данного типа программ;</t>
  </si>
  <si>
    <t xml:space="preserve">1 – информация представлена в полном объеме (в виде  электронного документа);  
0,5 – информация в виде электронного документа  представлена частично; 
 0 – информация отсутствует   </t>
  </si>
  <si>
    <t>1 – информация представлена;  
0 – информация отсутствует</t>
  </si>
  <si>
    <t>1 – информация представлена;  
0 – информация отсутствует; 
99 - общеобразовательные программы не реализуются;</t>
  </si>
  <si>
    <t>1 – информация представлена в полном объеме по всем профессиям, специальностям среднего профессионального  образования;  0,5 – информация представлена не по всем профессиям, специальностям среднего  профессионального образования;  0 – информация отсутствует</t>
  </si>
  <si>
    <t>1  –  информация  представлена в полном объеме (информация о  федеральных  государственных образовательных стандартах и об образовательных  стандартах с приложением (ссылками);  
0,5 – представлена информация без приложений;  
0 – информация отсутствует</t>
  </si>
  <si>
    <t>1 – информация представлена в полном объеме (по всем  руководителям);  0,5 – информация представлена частично (не по всем руководителямили не в полном объеме в соответствии  с требованиями столбца 2); 0 – информация отсутствует</t>
  </si>
  <si>
    <t>1 – информация представлена в полном объеме (по всем  педагогическим работникам);  
0,5 – информация представлена частично (не по всем педагогическим работникам или не в полном объеме в соответствии  с требованиями столбца 2); 
0 – информация отсутствует</t>
  </si>
  <si>
    <t xml:space="preserve">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   </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</si>
  <si>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</si>
  <si>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</si>
  <si>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 
99 – интернат (общежитие) не предоставляется</t>
  </si>
  <si>
    <t>1 – информация представлена;  
0 – информация отсутствует; 
99 – договора с иностранными и международными организациями не заключались;</t>
  </si>
  <si>
    <t>1 – информация представлена в полном объеме по всем  образовательным программам; 
0,5 – информация представлена частично (отсутствует информация хотя бы по одной образовательной программе, профессии, специальности, направлению  подготовки); 
 0 – информация отсутствует</t>
  </si>
  <si>
    <t>1 – информация представлена;  
0 – информация отсутствует; 
99 - общежитие/интернат не предоставляется</t>
  </si>
  <si>
    <t xml:space="preserve">1 – информация представлена в полном объеме;  
0,5 – отсутствует один из указанных документов: образец договора об оказании платных образовательных услуг или документ об утверждении стоимости обучения по каждой образовательной программе;  
0 – информация отсутствует   </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</si>
  <si>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</si>
  <si>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</si>
  <si>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 xml:space="preserve">1 – информация представлена в полном объеме;  
0,5 – при наличии предписания органов, осуществляющих государственный контроль (надзор) в сфере образования, отсутствует отчет об исполнении такого  предписания; 
 0 – информация отсутствует; если предписания отсутствуют,  
1 ставится при наличии на сайте записи об отсутствии. 
</t>
  </si>
  <si>
    <t>1 - да
0 - нет</t>
  </si>
  <si>
    <t>Рекомендации эксперта:</t>
  </si>
  <si>
    <t>кол-во опрошенных инвалидов</t>
  </si>
  <si>
    <t>Численность обучающихся 14 лет и старше</t>
  </si>
  <si>
    <t>Открытость и доступность информации</t>
  </si>
  <si>
    <t>Комфортность условий</t>
  </si>
  <si>
    <t>Доступность для инвалидов</t>
  </si>
  <si>
    <t>Доброжелательность, вежливость работников</t>
  </si>
  <si>
    <t>Удовлетворенность условиями</t>
  </si>
  <si>
    <t>АТЕ</t>
  </si>
  <si>
    <t>Номер организации</t>
  </si>
  <si>
    <t>П1.3.</t>
  </si>
  <si>
    <t>К1</t>
  </si>
  <si>
    <t>П2.1</t>
  </si>
  <si>
    <t>П1.1</t>
  </si>
  <si>
    <t>П1.2</t>
  </si>
  <si>
    <t>П2.3</t>
  </si>
  <si>
    <t>К2</t>
  </si>
  <si>
    <t>П3.1</t>
  </si>
  <si>
    <t>П3.2</t>
  </si>
  <si>
    <t>П3.3</t>
  </si>
  <si>
    <t>К3</t>
  </si>
  <si>
    <t>П4.1</t>
  </si>
  <si>
    <t>П4.2</t>
  </si>
  <si>
    <t>П4.3</t>
  </si>
  <si>
    <t>К4</t>
  </si>
  <si>
    <t>П5.1</t>
  </si>
  <si>
    <t>П5.2</t>
  </si>
  <si>
    <t>П5.3</t>
  </si>
  <si>
    <t>К5</t>
  </si>
  <si>
    <t>доля опрошенных в генеральной совокупности</t>
  </si>
  <si>
    <r>
      <t xml:space="preserve">1 - да </t>
    </r>
    <r>
      <rPr>
        <sz val="10"/>
        <color rgb="FFFF0000"/>
        <rFont val="Times New Roman"/>
        <family val="1"/>
        <charset val="204"/>
      </rPr>
      <t>(переход к К2А)</t>
    </r>
    <r>
      <rPr>
        <sz val="10"/>
        <color theme="1"/>
        <rFont val="Times New Roman"/>
        <family val="1"/>
        <charset val="204"/>
      </rPr>
      <t xml:space="preserve">
2 - нет</t>
    </r>
  </si>
  <si>
    <r>
      <t>1 – информация представлена в полном объеме; 
0,5 – отсутствует один из указанных документов: образец договора об оказании платных образовательных услуг или документ об утверждении стоимости обучения по каждой образовательной программе; 
0 - информация отсутствует</t>
    </r>
    <r>
      <rPr>
        <sz val="10"/>
        <color rgb="FFFF0000"/>
        <rFont val="Times New Roman"/>
        <family val="1"/>
        <charset val="204"/>
      </rPr>
      <t>. Если в организации не оказываются платные услуги - 1 ставится при наличии записи на стенде о том, что платные образовательные услуги не оказываются.</t>
    </r>
  </si>
  <si>
    <t>-</t>
  </si>
  <si>
    <t>ООО</t>
  </si>
  <si>
    <t>нет</t>
  </si>
  <si>
    <t>2023 год</t>
  </si>
  <si>
    <t>Нет</t>
  </si>
  <si>
    <t>.</t>
  </si>
  <si>
    <t>4/32</t>
  </si>
  <si>
    <t>тип</t>
  </si>
  <si>
    <t>№п/п</t>
  </si>
  <si>
    <t>Информация на стендах</t>
  </si>
  <si>
    <t>Информация на официальных сайтах</t>
  </si>
  <si>
    <t>Способы дистанционного взаимодействия</t>
  </si>
  <si>
    <t>г. Кедровый</t>
  </si>
  <si>
    <t>Муниципальное казенное общеобразовательное учреждение Пудинская средняя общеобразовательная школа</t>
  </si>
  <si>
    <t>Муниципальное казенное общеобразовательное учреждение средняя общеобразовательная школа №1 г. Кедрового</t>
  </si>
  <si>
    <t>г. Томск</t>
  </si>
  <si>
    <t>Муниципальное автономное общеобразовательное учреждение средняя общеобразовательная школа № 11 им. В.И. Смирнова г.Томска</t>
  </si>
  <si>
    <t>В 2024 - 2025 году в школе будет проведен капитальный ремонт, в результате которого будут созданы оптимальные условия оказания услуг, в том числе и доступная среда для инвалидов</t>
  </si>
  <si>
    <t>Муниципальное автономное общеобразовательное учреждение средняя общеобразовательная школа № 25 г. Томска</t>
  </si>
  <si>
    <t>Муниципальное автономное общеобразовательное учреждение лицей № 1 имени А.С. Пушкина г. Томска</t>
  </si>
  <si>
    <t>Муниципальное бюджетное общеобразовательное учреждение лицей при ТПУ г. Томска</t>
  </si>
  <si>
    <t>Отсутствуют</t>
  </si>
  <si>
    <t>Муниципальное автономное общеобразовательное учреждение лицей № 7 г. Томска</t>
  </si>
  <si>
    <t>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t>
  </si>
  <si>
    <t>Муниципальное автономное общеобразовательное учреждение средняя общеобразовательная школа № 47 г. Томска</t>
  </si>
  <si>
    <t>5/73</t>
  </si>
  <si>
    <t>Реконструкция здания школы</t>
  </si>
  <si>
    <t>Муниципальное автономное общеобразовательное учреждение средняя общеобразовательная школа № 43 г.Томска</t>
  </si>
  <si>
    <t>Муниципальное автономное общеобразовательное учреждение средняя общеобразовательная школа № 64 г.Томска</t>
  </si>
  <si>
    <t>Муниципальное автономное общеобразовательное учреждение средняя общеобразовательная школа № 40 г.Томска</t>
  </si>
  <si>
    <t>Муниципальное автономное общеобразовательное учреждение средняя общеобразовательная школа № 53 г.Томска</t>
  </si>
  <si>
    <t>Уменьшить количество обучающихся</t>
  </si>
  <si>
    <t>Муниципальное автономное общеобразовательное учреждение гимназия № 13 г. Томска</t>
  </si>
  <si>
    <t>7/49</t>
  </si>
  <si>
    <t>В гимназии созданы хорошие условия для оказания услуг</t>
  </si>
  <si>
    <t>Муниципальное автономное общеобразовательное учреждение средняя общеобразовательная школа № 31 г. Томска</t>
  </si>
  <si>
    <t>5/36</t>
  </si>
  <si>
    <t>Увеличение финансирования</t>
  </si>
  <si>
    <t>Муниципальное автономное общеобразовательное учреждение Школа "Эврика-развитие" г. Томска</t>
  </si>
  <si>
    <t>Муниципальное автономное общеобразовательное учреждение гимназия № 29 г. Томска</t>
  </si>
  <si>
    <t>При выделении средств МАОУ гимназии № 29 г.Томска в рамках государственной программы Томской области Доступная среда» в рамках государственной программы «Социальная поддержка населения» необходимо обеспечить в гимназии условия доступности, позволяющие инвалидам получать образовательные услуги наравне с другими, включая:  оборудование входных групп пандусами,  наличие сменных кресел — колясок на первом этаже гимназии. К сожалению, технические возможности здания не позволят оборудовать адаптированные лифты и специальные санитарно-гигиенические помещения. Это возможно только при условии промедления капитального ремонта здания</t>
  </si>
  <si>
    <t>Муниципальное автономное общеобразовательное учреждение средняя общеобразовательная школа № 42 г.Томска</t>
  </si>
  <si>
    <t>дополнительное финансирование</t>
  </si>
  <si>
    <t>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t>
  </si>
  <si>
    <t>Муниципальное автономное общеобразовательное учреждение средняя общеобразовательная школа № 44 г.Томска</t>
  </si>
  <si>
    <t>Муниципальное автономное общеобразовательное учреждение средняя общеобразовательная школа № 54 города Томска</t>
  </si>
  <si>
    <t>13/101</t>
  </si>
  <si>
    <t xml:space="preserve">Увеличение финансирования для улучшения условий оказания услуг в школе. </t>
  </si>
  <si>
    <t>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t>
  </si>
  <si>
    <t>Муниципальное автономное общеобразовательное учреждение лицей № 51 г.Томска</t>
  </si>
  <si>
    <t>8/65</t>
  </si>
  <si>
    <t>Муниципальное автономное общеобразовательное учреждение средняя общеобразовательная школа № 67 г. Томска</t>
  </si>
  <si>
    <t>14/119</t>
  </si>
  <si>
    <t>Получение финансирования для создания условий доступности  в полном объеме.условий доступности, позволяющих инвалидам получать образовательные услуги наравне с другими</t>
  </si>
  <si>
    <t>Муниципальное автономное общеобразовательное учреждение средняя общеобразовательная школа № 22 г. Томска</t>
  </si>
  <si>
    <t>794/15/52</t>
  </si>
  <si>
    <t>Муниципальное бюджетное общеобразовательное учреждение Академический лицей им. Г.А. Псахье г. Томска</t>
  </si>
  <si>
    <t>Пожеланий нет</t>
  </si>
  <si>
    <t>Муниципальное автономное общеобразовательное учреждение средняя общеобразовательная школа № 27 им. Г.Н. Ворошилова г. Томска</t>
  </si>
  <si>
    <t>6/49</t>
  </si>
  <si>
    <t>Необходимо увеличение финансирования</t>
  </si>
  <si>
    <t>Муниципальное автономное общеобразовательное учреждение гимназия № 26 города Томска</t>
  </si>
  <si>
    <t>Муниципальное автономное общеобразовательное учреждение гимназия № 55 им. Е.Г. Вёрсткиной г. Томска</t>
  </si>
  <si>
    <t>Высокая потребность в увеличении дополнительных площадей для образовательной деятельности</t>
  </si>
  <si>
    <t>Муниципальное автономное общеобразовательное учреждение средняя общеобразовательная школа № 12 г. Томска</t>
  </si>
  <si>
    <t>Муниципальное автономное общеобразовательное учреждение средняя общеобразовательная школа № 33 г.Томска</t>
  </si>
  <si>
    <t>Муниципальное автономное общеобразовательное учреждение средняя общеобразовательная школа № 28 г. Томска</t>
  </si>
  <si>
    <t>приобретение кресла-подъемника для обучающихся с НОДА</t>
  </si>
  <si>
    <t>Муниципальное автономное общеобразовательное учреждение средняя общеобразовательная школа № 2 г. Томска</t>
  </si>
  <si>
    <t>Муниципальное автономное общеобразовательное учреждение гимназия № 6 г. Томска</t>
  </si>
  <si>
    <t>Муниципальное бюджетное общеобразовательное учреждение общеобразовательная школа-интернат № 1 основного общего образования г. Томска</t>
  </si>
  <si>
    <t>Муниципальное автономное общеобразовательное учреждение средняя общеобразовательная школа № 4 имени И.С. Черных г. Томска</t>
  </si>
  <si>
    <t>Муниципальное автономное общеобразовательное учреждение гимназия № 24 им. М.В. Октябрьской г. Томска</t>
  </si>
  <si>
    <t>Муниципальное автономное общеобразовательное учреждение средняя общеобразовательная школа № 50 города Томска</t>
  </si>
  <si>
    <t>Муниципальное автономное общеобразовательное учреждение Школа «Перспектива» г. Томска</t>
  </si>
  <si>
    <t>18/77</t>
  </si>
  <si>
    <t>Школа соответствует всем нормам и требованиям организации образовательного процесса</t>
  </si>
  <si>
    <t>Муниципальное автономное общеобразовательное учреждение средняя общеобразовательная школа № 32 г.Томска</t>
  </si>
  <si>
    <t>8/51</t>
  </si>
  <si>
    <t>Муниципальное автономное общеобразовательное учреждение средняя общеобразовательная школа № 41 г.Томска</t>
  </si>
  <si>
    <t>ремонт школы</t>
  </si>
  <si>
    <t>Муниципальное автономное общеобразовательное учреждение средняя общеобразовательная школа № 46 г. Томска</t>
  </si>
  <si>
    <t>Муниципальное автономное общеобразовательное учреждение Мариинская средняя общеобразовательная школа № 3 г. Томска</t>
  </si>
  <si>
    <t>Муниципальное автономное общеобразовательное учреждение средняя общеобразовательная школа № 36 г.Томска</t>
  </si>
  <si>
    <t>1052/11/70</t>
  </si>
  <si>
    <t>Муниципальное автономное общеобразовательное учреждение средняя общеобразовательная школа № 37 г. Томска</t>
  </si>
  <si>
    <t>Муниципальное автономное общеобразовательное учреждение гимназия № 56 г. Томска</t>
  </si>
  <si>
    <t>Муниципальное автономное общеобразовательное учреждение гимназия № 18 г. Томска</t>
  </si>
  <si>
    <t>Выделение финансирования на все потребности</t>
  </si>
  <si>
    <t>Муниципальное автономное общеобразовательное учреждение средняя общеобразовательная школа № 23 г. Томска</t>
  </si>
  <si>
    <t>10/80</t>
  </si>
  <si>
    <t>Муниципальное автономное общеобразовательное учреждение средняя общеобразовательная школа № 34 имени 79-й Гвардейской стрелковой дивизии г. Томска</t>
  </si>
  <si>
    <t xml:space="preserve">МАОУ СОШ 34 требуется капитальный ремонт здания, которое с 1966 года не ремонтировалось. После проведения капремонта будет обеспечен досруп для маломобильных граждан и инвалидов. </t>
  </si>
  <si>
    <t>Муниципальное автономное общеобразовательное учреждение средняя общеобразовательная школа № 65 г.Томска</t>
  </si>
  <si>
    <t>Муниципальное автономное общеобразовательное учреждение Сибирский лицей г. Томска</t>
  </si>
  <si>
    <t>Муниципальное автономное общеобразовательное учреждение Гуманитарный лицей г. Томска</t>
  </si>
  <si>
    <t>3/1</t>
  </si>
  <si>
    <t>ЧАСТНОЕ ОБЩЕОБРАЗОВАТЕЛЬНОЕ УЧРЕЖДЕНИЕ "ЛИЦЕЙ ТГУ"</t>
  </si>
  <si>
    <t>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t>
  </si>
  <si>
    <t xml:space="preserve">Доработать и внести  информацию для лиц с ОВЗ </t>
  </si>
  <si>
    <t>Муниципальное автономное общеобразовательное учреждение прогимназия «Кристина» г. Томска</t>
  </si>
  <si>
    <t xml:space="preserve">успехов  и благополучия в решения важных задач. </t>
  </si>
  <si>
    <t>Муниципальное бюджетное общеобразовательное учреждение Русская классическая гимназия № 2 г.Томска</t>
  </si>
  <si>
    <t>НЕГОСУДАРСТВЕННОЕ ОБЩЕОБРАЗОВАТЕЛЬНОЕ УЧРЕЖДЕНИЕ "КАТОЛИЧЕСКАЯ ГИМНАЗИЯ Г. ТОМСКА"</t>
  </si>
  <si>
    <t>Муниципальное автономное общеобразовательное учреждение средняя общеобразовательная школа № 19 г. Томска</t>
  </si>
  <si>
    <t>Муниципальное автономное общеобразовательное учреждение средняя общеобразовательная школа № 35 г.Томска</t>
  </si>
  <si>
    <t>Муниципальное автономное общеобразовательное учреждение средняя общеобразовательная школа № 15 имени Г.Е. Николаевой г. Томска</t>
  </si>
  <si>
    <t>Муниципальное автономное общеобразовательное учреждение основная общеобразовательная школа № 66 г. Томска</t>
  </si>
  <si>
    <t>ЧАСТНОЕ ОБЩЕОБРАЗОВАТЕЛЬНОЕ УЧРЕЖДЕНИЕ ГИМНАЗИЯ "ТОМЬ"</t>
  </si>
  <si>
    <t>ЧАСТНОЕ ОБЩЕОБРАЗОВАТЕЛЬНОЕ УЧРЕЖДЕНИЕ СИБИРСКИЙ ИНСТИТУТ РАЗВИВАЮЩЕГО ОБУЧЕНИЯ "ПЕЛЕНГ"</t>
  </si>
  <si>
    <t>Городской округ Стрежевой</t>
  </si>
  <si>
    <t>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t>
  </si>
  <si>
    <t>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t>
  </si>
  <si>
    <t>Муниципальное общеобразовательное учреждение Средняя общеобразовательная школа № 2 городского округа Стрежевой</t>
  </si>
  <si>
    <t>Муниципальное общеобразовательное учреждение "Специальная (коррекционная) школа" городского округа Стрежевой</t>
  </si>
  <si>
    <t>Муниципальное общеобразовательное учреждение "Средняя общеобразовательная школа № 6 городского округа Стрежевой"</t>
  </si>
  <si>
    <t>Муниципальное общеобразовательное учреждение "Средняя общеобразовательная школа №3 городского округа Стрежевой"</t>
  </si>
  <si>
    <t>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t>
  </si>
  <si>
    <t>Муниципальное общеобразовательное учреждение "Гимназия №1 городского округа Стрежевой"</t>
  </si>
  <si>
    <t>ЗАТО Северск</t>
  </si>
  <si>
    <t>Муниципальное бюджетное образовательное учреждение «Средняя общеобразовательная школа № 88 имени А.Бородина и А.Кочева»</t>
  </si>
  <si>
    <t>Муниципальное бюджетное образовательное учреждение «Средняя общеобразовательная школа № 78»</t>
  </si>
  <si>
    <t>Муниципальное бюджетное образовательное учреждение «Северская гимназия»</t>
  </si>
  <si>
    <t>Муниципальное бюджетное образовательное учреждение «Средняя общеобразовательная школа № 87»</t>
  </si>
  <si>
    <t>Муниципальное бюджетное образовательное учреждение «Северский лицей»</t>
  </si>
  <si>
    <t>Муниципальное автономное образовательное учреждение «Средняя общеобразовательная школа № 80»</t>
  </si>
  <si>
    <t>Муниципальное бюджетное образовательное учреждение 2Средняя общеобразовательная школа № 83»</t>
  </si>
  <si>
    <t>Муниципальное бюджетное образовательное учреждение "Средняя общеобразовательная школа №198"</t>
  </si>
  <si>
    <t>Муниципальное бюджетное образовательное учреждение «Средняя общеобразовательная школа №89»</t>
  </si>
  <si>
    <t>Муниципальное бюджетное образовательное учреждение «Северская школа-интернат для обучающихся с ограниченными возможностями здоровья»</t>
  </si>
  <si>
    <t>Муниципальное автономное образовательное учреждение «Северский физико-математический лицей»</t>
  </si>
  <si>
    <t>Финансирование для создания условий доступности, позволяющим инвалидам получать образовательные услуги</t>
  </si>
  <si>
    <t>Муниципальное бюджетное образовательное учреждение «Средняя общеобразовательная школа №197 им.В.Маркелова»</t>
  </si>
  <si>
    <t>Муниципальное бюджетное образовательное учреждение «Средняя общеобразовательная школа № 90»</t>
  </si>
  <si>
    <t>Муниципальное бюджетное образовательное учреждение «Орловская cредняя общеобразовательная школа»</t>
  </si>
  <si>
    <t>2/19</t>
  </si>
  <si>
    <t>Муниципальное бюджетное образовательное учреждение «Средняя общеобразовательная школа № 84»</t>
  </si>
  <si>
    <t>Муниципальное бюджетное образовательное учреждение «Средняя общеобразовательная школа № 196»</t>
  </si>
  <si>
    <t>7/63</t>
  </si>
  <si>
    <t>Муниципальное бюджетное образовательное учреждение «Самусьский лицей им. академика В.В.Пекарского»</t>
  </si>
  <si>
    <t>Муниципальное автономное образовательное учреждение «Средняя общеобразовательная школа № 76»</t>
  </si>
  <si>
    <t>Александровский район</t>
  </si>
  <si>
    <t>Муниципальное автономное общеобразовательное учреждение "Средняя общеобразовательная школа № 1 с. Александровское"</t>
  </si>
  <si>
    <t>21/82</t>
  </si>
  <si>
    <t>Муниципальное автономное общеобразовательное учреждение "Средняя общеобразовательная школа № 2 с. Александровское"</t>
  </si>
  <si>
    <t>Муниципальное казённое общеобразовательное учреждение "Средняя общеобразовательная школа с. Новоникольское"</t>
  </si>
  <si>
    <t>Муниципальное казённое общеобразовательное учреждение "Средняя общеобразовательная школа с. Назино"</t>
  </si>
  <si>
    <t>Муниципальное казённое общеобразовательное учреждение "Средняя общеобразовательная школа с. Лукашкин Яр"</t>
  </si>
  <si>
    <t>Муниципальное казённое общеобразовательное учреждение "Основная общеобразовательная школа п. Октябрьский"</t>
  </si>
  <si>
    <t>Асиновский район</t>
  </si>
  <si>
    <t>Муниципальное бюджетное общеобразовательное учреждение вечерняя (сменная) общеобразовательная школа № 9 г. Асино</t>
  </si>
  <si>
    <t>В планах оборудовать стоянку для инвалидов</t>
  </si>
  <si>
    <t>Муниципальное казённое общеобразовательное учреждение "Общеобразовательная школа для обучающихся, воспитанников с ОВЗ № 10 города Асино Томской области"</t>
  </si>
  <si>
    <t>Организация нуждается в расширении учебных площадей</t>
  </si>
  <si>
    <t>Муниципальное автономное общеобразовательное учреждение - средняя общеобразовательная школа с. Батурино Асиновского района Томской области</t>
  </si>
  <si>
    <t>Муниципальное автономное общеобразовательное учреждение «Средняя общеобразовательная школа с.Ново-Кусково Асиновского района Томской области»</t>
  </si>
  <si>
    <t>Муниципальное автономное общеобразовательное учреждение-основная общеобразовательная школа с.Больше-Дорохово Асиновского района Томской области</t>
  </si>
  <si>
    <t>Муниципальное автономное общеобразовательное учреждение – средняя общеобразовательная школа с. Минаевки Асиновского района Томской области</t>
  </si>
  <si>
    <t>Муниципальное автономное общеобразовательное учреждение - средняя общеобразовательная школа с. Новиковка Асиновского района Томской области</t>
  </si>
  <si>
    <t>Муниципальное автономное общеобразовательное учреждение «Общеобразовательная школа № 5 г. Асино»</t>
  </si>
  <si>
    <t>Муниципальное автономное общеобразовательное учреждение - средняя общеобразовательная школа с. Новониколавки Асиновского района Томской области</t>
  </si>
  <si>
    <t>Муниципальное автономное общеобразовательное учреждение средняя общеобразовательная школа № 1 г. Асино</t>
  </si>
  <si>
    <t>Муниципальное автономное общеобразовательное учреждение гимназия № 2 г. Асино</t>
  </si>
  <si>
    <t>Муниципальное автономное общеобразовательное учреждение - средняя общеобразовательная школа с. Ягодного Асиновского района Томской области</t>
  </si>
  <si>
    <t>Муниципальное автономное общеобразовательное учреждение средняя общеобразовательная школа № 4 г. Асино</t>
  </si>
  <si>
    <t>Бакчарский район</t>
  </si>
  <si>
    <t>Муниципальное казённое общеобразовательное учреждение "Вавиловская средняя общеобразовательная школа"</t>
  </si>
  <si>
    <t>Муниципальное бюджетное общеобразовательное учреждение "Парбигская средняя общеобразовательная школа имени Михаила Тимофеевича Калашникова"</t>
  </si>
  <si>
    <t>В нашей ОУ нет инвалидов по зрению, слуху и инвалидов - колясочников</t>
  </si>
  <si>
    <t>Муниципальное казённое общеобразовательное учреждение "Плотниковская средняя общеобразовательная школа"</t>
  </si>
  <si>
    <t>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t>
  </si>
  <si>
    <t>17/42</t>
  </si>
  <si>
    <t>Муниципальное бюджетное общеобразовательное учреждение "Бакчарская средняя общеобразовательная школа"</t>
  </si>
  <si>
    <t>Муниципальное казённое общеобразовательное учреждение "Поротниковская средняя общеобразовательная школа"</t>
  </si>
  <si>
    <t>0/10</t>
  </si>
  <si>
    <t>Муниципальное казённое общеобразовательное учреждение "Большегалкинская средняя общеобразовательная школа"</t>
  </si>
  <si>
    <t>Предусмотреть в бюджете школы особую статью расходов для создания надлежащих условий для детей- инвалидов</t>
  </si>
  <si>
    <t>Муниципальное казённое общеобразовательное учреждение "Высокоярская средняя общеобразовательная школа"</t>
  </si>
  <si>
    <t>Верхнекетский район</t>
  </si>
  <si>
    <t>Муниципальное бюджетное общеобразовательное учреждение "Клюквинская средняя общеобразовательная школа - интернат"</t>
  </si>
  <si>
    <t>Оборудовать стоянку для автотранспортных средств</t>
  </si>
  <si>
    <t>Муниципальное бюджетное общеобразовательное учреждение "Белоярская средняя общеобразовательная школа №1" Верхнекетского района Томской области</t>
  </si>
  <si>
    <t>20/116</t>
  </si>
  <si>
    <t>Муниципальное бюджетное общеобразовательное учреждение "Степановская средняя общеобразовательная школа" Верхнекетского района Томской области</t>
  </si>
  <si>
    <t>Муниципальное бюджетное общеобразовательное учреждение "Сайгинская средняя общеобразовательная школа" Верхнекетского района Томской области</t>
  </si>
  <si>
    <t>Муниципальное бюджетное общеобразовательное учреждение "Катайгинская средняя общеобразовательная школа" Верхнекетского района Томской области</t>
  </si>
  <si>
    <t>Проведение капитального ремонта здания</t>
  </si>
  <si>
    <t>Муниципальное автономное общеобразовательное учреждение "Белоярская средняя общеобразовательная школа №2"</t>
  </si>
  <si>
    <t>18/85</t>
  </si>
  <si>
    <t>Нужна финансовая поддержка.</t>
  </si>
  <si>
    <t>Зырянский район</t>
  </si>
  <si>
    <t>Муниципальное общеобразовательное учреждение «Высоковская средняя общеобразовательная школа» Зырянского района</t>
  </si>
  <si>
    <t>Муниципальное бюджетное общеобразовательное учреждение «Зырянская средняя общеобразовательная школа» Зырянского района</t>
  </si>
  <si>
    <t>Муниципальное бюджетное общеобразовательное учреждение «Берлинская основная общеобразовательная школа» Зырянского района</t>
  </si>
  <si>
    <t>Муниципальное бюджетное общеобразовательное учреждение «Семёновская основная общеобразовательная школа» Зырянского района</t>
  </si>
  <si>
    <t>Муниципальное бюджетное общеобразовательное учреждение «Дубровская основная общеобразовательная школа» Зырянского района</t>
  </si>
  <si>
    <t xml:space="preserve">проведения капитального ремонта </t>
  </si>
  <si>
    <t>Муниципальное общеобразовательное учреждение «Чердатская средняя общеобразовательная школа» Зырянского района</t>
  </si>
  <si>
    <t>Каргасокский район</t>
  </si>
  <si>
    <t>Муниципальное казённое общеобразовательное учреждение «Староюгинская основная общеобразовательная школа»</t>
  </si>
  <si>
    <t>Муниципальное казённое общеобразовательное учреждение "Вертикосская средняя общеобразовательная школа"</t>
  </si>
  <si>
    <t>Муниципальное бюджетное общеобразовательное учреждение «Каргасокская средняя общеобразовательная школа №2»</t>
  </si>
  <si>
    <t>Муниципальное казённое общеобразовательное учреждение «Тымская основная общеобразовательная школа»</t>
  </si>
  <si>
    <t>Муниципальное казённое общеобразовательное учреждение «Усть-Тымская основная общеобразовательная школа»</t>
  </si>
  <si>
    <t>Капитальный ремонт</t>
  </si>
  <si>
    <t>Муниципальное бюджетное общеобразовательное учреждение Каргасокская средняя общеобразовательная школа-интернат №1</t>
  </si>
  <si>
    <t>Муниципальное казённое общеобразовательное учреждение «Павловская основная общеобразовательная школа»</t>
  </si>
  <si>
    <t>11 овз</t>
  </si>
  <si>
    <t>Муниципальное казённое общеобразовательное учреждение "Средневасюганская средняя общеобразовательная школа"</t>
  </si>
  <si>
    <t>3/27</t>
  </si>
  <si>
    <t>Муниципальное казённое общеобразовательное учреждение «Среднетымская средняя общеобразовательная школа»</t>
  </si>
  <si>
    <t>Муниципальное казённое общеобразовательное учреждение «Мыльджинская основная общеобразовательная школа имени Владимира Николаевича Ляшенко»</t>
  </si>
  <si>
    <t>Муниципальное казённое общеобразовательное учреждение «Напасская основная общеобразовательная школа»</t>
  </si>
  <si>
    <t>Построить спортивный зал</t>
  </si>
  <si>
    <t>Муниципальное казённое общеобразовательное учреждение «Новоюгинская средняя общеобразовательная школа»</t>
  </si>
  <si>
    <t>Муниципальное бюджетное общеобразовательное учреждение "Нововасюганская средняя общеобразовательная школа"</t>
  </si>
  <si>
    <t>Муниципальное казённое общеобразовательное учреждение «Киндальская начальная общеобразовательная школа</t>
  </si>
  <si>
    <t>Муниципальное казённое общеобразовательное учреждение «Сосновская основная общеобразовательная школа»</t>
  </si>
  <si>
    <t>Муниципальное казённое общеобразовательное учреждение «Киевская основная общеобразовательная школа»</t>
  </si>
  <si>
    <t>Филиал Муниципального казённого общеобразовательного учреждения «Киевская основная общеобразовательная школа» в пос. Нёготка</t>
  </si>
  <si>
    <t>Филиал Муниципального казённого общеобразовательного учреждения «Новоюгинская средняя общеобразовательная школа» в пос.Старая Берёзовка</t>
  </si>
  <si>
    <t>Кожевниковский район</t>
  </si>
  <si>
    <t>Муниципальное казённое общеобразовательное учреждение "Малиновская основная общеобразовательная школа"</t>
  </si>
  <si>
    <t>улучшение материально-технической базы школы в цифровой среде</t>
  </si>
  <si>
    <t>Муниципальное казённое общеобразовательное учреждение "Елгайская основная общеобразовательная школа"</t>
  </si>
  <si>
    <t>улучшение сотовой и интернет связи, капитальный ремонт здания</t>
  </si>
  <si>
    <t>Муниципальное казённое общеобразовательное учреждение "Вороновская средняя общеобразовательная школа"</t>
  </si>
  <si>
    <t>Муниципальное казённое общеобразовательное учреждение "Песочнодубровская средняя общеобразовательная школа"</t>
  </si>
  <si>
    <t>Муниципальное казённое общеобразовательное учреждение "Новосергеевская основная общеобразовательная школа"</t>
  </si>
  <si>
    <t>Муниципальное казённое общеобразовательное учреждение "Батуринская основная общеобразовательная школа"</t>
  </si>
  <si>
    <t>0/6</t>
  </si>
  <si>
    <t>Муниципальное казённое общеобразовательное учреждение "Базойская основная общеобразовательная школа"</t>
  </si>
  <si>
    <t>Муниципальное казённое общеобразовательное учреждение "Уртамская средняя общеобразовательная школа"</t>
  </si>
  <si>
    <t>Муниципальное казённое общеобразовательное учреждение "Чилинская средняя общеобразовательная школа"</t>
  </si>
  <si>
    <t>Муниципальное автономное общеобразовательное учреждение "Кожевниковская средняя общеобразовательная школа №2"</t>
  </si>
  <si>
    <t>Муниципальное казённое общеобразовательное учреждение "Новопокровская основная общеобразовательная школа"</t>
  </si>
  <si>
    <t>Материально- техническое обновление доступной среды в образовательной организации, улучшение санитарно-гигиенических условий, обновление материально-технической базы</t>
  </si>
  <si>
    <t>Муниципальное казённое общеобразовательное учреждение "Осиновская средняя общеобразовательная школа"</t>
  </si>
  <si>
    <t>Муниципальное автономное общеобразовательное учреждение "Кожевниковская средняя общеобразовательная школа № 1"</t>
  </si>
  <si>
    <t>Надвигающийся капитальный ремонт не решит проблему с нехваткой помещений. Нужен дополнительный корпус</t>
  </si>
  <si>
    <t>Муниципальное казённое общеобразовательное учреждение "Староювалинская основная общеобразовательная школа"</t>
  </si>
  <si>
    <t>Муниципальное казённое общеобразовательное учреждение "Зайцевская основная общеобразовательная школа"</t>
  </si>
  <si>
    <t>1/14</t>
  </si>
  <si>
    <t>Колпашевский район</t>
  </si>
  <si>
    <t>Муниципальное бюджетное общеобразовательное учреждение "Тогурская средняя общеобразовательная школа имени Героя России Сергея Владимировича Маслова"</t>
  </si>
  <si>
    <t>Муниципальное казённое общеобразовательное учреждение "Новогоренская средняя общеобразовательная школа"</t>
  </si>
  <si>
    <t>Муниципальное бюджетное общеобразовательное учреждение "Озеренская средняя общеобразовательная школа"</t>
  </si>
  <si>
    <t>Муниципальное казённое общеобразовательное учреждение "Копыловская основная общеобразовательная школа"</t>
  </si>
  <si>
    <t>Муниципальное бюджетное общеобразовательное учреждение "Средняя общеобразовательная школа №5"</t>
  </si>
  <si>
    <t>Муниципальное автономное общеобразовательное учреждение "Средняя общеобразовательная школа №7"</t>
  </si>
  <si>
    <t>Муниципальное казённое общеобразовательное учреждение "Открытая (сменная) общеобразовательная школа"</t>
  </si>
  <si>
    <t>Муниципальное бюджетное общеобразовательное учреждение "Новоселовская средняя общеобразовательная школа"</t>
  </si>
  <si>
    <t>Муниципальное бюджетное общеобразовательное учреждение "Инкинская средняя общеобразовательная школа"</t>
  </si>
  <si>
    <t>Муниципальное бюджетное общеобразовательное учреждение "Чажемтовская средняя общеобразовательная школа"</t>
  </si>
  <si>
    <t>Проведение капитального ремонта здания ОО</t>
  </si>
  <si>
    <t>Муниципальное казённое общеобразовательное учреждение "Старо-Короткинская основная общеобразовательная школа"</t>
  </si>
  <si>
    <t>Необходим спортивный зал</t>
  </si>
  <si>
    <t>Муниципальное казённое общеобразовательное учреждение "Мараксинская основная общеобразовательная школа"</t>
  </si>
  <si>
    <t>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t>
  </si>
  <si>
    <t>Кривошеинский район</t>
  </si>
  <si>
    <t>Муниципальное казённое общеобразовательное учреждение "Никольская основная общеобразовательная школа"</t>
  </si>
  <si>
    <t>Муниципальное бюджетное общеобразовательное учреждение "Кривошеинская средняя общеобразовательная школа"</t>
  </si>
  <si>
    <t>Муниципальное бюджетное общеобразовательное учреждение "Белобугорская основная общеобразовательная школа"</t>
  </si>
  <si>
    <t>2/14</t>
  </si>
  <si>
    <t>Муниципальное бюджетное общеобразовательное учреждение "Пудовская средняя общеобразовательная школа"</t>
  </si>
  <si>
    <t>Муниципальное бюджетное общеобразовательное учреждение "Новокривошеинская основная общеобразовательная школа"</t>
  </si>
  <si>
    <t>Проработать организацию доступной среды для инвалидов</t>
  </si>
  <si>
    <t>Муниципальное бюджетное общеобразовательное учреждение "Красноярская средняя общеобразовательная школа"</t>
  </si>
  <si>
    <t>Муниципальное казённое общеобразовательное учреждение "Петровская основная общеобразовательная школа"</t>
  </si>
  <si>
    <t>Муниципальное бюджетное общеобразовательное учреждение "Володинская средняя общеобразовательная школа"</t>
  </si>
  <si>
    <t>Муниципальное бюджетное общеобразовательное учреждение "Иштанская основная общеобразовательная школа"</t>
  </si>
  <si>
    <t>материально-техническое оснощение,  капитальный ремонт здания</t>
  </si>
  <si>
    <t>Муниципальное бюджетное общеобразовательное учреждение "Малиновская основная общеобразовательная школа"</t>
  </si>
  <si>
    <t>Молчановский район</t>
  </si>
  <si>
    <t>Муниципальное автономное общеобразовательное учреждение "Тунгусовская средняя общеобразовательная школа"</t>
  </si>
  <si>
    <t>Школа находится в приспособленном помещении. Имеется крайняя необходимость в строительстве новой школы с учетом интересов детей с ОВЗ</t>
  </si>
  <si>
    <t>Муниципальное бюджетное общеобразовательное учреждение "Могочинская средняя общеобразовательная школа имени А.С. Пушкина"</t>
  </si>
  <si>
    <t>Муниципальное автономное общеобразовательное учреждение "Молчановская средняя общеобразовательная школа №1"</t>
  </si>
  <si>
    <t>64 ОВЗ / 12 инвалидов</t>
  </si>
  <si>
    <t>Все услуги удовлетворяют</t>
  </si>
  <si>
    <t>Муниципальное автономное общеобразовательное учреждение "Суйгинская средняя общеобразовательная школа"</t>
  </si>
  <si>
    <t>53/2/4</t>
  </si>
  <si>
    <t>Муниципальное автономное общеобразовательное учреждение "Молчановская средняя общеобразовательная школа № 2"</t>
  </si>
  <si>
    <t>Муниципальное бюджетное общеобразовательное учреждение "Сарафановская средняя общеобразовательная школа"</t>
  </si>
  <si>
    <t>66/1 ребенок инвалид/25</t>
  </si>
  <si>
    <t>детей с ОВЗ по зрению и слуху нет</t>
  </si>
  <si>
    <t>Муниципальное автономное общеобразовательное учреждение "Сулзатская средняя общеобразовательная школа"</t>
  </si>
  <si>
    <t>Муниципальное бюджетное общеобразовательное учреждение "Наргинская средняя общеобразовательная школа"</t>
  </si>
  <si>
    <t>Парабельский район</t>
  </si>
  <si>
    <t>Муниципальное казённое общеобразовательное учреждение "Новосельцевская средняя школа"</t>
  </si>
  <si>
    <t>Муниципальное бюджетное общеобразовательное учреждение "Шпалозаводская средняя школа"</t>
  </si>
  <si>
    <t>Муниципальное бюджетное общеобразовательное учреждение "Парабельская средняя школа имени Николая Андреевича Образцова"</t>
  </si>
  <si>
    <t>Муниципальное бюджетное общеобразовательное учреждение "Парабельская гимназия"</t>
  </si>
  <si>
    <t>Муниципальное казённое общеобразовательное учреждение "Заводская средняя школа"</t>
  </si>
  <si>
    <t>Муниципальное бюджетное общеобразовательное учреждение "Нарымская средняя школа"</t>
  </si>
  <si>
    <t>Муниципальное казённое общеобразовательное учреждение "Нельмачевская основная школа"</t>
  </si>
  <si>
    <t>Муниципальное бюджетное общеобразовательное учреждение "Старицинская средняя школа"</t>
  </si>
  <si>
    <t>Первомайский район</t>
  </si>
  <si>
    <t>Муниципальное автономное общеобразовательное учреждение Сергеевская средняя общеобразовательная школа Первомайского района</t>
  </si>
  <si>
    <t>обновить материально-техническое оснащение</t>
  </si>
  <si>
    <t>Муниципальное бюджетное общеобразовательное учреждение Куяновская средняя общеобразовательная школа Первомайского района</t>
  </si>
  <si>
    <t>пожелания отсутствуют</t>
  </si>
  <si>
    <t>Муниципальное автономное общеобразовательное учреждение Туендатская основная общеобразовательная школа Первомайского района</t>
  </si>
  <si>
    <t>Бюджетирование</t>
  </si>
  <si>
    <t>Муниципальное автономное общеобразовательное учреждение Улу-Юльская средняя общеобразовательная школа Первомайского район</t>
  </si>
  <si>
    <t>Муниципальное бюджетное общеобразовательное учреждение Первомайская средняя общеобразовательная школа Первомайского района</t>
  </si>
  <si>
    <t xml:space="preserve">Отсутствуют </t>
  </si>
  <si>
    <t>Муниципальное бюджетное общеобразовательное учреждение Берёзовская средняя общеобразовательная школа Первомайского района</t>
  </si>
  <si>
    <t>Муниципальное бюджетное общеобразовательное учреждение основная общеобразовательная школа п. Новый Первомайского района</t>
  </si>
  <si>
    <t>Дополнительное финансирование.</t>
  </si>
  <si>
    <t>Муниципальное бюджетное общеобразовательное учреждение Ежинская основная общеобразовательная школа Первомайского района</t>
  </si>
  <si>
    <t>Увеличение средств для улучшения условий оказания образовательных услуг в организации</t>
  </si>
  <si>
    <t>Муниципальное автономное общеобразовательное учреждение Аргат-Юльская средняя общеобразовательная школа Первомайского района</t>
  </si>
  <si>
    <t xml:space="preserve">материальная обеспеченность </t>
  </si>
  <si>
    <t>Муниципальное бюджетное общеобразовательное учреждение Торбеевская основная общеобразовательная школа Первомайского района</t>
  </si>
  <si>
    <t>2/22</t>
  </si>
  <si>
    <t>Муниципальное бюджетное общеобразовательное учреждение Беляйская основная общеобразовательная школа Первомайского района</t>
  </si>
  <si>
    <t>Муниципальное бюджетное общеобразовательное учреждение Ореховская средняя общеобразовательная школа Первомайского района</t>
  </si>
  <si>
    <t>Муниципальное автономное общеобразовательное учреждение Альмяковская основная общеобразовательная школа Первомайского района</t>
  </si>
  <si>
    <t>Тегульдетский район</t>
  </si>
  <si>
    <t>Муниципальное казённое образовательное учреждение "Тегульдетская средняя общеобразовательная школа"</t>
  </si>
  <si>
    <t>Муниципальное казённое образовательное учреждение "Четь-Конторская основная общеобразовательная школа"</t>
  </si>
  <si>
    <t>1/13</t>
  </si>
  <si>
    <t>Улучшить финансирование казенных малокомплектных школ</t>
  </si>
  <si>
    <t>Муниципальное казённое образовательное учреждение "Красногорская основная общеобразовательная школа"</t>
  </si>
  <si>
    <t>хороший интернет необходим</t>
  </si>
  <si>
    <t>Муниципальное казённое образовательное учреждение "Белоярская средняя общеобразовательная школа"</t>
  </si>
  <si>
    <t>Муниципальное казённое образовательное учреждение "Берегаевская средняя общеобразовательная школа"</t>
  </si>
  <si>
    <t>Муниципальное казённое образовательное учреждение "Черноярская средняя общеобразовательная школа"</t>
  </si>
  <si>
    <t>В нашу школу следует вложить финансы</t>
  </si>
  <si>
    <t>Томский район</t>
  </si>
  <si>
    <t>Муниципальное автономное общеобразовательное учреждение «Итатская средняя общеобразовательная школа» Томского района</t>
  </si>
  <si>
    <t>Муниципальное автономное общеобразовательное учреждение «Калтайская средняя общеобразовательная школа» Томского района</t>
  </si>
  <si>
    <t>Муниципальное бюджетное общеобразовательное учреждение «Наумовская средняя общеобразовательная школа» Томского района</t>
  </si>
  <si>
    <t>0/4</t>
  </si>
  <si>
    <t>Муниципальное бюджетное общеобразовательное учреждение «Межениновская средняя общеобразовательная школа» Томского района</t>
  </si>
  <si>
    <t>Капитальный ремонт здания</t>
  </si>
  <si>
    <t>Муниципальное автономное общеобразовательное учреждение «Моряковская средняя общеобразовательная школа» Томского района</t>
  </si>
  <si>
    <t>Выделение средств на дублирование для инвалидов по слуху и зрению звуковой и зрительной информации.</t>
  </si>
  <si>
    <t>Муниципальное бюджетное общеобразовательное учреждение «Лучановская средняя общеобразовательная школа имени В.В. Михетко» Томского района</t>
  </si>
  <si>
    <t>Муниципальное автономное общеобразовательное учреждение «Кафтанчиковская средняя общеобразовательная школа» Томского района</t>
  </si>
  <si>
    <t>1/37</t>
  </si>
  <si>
    <t>Выделить дополнительные средства для обеспечения доступной среды для инвалидов.</t>
  </si>
  <si>
    <t>Муниципальное бюджетное общеобразовательное учреждение «Курлекская средняя общеобразовательная школа» Томского района</t>
  </si>
  <si>
    <t>Муниципальное бюджетное общеобразовательное учреждение «Молодежненская средняя общеобразовательная школа» Томского района</t>
  </si>
  <si>
    <t>нужен ремонт помещений!</t>
  </si>
  <si>
    <t>Муниципальное бюджетное общеобразовательное учреждение «Поросинская средняя общеобразовательная школа» Томского района</t>
  </si>
  <si>
    <t>Муниципальное автономное общеобразовательное учреждение «Малиновская средняя общеобразовательная школа» Томского района</t>
  </si>
  <si>
    <t>Муниципальное бюджетное общеобразовательное учреждение «Воронинская средняя общеобразовательная школа» Томского района</t>
  </si>
  <si>
    <t>Муниципальное бюджетное общеобразовательное учреждение «Новоархангельская средняя общеобразовательная школа» Томского района</t>
  </si>
  <si>
    <t>Муниципальное бюджетное общеобразовательное учреждение «Рассветовская средняя общеобразовательная школа» Томского района</t>
  </si>
  <si>
    <t>Муниципальное бюджетное общеобразовательное учреждение «Рыбаловская средняя общеобразовательная школа» Томского района</t>
  </si>
  <si>
    <t>312/11/46</t>
  </si>
  <si>
    <t>Муниципальное бюджетное общеобразовательное учреждение «Александровская средняя общеобразовательная школа» Томского района</t>
  </si>
  <si>
    <t>Муниципальное бюджетное общеобразовательное учреждение «Октябрьская средняя общеобразовательная школа» Томского района</t>
  </si>
  <si>
    <t>Муниципальное бюджетное общеобразовательное учреждение «Кисловская средняя общеобразовательная школа»Томского района</t>
  </si>
  <si>
    <t>Муниципальное бюджетное общеобразовательное учреждение "Начальная общеобразовательная школа мкр. "Южные Ворота" Томского района</t>
  </si>
  <si>
    <t>Муниципальное бюджетное общеобразовательное учреждение «Халдеевская основная общеобразовательная школа» Томского района</t>
  </si>
  <si>
    <t>Муниципальное бюджетное общеобразовательное учреждение «Нелюбинская средняя общеобразовательная школа» Томского района</t>
  </si>
  <si>
    <t>Муниципальное бюджетное общеобразовательное учреждение «Новорождественская средняя общеобразовательная школа имени Овчинникова В.И.» Томского района</t>
  </si>
  <si>
    <t>Муниципальное автономное общеобразовательное учреждение «Зональненская средняя общеобразовательная школа» Томского района</t>
  </si>
  <si>
    <t>Строительство корпуса для начальной школы, капитальный ремонт</t>
  </si>
  <si>
    <t>Муниципальное бюджетное общеобразовательное учреждение «Богашевская средняя общеобразовательная школа им. А.И.Федорова» Томского района</t>
  </si>
  <si>
    <t>Муниципальное бюджетное общеобразовательное учреждение «Корниловская средняя обшеобразовательная школа» Томского района</t>
  </si>
  <si>
    <t>Муниципальное бюджетное общеобразовательное учреждение «Семилуженская средняя общеобразовательная школа» Томского района</t>
  </si>
  <si>
    <t>Муниципальное автономное общеобразовательное учреждение «Лицей им. И.В. Авдзейко» Томского района</t>
  </si>
  <si>
    <t>Муниципальное бюджетное общеобразовательное учреждение «Турунтаевская средняя общеобразовательная школа» Томского района</t>
  </si>
  <si>
    <t>Укомплектовать школу специалистами, обеспечить им человеческие условия проживания и достойную зарплату.</t>
  </si>
  <si>
    <t>Муниципальное автономное общеобразовательное учреждение «Копыловская средняя общеобразовательная школа» Томского района</t>
  </si>
  <si>
    <t>Муниципальное бюджетное общеобразовательное учреждение «Петуховская средняя общеобразовательная школа» Томского района</t>
  </si>
  <si>
    <t>Муниципальное бюджетное общеобразовательное учреждение «Басандайская средняя общеобразовательная школа им.Д.А.Козлова» Томского района</t>
  </si>
  <si>
    <t>Муниципальное бюджетное общеобразовательное учреждение «Мазаловская средняя общеобразовательная школа» Томского района</t>
  </si>
  <si>
    <t>Муниципальное бюджетное общеобразовательное учреждение «Зоркальцевская средняя общеобразовательная школа» Томского района</t>
  </si>
  <si>
    <t>Чаинский район</t>
  </si>
  <si>
    <t>Муниципальное бюджетное общеобразовательное учреждение "Усть-Бакчарская средняя общеобразовательная школа"</t>
  </si>
  <si>
    <t>Муниципальное автономное общеобразовательное учреждение Чаинского района "Подгорнская средняя общеобразовательная школа"</t>
  </si>
  <si>
    <t>оснащение образовательной организации современным оборудованием в полном объеме</t>
  </si>
  <si>
    <t>Муниципальное казённое общеобразовательное учреждение " Чаинская школа-интернат"</t>
  </si>
  <si>
    <t>Муниципальное бюджетное общеобразовательное учреждение " Гореловская основная общеобразовательная школа"</t>
  </si>
  <si>
    <t>Муниципальное бюджетное общеобразовательное учреждение "Леботёрская основная общеобразовательная школа"</t>
  </si>
  <si>
    <t>Муниципальное бюджетное общеобразовательное учреждение "Варгатёрская основная общеобразовательная школа"</t>
  </si>
  <si>
    <t>1/6</t>
  </si>
  <si>
    <t>Муниципальное бюджетное общеобразовательное учреждение "Нижнетигинская основная общеобразовательная школа"</t>
  </si>
  <si>
    <t>Муниципальное бюджетное общеобразовательное учреждение "Новоколоминская средняя общеобразовательная школа"</t>
  </si>
  <si>
    <t>Муниципальное бюджетное общеобразовательное учреждение "Коломиногривская средняя общеобразовательная школа"</t>
  </si>
  <si>
    <t>Шегарский район</t>
  </si>
  <si>
    <t>Муниципальное бюджетное общеобразовательное учреждение «Анастасьевская средняя общеобразовательная школа»</t>
  </si>
  <si>
    <t>Муниципальное казённое общеобразовательное учреждение "Бабарыкинская средняя общеобразовательная школа"</t>
  </si>
  <si>
    <t>Муниципальное казённое общеобразовательное учреждение «Баткатская средняя общеобразовательная школа»</t>
  </si>
  <si>
    <t>Муниципальное казённое образовательное учреждение «Гусевская средняя общеобразовательная школа»</t>
  </si>
  <si>
    <t>Муниципальное казённое общеобразовательное учреждение "Каргалинская основная общеобразовательная школа"</t>
  </si>
  <si>
    <t>Муниципальное казённое общеобразовательное учреждение «Малобрагинская основная общеобразовательная школа»</t>
  </si>
  <si>
    <t>Муниципальное казённое общеобразовательное учреждение "Маркеловская средняя общеобразовательная школа"</t>
  </si>
  <si>
    <t>Муниципальное казённое общеобразовательное учреждение "Монастырская основная общеобразовательная школа"</t>
  </si>
  <si>
    <t>Муниципальное казённое общеобразовательное учреждение «Побединская средняя общеобразовательная школа»</t>
  </si>
  <si>
    <t>Муниципальное казённое общеобразовательное учреждение «Трубачевская средняя общеобразовательная школа»</t>
  </si>
  <si>
    <t>Муниципальное казённое общеобразовательное учреждение "Шегарская средняя общеобразовательная школа №1"</t>
  </si>
  <si>
    <t>Муниципальное казённое общеобразовательное учреждение «Шегарская средняя общеобразовательная школа № 2»</t>
  </si>
  <si>
    <t>Муниципальное казённое общеобразовательное учреждение "Вороновская начальная общеобразовательная школа"</t>
  </si>
  <si>
    <t>ВСЕГО</t>
  </si>
</sst>
</file>

<file path=xl/styles.xml><?xml version="1.0" encoding="utf-8"?>
<styleSheet xmlns="http://schemas.openxmlformats.org/spreadsheetml/2006/main">
  <numFmts count="3">
    <numFmt numFmtId="164" formatCode="_-* #,##0.00_-;\-* #,##0.00_-;_-* &quot;-&quot;??_-;_-@_-"/>
    <numFmt numFmtId="165" formatCode="_-* #,##0_-;\-* #,##0_-;_-* &quot;-&quot;??_-;_-@_-"/>
    <numFmt numFmtId="166" formatCode="0.0"/>
  </numFmts>
  <fonts count="3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Times New Roman"/>
      <family val="1"/>
      <charset val="204"/>
    </font>
    <font>
      <b/>
      <sz val="12"/>
      <color indexed="8"/>
      <name val="Times New Roman"/>
      <family val="1"/>
      <charset val="204"/>
    </font>
    <font>
      <sz val="12"/>
      <color indexed="8"/>
      <name val="Times New Roman"/>
      <family val="1"/>
      <charset val="204"/>
    </font>
    <font>
      <i/>
      <sz val="12"/>
      <color indexed="8"/>
      <name val="Times New Roman"/>
      <family val="1"/>
      <charset val="204"/>
    </font>
    <font>
      <sz val="11"/>
      <color indexed="8"/>
      <name val="Calibri"/>
      <family val="2"/>
      <scheme val="minor"/>
    </font>
    <font>
      <sz val="8"/>
      <name val="Calibri"/>
      <family val="2"/>
      <charset val="204"/>
      <scheme val="minor"/>
    </font>
    <font>
      <sz val="11"/>
      <name val="Calibri"/>
      <family val="2"/>
      <charset val="204"/>
    </font>
    <font>
      <sz val="10"/>
      <color theme="1"/>
      <name val="Times New Roman"/>
      <family val="1"/>
      <charset val="204"/>
    </font>
    <font>
      <sz val="10"/>
      <color theme="1"/>
      <name val="Calibri"/>
      <family val="2"/>
      <charset val="204"/>
      <scheme val="minor"/>
    </font>
    <font>
      <b/>
      <sz val="10"/>
      <color theme="1"/>
      <name val="Times New Roman"/>
      <family val="1"/>
      <charset val="204"/>
    </font>
    <font>
      <sz val="10"/>
      <color rgb="FFFF0000"/>
      <name val="Times New Roman"/>
      <family val="1"/>
      <charset val="204"/>
    </font>
    <font>
      <sz val="10"/>
      <name val="Times New Roman"/>
      <family val="1"/>
      <charset val="204"/>
    </font>
    <font>
      <sz val="10"/>
      <color rgb="FF000000"/>
      <name val="Times New Roman"/>
      <family val="1"/>
      <charset val="204"/>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92CDDC"/>
      </patternFill>
    </fill>
    <fill>
      <patternFill patternType="solid">
        <fgColor rgb="FFB7DEE8"/>
      </patternFill>
    </fill>
    <fill>
      <patternFill patternType="solid">
        <fgColor rgb="FFDAEEF3"/>
      </patternFill>
    </fill>
    <fill>
      <patternFill patternType="solid">
        <fgColor rgb="FFEEECE1"/>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0"/>
        <bgColor indexed="64"/>
      </patternFill>
    </fill>
    <fill>
      <patternFill patternType="solid">
        <fgColor theme="6"/>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9" tint="0.59999389629810485"/>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xf numFmtId="0" fontId="22" fillId="0" borderId="0"/>
    <xf numFmtId="0" fontId="24" fillId="0" borderId="0"/>
  </cellStyleXfs>
  <cellXfs count="234">
    <xf numFmtId="0" fontId="0" fillId="0" borderId="0" xfId="0"/>
    <xf numFmtId="0" fontId="0" fillId="35" borderId="0" xfId="0" applyFill="1"/>
    <xf numFmtId="1" fontId="0" fillId="33" borderId="0" xfId="0" applyNumberFormat="1" applyFill="1"/>
    <xf numFmtId="0" fontId="0" fillId="35" borderId="0" xfId="0" applyFill="1"/>
    <xf numFmtId="1" fontId="18" fillId="0" borderId="10" xfId="0" applyNumberFormat="1" applyFont="1" applyBorder="1"/>
    <xf numFmtId="0" fontId="18" fillId="0" borderId="0" xfId="0" applyFont="1"/>
    <xf numFmtId="0" fontId="0" fillId="0" borderId="0" xfId="0" applyAlignment="1"/>
    <xf numFmtId="0" fontId="18" fillId="0" borderId="10" xfId="0" applyFont="1" applyBorder="1"/>
    <xf numFmtId="9" fontId="18" fillId="0" borderId="10" xfId="1" applyFont="1" applyBorder="1"/>
    <xf numFmtId="0" fontId="0" fillId="0" borderId="0" xfId="0" applyAlignment="1">
      <alignment horizontal="right"/>
    </xf>
    <xf numFmtId="0" fontId="18" fillId="35" borderId="0" xfId="0" applyFont="1" applyFill="1"/>
    <xf numFmtId="0" fontId="20" fillId="6" borderId="10" xfId="0" applyFont="1" applyFill="1" applyBorder="1" applyAlignment="1"/>
    <xf numFmtId="49" fontId="20" fillId="0" borderId="10" xfId="0" applyNumberFormat="1" applyFont="1" applyBorder="1" applyAlignment="1">
      <alignment horizontal="right"/>
    </xf>
    <xf numFmtId="1" fontId="20" fillId="0" borderId="10" xfId="0" applyNumberFormat="1" applyFont="1" applyBorder="1" applyAlignment="1">
      <alignment horizontal="right"/>
    </xf>
    <xf numFmtId="0" fontId="20" fillId="0" borderId="10" xfId="0" applyNumberFormat="1" applyFont="1" applyBorder="1" applyAlignment="1">
      <alignment horizontal="right"/>
    </xf>
    <xf numFmtId="0" fontId="0" fillId="0" borderId="0" xfId="0"/>
    <xf numFmtId="0" fontId="18" fillId="0" borderId="10" xfId="0" applyFont="1" applyBorder="1"/>
    <xf numFmtId="0" fontId="0" fillId="34" borderId="0" xfId="0" applyFill="1"/>
    <xf numFmtId="0" fontId="0" fillId="35" borderId="0" xfId="0" applyFill="1"/>
    <xf numFmtId="0" fontId="0" fillId="33" borderId="0" xfId="0" applyFill="1"/>
    <xf numFmtId="166" fontId="0" fillId="34" borderId="0" xfId="0" applyNumberFormat="1" applyFill="1"/>
    <xf numFmtId="9" fontId="20" fillId="6" borderId="10" xfId="1" applyFont="1" applyFill="1" applyBorder="1" applyAlignment="1"/>
    <xf numFmtId="2" fontId="20" fillId="48" borderId="10" xfId="0" applyNumberFormat="1" applyFont="1" applyFill="1" applyBorder="1" applyAlignment="1">
      <alignment horizontal="right"/>
    </xf>
    <xf numFmtId="0" fontId="20" fillId="48" borderId="10" xfId="0" applyNumberFormat="1" applyFont="1" applyFill="1" applyBorder="1" applyAlignment="1">
      <alignment horizontal="right"/>
    </xf>
    <xf numFmtId="165" fontId="18" fillId="0" borderId="0" xfId="43" applyNumberFormat="1" applyFont="1" applyBorder="1"/>
    <xf numFmtId="0" fontId="0" fillId="34" borderId="0" xfId="0" applyFill="1"/>
    <xf numFmtId="0" fontId="0" fillId="33" borderId="0" xfId="0" applyFill="1"/>
    <xf numFmtId="0" fontId="20" fillId="0" borderId="0" xfId="0" applyFont="1" applyAlignment="1">
      <alignment vertical="center"/>
    </xf>
    <xf numFmtId="0" fontId="20" fillId="44" borderId="10" xfId="0" applyFont="1" applyFill="1" applyBorder="1" applyAlignment="1">
      <alignment horizontal="center" vertical="top"/>
    </xf>
    <xf numFmtId="0" fontId="18" fillId="0" borderId="10" xfId="0" applyFont="1" applyBorder="1" applyAlignment="1"/>
    <xf numFmtId="0" fontId="18" fillId="0" borderId="0" xfId="0" applyFont="1" applyAlignment="1"/>
    <xf numFmtId="1" fontId="18" fillId="0" borderId="10" xfId="0" applyNumberFormat="1" applyFont="1" applyBorder="1" applyAlignment="1"/>
    <xf numFmtId="1" fontId="18" fillId="37" borderId="10" xfId="0" applyNumberFormat="1" applyFont="1" applyFill="1" applyBorder="1" applyAlignment="1"/>
    <xf numFmtId="0" fontId="18" fillId="0" borderId="10" xfId="0" applyFont="1" applyBorder="1" applyAlignment="1"/>
    <xf numFmtId="0" fontId="18" fillId="0" borderId="14" xfId="0" applyFont="1" applyBorder="1" applyAlignment="1"/>
    <xf numFmtId="166" fontId="18" fillId="0" borderId="10" xfId="0" applyNumberFormat="1" applyFont="1" applyBorder="1" applyAlignment="1"/>
    <xf numFmtId="2" fontId="18" fillId="0" borderId="10" xfId="0" applyNumberFormat="1" applyFont="1" applyBorder="1" applyAlignment="1"/>
    <xf numFmtId="0" fontId="25" fillId="0" borderId="0" xfId="0" applyFont="1"/>
    <xf numFmtId="0" fontId="25" fillId="0" borderId="0" xfId="0" applyFont="1" applyFill="1"/>
    <xf numFmtId="9" fontId="25" fillId="0" borderId="10" xfId="1" applyFont="1" applyBorder="1"/>
    <xf numFmtId="0" fontId="26" fillId="0" borderId="0" xfId="0" applyFont="1"/>
    <xf numFmtId="0" fontId="26" fillId="0" borderId="10" xfId="0" applyFont="1" applyBorder="1" applyAlignment="1">
      <alignment horizontal="right"/>
    </xf>
    <xf numFmtId="0" fontId="26" fillId="0" borderId="10" xfId="0" applyFont="1" applyBorder="1"/>
    <xf numFmtId="0" fontId="26" fillId="0" borderId="0" xfId="0" applyFont="1" applyAlignment="1">
      <alignment horizontal="left"/>
    </xf>
    <xf numFmtId="1" fontId="26" fillId="0" borderId="0" xfId="0" applyNumberFormat="1" applyFont="1"/>
    <xf numFmtId="0" fontId="25" fillId="0" borderId="10" xfId="0" applyFont="1" applyBorder="1" applyAlignment="1">
      <alignment horizontal="right"/>
    </xf>
    <xf numFmtId="0" fontId="25" fillId="36" borderId="0" xfId="0" applyFont="1" applyFill="1"/>
    <xf numFmtId="0" fontId="25" fillId="38" borderId="14" xfId="0" applyFont="1" applyFill="1" applyBorder="1" applyAlignment="1">
      <alignment horizontal="center" wrapText="1"/>
    </xf>
    <xf numFmtId="0" fontId="25" fillId="38" borderId="15" xfId="0" applyFont="1" applyFill="1" applyBorder="1" applyAlignment="1">
      <alignment horizontal="center" wrapText="1"/>
    </xf>
    <xf numFmtId="0" fontId="25" fillId="38" borderId="14" xfId="0" applyFont="1" applyFill="1" applyBorder="1" applyAlignment="1">
      <alignment horizontal="left" wrapText="1"/>
    </xf>
    <xf numFmtId="0" fontId="25" fillId="0" borderId="10" xfId="0" applyFont="1" applyBorder="1" applyAlignment="1">
      <alignment horizontal="left"/>
    </xf>
    <xf numFmtId="0" fontId="0" fillId="34" borderId="0" xfId="0" applyFill="1"/>
    <xf numFmtId="0" fontId="0" fillId="33" borderId="0" xfId="0" applyFill="1"/>
    <xf numFmtId="0" fontId="25" fillId="0" borderId="0" xfId="0" applyFont="1" applyAlignment="1">
      <alignment horizontal="center" vertical="center"/>
    </xf>
    <xf numFmtId="0" fontId="27" fillId="0" borderId="14"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5" xfId="0" applyFont="1" applyBorder="1" applyAlignment="1">
      <alignment horizontal="center" vertical="center" wrapText="1"/>
    </xf>
    <xf numFmtId="0" fontId="27" fillId="39" borderId="10" xfId="0" applyFont="1" applyFill="1" applyBorder="1" applyAlignment="1">
      <alignment horizontal="center" vertical="center" wrapText="1"/>
    </xf>
    <xf numFmtId="0" fontId="27" fillId="45" borderId="10" xfId="0" applyFont="1" applyFill="1" applyBorder="1" applyAlignment="1">
      <alignment horizontal="center" vertical="center" wrapText="1"/>
    </xf>
    <xf numFmtId="0" fontId="25" fillId="39" borderId="10" xfId="0" applyFont="1" applyFill="1" applyBorder="1" applyAlignment="1">
      <alignment horizontal="center" vertical="center" wrapText="1"/>
    </xf>
    <xf numFmtId="0" fontId="25" fillId="45" borderId="10" xfId="0" applyFont="1" applyFill="1" applyBorder="1" applyAlignment="1">
      <alignment horizontal="center" vertical="center" wrapText="1"/>
    </xf>
    <xf numFmtId="0" fontId="25" fillId="37" borderId="10" xfId="0" applyFont="1" applyFill="1" applyBorder="1" applyAlignment="1">
      <alignment horizontal="center" vertical="center" wrapText="1"/>
    </xf>
    <xf numFmtId="0" fontId="25" fillId="40" borderId="10" xfId="0" applyFont="1" applyFill="1" applyBorder="1" applyAlignment="1">
      <alignment horizontal="center" vertical="center" wrapText="1"/>
    </xf>
    <xf numFmtId="0" fontId="25" fillId="46" borderId="10" xfId="0" applyFont="1" applyFill="1" applyBorder="1" applyAlignment="1">
      <alignment horizontal="center" vertical="center" wrapText="1"/>
    </xf>
    <xf numFmtId="0" fontId="25" fillId="47" borderId="10"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33" borderId="10" xfId="0" applyFont="1" applyFill="1" applyBorder="1" applyAlignment="1">
      <alignment horizontal="center" vertical="center"/>
    </xf>
    <xf numFmtId="0" fontId="29" fillId="33" borderId="0" xfId="45" applyNumberFormat="1" applyFont="1" applyFill="1" applyAlignment="1" applyProtection="1">
      <alignment horizontal="center" vertical="center"/>
    </xf>
    <xf numFmtId="0" fontId="25" fillId="54" borderId="10" xfId="0" applyFont="1" applyFill="1" applyBorder="1" applyAlignment="1">
      <alignment horizontal="center" vertical="center"/>
    </xf>
    <xf numFmtId="0" fontId="29" fillId="54" borderId="0" xfId="45" applyNumberFormat="1" applyFont="1" applyFill="1" applyAlignment="1" applyProtection="1">
      <alignment horizontal="center" vertical="center"/>
    </xf>
    <xf numFmtId="0" fontId="18" fillId="0" borderId="10" xfId="0" applyFont="1" applyBorder="1" applyAlignment="1">
      <alignment horizontal="center" vertical="center"/>
    </xf>
    <xf numFmtId="0" fontId="18" fillId="0" borderId="10" xfId="0" applyFont="1" applyBorder="1" applyAlignment="1">
      <alignment horizontal="center"/>
    </xf>
    <xf numFmtId="0" fontId="18" fillId="0" borderId="13" xfId="0" applyFont="1" applyBorder="1" applyAlignment="1">
      <alignment horizontal="center"/>
    </xf>
    <xf numFmtId="0" fontId="18" fillId="0" borderId="13" xfId="0" applyFont="1" applyBorder="1" applyAlignment="1">
      <alignment horizontal="center" vertical="center"/>
    </xf>
    <xf numFmtId="1" fontId="18" fillId="0" borderId="13" xfId="0" applyNumberFormat="1" applyFont="1" applyBorder="1" applyAlignment="1">
      <alignment horizontal="center"/>
    </xf>
    <xf numFmtId="0" fontId="18" fillId="0" borderId="13" xfId="0" applyFont="1" applyBorder="1" applyAlignment="1">
      <alignment horizontal="left"/>
    </xf>
    <xf numFmtId="0" fontId="0" fillId="0" borderId="0" xfId="0" applyFont="1" applyAlignment="1"/>
    <xf numFmtId="0" fontId="0" fillId="0" borderId="0" xfId="0" applyFont="1" applyAlignment="1">
      <alignment horizontal="center" vertical="center"/>
    </xf>
    <xf numFmtId="0" fontId="18" fillId="0" borderId="15" xfId="0" applyFont="1" applyFill="1" applyBorder="1" applyAlignment="1">
      <alignment horizontal="center"/>
    </xf>
    <xf numFmtId="166" fontId="18" fillId="0" borderId="10" xfId="0" applyNumberFormat="1" applyFont="1" applyBorder="1" applyAlignment="1">
      <alignment horizontal="center"/>
    </xf>
    <xf numFmtId="0" fontId="26" fillId="0" borderId="0" xfId="0" applyFont="1" applyAlignment="1">
      <alignment vertical="center" wrapText="1"/>
    </xf>
    <xf numFmtId="0" fontId="30" fillId="0" borderId="10" xfId="0" applyFont="1" applyBorder="1" applyAlignment="1">
      <alignment horizontal="left" vertical="center"/>
    </xf>
    <xf numFmtId="0" fontId="30" fillId="0" borderId="10" xfId="0" applyFont="1" applyBorder="1" applyAlignment="1">
      <alignment horizontal="center" vertical="center"/>
    </xf>
    <xf numFmtId="1" fontId="18" fillId="0" borderId="0" xfId="0" applyNumberFormat="1" applyFont="1"/>
    <xf numFmtId="2" fontId="27" fillId="0" borderId="0" xfId="0" applyNumberFormat="1" applyFont="1"/>
    <xf numFmtId="1" fontId="18" fillId="55" borderId="10" xfId="0" applyNumberFormat="1" applyFont="1" applyFill="1" applyBorder="1" applyAlignment="1"/>
    <xf numFmtId="166" fontId="18" fillId="55" borderId="10" xfId="0" applyNumberFormat="1" applyFont="1" applyFill="1" applyBorder="1" applyAlignment="1"/>
    <xf numFmtId="0" fontId="18" fillId="55" borderId="0" xfId="0" applyFont="1" applyFill="1" applyAlignment="1"/>
    <xf numFmtId="0" fontId="25" fillId="56" borderId="10" xfId="0" applyFont="1" applyFill="1" applyBorder="1" applyAlignment="1">
      <alignment horizontal="center"/>
    </xf>
    <xf numFmtId="0" fontId="27" fillId="56" borderId="10" xfId="0" applyFont="1" applyFill="1" applyBorder="1" applyAlignment="1">
      <alignment horizontal="center"/>
    </xf>
    <xf numFmtId="0" fontId="25" fillId="56" borderId="16" xfId="0" applyFont="1" applyFill="1" applyBorder="1" applyAlignment="1">
      <alignment horizontal="center"/>
    </xf>
    <xf numFmtId="0" fontId="25" fillId="56" borderId="13" xfId="0" applyFont="1" applyFill="1" applyBorder="1" applyAlignment="1">
      <alignment horizontal="center"/>
    </xf>
    <xf numFmtId="0" fontId="26" fillId="56" borderId="0" xfId="0" applyFont="1" applyFill="1"/>
    <xf numFmtId="0" fontId="25" fillId="56" borderId="10" xfId="0" applyFont="1" applyFill="1" applyBorder="1" applyAlignment="1">
      <alignment horizontal="left"/>
    </xf>
    <xf numFmtId="0" fontId="25" fillId="33" borderId="10" xfId="0" applyFont="1" applyFill="1" applyBorder="1" applyAlignment="1">
      <alignment horizontal="center"/>
    </xf>
    <xf numFmtId="0" fontId="27" fillId="33" borderId="10" xfId="0" applyFont="1" applyFill="1" applyBorder="1" applyAlignment="1">
      <alignment horizontal="center"/>
    </xf>
    <xf numFmtId="0" fontId="25" fillId="33" borderId="16" xfId="0" applyFont="1" applyFill="1" applyBorder="1" applyAlignment="1">
      <alignment horizontal="center"/>
    </xf>
    <xf numFmtId="0" fontId="25" fillId="33" borderId="13" xfId="0" applyFont="1" applyFill="1" applyBorder="1" applyAlignment="1">
      <alignment horizontal="center"/>
    </xf>
    <xf numFmtId="0" fontId="26" fillId="33" borderId="0" xfId="0" applyFont="1" applyFill="1"/>
    <xf numFmtId="0" fontId="25" fillId="33" borderId="10" xfId="0" applyFont="1" applyFill="1" applyBorder="1" applyAlignment="1">
      <alignment horizontal="left"/>
    </xf>
    <xf numFmtId="0" fontId="25" fillId="49" borderId="10" xfId="0" applyFont="1" applyFill="1" applyBorder="1" applyAlignment="1">
      <alignment horizontal="center"/>
    </xf>
    <xf numFmtId="0" fontId="27" fillId="49" borderId="10" xfId="0" applyFont="1" applyFill="1" applyBorder="1" applyAlignment="1">
      <alignment horizontal="center"/>
    </xf>
    <xf numFmtId="0" fontId="25" fillId="49" borderId="16" xfId="0" applyFont="1" applyFill="1" applyBorder="1" applyAlignment="1">
      <alignment horizontal="center"/>
    </xf>
    <xf numFmtId="0" fontId="25" fillId="49" borderId="13" xfId="0" applyFont="1" applyFill="1" applyBorder="1" applyAlignment="1">
      <alignment horizontal="center"/>
    </xf>
    <xf numFmtId="0" fontId="26" fillId="49" borderId="0" xfId="0" applyFont="1" applyFill="1"/>
    <xf numFmtId="0" fontId="25" fillId="49" borderId="10" xfId="0" applyFont="1" applyFill="1" applyBorder="1" applyAlignment="1">
      <alignment horizontal="left"/>
    </xf>
    <xf numFmtId="0" fontId="25" fillId="35" borderId="10" xfId="0" applyFont="1" applyFill="1" applyBorder="1" applyAlignment="1">
      <alignment horizontal="center"/>
    </xf>
    <xf numFmtId="0" fontId="27" fillId="35" borderId="10" xfId="0" applyFont="1" applyFill="1" applyBorder="1" applyAlignment="1">
      <alignment horizontal="center"/>
    </xf>
    <xf numFmtId="0" fontId="25" fillId="35" borderId="16" xfId="0" applyFont="1" applyFill="1" applyBorder="1" applyAlignment="1">
      <alignment horizontal="center"/>
    </xf>
    <xf numFmtId="0" fontId="25" fillId="35" borderId="13" xfId="0" applyFont="1" applyFill="1" applyBorder="1" applyAlignment="1">
      <alignment horizontal="center"/>
    </xf>
    <xf numFmtId="0" fontId="26" fillId="35" borderId="0" xfId="0" applyFont="1" applyFill="1"/>
    <xf numFmtId="0" fontId="25" fillId="35" borderId="10" xfId="0" applyFont="1" applyFill="1" applyBorder="1" applyAlignment="1">
      <alignment horizontal="left"/>
    </xf>
    <xf numFmtId="0" fontId="25" fillId="57" borderId="10" xfId="0" applyFont="1" applyFill="1" applyBorder="1" applyAlignment="1">
      <alignment horizontal="center"/>
    </xf>
    <xf numFmtId="0" fontId="27" fillId="57" borderId="10" xfId="0" applyFont="1" applyFill="1" applyBorder="1" applyAlignment="1">
      <alignment horizontal="center"/>
    </xf>
    <xf numFmtId="0" fontId="25" fillId="57" borderId="16" xfId="0" applyFont="1" applyFill="1" applyBorder="1" applyAlignment="1">
      <alignment horizontal="center"/>
    </xf>
    <xf numFmtId="0" fontId="25" fillId="57" borderId="13" xfId="0" applyFont="1" applyFill="1" applyBorder="1" applyAlignment="1">
      <alignment horizontal="center"/>
    </xf>
    <xf numFmtId="0" fontId="26" fillId="57" borderId="0" xfId="0" applyFont="1" applyFill="1"/>
    <xf numFmtId="0" fontId="25" fillId="57" borderId="10" xfId="0" applyFont="1" applyFill="1" applyBorder="1" applyAlignment="1">
      <alignment horizontal="left"/>
    </xf>
    <xf numFmtId="0" fontId="25" fillId="58" borderId="10" xfId="0" applyFont="1" applyFill="1" applyBorder="1" applyAlignment="1">
      <alignment horizontal="center"/>
    </xf>
    <xf numFmtId="0" fontId="27" fillId="58" borderId="10" xfId="0" applyFont="1" applyFill="1" applyBorder="1" applyAlignment="1">
      <alignment horizontal="center"/>
    </xf>
    <xf numFmtId="0" fontId="25" fillId="58" borderId="16" xfId="0" applyFont="1" applyFill="1" applyBorder="1" applyAlignment="1">
      <alignment horizontal="center"/>
    </xf>
    <xf numFmtId="0" fontId="25" fillId="58" borderId="13" xfId="0" applyFont="1" applyFill="1" applyBorder="1" applyAlignment="1">
      <alignment horizontal="center"/>
    </xf>
    <xf numFmtId="0" fontId="26" fillId="58" borderId="0" xfId="0" applyFont="1" applyFill="1"/>
    <xf numFmtId="0" fontId="25" fillId="58" borderId="10" xfId="0" applyFont="1" applyFill="1" applyBorder="1" applyAlignment="1">
      <alignment horizontal="left"/>
    </xf>
    <xf numFmtId="0" fontId="25" fillId="51" borderId="10" xfId="0" applyFont="1" applyFill="1" applyBorder="1" applyAlignment="1">
      <alignment horizontal="center"/>
    </xf>
    <xf numFmtId="0" fontId="27" fillId="51" borderId="10" xfId="0" applyFont="1" applyFill="1" applyBorder="1" applyAlignment="1">
      <alignment horizontal="center"/>
    </xf>
    <xf numFmtId="0" fontId="25" fillId="51" borderId="16" xfId="0" applyFont="1" applyFill="1" applyBorder="1" applyAlignment="1">
      <alignment horizontal="center"/>
    </xf>
    <xf numFmtId="0" fontId="25" fillId="51" borderId="13" xfId="0" applyFont="1" applyFill="1" applyBorder="1" applyAlignment="1">
      <alignment horizontal="center"/>
    </xf>
    <xf numFmtId="0" fontId="26" fillId="51" borderId="0" xfId="0" applyFont="1" applyFill="1"/>
    <xf numFmtId="0" fontId="25" fillId="51" borderId="10" xfId="0" applyFont="1" applyFill="1" applyBorder="1" applyAlignment="1">
      <alignment horizontal="left"/>
    </xf>
    <xf numFmtId="0" fontId="25" fillId="45" borderId="10" xfId="0" applyFont="1" applyFill="1" applyBorder="1" applyAlignment="1">
      <alignment horizontal="center"/>
    </xf>
    <xf numFmtId="0" fontId="27" fillId="45" borderId="10" xfId="0" applyFont="1" applyFill="1" applyBorder="1" applyAlignment="1">
      <alignment horizontal="center"/>
    </xf>
    <xf numFmtId="0" fontId="25" fillId="45" borderId="16" xfId="0" applyFont="1" applyFill="1" applyBorder="1" applyAlignment="1">
      <alignment horizontal="center"/>
    </xf>
    <xf numFmtId="0" fontId="25" fillId="45" borderId="13" xfId="0" applyFont="1" applyFill="1" applyBorder="1" applyAlignment="1">
      <alignment horizontal="center"/>
    </xf>
    <xf numFmtId="0" fontId="26" fillId="45" borderId="0" xfId="0" applyFont="1" applyFill="1"/>
    <xf numFmtId="0" fontId="25" fillId="45" borderId="10" xfId="0" applyFont="1" applyFill="1" applyBorder="1" applyAlignment="1">
      <alignment horizontal="left"/>
    </xf>
    <xf numFmtId="0" fontId="25" fillId="40" borderId="10" xfId="0" applyFont="1" applyFill="1" applyBorder="1" applyAlignment="1">
      <alignment horizontal="center"/>
    </xf>
    <xf numFmtId="0" fontId="27" fillId="40" borderId="10" xfId="0" applyFont="1" applyFill="1" applyBorder="1" applyAlignment="1">
      <alignment horizontal="center"/>
    </xf>
    <xf numFmtId="0" fontId="25" fillId="40" borderId="16" xfId="0" applyFont="1" applyFill="1" applyBorder="1" applyAlignment="1">
      <alignment horizontal="center"/>
    </xf>
    <xf numFmtId="0" fontId="25" fillId="40" borderId="13" xfId="0" applyFont="1" applyFill="1" applyBorder="1" applyAlignment="1">
      <alignment horizontal="center"/>
    </xf>
    <xf numFmtId="0" fontId="26" fillId="40" borderId="0" xfId="0" applyFont="1" applyFill="1"/>
    <xf numFmtId="0" fontId="25" fillId="40" borderId="10" xfId="0" applyFont="1" applyFill="1" applyBorder="1" applyAlignment="1">
      <alignment horizontal="left"/>
    </xf>
    <xf numFmtId="0" fontId="25" fillId="59" borderId="10" xfId="0" applyFont="1" applyFill="1" applyBorder="1" applyAlignment="1">
      <alignment horizontal="center"/>
    </xf>
    <xf numFmtId="0" fontId="27" fillId="59" borderId="10" xfId="0" applyFont="1" applyFill="1" applyBorder="1" applyAlignment="1">
      <alignment horizontal="center"/>
    </xf>
    <xf numFmtId="0" fontId="25" fillId="59" borderId="16" xfId="0" applyFont="1" applyFill="1" applyBorder="1" applyAlignment="1">
      <alignment horizontal="center"/>
    </xf>
    <xf numFmtId="0" fontId="25" fillId="59" borderId="13" xfId="0" applyFont="1" applyFill="1" applyBorder="1" applyAlignment="1">
      <alignment horizontal="center"/>
    </xf>
    <xf numFmtId="0" fontId="26" fillId="59" borderId="0" xfId="0" applyFont="1" applyFill="1"/>
    <xf numFmtId="0" fontId="25" fillId="59" borderId="10" xfId="0" applyFont="1" applyFill="1" applyBorder="1" applyAlignment="1">
      <alignment horizontal="left"/>
    </xf>
    <xf numFmtId="0" fontId="25" fillId="36" borderId="10" xfId="0" applyFont="1" applyFill="1" applyBorder="1" applyAlignment="1">
      <alignment horizontal="center"/>
    </xf>
    <xf numFmtId="0" fontId="27" fillId="36" borderId="10" xfId="0" applyFont="1" applyFill="1" applyBorder="1" applyAlignment="1">
      <alignment horizontal="center"/>
    </xf>
    <xf numFmtId="0" fontId="25" fillId="36" borderId="16" xfId="0" applyFont="1" applyFill="1" applyBorder="1" applyAlignment="1">
      <alignment horizontal="center"/>
    </xf>
    <xf numFmtId="0" fontId="25" fillId="36" borderId="13" xfId="0" applyFont="1" applyFill="1" applyBorder="1" applyAlignment="1">
      <alignment horizontal="center"/>
    </xf>
    <xf numFmtId="0" fontId="26" fillId="36" borderId="0" xfId="0" applyFont="1" applyFill="1"/>
    <xf numFmtId="0" fontId="25" fillId="36" borderId="10" xfId="0" applyFont="1" applyFill="1" applyBorder="1" applyAlignment="1">
      <alignment horizontal="left"/>
    </xf>
    <xf numFmtId="0" fontId="25" fillId="34" borderId="10" xfId="0" applyFont="1" applyFill="1" applyBorder="1" applyAlignment="1">
      <alignment horizontal="center"/>
    </xf>
    <xf numFmtId="0" fontId="27" fillId="34" borderId="10" xfId="0" applyFont="1" applyFill="1" applyBorder="1" applyAlignment="1">
      <alignment horizontal="center"/>
    </xf>
    <xf numFmtId="0" fontId="25" fillId="34" borderId="16" xfId="0" applyFont="1" applyFill="1" applyBorder="1" applyAlignment="1">
      <alignment horizontal="center"/>
    </xf>
    <xf numFmtId="0" fontId="25" fillId="34" borderId="13" xfId="0" applyFont="1" applyFill="1" applyBorder="1" applyAlignment="1">
      <alignment horizontal="center"/>
    </xf>
    <xf numFmtId="0" fontId="26" fillId="34" borderId="0" xfId="0" applyFont="1" applyFill="1"/>
    <xf numFmtId="0" fontId="25" fillId="34" borderId="10" xfId="0" applyFont="1" applyFill="1" applyBorder="1" applyAlignment="1">
      <alignment horizontal="left"/>
    </xf>
    <xf numFmtId="0" fontId="0" fillId="34" borderId="0" xfId="0" applyFill="1"/>
    <xf numFmtId="0" fontId="0" fillId="35" borderId="0" xfId="0" applyFill="1"/>
    <xf numFmtId="0" fontId="0" fillId="33" borderId="0" xfId="0" applyFill="1"/>
    <xf numFmtId="0" fontId="0" fillId="35" borderId="0" xfId="0" applyFill="1" applyAlignment="1">
      <alignment horizontal="right"/>
    </xf>
    <xf numFmtId="0" fontId="18" fillId="35" borderId="0" xfId="0" applyFont="1" applyFill="1"/>
    <xf numFmtId="0" fontId="18" fillId="35" borderId="10" xfId="0" applyFont="1" applyFill="1" applyBorder="1"/>
    <xf numFmtId="0" fontId="18" fillId="35" borderId="10" xfId="0" applyFont="1" applyFill="1" applyBorder="1" applyAlignment="1">
      <alignment horizontal="center" wrapText="1"/>
    </xf>
    <xf numFmtId="0" fontId="18" fillId="35" borderId="14" xfId="0" applyFont="1" applyFill="1" applyBorder="1" applyAlignment="1">
      <alignment horizontal="center"/>
    </xf>
    <xf numFmtId="0" fontId="18" fillId="35" borderId="15" xfId="0" applyFont="1" applyFill="1" applyBorder="1" applyAlignment="1">
      <alignment horizontal="center"/>
    </xf>
    <xf numFmtId="0" fontId="18" fillId="35" borderId="13" xfId="0" applyFont="1" applyFill="1" applyBorder="1" applyAlignment="1">
      <alignment horizontal="center"/>
    </xf>
    <xf numFmtId="0" fontId="18" fillId="35" borderId="23" xfId="0" applyFont="1" applyFill="1" applyBorder="1" applyAlignment="1">
      <alignment horizontal="center"/>
    </xf>
    <xf numFmtId="0" fontId="27" fillId="37" borderId="11" xfId="0" applyFont="1" applyFill="1" applyBorder="1" applyAlignment="1">
      <alignment horizontal="center" vertical="center" wrapText="1"/>
    </xf>
    <xf numFmtId="0" fontId="27" fillId="37" borderId="17" xfId="0" applyFont="1" applyFill="1" applyBorder="1" applyAlignment="1">
      <alignment horizontal="center" vertical="center" wrapText="1"/>
    </xf>
    <xf numFmtId="0" fontId="27" fillId="37" borderId="12" xfId="0" applyFont="1" applyFill="1" applyBorder="1" applyAlignment="1">
      <alignment horizontal="center" vertical="center" wrapText="1"/>
    </xf>
    <xf numFmtId="0" fontId="27" fillId="47" borderId="11" xfId="0" applyFont="1" applyFill="1" applyBorder="1" applyAlignment="1">
      <alignment horizontal="center" vertical="center" wrapText="1"/>
    </xf>
    <xf numFmtId="0" fontId="27" fillId="47" borderId="17" xfId="0" applyFont="1" applyFill="1" applyBorder="1" applyAlignment="1">
      <alignment horizontal="center" vertical="center" wrapText="1"/>
    </xf>
    <xf numFmtId="0" fontId="27" fillId="47" borderId="12" xfId="0" applyFont="1" applyFill="1" applyBorder="1" applyAlignment="1">
      <alignment horizontal="center" vertical="center" wrapText="1"/>
    </xf>
    <xf numFmtId="0" fontId="27" fillId="46" borderId="11" xfId="0" applyFont="1" applyFill="1" applyBorder="1" applyAlignment="1">
      <alignment horizontal="center" vertical="center" wrapText="1"/>
    </xf>
    <xf numFmtId="0" fontId="27" fillId="46" borderId="17" xfId="0" applyFont="1" applyFill="1" applyBorder="1" applyAlignment="1">
      <alignment horizontal="center" vertical="center" wrapText="1"/>
    </xf>
    <xf numFmtId="0" fontId="27" fillId="46" borderId="12" xfId="0" applyFont="1" applyFill="1" applyBorder="1" applyAlignment="1">
      <alignment horizontal="center" vertical="center" wrapText="1"/>
    </xf>
    <xf numFmtId="0" fontId="27" fillId="45" borderId="11" xfId="0" applyFont="1" applyFill="1" applyBorder="1" applyAlignment="1">
      <alignment horizontal="center" vertical="center" wrapText="1"/>
    </xf>
    <xf numFmtId="0" fontId="27" fillId="45" borderId="17" xfId="0" applyFont="1" applyFill="1" applyBorder="1" applyAlignment="1">
      <alignment horizontal="center" vertical="center" wrapText="1"/>
    </xf>
    <xf numFmtId="0" fontId="27" fillId="45" borderId="12" xfId="0" applyFont="1" applyFill="1" applyBorder="1" applyAlignment="1">
      <alignment horizontal="center" vertical="center" wrapText="1"/>
    </xf>
    <xf numFmtId="0" fontId="27" fillId="40" borderId="18" xfId="0" applyFont="1" applyFill="1" applyBorder="1" applyAlignment="1">
      <alignment horizontal="center" vertical="center" wrapText="1"/>
    </xf>
    <xf numFmtId="0" fontId="27" fillId="40" borderId="19" xfId="0" applyFont="1" applyFill="1" applyBorder="1" applyAlignment="1">
      <alignment horizontal="center" vertical="center" wrapText="1"/>
    </xf>
    <xf numFmtId="0" fontId="27" fillId="40" borderId="20" xfId="0" applyFont="1" applyFill="1" applyBorder="1" applyAlignment="1">
      <alignment horizontal="center" vertical="center" wrapText="1"/>
    </xf>
    <xf numFmtId="0" fontId="27" fillId="40" borderId="21" xfId="0" applyFont="1" applyFill="1" applyBorder="1" applyAlignment="1">
      <alignment horizontal="center" vertical="center" wrapText="1"/>
    </xf>
    <xf numFmtId="0" fontId="27" fillId="40" borderId="22" xfId="0" applyFont="1" applyFill="1" applyBorder="1" applyAlignment="1">
      <alignment horizontal="center" vertical="center" wrapText="1"/>
    </xf>
    <xf numFmtId="0" fontId="27" fillId="40" borderId="16" xfId="0" applyFont="1" applyFill="1" applyBorder="1" applyAlignment="1">
      <alignment horizontal="center" vertical="center" wrapText="1"/>
    </xf>
    <xf numFmtId="0" fontId="27" fillId="39" borderId="11" xfId="0" applyFont="1" applyFill="1" applyBorder="1" applyAlignment="1">
      <alignment horizontal="center" vertical="center" wrapText="1"/>
    </xf>
    <xf numFmtId="0" fontId="27" fillId="39" borderId="12" xfId="0" applyFont="1" applyFill="1" applyBorder="1" applyAlignment="1">
      <alignment horizontal="center" vertical="center" wrapText="1"/>
    </xf>
    <xf numFmtId="0" fontId="27" fillId="39" borderId="17" xfId="0" applyFont="1" applyFill="1" applyBorder="1" applyAlignment="1">
      <alignment horizontal="center" vertical="center" wrapText="1"/>
    </xf>
    <xf numFmtId="0" fontId="27" fillId="0" borderId="14" xfId="0" applyFont="1" applyBorder="1" applyAlignment="1">
      <alignment horizontal="center" vertical="center" wrapText="1"/>
    </xf>
    <xf numFmtId="0" fontId="27" fillId="0" borderId="15"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16"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3" xfId="0" applyFont="1" applyBorder="1" applyAlignment="1">
      <alignment horizontal="center" vertical="center" wrapText="1"/>
    </xf>
    <xf numFmtId="0" fontId="20" fillId="44" borderId="10" xfId="0" applyFont="1" applyFill="1" applyBorder="1" applyAlignment="1">
      <alignment horizontal="center" vertical="top"/>
    </xf>
    <xf numFmtId="0" fontId="19" fillId="42" borderId="10" xfId="0" applyFont="1" applyFill="1" applyBorder="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19" fillId="41" borderId="10" xfId="0" applyFont="1" applyFill="1" applyBorder="1" applyAlignment="1">
      <alignment horizontal="center" vertical="center"/>
    </xf>
    <xf numFmtId="0" fontId="19" fillId="41" borderId="10" xfId="0" applyFont="1" applyFill="1" applyBorder="1" applyAlignment="1">
      <alignment vertical="center"/>
    </xf>
    <xf numFmtId="0" fontId="19" fillId="43" borderId="10" xfId="0" applyFont="1" applyFill="1" applyBorder="1" applyAlignment="1">
      <alignment horizontal="center" vertical="center"/>
    </xf>
    <xf numFmtId="0" fontId="18" fillId="0" borderId="10" xfId="0" applyFont="1" applyBorder="1" applyAlignment="1"/>
    <xf numFmtId="0" fontId="18" fillId="0" borderId="10" xfId="0" applyFont="1" applyBorder="1" applyAlignment="1">
      <alignment horizontal="center" vertical="center"/>
    </xf>
    <xf numFmtId="0" fontId="18" fillId="49" borderId="10" xfId="0" applyFont="1" applyFill="1" applyBorder="1" applyAlignment="1"/>
    <xf numFmtId="0" fontId="18" fillId="51" borderId="10" xfId="0" applyFont="1" applyFill="1" applyBorder="1" applyAlignment="1"/>
    <xf numFmtId="0" fontId="18" fillId="50" borderId="10" xfId="0" applyFont="1" applyFill="1" applyBorder="1" applyAlignment="1"/>
    <xf numFmtId="0" fontId="18" fillId="49" borderId="14" xfId="0" applyFont="1" applyFill="1" applyBorder="1" applyAlignment="1">
      <alignment horizontal="center"/>
    </xf>
    <xf numFmtId="0" fontId="18" fillId="49" borderId="15" xfId="0" applyFont="1" applyFill="1" applyBorder="1" applyAlignment="1">
      <alignment horizontal="center"/>
    </xf>
    <xf numFmtId="0" fontId="18" fillId="49" borderId="13" xfId="0" applyFont="1" applyFill="1" applyBorder="1" applyAlignment="1">
      <alignment horizontal="center"/>
    </xf>
    <xf numFmtId="0" fontId="18" fillId="53" borderId="14" xfId="0" applyFont="1" applyFill="1" applyBorder="1" applyAlignment="1">
      <alignment horizontal="center"/>
    </xf>
    <xf numFmtId="0" fontId="18" fillId="53" borderId="15" xfId="0" applyFont="1" applyFill="1" applyBorder="1" applyAlignment="1">
      <alignment horizontal="center"/>
    </xf>
    <xf numFmtId="0" fontId="18" fillId="53" borderId="13" xfId="0" applyFont="1" applyFill="1" applyBorder="1" applyAlignment="1">
      <alignment horizontal="center"/>
    </xf>
    <xf numFmtId="0" fontId="18" fillId="50" borderId="14" xfId="0" applyFont="1" applyFill="1" applyBorder="1" applyAlignment="1">
      <alignment horizontal="center"/>
    </xf>
    <xf numFmtId="0" fontId="18" fillId="50" borderId="15" xfId="0" applyFont="1" applyFill="1" applyBorder="1" applyAlignment="1">
      <alignment horizontal="center"/>
    </xf>
    <xf numFmtId="0" fontId="18" fillId="50" borderId="13" xfId="0" applyFont="1" applyFill="1" applyBorder="1" applyAlignment="1">
      <alignment horizontal="center"/>
    </xf>
    <xf numFmtId="0" fontId="18" fillId="53" borderId="10" xfId="0" applyFont="1" applyFill="1" applyBorder="1" applyAlignment="1"/>
    <xf numFmtId="0" fontId="18" fillId="52" borderId="10" xfId="0" applyFont="1" applyFill="1" applyBorder="1" applyAlignment="1"/>
    <xf numFmtId="0" fontId="18" fillId="52" borderId="14" xfId="0" applyFont="1" applyFill="1" applyBorder="1" applyAlignment="1">
      <alignment horizontal="center"/>
    </xf>
    <xf numFmtId="0" fontId="18" fillId="52" borderId="15" xfId="0" applyFont="1" applyFill="1" applyBorder="1" applyAlignment="1">
      <alignment horizontal="center"/>
    </xf>
    <xf numFmtId="0" fontId="18" fillId="52" borderId="13" xfId="0" applyFont="1" applyFill="1" applyBorder="1" applyAlignment="1">
      <alignment horizontal="center"/>
    </xf>
    <xf numFmtId="0" fontId="18" fillId="51" borderId="14" xfId="0" applyFont="1" applyFill="1" applyBorder="1" applyAlignment="1">
      <alignment horizontal="center"/>
    </xf>
    <xf numFmtId="0" fontId="18" fillId="51" borderId="15" xfId="0" applyFont="1" applyFill="1" applyBorder="1" applyAlignment="1">
      <alignment horizontal="center"/>
    </xf>
    <xf numFmtId="0" fontId="18" fillId="51" borderId="13" xfId="0" applyFont="1" applyFill="1" applyBorder="1" applyAlignment="1">
      <alignment horizontal="center"/>
    </xf>
  </cellXfs>
  <cellStyles count="46">
    <cellStyle name="20% - Акцент1" xfId="20" builtinId="30" customBuiltin="1"/>
    <cellStyle name="20% - Акцент2" xfId="24" builtinId="34" customBuiltin="1"/>
    <cellStyle name="20% - Акцент3" xfId="28" builtinId="38" customBuiltin="1"/>
    <cellStyle name="20% - Акцент4" xfId="32" builtinId="42" customBuiltin="1"/>
    <cellStyle name="20% - Акцент5" xfId="36" builtinId="46" customBuiltin="1"/>
    <cellStyle name="20% - Акцент6" xfId="40" builtinId="50" customBuiltin="1"/>
    <cellStyle name="40% - Акцент1" xfId="21" builtinId="31" customBuiltin="1"/>
    <cellStyle name="40% - Акцент2" xfId="25" builtinId="35" customBuiltin="1"/>
    <cellStyle name="40% - Акцент3" xfId="29" builtinId="39" customBuiltin="1"/>
    <cellStyle name="40% - Акцент4" xfId="33" builtinId="43" customBuiltin="1"/>
    <cellStyle name="40% - Акцент5" xfId="37" builtinId="47" customBuiltin="1"/>
    <cellStyle name="40% - Акцент6" xfId="41" builtinId="51" customBuiltin="1"/>
    <cellStyle name="60% - Акцент1" xfId="22" builtinId="32" customBuiltin="1"/>
    <cellStyle name="60% - Акцент2" xfId="26" builtinId="36" customBuiltin="1"/>
    <cellStyle name="60% - Акцент3" xfId="30" builtinId="40" customBuiltin="1"/>
    <cellStyle name="60% - Акцент4" xfId="34" builtinId="44" customBuiltin="1"/>
    <cellStyle name="60% - Акцент5" xfId="38" builtinId="48" customBuiltin="1"/>
    <cellStyle name="60% - Акцент6" xfId="42" builtinId="52" customBuiltin="1"/>
    <cellStyle name="Акцент1" xfId="19" builtinId="29" customBuiltin="1"/>
    <cellStyle name="Акцент2" xfId="23" builtinId="33" customBuiltin="1"/>
    <cellStyle name="Акцент3" xfId="27" builtinId="37" customBuiltin="1"/>
    <cellStyle name="Акцент4" xfId="31" builtinId="41" customBuiltin="1"/>
    <cellStyle name="Акцент5" xfId="35" builtinId="45" customBuiltin="1"/>
    <cellStyle name="Акцент6" xfId="39" builtinId="49" customBuiltin="1"/>
    <cellStyle name="Ввод " xfId="10" builtinId="20" customBuiltin="1"/>
    <cellStyle name="Вывод" xfId="11" builtinId="21" customBuiltin="1"/>
    <cellStyle name="Вычисление" xfId="12" builtinId="22" customBuiltin="1"/>
    <cellStyle name="Заголовок 1" xfId="3" builtinId="16" customBuiltin="1"/>
    <cellStyle name="Заголовок 2" xfId="4" builtinId="17" customBuiltin="1"/>
    <cellStyle name="Заголовок 3" xfId="5" builtinId="18" customBuiltin="1"/>
    <cellStyle name="Заголовок 4" xfId="6" builtinId="19" customBuiltin="1"/>
    <cellStyle name="Итог" xfId="18" builtinId="25" customBuiltin="1"/>
    <cellStyle name="Контрольная ячейка" xfId="14" builtinId="23" customBuiltin="1"/>
    <cellStyle name="Название" xfId="2" builtinId="15" customBuiltin="1"/>
    <cellStyle name="Нейтральный" xfId="9" builtinId="28" customBuiltin="1"/>
    <cellStyle name="Обычный" xfId="0" builtinId="0"/>
    <cellStyle name="Обычный 2" xfId="44"/>
    <cellStyle name="Обычный 3" xfId="45"/>
    <cellStyle name="Плохой" xfId="8" builtinId="27" customBuiltin="1"/>
    <cellStyle name="Пояснение" xfId="17" builtinId="53" customBuiltin="1"/>
    <cellStyle name="Примечание" xfId="16" builtinId="10" customBuiltin="1"/>
    <cellStyle name="Процентный" xfId="1" builtinId="5"/>
    <cellStyle name="Связанная ячейка" xfId="13" builtinId="24" customBuiltin="1"/>
    <cellStyle name="Текст предупреждения" xfId="15" builtinId="11" customBuiltin="1"/>
    <cellStyle name="Финансовый" xfId="43" builtinId="3"/>
    <cellStyle name="Хороший" xfId="7" builtinId="26" customBuiltin="1"/>
  </cellStyles>
  <dxfs count="1">
    <dxf>
      <fill>
        <patternFill>
          <bgColor theme="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ocuments\&#1041;&#1072;&#1088;&#1099;&#109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Индикаторы"/>
    </sheetNames>
    <sheetDataSet>
      <sheetData sheetId="0" refreshError="1"/>
    </sheetDataSet>
  </externalBook>
</externalLink>
</file>

<file path=xl/theme/theme1.xml><?xml version="1.0" encoding="utf-8"?>
<a:theme xmlns:a="http://schemas.openxmlformats.org/drawingml/2006/main" name="Тема Office">
  <a:themeElements>
    <a:clrScheme name="Ион">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F277"/>
  <sheetViews>
    <sheetView workbookViewId="0">
      <pane xSplit="3" ySplit="3" topLeftCell="D265" activePane="bottomRight" state="frozen"/>
      <selection activeCell="C32" sqref="C32"/>
      <selection pane="topRight" activeCell="C32" sqref="C32"/>
      <selection pane="bottomLeft" activeCell="C32" sqref="C32"/>
      <selection pane="bottomRight" activeCell="A278" sqref="A278:XFD812"/>
    </sheetView>
  </sheetViews>
  <sheetFormatPr defaultColWidth="9.1796875" defaultRowHeight="14.5"/>
  <cols>
    <col min="1" max="1" width="7.26953125" customWidth="1"/>
    <col min="2" max="2" width="74" style="9" customWidth="1"/>
    <col min="3" max="3" width="11.26953125" customWidth="1"/>
    <col min="4" max="5" width="8.453125" customWidth="1"/>
    <col min="6" max="6" width="9.26953125" bestFit="1" customWidth="1"/>
    <col min="7" max="7" width="9.26953125" customWidth="1"/>
    <col min="8" max="8" width="9.26953125" bestFit="1" customWidth="1"/>
    <col min="9" max="9" width="9.7265625" bestFit="1" customWidth="1"/>
    <col min="10" max="10" width="8.81640625" customWidth="1"/>
    <col min="11" max="12" width="9.7265625" bestFit="1" customWidth="1"/>
    <col min="13" max="16" width="9.7265625" style="15" customWidth="1"/>
    <col min="17" max="17" width="9.81640625" bestFit="1" customWidth="1"/>
    <col min="18" max="19" width="9.7265625" bestFit="1" customWidth="1"/>
    <col min="20" max="20" width="8.1796875" customWidth="1"/>
    <col min="21" max="21" width="9.26953125" bestFit="1" customWidth="1"/>
    <col min="22" max="29" width="9.7265625" bestFit="1" customWidth="1"/>
    <col min="30" max="31" width="9.26953125" bestFit="1" customWidth="1"/>
    <col min="32" max="33" width="9.7265625" bestFit="1" customWidth="1"/>
    <col min="34" max="35" width="9.26953125" bestFit="1" customWidth="1"/>
    <col min="36" max="36" width="9.7265625" bestFit="1" customWidth="1"/>
    <col min="37" max="37" width="9.26953125" bestFit="1" customWidth="1"/>
    <col min="38" max="57" width="9.7265625" bestFit="1" customWidth="1"/>
    <col min="58" max="58" width="14.453125" customWidth="1"/>
  </cols>
  <sheetData>
    <row r="1" spans="1:58" s="1" customFormat="1" ht="15" customHeight="1">
      <c r="A1" s="161" t="s">
        <v>0</v>
      </c>
      <c r="B1" s="163" t="s">
        <v>1</v>
      </c>
      <c r="C1" s="161" t="s">
        <v>43</v>
      </c>
      <c r="D1" s="161" t="s">
        <v>2</v>
      </c>
      <c r="E1" s="161"/>
      <c r="F1" s="161"/>
      <c r="G1" s="161"/>
      <c r="H1" s="161"/>
      <c r="I1" s="161"/>
      <c r="J1" s="161"/>
      <c r="K1" s="161"/>
      <c r="L1" s="161"/>
      <c r="M1" s="161"/>
      <c r="N1" s="161"/>
      <c r="O1" s="161"/>
      <c r="P1" s="161"/>
      <c r="Q1" s="161"/>
      <c r="R1" s="161"/>
      <c r="S1" s="161"/>
      <c r="T1" s="160" t="s">
        <v>76</v>
      </c>
      <c r="U1" s="161" t="s">
        <v>86</v>
      </c>
      <c r="V1" s="161"/>
      <c r="W1" s="161"/>
      <c r="X1" s="161"/>
      <c r="Y1" s="161"/>
      <c r="Z1" s="161"/>
      <c r="AA1" s="161"/>
      <c r="AB1" s="161"/>
      <c r="AC1" s="160" t="s">
        <v>4</v>
      </c>
      <c r="AD1" s="161" t="s">
        <v>89</v>
      </c>
      <c r="AE1" s="161"/>
      <c r="AF1" s="161"/>
      <c r="AG1" s="161"/>
      <c r="AH1" s="161"/>
      <c r="AI1" s="161"/>
      <c r="AJ1" s="161"/>
      <c r="AK1" s="160" t="s">
        <v>6</v>
      </c>
      <c r="AL1" s="161" t="s">
        <v>7</v>
      </c>
      <c r="AM1" s="161"/>
      <c r="AN1" s="161"/>
      <c r="AO1" s="161"/>
      <c r="AP1" s="161"/>
      <c r="AQ1" s="161"/>
      <c r="AR1" s="161"/>
      <c r="AS1" s="161"/>
      <c r="AT1" s="161"/>
      <c r="AU1" s="160" t="s">
        <v>8</v>
      </c>
      <c r="AV1" s="161" t="s">
        <v>88</v>
      </c>
      <c r="AW1" s="161"/>
      <c r="AX1" s="161"/>
      <c r="AY1" s="161"/>
      <c r="AZ1" s="161"/>
      <c r="BA1" s="161"/>
      <c r="BB1" s="161"/>
      <c r="BC1" s="161"/>
      <c r="BD1" s="161"/>
      <c r="BE1" s="160" t="s">
        <v>10</v>
      </c>
      <c r="BF1" s="3" t="s">
        <v>11</v>
      </c>
    </row>
    <row r="2" spans="1:58" s="1" customFormat="1">
      <c r="A2" s="161"/>
      <c r="B2" s="163"/>
      <c r="C2" s="161"/>
      <c r="D2" s="161" t="s">
        <v>12</v>
      </c>
      <c r="E2" s="161" t="s">
        <v>101</v>
      </c>
      <c r="F2" s="161" t="s">
        <v>102</v>
      </c>
      <c r="G2" s="161" t="s">
        <v>13</v>
      </c>
      <c r="H2" s="161" t="s">
        <v>14</v>
      </c>
      <c r="I2" s="161" t="s">
        <v>15</v>
      </c>
      <c r="J2" s="161"/>
      <c r="K2" s="161" t="s">
        <v>16</v>
      </c>
      <c r="L2" s="161"/>
      <c r="M2" s="18"/>
      <c r="N2" s="18"/>
      <c r="O2" s="18"/>
      <c r="P2" s="18"/>
      <c r="Q2" s="162" t="s">
        <v>17</v>
      </c>
      <c r="R2" s="162" t="s">
        <v>18</v>
      </c>
      <c r="S2" s="162" t="s">
        <v>19</v>
      </c>
      <c r="T2" s="160"/>
      <c r="U2" s="161" t="s">
        <v>20</v>
      </c>
      <c r="V2" s="161" t="s">
        <v>77</v>
      </c>
      <c r="W2" s="161"/>
      <c r="X2" s="161" t="s">
        <v>21</v>
      </c>
      <c r="Y2" s="161"/>
      <c r="Z2" s="162" t="s">
        <v>22</v>
      </c>
      <c r="AA2" s="162" t="s">
        <v>78</v>
      </c>
      <c r="AB2" s="162" t="s">
        <v>23</v>
      </c>
      <c r="AC2" s="160"/>
      <c r="AD2" s="161" t="s">
        <v>24</v>
      </c>
      <c r="AE2" s="161" t="s">
        <v>25</v>
      </c>
      <c r="AF2" s="161" t="s">
        <v>26</v>
      </c>
      <c r="AG2" s="161"/>
      <c r="AH2" s="162" t="s">
        <v>27</v>
      </c>
      <c r="AI2" s="162" t="s">
        <v>28</v>
      </c>
      <c r="AJ2" s="162" t="s">
        <v>29</v>
      </c>
      <c r="AK2" s="160"/>
      <c r="AL2" s="161" t="s">
        <v>30</v>
      </c>
      <c r="AM2" s="161"/>
      <c r="AN2" s="161" t="s">
        <v>31</v>
      </c>
      <c r="AO2" s="161"/>
      <c r="AP2" s="161" t="s">
        <v>32</v>
      </c>
      <c r="AQ2" s="161"/>
      <c r="AR2" s="162" t="s">
        <v>33</v>
      </c>
      <c r="AS2" s="162" t="s">
        <v>34</v>
      </c>
      <c r="AT2" s="162" t="s">
        <v>35</v>
      </c>
      <c r="AU2" s="160"/>
      <c r="AV2" s="161" t="s">
        <v>36</v>
      </c>
      <c r="AW2" s="161"/>
      <c r="AX2" s="161" t="s">
        <v>37</v>
      </c>
      <c r="AY2" s="161"/>
      <c r="AZ2" s="161" t="s">
        <v>38</v>
      </c>
      <c r="BA2" s="161"/>
      <c r="BB2" s="162" t="s">
        <v>39</v>
      </c>
      <c r="BC2" s="162" t="s">
        <v>40</v>
      </c>
      <c r="BD2" s="162" t="s">
        <v>41</v>
      </c>
      <c r="BE2" s="160"/>
      <c r="BF2" s="161" t="s">
        <v>42</v>
      </c>
    </row>
    <row r="3" spans="1:58" s="1" customFormat="1">
      <c r="A3" s="161"/>
      <c r="B3" s="163"/>
      <c r="C3" s="161"/>
      <c r="D3" s="161"/>
      <c r="E3" s="161"/>
      <c r="F3" s="161"/>
      <c r="G3" s="161"/>
      <c r="H3" s="161"/>
      <c r="I3" s="1" t="s">
        <v>80</v>
      </c>
      <c r="J3" s="1" t="s">
        <v>75</v>
      </c>
      <c r="K3" s="1" t="s">
        <v>80</v>
      </c>
      <c r="L3" s="1" t="s">
        <v>75</v>
      </c>
      <c r="M3" s="18"/>
      <c r="N3" s="18"/>
      <c r="O3" s="18"/>
      <c r="P3" s="18"/>
      <c r="Q3" s="162"/>
      <c r="R3" s="162"/>
      <c r="S3" s="162"/>
      <c r="T3" s="160"/>
      <c r="U3" s="161"/>
      <c r="V3" s="1" t="s">
        <v>80</v>
      </c>
      <c r="W3" s="1" t="s">
        <v>75</v>
      </c>
      <c r="X3" s="1" t="s">
        <v>80</v>
      </c>
      <c r="Y3" s="1" t="s">
        <v>75</v>
      </c>
      <c r="Z3" s="162"/>
      <c r="AA3" s="162"/>
      <c r="AB3" s="162"/>
      <c r="AC3" s="160"/>
      <c r="AD3" s="161"/>
      <c r="AE3" s="161"/>
      <c r="AF3" s="1" t="s">
        <v>80</v>
      </c>
      <c r="AG3" s="1" t="s">
        <v>75</v>
      </c>
      <c r="AH3" s="162"/>
      <c r="AI3" s="162"/>
      <c r="AJ3" s="162"/>
      <c r="AK3" s="160"/>
      <c r="AL3" s="1" t="s">
        <v>80</v>
      </c>
      <c r="AM3" s="1" t="s">
        <v>79</v>
      </c>
      <c r="AO3" s="1" t="s">
        <v>79</v>
      </c>
      <c r="AQ3" s="1" t="s">
        <v>79</v>
      </c>
      <c r="AR3" s="162"/>
      <c r="AS3" s="162"/>
      <c r="AT3" s="162"/>
      <c r="AU3" s="160"/>
      <c r="AV3" s="1" t="s">
        <v>80</v>
      </c>
      <c r="AW3" s="1" t="s">
        <v>79</v>
      </c>
      <c r="AX3" s="1" t="s">
        <v>80</v>
      </c>
      <c r="AY3" s="1" t="s">
        <v>79</v>
      </c>
      <c r="AZ3" s="1" t="s">
        <v>80</v>
      </c>
      <c r="BA3" s="1" t="s">
        <v>79</v>
      </c>
      <c r="BB3" s="162"/>
      <c r="BC3" s="162"/>
      <c r="BD3" s="162"/>
      <c r="BE3" s="160"/>
      <c r="BF3" s="161"/>
    </row>
    <row r="4" spans="1:58" s="15" customFormat="1">
      <c r="A4" s="15">
        <f>'бланки '!D6</f>
        <v>1</v>
      </c>
      <c r="B4" s="15" t="str">
        <f>'бланки '!C6</f>
        <v>Муниципальное казенное общеобразовательное учреждение Пудинская средняя общеобразовательная школа</v>
      </c>
      <c r="C4" s="15">
        <f>анкеты!C2</f>
        <v>58</v>
      </c>
      <c r="D4" s="15">
        <f>SUMIF('бланки '!K6:Y6,"&lt;2")</f>
        <v>14</v>
      </c>
      <c r="E4" s="15">
        <f>COUNTIF('бланки '!K6:Y6,"&lt;2")</f>
        <v>14</v>
      </c>
      <c r="F4" s="15">
        <f>SUMIF('бланки '!Z6:CM6,"&lt;2")</f>
        <v>60</v>
      </c>
      <c r="G4" s="15">
        <f>COUNTIF('бланки '!Z6:CM6,"&lt;2")</f>
        <v>60</v>
      </c>
      <c r="H4" s="15">
        <f>SUM('бланки '!CN6:CQ6)</f>
        <v>4</v>
      </c>
      <c r="I4" s="15">
        <f>анкеты!E2</f>
        <v>58</v>
      </c>
      <c r="J4" s="15">
        <f>анкеты!D2</f>
        <v>58</v>
      </c>
      <c r="K4" s="15">
        <f>анкеты!G2</f>
        <v>58</v>
      </c>
      <c r="L4" s="15">
        <f>анкеты!F2</f>
        <v>58</v>
      </c>
      <c r="M4" s="15">
        <f>D4/E4*100</f>
        <v>100</v>
      </c>
      <c r="N4" s="15">
        <f>F4/G4*100</f>
        <v>100</v>
      </c>
      <c r="O4" s="15">
        <f>I4/J4*100</f>
        <v>100</v>
      </c>
      <c r="P4" s="15">
        <f>K4/L4*100</f>
        <v>100</v>
      </c>
      <c r="Q4" s="19">
        <f>ROUNDDOWN((M4+N4)/2,0)</f>
        <v>100</v>
      </c>
      <c r="R4" s="19">
        <f>ROUND(MIN(H4*30,100),0)</f>
        <v>100</v>
      </c>
      <c r="S4" s="19">
        <f>ROUNDDOWN((O4+P4)/2,0)</f>
        <v>100</v>
      </c>
      <c r="T4" s="17">
        <f>IF((MOD(Q4*0.3+R4*0.3+S4*0.4,1.1)*50&lt;0.55),ROUNDDOWN(Q4*0.3+R4*0.3+S4*0.4,1),ROUNDUP(Q4*0.3+R4*0.3+S4*0.4,1))</f>
        <v>100</v>
      </c>
      <c r="U4" s="15">
        <f>SUM('бланки '!CR6:CV6)</f>
        <v>5</v>
      </c>
      <c r="X4" s="15">
        <f>анкеты!H2</f>
        <v>58</v>
      </c>
      <c r="Y4" s="15">
        <f>C4</f>
        <v>58</v>
      </c>
      <c r="Z4" s="19">
        <f>MIN(100,U4*20)</f>
        <v>100</v>
      </c>
      <c r="AA4" s="19">
        <f>ROUNDDOWN((Z4+AB4)/2,0)</f>
        <v>100</v>
      </c>
      <c r="AB4" s="19">
        <f>IF((MOD(X4*100/Y4,1)&lt;0.55),ROUNDDOWN(X4*100/Y4,0),ROUNDUP(X4*100/Y4,0))</f>
        <v>100</v>
      </c>
      <c r="AC4" s="20">
        <f>IF((MOD(Z4*0.5+AB4*0.5,1.1)&lt;0.55),ROUNDDOWN(Z4*0.5+AB4*0.5,1),ROUNDUP(Z4*0.5+AB4*0.5,1))</f>
        <v>100</v>
      </c>
      <c r="AD4" s="15">
        <f>IF('бланки '!I6=1,('бланки '!CX6+'бланки '!CZ6)*3,SUM('бланки '!CW6:DA6))</f>
        <v>1</v>
      </c>
      <c r="AE4" s="15">
        <f>IF('бланки '!H6=2,SUM('бланки '!DE6:DG6)*2-1,SUM('бланки '!DB6:DG6))</f>
        <v>4</v>
      </c>
      <c r="AF4" s="15">
        <f>анкеты!J2</f>
        <v>15</v>
      </c>
      <c r="AG4" s="15">
        <f>анкеты!I2</f>
        <v>15</v>
      </c>
      <c r="AH4" s="19">
        <f>MIN(AD4*20,100)</f>
        <v>20</v>
      </c>
      <c r="AI4" s="19">
        <f>MIN(AE4*20,100)</f>
        <v>80</v>
      </c>
      <c r="AJ4" s="2">
        <f>IF((MOD(AF4*100/AG4,1)&lt;0.55),ROUNDDOWN(AF4*100/AG4,0),ROUNDUP(AF4*100/AG4,0))</f>
        <v>100</v>
      </c>
      <c r="AK4" s="20">
        <f>IF((MOD(0.3*AH4+0.4*AI4+0.3*AJ4,1.1)&lt;0.55),ROUNDDOWN(0.3*AH4+0.4*AI4+0.3*AJ4,1),ROUNDUP(0.3*AH4+0.4*AI4+0.3*AJ4,1))</f>
        <v>68</v>
      </c>
      <c r="AL4" s="15">
        <f>анкеты!K2</f>
        <v>58</v>
      </c>
      <c r="AM4" s="15">
        <f>C4</f>
        <v>58</v>
      </c>
      <c r="AN4" s="15">
        <f>анкеты!L2</f>
        <v>58</v>
      </c>
      <c r="AO4" s="15">
        <f>C4</f>
        <v>58</v>
      </c>
      <c r="AP4" s="15">
        <f>анкеты!N2</f>
        <v>58</v>
      </c>
      <c r="AQ4" s="15">
        <f>анкеты!M2</f>
        <v>58</v>
      </c>
      <c r="AR4" s="19">
        <f>IF((MOD(AL4*100/AM4,1)&lt;0.55),ROUNDDOWN(AL4*100/AM4,0),ROUNDUP(AL4*100/AM4,0))</f>
        <v>100</v>
      </c>
      <c r="AS4" s="19">
        <f>IF((MOD(AN4*100/AO4,1)&lt;0.55),ROUNDDOWN(AN4*100/AO4,0),ROUNDUP(AN4*100/AO4,0))</f>
        <v>100</v>
      </c>
      <c r="AT4" s="19">
        <f>IF((MOD(AP4*100/AQ4,1)&lt;0.55),ROUNDDOWN(AP4*100/AQ4,0),ROUNDUP(AP4*100/AQ4,0))</f>
        <v>100</v>
      </c>
      <c r="AU4" s="17">
        <f>IF((MOD(0.4*AR4+0.4*AS4+0.2*AT4,1.1)&lt;0.55),ROUNDDOWN(0.4*AR4+0.4*AS4+0.2*AT4,1),ROUNDUP(0.4*AR4+0.4*AS4+0.2*AT4,1))</f>
        <v>100</v>
      </c>
      <c r="AV4" s="15">
        <f>анкеты!O2</f>
        <v>58</v>
      </c>
      <c r="AW4" s="15">
        <f>C4</f>
        <v>58</v>
      </c>
      <c r="AX4" s="15">
        <f>анкеты!P2</f>
        <v>58</v>
      </c>
      <c r="AY4" s="15">
        <f>C4</f>
        <v>58</v>
      </c>
      <c r="AZ4" s="15">
        <f>анкеты!Q2</f>
        <v>58</v>
      </c>
      <c r="BA4" s="15">
        <f>C4</f>
        <v>58</v>
      </c>
      <c r="BB4" s="19">
        <f>IF((MOD(AV4*100/AW4,1)&lt;0.55),ROUNDDOWN(AV4*100/AW4,0),ROUNDUP(AV4*100/AW4,0))</f>
        <v>100</v>
      </c>
      <c r="BC4" s="19">
        <f>IF((MOD(AX4*100/AY4,1)&lt;0.55),ROUNDDOWN(AX4*100/AY4,0),ROUNDUP(AX4*100/AY4,0))</f>
        <v>100</v>
      </c>
      <c r="BD4" s="19">
        <f>IF((MOD(AZ4*100/BA4,1)&lt;0.55),ROUNDDOWN(AZ4*100/BA4,0),ROUNDUP(AZ4*100/BA4,0))</f>
        <v>100</v>
      </c>
      <c r="BE4" s="17">
        <f>IF((MOD(0.3*BB4+0.2*BC4+0.5*BD4,1.1)&lt;0.55),ROUNDDOWN(0.3*BB4+0.2*BC4+0.5*BD4,1),ROUNDUP(0.3*BB4+0.2*BC4+0.5*BD4,1))</f>
        <v>100</v>
      </c>
      <c r="BF4" s="15">
        <f>(T4+AC4+AK4+AU4+BE4)/5</f>
        <v>93.6</v>
      </c>
    </row>
    <row r="5" spans="1:58">
      <c r="A5" s="15">
        <f>'бланки '!D7</f>
        <v>2</v>
      </c>
      <c r="B5" s="15" t="str">
        <f>'бланки '!C7</f>
        <v>Муниципальное казенное общеобразовательное учреждение средняя общеобразовательная школа №1 г. Кедрового</v>
      </c>
      <c r="C5" s="15">
        <f>анкеты!C3</f>
        <v>164</v>
      </c>
      <c r="D5" s="15">
        <f>SUMIF('бланки '!K7:Y7,"&lt;2")</f>
        <v>14</v>
      </c>
      <c r="E5" s="15">
        <f>COUNTIF('бланки '!K7:Y7,"&lt;2")</f>
        <v>14</v>
      </c>
      <c r="F5" s="15">
        <f>SUMIF('бланки '!Z7:CM7,"&lt;2")</f>
        <v>60</v>
      </c>
      <c r="G5" s="15">
        <f>COUNTIF('бланки '!Z7:CM7,"&lt;2")</f>
        <v>60</v>
      </c>
      <c r="H5" s="15">
        <f>SUM('бланки '!CN7:CQ7)</f>
        <v>4</v>
      </c>
      <c r="I5" s="15">
        <f>анкеты!E3</f>
        <v>164</v>
      </c>
      <c r="J5" s="15">
        <f>анкеты!D3</f>
        <v>164</v>
      </c>
      <c r="K5" s="15">
        <f>анкеты!G3</f>
        <v>164</v>
      </c>
      <c r="L5" s="15">
        <f>анкеты!F3</f>
        <v>164</v>
      </c>
      <c r="M5" s="15">
        <f t="shared" ref="M5:M27" si="0">D5/E5*100</f>
        <v>100</v>
      </c>
      <c r="N5" s="15">
        <f t="shared" ref="N5:N28" si="1">F5/G5*100</f>
        <v>100</v>
      </c>
      <c r="O5" s="15">
        <f t="shared" ref="O5:O28" si="2">I5/J5*100</f>
        <v>100</v>
      </c>
      <c r="P5" s="15">
        <f t="shared" ref="P5:P28" si="3">K5/L5*100</f>
        <v>100</v>
      </c>
      <c r="Q5" s="26">
        <f t="shared" ref="Q5:Q28" si="4">ROUNDDOWN((M5+N5)/2,0)</f>
        <v>100</v>
      </c>
      <c r="R5" s="26">
        <f t="shared" ref="R5:R28" si="5">ROUND(MIN(H5*30,100),0)</f>
        <v>100</v>
      </c>
      <c r="S5" s="26">
        <f t="shared" ref="S5:S28" si="6">ROUNDDOWN((O5+P5)/2,0)</f>
        <v>100</v>
      </c>
      <c r="T5" s="25">
        <f t="shared" ref="T5:T28" si="7">IF((MOD(Q5*0.3+R5*0.3+S5*0.4,1.1)*50&lt;0.55),ROUNDDOWN(Q5*0.3+R5*0.3+S5*0.4,1),ROUNDUP(Q5*0.3+R5*0.3+S5*0.4,1))</f>
        <v>100</v>
      </c>
      <c r="U5" s="15">
        <f>SUM('бланки '!CR7:CV7)</f>
        <v>5</v>
      </c>
      <c r="V5" s="15"/>
      <c r="W5" s="15"/>
      <c r="X5" s="15">
        <f>анкеты!H3</f>
        <v>164</v>
      </c>
      <c r="Y5" s="15">
        <f t="shared" ref="Y5:Y28" si="8">C5</f>
        <v>164</v>
      </c>
      <c r="Z5" s="26">
        <f t="shared" ref="Z5:Z28" si="9">MIN(100,U5*20)</f>
        <v>100</v>
      </c>
      <c r="AA5" s="26">
        <f t="shared" ref="AA5:AA28" si="10">ROUNDDOWN((Z5+AB5)/2,0)</f>
        <v>100</v>
      </c>
      <c r="AB5" s="26">
        <f t="shared" ref="AB5:AB28" si="11">IF((MOD(X5*100/Y5,1)&lt;0.55),ROUNDDOWN(X5*100/Y5,0),ROUNDUP(X5*100/Y5,0))</f>
        <v>100</v>
      </c>
      <c r="AC5" s="20">
        <f t="shared" ref="AC5:AC28" si="12">IF((MOD(Z5*0.5+AB5*0.5,1.1)&lt;0.55),ROUNDDOWN(Z5*0.5+AB5*0.5,1),ROUNDUP(Z5*0.5+AB5*0.5,1))</f>
        <v>100</v>
      </c>
      <c r="AD5" s="15">
        <f>IF('бланки '!I7=1,('бланки '!CX7+'бланки '!CZ7)*3,SUM('бланки '!CW7:DA7))</f>
        <v>4</v>
      </c>
      <c r="AE5" s="15">
        <f>IF('бланки '!H7=2,SUM('бланки '!DE7:DG7)*2-1,SUM('бланки '!DB7:DG7))</f>
        <v>5</v>
      </c>
      <c r="AF5" s="15">
        <f>анкеты!J3</f>
        <v>41</v>
      </c>
      <c r="AG5" s="15">
        <f>анкеты!I3</f>
        <v>41</v>
      </c>
      <c r="AH5" s="26">
        <f t="shared" ref="AH5:AH28" si="13">MIN(AD5*20,100)</f>
        <v>80</v>
      </c>
      <c r="AI5" s="26">
        <f t="shared" ref="AI5:AI28" si="14">MIN(AE5*20,100)</f>
        <v>100</v>
      </c>
      <c r="AJ5" s="2">
        <f t="shared" ref="AJ5:AJ28" si="15">IF((MOD(AF5*100/AG5,1)&lt;0.55),ROUNDDOWN(AF5*100/AG5,0),ROUNDUP(AF5*100/AG5,0))</f>
        <v>100</v>
      </c>
      <c r="AK5" s="20">
        <f t="shared" ref="AK5:AK28" si="16">IF((MOD(0.3*AH5+0.4*AI5+0.3*AJ5,1.1)&lt;0.55),ROUNDDOWN(0.3*AH5+0.4*AI5+0.3*AJ5,1),ROUNDUP(0.3*AH5+0.4*AI5+0.3*AJ5,1))</f>
        <v>94</v>
      </c>
      <c r="AL5" s="15">
        <f>анкеты!K3</f>
        <v>164</v>
      </c>
      <c r="AM5" s="15">
        <f t="shared" ref="AM5:AM28" si="17">C5</f>
        <v>164</v>
      </c>
      <c r="AN5" s="15">
        <f>анкеты!L3</f>
        <v>164</v>
      </c>
      <c r="AO5" s="15">
        <f t="shared" ref="AO5:AO28" si="18">C5</f>
        <v>164</v>
      </c>
      <c r="AP5" s="15">
        <f>анкеты!N3</f>
        <v>164</v>
      </c>
      <c r="AQ5" s="15">
        <f>анкеты!M3</f>
        <v>164</v>
      </c>
      <c r="AR5" s="26">
        <f t="shared" ref="AR5:AR28" si="19">IF((MOD(AL5*100/AM5,1)&lt;0.55),ROUNDDOWN(AL5*100/AM5,0),ROUNDUP(AL5*100/AM5,0))</f>
        <v>100</v>
      </c>
      <c r="AS5" s="26">
        <f t="shared" ref="AS5:AS28" si="20">IF((MOD(AN5*100/AO5,1)&lt;0.55),ROUNDDOWN(AN5*100/AO5,0),ROUNDUP(AN5*100/AO5,0))</f>
        <v>100</v>
      </c>
      <c r="AT5" s="26">
        <f t="shared" ref="AT5:AT28" si="21">IF((MOD(AP5*100/AQ5,1)&lt;0.55),ROUNDDOWN(AP5*100/AQ5,0),ROUNDUP(AP5*100/AQ5,0))</f>
        <v>100</v>
      </c>
      <c r="AU5" s="25">
        <f t="shared" ref="AU5:AU28" si="22">IF((MOD(0.4*AR5+0.4*AS5+0.2*AT5,1.1)&lt;0.55),ROUNDDOWN(0.4*AR5+0.4*AS5+0.2*AT5,1),ROUNDUP(0.4*AR5+0.4*AS5+0.2*AT5,1))</f>
        <v>100</v>
      </c>
      <c r="AV5" s="15">
        <f>анкеты!O3</f>
        <v>164</v>
      </c>
      <c r="AW5" s="15">
        <f t="shared" ref="AW5:AW28" si="23">C5</f>
        <v>164</v>
      </c>
      <c r="AX5" s="15">
        <f>анкеты!P3</f>
        <v>164</v>
      </c>
      <c r="AY5" s="15">
        <f t="shared" ref="AY5:AY28" si="24">C5</f>
        <v>164</v>
      </c>
      <c r="AZ5" s="15">
        <f>анкеты!Q3</f>
        <v>164</v>
      </c>
      <c r="BA5" s="15">
        <f t="shared" ref="BA5:BA28" si="25">C5</f>
        <v>164</v>
      </c>
      <c r="BB5" s="26">
        <f t="shared" ref="BB5:BB28" si="26">IF((MOD(AV5*100/AW5,1)&lt;0.55),ROUNDDOWN(AV5*100/AW5,0),ROUNDUP(AV5*100/AW5,0))</f>
        <v>100</v>
      </c>
      <c r="BC5" s="26">
        <f t="shared" ref="BC5:BC28" si="27">IF((MOD(AX5*100/AY5,1)&lt;0.55),ROUNDDOWN(AX5*100/AY5,0),ROUNDUP(AX5*100/AY5,0))</f>
        <v>100</v>
      </c>
      <c r="BD5" s="26">
        <f t="shared" ref="BD5:BD28" si="28">IF((MOD(AZ5*100/BA5,1)&lt;0.55),ROUNDDOWN(AZ5*100/BA5,0),ROUNDUP(AZ5*100/BA5,0))</f>
        <v>100</v>
      </c>
      <c r="BE5" s="25">
        <f t="shared" ref="BE5:BE28" si="29">IF((MOD(0.3*BB5+0.2*BC5+0.5*BD5,1.1)&lt;0.55),ROUNDDOWN(0.3*BB5+0.2*BC5+0.5*BD5,1),ROUNDUP(0.3*BB5+0.2*BC5+0.5*BD5,1))</f>
        <v>100</v>
      </c>
      <c r="BF5" s="15">
        <f t="shared" ref="BF5:BF28" si="30">(T5+AC5+AK5+AU5+BE5)/5</f>
        <v>98.8</v>
      </c>
    </row>
    <row r="6" spans="1:58">
      <c r="A6" s="15">
        <f>'бланки '!D8</f>
        <v>3</v>
      </c>
      <c r="B6" s="15" t="str">
        <f>'бланки '!C8</f>
        <v>Муниципальное автономное общеобразовательное учреждение средняя общеобразовательная школа № 11 им. В.И. Смирнова г.Томска</v>
      </c>
      <c r="C6" s="15">
        <f>анкеты!C4</f>
        <v>374</v>
      </c>
      <c r="D6" s="15">
        <f>SUMIF('бланки '!K8:Y8,"&lt;2")</f>
        <v>14</v>
      </c>
      <c r="E6" s="15">
        <f>COUNTIF('бланки '!K8:Y8,"&lt;2")</f>
        <v>14</v>
      </c>
      <c r="F6" s="15">
        <f>SUMIF('бланки '!Z8:CM8,"&lt;2")</f>
        <v>60</v>
      </c>
      <c r="G6" s="15">
        <f>COUNTIF('бланки '!Z8:CM8,"&lt;2")</f>
        <v>60</v>
      </c>
      <c r="H6" s="15">
        <f>SUM('бланки '!CN8:CQ8)</f>
        <v>4</v>
      </c>
      <c r="I6" s="15">
        <f>анкеты!E4</f>
        <v>374</v>
      </c>
      <c r="J6" s="15">
        <f>анкеты!D4</f>
        <v>374</v>
      </c>
      <c r="K6" s="15">
        <f>анкеты!G4</f>
        <v>374</v>
      </c>
      <c r="L6" s="15">
        <f>анкеты!F4</f>
        <v>374</v>
      </c>
      <c r="M6" s="15">
        <f t="shared" si="0"/>
        <v>100</v>
      </c>
      <c r="N6" s="15">
        <f t="shared" si="1"/>
        <v>100</v>
      </c>
      <c r="O6" s="15">
        <f t="shared" si="2"/>
        <v>100</v>
      </c>
      <c r="P6" s="15">
        <f t="shared" si="3"/>
        <v>100</v>
      </c>
      <c r="Q6" s="26">
        <f t="shared" si="4"/>
        <v>100</v>
      </c>
      <c r="R6" s="26">
        <f t="shared" si="5"/>
        <v>100</v>
      </c>
      <c r="S6" s="26">
        <f t="shared" si="6"/>
        <v>100</v>
      </c>
      <c r="T6" s="25">
        <f t="shared" si="7"/>
        <v>100</v>
      </c>
      <c r="U6" s="15">
        <f>SUM('бланки '!CR8:CV8)</f>
        <v>5</v>
      </c>
      <c r="V6" s="15"/>
      <c r="W6" s="15"/>
      <c r="X6" s="15">
        <f>анкеты!H4</f>
        <v>374</v>
      </c>
      <c r="Y6" s="15">
        <f t="shared" si="8"/>
        <v>374</v>
      </c>
      <c r="Z6" s="26">
        <f t="shared" si="9"/>
        <v>100</v>
      </c>
      <c r="AA6" s="26">
        <f t="shared" si="10"/>
        <v>100</v>
      </c>
      <c r="AB6" s="26">
        <f t="shared" si="11"/>
        <v>100</v>
      </c>
      <c r="AC6" s="20">
        <f t="shared" si="12"/>
        <v>100</v>
      </c>
      <c r="AD6" s="15">
        <f>IF('бланки '!I8=1,('бланки '!CX8+'бланки '!CZ8)*3,SUM('бланки '!CW8:DA8))</f>
        <v>0</v>
      </c>
      <c r="AE6" s="15">
        <f>IF('бланки '!H8=2,SUM('бланки '!DE8:DG8)*2-1,SUM('бланки '!DB8:DG8))</f>
        <v>3</v>
      </c>
      <c r="AF6" s="15">
        <f>анкеты!J4</f>
        <v>94</v>
      </c>
      <c r="AG6" s="15">
        <f>анкеты!I4</f>
        <v>94</v>
      </c>
      <c r="AH6" s="26">
        <f t="shared" si="13"/>
        <v>0</v>
      </c>
      <c r="AI6" s="26">
        <f t="shared" si="14"/>
        <v>60</v>
      </c>
      <c r="AJ6" s="2">
        <f t="shared" si="15"/>
        <v>100</v>
      </c>
      <c r="AK6" s="20">
        <f t="shared" si="16"/>
        <v>54</v>
      </c>
      <c r="AL6" s="15">
        <f>анкеты!K4</f>
        <v>374</v>
      </c>
      <c r="AM6" s="15">
        <f t="shared" si="17"/>
        <v>374</v>
      </c>
      <c r="AN6" s="15">
        <f>анкеты!L4</f>
        <v>374</v>
      </c>
      <c r="AO6" s="15">
        <f t="shared" si="18"/>
        <v>374</v>
      </c>
      <c r="AP6" s="15">
        <f>анкеты!N4</f>
        <v>374</v>
      </c>
      <c r="AQ6" s="15">
        <f>анкеты!M4</f>
        <v>374</v>
      </c>
      <c r="AR6" s="26">
        <f t="shared" si="19"/>
        <v>100</v>
      </c>
      <c r="AS6" s="26">
        <f t="shared" si="20"/>
        <v>100</v>
      </c>
      <c r="AT6" s="26">
        <f t="shared" si="21"/>
        <v>100</v>
      </c>
      <c r="AU6" s="25">
        <f t="shared" si="22"/>
        <v>100</v>
      </c>
      <c r="AV6" s="15">
        <f>анкеты!O4</f>
        <v>374</v>
      </c>
      <c r="AW6" s="15">
        <f t="shared" si="23"/>
        <v>374</v>
      </c>
      <c r="AX6" s="15">
        <f>анкеты!P4</f>
        <v>374</v>
      </c>
      <c r="AY6" s="15">
        <f t="shared" si="24"/>
        <v>374</v>
      </c>
      <c r="AZ6" s="15">
        <f>анкеты!Q4</f>
        <v>374</v>
      </c>
      <c r="BA6" s="15">
        <f t="shared" si="25"/>
        <v>374</v>
      </c>
      <c r="BB6" s="26">
        <f t="shared" si="26"/>
        <v>100</v>
      </c>
      <c r="BC6" s="26">
        <f t="shared" si="27"/>
        <v>100</v>
      </c>
      <c r="BD6" s="26">
        <f t="shared" si="28"/>
        <v>100</v>
      </c>
      <c r="BE6" s="25">
        <f t="shared" si="29"/>
        <v>100</v>
      </c>
      <c r="BF6" s="15">
        <f t="shared" si="30"/>
        <v>90.8</v>
      </c>
    </row>
    <row r="7" spans="1:58">
      <c r="A7" s="15">
        <f>'бланки '!D9</f>
        <v>4</v>
      </c>
      <c r="B7" s="15" t="str">
        <f>'бланки '!C9</f>
        <v>Муниципальное автономное общеобразовательное учреждение средняя общеобразовательная школа № 25 г. Томска</v>
      </c>
      <c r="C7" s="15">
        <f>анкеты!C5</f>
        <v>600</v>
      </c>
      <c r="D7" s="15">
        <f>SUMIF('бланки '!K9:Y9,"&lt;2")</f>
        <v>14</v>
      </c>
      <c r="E7" s="15">
        <f>COUNTIF('бланки '!K9:Y9,"&lt;2")</f>
        <v>14</v>
      </c>
      <c r="F7" s="15">
        <f>SUMIF('бланки '!Z9:CM9,"&lt;2")</f>
        <v>60</v>
      </c>
      <c r="G7" s="15">
        <f>COUNTIF('бланки '!Z9:CM9,"&lt;2")</f>
        <v>60</v>
      </c>
      <c r="H7" s="15">
        <f>SUM('бланки '!CN9:CQ9)</f>
        <v>4</v>
      </c>
      <c r="I7" s="15">
        <f>анкеты!E5</f>
        <v>600</v>
      </c>
      <c r="J7" s="15">
        <f>анкеты!D5</f>
        <v>600</v>
      </c>
      <c r="K7" s="15">
        <f>анкеты!G5</f>
        <v>600</v>
      </c>
      <c r="L7" s="15">
        <f>анкеты!F5</f>
        <v>600</v>
      </c>
      <c r="M7" s="15">
        <f t="shared" si="0"/>
        <v>100</v>
      </c>
      <c r="N7" s="15">
        <f t="shared" si="1"/>
        <v>100</v>
      </c>
      <c r="O7" s="15">
        <f t="shared" si="2"/>
        <v>100</v>
      </c>
      <c r="P7" s="15">
        <f t="shared" si="3"/>
        <v>100</v>
      </c>
      <c r="Q7" s="26">
        <f t="shared" si="4"/>
        <v>100</v>
      </c>
      <c r="R7" s="26">
        <f t="shared" si="5"/>
        <v>100</v>
      </c>
      <c r="S7" s="26">
        <f t="shared" si="6"/>
        <v>100</v>
      </c>
      <c r="T7" s="25">
        <f t="shared" si="7"/>
        <v>100</v>
      </c>
      <c r="U7" s="15">
        <f>SUM('бланки '!CR9:CV9)</f>
        <v>5</v>
      </c>
      <c r="V7" s="15"/>
      <c r="W7" s="15"/>
      <c r="X7" s="15">
        <f>анкеты!H5</f>
        <v>600</v>
      </c>
      <c r="Y7" s="15">
        <f t="shared" si="8"/>
        <v>600</v>
      </c>
      <c r="Z7" s="26">
        <f t="shared" si="9"/>
        <v>100</v>
      </c>
      <c r="AA7" s="26">
        <f t="shared" si="10"/>
        <v>100</v>
      </c>
      <c r="AB7" s="26">
        <f t="shared" si="11"/>
        <v>100</v>
      </c>
      <c r="AC7" s="20">
        <f t="shared" si="12"/>
        <v>100</v>
      </c>
      <c r="AD7" s="15">
        <f>IF('бланки '!I9=1,('бланки '!CX9+'бланки '!CZ9)*3,SUM('бланки '!CW9:DA9))</f>
        <v>4</v>
      </c>
      <c r="AE7" s="15">
        <f>IF('бланки '!H9=2,SUM('бланки '!DE9:DG9)*2-1,SUM('бланки '!DB9:DG9))</f>
        <v>3</v>
      </c>
      <c r="AF7" s="15">
        <f>анкеты!J5</f>
        <v>170</v>
      </c>
      <c r="AG7" s="15">
        <f>анкеты!I5</f>
        <v>170</v>
      </c>
      <c r="AH7" s="26">
        <f t="shared" si="13"/>
        <v>80</v>
      </c>
      <c r="AI7" s="26">
        <f t="shared" si="14"/>
        <v>60</v>
      </c>
      <c r="AJ7" s="2">
        <f t="shared" si="15"/>
        <v>100</v>
      </c>
      <c r="AK7" s="20">
        <f t="shared" si="16"/>
        <v>78</v>
      </c>
      <c r="AL7" s="15">
        <f>анкеты!K5</f>
        <v>600</v>
      </c>
      <c r="AM7" s="15">
        <f t="shared" si="17"/>
        <v>600</v>
      </c>
      <c r="AN7" s="15">
        <f>анкеты!L5</f>
        <v>600</v>
      </c>
      <c r="AO7" s="15">
        <f t="shared" si="18"/>
        <v>600</v>
      </c>
      <c r="AP7" s="15">
        <f>анкеты!N5</f>
        <v>600</v>
      </c>
      <c r="AQ7" s="15">
        <f>анкеты!M5</f>
        <v>600</v>
      </c>
      <c r="AR7" s="26">
        <f t="shared" si="19"/>
        <v>100</v>
      </c>
      <c r="AS7" s="26">
        <f t="shared" si="20"/>
        <v>100</v>
      </c>
      <c r="AT7" s="26">
        <f t="shared" si="21"/>
        <v>100</v>
      </c>
      <c r="AU7" s="25">
        <f t="shared" si="22"/>
        <v>100</v>
      </c>
      <c r="AV7" s="15">
        <f>анкеты!O5</f>
        <v>600</v>
      </c>
      <c r="AW7" s="15">
        <f t="shared" si="23"/>
        <v>600</v>
      </c>
      <c r="AX7" s="15">
        <f>анкеты!P5</f>
        <v>600</v>
      </c>
      <c r="AY7" s="15">
        <f t="shared" si="24"/>
        <v>600</v>
      </c>
      <c r="AZ7" s="15">
        <f>анкеты!Q5</f>
        <v>600</v>
      </c>
      <c r="BA7" s="15">
        <f t="shared" si="25"/>
        <v>600</v>
      </c>
      <c r="BB7" s="26">
        <f t="shared" si="26"/>
        <v>100</v>
      </c>
      <c r="BC7" s="26">
        <f t="shared" si="27"/>
        <v>100</v>
      </c>
      <c r="BD7" s="26">
        <f t="shared" si="28"/>
        <v>100</v>
      </c>
      <c r="BE7" s="25">
        <f t="shared" si="29"/>
        <v>100</v>
      </c>
      <c r="BF7" s="15">
        <f t="shared" si="30"/>
        <v>95.6</v>
      </c>
    </row>
    <row r="8" spans="1:58">
      <c r="A8" s="15">
        <f>'бланки '!D10</f>
        <v>5</v>
      </c>
      <c r="B8" s="15" t="str">
        <f>'бланки '!C10</f>
        <v>Муниципальное автономное общеобразовательное учреждение лицей № 1 имени А.С. Пушкина г. Томска</v>
      </c>
      <c r="C8" s="15">
        <f>анкеты!C6</f>
        <v>600</v>
      </c>
      <c r="D8" s="15">
        <f>SUMIF('бланки '!K10:Y10,"&lt;2")</f>
        <v>14</v>
      </c>
      <c r="E8" s="15">
        <f>COUNTIF('бланки '!K10:Y10,"&lt;2")</f>
        <v>14</v>
      </c>
      <c r="F8" s="15">
        <f>SUMIF('бланки '!Z10:CM10,"&lt;2")</f>
        <v>60</v>
      </c>
      <c r="G8" s="15">
        <f>COUNTIF('бланки '!Z10:CM10,"&lt;2")</f>
        <v>60</v>
      </c>
      <c r="H8" s="15">
        <f>SUM('бланки '!CN10:CQ10)</f>
        <v>4</v>
      </c>
      <c r="I8" s="15">
        <f>анкеты!E6</f>
        <v>600</v>
      </c>
      <c r="J8" s="15">
        <f>анкеты!D6</f>
        <v>600</v>
      </c>
      <c r="K8" s="15">
        <f>анкеты!G6</f>
        <v>600</v>
      </c>
      <c r="L8" s="15">
        <f>анкеты!F6</f>
        <v>600</v>
      </c>
      <c r="M8" s="15">
        <f t="shared" si="0"/>
        <v>100</v>
      </c>
      <c r="N8" s="15">
        <f t="shared" si="1"/>
        <v>100</v>
      </c>
      <c r="O8" s="15">
        <f t="shared" si="2"/>
        <v>100</v>
      </c>
      <c r="P8" s="15">
        <f t="shared" si="3"/>
        <v>100</v>
      </c>
      <c r="Q8" s="26">
        <f t="shared" si="4"/>
        <v>100</v>
      </c>
      <c r="R8" s="26">
        <f t="shared" si="5"/>
        <v>100</v>
      </c>
      <c r="S8" s="26">
        <f t="shared" si="6"/>
        <v>100</v>
      </c>
      <c r="T8" s="25">
        <f t="shared" si="7"/>
        <v>100</v>
      </c>
      <c r="U8" s="15">
        <f>SUM('бланки '!CR10:CV10)</f>
        <v>5</v>
      </c>
      <c r="V8" s="15"/>
      <c r="W8" s="15"/>
      <c r="X8" s="15">
        <f>анкеты!H6</f>
        <v>600</v>
      </c>
      <c r="Y8" s="15">
        <f t="shared" si="8"/>
        <v>600</v>
      </c>
      <c r="Z8" s="26">
        <f t="shared" si="9"/>
        <v>100</v>
      </c>
      <c r="AA8" s="26">
        <f t="shared" si="10"/>
        <v>100</v>
      </c>
      <c r="AB8" s="26">
        <f t="shared" si="11"/>
        <v>100</v>
      </c>
      <c r="AC8" s="20">
        <f t="shared" si="12"/>
        <v>100</v>
      </c>
      <c r="AD8" s="15">
        <f>IF('бланки '!I10=1,('бланки '!CX10+'бланки '!CZ10)*3,SUM('бланки '!CW10:DA10))</f>
        <v>3</v>
      </c>
      <c r="AE8" s="15">
        <f>IF('бланки '!H10=2,SUM('бланки '!DE10:DG10)*2-1,SUM('бланки '!DB10:DG10))</f>
        <v>3</v>
      </c>
      <c r="AF8" s="15">
        <f>анкеты!J6</f>
        <v>233</v>
      </c>
      <c r="AG8" s="15">
        <f>анкеты!I6</f>
        <v>233</v>
      </c>
      <c r="AH8" s="26">
        <f t="shared" si="13"/>
        <v>60</v>
      </c>
      <c r="AI8" s="26">
        <f t="shared" si="14"/>
        <v>60</v>
      </c>
      <c r="AJ8" s="2">
        <f t="shared" si="15"/>
        <v>100</v>
      </c>
      <c r="AK8" s="20">
        <f t="shared" si="16"/>
        <v>72</v>
      </c>
      <c r="AL8" s="15">
        <f>анкеты!K6</f>
        <v>600</v>
      </c>
      <c r="AM8" s="15">
        <f t="shared" si="17"/>
        <v>600</v>
      </c>
      <c r="AN8" s="15">
        <f>анкеты!L6</f>
        <v>600</v>
      </c>
      <c r="AO8" s="15">
        <f t="shared" si="18"/>
        <v>600</v>
      </c>
      <c r="AP8" s="15">
        <f>анкеты!N6</f>
        <v>600</v>
      </c>
      <c r="AQ8" s="15">
        <f>анкеты!M6</f>
        <v>600</v>
      </c>
      <c r="AR8" s="26">
        <f t="shared" si="19"/>
        <v>100</v>
      </c>
      <c r="AS8" s="26">
        <f t="shared" si="20"/>
        <v>100</v>
      </c>
      <c r="AT8" s="26">
        <f t="shared" si="21"/>
        <v>100</v>
      </c>
      <c r="AU8" s="25">
        <f t="shared" si="22"/>
        <v>100</v>
      </c>
      <c r="AV8" s="15">
        <f>анкеты!O6</f>
        <v>600</v>
      </c>
      <c r="AW8" s="15">
        <f t="shared" si="23"/>
        <v>600</v>
      </c>
      <c r="AX8" s="15">
        <f>анкеты!P6</f>
        <v>600</v>
      </c>
      <c r="AY8" s="15">
        <f t="shared" si="24"/>
        <v>600</v>
      </c>
      <c r="AZ8" s="15">
        <f>анкеты!Q6</f>
        <v>600</v>
      </c>
      <c r="BA8" s="15">
        <f t="shared" si="25"/>
        <v>600</v>
      </c>
      <c r="BB8" s="26">
        <f t="shared" si="26"/>
        <v>100</v>
      </c>
      <c r="BC8" s="26">
        <f t="shared" si="27"/>
        <v>100</v>
      </c>
      <c r="BD8" s="26">
        <f t="shared" si="28"/>
        <v>100</v>
      </c>
      <c r="BE8" s="25">
        <f t="shared" si="29"/>
        <v>100</v>
      </c>
      <c r="BF8" s="15">
        <f t="shared" si="30"/>
        <v>94.4</v>
      </c>
    </row>
    <row r="9" spans="1:58">
      <c r="A9" s="15">
        <f>'бланки '!D11</f>
        <v>6</v>
      </c>
      <c r="B9" s="15" t="str">
        <f>'бланки '!C11</f>
        <v>Муниципальное бюджетное общеобразовательное учреждение лицей при ТПУ г. Томска</v>
      </c>
      <c r="C9" s="15">
        <f>анкеты!C7</f>
        <v>210</v>
      </c>
      <c r="D9" s="15">
        <f>SUMIF('бланки '!K11:Y11,"&lt;2")</f>
        <v>14</v>
      </c>
      <c r="E9" s="15">
        <f>COUNTIF('бланки '!K11:Y11,"&lt;2")</f>
        <v>14</v>
      </c>
      <c r="F9" s="15">
        <f>SUMIF('бланки '!Z11:CM11,"&lt;2")</f>
        <v>60</v>
      </c>
      <c r="G9" s="15">
        <f>COUNTIF('бланки '!Z11:CM11,"&lt;2")</f>
        <v>60</v>
      </c>
      <c r="H9" s="15">
        <f>SUM('бланки '!CN11:CQ11)</f>
        <v>4</v>
      </c>
      <c r="I9" s="15">
        <f>анкеты!E7</f>
        <v>210</v>
      </c>
      <c r="J9" s="15">
        <f>анкеты!D7</f>
        <v>210</v>
      </c>
      <c r="K9" s="15">
        <f>анкеты!G7</f>
        <v>210</v>
      </c>
      <c r="L9" s="15">
        <f>анкеты!F7</f>
        <v>210</v>
      </c>
      <c r="M9" s="15">
        <f t="shared" si="0"/>
        <v>100</v>
      </c>
      <c r="N9" s="15">
        <f t="shared" si="1"/>
        <v>100</v>
      </c>
      <c r="O9" s="15">
        <f t="shared" si="2"/>
        <v>100</v>
      </c>
      <c r="P9" s="15">
        <f t="shared" si="3"/>
        <v>100</v>
      </c>
      <c r="Q9" s="26">
        <f t="shared" si="4"/>
        <v>100</v>
      </c>
      <c r="R9" s="26">
        <f t="shared" si="5"/>
        <v>100</v>
      </c>
      <c r="S9" s="26">
        <f t="shared" si="6"/>
        <v>100</v>
      </c>
      <c r="T9" s="25">
        <f t="shared" si="7"/>
        <v>100</v>
      </c>
      <c r="U9" s="15">
        <f>SUM('бланки '!CR11:CV11)</f>
        <v>5</v>
      </c>
      <c r="V9" s="15"/>
      <c r="W9" s="15"/>
      <c r="X9" s="15">
        <f>анкеты!H7</f>
        <v>210</v>
      </c>
      <c r="Y9" s="15">
        <f t="shared" si="8"/>
        <v>210</v>
      </c>
      <c r="Z9" s="26">
        <f t="shared" si="9"/>
        <v>100</v>
      </c>
      <c r="AA9" s="26">
        <f t="shared" si="10"/>
        <v>100</v>
      </c>
      <c r="AB9" s="26">
        <f t="shared" si="11"/>
        <v>100</v>
      </c>
      <c r="AC9" s="20">
        <f t="shared" si="12"/>
        <v>100</v>
      </c>
      <c r="AD9" s="15">
        <f>IF('бланки '!I11=1,('бланки '!CX11+'бланки '!CZ11)*3,SUM('бланки '!CW11:DA11))</f>
        <v>0</v>
      </c>
      <c r="AE9" s="15">
        <f>IF('бланки '!H11=2,SUM('бланки '!DE11:DG11)*2-1,SUM('бланки '!DB11:DG11))</f>
        <v>5</v>
      </c>
      <c r="AF9" s="15">
        <f>анкеты!J7</f>
        <v>53</v>
      </c>
      <c r="AG9" s="15">
        <f>анкеты!I7</f>
        <v>53</v>
      </c>
      <c r="AH9" s="26">
        <f t="shared" si="13"/>
        <v>0</v>
      </c>
      <c r="AI9" s="26">
        <f t="shared" si="14"/>
        <v>100</v>
      </c>
      <c r="AJ9" s="2">
        <f t="shared" si="15"/>
        <v>100</v>
      </c>
      <c r="AK9" s="20">
        <f t="shared" si="16"/>
        <v>70</v>
      </c>
      <c r="AL9" s="15">
        <f>анкеты!K7</f>
        <v>210</v>
      </c>
      <c r="AM9" s="15">
        <f t="shared" si="17"/>
        <v>210</v>
      </c>
      <c r="AN9" s="15">
        <f>анкеты!L7</f>
        <v>210</v>
      </c>
      <c r="AO9" s="15">
        <f t="shared" si="18"/>
        <v>210</v>
      </c>
      <c r="AP9" s="15">
        <f>анкеты!N7</f>
        <v>210</v>
      </c>
      <c r="AQ9" s="15">
        <f>анкеты!M7</f>
        <v>210</v>
      </c>
      <c r="AR9" s="26">
        <f t="shared" si="19"/>
        <v>100</v>
      </c>
      <c r="AS9" s="26">
        <f t="shared" si="20"/>
        <v>100</v>
      </c>
      <c r="AT9" s="26">
        <f t="shared" si="21"/>
        <v>100</v>
      </c>
      <c r="AU9" s="25">
        <f t="shared" si="22"/>
        <v>100</v>
      </c>
      <c r="AV9" s="15">
        <f>анкеты!O7</f>
        <v>210</v>
      </c>
      <c r="AW9" s="15">
        <f t="shared" si="23"/>
        <v>210</v>
      </c>
      <c r="AX9" s="15">
        <f>анкеты!P7</f>
        <v>210</v>
      </c>
      <c r="AY9" s="15">
        <f t="shared" si="24"/>
        <v>210</v>
      </c>
      <c r="AZ9" s="15">
        <f>анкеты!Q7</f>
        <v>210</v>
      </c>
      <c r="BA9" s="15">
        <f t="shared" si="25"/>
        <v>210</v>
      </c>
      <c r="BB9" s="26">
        <f t="shared" si="26"/>
        <v>100</v>
      </c>
      <c r="BC9" s="26">
        <f t="shared" si="27"/>
        <v>100</v>
      </c>
      <c r="BD9" s="26">
        <f t="shared" si="28"/>
        <v>100</v>
      </c>
      <c r="BE9" s="25">
        <f t="shared" si="29"/>
        <v>100</v>
      </c>
      <c r="BF9" s="15">
        <f t="shared" si="30"/>
        <v>94</v>
      </c>
    </row>
    <row r="10" spans="1:58">
      <c r="A10" s="15">
        <f>'бланки '!D12</f>
        <v>7</v>
      </c>
      <c r="B10" s="15" t="str">
        <f>'бланки '!C12</f>
        <v>Муниципальное автономное общеобразовательное учреждение лицей № 7 г. Томска</v>
      </c>
      <c r="C10" s="15">
        <f>анкеты!C8</f>
        <v>600</v>
      </c>
      <c r="D10" s="15">
        <f>SUMIF('бланки '!K12:Y12,"&lt;2")</f>
        <v>14</v>
      </c>
      <c r="E10" s="15">
        <f>COUNTIF('бланки '!K12:Y12,"&lt;2")</f>
        <v>14</v>
      </c>
      <c r="F10" s="15">
        <f>SUMIF('бланки '!Z12:CM12,"&lt;2")</f>
        <v>60</v>
      </c>
      <c r="G10" s="15">
        <f>COUNTIF('бланки '!Z12:CM12,"&lt;2")</f>
        <v>60</v>
      </c>
      <c r="H10" s="15">
        <f>SUM('бланки '!CN12:CQ12)</f>
        <v>4</v>
      </c>
      <c r="I10" s="15">
        <f>анкеты!E8</f>
        <v>600</v>
      </c>
      <c r="J10" s="15">
        <f>анкеты!D8</f>
        <v>600</v>
      </c>
      <c r="K10" s="15">
        <f>анкеты!G8</f>
        <v>600</v>
      </c>
      <c r="L10" s="15">
        <f>анкеты!F8</f>
        <v>600</v>
      </c>
      <c r="M10" s="15">
        <f t="shared" si="0"/>
        <v>100</v>
      </c>
      <c r="N10" s="15">
        <f t="shared" si="1"/>
        <v>100</v>
      </c>
      <c r="O10" s="15">
        <f t="shared" si="2"/>
        <v>100</v>
      </c>
      <c r="P10" s="15">
        <f t="shared" si="3"/>
        <v>100</v>
      </c>
      <c r="Q10" s="26">
        <f t="shared" si="4"/>
        <v>100</v>
      </c>
      <c r="R10" s="26">
        <f t="shared" si="5"/>
        <v>100</v>
      </c>
      <c r="S10" s="26">
        <f t="shared" si="6"/>
        <v>100</v>
      </c>
      <c r="T10" s="25">
        <f t="shared" si="7"/>
        <v>100</v>
      </c>
      <c r="U10" s="15">
        <f>SUM('бланки '!CR12:CV12)</f>
        <v>5</v>
      </c>
      <c r="V10" s="15"/>
      <c r="W10" s="15"/>
      <c r="X10" s="15">
        <f>анкеты!H8</f>
        <v>600</v>
      </c>
      <c r="Y10" s="15">
        <f t="shared" si="8"/>
        <v>600</v>
      </c>
      <c r="Z10" s="26">
        <f t="shared" si="9"/>
        <v>100</v>
      </c>
      <c r="AA10" s="26">
        <f t="shared" si="10"/>
        <v>100</v>
      </c>
      <c r="AB10" s="26">
        <f t="shared" si="11"/>
        <v>100</v>
      </c>
      <c r="AC10" s="20">
        <f t="shared" si="12"/>
        <v>100</v>
      </c>
      <c r="AD10" s="15">
        <f>IF('бланки '!I12=1,('бланки '!CX12+'бланки '!CZ12)*3,SUM('бланки '!CW12:DA12))</f>
        <v>2</v>
      </c>
      <c r="AE10" s="15">
        <f>IF('бланки '!H12=2,SUM('бланки '!DE12:DG12)*2-1,SUM('бланки '!DB12:DG12))</f>
        <v>3</v>
      </c>
      <c r="AF10" s="15">
        <f>анкеты!J8</f>
        <v>270</v>
      </c>
      <c r="AG10" s="15">
        <f>анкеты!I8</f>
        <v>270</v>
      </c>
      <c r="AH10" s="26">
        <f t="shared" si="13"/>
        <v>40</v>
      </c>
      <c r="AI10" s="26">
        <f t="shared" si="14"/>
        <v>60</v>
      </c>
      <c r="AJ10" s="2">
        <f t="shared" si="15"/>
        <v>100</v>
      </c>
      <c r="AK10" s="20">
        <f t="shared" si="16"/>
        <v>66</v>
      </c>
      <c r="AL10" s="15">
        <f>анкеты!K8</f>
        <v>600</v>
      </c>
      <c r="AM10" s="15">
        <f t="shared" si="17"/>
        <v>600</v>
      </c>
      <c r="AN10" s="15">
        <f>анкеты!L8</f>
        <v>600</v>
      </c>
      <c r="AO10" s="15">
        <f t="shared" si="18"/>
        <v>600</v>
      </c>
      <c r="AP10" s="15">
        <f>анкеты!N8</f>
        <v>600</v>
      </c>
      <c r="AQ10" s="15">
        <f>анкеты!M8</f>
        <v>600</v>
      </c>
      <c r="AR10" s="26">
        <f t="shared" si="19"/>
        <v>100</v>
      </c>
      <c r="AS10" s="26">
        <f t="shared" si="20"/>
        <v>100</v>
      </c>
      <c r="AT10" s="26">
        <f t="shared" si="21"/>
        <v>100</v>
      </c>
      <c r="AU10" s="25">
        <f t="shared" si="22"/>
        <v>100</v>
      </c>
      <c r="AV10" s="15">
        <f>анкеты!O8</f>
        <v>600</v>
      </c>
      <c r="AW10" s="15">
        <f t="shared" si="23"/>
        <v>600</v>
      </c>
      <c r="AX10" s="15">
        <f>анкеты!P8</f>
        <v>600</v>
      </c>
      <c r="AY10" s="15">
        <f t="shared" si="24"/>
        <v>600</v>
      </c>
      <c r="AZ10" s="15">
        <f>анкеты!Q8</f>
        <v>600</v>
      </c>
      <c r="BA10" s="15">
        <f t="shared" si="25"/>
        <v>600</v>
      </c>
      <c r="BB10" s="26">
        <f t="shared" si="26"/>
        <v>100</v>
      </c>
      <c r="BC10" s="26">
        <f t="shared" si="27"/>
        <v>100</v>
      </c>
      <c r="BD10" s="26">
        <f t="shared" si="28"/>
        <v>100</v>
      </c>
      <c r="BE10" s="25">
        <f t="shared" si="29"/>
        <v>100</v>
      </c>
      <c r="BF10" s="15">
        <f t="shared" si="30"/>
        <v>93.2</v>
      </c>
    </row>
    <row r="11" spans="1:58">
      <c r="A11" s="15">
        <f>'бланки '!D13</f>
        <v>8</v>
      </c>
      <c r="B11" s="15" t="str">
        <f>'бланки '!C13</f>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C11" s="15">
        <f>анкеты!C9</f>
        <v>600</v>
      </c>
      <c r="D11" s="15">
        <f>SUMIF('бланки '!K13:Y13,"&lt;2")</f>
        <v>14</v>
      </c>
      <c r="E11" s="15">
        <f>COUNTIF('бланки '!K13:Y13,"&lt;2")</f>
        <v>14</v>
      </c>
      <c r="F11" s="15">
        <f>SUMIF('бланки '!Z13:CM13,"&lt;2")</f>
        <v>60</v>
      </c>
      <c r="G11" s="15">
        <f>COUNTIF('бланки '!Z13:CM13,"&lt;2")</f>
        <v>60</v>
      </c>
      <c r="H11" s="15">
        <f>SUM('бланки '!CN13:CQ13)</f>
        <v>4</v>
      </c>
      <c r="I11" s="15">
        <f>анкеты!E9</f>
        <v>600</v>
      </c>
      <c r="J11" s="15">
        <f>анкеты!D9</f>
        <v>600</v>
      </c>
      <c r="K11" s="15">
        <f>анкеты!G9</f>
        <v>600</v>
      </c>
      <c r="L11" s="15">
        <f>анкеты!F9</f>
        <v>600</v>
      </c>
      <c r="M11" s="15">
        <f t="shared" si="0"/>
        <v>100</v>
      </c>
      <c r="N11" s="15">
        <f t="shared" si="1"/>
        <v>100</v>
      </c>
      <c r="O11" s="15">
        <f t="shared" si="2"/>
        <v>100</v>
      </c>
      <c r="P11" s="15">
        <f t="shared" si="3"/>
        <v>100</v>
      </c>
      <c r="Q11" s="26">
        <f t="shared" si="4"/>
        <v>100</v>
      </c>
      <c r="R11" s="26">
        <f t="shared" si="5"/>
        <v>100</v>
      </c>
      <c r="S11" s="26">
        <f t="shared" si="6"/>
        <v>100</v>
      </c>
      <c r="T11" s="25">
        <f t="shared" si="7"/>
        <v>100</v>
      </c>
      <c r="U11" s="15">
        <f>SUM('бланки '!CR13:CV13)</f>
        <v>5</v>
      </c>
      <c r="V11" s="15"/>
      <c r="W11" s="15"/>
      <c r="X11" s="15">
        <f>анкеты!H9</f>
        <v>600</v>
      </c>
      <c r="Y11" s="15">
        <f t="shared" si="8"/>
        <v>600</v>
      </c>
      <c r="Z11" s="26">
        <f t="shared" si="9"/>
        <v>100</v>
      </c>
      <c r="AA11" s="26">
        <f t="shared" si="10"/>
        <v>100</v>
      </c>
      <c r="AB11" s="26">
        <f t="shared" si="11"/>
        <v>100</v>
      </c>
      <c r="AC11" s="20">
        <f t="shared" si="12"/>
        <v>100</v>
      </c>
      <c r="AD11" s="15">
        <f>IF('бланки '!I13=1,('бланки '!CX13+'бланки '!CZ13)*3,SUM('бланки '!CW13:DA13))</f>
        <v>2</v>
      </c>
      <c r="AE11" s="15">
        <f>IF('бланки '!H13=2,SUM('бланки '!DE13:DG13)*2-1,SUM('бланки '!DB13:DG13))</f>
        <v>4</v>
      </c>
      <c r="AF11" s="15">
        <f>анкеты!J9</f>
        <v>273</v>
      </c>
      <c r="AG11" s="15">
        <f>анкеты!I9</f>
        <v>273</v>
      </c>
      <c r="AH11" s="26">
        <f t="shared" si="13"/>
        <v>40</v>
      </c>
      <c r="AI11" s="26">
        <f t="shared" si="14"/>
        <v>80</v>
      </c>
      <c r="AJ11" s="2">
        <f t="shared" si="15"/>
        <v>100</v>
      </c>
      <c r="AK11" s="20">
        <f t="shared" si="16"/>
        <v>74</v>
      </c>
      <c r="AL11" s="15">
        <f>анкеты!K9</f>
        <v>600</v>
      </c>
      <c r="AM11" s="15">
        <f t="shared" si="17"/>
        <v>600</v>
      </c>
      <c r="AN11" s="15">
        <f>анкеты!L9</f>
        <v>600</v>
      </c>
      <c r="AO11" s="15">
        <f t="shared" si="18"/>
        <v>600</v>
      </c>
      <c r="AP11" s="15">
        <f>анкеты!N9</f>
        <v>600</v>
      </c>
      <c r="AQ11" s="15">
        <f>анкеты!M9</f>
        <v>600</v>
      </c>
      <c r="AR11" s="26">
        <f t="shared" si="19"/>
        <v>100</v>
      </c>
      <c r="AS11" s="26">
        <f t="shared" si="20"/>
        <v>100</v>
      </c>
      <c r="AT11" s="26">
        <f t="shared" si="21"/>
        <v>100</v>
      </c>
      <c r="AU11" s="25">
        <f t="shared" si="22"/>
        <v>100</v>
      </c>
      <c r="AV11" s="15">
        <f>анкеты!O9</f>
        <v>600</v>
      </c>
      <c r="AW11" s="15">
        <f t="shared" si="23"/>
        <v>600</v>
      </c>
      <c r="AX11" s="15">
        <f>анкеты!P9</f>
        <v>600</v>
      </c>
      <c r="AY11" s="15">
        <f t="shared" si="24"/>
        <v>600</v>
      </c>
      <c r="AZ11" s="15">
        <f>анкеты!Q9</f>
        <v>600</v>
      </c>
      <c r="BA11" s="15">
        <f t="shared" si="25"/>
        <v>600</v>
      </c>
      <c r="BB11" s="26">
        <f t="shared" si="26"/>
        <v>100</v>
      </c>
      <c r="BC11" s="26">
        <f t="shared" si="27"/>
        <v>100</v>
      </c>
      <c r="BD11" s="26">
        <f t="shared" si="28"/>
        <v>100</v>
      </c>
      <c r="BE11" s="25">
        <f t="shared" si="29"/>
        <v>100</v>
      </c>
      <c r="BF11" s="15">
        <f t="shared" si="30"/>
        <v>94.8</v>
      </c>
    </row>
    <row r="12" spans="1:58">
      <c r="A12" s="15">
        <f>'бланки '!D14</f>
        <v>9</v>
      </c>
      <c r="B12" s="15" t="str">
        <f>'бланки '!C14</f>
        <v>Муниципальное автономное общеобразовательное учреждение средняя общеобразовательная школа № 47 г. Томска</v>
      </c>
      <c r="C12" s="15">
        <f>анкеты!C10</f>
        <v>484</v>
      </c>
      <c r="D12" s="15">
        <f>SUMIF('бланки '!K14:Y14,"&lt;2")</f>
        <v>14</v>
      </c>
      <c r="E12" s="15">
        <f>COUNTIF('бланки '!K14:Y14,"&lt;2")</f>
        <v>14</v>
      </c>
      <c r="F12" s="15">
        <f>SUMIF('бланки '!Z14:CM14,"&lt;2")</f>
        <v>60</v>
      </c>
      <c r="G12" s="15">
        <f>COUNTIF('бланки '!Z14:CM14,"&lt;2")</f>
        <v>60</v>
      </c>
      <c r="H12" s="15">
        <f>SUM('бланки '!CN14:CQ14)</f>
        <v>4</v>
      </c>
      <c r="I12" s="15">
        <f>анкеты!E10</f>
        <v>484</v>
      </c>
      <c r="J12" s="15">
        <f>анкеты!D10</f>
        <v>484</v>
      </c>
      <c r="K12" s="15">
        <f>анкеты!G10</f>
        <v>484</v>
      </c>
      <c r="L12" s="15">
        <f>анкеты!F10</f>
        <v>484</v>
      </c>
      <c r="M12" s="15">
        <f t="shared" si="0"/>
        <v>100</v>
      </c>
      <c r="N12" s="15">
        <f t="shared" si="1"/>
        <v>100</v>
      </c>
      <c r="O12" s="15">
        <f t="shared" si="2"/>
        <v>100</v>
      </c>
      <c r="P12" s="15">
        <f t="shared" si="3"/>
        <v>100</v>
      </c>
      <c r="Q12" s="26">
        <f t="shared" si="4"/>
        <v>100</v>
      </c>
      <c r="R12" s="26">
        <f t="shared" si="5"/>
        <v>100</v>
      </c>
      <c r="S12" s="26">
        <f t="shared" si="6"/>
        <v>100</v>
      </c>
      <c r="T12" s="25">
        <f t="shared" si="7"/>
        <v>100</v>
      </c>
      <c r="U12" s="15">
        <f>SUM('бланки '!CR14:CV14)</f>
        <v>5</v>
      </c>
      <c r="V12" s="15"/>
      <c r="W12" s="15"/>
      <c r="X12" s="15">
        <f>анкеты!H10</f>
        <v>484</v>
      </c>
      <c r="Y12" s="15">
        <f t="shared" si="8"/>
        <v>484</v>
      </c>
      <c r="Z12" s="26">
        <f t="shared" si="9"/>
        <v>100</v>
      </c>
      <c r="AA12" s="26">
        <f t="shared" si="10"/>
        <v>100</v>
      </c>
      <c r="AB12" s="26">
        <f t="shared" si="11"/>
        <v>100</v>
      </c>
      <c r="AC12" s="20">
        <f t="shared" si="12"/>
        <v>100</v>
      </c>
      <c r="AD12" s="15">
        <f>IF('бланки '!I14=1,('бланки '!CX14+'бланки '!CZ14)*3,SUM('бланки '!CW14:DA14))</f>
        <v>1</v>
      </c>
      <c r="AE12" s="15">
        <f>IF('бланки '!H14=2,SUM('бланки '!DE14:DG14)*2-1,SUM('бланки '!DB14:DG14))</f>
        <v>3</v>
      </c>
      <c r="AF12" s="15">
        <f>анкеты!J10</f>
        <v>121</v>
      </c>
      <c r="AG12" s="15">
        <f>анкеты!I10</f>
        <v>121</v>
      </c>
      <c r="AH12" s="26">
        <f t="shared" si="13"/>
        <v>20</v>
      </c>
      <c r="AI12" s="26">
        <f t="shared" si="14"/>
        <v>60</v>
      </c>
      <c r="AJ12" s="2">
        <f t="shared" si="15"/>
        <v>100</v>
      </c>
      <c r="AK12" s="20">
        <f t="shared" si="16"/>
        <v>60</v>
      </c>
      <c r="AL12" s="15">
        <f>анкеты!K10</f>
        <v>484</v>
      </c>
      <c r="AM12" s="15">
        <f t="shared" si="17"/>
        <v>484</v>
      </c>
      <c r="AN12" s="15">
        <f>анкеты!L10</f>
        <v>484</v>
      </c>
      <c r="AO12" s="15">
        <f t="shared" si="18"/>
        <v>484</v>
      </c>
      <c r="AP12" s="15">
        <f>анкеты!N10</f>
        <v>484</v>
      </c>
      <c r="AQ12" s="15">
        <f>анкеты!M10</f>
        <v>484</v>
      </c>
      <c r="AR12" s="26">
        <f t="shared" si="19"/>
        <v>100</v>
      </c>
      <c r="AS12" s="26">
        <f t="shared" si="20"/>
        <v>100</v>
      </c>
      <c r="AT12" s="26">
        <f t="shared" si="21"/>
        <v>100</v>
      </c>
      <c r="AU12" s="25">
        <f t="shared" si="22"/>
        <v>100</v>
      </c>
      <c r="AV12" s="15">
        <f>анкеты!O10</f>
        <v>484</v>
      </c>
      <c r="AW12" s="15">
        <f t="shared" si="23"/>
        <v>484</v>
      </c>
      <c r="AX12" s="15">
        <f>анкеты!P10</f>
        <v>484</v>
      </c>
      <c r="AY12" s="15">
        <f t="shared" si="24"/>
        <v>484</v>
      </c>
      <c r="AZ12" s="15">
        <f>анкеты!Q10</f>
        <v>484</v>
      </c>
      <c r="BA12" s="15">
        <f t="shared" si="25"/>
        <v>484</v>
      </c>
      <c r="BB12" s="26">
        <f t="shared" si="26"/>
        <v>100</v>
      </c>
      <c r="BC12" s="26">
        <f t="shared" si="27"/>
        <v>100</v>
      </c>
      <c r="BD12" s="26">
        <f t="shared" si="28"/>
        <v>100</v>
      </c>
      <c r="BE12" s="25">
        <f t="shared" si="29"/>
        <v>100</v>
      </c>
      <c r="BF12" s="15">
        <f t="shared" si="30"/>
        <v>92</v>
      </c>
    </row>
    <row r="13" spans="1:58">
      <c r="A13" s="15">
        <f>'бланки '!D15</f>
        <v>10</v>
      </c>
      <c r="B13" s="15" t="str">
        <f>'бланки '!C15</f>
        <v>Муниципальное автономное общеобразовательное учреждение средняя общеобразовательная школа № 43 г.Томска</v>
      </c>
      <c r="C13" s="15">
        <f>анкеты!C11</f>
        <v>600</v>
      </c>
      <c r="D13" s="15">
        <f>SUMIF('бланки '!K15:Y15,"&lt;2")</f>
        <v>14</v>
      </c>
      <c r="E13" s="15">
        <f>COUNTIF('бланки '!K15:Y15,"&lt;2")</f>
        <v>14</v>
      </c>
      <c r="F13" s="15">
        <f>SUMIF('бланки '!Z15:CM15,"&lt;2")</f>
        <v>60</v>
      </c>
      <c r="G13" s="15">
        <f>COUNTIF('бланки '!Z15:CM15,"&lt;2")</f>
        <v>60</v>
      </c>
      <c r="H13" s="15">
        <f>SUM('бланки '!CN15:CQ15)</f>
        <v>4</v>
      </c>
      <c r="I13" s="15">
        <f>анкеты!E11</f>
        <v>600</v>
      </c>
      <c r="J13" s="15">
        <f>анкеты!D11</f>
        <v>600</v>
      </c>
      <c r="K13" s="15">
        <f>анкеты!G11</f>
        <v>600</v>
      </c>
      <c r="L13" s="15">
        <f>анкеты!F11</f>
        <v>600</v>
      </c>
      <c r="M13" s="15">
        <f t="shared" si="0"/>
        <v>100</v>
      </c>
      <c r="N13" s="15">
        <f t="shared" si="1"/>
        <v>100</v>
      </c>
      <c r="O13" s="15">
        <f t="shared" si="2"/>
        <v>100</v>
      </c>
      <c r="P13" s="15">
        <f t="shared" si="3"/>
        <v>100</v>
      </c>
      <c r="Q13" s="26">
        <f t="shared" si="4"/>
        <v>100</v>
      </c>
      <c r="R13" s="26">
        <f t="shared" si="5"/>
        <v>100</v>
      </c>
      <c r="S13" s="26">
        <f t="shared" si="6"/>
        <v>100</v>
      </c>
      <c r="T13" s="25">
        <f t="shared" si="7"/>
        <v>100</v>
      </c>
      <c r="U13" s="15">
        <f>SUM('бланки '!CR15:CV15)</f>
        <v>5</v>
      </c>
      <c r="V13" s="15"/>
      <c r="W13" s="15"/>
      <c r="X13" s="15">
        <f>анкеты!H11</f>
        <v>600</v>
      </c>
      <c r="Y13" s="15">
        <f t="shared" si="8"/>
        <v>600</v>
      </c>
      <c r="Z13" s="26">
        <f t="shared" si="9"/>
        <v>100</v>
      </c>
      <c r="AA13" s="26">
        <f t="shared" si="10"/>
        <v>100</v>
      </c>
      <c r="AB13" s="26">
        <f t="shared" si="11"/>
        <v>100</v>
      </c>
      <c r="AC13" s="20">
        <f t="shared" si="12"/>
        <v>100</v>
      </c>
      <c r="AD13" s="15">
        <f>IF('бланки '!I15=1,('бланки '!CX15+'бланки '!CZ15)*3,SUM('бланки '!CW15:DA15))</f>
        <v>1</v>
      </c>
      <c r="AE13" s="15">
        <f>IF('бланки '!H15=2,SUM('бланки '!DE15:DG15)*2-1,SUM('бланки '!DB15:DG15))</f>
        <v>3</v>
      </c>
      <c r="AF13" s="15">
        <f>анкеты!J11</f>
        <v>162</v>
      </c>
      <c r="AG13" s="15">
        <f>анкеты!I11</f>
        <v>162</v>
      </c>
      <c r="AH13" s="26">
        <f t="shared" si="13"/>
        <v>20</v>
      </c>
      <c r="AI13" s="26">
        <f t="shared" si="14"/>
        <v>60</v>
      </c>
      <c r="AJ13" s="2">
        <f t="shared" si="15"/>
        <v>100</v>
      </c>
      <c r="AK13" s="20">
        <f t="shared" si="16"/>
        <v>60</v>
      </c>
      <c r="AL13" s="15">
        <f>анкеты!K11</f>
        <v>600</v>
      </c>
      <c r="AM13" s="15">
        <f t="shared" si="17"/>
        <v>600</v>
      </c>
      <c r="AN13" s="15">
        <f>анкеты!L11</f>
        <v>600</v>
      </c>
      <c r="AO13" s="15">
        <f t="shared" si="18"/>
        <v>600</v>
      </c>
      <c r="AP13" s="15">
        <f>анкеты!N11</f>
        <v>600</v>
      </c>
      <c r="AQ13" s="15">
        <f>анкеты!M11</f>
        <v>600</v>
      </c>
      <c r="AR13" s="26">
        <f t="shared" si="19"/>
        <v>100</v>
      </c>
      <c r="AS13" s="26">
        <f t="shared" si="20"/>
        <v>100</v>
      </c>
      <c r="AT13" s="26">
        <f t="shared" si="21"/>
        <v>100</v>
      </c>
      <c r="AU13" s="25">
        <f t="shared" si="22"/>
        <v>100</v>
      </c>
      <c r="AV13" s="15">
        <f>анкеты!O11</f>
        <v>600</v>
      </c>
      <c r="AW13" s="15">
        <f t="shared" si="23"/>
        <v>600</v>
      </c>
      <c r="AX13" s="15">
        <f>анкеты!P11</f>
        <v>600</v>
      </c>
      <c r="AY13" s="15">
        <f t="shared" si="24"/>
        <v>600</v>
      </c>
      <c r="AZ13" s="15">
        <f>анкеты!Q11</f>
        <v>600</v>
      </c>
      <c r="BA13" s="15">
        <f t="shared" si="25"/>
        <v>600</v>
      </c>
      <c r="BB13" s="26">
        <f t="shared" si="26"/>
        <v>100</v>
      </c>
      <c r="BC13" s="26">
        <f t="shared" si="27"/>
        <v>100</v>
      </c>
      <c r="BD13" s="26">
        <f t="shared" si="28"/>
        <v>100</v>
      </c>
      <c r="BE13" s="25">
        <f t="shared" si="29"/>
        <v>100</v>
      </c>
      <c r="BF13" s="15">
        <f t="shared" si="30"/>
        <v>92</v>
      </c>
    </row>
    <row r="14" spans="1:58">
      <c r="A14" s="15">
        <f>'бланки '!D16</f>
        <v>11</v>
      </c>
      <c r="B14" s="15" t="str">
        <f>'бланки '!C16</f>
        <v>Муниципальное автономное общеобразовательное учреждение средняя общеобразовательная школа № 64 г.Томска</v>
      </c>
      <c r="C14" s="15">
        <f>анкеты!C12</f>
        <v>287</v>
      </c>
      <c r="D14" s="15">
        <f>SUMIF('бланки '!K16:Y16,"&lt;2")</f>
        <v>14</v>
      </c>
      <c r="E14" s="15">
        <f>COUNTIF('бланки '!K16:Y16,"&lt;2")</f>
        <v>14</v>
      </c>
      <c r="F14" s="15">
        <f>SUMIF('бланки '!Z16:CM16,"&lt;2")</f>
        <v>60</v>
      </c>
      <c r="G14" s="15">
        <f>COUNTIF('бланки '!Z16:CM16,"&lt;2")</f>
        <v>60</v>
      </c>
      <c r="H14" s="15">
        <f>SUM('бланки '!CN16:CQ16)</f>
        <v>4</v>
      </c>
      <c r="I14" s="15">
        <f>анкеты!E12</f>
        <v>287</v>
      </c>
      <c r="J14" s="15">
        <f>анкеты!D12</f>
        <v>287</v>
      </c>
      <c r="K14" s="15">
        <f>анкеты!G12</f>
        <v>287</v>
      </c>
      <c r="L14" s="15">
        <f>анкеты!F12</f>
        <v>287</v>
      </c>
      <c r="M14" s="15">
        <f t="shared" si="0"/>
        <v>100</v>
      </c>
      <c r="N14" s="15">
        <f t="shared" si="1"/>
        <v>100</v>
      </c>
      <c r="O14" s="15">
        <f t="shared" si="2"/>
        <v>100</v>
      </c>
      <c r="P14" s="15">
        <f t="shared" si="3"/>
        <v>100</v>
      </c>
      <c r="Q14" s="26">
        <f t="shared" si="4"/>
        <v>100</v>
      </c>
      <c r="R14" s="26">
        <f t="shared" si="5"/>
        <v>100</v>
      </c>
      <c r="S14" s="26">
        <f t="shared" si="6"/>
        <v>100</v>
      </c>
      <c r="T14" s="25">
        <f t="shared" si="7"/>
        <v>100</v>
      </c>
      <c r="U14" s="15">
        <f>SUM('бланки '!CR16:CV16)</f>
        <v>5</v>
      </c>
      <c r="V14" s="15"/>
      <c r="W14" s="15"/>
      <c r="X14" s="15">
        <f>анкеты!H12</f>
        <v>287</v>
      </c>
      <c r="Y14" s="15">
        <f t="shared" si="8"/>
        <v>287</v>
      </c>
      <c r="Z14" s="26">
        <f t="shared" si="9"/>
        <v>100</v>
      </c>
      <c r="AA14" s="26">
        <f t="shared" si="10"/>
        <v>100</v>
      </c>
      <c r="AB14" s="26">
        <f t="shared" si="11"/>
        <v>100</v>
      </c>
      <c r="AC14" s="20">
        <f t="shared" si="12"/>
        <v>100</v>
      </c>
      <c r="AD14" s="15">
        <f>IF('бланки '!I16=1,('бланки '!CX16+'бланки '!CZ16)*3,SUM('бланки '!CW16:DA16))</f>
        <v>1</v>
      </c>
      <c r="AE14" s="15">
        <f>IF('бланки '!H16=2,SUM('бланки '!DE16:DG16)*2-1,SUM('бланки '!DB16:DG16))</f>
        <v>3</v>
      </c>
      <c r="AF14" s="15">
        <f>анкеты!J12</f>
        <v>72</v>
      </c>
      <c r="AG14" s="15">
        <f>анкеты!I12</f>
        <v>72</v>
      </c>
      <c r="AH14" s="26">
        <f t="shared" si="13"/>
        <v>20</v>
      </c>
      <c r="AI14" s="26">
        <f t="shared" si="14"/>
        <v>60</v>
      </c>
      <c r="AJ14" s="2">
        <f t="shared" si="15"/>
        <v>100</v>
      </c>
      <c r="AK14" s="20">
        <f t="shared" si="16"/>
        <v>60</v>
      </c>
      <c r="AL14" s="15">
        <f>анкеты!K12</f>
        <v>287</v>
      </c>
      <c r="AM14" s="15">
        <f t="shared" si="17"/>
        <v>287</v>
      </c>
      <c r="AN14" s="15">
        <f>анкеты!L12</f>
        <v>287</v>
      </c>
      <c r="AO14" s="15">
        <f t="shared" si="18"/>
        <v>287</v>
      </c>
      <c r="AP14" s="15">
        <f>анкеты!N12</f>
        <v>287</v>
      </c>
      <c r="AQ14" s="15">
        <f>анкеты!M12</f>
        <v>287</v>
      </c>
      <c r="AR14" s="26">
        <f t="shared" si="19"/>
        <v>100</v>
      </c>
      <c r="AS14" s="26">
        <f t="shared" si="20"/>
        <v>100</v>
      </c>
      <c r="AT14" s="26">
        <f t="shared" si="21"/>
        <v>100</v>
      </c>
      <c r="AU14" s="25">
        <f t="shared" si="22"/>
        <v>100</v>
      </c>
      <c r="AV14" s="15">
        <f>анкеты!O12</f>
        <v>287</v>
      </c>
      <c r="AW14" s="15">
        <f t="shared" si="23"/>
        <v>287</v>
      </c>
      <c r="AX14" s="15">
        <f>анкеты!P12</f>
        <v>287</v>
      </c>
      <c r="AY14" s="15">
        <f t="shared" si="24"/>
        <v>287</v>
      </c>
      <c r="AZ14" s="15">
        <f>анкеты!Q12</f>
        <v>287</v>
      </c>
      <c r="BA14" s="15">
        <f t="shared" si="25"/>
        <v>287</v>
      </c>
      <c r="BB14" s="26">
        <f t="shared" si="26"/>
        <v>100</v>
      </c>
      <c r="BC14" s="26">
        <f t="shared" si="27"/>
        <v>100</v>
      </c>
      <c r="BD14" s="26">
        <f t="shared" si="28"/>
        <v>100</v>
      </c>
      <c r="BE14" s="25">
        <f t="shared" si="29"/>
        <v>100</v>
      </c>
      <c r="BF14" s="15">
        <f t="shared" si="30"/>
        <v>92</v>
      </c>
    </row>
    <row r="15" spans="1:58">
      <c r="A15" s="15">
        <f>'бланки '!D17</f>
        <v>12</v>
      </c>
      <c r="B15" s="15" t="str">
        <f>'бланки '!C17</f>
        <v>Муниципальное автономное общеобразовательное учреждение средняя общеобразовательная школа № 40 г.Томска</v>
      </c>
      <c r="C15" s="15">
        <f>анкеты!C13</f>
        <v>600</v>
      </c>
      <c r="D15" s="15">
        <f>SUMIF('бланки '!K17:Y17,"&lt;2")</f>
        <v>14</v>
      </c>
      <c r="E15" s="15">
        <f>COUNTIF('бланки '!K17:Y17,"&lt;2")</f>
        <v>14</v>
      </c>
      <c r="F15" s="15">
        <f>SUMIF('бланки '!Z17:CM17,"&lt;2")</f>
        <v>60</v>
      </c>
      <c r="G15" s="15">
        <f>COUNTIF('бланки '!Z17:CM17,"&lt;2")</f>
        <v>60</v>
      </c>
      <c r="H15" s="15">
        <f>SUM('бланки '!CN17:CQ17)</f>
        <v>4</v>
      </c>
      <c r="I15" s="15">
        <f>анкеты!E13</f>
        <v>600</v>
      </c>
      <c r="J15" s="15">
        <f>анкеты!D13</f>
        <v>600</v>
      </c>
      <c r="K15" s="15">
        <f>анкеты!G13</f>
        <v>600</v>
      </c>
      <c r="L15" s="15">
        <f>анкеты!F13</f>
        <v>600</v>
      </c>
      <c r="M15" s="15">
        <f t="shared" si="0"/>
        <v>100</v>
      </c>
      <c r="N15" s="15">
        <f t="shared" si="1"/>
        <v>100</v>
      </c>
      <c r="O15" s="15">
        <f t="shared" si="2"/>
        <v>100</v>
      </c>
      <c r="P15" s="15">
        <f t="shared" si="3"/>
        <v>100</v>
      </c>
      <c r="Q15" s="26">
        <f t="shared" si="4"/>
        <v>100</v>
      </c>
      <c r="R15" s="26">
        <f t="shared" si="5"/>
        <v>100</v>
      </c>
      <c r="S15" s="26">
        <f t="shared" si="6"/>
        <v>100</v>
      </c>
      <c r="T15" s="25">
        <f t="shared" si="7"/>
        <v>100</v>
      </c>
      <c r="U15" s="15">
        <f>SUM('бланки '!CR17:CV17)</f>
        <v>5</v>
      </c>
      <c r="V15" s="15"/>
      <c r="W15" s="15"/>
      <c r="X15" s="15">
        <f>анкеты!H13</f>
        <v>600</v>
      </c>
      <c r="Y15" s="15">
        <f t="shared" si="8"/>
        <v>600</v>
      </c>
      <c r="Z15" s="26">
        <f t="shared" si="9"/>
        <v>100</v>
      </c>
      <c r="AA15" s="26">
        <f t="shared" si="10"/>
        <v>100</v>
      </c>
      <c r="AB15" s="26">
        <f t="shared" si="11"/>
        <v>100</v>
      </c>
      <c r="AC15" s="20">
        <f t="shared" si="12"/>
        <v>100</v>
      </c>
      <c r="AD15" s="15">
        <f>IF('бланки '!I17=1,('бланки '!CX17+'бланки '!CZ17)*3,SUM('бланки '!CW17:DA17))</f>
        <v>3</v>
      </c>
      <c r="AE15" s="15">
        <f>IF('бланки '!H17=2,SUM('бланки '!DE17:DG17)*2-1,SUM('бланки '!DB17:DG17))</f>
        <v>5</v>
      </c>
      <c r="AF15" s="15">
        <f>анкеты!J13</f>
        <v>196</v>
      </c>
      <c r="AG15" s="15">
        <f>анкеты!I13</f>
        <v>196</v>
      </c>
      <c r="AH15" s="26">
        <f t="shared" si="13"/>
        <v>60</v>
      </c>
      <c r="AI15" s="26">
        <f t="shared" si="14"/>
        <v>100</v>
      </c>
      <c r="AJ15" s="2">
        <f t="shared" si="15"/>
        <v>100</v>
      </c>
      <c r="AK15" s="20">
        <f t="shared" si="16"/>
        <v>88</v>
      </c>
      <c r="AL15" s="15">
        <f>анкеты!K13</f>
        <v>600</v>
      </c>
      <c r="AM15" s="15">
        <f t="shared" si="17"/>
        <v>600</v>
      </c>
      <c r="AN15" s="15">
        <f>анкеты!L13</f>
        <v>600</v>
      </c>
      <c r="AO15" s="15">
        <f t="shared" si="18"/>
        <v>600</v>
      </c>
      <c r="AP15" s="15">
        <f>анкеты!N13</f>
        <v>600</v>
      </c>
      <c r="AQ15" s="15">
        <f>анкеты!M13</f>
        <v>600</v>
      </c>
      <c r="AR15" s="26">
        <f t="shared" si="19"/>
        <v>100</v>
      </c>
      <c r="AS15" s="26">
        <f t="shared" si="20"/>
        <v>100</v>
      </c>
      <c r="AT15" s="26">
        <f t="shared" si="21"/>
        <v>100</v>
      </c>
      <c r="AU15" s="25">
        <f t="shared" si="22"/>
        <v>100</v>
      </c>
      <c r="AV15" s="15">
        <f>анкеты!O13</f>
        <v>600</v>
      </c>
      <c r="AW15" s="15">
        <f t="shared" si="23"/>
        <v>600</v>
      </c>
      <c r="AX15" s="15">
        <f>анкеты!P13</f>
        <v>600</v>
      </c>
      <c r="AY15" s="15">
        <f t="shared" si="24"/>
        <v>600</v>
      </c>
      <c r="AZ15" s="15">
        <f>анкеты!Q13</f>
        <v>600</v>
      </c>
      <c r="BA15" s="15">
        <f t="shared" si="25"/>
        <v>600</v>
      </c>
      <c r="BB15" s="26">
        <f t="shared" si="26"/>
        <v>100</v>
      </c>
      <c r="BC15" s="26">
        <f t="shared" si="27"/>
        <v>100</v>
      </c>
      <c r="BD15" s="26">
        <f t="shared" si="28"/>
        <v>100</v>
      </c>
      <c r="BE15" s="25">
        <f t="shared" si="29"/>
        <v>100</v>
      </c>
      <c r="BF15" s="15">
        <f t="shared" si="30"/>
        <v>97.6</v>
      </c>
    </row>
    <row r="16" spans="1:58">
      <c r="A16" s="15">
        <f>'бланки '!D18</f>
        <v>13</v>
      </c>
      <c r="B16" s="15" t="str">
        <f>'бланки '!C18</f>
        <v>Муниципальное автономное общеобразовательное учреждение средняя общеобразовательная школа № 53 г.Томска</v>
      </c>
      <c r="C16" s="15">
        <f>анкеты!C14</f>
        <v>600</v>
      </c>
      <c r="D16" s="15">
        <f>SUMIF('бланки '!K18:Y18,"&lt;2")</f>
        <v>14</v>
      </c>
      <c r="E16" s="15">
        <f>COUNTIF('бланки '!K18:Y18,"&lt;2")</f>
        <v>14</v>
      </c>
      <c r="F16" s="15">
        <f>SUMIF('бланки '!Z18:CM18,"&lt;2")</f>
        <v>60</v>
      </c>
      <c r="G16" s="15">
        <f>COUNTIF('бланки '!Z18:CM18,"&lt;2")</f>
        <v>60</v>
      </c>
      <c r="H16" s="15">
        <f>SUM('бланки '!CN18:CQ18)</f>
        <v>4</v>
      </c>
      <c r="I16" s="15">
        <f>анкеты!E14</f>
        <v>600</v>
      </c>
      <c r="J16" s="15">
        <f>анкеты!D14</f>
        <v>600</v>
      </c>
      <c r="K16" s="15">
        <f>анкеты!G14</f>
        <v>600</v>
      </c>
      <c r="L16" s="15">
        <f>анкеты!F14</f>
        <v>600</v>
      </c>
      <c r="M16" s="15">
        <f t="shared" si="0"/>
        <v>100</v>
      </c>
      <c r="N16" s="15">
        <f t="shared" si="1"/>
        <v>100</v>
      </c>
      <c r="O16" s="15">
        <f t="shared" si="2"/>
        <v>100</v>
      </c>
      <c r="P16" s="15">
        <f t="shared" si="3"/>
        <v>100</v>
      </c>
      <c r="Q16" s="26">
        <f t="shared" si="4"/>
        <v>100</v>
      </c>
      <c r="R16" s="26">
        <f t="shared" si="5"/>
        <v>100</v>
      </c>
      <c r="S16" s="26">
        <f t="shared" si="6"/>
        <v>100</v>
      </c>
      <c r="T16" s="25">
        <f t="shared" si="7"/>
        <v>100</v>
      </c>
      <c r="U16" s="15">
        <f>SUM('бланки '!CR18:CV18)</f>
        <v>5</v>
      </c>
      <c r="V16" s="15"/>
      <c r="W16" s="15"/>
      <c r="X16" s="15">
        <f>анкеты!H14</f>
        <v>600</v>
      </c>
      <c r="Y16" s="15">
        <f t="shared" si="8"/>
        <v>600</v>
      </c>
      <c r="Z16" s="26">
        <f t="shared" si="9"/>
        <v>100</v>
      </c>
      <c r="AA16" s="26">
        <f t="shared" si="10"/>
        <v>100</v>
      </c>
      <c r="AB16" s="26">
        <f t="shared" si="11"/>
        <v>100</v>
      </c>
      <c r="AC16" s="20">
        <f t="shared" si="12"/>
        <v>100</v>
      </c>
      <c r="AD16" s="15">
        <f>IF('бланки '!I18=1,('бланки '!CX18+'бланки '!CZ18)*3,SUM('бланки '!CW18:DA18))</f>
        <v>2</v>
      </c>
      <c r="AE16" s="15">
        <f>IF('бланки '!H18=2,SUM('бланки '!DE18:DG18)*2-1,SUM('бланки '!DB18:DG18))</f>
        <v>3</v>
      </c>
      <c r="AF16" s="15">
        <f>анкеты!J14</f>
        <v>241</v>
      </c>
      <c r="AG16" s="15">
        <f>анкеты!I14</f>
        <v>241</v>
      </c>
      <c r="AH16" s="26">
        <f t="shared" si="13"/>
        <v>40</v>
      </c>
      <c r="AI16" s="26">
        <f t="shared" si="14"/>
        <v>60</v>
      </c>
      <c r="AJ16" s="2">
        <f t="shared" si="15"/>
        <v>100</v>
      </c>
      <c r="AK16" s="20">
        <f t="shared" si="16"/>
        <v>66</v>
      </c>
      <c r="AL16" s="15">
        <f>анкеты!K14</f>
        <v>600</v>
      </c>
      <c r="AM16" s="15">
        <f t="shared" si="17"/>
        <v>600</v>
      </c>
      <c r="AN16" s="15">
        <f>анкеты!L14</f>
        <v>600</v>
      </c>
      <c r="AO16" s="15">
        <f t="shared" si="18"/>
        <v>600</v>
      </c>
      <c r="AP16" s="15">
        <f>анкеты!N14</f>
        <v>600</v>
      </c>
      <c r="AQ16" s="15">
        <f>анкеты!M14</f>
        <v>600</v>
      </c>
      <c r="AR16" s="26">
        <f t="shared" si="19"/>
        <v>100</v>
      </c>
      <c r="AS16" s="26">
        <f t="shared" si="20"/>
        <v>100</v>
      </c>
      <c r="AT16" s="26">
        <f t="shared" si="21"/>
        <v>100</v>
      </c>
      <c r="AU16" s="25">
        <f t="shared" si="22"/>
        <v>100</v>
      </c>
      <c r="AV16" s="15">
        <f>анкеты!O14</f>
        <v>600</v>
      </c>
      <c r="AW16" s="15">
        <f t="shared" si="23"/>
        <v>600</v>
      </c>
      <c r="AX16" s="15">
        <f>анкеты!P14</f>
        <v>600</v>
      </c>
      <c r="AY16" s="15">
        <f t="shared" si="24"/>
        <v>600</v>
      </c>
      <c r="AZ16" s="15">
        <f>анкеты!Q14</f>
        <v>600</v>
      </c>
      <c r="BA16" s="15">
        <f t="shared" si="25"/>
        <v>600</v>
      </c>
      <c r="BB16" s="26">
        <f t="shared" si="26"/>
        <v>100</v>
      </c>
      <c r="BC16" s="26">
        <f t="shared" si="27"/>
        <v>100</v>
      </c>
      <c r="BD16" s="26">
        <f t="shared" si="28"/>
        <v>100</v>
      </c>
      <c r="BE16" s="25">
        <f t="shared" si="29"/>
        <v>100</v>
      </c>
      <c r="BF16" s="15">
        <f t="shared" si="30"/>
        <v>93.2</v>
      </c>
    </row>
    <row r="17" spans="1:58">
      <c r="A17" s="15">
        <f>'бланки '!D19</f>
        <v>14</v>
      </c>
      <c r="B17" s="15" t="str">
        <f>'бланки '!C19</f>
        <v>Муниципальное автономное общеобразовательное учреждение гимназия № 13 г. Томска</v>
      </c>
      <c r="C17" s="15">
        <f>анкеты!C15</f>
        <v>600</v>
      </c>
      <c r="D17" s="15">
        <f>SUMIF('бланки '!K19:Y19,"&lt;2")</f>
        <v>14</v>
      </c>
      <c r="E17" s="15">
        <f>COUNTIF('бланки '!K19:Y19,"&lt;2")</f>
        <v>14</v>
      </c>
      <c r="F17" s="15">
        <f>SUMIF('бланки '!Z19:CM19,"&lt;2")</f>
        <v>60</v>
      </c>
      <c r="G17" s="15">
        <f>COUNTIF('бланки '!Z19:CM19,"&lt;2")</f>
        <v>60</v>
      </c>
      <c r="H17" s="15">
        <f>SUM('бланки '!CN19:CQ19)</f>
        <v>4</v>
      </c>
      <c r="I17" s="15">
        <f>анкеты!E15</f>
        <v>600</v>
      </c>
      <c r="J17" s="15">
        <f>анкеты!D15</f>
        <v>600</v>
      </c>
      <c r="K17" s="15">
        <f>анкеты!G15</f>
        <v>600</v>
      </c>
      <c r="L17" s="15">
        <f>анкеты!F15</f>
        <v>600</v>
      </c>
      <c r="M17" s="15">
        <f t="shared" si="0"/>
        <v>100</v>
      </c>
      <c r="N17" s="15">
        <f t="shared" si="1"/>
        <v>100</v>
      </c>
      <c r="O17" s="15">
        <f t="shared" si="2"/>
        <v>100</v>
      </c>
      <c r="P17" s="15">
        <f t="shared" si="3"/>
        <v>100</v>
      </c>
      <c r="Q17" s="26">
        <f t="shared" si="4"/>
        <v>100</v>
      </c>
      <c r="R17" s="26">
        <f t="shared" si="5"/>
        <v>100</v>
      </c>
      <c r="S17" s="26">
        <f t="shared" si="6"/>
        <v>100</v>
      </c>
      <c r="T17" s="25">
        <f t="shared" si="7"/>
        <v>100</v>
      </c>
      <c r="U17" s="15">
        <f>SUM('бланки '!CR19:CV19)</f>
        <v>5</v>
      </c>
      <c r="V17" s="15"/>
      <c r="W17" s="15"/>
      <c r="X17" s="15">
        <f>анкеты!H15</f>
        <v>600</v>
      </c>
      <c r="Y17" s="15">
        <f t="shared" si="8"/>
        <v>600</v>
      </c>
      <c r="Z17" s="26">
        <f t="shared" si="9"/>
        <v>100</v>
      </c>
      <c r="AA17" s="26">
        <f t="shared" si="10"/>
        <v>100</v>
      </c>
      <c r="AB17" s="26">
        <f t="shared" si="11"/>
        <v>100</v>
      </c>
      <c r="AC17" s="20">
        <f t="shared" si="12"/>
        <v>100</v>
      </c>
      <c r="AD17" s="15">
        <f>IF('бланки '!I19=1,('бланки '!CX19+'бланки '!CZ19)*3,SUM('бланки '!CW19:DA19))</f>
        <v>5</v>
      </c>
      <c r="AE17" s="15">
        <f>IF('бланки '!H19=2,SUM('бланки '!DE19:DG19)*2-1,SUM('бланки '!DB19:DG19))</f>
        <v>5</v>
      </c>
      <c r="AF17" s="15">
        <f>анкеты!J15</f>
        <v>157</v>
      </c>
      <c r="AG17" s="15">
        <f>анкеты!I15</f>
        <v>157</v>
      </c>
      <c r="AH17" s="26">
        <f t="shared" si="13"/>
        <v>100</v>
      </c>
      <c r="AI17" s="26">
        <f t="shared" si="14"/>
        <v>100</v>
      </c>
      <c r="AJ17" s="2">
        <f t="shared" si="15"/>
        <v>100</v>
      </c>
      <c r="AK17" s="20">
        <f t="shared" si="16"/>
        <v>100</v>
      </c>
      <c r="AL17" s="15">
        <f>анкеты!K15</f>
        <v>600</v>
      </c>
      <c r="AM17" s="15">
        <f t="shared" si="17"/>
        <v>600</v>
      </c>
      <c r="AN17" s="15">
        <f>анкеты!L15</f>
        <v>600</v>
      </c>
      <c r="AO17" s="15">
        <f t="shared" si="18"/>
        <v>600</v>
      </c>
      <c r="AP17" s="15">
        <f>анкеты!N15</f>
        <v>600</v>
      </c>
      <c r="AQ17" s="15">
        <f>анкеты!M15</f>
        <v>600</v>
      </c>
      <c r="AR17" s="26">
        <f t="shared" si="19"/>
        <v>100</v>
      </c>
      <c r="AS17" s="26">
        <f t="shared" si="20"/>
        <v>100</v>
      </c>
      <c r="AT17" s="26">
        <f t="shared" si="21"/>
        <v>100</v>
      </c>
      <c r="AU17" s="25">
        <f t="shared" si="22"/>
        <v>100</v>
      </c>
      <c r="AV17" s="15">
        <f>анкеты!O15</f>
        <v>600</v>
      </c>
      <c r="AW17" s="15">
        <f t="shared" si="23"/>
        <v>600</v>
      </c>
      <c r="AX17" s="15">
        <f>анкеты!P15</f>
        <v>600</v>
      </c>
      <c r="AY17" s="15">
        <f t="shared" si="24"/>
        <v>600</v>
      </c>
      <c r="AZ17" s="15">
        <f>анкеты!Q15</f>
        <v>600</v>
      </c>
      <c r="BA17" s="15">
        <f t="shared" si="25"/>
        <v>600</v>
      </c>
      <c r="BB17" s="26">
        <f t="shared" si="26"/>
        <v>100</v>
      </c>
      <c r="BC17" s="26">
        <f t="shared" si="27"/>
        <v>100</v>
      </c>
      <c r="BD17" s="26">
        <f t="shared" si="28"/>
        <v>100</v>
      </c>
      <c r="BE17" s="25">
        <f t="shared" si="29"/>
        <v>100</v>
      </c>
      <c r="BF17" s="15">
        <f t="shared" si="30"/>
        <v>100</v>
      </c>
    </row>
    <row r="18" spans="1:58">
      <c r="A18" s="15">
        <f>'бланки '!D20</f>
        <v>15</v>
      </c>
      <c r="B18" s="15" t="str">
        <f>'бланки '!C20</f>
        <v>Муниципальное автономное общеобразовательное учреждение средняя общеобразовательная школа № 31 г. Томска</v>
      </c>
      <c r="C18" s="15">
        <f>анкеты!C16</f>
        <v>241</v>
      </c>
      <c r="D18" s="15">
        <f>SUMIF('бланки '!K20:Y20,"&lt;2")</f>
        <v>14</v>
      </c>
      <c r="E18" s="15">
        <f>COUNTIF('бланки '!K20:Y20,"&lt;2")</f>
        <v>14</v>
      </c>
      <c r="F18" s="15">
        <f>SUMIF('бланки '!Z20:CM20,"&lt;2")</f>
        <v>60</v>
      </c>
      <c r="G18" s="15">
        <f>COUNTIF('бланки '!Z20:CM20,"&lt;2")</f>
        <v>60</v>
      </c>
      <c r="H18" s="15">
        <f>SUM('бланки '!CN20:CQ20)</f>
        <v>4</v>
      </c>
      <c r="I18" s="15">
        <f>анкеты!E16</f>
        <v>241</v>
      </c>
      <c r="J18" s="15">
        <f>анкеты!D16</f>
        <v>241</v>
      </c>
      <c r="K18" s="15">
        <f>анкеты!G16</f>
        <v>241</v>
      </c>
      <c r="L18" s="15">
        <f>анкеты!F16</f>
        <v>241</v>
      </c>
      <c r="M18" s="15">
        <f t="shared" si="0"/>
        <v>100</v>
      </c>
      <c r="N18" s="15">
        <f t="shared" si="1"/>
        <v>100</v>
      </c>
      <c r="O18" s="15">
        <f t="shared" si="2"/>
        <v>100</v>
      </c>
      <c r="P18" s="15">
        <f t="shared" si="3"/>
        <v>100</v>
      </c>
      <c r="Q18" s="26">
        <f t="shared" si="4"/>
        <v>100</v>
      </c>
      <c r="R18" s="26">
        <f t="shared" si="5"/>
        <v>100</v>
      </c>
      <c r="S18" s="26">
        <f t="shared" si="6"/>
        <v>100</v>
      </c>
      <c r="T18" s="25">
        <f t="shared" si="7"/>
        <v>100</v>
      </c>
      <c r="U18" s="15">
        <f>SUM('бланки '!CR20:CV20)</f>
        <v>5</v>
      </c>
      <c r="V18" s="15"/>
      <c r="W18" s="15"/>
      <c r="X18" s="15">
        <f>анкеты!H16</f>
        <v>241</v>
      </c>
      <c r="Y18" s="15">
        <f t="shared" si="8"/>
        <v>241</v>
      </c>
      <c r="Z18" s="26">
        <f t="shared" si="9"/>
        <v>100</v>
      </c>
      <c r="AA18" s="26">
        <f t="shared" si="10"/>
        <v>100</v>
      </c>
      <c r="AB18" s="26">
        <f t="shared" si="11"/>
        <v>100</v>
      </c>
      <c r="AC18" s="20">
        <f t="shared" si="12"/>
        <v>100</v>
      </c>
      <c r="AD18" s="15">
        <f>IF('бланки '!I20=1,('бланки '!CX20+'бланки '!CZ20)*3,SUM('бланки '!CW20:DA20))</f>
        <v>1</v>
      </c>
      <c r="AE18" s="15">
        <f>IF('бланки '!H20=2,SUM('бланки '!DE20:DG20)*2-1,SUM('бланки '!DB20:DG20))</f>
        <v>5</v>
      </c>
      <c r="AF18" s="15">
        <f>анкеты!J16</f>
        <v>61</v>
      </c>
      <c r="AG18" s="15">
        <f>анкеты!I16</f>
        <v>61</v>
      </c>
      <c r="AH18" s="26">
        <f t="shared" si="13"/>
        <v>20</v>
      </c>
      <c r="AI18" s="26">
        <f t="shared" si="14"/>
        <v>100</v>
      </c>
      <c r="AJ18" s="2">
        <f t="shared" si="15"/>
        <v>100</v>
      </c>
      <c r="AK18" s="20">
        <f t="shared" si="16"/>
        <v>76</v>
      </c>
      <c r="AL18" s="15">
        <f>анкеты!K16</f>
        <v>241</v>
      </c>
      <c r="AM18" s="15">
        <f t="shared" si="17"/>
        <v>241</v>
      </c>
      <c r="AN18" s="15">
        <f>анкеты!L16</f>
        <v>241</v>
      </c>
      <c r="AO18" s="15">
        <f t="shared" si="18"/>
        <v>241</v>
      </c>
      <c r="AP18" s="15">
        <f>анкеты!N16</f>
        <v>241</v>
      </c>
      <c r="AQ18" s="15">
        <f>анкеты!M16</f>
        <v>241</v>
      </c>
      <c r="AR18" s="26">
        <f t="shared" si="19"/>
        <v>100</v>
      </c>
      <c r="AS18" s="26">
        <f t="shared" si="20"/>
        <v>100</v>
      </c>
      <c r="AT18" s="26">
        <f t="shared" si="21"/>
        <v>100</v>
      </c>
      <c r="AU18" s="25">
        <f t="shared" si="22"/>
        <v>100</v>
      </c>
      <c r="AV18" s="15">
        <f>анкеты!O16</f>
        <v>241</v>
      </c>
      <c r="AW18" s="15">
        <f t="shared" si="23"/>
        <v>241</v>
      </c>
      <c r="AX18" s="15">
        <f>анкеты!P16</f>
        <v>241</v>
      </c>
      <c r="AY18" s="15">
        <f t="shared" si="24"/>
        <v>241</v>
      </c>
      <c r="AZ18" s="15">
        <f>анкеты!Q16</f>
        <v>241</v>
      </c>
      <c r="BA18" s="15">
        <f t="shared" si="25"/>
        <v>241</v>
      </c>
      <c r="BB18" s="26">
        <f t="shared" si="26"/>
        <v>100</v>
      </c>
      <c r="BC18" s="26">
        <f t="shared" si="27"/>
        <v>100</v>
      </c>
      <c r="BD18" s="26">
        <f t="shared" si="28"/>
        <v>100</v>
      </c>
      <c r="BE18" s="25">
        <f t="shared" si="29"/>
        <v>100</v>
      </c>
      <c r="BF18" s="15">
        <f t="shared" si="30"/>
        <v>95.2</v>
      </c>
    </row>
    <row r="19" spans="1:58">
      <c r="A19" s="15">
        <f>'бланки '!D21</f>
        <v>16</v>
      </c>
      <c r="B19" s="15" t="str">
        <f>'бланки '!C21</f>
        <v>Муниципальное автономное общеобразовательное учреждение Школа "Эврика-развитие" г. Томска</v>
      </c>
      <c r="C19" s="15">
        <f>анкеты!C17</f>
        <v>600</v>
      </c>
      <c r="D19" s="15">
        <f>SUMIF('бланки '!K21:Y21,"&lt;2")</f>
        <v>14</v>
      </c>
      <c r="E19" s="15">
        <f>COUNTIF('бланки '!K21:Y21,"&lt;2")</f>
        <v>14</v>
      </c>
      <c r="F19" s="15">
        <f>SUMIF('бланки '!Z21:CM21,"&lt;2")</f>
        <v>60</v>
      </c>
      <c r="G19" s="15">
        <f>COUNTIF('бланки '!Z21:CM21,"&lt;2")</f>
        <v>60</v>
      </c>
      <c r="H19" s="15">
        <f>SUM('бланки '!CN21:CQ21)</f>
        <v>4</v>
      </c>
      <c r="I19" s="15">
        <f>анкеты!E17</f>
        <v>600</v>
      </c>
      <c r="J19" s="15">
        <f>анкеты!D17</f>
        <v>600</v>
      </c>
      <c r="K19" s="15">
        <f>анкеты!G17</f>
        <v>600</v>
      </c>
      <c r="L19" s="15">
        <f>анкеты!F17</f>
        <v>600</v>
      </c>
      <c r="M19" s="15">
        <f t="shared" si="0"/>
        <v>100</v>
      </c>
      <c r="N19" s="15">
        <f t="shared" si="1"/>
        <v>100</v>
      </c>
      <c r="O19" s="15">
        <f t="shared" si="2"/>
        <v>100</v>
      </c>
      <c r="P19" s="15">
        <f t="shared" si="3"/>
        <v>100</v>
      </c>
      <c r="Q19" s="26">
        <f t="shared" si="4"/>
        <v>100</v>
      </c>
      <c r="R19" s="26">
        <f t="shared" si="5"/>
        <v>100</v>
      </c>
      <c r="S19" s="26">
        <f t="shared" si="6"/>
        <v>100</v>
      </c>
      <c r="T19" s="25">
        <f t="shared" si="7"/>
        <v>100</v>
      </c>
      <c r="U19" s="15">
        <f>SUM('бланки '!CR21:CV21)</f>
        <v>5</v>
      </c>
      <c r="V19" s="15"/>
      <c r="W19" s="15"/>
      <c r="X19" s="15">
        <f>анкеты!H17</f>
        <v>600</v>
      </c>
      <c r="Y19" s="15">
        <f t="shared" si="8"/>
        <v>600</v>
      </c>
      <c r="Z19" s="26">
        <f t="shared" si="9"/>
        <v>100</v>
      </c>
      <c r="AA19" s="26">
        <f t="shared" si="10"/>
        <v>100</v>
      </c>
      <c r="AB19" s="26">
        <f t="shared" si="11"/>
        <v>100</v>
      </c>
      <c r="AC19" s="20">
        <f t="shared" si="12"/>
        <v>100</v>
      </c>
      <c r="AD19" s="15">
        <f>IF('бланки '!I21=1,('бланки '!CX21+'бланки '!CZ21)*3,SUM('бланки '!CW21:DA21))</f>
        <v>4</v>
      </c>
      <c r="AE19" s="15">
        <f>IF('бланки '!H21=2,SUM('бланки '!DE21:DG21)*2-1,SUM('бланки '!DB21:DG21))</f>
        <v>5</v>
      </c>
      <c r="AF19" s="15">
        <f>анкеты!J17</f>
        <v>211</v>
      </c>
      <c r="AG19" s="15">
        <f>анкеты!I17</f>
        <v>211</v>
      </c>
      <c r="AH19" s="26">
        <f t="shared" si="13"/>
        <v>80</v>
      </c>
      <c r="AI19" s="26">
        <f t="shared" si="14"/>
        <v>100</v>
      </c>
      <c r="AJ19" s="2">
        <f t="shared" si="15"/>
        <v>100</v>
      </c>
      <c r="AK19" s="20">
        <f t="shared" si="16"/>
        <v>94</v>
      </c>
      <c r="AL19" s="15">
        <f>анкеты!K17</f>
        <v>600</v>
      </c>
      <c r="AM19" s="15">
        <f t="shared" si="17"/>
        <v>600</v>
      </c>
      <c r="AN19" s="15">
        <f>анкеты!L17</f>
        <v>600</v>
      </c>
      <c r="AO19" s="15">
        <f t="shared" si="18"/>
        <v>600</v>
      </c>
      <c r="AP19" s="15">
        <f>анкеты!N17</f>
        <v>600</v>
      </c>
      <c r="AQ19" s="15">
        <f>анкеты!M17</f>
        <v>600</v>
      </c>
      <c r="AR19" s="26">
        <f t="shared" si="19"/>
        <v>100</v>
      </c>
      <c r="AS19" s="26">
        <f t="shared" si="20"/>
        <v>100</v>
      </c>
      <c r="AT19" s="26">
        <f t="shared" si="21"/>
        <v>100</v>
      </c>
      <c r="AU19" s="25">
        <f t="shared" si="22"/>
        <v>100</v>
      </c>
      <c r="AV19" s="15">
        <f>анкеты!O17</f>
        <v>600</v>
      </c>
      <c r="AW19" s="15">
        <f t="shared" si="23"/>
        <v>600</v>
      </c>
      <c r="AX19" s="15">
        <f>анкеты!P17</f>
        <v>600</v>
      </c>
      <c r="AY19" s="15">
        <f t="shared" si="24"/>
        <v>600</v>
      </c>
      <c r="AZ19" s="15">
        <f>анкеты!Q17</f>
        <v>600</v>
      </c>
      <c r="BA19" s="15">
        <f t="shared" si="25"/>
        <v>600</v>
      </c>
      <c r="BB19" s="26">
        <f t="shared" si="26"/>
        <v>100</v>
      </c>
      <c r="BC19" s="26">
        <f t="shared" si="27"/>
        <v>100</v>
      </c>
      <c r="BD19" s="26">
        <f t="shared" si="28"/>
        <v>100</v>
      </c>
      <c r="BE19" s="25">
        <f t="shared" si="29"/>
        <v>100</v>
      </c>
      <c r="BF19" s="15">
        <f t="shared" si="30"/>
        <v>98.8</v>
      </c>
    </row>
    <row r="20" spans="1:58">
      <c r="A20" s="15">
        <f>'бланки '!D22</f>
        <v>17</v>
      </c>
      <c r="B20" s="15" t="str">
        <f>'бланки '!C22</f>
        <v>Муниципальное автономное общеобразовательное учреждение гимназия № 29 г. Томска</v>
      </c>
      <c r="C20" s="15">
        <f>анкеты!C18</f>
        <v>600</v>
      </c>
      <c r="D20" s="15">
        <f>SUMIF('бланки '!K22:Y22,"&lt;2")</f>
        <v>14</v>
      </c>
      <c r="E20" s="15">
        <f>COUNTIF('бланки '!K22:Y22,"&lt;2")</f>
        <v>14</v>
      </c>
      <c r="F20" s="15">
        <f>SUMIF('бланки '!Z22:CM22,"&lt;2")</f>
        <v>60</v>
      </c>
      <c r="G20" s="15">
        <f>COUNTIF('бланки '!Z22:CM22,"&lt;2")</f>
        <v>60</v>
      </c>
      <c r="H20" s="15">
        <f>SUM('бланки '!CN22:CQ22)</f>
        <v>4</v>
      </c>
      <c r="I20" s="15">
        <f>анкеты!E18</f>
        <v>600</v>
      </c>
      <c r="J20" s="15">
        <f>анкеты!D18</f>
        <v>600</v>
      </c>
      <c r="K20" s="15">
        <f>анкеты!G18</f>
        <v>600</v>
      </c>
      <c r="L20" s="15">
        <f>анкеты!F18</f>
        <v>600</v>
      </c>
      <c r="M20" s="15">
        <f t="shared" si="0"/>
        <v>100</v>
      </c>
      <c r="N20" s="15">
        <f t="shared" si="1"/>
        <v>100</v>
      </c>
      <c r="O20" s="15">
        <f t="shared" si="2"/>
        <v>100</v>
      </c>
      <c r="P20" s="15">
        <f t="shared" si="3"/>
        <v>100</v>
      </c>
      <c r="Q20" s="26">
        <f t="shared" si="4"/>
        <v>100</v>
      </c>
      <c r="R20" s="26">
        <f t="shared" si="5"/>
        <v>100</v>
      </c>
      <c r="S20" s="26">
        <f t="shared" si="6"/>
        <v>100</v>
      </c>
      <c r="T20" s="25">
        <f t="shared" si="7"/>
        <v>100</v>
      </c>
      <c r="U20" s="15">
        <f>SUM('бланки '!CR22:CV22)</f>
        <v>5</v>
      </c>
      <c r="V20" s="15"/>
      <c r="W20" s="15"/>
      <c r="X20" s="15">
        <f>анкеты!H18</f>
        <v>600</v>
      </c>
      <c r="Y20" s="15">
        <f t="shared" si="8"/>
        <v>600</v>
      </c>
      <c r="Z20" s="26">
        <f t="shared" si="9"/>
        <v>100</v>
      </c>
      <c r="AA20" s="26">
        <f t="shared" si="10"/>
        <v>100</v>
      </c>
      <c r="AB20" s="26">
        <f t="shared" si="11"/>
        <v>100</v>
      </c>
      <c r="AC20" s="20">
        <f t="shared" si="12"/>
        <v>100</v>
      </c>
      <c r="AD20" s="15">
        <f>IF('бланки '!I22=1,('бланки '!CX22+'бланки '!CZ22)*3,SUM('бланки '!CW22:DA22))</f>
        <v>1</v>
      </c>
      <c r="AE20" s="15">
        <f>IF('бланки '!H22=2,SUM('бланки '!DE22:DG22)*2-1,SUM('бланки '!DB22:DG22))</f>
        <v>4</v>
      </c>
      <c r="AF20" s="15">
        <f>анкеты!J18</f>
        <v>155</v>
      </c>
      <c r="AG20" s="15">
        <f>анкеты!I18</f>
        <v>155</v>
      </c>
      <c r="AH20" s="26">
        <f t="shared" si="13"/>
        <v>20</v>
      </c>
      <c r="AI20" s="26">
        <f t="shared" si="14"/>
        <v>80</v>
      </c>
      <c r="AJ20" s="2">
        <f t="shared" si="15"/>
        <v>100</v>
      </c>
      <c r="AK20" s="20">
        <f t="shared" si="16"/>
        <v>68</v>
      </c>
      <c r="AL20" s="15">
        <f>анкеты!K18</f>
        <v>600</v>
      </c>
      <c r="AM20" s="15">
        <f t="shared" si="17"/>
        <v>600</v>
      </c>
      <c r="AN20" s="15">
        <f>анкеты!L18</f>
        <v>600</v>
      </c>
      <c r="AO20" s="15">
        <f t="shared" si="18"/>
        <v>600</v>
      </c>
      <c r="AP20" s="15">
        <f>анкеты!N18</f>
        <v>600</v>
      </c>
      <c r="AQ20" s="15">
        <f>анкеты!M18</f>
        <v>600</v>
      </c>
      <c r="AR20" s="26">
        <f t="shared" si="19"/>
        <v>100</v>
      </c>
      <c r="AS20" s="26">
        <f t="shared" si="20"/>
        <v>100</v>
      </c>
      <c r="AT20" s="26">
        <f t="shared" si="21"/>
        <v>100</v>
      </c>
      <c r="AU20" s="25">
        <f t="shared" si="22"/>
        <v>100</v>
      </c>
      <c r="AV20" s="15">
        <f>анкеты!O18</f>
        <v>600</v>
      </c>
      <c r="AW20" s="15">
        <f t="shared" si="23"/>
        <v>600</v>
      </c>
      <c r="AX20" s="15">
        <f>анкеты!P18</f>
        <v>600</v>
      </c>
      <c r="AY20" s="15">
        <f t="shared" si="24"/>
        <v>600</v>
      </c>
      <c r="AZ20" s="15">
        <f>анкеты!Q18</f>
        <v>600</v>
      </c>
      <c r="BA20" s="15">
        <f t="shared" si="25"/>
        <v>600</v>
      </c>
      <c r="BB20" s="26">
        <f t="shared" si="26"/>
        <v>100</v>
      </c>
      <c r="BC20" s="26">
        <f t="shared" si="27"/>
        <v>100</v>
      </c>
      <c r="BD20" s="26">
        <f t="shared" si="28"/>
        <v>100</v>
      </c>
      <c r="BE20" s="25">
        <f t="shared" si="29"/>
        <v>100</v>
      </c>
      <c r="BF20" s="15">
        <f t="shared" si="30"/>
        <v>93.6</v>
      </c>
    </row>
    <row r="21" spans="1:58">
      <c r="A21" s="15">
        <f>'бланки '!D23</f>
        <v>18</v>
      </c>
      <c r="B21" s="15" t="str">
        <f>'бланки '!C23</f>
        <v>Муниципальное автономное общеобразовательное учреждение средняя общеобразовательная школа № 42 г.Томска</v>
      </c>
      <c r="C21" s="15">
        <f>анкеты!C19</f>
        <v>460</v>
      </c>
      <c r="D21" s="15">
        <f>SUMIF('бланки '!K23:Y23,"&lt;2")</f>
        <v>14</v>
      </c>
      <c r="E21" s="15">
        <f>COUNTIF('бланки '!K23:Y23,"&lt;2")</f>
        <v>14</v>
      </c>
      <c r="F21" s="15">
        <f>SUMIF('бланки '!Z23:CM23,"&lt;2")</f>
        <v>60</v>
      </c>
      <c r="G21" s="15">
        <f>COUNTIF('бланки '!Z23:CM23,"&lt;2")</f>
        <v>60</v>
      </c>
      <c r="H21" s="15">
        <f>SUM('бланки '!CN23:CQ23)</f>
        <v>4</v>
      </c>
      <c r="I21" s="15">
        <f>анкеты!E19</f>
        <v>460</v>
      </c>
      <c r="J21" s="15">
        <f>анкеты!D19</f>
        <v>460</v>
      </c>
      <c r="K21" s="15">
        <f>анкеты!G19</f>
        <v>460</v>
      </c>
      <c r="L21" s="15">
        <f>анкеты!F19</f>
        <v>460</v>
      </c>
      <c r="M21" s="15">
        <f t="shared" si="0"/>
        <v>100</v>
      </c>
      <c r="N21" s="15">
        <f t="shared" si="1"/>
        <v>100</v>
      </c>
      <c r="O21" s="15">
        <f t="shared" si="2"/>
        <v>100</v>
      </c>
      <c r="P21" s="15">
        <f t="shared" si="3"/>
        <v>100</v>
      </c>
      <c r="Q21" s="26">
        <f t="shared" si="4"/>
        <v>100</v>
      </c>
      <c r="R21" s="26">
        <f t="shared" si="5"/>
        <v>100</v>
      </c>
      <c r="S21" s="26">
        <f t="shared" si="6"/>
        <v>100</v>
      </c>
      <c r="T21" s="25">
        <f t="shared" si="7"/>
        <v>100</v>
      </c>
      <c r="U21" s="15">
        <f>SUM('бланки '!CR23:CV23)</f>
        <v>5</v>
      </c>
      <c r="V21" s="15"/>
      <c r="W21" s="15"/>
      <c r="X21" s="15">
        <f>анкеты!H19</f>
        <v>460</v>
      </c>
      <c r="Y21" s="15">
        <f t="shared" si="8"/>
        <v>460</v>
      </c>
      <c r="Z21" s="26">
        <f t="shared" si="9"/>
        <v>100</v>
      </c>
      <c r="AA21" s="26">
        <f t="shared" si="10"/>
        <v>100</v>
      </c>
      <c r="AB21" s="26">
        <f t="shared" si="11"/>
        <v>100</v>
      </c>
      <c r="AC21" s="20">
        <f t="shared" si="12"/>
        <v>100</v>
      </c>
      <c r="AD21" s="15">
        <f>IF('бланки '!I23=1,('бланки '!CX23+'бланки '!CZ23)*3,SUM('бланки '!CW23:DA23))</f>
        <v>3</v>
      </c>
      <c r="AE21" s="15">
        <f>IF('бланки '!H23=2,SUM('бланки '!DE23:DG23)*2-1,SUM('бланки '!DB23:DG23))</f>
        <v>4</v>
      </c>
      <c r="AF21" s="15">
        <f>анкеты!J19</f>
        <v>115</v>
      </c>
      <c r="AG21" s="15">
        <f>анкеты!I19</f>
        <v>115</v>
      </c>
      <c r="AH21" s="26">
        <f t="shared" si="13"/>
        <v>60</v>
      </c>
      <c r="AI21" s="26">
        <f t="shared" si="14"/>
        <v>80</v>
      </c>
      <c r="AJ21" s="2">
        <f t="shared" si="15"/>
        <v>100</v>
      </c>
      <c r="AK21" s="20">
        <f t="shared" si="16"/>
        <v>80</v>
      </c>
      <c r="AL21" s="15">
        <f>анкеты!K19</f>
        <v>460</v>
      </c>
      <c r="AM21" s="15">
        <f t="shared" si="17"/>
        <v>460</v>
      </c>
      <c r="AN21" s="15">
        <f>анкеты!L19</f>
        <v>460</v>
      </c>
      <c r="AO21" s="15">
        <f t="shared" si="18"/>
        <v>460</v>
      </c>
      <c r="AP21" s="15">
        <f>анкеты!N19</f>
        <v>460</v>
      </c>
      <c r="AQ21" s="15">
        <f>анкеты!M19</f>
        <v>460</v>
      </c>
      <c r="AR21" s="26">
        <f t="shared" si="19"/>
        <v>100</v>
      </c>
      <c r="AS21" s="26">
        <f t="shared" si="20"/>
        <v>100</v>
      </c>
      <c r="AT21" s="26">
        <f t="shared" si="21"/>
        <v>100</v>
      </c>
      <c r="AU21" s="25">
        <f t="shared" si="22"/>
        <v>100</v>
      </c>
      <c r="AV21" s="15">
        <f>анкеты!O19</f>
        <v>460</v>
      </c>
      <c r="AW21" s="15">
        <f t="shared" si="23"/>
        <v>460</v>
      </c>
      <c r="AX21" s="15">
        <f>анкеты!P19</f>
        <v>460</v>
      </c>
      <c r="AY21" s="15">
        <f t="shared" si="24"/>
        <v>460</v>
      </c>
      <c r="AZ21" s="15">
        <f>анкеты!Q19</f>
        <v>460</v>
      </c>
      <c r="BA21" s="15">
        <f t="shared" si="25"/>
        <v>460</v>
      </c>
      <c r="BB21" s="26">
        <f t="shared" si="26"/>
        <v>100</v>
      </c>
      <c r="BC21" s="26">
        <f t="shared" si="27"/>
        <v>100</v>
      </c>
      <c r="BD21" s="26">
        <f t="shared" si="28"/>
        <v>100</v>
      </c>
      <c r="BE21" s="25">
        <f t="shared" si="29"/>
        <v>100</v>
      </c>
      <c r="BF21" s="15">
        <f t="shared" si="30"/>
        <v>96</v>
      </c>
    </row>
    <row r="22" spans="1:58">
      <c r="A22" s="15">
        <f>'бланки '!D24</f>
        <v>19</v>
      </c>
      <c r="B22" s="15" t="str">
        <f>'бланки '!C24</f>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C22" s="15">
        <f>анкеты!C20</f>
        <v>168</v>
      </c>
      <c r="D22" s="15">
        <f>SUMIF('бланки '!K24:Y24,"&lt;2")</f>
        <v>14</v>
      </c>
      <c r="E22" s="15">
        <f>COUNTIF('бланки '!K24:Y24,"&lt;2")</f>
        <v>14</v>
      </c>
      <c r="F22" s="15">
        <f>SUMIF('бланки '!Z24:CM24,"&lt;2")</f>
        <v>60</v>
      </c>
      <c r="G22" s="15">
        <f>COUNTIF('бланки '!Z24:CM24,"&lt;2")</f>
        <v>60</v>
      </c>
      <c r="H22" s="15">
        <f>SUM('бланки '!CN24:CQ24)</f>
        <v>4</v>
      </c>
      <c r="I22" s="15">
        <f>анкеты!E20</f>
        <v>168</v>
      </c>
      <c r="J22" s="15">
        <f>анкеты!D20</f>
        <v>168</v>
      </c>
      <c r="K22" s="15">
        <f>анкеты!G20</f>
        <v>168</v>
      </c>
      <c r="L22" s="15">
        <f>анкеты!F20</f>
        <v>168</v>
      </c>
      <c r="M22" s="15">
        <f t="shared" si="0"/>
        <v>100</v>
      </c>
      <c r="N22" s="15">
        <f t="shared" si="1"/>
        <v>100</v>
      </c>
      <c r="O22" s="15">
        <f t="shared" si="2"/>
        <v>100</v>
      </c>
      <c r="P22" s="15">
        <f t="shared" si="3"/>
        <v>100</v>
      </c>
      <c r="Q22" s="26">
        <f t="shared" si="4"/>
        <v>100</v>
      </c>
      <c r="R22" s="26">
        <f t="shared" si="5"/>
        <v>100</v>
      </c>
      <c r="S22" s="26">
        <f t="shared" si="6"/>
        <v>100</v>
      </c>
      <c r="T22" s="25">
        <f t="shared" si="7"/>
        <v>100</v>
      </c>
      <c r="U22" s="15">
        <f>SUM('бланки '!CR24:CV24)</f>
        <v>5</v>
      </c>
      <c r="V22" s="15"/>
      <c r="W22" s="15"/>
      <c r="X22" s="15">
        <f>анкеты!H20</f>
        <v>168</v>
      </c>
      <c r="Y22" s="15">
        <f t="shared" si="8"/>
        <v>168</v>
      </c>
      <c r="Z22" s="26">
        <f t="shared" si="9"/>
        <v>100</v>
      </c>
      <c r="AA22" s="26">
        <f t="shared" si="10"/>
        <v>100</v>
      </c>
      <c r="AB22" s="26">
        <f t="shared" si="11"/>
        <v>100</v>
      </c>
      <c r="AC22" s="20">
        <f t="shared" si="12"/>
        <v>100</v>
      </c>
      <c r="AD22" s="15">
        <f>IF('бланки '!I24=1,('бланки '!CX24+'бланки '!CZ24)*3,SUM('бланки '!CW24:DA24))</f>
        <v>2</v>
      </c>
      <c r="AE22" s="15">
        <f>IF('бланки '!H24=2,SUM('бланки '!DE24:DG24)*2-1,SUM('бланки '!DB24:DG24))</f>
        <v>3</v>
      </c>
      <c r="AF22" s="15">
        <f>анкеты!J20</f>
        <v>42</v>
      </c>
      <c r="AG22" s="15">
        <f>анкеты!I20</f>
        <v>42</v>
      </c>
      <c r="AH22" s="26">
        <f t="shared" si="13"/>
        <v>40</v>
      </c>
      <c r="AI22" s="26">
        <f t="shared" si="14"/>
        <v>60</v>
      </c>
      <c r="AJ22" s="2">
        <f t="shared" si="15"/>
        <v>100</v>
      </c>
      <c r="AK22" s="20">
        <f t="shared" si="16"/>
        <v>66</v>
      </c>
      <c r="AL22" s="15">
        <f>анкеты!K20</f>
        <v>168</v>
      </c>
      <c r="AM22" s="15">
        <f t="shared" si="17"/>
        <v>168</v>
      </c>
      <c r="AN22" s="15">
        <f>анкеты!L20</f>
        <v>168</v>
      </c>
      <c r="AO22" s="15">
        <f t="shared" si="18"/>
        <v>168</v>
      </c>
      <c r="AP22" s="15">
        <f>анкеты!N20</f>
        <v>168</v>
      </c>
      <c r="AQ22" s="15">
        <f>анкеты!M20</f>
        <v>168</v>
      </c>
      <c r="AR22" s="26">
        <f t="shared" si="19"/>
        <v>100</v>
      </c>
      <c r="AS22" s="26">
        <f t="shared" si="20"/>
        <v>100</v>
      </c>
      <c r="AT22" s="26">
        <f t="shared" si="21"/>
        <v>100</v>
      </c>
      <c r="AU22" s="25">
        <f t="shared" si="22"/>
        <v>100</v>
      </c>
      <c r="AV22" s="15">
        <f>анкеты!O20</f>
        <v>168</v>
      </c>
      <c r="AW22" s="15">
        <f t="shared" si="23"/>
        <v>168</v>
      </c>
      <c r="AX22" s="15">
        <f>анкеты!P20</f>
        <v>168</v>
      </c>
      <c r="AY22" s="15">
        <f t="shared" si="24"/>
        <v>168</v>
      </c>
      <c r="AZ22" s="15">
        <f>анкеты!Q20</f>
        <v>168</v>
      </c>
      <c r="BA22" s="15">
        <f t="shared" si="25"/>
        <v>168</v>
      </c>
      <c r="BB22" s="26">
        <f t="shared" si="26"/>
        <v>100</v>
      </c>
      <c r="BC22" s="26">
        <f t="shared" si="27"/>
        <v>100</v>
      </c>
      <c r="BD22" s="26">
        <f t="shared" si="28"/>
        <v>100</v>
      </c>
      <c r="BE22" s="25">
        <f t="shared" si="29"/>
        <v>100</v>
      </c>
      <c r="BF22" s="15">
        <f t="shared" si="30"/>
        <v>93.2</v>
      </c>
    </row>
    <row r="23" spans="1:58">
      <c r="A23" s="15">
        <f>'бланки '!D25</f>
        <v>20</v>
      </c>
      <c r="B23" s="15" t="str">
        <f>'бланки '!C25</f>
        <v>Муниципальное автономное общеобразовательное учреждение средняя общеобразовательная школа № 44 г.Томска</v>
      </c>
      <c r="C23" s="15">
        <f>анкеты!C21</f>
        <v>600</v>
      </c>
      <c r="D23" s="15">
        <f>SUMIF('бланки '!K25:Y25,"&lt;2")</f>
        <v>14</v>
      </c>
      <c r="E23" s="15">
        <f>COUNTIF('бланки '!K25:Y25,"&lt;2")</f>
        <v>14</v>
      </c>
      <c r="F23" s="15">
        <f>SUMIF('бланки '!Z25:CM25,"&lt;2")</f>
        <v>60</v>
      </c>
      <c r="G23" s="15">
        <f>COUNTIF('бланки '!Z25:CM25,"&lt;2")</f>
        <v>60</v>
      </c>
      <c r="H23" s="15">
        <f>SUM('бланки '!CN25:CQ25)</f>
        <v>4</v>
      </c>
      <c r="I23" s="15">
        <f>анкеты!E21</f>
        <v>600</v>
      </c>
      <c r="J23" s="15">
        <f>анкеты!D21</f>
        <v>600</v>
      </c>
      <c r="K23" s="15">
        <f>анкеты!G21</f>
        <v>600</v>
      </c>
      <c r="L23" s="15">
        <f>анкеты!F21</f>
        <v>600</v>
      </c>
      <c r="M23" s="15">
        <f t="shared" si="0"/>
        <v>100</v>
      </c>
      <c r="N23" s="15">
        <f t="shared" si="1"/>
        <v>100</v>
      </c>
      <c r="O23" s="15">
        <f t="shared" si="2"/>
        <v>100</v>
      </c>
      <c r="P23" s="15">
        <f t="shared" si="3"/>
        <v>100</v>
      </c>
      <c r="Q23" s="26">
        <f t="shared" si="4"/>
        <v>100</v>
      </c>
      <c r="R23" s="26">
        <f t="shared" si="5"/>
        <v>100</v>
      </c>
      <c r="S23" s="26">
        <f t="shared" si="6"/>
        <v>100</v>
      </c>
      <c r="T23" s="25">
        <f t="shared" si="7"/>
        <v>100</v>
      </c>
      <c r="U23" s="15">
        <f>SUM('бланки '!CR25:CV25)</f>
        <v>5</v>
      </c>
      <c r="V23" s="15"/>
      <c r="W23" s="15"/>
      <c r="X23" s="15">
        <f>анкеты!H21</f>
        <v>600</v>
      </c>
      <c r="Y23" s="15">
        <f t="shared" si="8"/>
        <v>600</v>
      </c>
      <c r="Z23" s="26">
        <f t="shared" si="9"/>
        <v>100</v>
      </c>
      <c r="AA23" s="26">
        <f t="shared" si="10"/>
        <v>100</v>
      </c>
      <c r="AB23" s="26">
        <f t="shared" si="11"/>
        <v>100</v>
      </c>
      <c r="AC23" s="20">
        <f t="shared" si="12"/>
        <v>100</v>
      </c>
      <c r="AD23" s="15">
        <f>IF('бланки '!I25=1,('бланки '!CX25+'бланки '!CZ25)*3,SUM('бланки '!CW25:DA25))</f>
        <v>2</v>
      </c>
      <c r="AE23" s="15">
        <f>IF('бланки '!H25=2,SUM('бланки '!DE25:DG25)*2-1,SUM('бланки '!DB25:DG25))</f>
        <v>3</v>
      </c>
      <c r="AF23" s="15">
        <f>анкеты!J21</f>
        <v>170</v>
      </c>
      <c r="AG23" s="15">
        <f>анкеты!I21</f>
        <v>170</v>
      </c>
      <c r="AH23" s="26">
        <f t="shared" si="13"/>
        <v>40</v>
      </c>
      <c r="AI23" s="26">
        <f t="shared" si="14"/>
        <v>60</v>
      </c>
      <c r="AJ23" s="2">
        <f t="shared" si="15"/>
        <v>100</v>
      </c>
      <c r="AK23" s="20">
        <f t="shared" si="16"/>
        <v>66</v>
      </c>
      <c r="AL23" s="15">
        <f>анкеты!K21</f>
        <v>600</v>
      </c>
      <c r="AM23" s="15">
        <f t="shared" si="17"/>
        <v>600</v>
      </c>
      <c r="AN23" s="15">
        <f>анкеты!L21</f>
        <v>600</v>
      </c>
      <c r="AO23" s="15">
        <f t="shared" si="18"/>
        <v>600</v>
      </c>
      <c r="AP23" s="15">
        <f>анкеты!N21</f>
        <v>600</v>
      </c>
      <c r="AQ23" s="15">
        <f>анкеты!M21</f>
        <v>600</v>
      </c>
      <c r="AR23" s="26">
        <f t="shared" si="19"/>
        <v>100</v>
      </c>
      <c r="AS23" s="26">
        <f t="shared" si="20"/>
        <v>100</v>
      </c>
      <c r="AT23" s="26">
        <f t="shared" si="21"/>
        <v>100</v>
      </c>
      <c r="AU23" s="25">
        <f t="shared" si="22"/>
        <v>100</v>
      </c>
      <c r="AV23" s="15">
        <f>анкеты!O21</f>
        <v>600</v>
      </c>
      <c r="AW23" s="15">
        <f t="shared" si="23"/>
        <v>600</v>
      </c>
      <c r="AX23" s="15">
        <f>анкеты!P21</f>
        <v>600</v>
      </c>
      <c r="AY23" s="15">
        <f t="shared" si="24"/>
        <v>600</v>
      </c>
      <c r="AZ23" s="15">
        <f>анкеты!Q21</f>
        <v>600</v>
      </c>
      <c r="BA23" s="15">
        <f t="shared" si="25"/>
        <v>600</v>
      </c>
      <c r="BB23" s="26">
        <f t="shared" si="26"/>
        <v>100</v>
      </c>
      <c r="BC23" s="26">
        <f t="shared" si="27"/>
        <v>100</v>
      </c>
      <c r="BD23" s="26">
        <f t="shared" si="28"/>
        <v>100</v>
      </c>
      <c r="BE23" s="25">
        <f t="shared" si="29"/>
        <v>100</v>
      </c>
      <c r="BF23" s="15">
        <f t="shared" si="30"/>
        <v>93.2</v>
      </c>
    </row>
    <row r="24" spans="1:58">
      <c r="A24" s="15">
        <f>'бланки '!D26</f>
        <v>21</v>
      </c>
      <c r="B24" s="15" t="str">
        <f>'бланки '!C26</f>
        <v>Муниципальное автономное общеобразовательное учреждение средняя общеобразовательная школа № 54 города Томска</v>
      </c>
      <c r="C24" s="15">
        <f>анкеты!C22</f>
        <v>470</v>
      </c>
      <c r="D24" s="15">
        <f>SUMIF('бланки '!K26:Y26,"&lt;2")</f>
        <v>14</v>
      </c>
      <c r="E24" s="15">
        <f>COUNTIF('бланки '!K26:Y26,"&lt;2")</f>
        <v>14</v>
      </c>
      <c r="F24" s="15">
        <f>SUMIF('бланки '!Z26:CM26,"&lt;2")</f>
        <v>60</v>
      </c>
      <c r="G24" s="15">
        <f>COUNTIF('бланки '!Z26:CM26,"&lt;2")</f>
        <v>60</v>
      </c>
      <c r="H24" s="15">
        <f>SUM('бланки '!CN26:CQ26)</f>
        <v>4</v>
      </c>
      <c r="I24" s="15">
        <f>анкеты!E22</f>
        <v>470</v>
      </c>
      <c r="J24" s="15">
        <f>анкеты!D22</f>
        <v>470</v>
      </c>
      <c r="K24" s="15">
        <f>анкеты!G22</f>
        <v>470</v>
      </c>
      <c r="L24" s="15">
        <f>анкеты!F22</f>
        <v>470</v>
      </c>
      <c r="M24" s="15">
        <f t="shared" si="0"/>
        <v>100</v>
      </c>
      <c r="N24" s="15">
        <f t="shared" si="1"/>
        <v>100</v>
      </c>
      <c r="O24" s="15">
        <f t="shared" si="2"/>
        <v>100</v>
      </c>
      <c r="P24" s="15">
        <f t="shared" si="3"/>
        <v>100</v>
      </c>
      <c r="Q24" s="26">
        <f t="shared" si="4"/>
        <v>100</v>
      </c>
      <c r="R24" s="26">
        <f t="shared" si="5"/>
        <v>100</v>
      </c>
      <c r="S24" s="26">
        <f t="shared" si="6"/>
        <v>100</v>
      </c>
      <c r="T24" s="25">
        <f t="shared" si="7"/>
        <v>100</v>
      </c>
      <c r="U24" s="15">
        <f>SUM('бланки '!CR26:CV26)</f>
        <v>5</v>
      </c>
      <c r="V24" s="15"/>
      <c r="W24" s="15"/>
      <c r="X24" s="15">
        <f>анкеты!H22</f>
        <v>470</v>
      </c>
      <c r="Y24" s="15">
        <f t="shared" si="8"/>
        <v>470</v>
      </c>
      <c r="Z24" s="26">
        <f t="shared" si="9"/>
        <v>100</v>
      </c>
      <c r="AA24" s="26">
        <f t="shared" si="10"/>
        <v>100</v>
      </c>
      <c r="AB24" s="26">
        <f t="shared" si="11"/>
        <v>100</v>
      </c>
      <c r="AC24" s="20">
        <f t="shared" si="12"/>
        <v>100</v>
      </c>
      <c r="AD24" s="15">
        <f>IF('бланки '!I26=1,('бланки '!CX26+'бланки '!CZ26)*3,SUM('бланки '!CW26:DA26))</f>
        <v>4</v>
      </c>
      <c r="AE24" s="15">
        <f>IF('бланки '!H26=2,SUM('бланки '!DE26:DG26)*2-1,SUM('бланки '!DB26:DG26))</f>
        <v>6</v>
      </c>
      <c r="AF24" s="15">
        <f>анкеты!J22</f>
        <v>118</v>
      </c>
      <c r="AG24" s="15">
        <f>анкеты!I22</f>
        <v>118</v>
      </c>
      <c r="AH24" s="26">
        <f t="shared" si="13"/>
        <v>80</v>
      </c>
      <c r="AI24" s="26">
        <f t="shared" si="14"/>
        <v>100</v>
      </c>
      <c r="AJ24" s="2">
        <f t="shared" si="15"/>
        <v>100</v>
      </c>
      <c r="AK24" s="20">
        <f t="shared" si="16"/>
        <v>94</v>
      </c>
      <c r="AL24" s="15">
        <f>анкеты!K22</f>
        <v>470</v>
      </c>
      <c r="AM24" s="15">
        <f t="shared" si="17"/>
        <v>470</v>
      </c>
      <c r="AN24" s="15">
        <f>анкеты!L22</f>
        <v>470</v>
      </c>
      <c r="AO24" s="15">
        <f t="shared" si="18"/>
        <v>470</v>
      </c>
      <c r="AP24" s="15">
        <f>анкеты!N22</f>
        <v>470</v>
      </c>
      <c r="AQ24" s="15">
        <f>анкеты!M22</f>
        <v>470</v>
      </c>
      <c r="AR24" s="26">
        <f t="shared" si="19"/>
        <v>100</v>
      </c>
      <c r="AS24" s="26">
        <f t="shared" si="20"/>
        <v>100</v>
      </c>
      <c r="AT24" s="26">
        <f t="shared" si="21"/>
        <v>100</v>
      </c>
      <c r="AU24" s="25">
        <f t="shared" si="22"/>
        <v>100</v>
      </c>
      <c r="AV24" s="15">
        <f>анкеты!O22</f>
        <v>470</v>
      </c>
      <c r="AW24" s="15">
        <f t="shared" si="23"/>
        <v>470</v>
      </c>
      <c r="AX24" s="15">
        <f>анкеты!P22</f>
        <v>470</v>
      </c>
      <c r="AY24" s="15">
        <f t="shared" si="24"/>
        <v>470</v>
      </c>
      <c r="AZ24" s="15">
        <f>анкеты!Q22</f>
        <v>470</v>
      </c>
      <c r="BA24" s="15">
        <f t="shared" si="25"/>
        <v>470</v>
      </c>
      <c r="BB24" s="26">
        <f t="shared" si="26"/>
        <v>100</v>
      </c>
      <c r="BC24" s="26">
        <f t="shared" si="27"/>
        <v>100</v>
      </c>
      <c r="BD24" s="26">
        <f t="shared" si="28"/>
        <v>100</v>
      </c>
      <c r="BE24" s="25">
        <f t="shared" si="29"/>
        <v>100</v>
      </c>
      <c r="BF24" s="15">
        <f t="shared" si="30"/>
        <v>98.8</v>
      </c>
    </row>
    <row r="25" spans="1:58">
      <c r="A25" s="15">
        <f>'бланки '!D27</f>
        <v>22</v>
      </c>
      <c r="B25" s="15" t="str">
        <f>'бланки '!C27</f>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C25" s="15">
        <f>анкеты!C23</f>
        <v>188</v>
      </c>
      <c r="D25" s="15">
        <f>SUMIF('бланки '!K27:Y27,"&lt;2")</f>
        <v>14</v>
      </c>
      <c r="E25" s="15">
        <f>COUNTIF('бланки '!K27:Y27,"&lt;2")</f>
        <v>14</v>
      </c>
      <c r="F25" s="15">
        <f>SUMIF('бланки '!Z27:CM27,"&lt;2")</f>
        <v>60</v>
      </c>
      <c r="G25" s="15">
        <f>COUNTIF('бланки '!Z27:CM27,"&lt;2")</f>
        <v>60</v>
      </c>
      <c r="H25" s="15">
        <f>SUM('бланки '!CN27:CQ27)</f>
        <v>4</v>
      </c>
      <c r="I25" s="15">
        <f>анкеты!E23</f>
        <v>188</v>
      </c>
      <c r="J25" s="15">
        <f>анкеты!D23</f>
        <v>188</v>
      </c>
      <c r="K25" s="15">
        <f>анкеты!G23</f>
        <v>188</v>
      </c>
      <c r="L25" s="15">
        <f>анкеты!F23</f>
        <v>188</v>
      </c>
      <c r="M25" s="15">
        <f t="shared" si="0"/>
        <v>100</v>
      </c>
      <c r="N25" s="15">
        <f t="shared" si="1"/>
        <v>100</v>
      </c>
      <c r="O25" s="15">
        <f t="shared" si="2"/>
        <v>100</v>
      </c>
      <c r="P25" s="15">
        <f t="shared" si="3"/>
        <v>100</v>
      </c>
      <c r="Q25" s="26">
        <f t="shared" si="4"/>
        <v>100</v>
      </c>
      <c r="R25" s="26">
        <f t="shared" si="5"/>
        <v>100</v>
      </c>
      <c r="S25" s="26">
        <f t="shared" si="6"/>
        <v>100</v>
      </c>
      <c r="T25" s="25">
        <f t="shared" si="7"/>
        <v>100</v>
      </c>
      <c r="U25" s="15">
        <f>SUM('бланки '!CR27:CV27)</f>
        <v>5</v>
      </c>
      <c r="V25" s="15"/>
      <c r="W25" s="15"/>
      <c r="X25" s="15">
        <f>анкеты!H23</f>
        <v>188</v>
      </c>
      <c r="Y25" s="15">
        <f t="shared" si="8"/>
        <v>188</v>
      </c>
      <c r="Z25" s="26">
        <f t="shared" si="9"/>
        <v>100</v>
      </c>
      <c r="AA25" s="26">
        <f t="shared" si="10"/>
        <v>100</v>
      </c>
      <c r="AB25" s="26">
        <f t="shared" si="11"/>
        <v>100</v>
      </c>
      <c r="AC25" s="20">
        <f t="shared" si="12"/>
        <v>100</v>
      </c>
      <c r="AD25" s="15">
        <f>IF('бланки '!I27=1,('бланки '!CX27+'бланки '!CZ27)*3,SUM('бланки '!CW27:DA27))</f>
        <v>3</v>
      </c>
      <c r="AE25" s="15">
        <f>IF('бланки '!H27=2,SUM('бланки '!DE27:DG27)*2-1,SUM('бланки '!DB27:DG27))</f>
        <v>2</v>
      </c>
      <c r="AF25" s="15">
        <f>анкеты!J23</f>
        <v>47</v>
      </c>
      <c r="AG25" s="15">
        <f>анкеты!I23</f>
        <v>47</v>
      </c>
      <c r="AH25" s="26">
        <f t="shared" si="13"/>
        <v>60</v>
      </c>
      <c r="AI25" s="26">
        <f t="shared" si="14"/>
        <v>40</v>
      </c>
      <c r="AJ25" s="2">
        <f t="shared" si="15"/>
        <v>100</v>
      </c>
      <c r="AK25" s="20">
        <f t="shared" si="16"/>
        <v>64</v>
      </c>
      <c r="AL25" s="15">
        <f>анкеты!K23</f>
        <v>188</v>
      </c>
      <c r="AM25" s="15">
        <f t="shared" si="17"/>
        <v>188</v>
      </c>
      <c r="AN25" s="15">
        <f>анкеты!L23</f>
        <v>188</v>
      </c>
      <c r="AO25" s="15">
        <f t="shared" si="18"/>
        <v>188</v>
      </c>
      <c r="AP25" s="15">
        <f>анкеты!N23</f>
        <v>188</v>
      </c>
      <c r="AQ25" s="15">
        <f>анкеты!M23</f>
        <v>188</v>
      </c>
      <c r="AR25" s="26">
        <f t="shared" si="19"/>
        <v>100</v>
      </c>
      <c r="AS25" s="26">
        <f t="shared" si="20"/>
        <v>100</v>
      </c>
      <c r="AT25" s="26">
        <f t="shared" si="21"/>
        <v>100</v>
      </c>
      <c r="AU25" s="25">
        <f t="shared" si="22"/>
        <v>100</v>
      </c>
      <c r="AV25" s="15">
        <f>анкеты!O23</f>
        <v>188</v>
      </c>
      <c r="AW25" s="15">
        <f t="shared" si="23"/>
        <v>188</v>
      </c>
      <c r="AX25" s="15">
        <f>анкеты!P23</f>
        <v>188</v>
      </c>
      <c r="AY25" s="15">
        <f t="shared" si="24"/>
        <v>188</v>
      </c>
      <c r="AZ25" s="15">
        <f>анкеты!Q23</f>
        <v>188</v>
      </c>
      <c r="BA25" s="15">
        <f t="shared" si="25"/>
        <v>188</v>
      </c>
      <c r="BB25" s="26">
        <f t="shared" si="26"/>
        <v>100</v>
      </c>
      <c r="BC25" s="26">
        <f t="shared" si="27"/>
        <v>100</v>
      </c>
      <c r="BD25" s="26">
        <f t="shared" si="28"/>
        <v>100</v>
      </c>
      <c r="BE25" s="25">
        <f t="shared" si="29"/>
        <v>100</v>
      </c>
      <c r="BF25" s="15">
        <f t="shared" si="30"/>
        <v>92.8</v>
      </c>
    </row>
    <row r="26" spans="1:58">
      <c r="A26" s="15">
        <f>'бланки '!D28</f>
        <v>23</v>
      </c>
      <c r="B26" s="15" t="str">
        <f>'бланки '!C28</f>
        <v>Муниципальное автономное общеобразовательное учреждение лицей № 51 г.Томска</v>
      </c>
      <c r="C26" s="15">
        <f>анкеты!C24</f>
        <v>398</v>
      </c>
      <c r="D26" s="15">
        <f>SUMIF('бланки '!K28:Y28,"&lt;2")</f>
        <v>14</v>
      </c>
      <c r="E26" s="15">
        <f>COUNTIF('бланки '!K28:Y28,"&lt;2")</f>
        <v>14</v>
      </c>
      <c r="F26" s="15">
        <f>SUMIF('бланки '!Z28:CM28,"&lt;2")</f>
        <v>60</v>
      </c>
      <c r="G26" s="15">
        <f>COUNTIF('бланки '!Z28:CM28,"&lt;2")</f>
        <v>60</v>
      </c>
      <c r="H26" s="15">
        <f>SUM('бланки '!CN28:CQ28)</f>
        <v>4</v>
      </c>
      <c r="I26" s="15">
        <f>анкеты!E24</f>
        <v>398</v>
      </c>
      <c r="J26" s="15">
        <f>анкеты!D24</f>
        <v>398</v>
      </c>
      <c r="K26" s="15">
        <f>анкеты!G24</f>
        <v>398</v>
      </c>
      <c r="L26" s="15">
        <f>анкеты!F24</f>
        <v>398</v>
      </c>
      <c r="M26" s="15">
        <f t="shared" si="0"/>
        <v>100</v>
      </c>
      <c r="N26" s="15">
        <f t="shared" si="1"/>
        <v>100</v>
      </c>
      <c r="O26" s="15">
        <f t="shared" si="2"/>
        <v>100</v>
      </c>
      <c r="P26" s="15">
        <f t="shared" si="3"/>
        <v>100</v>
      </c>
      <c r="Q26" s="26">
        <f t="shared" si="4"/>
        <v>100</v>
      </c>
      <c r="R26" s="26">
        <f t="shared" si="5"/>
        <v>100</v>
      </c>
      <c r="S26" s="26">
        <f t="shared" si="6"/>
        <v>100</v>
      </c>
      <c r="T26" s="25">
        <f t="shared" si="7"/>
        <v>100</v>
      </c>
      <c r="U26" s="15">
        <f>SUM('бланки '!CR28:CV28)</f>
        <v>5</v>
      </c>
      <c r="V26" s="15"/>
      <c r="W26" s="15"/>
      <c r="X26" s="15">
        <f>анкеты!H24</f>
        <v>398</v>
      </c>
      <c r="Y26" s="15">
        <f t="shared" si="8"/>
        <v>398</v>
      </c>
      <c r="Z26" s="26">
        <f t="shared" si="9"/>
        <v>100</v>
      </c>
      <c r="AA26" s="26">
        <f t="shared" si="10"/>
        <v>100</v>
      </c>
      <c r="AB26" s="26">
        <f t="shared" si="11"/>
        <v>100</v>
      </c>
      <c r="AC26" s="20">
        <f t="shared" si="12"/>
        <v>100</v>
      </c>
      <c r="AD26" s="15">
        <f>IF('бланки '!I28=1,('бланки '!CX28+'бланки '!CZ28)*3,SUM('бланки '!CW28:DA28))</f>
        <v>2</v>
      </c>
      <c r="AE26" s="15">
        <f>IF('бланки '!H28=2,SUM('бланки '!DE28:DG28)*2-1,SUM('бланки '!DB28:DG28))</f>
        <v>5</v>
      </c>
      <c r="AF26" s="15">
        <f>анкеты!J24</f>
        <v>100</v>
      </c>
      <c r="AG26" s="15">
        <f>анкеты!I24</f>
        <v>100</v>
      </c>
      <c r="AH26" s="26">
        <f t="shared" si="13"/>
        <v>40</v>
      </c>
      <c r="AI26" s="26">
        <f t="shared" si="14"/>
        <v>100</v>
      </c>
      <c r="AJ26" s="2">
        <f t="shared" si="15"/>
        <v>100</v>
      </c>
      <c r="AK26" s="20">
        <f t="shared" si="16"/>
        <v>82</v>
      </c>
      <c r="AL26" s="15">
        <f>анкеты!K24</f>
        <v>398</v>
      </c>
      <c r="AM26" s="15">
        <f t="shared" si="17"/>
        <v>398</v>
      </c>
      <c r="AN26" s="15">
        <f>анкеты!L24</f>
        <v>398</v>
      </c>
      <c r="AO26" s="15">
        <f t="shared" si="18"/>
        <v>398</v>
      </c>
      <c r="AP26" s="15">
        <f>анкеты!N24</f>
        <v>398</v>
      </c>
      <c r="AQ26" s="15">
        <f>анкеты!M24</f>
        <v>398</v>
      </c>
      <c r="AR26" s="26">
        <f t="shared" si="19"/>
        <v>100</v>
      </c>
      <c r="AS26" s="26">
        <f t="shared" si="20"/>
        <v>100</v>
      </c>
      <c r="AT26" s="26">
        <f t="shared" si="21"/>
        <v>100</v>
      </c>
      <c r="AU26" s="25">
        <f t="shared" si="22"/>
        <v>100</v>
      </c>
      <c r="AV26" s="15">
        <f>анкеты!O24</f>
        <v>398</v>
      </c>
      <c r="AW26" s="15">
        <f t="shared" si="23"/>
        <v>398</v>
      </c>
      <c r="AX26" s="15">
        <f>анкеты!P24</f>
        <v>398</v>
      </c>
      <c r="AY26" s="15">
        <f t="shared" si="24"/>
        <v>398</v>
      </c>
      <c r="AZ26" s="15">
        <f>анкеты!Q24</f>
        <v>398</v>
      </c>
      <c r="BA26" s="15">
        <f t="shared" si="25"/>
        <v>398</v>
      </c>
      <c r="BB26" s="26">
        <f t="shared" si="26"/>
        <v>100</v>
      </c>
      <c r="BC26" s="26">
        <f t="shared" si="27"/>
        <v>100</v>
      </c>
      <c r="BD26" s="26">
        <f t="shared" si="28"/>
        <v>100</v>
      </c>
      <c r="BE26" s="25">
        <f t="shared" si="29"/>
        <v>100</v>
      </c>
      <c r="BF26" s="15">
        <f t="shared" si="30"/>
        <v>96.4</v>
      </c>
    </row>
    <row r="27" spans="1:58">
      <c r="A27" s="15">
        <f>'бланки '!D29</f>
        <v>24</v>
      </c>
      <c r="B27" s="15" t="str">
        <f>'бланки '!C29</f>
        <v>Муниципальное автономное общеобразовательное учреждение средняя общеобразовательная школа № 67 г. Томска</v>
      </c>
      <c r="C27" s="15">
        <f>анкеты!C25</f>
        <v>600</v>
      </c>
      <c r="D27" s="15">
        <f>SUMIF('бланки '!K29:Y29,"&lt;2")</f>
        <v>14</v>
      </c>
      <c r="E27" s="15">
        <f>COUNTIF('бланки '!K29:Y29,"&lt;2")</f>
        <v>14</v>
      </c>
      <c r="F27" s="15">
        <f>SUMIF('бланки '!Z29:CM29,"&lt;2")</f>
        <v>60</v>
      </c>
      <c r="G27" s="15">
        <f>COUNTIF('бланки '!Z29:CM29,"&lt;2")</f>
        <v>60</v>
      </c>
      <c r="H27" s="15">
        <f>SUM('бланки '!CN29:CQ29)</f>
        <v>4</v>
      </c>
      <c r="I27" s="15">
        <f>анкеты!E25</f>
        <v>600</v>
      </c>
      <c r="J27" s="15">
        <f>анкеты!D25</f>
        <v>600</v>
      </c>
      <c r="K27" s="15">
        <f>анкеты!G25</f>
        <v>600</v>
      </c>
      <c r="L27" s="15">
        <f>анкеты!F25</f>
        <v>600</v>
      </c>
      <c r="M27" s="15">
        <f t="shared" si="0"/>
        <v>100</v>
      </c>
      <c r="N27" s="15">
        <f t="shared" si="1"/>
        <v>100</v>
      </c>
      <c r="O27" s="15">
        <f t="shared" si="2"/>
        <v>100</v>
      </c>
      <c r="P27" s="15">
        <f t="shared" si="3"/>
        <v>100</v>
      </c>
      <c r="Q27" s="26">
        <f t="shared" si="4"/>
        <v>100</v>
      </c>
      <c r="R27" s="26">
        <f t="shared" si="5"/>
        <v>100</v>
      </c>
      <c r="S27" s="26">
        <f t="shared" si="6"/>
        <v>100</v>
      </c>
      <c r="T27" s="25">
        <f t="shared" si="7"/>
        <v>100</v>
      </c>
      <c r="U27" s="15">
        <f>SUM('бланки '!CR29:CV29)</f>
        <v>5</v>
      </c>
      <c r="V27" s="15"/>
      <c r="W27" s="15"/>
      <c r="X27" s="15">
        <f>анкеты!H25</f>
        <v>600</v>
      </c>
      <c r="Y27" s="15">
        <f t="shared" si="8"/>
        <v>600</v>
      </c>
      <c r="Z27" s="26">
        <f t="shared" si="9"/>
        <v>100</v>
      </c>
      <c r="AA27" s="26">
        <f t="shared" si="10"/>
        <v>100</v>
      </c>
      <c r="AB27" s="26">
        <f t="shared" si="11"/>
        <v>100</v>
      </c>
      <c r="AC27" s="20">
        <f t="shared" si="12"/>
        <v>100</v>
      </c>
      <c r="AD27" s="15">
        <f>IF('бланки '!I29=1,('бланки '!CX29+'бланки '!CZ29)*3,SUM('бланки '!CW29:DA29))</f>
        <v>0</v>
      </c>
      <c r="AE27" s="15">
        <f>IF('бланки '!H29=2,SUM('бланки '!DE29:DG29)*2-1,SUM('бланки '!DB29:DG29))</f>
        <v>5</v>
      </c>
      <c r="AF27" s="15">
        <f>анкеты!J25</f>
        <v>184</v>
      </c>
      <c r="AG27" s="15">
        <f>анкеты!I25</f>
        <v>184</v>
      </c>
      <c r="AH27" s="26">
        <f t="shared" si="13"/>
        <v>0</v>
      </c>
      <c r="AI27" s="26">
        <f t="shared" si="14"/>
        <v>100</v>
      </c>
      <c r="AJ27" s="2">
        <f t="shared" si="15"/>
        <v>100</v>
      </c>
      <c r="AK27" s="20">
        <f t="shared" si="16"/>
        <v>70</v>
      </c>
      <c r="AL27" s="15">
        <f>анкеты!K25</f>
        <v>600</v>
      </c>
      <c r="AM27" s="15">
        <f t="shared" si="17"/>
        <v>600</v>
      </c>
      <c r="AN27" s="15">
        <f>анкеты!L25</f>
        <v>600</v>
      </c>
      <c r="AO27" s="15">
        <f t="shared" si="18"/>
        <v>600</v>
      </c>
      <c r="AP27" s="15">
        <f>анкеты!N25</f>
        <v>600</v>
      </c>
      <c r="AQ27" s="15">
        <f>анкеты!M25</f>
        <v>600</v>
      </c>
      <c r="AR27" s="26">
        <f t="shared" si="19"/>
        <v>100</v>
      </c>
      <c r="AS27" s="26">
        <f t="shared" si="20"/>
        <v>100</v>
      </c>
      <c r="AT27" s="26">
        <f t="shared" si="21"/>
        <v>100</v>
      </c>
      <c r="AU27" s="25">
        <f t="shared" si="22"/>
        <v>100</v>
      </c>
      <c r="AV27" s="15">
        <f>анкеты!O25</f>
        <v>600</v>
      </c>
      <c r="AW27" s="15">
        <f t="shared" si="23"/>
        <v>600</v>
      </c>
      <c r="AX27" s="15">
        <f>анкеты!P25</f>
        <v>600</v>
      </c>
      <c r="AY27" s="15">
        <f t="shared" si="24"/>
        <v>600</v>
      </c>
      <c r="AZ27" s="15">
        <f>анкеты!Q25</f>
        <v>600</v>
      </c>
      <c r="BA27" s="15">
        <f t="shared" si="25"/>
        <v>600</v>
      </c>
      <c r="BB27" s="26">
        <f t="shared" si="26"/>
        <v>100</v>
      </c>
      <c r="BC27" s="26">
        <f t="shared" si="27"/>
        <v>100</v>
      </c>
      <c r="BD27" s="26">
        <f t="shared" si="28"/>
        <v>100</v>
      </c>
      <c r="BE27" s="25">
        <f t="shared" si="29"/>
        <v>100</v>
      </c>
      <c r="BF27" s="15">
        <f t="shared" si="30"/>
        <v>94</v>
      </c>
    </row>
    <row r="28" spans="1:58">
      <c r="A28" s="15">
        <f>'бланки '!D30</f>
        <v>25</v>
      </c>
      <c r="B28" s="15" t="str">
        <f>'бланки '!C30</f>
        <v>Муниципальное автономное общеобразовательное учреждение средняя общеобразовательная школа № 22 г. Томска</v>
      </c>
      <c r="C28" s="15">
        <f>анкеты!C26</f>
        <v>393</v>
      </c>
      <c r="D28" s="15">
        <f>SUMIF('бланки '!K30:Y30,"&lt;2")</f>
        <v>14</v>
      </c>
      <c r="E28" s="15">
        <f>COUNTIF('бланки '!K30:Y30,"&lt;2")</f>
        <v>14</v>
      </c>
      <c r="F28" s="15">
        <f>SUMIF('бланки '!Z30:CM30,"&lt;2")</f>
        <v>60</v>
      </c>
      <c r="G28" s="15">
        <f>COUNTIF('бланки '!Z30:CM30,"&lt;2")</f>
        <v>60</v>
      </c>
      <c r="H28" s="15">
        <f>SUM('бланки '!CN30:CQ30)</f>
        <v>4</v>
      </c>
      <c r="I28" s="15">
        <f>анкеты!E26</f>
        <v>393</v>
      </c>
      <c r="J28" s="15">
        <f>анкеты!D26</f>
        <v>393</v>
      </c>
      <c r="K28" s="15">
        <f>анкеты!G26</f>
        <v>393</v>
      </c>
      <c r="L28" s="15">
        <f>анкеты!F26</f>
        <v>393</v>
      </c>
      <c r="M28" s="15">
        <f>D28/E28*100</f>
        <v>100</v>
      </c>
      <c r="N28" s="15">
        <f t="shared" si="1"/>
        <v>100</v>
      </c>
      <c r="O28" s="15">
        <f t="shared" si="2"/>
        <v>100</v>
      </c>
      <c r="P28" s="15">
        <f t="shared" si="3"/>
        <v>100</v>
      </c>
      <c r="Q28" s="26">
        <f t="shared" si="4"/>
        <v>100</v>
      </c>
      <c r="R28" s="26">
        <f t="shared" si="5"/>
        <v>100</v>
      </c>
      <c r="S28" s="26">
        <f t="shared" si="6"/>
        <v>100</v>
      </c>
      <c r="T28" s="25">
        <f t="shared" si="7"/>
        <v>100</v>
      </c>
      <c r="U28" s="15">
        <f>SUM('бланки '!CR30:CV30)</f>
        <v>5</v>
      </c>
      <c r="V28" s="15"/>
      <c r="W28" s="15"/>
      <c r="X28" s="15">
        <f>анкеты!H26</f>
        <v>393</v>
      </c>
      <c r="Y28" s="15">
        <f t="shared" si="8"/>
        <v>393</v>
      </c>
      <c r="Z28" s="26">
        <f t="shared" si="9"/>
        <v>100</v>
      </c>
      <c r="AA28" s="26">
        <f t="shared" si="10"/>
        <v>100</v>
      </c>
      <c r="AB28" s="26">
        <f t="shared" si="11"/>
        <v>100</v>
      </c>
      <c r="AC28" s="20">
        <f t="shared" si="12"/>
        <v>100</v>
      </c>
      <c r="AD28" s="15">
        <f>IF('бланки '!I30=1,('бланки '!CX30+'бланки '!CZ30)*3,SUM('бланки '!CW30:DA30))</f>
        <v>3</v>
      </c>
      <c r="AE28" s="15">
        <f>IF('бланки '!H30=2,SUM('бланки '!DE30:DG30)*2-1,SUM('бланки '!DB30:DG30))</f>
        <v>3</v>
      </c>
      <c r="AF28" s="15">
        <f>анкеты!J26</f>
        <v>99</v>
      </c>
      <c r="AG28" s="15">
        <f>анкеты!I26</f>
        <v>99</v>
      </c>
      <c r="AH28" s="26">
        <f t="shared" si="13"/>
        <v>60</v>
      </c>
      <c r="AI28" s="26">
        <f t="shared" si="14"/>
        <v>60</v>
      </c>
      <c r="AJ28" s="2">
        <f t="shared" si="15"/>
        <v>100</v>
      </c>
      <c r="AK28" s="20">
        <f t="shared" si="16"/>
        <v>72</v>
      </c>
      <c r="AL28" s="15">
        <f>анкеты!K26</f>
        <v>393</v>
      </c>
      <c r="AM28" s="15">
        <f t="shared" si="17"/>
        <v>393</v>
      </c>
      <c r="AN28" s="15">
        <f>анкеты!L26</f>
        <v>393</v>
      </c>
      <c r="AO28" s="15">
        <f t="shared" si="18"/>
        <v>393</v>
      </c>
      <c r="AP28" s="15">
        <f>анкеты!N26</f>
        <v>393</v>
      </c>
      <c r="AQ28" s="15">
        <f>анкеты!M26</f>
        <v>393</v>
      </c>
      <c r="AR28" s="26">
        <f t="shared" si="19"/>
        <v>100</v>
      </c>
      <c r="AS28" s="26">
        <f t="shared" si="20"/>
        <v>100</v>
      </c>
      <c r="AT28" s="26">
        <f t="shared" si="21"/>
        <v>100</v>
      </c>
      <c r="AU28" s="25">
        <f t="shared" si="22"/>
        <v>100</v>
      </c>
      <c r="AV28" s="15">
        <f>анкеты!O26</f>
        <v>393</v>
      </c>
      <c r="AW28" s="15">
        <f t="shared" si="23"/>
        <v>393</v>
      </c>
      <c r="AX28" s="15">
        <f>анкеты!P26</f>
        <v>393</v>
      </c>
      <c r="AY28" s="15">
        <f t="shared" si="24"/>
        <v>393</v>
      </c>
      <c r="AZ28" s="15">
        <f>анкеты!Q26</f>
        <v>393</v>
      </c>
      <c r="BA28" s="15">
        <f t="shared" si="25"/>
        <v>393</v>
      </c>
      <c r="BB28" s="26">
        <f t="shared" si="26"/>
        <v>100</v>
      </c>
      <c r="BC28" s="26">
        <f t="shared" si="27"/>
        <v>100</v>
      </c>
      <c r="BD28" s="26">
        <f t="shared" si="28"/>
        <v>100</v>
      </c>
      <c r="BE28" s="25">
        <f t="shared" si="29"/>
        <v>100</v>
      </c>
      <c r="BF28" s="15">
        <f t="shared" si="30"/>
        <v>94.4</v>
      </c>
    </row>
    <row r="29" spans="1:58">
      <c r="A29" s="15">
        <f>'бланки '!D31</f>
        <v>26</v>
      </c>
      <c r="B29" s="15" t="str">
        <f>'бланки '!C31</f>
        <v>Муниципальное бюджетное общеобразовательное учреждение Академический лицей им. Г.А. Псахье г. Томска</v>
      </c>
      <c r="C29" s="15">
        <f>анкеты!C27</f>
        <v>600</v>
      </c>
      <c r="D29" s="15">
        <f>SUMIF('бланки '!K31:Y31,"&lt;2")</f>
        <v>14</v>
      </c>
      <c r="E29" s="15">
        <f>COUNTIF('бланки '!K31:Y31,"&lt;2")</f>
        <v>14</v>
      </c>
      <c r="F29" s="15">
        <f>SUMIF('бланки '!Z31:CM31,"&lt;2")</f>
        <v>60</v>
      </c>
      <c r="G29" s="15">
        <f>COUNTIF('бланки '!Z31:CM31,"&lt;2")</f>
        <v>60</v>
      </c>
      <c r="H29" s="15">
        <f>SUM('бланки '!CN31:CQ31)</f>
        <v>4</v>
      </c>
      <c r="I29" s="15">
        <f>анкеты!E27</f>
        <v>600</v>
      </c>
      <c r="J29" s="15">
        <f>анкеты!D27</f>
        <v>600</v>
      </c>
      <c r="K29" s="15">
        <f>анкеты!G27</f>
        <v>600</v>
      </c>
      <c r="L29" s="15">
        <f>анкеты!F27</f>
        <v>600</v>
      </c>
      <c r="M29" s="15">
        <f t="shared" ref="M29:M92" si="31">D29/E29*100</f>
        <v>100</v>
      </c>
      <c r="N29" s="15">
        <f t="shared" ref="N29:N92" si="32">F29/G29*100</f>
        <v>100</v>
      </c>
      <c r="O29" s="15">
        <f t="shared" ref="O29:O92" si="33">I29/J29*100</f>
        <v>100</v>
      </c>
      <c r="P29" s="15">
        <f t="shared" ref="P29:P92" si="34">K29/L29*100</f>
        <v>100</v>
      </c>
      <c r="Q29" s="52">
        <f t="shared" ref="Q29:Q92" si="35">ROUNDDOWN((M29+N29)/2,0)</f>
        <v>100</v>
      </c>
      <c r="R29" s="52">
        <f t="shared" ref="R29:R92" si="36">ROUND(MIN(H29*30,100),0)</f>
        <v>100</v>
      </c>
      <c r="S29" s="52">
        <f t="shared" ref="S29:S92" si="37">ROUNDDOWN((O29+P29)/2,0)</f>
        <v>100</v>
      </c>
      <c r="T29" s="51">
        <f t="shared" ref="T29:T92" si="38">IF((MOD(Q29*0.3+R29*0.3+S29*0.4,1.1)*50&lt;0.55),ROUNDDOWN(Q29*0.3+R29*0.3+S29*0.4,1),ROUNDUP(Q29*0.3+R29*0.3+S29*0.4,1))</f>
        <v>100</v>
      </c>
      <c r="U29" s="15">
        <f>SUM('бланки '!CR31:CV31)</f>
        <v>5</v>
      </c>
      <c r="V29" s="15"/>
      <c r="W29" s="15"/>
      <c r="X29" s="15">
        <f>анкеты!H27</f>
        <v>600</v>
      </c>
      <c r="Y29" s="15">
        <f t="shared" ref="Y29:Y92" si="39">C29</f>
        <v>600</v>
      </c>
      <c r="Z29" s="52">
        <f t="shared" ref="Z29:Z92" si="40">MIN(100,U29*20)</f>
        <v>100</v>
      </c>
      <c r="AA29" s="52">
        <f t="shared" ref="AA29:AA92" si="41">ROUNDDOWN((Z29+AB29)/2,0)</f>
        <v>100</v>
      </c>
      <c r="AB29" s="52">
        <f t="shared" ref="AB29:AB92" si="42">IF((MOD(X29*100/Y29,1)&lt;0.55),ROUNDDOWN(X29*100/Y29,0),ROUNDUP(X29*100/Y29,0))</f>
        <v>100</v>
      </c>
      <c r="AC29" s="20">
        <f t="shared" ref="AC29:AC92" si="43">IF((MOD(Z29*0.5+AB29*0.5,1.1)&lt;0.55),ROUNDDOWN(Z29*0.5+AB29*0.5,1),ROUNDUP(Z29*0.5+AB29*0.5,1))</f>
        <v>100</v>
      </c>
      <c r="AD29" s="15">
        <f>IF('бланки '!I31=1,('бланки '!CX31+'бланки '!CZ31)*3,SUM('бланки '!CW31:DA31))</f>
        <v>4</v>
      </c>
      <c r="AE29" s="15">
        <f>IF('бланки '!H31=2,SUM('бланки '!DE31:DG31)*2-1,SUM('бланки '!DB31:DG31))</f>
        <v>3</v>
      </c>
      <c r="AF29" s="15">
        <f>анкеты!J27</f>
        <v>419</v>
      </c>
      <c r="AG29" s="15">
        <f>анкеты!I27</f>
        <v>419</v>
      </c>
      <c r="AH29" s="52">
        <f t="shared" ref="AH29:AH92" si="44">MIN(AD29*20,100)</f>
        <v>80</v>
      </c>
      <c r="AI29" s="52">
        <f t="shared" ref="AI29:AI92" si="45">MIN(AE29*20,100)</f>
        <v>60</v>
      </c>
      <c r="AJ29" s="2">
        <f t="shared" ref="AJ29:AJ92" si="46">IF((MOD(AF29*100/AG29,1)&lt;0.55),ROUNDDOWN(AF29*100/AG29,0),ROUNDUP(AF29*100/AG29,0))</f>
        <v>100</v>
      </c>
      <c r="AK29" s="20">
        <f t="shared" ref="AK29:AK92" si="47">IF((MOD(0.3*AH29+0.4*AI29+0.3*AJ29,1.1)&lt;0.55),ROUNDDOWN(0.3*AH29+0.4*AI29+0.3*AJ29,1),ROUNDUP(0.3*AH29+0.4*AI29+0.3*AJ29,1))</f>
        <v>78</v>
      </c>
      <c r="AL29" s="15">
        <f>анкеты!K27</f>
        <v>600</v>
      </c>
      <c r="AM29" s="15">
        <f t="shared" ref="AM29:AM92" si="48">C29</f>
        <v>600</v>
      </c>
      <c r="AN29" s="15">
        <f>анкеты!L27</f>
        <v>600</v>
      </c>
      <c r="AO29" s="15">
        <f t="shared" ref="AO29:AO92" si="49">C29</f>
        <v>600</v>
      </c>
      <c r="AP29" s="15">
        <f>анкеты!N27</f>
        <v>600</v>
      </c>
      <c r="AQ29" s="15">
        <f>анкеты!M27</f>
        <v>600</v>
      </c>
      <c r="AR29" s="52">
        <f t="shared" ref="AR29:AR92" si="50">IF((MOD(AL29*100/AM29,1)&lt;0.55),ROUNDDOWN(AL29*100/AM29,0),ROUNDUP(AL29*100/AM29,0))</f>
        <v>100</v>
      </c>
      <c r="AS29" s="52">
        <f t="shared" ref="AS29:AS92" si="51">IF((MOD(AN29*100/AO29,1)&lt;0.55),ROUNDDOWN(AN29*100/AO29,0),ROUNDUP(AN29*100/AO29,0))</f>
        <v>100</v>
      </c>
      <c r="AT29" s="52">
        <f t="shared" ref="AT29:AT92" si="52">IF((MOD(AP29*100/AQ29,1)&lt;0.55),ROUNDDOWN(AP29*100/AQ29,0),ROUNDUP(AP29*100/AQ29,0))</f>
        <v>100</v>
      </c>
      <c r="AU29" s="51">
        <f t="shared" ref="AU29:AU92" si="53">IF((MOD(0.4*AR29+0.4*AS29+0.2*AT29,1.1)&lt;0.55),ROUNDDOWN(0.4*AR29+0.4*AS29+0.2*AT29,1),ROUNDUP(0.4*AR29+0.4*AS29+0.2*AT29,1))</f>
        <v>100</v>
      </c>
      <c r="AV29" s="15">
        <f>анкеты!O27</f>
        <v>600</v>
      </c>
      <c r="AW29" s="15">
        <f t="shared" ref="AW29:AW92" si="54">C29</f>
        <v>600</v>
      </c>
      <c r="AX29" s="15">
        <f>анкеты!P27</f>
        <v>600</v>
      </c>
      <c r="AY29" s="15">
        <f t="shared" ref="AY29:AY92" si="55">C29</f>
        <v>600</v>
      </c>
      <c r="AZ29" s="15">
        <f>анкеты!Q27</f>
        <v>600</v>
      </c>
      <c r="BA29" s="15">
        <f t="shared" ref="BA29:BA92" si="56">C29</f>
        <v>600</v>
      </c>
      <c r="BB29" s="52">
        <f t="shared" ref="BB29:BB92" si="57">IF((MOD(AV29*100/AW29,1)&lt;0.55),ROUNDDOWN(AV29*100/AW29,0),ROUNDUP(AV29*100/AW29,0))</f>
        <v>100</v>
      </c>
      <c r="BC29" s="52">
        <f t="shared" ref="BC29:BC92" si="58">IF((MOD(AX29*100/AY29,1)&lt;0.55),ROUNDDOWN(AX29*100/AY29,0),ROUNDUP(AX29*100/AY29,0))</f>
        <v>100</v>
      </c>
      <c r="BD29" s="52">
        <f t="shared" ref="BD29:BD92" si="59">IF((MOD(AZ29*100/BA29,1)&lt;0.55),ROUNDDOWN(AZ29*100/BA29,0),ROUNDUP(AZ29*100/BA29,0))</f>
        <v>100</v>
      </c>
      <c r="BE29" s="51">
        <f t="shared" ref="BE29:BE92" si="60">IF((MOD(0.3*BB29+0.2*BC29+0.5*BD29,1.1)&lt;0.55),ROUNDDOWN(0.3*BB29+0.2*BC29+0.5*BD29,1),ROUNDUP(0.3*BB29+0.2*BC29+0.5*BD29,1))</f>
        <v>100</v>
      </c>
      <c r="BF29" s="15">
        <f t="shared" ref="BF29:BF92" si="61">(T29+AC29+AK29+AU29+BE29)/5</f>
        <v>95.6</v>
      </c>
    </row>
    <row r="30" spans="1:58">
      <c r="A30" s="15">
        <f>'бланки '!D32</f>
        <v>27</v>
      </c>
      <c r="B30" s="15" t="str">
        <f>'бланки '!C32</f>
        <v>Муниципальное автономное общеобразовательное учреждение средняя общеобразовательная школа № 27 им. Г.Н. Ворошилова г. Томска</v>
      </c>
      <c r="C30" s="15">
        <f>анкеты!C28</f>
        <v>418</v>
      </c>
      <c r="D30" s="15">
        <f>SUMIF('бланки '!K32:Y32,"&lt;2")</f>
        <v>14</v>
      </c>
      <c r="E30" s="15">
        <f>COUNTIF('бланки '!K32:Y32,"&lt;2")</f>
        <v>14</v>
      </c>
      <c r="F30" s="15">
        <f>SUMIF('бланки '!Z32:CM32,"&lt;2")</f>
        <v>60</v>
      </c>
      <c r="G30" s="15">
        <f>COUNTIF('бланки '!Z32:CM32,"&lt;2")</f>
        <v>60</v>
      </c>
      <c r="H30" s="15">
        <f>SUM('бланки '!CN32:CQ32)</f>
        <v>4</v>
      </c>
      <c r="I30" s="15">
        <f>анкеты!E28</f>
        <v>418</v>
      </c>
      <c r="J30" s="15">
        <f>анкеты!D28</f>
        <v>418</v>
      </c>
      <c r="K30" s="15">
        <f>анкеты!G28</f>
        <v>418</v>
      </c>
      <c r="L30" s="15">
        <f>анкеты!F28</f>
        <v>418</v>
      </c>
      <c r="M30" s="15">
        <f t="shared" si="31"/>
        <v>100</v>
      </c>
      <c r="N30" s="15">
        <f t="shared" si="32"/>
        <v>100</v>
      </c>
      <c r="O30" s="15">
        <f t="shared" si="33"/>
        <v>100</v>
      </c>
      <c r="P30" s="15">
        <f t="shared" si="34"/>
        <v>100</v>
      </c>
      <c r="Q30" s="52">
        <f t="shared" si="35"/>
        <v>100</v>
      </c>
      <c r="R30" s="52">
        <f t="shared" si="36"/>
        <v>100</v>
      </c>
      <c r="S30" s="52">
        <f t="shared" si="37"/>
        <v>100</v>
      </c>
      <c r="T30" s="51">
        <f t="shared" si="38"/>
        <v>100</v>
      </c>
      <c r="U30" s="15">
        <f>SUM('бланки '!CR32:CV32)</f>
        <v>5</v>
      </c>
      <c r="V30" s="15"/>
      <c r="W30" s="15"/>
      <c r="X30" s="15">
        <f>анкеты!H28</f>
        <v>418</v>
      </c>
      <c r="Y30" s="15">
        <f t="shared" si="39"/>
        <v>418</v>
      </c>
      <c r="Z30" s="52">
        <f t="shared" si="40"/>
        <v>100</v>
      </c>
      <c r="AA30" s="52">
        <f t="shared" si="41"/>
        <v>100</v>
      </c>
      <c r="AB30" s="52">
        <f t="shared" si="42"/>
        <v>100</v>
      </c>
      <c r="AC30" s="20">
        <f t="shared" si="43"/>
        <v>100</v>
      </c>
      <c r="AD30" s="15">
        <f>IF('бланки '!I32=1,('бланки '!CX32+'бланки '!CZ32)*3,SUM('бланки '!CW32:DA32))</f>
        <v>2</v>
      </c>
      <c r="AE30" s="15">
        <f>IF('бланки '!H32=2,SUM('бланки '!DE32:DG32)*2-1,SUM('бланки '!DB32:DG32))</f>
        <v>3</v>
      </c>
      <c r="AF30" s="15">
        <f>анкеты!J28</f>
        <v>105</v>
      </c>
      <c r="AG30" s="15">
        <f>анкеты!I28</f>
        <v>105</v>
      </c>
      <c r="AH30" s="52">
        <f t="shared" si="44"/>
        <v>40</v>
      </c>
      <c r="AI30" s="52">
        <f t="shared" si="45"/>
        <v>60</v>
      </c>
      <c r="AJ30" s="2">
        <f t="shared" si="46"/>
        <v>100</v>
      </c>
      <c r="AK30" s="20">
        <f t="shared" si="47"/>
        <v>66</v>
      </c>
      <c r="AL30" s="15">
        <f>анкеты!K28</f>
        <v>418</v>
      </c>
      <c r="AM30" s="15">
        <f t="shared" si="48"/>
        <v>418</v>
      </c>
      <c r="AN30" s="15">
        <f>анкеты!L28</f>
        <v>418</v>
      </c>
      <c r="AO30" s="15">
        <f t="shared" si="49"/>
        <v>418</v>
      </c>
      <c r="AP30" s="15">
        <f>анкеты!N28</f>
        <v>418</v>
      </c>
      <c r="AQ30" s="15">
        <f>анкеты!M28</f>
        <v>418</v>
      </c>
      <c r="AR30" s="52">
        <f t="shared" si="50"/>
        <v>100</v>
      </c>
      <c r="AS30" s="52">
        <f t="shared" si="51"/>
        <v>100</v>
      </c>
      <c r="AT30" s="52">
        <f t="shared" si="52"/>
        <v>100</v>
      </c>
      <c r="AU30" s="51">
        <f t="shared" si="53"/>
        <v>100</v>
      </c>
      <c r="AV30" s="15">
        <f>анкеты!O28</f>
        <v>418</v>
      </c>
      <c r="AW30" s="15">
        <f t="shared" si="54"/>
        <v>418</v>
      </c>
      <c r="AX30" s="15">
        <f>анкеты!P28</f>
        <v>418</v>
      </c>
      <c r="AY30" s="15">
        <f t="shared" si="55"/>
        <v>418</v>
      </c>
      <c r="AZ30" s="15">
        <f>анкеты!Q28</f>
        <v>418</v>
      </c>
      <c r="BA30" s="15">
        <f t="shared" si="56"/>
        <v>418</v>
      </c>
      <c r="BB30" s="52">
        <f t="shared" si="57"/>
        <v>100</v>
      </c>
      <c r="BC30" s="52">
        <f t="shared" si="58"/>
        <v>100</v>
      </c>
      <c r="BD30" s="52">
        <f t="shared" si="59"/>
        <v>100</v>
      </c>
      <c r="BE30" s="51">
        <f t="shared" si="60"/>
        <v>100</v>
      </c>
      <c r="BF30" s="15">
        <f t="shared" si="61"/>
        <v>93.2</v>
      </c>
    </row>
    <row r="31" spans="1:58">
      <c r="A31" s="15">
        <f>'бланки '!D33</f>
        <v>28</v>
      </c>
      <c r="B31" s="15" t="str">
        <f>'бланки '!C33</f>
        <v>Муниципальное автономное общеобразовательное учреждение гимназия № 26 города Томска</v>
      </c>
      <c r="C31" s="15">
        <f>анкеты!C29</f>
        <v>600</v>
      </c>
      <c r="D31" s="15">
        <f>SUMIF('бланки '!K33:Y33,"&lt;2")</f>
        <v>14</v>
      </c>
      <c r="E31" s="15">
        <f>COUNTIF('бланки '!K33:Y33,"&lt;2")</f>
        <v>14</v>
      </c>
      <c r="F31" s="15">
        <f>SUMIF('бланки '!Z33:CM33,"&lt;2")</f>
        <v>60</v>
      </c>
      <c r="G31" s="15">
        <f>COUNTIF('бланки '!Z33:CM33,"&lt;2")</f>
        <v>60</v>
      </c>
      <c r="H31" s="15">
        <f>SUM('бланки '!CN33:CQ33)</f>
        <v>4</v>
      </c>
      <c r="I31" s="15">
        <f>анкеты!E29</f>
        <v>600</v>
      </c>
      <c r="J31" s="15">
        <f>анкеты!D29</f>
        <v>600</v>
      </c>
      <c r="K31" s="15">
        <f>анкеты!G29</f>
        <v>600</v>
      </c>
      <c r="L31" s="15">
        <f>анкеты!F29</f>
        <v>600</v>
      </c>
      <c r="M31" s="15">
        <f t="shared" si="31"/>
        <v>100</v>
      </c>
      <c r="N31" s="15">
        <f t="shared" si="32"/>
        <v>100</v>
      </c>
      <c r="O31" s="15">
        <f t="shared" si="33"/>
        <v>100</v>
      </c>
      <c r="P31" s="15">
        <f t="shared" si="34"/>
        <v>100</v>
      </c>
      <c r="Q31" s="52">
        <f t="shared" si="35"/>
        <v>100</v>
      </c>
      <c r="R31" s="52">
        <f t="shared" si="36"/>
        <v>100</v>
      </c>
      <c r="S31" s="52">
        <f t="shared" si="37"/>
        <v>100</v>
      </c>
      <c r="T31" s="51">
        <f t="shared" si="38"/>
        <v>100</v>
      </c>
      <c r="U31" s="15">
        <f>SUM('бланки '!CR33:CV33)</f>
        <v>5</v>
      </c>
      <c r="V31" s="15"/>
      <c r="W31" s="15"/>
      <c r="X31" s="15">
        <f>анкеты!H29</f>
        <v>600</v>
      </c>
      <c r="Y31" s="15">
        <f t="shared" si="39"/>
        <v>600</v>
      </c>
      <c r="Z31" s="52">
        <f t="shared" si="40"/>
        <v>100</v>
      </c>
      <c r="AA31" s="52">
        <f t="shared" si="41"/>
        <v>100</v>
      </c>
      <c r="AB31" s="52">
        <f t="shared" si="42"/>
        <v>100</v>
      </c>
      <c r="AC31" s="20">
        <f t="shared" si="43"/>
        <v>100</v>
      </c>
      <c r="AD31" s="15">
        <f>IF('бланки '!I33=1,('бланки '!CX33+'бланки '!CZ33)*3,SUM('бланки '!CW33:DA33))</f>
        <v>2</v>
      </c>
      <c r="AE31" s="15">
        <f>IF('бланки '!H33=2,SUM('бланки '!DE33:DG33)*2-1,SUM('бланки '!DB33:DG33))</f>
        <v>5</v>
      </c>
      <c r="AF31" s="15">
        <f>анкеты!J29</f>
        <v>163</v>
      </c>
      <c r="AG31" s="15">
        <f>анкеты!I29</f>
        <v>163</v>
      </c>
      <c r="AH31" s="52">
        <f t="shared" si="44"/>
        <v>40</v>
      </c>
      <c r="AI31" s="52">
        <f t="shared" si="45"/>
        <v>100</v>
      </c>
      <c r="AJ31" s="2">
        <f t="shared" si="46"/>
        <v>100</v>
      </c>
      <c r="AK31" s="20">
        <f t="shared" si="47"/>
        <v>82</v>
      </c>
      <c r="AL31" s="15">
        <f>анкеты!K29</f>
        <v>600</v>
      </c>
      <c r="AM31" s="15">
        <f t="shared" si="48"/>
        <v>600</v>
      </c>
      <c r="AN31" s="15">
        <f>анкеты!L29</f>
        <v>600</v>
      </c>
      <c r="AO31" s="15">
        <f t="shared" si="49"/>
        <v>600</v>
      </c>
      <c r="AP31" s="15">
        <f>анкеты!N29</f>
        <v>600</v>
      </c>
      <c r="AQ31" s="15">
        <f>анкеты!M29</f>
        <v>600</v>
      </c>
      <c r="AR31" s="52">
        <f t="shared" si="50"/>
        <v>100</v>
      </c>
      <c r="AS31" s="52">
        <f t="shared" si="51"/>
        <v>100</v>
      </c>
      <c r="AT31" s="52">
        <f t="shared" si="52"/>
        <v>100</v>
      </c>
      <c r="AU31" s="51">
        <f t="shared" si="53"/>
        <v>100</v>
      </c>
      <c r="AV31" s="15">
        <f>анкеты!O29</f>
        <v>600</v>
      </c>
      <c r="AW31" s="15">
        <f t="shared" si="54"/>
        <v>600</v>
      </c>
      <c r="AX31" s="15">
        <f>анкеты!P29</f>
        <v>600</v>
      </c>
      <c r="AY31" s="15">
        <f t="shared" si="55"/>
        <v>600</v>
      </c>
      <c r="AZ31" s="15">
        <f>анкеты!Q29</f>
        <v>600</v>
      </c>
      <c r="BA31" s="15">
        <f t="shared" si="56"/>
        <v>600</v>
      </c>
      <c r="BB31" s="52">
        <f t="shared" si="57"/>
        <v>100</v>
      </c>
      <c r="BC31" s="52">
        <f t="shared" si="58"/>
        <v>100</v>
      </c>
      <c r="BD31" s="52">
        <f t="shared" si="59"/>
        <v>100</v>
      </c>
      <c r="BE31" s="51">
        <f t="shared" si="60"/>
        <v>100</v>
      </c>
      <c r="BF31" s="15">
        <f t="shared" si="61"/>
        <v>96.4</v>
      </c>
    </row>
    <row r="32" spans="1:58">
      <c r="A32" s="15">
        <f>'бланки '!D34</f>
        <v>29</v>
      </c>
      <c r="B32" s="15" t="str">
        <f>'бланки '!C34</f>
        <v>Муниципальное автономное общеобразовательное учреждение гимназия № 55 им. Е.Г. Вёрсткиной г. Томска</v>
      </c>
      <c r="C32" s="15">
        <f>анкеты!C30</f>
        <v>600</v>
      </c>
      <c r="D32" s="15">
        <f>SUMIF('бланки '!K34:Y34,"&lt;2")</f>
        <v>14</v>
      </c>
      <c r="E32" s="15">
        <f>COUNTIF('бланки '!K34:Y34,"&lt;2")</f>
        <v>14</v>
      </c>
      <c r="F32" s="15">
        <f>SUMIF('бланки '!Z34:CM34,"&lt;2")</f>
        <v>60</v>
      </c>
      <c r="G32" s="15">
        <f>COUNTIF('бланки '!Z34:CM34,"&lt;2")</f>
        <v>60</v>
      </c>
      <c r="H32" s="15">
        <f>SUM('бланки '!CN34:CQ34)</f>
        <v>4</v>
      </c>
      <c r="I32" s="15">
        <f>анкеты!E30</f>
        <v>600</v>
      </c>
      <c r="J32" s="15">
        <f>анкеты!D30</f>
        <v>600</v>
      </c>
      <c r="K32" s="15">
        <f>анкеты!G30</f>
        <v>600</v>
      </c>
      <c r="L32" s="15">
        <f>анкеты!F30</f>
        <v>600</v>
      </c>
      <c r="M32" s="15">
        <f t="shared" si="31"/>
        <v>100</v>
      </c>
      <c r="N32" s="15">
        <f t="shared" si="32"/>
        <v>100</v>
      </c>
      <c r="O32" s="15">
        <f t="shared" si="33"/>
        <v>100</v>
      </c>
      <c r="P32" s="15">
        <f t="shared" si="34"/>
        <v>100</v>
      </c>
      <c r="Q32" s="52">
        <f t="shared" si="35"/>
        <v>100</v>
      </c>
      <c r="R32" s="52">
        <f t="shared" si="36"/>
        <v>100</v>
      </c>
      <c r="S32" s="52">
        <f t="shared" si="37"/>
        <v>100</v>
      </c>
      <c r="T32" s="51">
        <f t="shared" si="38"/>
        <v>100</v>
      </c>
      <c r="U32" s="15">
        <f>SUM('бланки '!CR34:CV34)</f>
        <v>5</v>
      </c>
      <c r="V32" s="15"/>
      <c r="W32" s="15"/>
      <c r="X32" s="15">
        <f>анкеты!H30</f>
        <v>600</v>
      </c>
      <c r="Y32" s="15">
        <f t="shared" si="39"/>
        <v>600</v>
      </c>
      <c r="Z32" s="52">
        <f t="shared" si="40"/>
        <v>100</v>
      </c>
      <c r="AA32" s="52">
        <f t="shared" si="41"/>
        <v>100</v>
      </c>
      <c r="AB32" s="52">
        <f t="shared" si="42"/>
        <v>100</v>
      </c>
      <c r="AC32" s="20">
        <f t="shared" si="43"/>
        <v>100</v>
      </c>
      <c r="AD32" s="15">
        <f>IF('бланки '!I34=1,('бланки '!CX34+'бланки '!CZ34)*3,SUM('бланки '!CW34:DA34))</f>
        <v>1</v>
      </c>
      <c r="AE32" s="15">
        <f>IF('бланки '!H34=2,SUM('бланки '!DE34:DG34)*2-1,SUM('бланки '!DB34:DG34))</f>
        <v>4</v>
      </c>
      <c r="AF32" s="15">
        <f>анкеты!J30</f>
        <v>168</v>
      </c>
      <c r="AG32" s="15">
        <f>анкеты!I30</f>
        <v>168</v>
      </c>
      <c r="AH32" s="52">
        <f t="shared" si="44"/>
        <v>20</v>
      </c>
      <c r="AI32" s="52">
        <f t="shared" si="45"/>
        <v>80</v>
      </c>
      <c r="AJ32" s="2">
        <f t="shared" si="46"/>
        <v>100</v>
      </c>
      <c r="AK32" s="20">
        <f t="shared" si="47"/>
        <v>68</v>
      </c>
      <c r="AL32" s="15">
        <f>анкеты!K30</f>
        <v>600</v>
      </c>
      <c r="AM32" s="15">
        <f t="shared" si="48"/>
        <v>600</v>
      </c>
      <c r="AN32" s="15">
        <f>анкеты!L30</f>
        <v>600</v>
      </c>
      <c r="AO32" s="15">
        <f t="shared" si="49"/>
        <v>600</v>
      </c>
      <c r="AP32" s="15">
        <f>анкеты!N30</f>
        <v>600</v>
      </c>
      <c r="AQ32" s="15">
        <f>анкеты!M30</f>
        <v>600</v>
      </c>
      <c r="AR32" s="52">
        <f t="shared" si="50"/>
        <v>100</v>
      </c>
      <c r="AS32" s="52">
        <f t="shared" si="51"/>
        <v>100</v>
      </c>
      <c r="AT32" s="52">
        <f t="shared" si="52"/>
        <v>100</v>
      </c>
      <c r="AU32" s="51">
        <f t="shared" si="53"/>
        <v>100</v>
      </c>
      <c r="AV32" s="15">
        <f>анкеты!O30</f>
        <v>600</v>
      </c>
      <c r="AW32" s="15">
        <f t="shared" si="54"/>
        <v>600</v>
      </c>
      <c r="AX32" s="15">
        <f>анкеты!P30</f>
        <v>600</v>
      </c>
      <c r="AY32" s="15">
        <f t="shared" si="55"/>
        <v>600</v>
      </c>
      <c r="AZ32" s="15">
        <f>анкеты!Q30</f>
        <v>600</v>
      </c>
      <c r="BA32" s="15">
        <f t="shared" si="56"/>
        <v>600</v>
      </c>
      <c r="BB32" s="52">
        <f t="shared" si="57"/>
        <v>100</v>
      </c>
      <c r="BC32" s="52">
        <f t="shared" si="58"/>
        <v>100</v>
      </c>
      <c r="BD32" s="52">
        <f t="shared" si="59"/>
        <v>100</v>
      </c>
      <c r="BE32" s="51">
        <f t="shared" si="60"/>
        <v>100</v>
      </c>
      <c r="BF32" s="15">
        <f t="shared" si="61"/>
        <v>93.6</v>
      </c>
    </row>
    <row r="33" spans="1:58">
      <c r="A33" s="15">
        <f>'бланки '!D35</f>
        <v>30</v>
      </c>
      <c r="B33" s="15" t="str">
        <f>'бланки '!C35</f>
        <v>Муниципальное автономное общеобразовательное учреждение средняя общеобразовательная школа № 12 г. Томска</v>
      </c>
      <c r="C33" s="15">
        <f>анкеты!C31</f>
        <v>315</v>
      </c>
      <c r="D33" s="15">
        <f>SUMIF('бланки '!K35:Y35,"&lt;2")</f>
        <v>14</v>
      </c>
      <c r="E33" s="15">
        <f>COUNTIF('бланки '!K35:Y35,"&lt;2")</f>
        <v>14</v>
      </c>
      <c r="F33" s="15">
        <f>SUMIF('бланки '!Z35:CM35,"&lt;2")</f>
        <v>60</v>
      </c>
      <c r="G33" s="15">
        <f>COUNTIF('бланки '!Z35:CM35,"&lt;2")</f>
        <v>60</v>
      </c>
      <c r="H33" s="15">
        <f>SUM('бланки '!CN35:CQ35)</f>
        <v>4</v>
      </c>
      <c r="I33" s="15">
        <f>анкеты!E31</f>
        <v>315</v>
      </c>
      <c r="J33" s="15">
        <f>анкеты!D31</f>
        <v>315</v>
      </c>
      <c r="K33" s="15">
        <f>анкеты!G31</f>
        <v>315</v>
      </c>
      <c r="L33" s="15">
        <f>анкеты!F31</f>
        <v>315</v>
      </c>
      <c r="M33" s="15">
        <f t="shared" si="31"/>
        <v>100</v>
      </c>
      <c r="N33" s="15">
        <f t="shared" si="32"/>
        <v>100</v>
      </c>
      <c r="O33" s="15">
        <f t="shared" si="33"/>
        <v>100</v>
      </c>
      <c r="P33" s="15">
        <f t="shared" si="34"/>
        <v>100</v>
      </c>
      <c r="Q33" s="52">
        <f t="shared" si="35"/>
        <v>100</v>
      </c>
      <c r="R33" s="52">
        <f t="shared" si="36"/>
        <v>100</v>
      </c>
      <c r="S33" s="52">
        <f t="shared" si="37"/>
        <v>100</v>
      </c>
      <c r="T33" s="51">
        <f t="shared" si="38"/>
        <v>100</v>
      </c>
      <c r="U33" s="15">
        <f>SUM('бланки '!CR35:CV35)</f>
        <v>5</v>
      </c>
      <c r="V33" s="15"/>
      <c r="W33" s="15"/>
      <c r="X33" s="15">
        <f>анкеты!H31</f>
        <v>315</v>
      </c>
      <c r="Y33" s="15">
        <f t="shared" si="39"/>
        <v>315</v>
      </c>
      <c r="Z33" s="52">
        <f t="shared" si="40"/>
        <v>100</v>
      </c>
      <c r="AA33" s="52">
        <f t="shared" si="41"/>
        <v>100</v>
      </c>
      <c r="AB33" s="52">
        <f t="shared" si="42"/>
        <v>100</v>
      </c>
      <c r="AC33" s="20">
        <f t="shared" si="43"/>
        <v>100</v>
      </c>
      <c r="AD33" s="15">
        <f>IF('бланки '!I35=1,('бланки '!CX35+'бланки '!CZ35)*3,SUM('бланки '!CW35:DA35))</f>
        <v>1</v>
      </c>
      <c r="AE33" s="15">
        <f>IF('бланки '!H35=2,SUM('бланки '!DE35:DG35)*2-1,SUM('бланки '!DB35:DG35))</f>
        <v>4</v>
      </c>
      <c r="AF33" s="15">
        <f>анкеты!J31</f>
        <v>79</v>
      </c>
      <c r="AG33" s="15">
        <f>анкеты!I31</f>
        <v>79</v>
      </c>
      <c r="AH33" s="52">
        <f t="shared" si="44"/>
        <v>20</v>
      </c>
      <c r="AI33" s="52">
        <f t="shared" si="45"/>
        <v>80</v>
      </c>
      <c r="AJ33" s="2">
        <f t="shared" si="46"/>
        <v>100</v>
      </c>
      <c r="AK33" s="20">
        <f t="shared" si="47"/>
        <v>68</v>
      </c>
      <c r="AL33" s="15">
        <f>анкеты!K31</f>
        <v>315</v>
      </c>
      <c r="AM33" s="15">
        <f t="shared" si="48"/>
        <v>315</v>
      </c>
      <c r="AN33" s="15">
        <f>анкеты!L31</f>
        <v>315</v>
      </c>
      <c r="AO33" s="15">
        <f t="shared" si="49"/>
        <v>315</v>
      </c>
      <c r="AP33" s="15">
        <f>анкеты!N31</f>
        <v>315</v>
      </c>
      <c r="AQ33" s="15">
        <f>анкеты!M31</f>
        <v>315</v>
      </c>
      <c r="AR33" s="52">
        <f t="shared" si="50"/>
        <v>100</v>
      </c>
      <c r="AS33" s="52">
        <f t="shared" si="51"/>
        <v>100</v>
      </c>
      <c r="AT33" s="52">
        <f t="shared" si="52"/>
        <v>100</v>
      </c>
      <c r="AU33" s="51">
        <f t="shared" si="53"/>
        <v>100</v>
      </c>
      <c r="AV33" s="15">
        <f>анкеты!O31</f>
        <v>315</v>
      </c>
      <c r="AW33" s="15">
        <f t="shared" si="54"/>
        <v>315</v>
      </c>
      <c r="AX33" s="15">
        <f>анкеты!P31</f>
        <v>315</v>
      </c>
      <c r="AY33" s="15">
        <f t="shared" si="55"/>
        <v>315</v>
      </c>
      <c r="AZ33" s="15">
        <f>анкеты!Q31</f>
        <v>315</v>
      </c>
      <c r="BA33" s="15">
        <f t="shared" si="56"/>
        <v>315</v>
      </c>
      <c r="BB33" s="52">
        <f t="shared" si="57"/>
        <v>100</v>
      </c>
      <c r="BC33" s="52">
        <f t="shared" si="58"/>
        <v>100</v>
      </c>
      <c r="BD33" s="52">
        <f t="shared" si="59"/>
        <v>100</v>
      </c>
      <c r="BE33" s="51">
        <f t="shared" si="60"/>
        <v>100</v>
      </c>
      <c r="BF33" s="15">
        <f t="shared" si="61"/>
        <v>93.6</v>
      </c>
    </row>
    <row r="34" spans="1:58">
      <c r="A34" s="15">
        <f>'бланки '!D36</f>
        <v>31</v>
      </c>
      <c r="B34" s="15" t="str">
        <f>'бланки '!C36</f>
        <v>Муниципальное автономное общеобразовательное учреждение средняя общеобразовательная школа № 33 г.Томска</v>
      </c>
      <c r="C34" s="15">
        <f>анкеты!C32</f>
        <v>250</v>
      </c>
      <c r="D34" s="15">
        <f>SUMIF('бланки '!K36:Y36,"&lt;2")</f>
        <v>14</v>
      </c>
      <c r="E34" s="15">
        <f>COUNTIF('бланки '!K36:Y36,"&lt;2")</f>
        <v>14</v>
      </c>
      <c r="F34" s="15">
        <f>SUMIF('бланки '!Z36:CM36,"&lt;2")</f>
        <v>60</v>
      </c>
      <c r="G34" s="15">
        <f>COUNTIF('бланки '!Z36:CM36,"&lt;2")</f>
        <v>60</v>
      </c>
      <c r="H34" s="15">
        <f>SUM('бланки '!CN36:CQ36)</f>
        <v>4</v>
      </c>
      <c r="I34" s="15">
        <f>анкеты!E32</f>
        <v>250</v>
      </c>
      <c r="J34" s="15">
        <f>анкеты!D32</f>
        <v>250</v>
      </c>
      <c r="K34" s="15">
        <f>анкеты!G32</f>
        <v>250</v>
      </c>
      <c r="L34" s="15">
        <f>анкеты!F32</f>
        <v>250</v>
      </c>
      <c r="M34" s="15">
        <f t="shared" si="31"/>
        <v>100</v>
      </c>
      <c r="N34" s="15">
        <f t="shared" si="32"/>
        <v>100</v>
      </c>
      <c r="O34" s="15">
        <f t="shared" si="33"/>
        <v>100</v>
      </c>
      <c r="P34" s="15">
        <f t="shared" si="34"/>
        <v>100</v>
      </c>
      <c r="Q34" s="52">
        <f t="shared" si="35"/>
        <v>100</v>
      </c>
      <c r="R34" s="52">
        <f t="shared" si="36"/>
        <v>100</v>
      </c>
      <c r="S34" s="52">
        <f t="shared" si="37"/>
        <v>100</v>
      </c>
      <c r="T34" s="51">
        <f t="shared" si="38"/>
        <v>100</v>
      </c>
      <c r="U34" s="15">
        <f>SUM('бланки '!CR36:CV36)</f>
        <v>5</v>
      </c>
      <c r="V34" s="15"/>
      <c r="W34" s="15"/>
      <c r="X34" s="15">
        <f>анкеты!H32</f>
        <v>250</v>
      </c>
      <c r="Y34" s="15">
        <f t="shared" si="39"/>
        <v>250</v>
      </c>
      <c r="Z34" s="52">
        <f t="shared" si="40"/>
        <v>100</v>
      </c>
      <c r="AA34" s="52">
        <f t="shared" si="41"/>
        <v>100</v>
      </c>
      <c r="AB34" s="52">
        <f t="shared" si="42"/>
        <v>100</v>
      </c>
      <c r="AC34" s="20">
        <f t="shared" si="43"/>
        <v>100</v>
      </c>
      <c r="AD34" s="15">
        <f>IF('бланки '!I36=1,('бланки '!CX36+'бланки '!CZ36)*3,SUM('бланки '!CW36:DA36))</f>
        <v>0</v>
      </c>
      <c r="AE34" s="15">
        <f>IF('бланки '!H36=2,SUM('бланки '!DE36:DG36)*2-1,SUM('бланки '!DB36:DG36))</f>
        <v>4</v>
      </c>
      <c r="AF34" s="15">
        <f>анкеты!J32</f>
        <v>63</v>
      </c>
      <c r="AG34" s="15">
        <f>анкеты!I32</f>
        <v>63</v>
      </c>
      <c r="AH34" s="52">
        <f t="shared" si="44"/>
        <v>0</v>
      </c>
      <c r="AI34" s="52">
        <f t="shared" si="45"/>
        <v>80</v>
      </c>
      <c r="AJ34" s="2">
        <f t="shared" si="46"/>
        <v>100</v>
      </c>
      <c r="AK34" s="20">
        <f t="shared" si="47"/>
        <v>62</v>
      </c>
      <c r="AL34" s="15">
        <f>анкеты!K32</f>
        <v>250</v>
      </c>
      <c r="AM34" s="15">
        <f t="shared" si="48"/>
        <v>250</v>
      </c>
      <c r="AN34" s="15">
        <f>анкеты!L32</f>
        <v>250</v>
      </c>
      <c r="AO34" s="15">
        <f t="shared" si="49"/>
        <v>250</v>
      </c>
      <c r="AP34" s="15">
        <f>анкеты!N32</f>
        <v>250</v>
      </c>
      <c r="AQ34" s="15">
        <f>анкеты!M32</f>
        <v>250</v>
      </c>
      <c r="AR34" s="52">
        <f t="shared" si="50"/>
        <v>100</v>
      </c>
      <c r="AS34" s="52">
        <f t="shared" si="51"/>
        <v>100</v>
      </c>
      <c r="AT34" s="52">
        <f t="shared" si="52"/>
        <v>100</v>
      </c>
      <c r="AU34" s="51">
        <f t="shared" si="53"/>
        <v>100</v>
      </c>
      <c r="AV34" s="15">
        <f>анкеты!O32</f>
        <v>250</v>
      </c>
      <c r="AW34" s="15">
        <f t="shared" si="54"/>
        <v>250</v>
      </c>
      <c r="AX34" s="15">
        <f>анкеты!P32</f>
        <v>250</v>
      </c>
      <c r="AY34" s="15">
        <f t="shared" si="55"/>
        <v>250</v>
      </c>
      <c r="AZ34" s="15">
        <f>анкеты!Q32</f>
        <v>250</v>
      </c>
      <c r="BA34" s="15">
        <f t="shared" si="56"/>
        <v>250</v>
      </c>
      <c r="BB34" s="52">
        <f t="shared" si="57"/>
        <v>100</v>
      </c>
      <c r="BC34" s="52">
        <f t="shared" si="58"/>
        <v>100</v>
      </c>
      <c r="BD34" s="52">
        <f t="shared" si="59"/>
        <v>100</v>
      </c>
      <c r="BE34" s="51">
        <f t="shared" si="60"/>
        <v>100</v>
      </c>
      <c r="BF34" s="15">
        <f t="shared" si="61"/>
        <v>92.4</v>
      </c>
    </row>
    <row r="35" spans="1:58">
      <c r="A35" s="15">
        <f>'бланки '!D37</f>
        <v>32</v>
      </c>
      <c r="B35" s="15" t="str">
        <f>'бланки '!C37</f>
        <v>Муниципальное автономное общеобразовательное учреждение средняя общеобразовательная школа № 28 г. Томска</v>
      </c>
      <c r="C35" s="15">
        <f>анкеты!C33</f>
        <v>444</v>
      </c>
      <c r="D35" s="15">
        <f>SUMIF('бланки '!K37:Y37,"&lt;2")</f>
        <v>14</v>
      </c>
      <c r="E35" s="15">
        <f>COUNTIF('бланки '!K37:Y37,"&lt;2")</f>
        <v>14</v>
      </c>
      <c r="F35" s="15">
        <f>SUMIF('бланки '!Z37:CM37,"&lt;2")</f>
        <v>60</v>
      </c>
      <c r="G35" s="15">
        <f>COUNTIF('бланки '!Z37:CM37,"&lt;2")</f>
        <v>60</v>
      </c>
      <c r="H35" s="15">
        <f>SUM('бланки '!CN37:CQ37)</f>
        <v>4</v>
      </c>
      <c r="I35" s="15">
        <f>анкеты!E33</f>
        <v>444</v>
      </c>
      <c r="J35" s="15">
        <f>анкеты!D33</f>
        <v>444</v>
      </c>
      <c r="K35" s="15">
        <f>анкеты!G33</f>
        <v>444</v>
      </c>
      <c r="L35" s="15">
        <f>анкеты!F33</f>
        <v>444</v>
      </c>
      <c r="M35" s="15">
        <f t="shared" si="31"/>
        <v>100</v>
      </c>
      <c r="N35" s="15">
        <f t="shared" si="32"/>
        <v>100</v>
      </c>
      <c r="O35" s="15">
        <f t="shared" si="33"/>
        <v>100</v>
      </c>
      <c r="P35" s="15">
        <f t="shared" si="34"/>
        <v>100</v>
      </c>
      <c r="Q35" s="52">
        <f t="shared" si="35"/>
        <v>100</v>
      </c>
      <c r="R35" s="52">
        <f t="shared" si="36"/>
        <v>100</v>
      </c>
      <c r="S35" s="52">
        <f t="shared" si="37"/>
        <v>100</v>
      </c>
      <c r="T35" s="51">
        <f t="shared" si="38"/>
        <v>100</v>
      </c>
      <c r="U35" s="15">
        <f>SUM('бланки '!CR37:CV37)</f>
        <v>5</v>
      </c>
      <c r="V35" s="15"/>
      <c r="W35" s="15"/>
      <c r="X35" s="15">
        <f>анкеты!H33</f>
        <v>444</v>
      </c>
      <c r="Y35" s="15">
        <f t="shared" si="39"/>
        <v>444</v>
      </c>
      <c r="Z35" s="52">
        <f t="shared" si="40"/>
        <v>100</v>
      </c>
      <c r="AA35" s="52">
        <f t="shared" si="41"/>
        <v>100</v>
      </c>
      <c r="AB35" s="52">
        <f t="shared" si="42"/>
        <v>100</v>
      </c>
      <c r="AC35" s="20">
        <f t="shared" si="43"/>
        <v>100</v>
      </c>
      <c r="AD35" s="15">
        <f>IF('бланки '!I37=1,('бланки '!CX37+'бланки '!CZ37)*3,SUM('бланки '!CW37:DA37))</f>
        <v>4</v>
      </c>
      <c r="AE35" s="15">
        <f>IF('бланки '!H37=2,SUM('бланки '!DE37:DG37)*2-1,SUM('бланки '!DB37:DG37))</f>
        <v>4</v>
      </c>
      <c r="AF35" s="15">
        <f>анкеты!J33</f>
        <v>111</v>
      </c>
      <c r="AG35" s="15">
        <f>анкеты!I33</f>
        <v>111</v>
      </c>
      <c r="AH35" s="52">
        <f t="shared" si="44"/>
        <v>80</v>
      </c>
      <c r="AI35" s="52">
        <f t="shared" si="45"/>
        <v>80</v>
      </c>
      <c r="AJ35" s="2">
        <f t="shared" si="46"/>
        <v>100</v>
      </c>
      <c r="AK35" s="20">
        <f t="shared" si="47"/>
        <v>86</v>
      </c>
      <c r="AL35" s="15">
        <f>анкеты!K33</f>
        <v>444</v>
      </c>
      <c r="AM35" s="15">
        <f t="shared" si="48"/>
        <v>444</v>
      </c>
      <c r="AN35" s="15">
        <f>анкеты!L33</f>
        <v>444</v>
      </c>
      <c r="AO35" s="15">
        <f t="shared" si="49"/>
        <v>444</v>
      </c>
      <c r="AP35" s="15">
        <f>анкеты!N33</f>
        <v>444</v>
      </c>
      <c r="AQ35" s="15">
        <f>анкеты!M33</f>
        <v>444</v>
      </c>
      <c r="AR35" s="52">
        <f t="shared" si="50"/>
        <v>100</v>
      </c>
      <c r="AS35" s="52">
        <f t="shared" si="51"/>
        <v>100</v>
      </c>
      <c r="AT35" s="52">
        <f t="shared" si="52"/>
        <v>100</v>
      </c>
      <c r="AU35" s="51">
        <f t="shared" si="53"/>
        <v>100</v>
      </c>
      <c r="AV35" s="15">
        <f>анкеты!O33</f>
        <v>444</v>
      </c>
      <c r="AW35" s="15">
        <f t="shared" si="54"/>
        <v>444</v>
      </c>
      <c r="AX35" s="15">
        <f>анкеты!P33</f>
        <v>444</v>
      </c>
      <c r="AY35" s="15">
        <f t="shared" si="55"/>
        <v>444</v>
      </c>
      <c r="AZ35" s="15">
        <f>анкеты!Q33</f>
        <v>444</v>
      </c>
      <c r="BA35" s="15">
        <f t="shared" si="56"/>
        <v>444</v>
      </c>
      <c r="BB35" s="52">
        <f t="shared" si="57"/>
        <v>100</v>
      </c>
      <c r="BC35" s="52">
        <f t="shared" si="58"/>
        <v>100</v>
      </c>
      <c r="BD35" s="52">
        <f t="shared" si="59"/>
        <v>100</v>
      </c>
      <c r="BE35" s="51">
        <f t="shared" si="60"/>
        <v>100</v>
      </c>
      <c r="BF35" s="15">
        <f t="shared" si="61"/>
        <v>97.2</v>
      </c>
    </row>
    <row r="36" spans="1:58">
      <c r="A36" s="15">
        <f>'бланки '!D38</f>
        <v>33</v>
      </c>
      <c r="B36" s="15" t="str">
        <f>'бланки '!C38</f>
        <v>Муниципальное автономное общеобразовательное учреждение средняя общеобразовательная школа № 2 г. Томска</v>
      </c>
      <c r="C36" s="15">
        <f>анкеты!C34</f>
        <v>244</v>
      </c>
      <c r="D36" s="15">
        <f>SUMIF('бланки '!K38:Y38,"&lt;2")</f>
        <v>14</v>
      </c>
      <c r="E36" s="15">
        <f>COUNTIF('бланки '!K38:Y38,"&lt;2")</f>
        <v>14</v>
      </c>
      <c r="F36" s="15">
        <f>SUMIF('бланки '!Z38:CM38,"&lt;2")</f>
        <v>60</v>
      </c>
      <c r="G36" s="15">
        <f>COUNTIF('бланки '!Z38:CM38,"&lt;2")</f>
        <v>60</v>
      </c>
      <c r="H36" s="15">
        <f>SUM('бланки '!CN38:CQ38)</f>
        <v>4</v>
      </c>
      <c r="I36" s="15">
        <f>анкеты!E34</f>
        <v>244</v>
      </c>
      <c r="J36" s="15">
        <f>анкеты!D34</f>
        <v>244</v>
      </c>
      <c r="K36" s="15">
        <f>анкеты!G34</f>
        <v>244</v>
      </c>
      <c r="L36" s="15">
        <f>анкеты!F34</f>
        <v>244</v>
      </c>
      <c r="M36" s="15">
        <f t="shared" si="31"/>
        <v>100</v>
      </c>
      <c r="N36" s="15">
        <f t="shared" si="32"/>
        <v>100</v>
      </c>
      <c r="O36" s="15">
        <f t="shared" si="33"/>
        <v>100</v>
      </c>
      <c r="P36" s="15">
        <f t="shared" si="34"/>
        <v>100</v>
      </c>
      <c r="Q36" s="52">
        <f t="shared" si="35"/>
        <v>100</v>
      </c>
      <c r="R36" s="52">
        <f t="shared" si="36"/>
        <v>100</v>
      </c>
      <c r="S36" s="52">
        <f t="shared" si="37"/>
        <v>100</v>
      </c>
      <c r="T36" s="51">
        <f t="shared" si="38"/>
        <v>100</v>
      </c>
      <c r="U36" s="15">
        <f>SUM('бланки '!CR38:CV38)</f>
        <v>5</v>
      </c>
      <c r="V36" s="15"/>
      <c r="W36" s="15"/>
      <c r="X36" s="15">
        <f>анкеты!H34</f>
        <v>244</v>
      </c>
      <c r="Y36" s="15">
        <f t="shared" si="39"/>
        <v>244</v>
      </c>
      <c r="Z36" s="52">
        <f t="shared" si="40"/>
        <v>100</v>
      </c>
      <c r="AA36" s="52">
        <f t="shared" si="41"/>
        <v>100</v>
      </c>
      <c r="AB36" s="52">
        <f t="shared" si="42"/>
        <v>100</v>
      </c>
      <c r="AC36" s="20">
        <f t="shared" si="43"/>
        <v>100</v>
      </c>
      <c r="AD36" s="15">
        <f>IF('бланки '!I38=1,('бланки '!CX38+'бланки '!CZ38)*3,SUM('бланки '!CW38:DA38))</f>
        <v>0</v>
      </c>
      <c r="AE36" s="15">
        <f>IF('бланки '!H38=2,SUM('бланки '!DE38:DG38)*2-1,SUM('бланки '!DB38:DG38))</f>
        <v>3</v>
      </c>
      <c r="AF36" s="15">
        <f>анкеты!J34</f>
        <v>61</v>
      </c>
      <c r="AG36" s="15">
        <f>анкеты!I34</f>
        <v>61</v>
      </c>
      <c r="AH36" s="52">
        <f t="shared" si="44"/>
        <v>0</v>
      </c>
      <c r="AI36" s="52">
        <f t="shared" si="45"/>
        <v>60</v>
      </c>
      <c r="AJ36" s="2">
        <f t="shared" si="46"/>
        <v>100</v>
      </c>
      <c r="AK36" s="20">
        <f t="shared" si="47"/>
        <v>54</v>
      </c>
      <c r="AL36" s="15">
        <f>анкеты!K34</f>
        <v>244</v>
      </c>
      <c r="AM36" s="15">
        <f t="shared" si="48"/>
        <v>244</v>
      </c>
      <c r="AN36" s="15">
        <f>анкеты!L34</f>
        <v>244</v>
      </c>
      <c r="AO36" s="15">
        <f t="shared" si="49"/>
        <v>244</v>
      </c>
      <c r="AP36" s="15">
        <f>анкеты!N34</f>
        <v>244</v>
      </c>
      <c r="AQ36" s="15">
        <f>анкеты!M34</f>
        <v>244</v>
      </c>
      <c r="AR36" s="52">
        <f t="shared" si="50"/>
        <v>100</v>
      </c>
      <c r="AS36" s="52">
        <f t="shared" si="51"/>
        <v>100</v>
      </c>
      <c r="AT36" s="52">
        <f t="shared" si="52"/>
        <v>100</v>
      </c>
      <c r="AU36" s="51">
        <f t="shared" si="53"/>
        <v>100</v>
      </c>
      <c r="AV36" s="15">
        <f>анкеты!O34</f>
        <v>244</v>
      </c>
      <c r="AW36" s="15">
        <f t="shared" si="54"/>
        <v>244</v>
      </c>
      <c r="AX36" s="15">
        <f>анкеты!P34</f>
        <v>244</v>
      </c>
      <c r="AY36" s="15">
        <f t="shared" si="55"/>
        <v>244</v>
      </c>
      <c r="AZ36" s="15">
        <f>анкеты!Q34</f>
        <v>244</v>
      </c>
      <c r="BA36" s="15">
        <f t="shared" si="56"/>
        <v>244</v>
      </c>
      <c r="BB36" s="52">
        <f t="shared" si="57"/>
        <v>100</v>
      </c>
      <c r="BC36" s="52">
        <f t="shared" si="58"/>
        <v>100</v>
      </c>
      <c r="BD36" s="52">
        <f t="shared" si="59"/>
        <v>100</v>
      </c>
      <c r="BE36" s="51">
        <f t="shared" si="60"/>
        <v>100</v>
      </c>
      <c r="BF36" s="15">
        <f t="shared" si="61"/>
        <v>90.8</v>
      </c>
    </row>
    <row r="37" spans="1:58">
      <c r="A37" s="15">
        <f>'бланки '!D39</f>
        <v>34</v>
      </c>
      <c r="B37" s="15" t="str">
        <f>'бланки '!C39</f>
        <v>Муниципальное автономное общеобразовательное учреждение гимназия № 6 г. Томска</v>
      </c>
      <c r="C37" s="15">
        <f>анкеты!C35</f>
        <v>390</v>
      </c>
      <c r="D37" s="15">
        <f>SUMIF('бланки '!K39:Y39,"&lt;2")</f>
        <v>14</v>
      </c>
      <c r="E37" s="15">
        <f>COUNTIF('бланки '!K39:Y39,"&lt;2")</f>
        <v>14</v>
      </c>
      <c r="F37" s="15">
        <f>SUMIF('бланки '!Z39:CM39,"&lt;2")</f>
        <v>60</v>
      </c>
      <c r="G37" s="15">
        <f>COUNTIF('бланки '!Z39:CM39,"&lt;2")</f>
        <v>60</v>
      </c>
      <c r="H37" s="15">
        <f>SUM('бланки '!CN39:CQ39)</f>
        <v>4</v>
      </c>
      <c r="I37" s="15">
        <f>анкеты!E35</f>
        <v>390</v>
      </c>
      <c r="J37" s="15">
        <f>анкеты!D35</f>
        <v>390</v>
      </c>
      <c r="K37" s="15">
        <f>анкеты!G35</f>
        <v>390</v>
      </c>
      <c r="L37" s="15">
        <f>анкеты!F35</f>
        <v>390</v>
      </c>
      <c r="M37" s="15">
        <f t="shared" si="31"/>
        <v>100</v>
      </c>
      <c r="N37" s="15">
        <f t="shared" si="32"/>
        <v>100</v>
      </c>
      <c r="O37" s="15">
        <f t="shared" si="33"/>
        <v>100</v>
      </c>
      <c r="P37" s="15">
        <f t="shared" si="34"/>
        <v>100</v>
      </c>
      <c r="Q37" s="52">
        <f t="shared" si="35"/>
        <v>100</v>
      </c>
      <c r="R37" s="52">
        <f t="shared" si="36"/>
        <v>100</v>
      </c>
      <c r="S37" s="52">
        <f t="shared" si="37"/>
        <v>100</v>
      </c>
      <c r="T37" s="51">
        <f t="shared" si="38"/>
        <v>100</v>
      </c>
      <c r="U37" s="15">
        <f>SUM('бланки '!CR39:CV39)</f>
        <v>5</v>
      </c>
      <c r="V37" s="15"/>
      <c r="W37" s="15"/>
      <c r="X37" s="15">
        <f>анкеты!H35</f>
        <v>390</v>
      </c>
      <c r="Y37" s="15">
        <f t="shared" si="39"/>
        <v>390</v>
      </c>
      <c r="Z37" s="52">
        <f t="shared" si="40"/>
        <v>100</v>
      </c>
      <c r="AA37" s="52">
        <f t="shared" si="41"/>
        <v>100</v>
      </c>
      <c r="AB37" s="52">
        <f t="shared" si="42"/>
        <v>100</v>
      </c>
      <c r="AC37" s="20">
        <f t="shared" si="43"/>
        <v>100</v>
      </c>
      <c r="AD37" s="15">
        <f>IF('бланки '!I39=1,('бланки '!CX39+'бланки '!CZ39)*3,SUM('бланки '!CW39:DA39))</f>
        <v>1</v>
      </c>
      <c r="AE37" s="15">
        <f>IF('бланки '!H39=2,SUM('бланки '!DE39:DG39)*2-1,SUM('бланки '!DB39:DG39))</f>
        <v>5</v>
      </c>
      <c r="AF37" s="15">
        <f>анкеты!J35</f>
        <v>98</v>
      </c>
      <c r="AG37" s="15">
        <f>анкеты!I35</f>
        <v>98</v>
      </c>
      <c r="AH37" s="52">
        <f t="shared" si="44"/>
        <v>20</v>
      </c>
      <c r="AI37" s="52">
        <f t="shared" si="45"/>
        <v>100</v>
      </c>
      <c r="AJ37" s="2">
        <f t="shared" si="46"/>
        <v>100</v>
      </c>
      <c r="AK37" s="20">
        <f t="shared" si="47"/>
        <v>76</v>
      </c>
      <c r="AL37" s="15">
        <f>анкеты!K35</f>
        <v>390</v>
      </c>
      <c r="AM37" s="15">
        <f t="shared" si="48"/>
        <v>390</v>
      </c>
      <c r="AN37" s="15">
        <f>анкеты!L35</f>
        <v>390</v>
      </c>
      <c r="AO37" s="15">
        <f t="shared" si="49"/>
        <v>390</v>
      </c>
      <c r="AP37" s="15">
        <f>анкеты!N35</f>
        <v>390</v>
      </c>
      <c r="AQ37" s="15">
        <f>анкеты!M35</f>
        <v>390</v>
      </c>
      <c r="AR37" s="52">
        <f t="shared" si="50"/>
        <v>100</v>
      </c>
      <c r="AS37" s="52">
        <f t="shared" si="51"/>
        <v>100</v>
      </c>
      <c r="AT37" s="52">
        <f t="shared" si="52"/>
        <v>100</v>
      </c>
      <c r="AU37" s="51">
        <f t="shared" si="53"/>
        <v>100</v>
      </c>
      <c r="AV37" s="15">
        <f>анкеты!O35</f>
        <v>390</v>
      </c>
      <c r="AW37" s="15">
        <f t="shared" si="54"/>
        <v>390</v>
      </c>
      <c r="AX37" s="15">
        <f>анкеты!P35</f>
        <v>390</v>
      </c>
      <c r="AY37" s="15">
        <f t="shared" si="55"/>
        <v>390</v>
      </c>
      <c r="AZ37" s="15">
        <f>анкеты!Q35</f>
        <v>390</v>
      </c>
      <c r="BA37" s="15">
        <f t="shared" si="56"/>
        <v>390</v>
      </c>
      <c r="BB37" s="52">
        <f t="shared" si="57"/>
        <v>100</v>
      </c>
      <c r="BC37" s="52">
        <f t="shared" si="58"/>
        <v>100</v>
      </c>
      <c r="BD37" s="52">
        <f t="shared" si="59"/>
        <v>100</v>
      </c>
      <c r="BE37" s="51">
        <f t="shared" si="60"/>
        <v>100</v>
      </c>
      <c r="BF37" s="15">
        <f t="shared" si="61"/>
        <v>95.2</v>
      </c>
    </row>
    <row r="38" spans="1:58">
      <c r="A38" s="15">
        <f>'бланки '!D40</f>
        <v>35</v>
      </c>
      <c r="B38" s="15" t="str">
        <f>'бланки '!C40</f>
        <v>Муниципальное бюджетное общеобразовательное учреждение общеобразовательная школа-интернат № 1 основного общего образования г. Томска</v>
      </c>
      <c r="C38" s="15">
        <f>анкеты!C36</f>
        <v>100</v>
      </c>
      <c r="D38" s="15">
        <f>SUMIF('бланки '!K40:Y40,"&lt;2")</f>
        <v>14</v>
      </c>
      <c r="E38" s="15">
        <f>COUNTIF('бланки '!K40:Y40,"&lt;2")</f>
        <v>14</v>
      </c>
      <c r="F38" s="15">
        <f>SUMIF('бланки '!Z40:CM40,"&lt;2")</f>
        <v>60</v>
      </c>
      <c r="G38" s="15">
        <f>COUNTIF('бланки '!Z40:CM40,"&lt;2")</f>
        <v>60</v>
      </c>
      <c r="H38" s="15">
        <f>SUM('бланки '!CN40:CQ40)</f>
        <v>4</v>
      </c>
      <c r="I38" s="15">
        <f>анкеты!E36</f>
        <v>100</v>
      </c>
      <c r="J38" s="15">
        <f>анкеты!D36</f>
        <v>100</v>
      </c>
      <c r="K38" s="15">
        <f>анкеты!G36</f>
        <v>100</v>
      </c>
      <c r="L38" s="15">
        <f>анкеты!F36</f>
        <v>100</v>
      </c>
      <c r="M38" s="15">
        <f t="shared" si="31"/>
        <v>100</v>
      </c>
      <c r="N38" s="15">
        <f t="shared" si="32"/>
        <v>100</v>
      </c>
      <c r="O38" s="15">
        <f t="shared" si="33"/>
        <v>100</v>
      </c>
      <c r="P38" s="15">
        <f t="shared" si="34"/>
        <v>100</v>
      </c>
      <c r="Q38" s="52">
        <f t="shared" si="35"/>
        <v>100</v>
      </c>
      <c r="R38" s="52">
        <f t="shared" si="36"/>
        <v>100</v>
      </c>
      <c r="S38" s="52">
        <f t="shared" si="37"/>
        <v>100</v>
      </c>
      <c r="T38" s="51">
        <f t="shared" si="38"/>
        <v>100</v>
      </c>
      <c r="U38" s="15">
        <f>SUM('бланки '!CR40:CV40)</f>
        <v>5</v>
      </c>
      <c r="V38" s="15"/>
      <c r="W38" s="15"/>
      <c r="X38" s="15">
        <f>анкеты!H36</f>
        <v>100</v>
      </c>
      <c r="Y38" s="15">
        <f t="shared" si="39"/>
        <v>100</v>
      </c>
      <c r="Z38" s="52">
        <f t="shared" si="40"/>
        <v>100</v>
      </c>
      <c r="AA38" s="52">
        <f t="shared" si="41"/>
        <v>100</v>
      </c>
      <c r="AB38" s="52">
        <f t="shared" si="42"/>
        <v>100</v>
      </c>
      <c r="AC38" s="20">
        <f t="shared" si="43"/>
        <v>100</v>
      </c>
      <c r="AD38" s="15">
        <f>IF('бланки '!I40=1,('бланки '!CX40+'бланки '!CZ40)*3,SUM('бланки '!CW40:DA40))</f>
        <v>2</v>
      </c>
      <c r="AE38" s="15">
        <f>IF('бланки '!H40=2,SUM('бланки '!DE40:DG40)*2-1,SUM('бланки '!DB40:DG40))</f>
        <v>3</v>
      </c>
      <c r="AF38" s="15">
        <f>анкеты!J36</f>
        <v>25</v>
      </c>
      <c r="AG38" s="15">
        <f>анкеты!I36</f>
        <v>25</v>
      </c>
      <c r="AH38" s="52">
        <f t="shared" si="44"/>
        <v>40</v>
      </c>
      <c r="AI38" s="52">
        <f t="shared" si="45"/>
        <v>60</v>
      </c>
      <c r="AJ38" s="2">
        <f t="shared" si="46"/>
        <v>100</v>
      </c>
      <c r="AK38" s="20">
        <f t="shared" si="47"/>
        <v>66</v>
      </c>
      <c r="AL38" s="15">
        <f>анкеты!K36</f>
        <v>100</v>
      </c>
      <c r="AM38" s="15">
        <f t="shared" si="48"/>
        <v>100</v>
      </c>
      <c r="AN38" s="15">
        <f>анкеты!L36</f>
        <v>100</v>
      </c>
      <c r="AO38" s="15">
        <f t="shared" si="49"/>
        <v>100</v>
      </c>
      <c r="AP38" s="15">
        <f>анкеты!N36</f>
        <v>100</v>
      </c>
      <c r="AQ38" s="15">
        <f>анкеты!M36</f>
        <v>100</v>
      </c>
      <c r="AR38" s="52">
        <f t="shared" si="50"/>
        <v>100</v>
      </c>
      <c r="AS38" s="52">
        <f t="shared" si="51"/>
        <v>100</v>
      </c>
      <c r="AT38" s="52">
        <f t="shared" si="52"/>
        <v>100</v>
      </c>
      <c r="AU38" s="51">
        <f t="shared" si="53"/>
        <v>100</v>
      </c>
      <c r="AV38" s="15">
        <f>анкеты!O36</f>
        <v>100</v>
      </c>
      <c r="AW38" s="15">
        <f t="shared" si="54"/>
        <v>100</v>
      </c>
      <c r="AX38" s="15">
        <f>анкеты!P36</f>
        <v>100</v>
      </c>
      <c r="AY38" s="15">
        <f t="shared" si="55"/>
        <v>100</v>
      </c>
      <c r="AZ38" s="15">
        <f>анкеты!Q36</f>
        <v>100</v>
      </c>
      <c r="BA38" s="15">
        <f t="shared" si="56"/>
        <v>100</v>
      </c>
      <c r="BB38" s="52">
        <f t="shared" si="57"/>
        <v>100</v>
      </c>
      <c r="BC38" s="52">
        <f t="shared" si="58"/>
        <v>100</v>
      </c>
      <c r="BD38" s="52">
        <f t="shared" si="59"/>
        <v>100</v>
      </c>
      <c r="BE38" s="51">
        <f t="shared" si="60"/>
        <v>100</v>
      </c>
      <c r="BF38" s="15">
        <f t="shared" si="61"/>
        <v>93.2</v>
      </c>
    </row>
    <row r="39" spans="1:58">
      <c r="A39" s="15">
        <f>'бланки '!D41</f>
        <v>36</v>
      </c>
      <c r="B39" s="15" t="str">
        <f>'бланки '!C41</f>
        <v>Муниципальное автономное общеобразовательное учреждение средняя общеобразовательная школа № 4 имени И.С. Черных г. Томска</v>
      </c>
      <c r="C39" s="15">
        <f>анкеты!C37</f>
        <v>600</v>
      </c>
      <c r="D39" s="15">
        <f>SUMIF('бланки '!K41:Y41,"&lt;2")</f>
        <v>14</v>
      </c>
      <c r="E39" s="15">
        <f>COUNTIF('бланки '!K41:Y41,"&lt;2")</f>
        <v>14</v>
      </c>
      <c r="F39" s="15">
        <f>SUMIF('бланки '!Z41:CM41,"&lt;2")</f>
        <v>60</v>
      </c>
      <c r="G39" s="15">
        <f>COUNTIF('бланки '!Z41:CM41,"&lt;2")</f>
        <v>60</v>
      </c>
      <c r="H39" s="15">
        <f>SUM('бланки '!CN41:CQ41)</f>
        <v>4</v>
      </c>
      <c r="I39" s="15">
        <f>анкеты!E37</f>
        <v>600</v>
      </c>
      <c r="J39" s="15">
        <f>анкеты!D37</f>
        <v>600</v>
      </c>
      <c r="K39" s="15">
        <f>анкеты!G37</f>
        <v>600</v>
      </c>
      <c r="L39" s="15">
        <f>анкеты!F37</f>
        <v>600</v>
      </c>
      <c r="M39" s="15">
        <f t="shared" si="31"/>
        <v>100</v>
      </c>
      <c r="N39" s="15">
        <f t="shared" si="32"/>
        <v>100</v>
      </c>
      <c r="O39" s="15">
        <f t="shared" si="33"/>
        <v>100</v>
      </c>
      <c r="P39" s="15">
        <f t="shared" si="34"/>
        <v>100</v>
      </c>
      <c r="Q39" s="52">
        <f t="shared" si="35"/>
        <v>100</v>
      </c>
      <c r="R39" s="52">
        <f t="shared" si="36"/>
        <v>100</v>
      </c>
      <c r="S39" s="52">
        <f t="shared" si="37"/>
        <v>100</v>
      </c>
      <c r="T39" s="51">
        <f t="shared" si="38"/>
        <v>100</v>
      </c>
      <c r="U39" s="15">
        <f>SUM('бланки '!CR41:CV41)</f>
        <v>5</v>
      </c>
      <c r="V39" s="15"/>
      <c r="W39" s="15"/>
      <c r="X39" s="15">
        <f>анкеты!H37</f>
        <v>600</v>
      </c>
      <c r="Y39" s="15">
        <f t="shared" si="39"/>
        <v>600</v>
      </c>
      <c r="Z39" s="52">
        <f t="shared" si="40"/>
        <v>100</v>
      </c>
      <c r="AA39" s="52">
        <f t="shared" si="41"/>
        <v>100</v>
      </c>
      <c r="AB39" s="52">
        <f t="shared" si="42"/>
        <v>100</v>
      </c>
      <c r="AC39" s="20">
        <f t="shared" si="43"/>
        <v>100</v>
      </c>
      <c r="AD39" s="15">
        <f>IF('бланки '!I41=1,('бланки '!CX41+'бланки '!CZ41)*3,SUM('бланки '!CW41:DA41))</f>
        <v>0</v>
      </c>
      <c r="AE39" s="15">
        <f>IF('бланки '!H41=2,SUM('бланки '!DE41:DG41)*2-1,SUM('бланки '!DB41:DG41))</f>
        <v>3</v>
      </c>
      <c r="AF39" s="15">
        <f>анкеты!J37</f>
        <v>216</v>
      </c>
      <c r="AG39" s="15">
        <f>анкеты!I37</f>
        <v>216</v>
      </c>
      <c r="AH39" s="52">
        <f t="shared" si="44"/>
        <v>0</v>
      </c>
      <c r="AI39" s="52">
        <f t="shared" si="45"/>
        <v>60</v>
      </c>
      <c r="AJ39" s="2">
        <f t="shared" si="46"/>
        <v>100</v>
      </c>
      <c r="AK39" s="20">
        <f t="shared" si="47"/>
        <v>54</v>
      </c>
      <c r="AL39" s="15">
        <f>анкеты!K37</f>
        <v>600</v>
      </c>
      <c r="AM39" s="15">
        <f t="shared" si="48"/>
        <v>600</v>
      </c>
      <c r="AN39" s="15">
        <f>анкеты!L37</f>
        <v>600</v>
      </c>
      <c r="AO39" s="15">
        <f t="shared" si="49"/>
        <v>600</v>
      </c>
      <c r="AP39" s="15">
        <f>анкеты!N37</f>
        <v>600</v>
      </c>
      <c r="AQ39" s="15">
        <f>анкеты!M37</f>
        <v>600</v>
      </c>
      <c r="AR39" s="52">
        <f t="shared" si="50"/>
        <v>100</v>
      </c>
      <c r="AS39" s="52">
        <f t="shared" si="51"/>
        <v>100</v>
      </c>
      <c r="AT39" s="52">
        <f t="shared" si="52"/>
        <v>100</v>
      </c>
      <c r="AU39" s="51">
        <f t="shared" si="53"/>
        <v>100</v>
      </c>
      <c r="AV39" s="15">
        <f>анкеты!O37</f>
        <v>600</v>
      </c>
      <c r="AW39" s="15">
        <f t="shared" si="54"/>
        <v>600</v>
      </c>
      <c r="AX39" s="15">
        <f>анкеты!P37</f>
        <v>600</v>
      </c>
      <c r="AY39" s="15">
        <f t="shared" si="55"/>
        <v>600</v>
      </c>
      <c r="AZ39" s="15">
        <f>анкеты!Q37</f>
        <v>600</v>
      </c>
      <c r="BA39" s="15">
        <f t="shared" si="56"/>
        <v>600</v>
      </c>
      <c r="BB39" s="52">
        <f t="shared" si="57"/>
        <v>100</v>
      </c>
      <c r="BC39" s="52">
        <f t="shared" si="58"/>
        <v>100</v>
      </c>
      <c r="BD39" s="52">
        <f t="shared" si="59"/>
        <v>100</v>
      </c>
      <c r="BE39" s="51">
        <f t="shared" si="60"/>
        <v>100</v>
      </c>
      <c r="BF39" s="15">
        <f t="shared" si="61"/>
        <v>90.8</v>
      </c>
    </row>
    <row r="40" spans="1:58">
      <c r="A40" s="15">
        <f>'бланки '!D42</f>
        <v>37</v>
      </c>
      <c r="B40" s="15" t="str">
        <f>'бланки '!C42</f>
        <v>Муниципальное автономное общеобразовательное учреждение гимназия № 24 им. М.В. Октябрьской г. Томска</v>
      </c>
      <c r="C40" s="15">
        <f>анкеты!C38</f>
        <v>371</v>
      </c>
      <c r="D40" s="15">
        <f>SUMIF('бланки '!K42:Y42,"&lt;2")</f>
        <v>14</v>
      </c>
      <c r="E40" s="15">
        <f>COUNTIF('бланки '!K42:Y42,"&lt;2")</f>
        <v>14</v>
      </c>
      <c r="F40" s="15">
        <f>SUMIF('бланки '!Z42:CM42,"&lt;2")</f>
        <v>60</v>
      </c>
      <c r="G40" s="15">
        <f>COUNTIF('бланки '!Z42:CM42,"&lt;2")</f>
        <v>60</v>
      </c>
      <c r="H40" s="15">
        <f>SUM('бланки '!CN42:CQ42)</f>
        <v>4</v>
      </c>
      <c r="I40" s="15">
        <f>анкеты!E38</f>
        <v>371</v>
      </c>
      <c r="J40" s="15">
        <f>анкеты!D38</f>
        <v>371</v>
      </c>
      <c r="K40" s="15">
        <f>анкеты!G38</f>
        <v>371</v>
      </c>
      <c r="L40" s="15">
        <f>анкеты!F38</f>
        <v>371</v>
      </c>
      <c r="M40" s="15">
        <f t="shared" si="31"/>
        <v>100</v>
      </c>
      <c r="N40" s="15">
        <f t="shared" si="32"/>
        <v>100</v>
      </c>
      <c r="O40" s="15">
        <f t="shared" si="33"/>
        <v>100</v>
      </c>
      <c r="P40" s="15">
        <f t="shared" si="34"/>
        <v>100</v>
      </c>
      <c r="Q40" s="52">
        <f t="shared" si="35"/>
        <v>100</v>
      </c>
      <c r="R40" s="52">
        <f t="shared" si="36"/>
        <v>100</v>
      </c>
      <c r="S40" s="52">
        <f t="shared" si="37"/>
        <v>100</v>
      </c>
      <c r="T40" s="51">
        <f t="shared" si="38"/>
        <v>100</v>
      </c>
      <c r="U40" s="15">
        <f>SUM('бланки '!CR42:CV42)</f>
        <v>5</v>
      </c>
      <c r="V40" s="15"/>
      <c r="W40" s="15"/>
      <c r="X40" s="15">
        <f>анкеты!H38</f>
        <v>371</v>
      </c>
      <c r="Y40" s="15">
        <f t="shared" si="39"/>
        <v>371</v>
      </c>
      <c r="Z40" s="52">
        <f t="shared" si="40"/>
        <v>100</v>
      </c>
      <c r="AA40" s="52">
        <f t="shared" si="41"/>
        <v>100</v>
      </c>
      <c r="AB40" s="52">
        <f t="shared" si="42"/>
        <v>100</v>
      </c>
      <c r="AC40" s="20">
        <f t="shared" si="43"/>
        <v>100</v>
      </c>
      <c r="AD40" s="15">
        <f>IF('бланки '!I42=1,('бланки '!CX42+'бланки '!CZ42)*3,SUM('бланки '!CW42:DA42))</f>
        <v>2</v>
      </c>
      <c r="AE40" s="15">
        <f>IF('бланки '!H42=2,SUM('бланки '!DE42:DG42)*2-1,SUM('бланки '!DB42:DG42))</f>
        <v>5</v>
      </c>
      <c r="AF40" s="15">
        <f>анкеты!J38</f>
        <v>93</v>
      </c>
      <c r="AG40" s="15">
        <f>анкеты!I38</f>
        <v>93</v>
      </c>
      <c r="AH40" s="52">
        <f t="shared" si="44"/>
        <v>40</v>
      </c>
      <c r="AI40" s="52">
        <f t="shared" si="45"/>
        <v>100</v>
      </c>
      <c r="AJ40" s="2">
        <f t="shared" si="46"/>
        <v>100</v>
      </c>
      <c r="AK40" s="20">
        <f t="shared" si="47"/>
        <v>82</v>
      </c>
      <c r="AL40" s="15">
        <f>анкеты!K38</f>
        <v>371</v>
      </c>
      <c r="AM40" s="15">
        <f t="shared" si="48"/>
        <v>371</v>
      </c>
      <c r="AN40" s="15">
        <f>анкеты!L38</f>
        <v>371</v>
      </c>
      <c r="AO40" s="15">
        <f t="shared" si="49"/>
        <v>371</v>
      </c>
      <c r="AP40" s="15">
        <f>анкеты!N38</f>
        <v>371</v>
      </c>
      <c r="AQ40" s="15">
        <f>анкеты!M38</f>
        <v>371</v>
      </c>
      <c r="AR40" s="52">
        <f t="shared" si="50"/>
        <v>100</v>
      </c>
      <c r="AS40" s="52">
        <f t="shared" si="51"/>
        <v>100</v>
      </c>
      <c r="AT40" s="52">
        <f t="shared" si="52"/>
        <v>100</v>
      </c>
      <c r="AU40" s="51">
        <f t="shared" si="53"/>
        <v>100</v>
      </c>
      <c r="AV40" s="15">
        <f>анкеты!O38</f>
        <v>371</v>
      </c>
      <c r="AW40" s="15">
        <f t="shared" si="54"/>
        <v>371</v>
      </c>
      <c r="AX40" s="15">
        <f>анкеты!P38</f>
        <v>371</v>
      </c>
      <c r="AY40" s="15">
        <f t="shared" si="55"/>
        <v>371</v>
      </c>
      <c r="AZ40" s="15">
        <f>анкеты!Q38</f>
        <v>371</v>
      </c>
      <c r="BA40" s="15">
        <f t="shared" si="56"/>
        <v>371</v>
      </c>
      <c r="BB40" s="52">
        <f t="shared" si="57"/>
        <v>100</v>
      </c>
      <c r="BC40" s="52">
        <f t="shared" si="58"/>
        <v>100</v>
      </c>
      <c r="BD40" s="52">
        <f t="shared" si="59"/>
        <v>100</v>
      </c>
      <c r="BE40" s="51">
        <f t="shared" si="60"/>
        <v>100</v>
      </c>
      <c r="BF40" s="15">
        <f t="shared" si="61"/>
        <v>96.4</v>
      </c>
    </row>
    <row r="41" spans="1:58">
      <c r="A41" s="15">
        <f>'бланки '!D43</f>
        <v>38</v>
      </c>
      <c r="B41" s="15" t="str">
        <f>'бланки '!C43</f>
        <v>Муниципальное автономное общеобразовательное учреждение средняя общеобразовательная школа № 50 города Томска</v>
      </c>
      <c r="C41" s="15">
        <f>анкеты!C39</f>
        <v>339</v>
      </c>
      <c r="D41" s="15">
        <f>SUMIF('бланки '!K43:Y43,"&lt;2")</f>
        <v>14</v>
      </c>
      <c r="E41" s="15">
        <f>COUNTIF('бланки '!K43:Y43,"&lt;2")</f>
        <v>14</v>
      </c>
      <c r="F41" s="15">
        <f>SUMIF('бланки '!Z43:CM43,"&lt;2")</f>
        <v>60</v>
      </c>
      <c r="G41" s="15">
        <f>COUNTIF('бланки '!Z43:CM43,"&lt;2")</f>
        <v>60</v>
      </c>
      <c r="H41" s="15">
        <f>SUM('бланки '!CN43:CQ43)</f>
        <v>4</v>
      </c>
      <c r="I41" s="15">
        <f>анкеты!E39</f>
        <v>339</v>
      </c>
      <c r="J41" s="15">
        <f>анкеты!D39</f>
        <v>339</v>
      </c>
      <c r="K41" s="15">
        <f>анкеты!G39</f>
        <v>339</v>
      </c>
      <c r="L41" s="15">
        <f>анкеты!F39</f>
        <v>339</v>
      </c>
      <c r="M41" s="15">
        <f t="shared" si="31"/>
        <v>100</v>
      </c>
      <c r="N41" s="15">
        <f t="shared" si="32"/>
        <v>100</v>
      </c>
      <c r="O41" s="15">
        <f t="shared" si="33"/>
        <v>100</v>
      </c>
      <c r="P41" s="15">
        <f t="shared" si="34"/>
        <v>100</v>
      </c>
      <c r="Q41" s="52">
        <f t="shared" si="35"/>
        <v>100</v>
      </c>
      <c r="R41" s="52">
        <f t="shared" si="36"/>
        <v>100</v>
      </c>
      <c r="S41" s="52">
        <f t="shared" si="37"/>
        <v>100</v>
      </c>
      <c r="T41" s="51">
        <f t="shared" si="38"/>
        <v>100</v>
      </c>
      <c r="U41" s="15">
        <f>SUM('бланки '!CR43:CV43)</f>
        <v>5</v>
      </c>
      <c r="V41" s="15"/>
      <c r="W41" s="15"/>
      <c r="X41" s="15">
        <f>анкеты!H39</f>
        <v>339</v>
      </c>
      <c r="Y41" s="15">
        <f t="shared" si="39"/>
        <v>339</v>
      </c>
      <c r="Z41" s="52">
        <f t="shared" si="40"/>
        <v>100</v>
      </c>
      <c r="AA41" s="52">
        <f t="shared" si="41"/>
        <v>100</v>
      </c>
      <c r="AB41" s="52">
        <f t="shared" si="42"/>
        <v>100</v>
      </c>
      <c r="AC41" s="20">
        <f t="shared" si="43"/>
        <v>100</v>
      </c>
      <c r="AD41" s="15">
        <f>IF('бланки '!I43=1,('бланки '!CX43+'бланки '!CZ43)*3,SUM('бланки '!CW43:DA43))</f>
        <v>3</v>
      </c>
      <c r="AE41" s="15">
        <f>IF('бланки '!H43=2,SUM('бланки '!DE43:DG43)*2-1,SUM('бланки '!DB43:DG43))</f>
        <v>5</v>
      </c>
      <c r="AF41" s="15">
        <f>анкеты!J39</f>
        <v>85</v>
      </c>
      <c r="AG41" s="15">
        <f>анкеты!I39</f>
        <v>85</v>
      </c>
      <c r="AH41" s="52">
        <f t="shared" si="44"/>
        <v>60</v>
      </c>
      <c r="AI41" s="52">
        <f t="shared" si="45"/>
        <v>100</v>
      </c>
      <c r="AJ41" s="2">
        <f t="shared" si="46"/>
        <v>100</v>
      </c>
      <c r="AK41" s="20">
        <f t="shared" si="47"/>
        <v>88</v>
      </c>
      <c r="AL41" s="15">
        <f>анкеты!K39</f>
        <v>339</v>
      </c>
      <c r="AM41" s="15">
        <f t="shared" si="48"/>
        <v>339</v>
      </c>
      <c r="AN41" s="15">
        <f>анкеты!L39</f>
        <v>339</v>
      </c>
      <c r="AO41" s="15">
        <f t="shared" si="49"/>
        <v>339</v>
      </c>
      <c r="AP41" s="15">
        <f>анкеты!N39</f>
        <v>339</v>
      </c>
      <c r="AQ41" s="15">
        <f>анкеты!M39</f>
        <v>339</v>
      </c>
      <c r="AR41" s="52">
        <f t="shared" si="50"/>
        <v>100</v>
      </c>
      <c r="AS41" s="52">
        <f t="shared" si="51"/>
        <v>100</v>
      </c>
      <c r="AT41" s="52">
        <f t="shared" si="52"/>
        <v>100</v>
      </c>
      <c r="AU41" s="51">
        <f t="shared" si="53"/>
        <v>100</v>
      </c>
      <c r="AV41" s="15">
        <f>анкеты!O39</f>
        <v>339</v>
      </c>
      <c r="AW41" s="15">
        <f t="shared" si="54"/>
        <v>339</v>
      </c>
      <c r="AX41" s="15">
        <f>анкеты!P39</f>
        <v>339</v>
      </c>
      <c r="AY41" s="15">
        <f t="shared" si="55"/>
        <v>339</v>
      </c>
      <c r="AZ41" s="15">
        <f>анкеты!Q39</f>
        <v>339</v>
      </c>
      <c r="BA41" s="15">
        <f t="shared" si="56"/>
        <v>339</v>
      </c>
      <c r="BB41" s="52">
        <f t="shared" si="57"/>
        <v>100</v>
      </c>
      <c r="BC41" s="52">
        <f t="shared" si="58"/>
        <v>100</v>
      </c>
      <c r="BD41" s="52">
        <f t="shared" si="59"/>
        <v>100</v>
      </c>
      <c r="BE41" s="51">
        <f t="shared" si="60"/>
        <v>100</v>
      </c>
      <c r="BF41" s="15">
        <f t="shared" si="61"/>
        <v>97.6</v>
      </c>
    </row>
    <row r="42" spans="1:58">
      <c r="A42" s="15">
        <f>'бланки '!D44</f>
        <v>39</v>
      </c>
      <c r="B42" s="15" t="str">
        <f>'бланки '!C44</f>
        <v>Муниципальное автономное общеобразовательное учреждение Школа «Перспектива» г. Томска</v>
      </c>
      <c r="C42" s="15">
        <f>анкеты!C40</f>
        <v>600</v>
      </c>
      <c r="D42" s="15">
        <f>SUMIF('бланки '!K44:Y44,"&lt;2")</f>
        <v>14</v>
      </c>
      <c r="E42" s="15">
        <f>COUNTIF('бланки '!K44:Y44,"&lt;2")</f>
        <v>14</v>
      </c>
      <c r="F42" s="15">
        <f>SUMIF('бланки '!Z44:CM44,"&lt;2")</f>
        <v>60</v>
      </c>
      <c r="G42" s="15">
        <f>COUNTIF('бланки '!Z44:CM44,"&lt;2")</f>
        <v>60</v>
      </c>
      <c r="H42" s="15">
        <f>SUM('бланки '!CN44:CQ44)</f>
        <v>4</v>
      </c>
      <c r="I42" s="15">
        <f>анкеты!E40</f>
        <v>600</v>
      </c>
      <c r="J42" s="15">
        <f>анкеты!D40</f>
        <v>600</v>
      </c>
      <c r="K42" s="15">
        <f>анкеты!G40</f>
        <v>600</v>
      </c>
      <c r="L42" s="15">
        <f>анкеты!F40</f>
        <v>600</v>
      </c>
      <c r="M42" s="15">
        <f t="shared" si="31"/>
        <v>100</v>
      </c>
      <c r="N42" s="15">
        <f t="shared" si="32"/>
        <v>100</v>
      </c>
      <c r="O42" s="15">
        <f t="shared" si="33"/>
        <v>100</v>
      </c>
      <c r="P42" s="15">
        <f t="shared" si="34"/>
        <v>100</v>
      </c>
      <c r="Q42" s="52">
        <f t="shared" si="35"/>
        <v>100</v>
      </c>
      <c r="R42" s="52">
        <f t="shared" si="36"/>
        <v>100</v>
      </c>
      <c r="S42" s="52">
        <f t="shared" si="37"/>
        <v>100</v>
      </c>
      <c r="T42" s="51">
        <f t="shared" si="38"/>
        <v>100</v>
      </c>
      <c r="U42" s="15">
        <f>SUM('бланки '!CR44:CV44)</f>
        <v>5</v>
      </c>
      <c r="V42" s="15"/>
      <c r="W42" s="15"/>
      <c r="X42" s="15">
        <f>анкеты!H40</f>
        <v>600</v>
      </c>
      <c r="Y42" s="15">
        <f t="shared" si="39"/>
        <v>600</v>
      </c>
      <c r="Z42" s="52">
        <f t="shared" si="40"/>
        <v>100</v>
      </c>
      <c r="AA42" s="52">
        <f t="shared" si="41"/>
        <v>100</v>
      </c>
      <c r="AB42" s="52">
        <f t="shared" si="42"/>
        <v>100</v>
      </c>
      <c r="AC42" s="20">
        <f t="shared" si="43"/>
        <v>100</v>
      </c>
      <c r="AD42" s="15">
        <f>IF('бланки '!I44=1,('бланки '!CX44+'бланки '!CZ44)*3,SUM('бланки '!CW44:DA44))</f>
        <v>4</v>
      </c>
      <c r="AE42" s="15">
        <f>IF('бланки '!H44=2,SUM('бланки '!DE44:DG44)*2-1,SUM('бланки '!DB44:DG44))</f>
        <v>3</v>
      </c>
      <c r="AF42" s="15">
        <f>анкеты!J40</f>
        <v>181</v>
      </c>
      <c r="AG42" s="15">
        <f>анкеты!I40</f>
        <v>181</v>
      </c>
      <c r="AH42" s="52">
        <f t="shared" si="44"/>
        <v>80</v>
      </c>
      <c r="AI42" s="52">
        <f t="shared" si="45"/>
        <v>60</v>
      </c>
      <c r="AJ42" s="2">
        <f t="shared" si="46"/>
        <v>100</v>
      </c>
      <c r="AK42" s="20">
        <f t="shared" si="47"/>
        <v>78</v>
      </c>
      <c r="AL42" s="15">
        <f>анкеты!K40</f>
        <v>600</v>
      </c>
      <c r="AM42" s="15">
        <f t="shared" si="48"/>
        <v>600</v>
      </c>
      <c r="AN42" s="15">
        <f>анкеты!L40</f>
        <v>600</v>
      </c>
      <c r="AO42" s="15">
        <f t="shared" si="49"/>
        <v>600</v>
      </c>
      <c r="AP42" s="15">
        <f>анкеты!N40</f>
        <v>600</v>
      </c>
      <c r="AQ42" s="15">
        <f>анкеты!M40</f>
        <v>600</v>
      </c>
      <c r="AR42" s="52">
        <f t="shared" si="50"/>
        <v>100</v>
      </c>
      <c r="AS42" s="52">
        <f t="shared" si="51"/>
        <v>100</v>
      </c>
      <c r="AT42" s="52">
        <f t="shared" si="52"/>
        <v>100</v>
      </c>
      <c r="AU42" s="51">
        <f t="shared" si="53"/>
        <v>100</v>
      </c>
      <c r="AV42" s="15">
        <f>анкеты!O40</f>
        <v>600</v>
      </c>
      <c r="AW42" s="15">
        <f t="shared" si="54"/>
        <v>600</v>
      </c>
      <c r="AX42" s="15">
        <f>анкеты!P40</f>
        <v>600</v>
      </c>
      <c r="AY42" s="15">
        <f t="shared" si="55"/>
        <v>600</v>
      </c>
      <c r="AZ42" s="15">
        <f>анкеты!Q40</f>
        <v>600</v>
      </c>
      <c r="BA42" s="15">
        <f t="shared" si="56"/>
        <v>600</v>
      </c>
      <c r="BB42" s="52">
        <f t="shared" si="57"/>
        <v>100</v>
      </c>
      <c r="BC42" s="52">
        <f t="shared" si="58"/>
        <v>100</v>
      </c>
      <c r="BD42" s="52">
        <f t="shared" si="59"/>
        <v>100</v>
      </c>
      <c r="BE42" s="51">
        <f t="shared" si="60"/>
        <v>100</v>
      </c>
      <c r="BF42" s="15">
        <f t="shared" si="61"/>
        <v>95.6</v>
      </c>
    </row>
    <row r="43" spans="1:58">
      <c r="A43" s="15">
        <f>'бланки '!D45</f>
        <v>40</v>
      </c>
      <c r="B43" s="15" t="str">
        <f>'бланки '!C45</f>
        <v>Муниципальное автономное общеобразовательное учреждение средняя общеобразовательная школа № 32 г.Томска</v>
      </c>
      <c r="C43" s="15">
        <f>анкеты!C41</f>
        <v>564</v>
      </c>
      <c r="D43" s="15">
        <f>SUMIF('бланки '!K45:Y45,"&lt;2")</f>
        <v>14</v>
      </c>
      <c r="E43" s="15">
        <f>COUNTIF('бланки '!K45:Y45,"&lt;2")</f>
        <v>14</v>
      </c>
      <c r="F43" s="15">
        <f>SUMIF('бланки '!Z45:CM45,"&lt;2")</f>
        <v>60</v>
      </c>
      <c r="G43" s="15">
        <f>COUNTIF('бланки '!Z45:CM45,"&lt;2")</f>
        <v>60</v>
      </c>
      <c r="H43" s="15">
        <f>SUM('бланки '!CN45:CQ45)</f>
        <v>4</v>
      </c>
      <c r="I43" s="15">
        <f>анкеты!E41</f>
        <v>564</v>
      </c>
      <c r="J43" s="15">
        <f>анкеты!D41</f>
        <v>564</v>
      </c>
      <c r="K43" s="15">
        <f>анкеты!G41</f>
        <v>564</v>
      </c>
      <c r="L43" s="15">
        <f>анкеты!F41</f>
        <v>564</v>
      </c>
      <c r="M43" s="15">
        <f t="shared" si="31"/>
        <v>100</v>
      </c>
      <c r="N43" s="15">
        <f t="shared" si="32"/>
        <v>100</v>
      </c>
      <c r="O43" s="15">
        <f t="shared" si="33"/>
        <v>100</v>
      </c>
      <c r="P43" s="15">
        <f t="shared" si="34"/>
        <v>100</v>
      </c>
      <c r="Q43" s="52">
        <f t="shared" si="35"/>
        <v>100</v>
      </c>
      <c r="R43" s="52">
        <f t="shared" si="36"/>
        <v>100</v>
      </c>
      <c r="S43" s="52">
        <f t="shared" si="37"/>
        <v>100</v>
      </c>
      <c r="T43" s="51">
        <f t="shared" si="38"/>
        <v>100</v>
      </c>
      <c r="U43" s="15">
        <f>SUM('бланки '!CR45:CV45)</f>
        <v>5</v>
      </c>
      <c r="V43" s="15"/>
      <c r="W43" s="15"/>
      <c r="X43" s="15">
        <f>анкеты!H41</f>
        <v>564</v>
      </c>
      <c r="Y43" s="15">
        <f t="shared" si="39"/>
        <v>564</v>
      </c>
      <c r="Z43" s="52">
        <f t="shared" si="40"/>
        <v>100</v>
      </c>
      <c r="AA43" s="52">
        <f t="shared" si="41"/>
        <v>100</v>
      </c>
      <c r="AB43" s="52">
        <f t="shared" si="42"/>
        <v>100</v>
      </c>
      <c r="AC43" s="20">
        <f t="shared" si="43"/>
        <v>100</v>
      </c>
      <c r="AD43" s="15">
        <f>IF('бланки '!I45=1,('бланки '!CX45+'бланки '!CZ45)*3,SUM('бланки '!CW45:DA45))</f>
        <v>3</v>
      </c>
      <c r="AE43" s="15">
        <f>IF('бланки '!H45=2,SUM('бланки '!DE45:DG45)*2-1,SUM('бланки '!DB45:DG45))</f>
        <v>4</v>
      </c>
      <c r="AF43" s="15">
        <f>анкеты!J41</f>
        <v>141</v>
      </c>
      <c r="AG43" s="15">
        <f>анкеты!I41</f>
        <v>141</v>
      </c>
      <c r="AH43" s="52">
        <f t="shared" si="44"/>
        <v>60</v>
      </c>
      <c r="AI43" s="52">
        <f t="shared" si="45"/>
        <v>80</v>
      </c>
      <c r="AJ43" s="2">
        <f t="shared" si="46"/>
        <v>100</v>
      </c>
      <c r="AK43" s="20">
        <f t="shared" si="47"/>
        <v>80</v>
      </c>
      <c r="AL43" s="15">
        <f>анкеты!K41</f>
        <v>564</v>
      </c>
      <c r="AM43" s="15">
        <f t="shared" si="48"/>
        <v>564</v>
      </c>
      <c r="AN43" s="15">
        <f>анкеты!L41</f>
        <v>564</v>
      </c>
      <c r="AO43" s="15">
        <f t="shared" si="49"/>
        <v>564</v>
      </c>
      <c r="AP43" s="15">
        <f>анкеты!N41</f>
        <v>564</v>
      </c>
      <c r="AQ43" s="15">
        <f>анкеты!M41</f>
        <v>564</v>
      </c>
      <c r="AR43" s="52">
        <f t="shared" si="50"/>
        <v>100</v>
      </c>
      <c r="AS43" s="52">
        <f t="shared" si="51"/>
        <v>100</v>
      </c>
      <c r="AT43" s="52">
        <f t="shared" si="52"/>
        <v>100</v>
      </c>
      <c r="AU43" s="51">
        <f t="shared" si="53"/>
        <v>100</v>
      </c>
      <c r="AV43" s="15">
        <f>анкеты!O41</f>
        <v>564</v>
      </c>
      <c r="AW43" s="15">
        <f t="shared" si="54"/>
        <v>564</v>
      </c>
      <c r="AX43" s="15">
        <f>анкеты!P41</f>
        <v>564</v>
      </c>
      <c r="AY43" s="15">
        <f t="shared" si="55"/>
        <v>564</v>
      </c>
      <c r="AZ43" s="15">
        <f>анкеты!Q41</f>
        <v>564</v>
      </c>
      <c r="BA43" s="15">
        <f t="shared" si="56"/>
        <v>564</v>
      </c>
      <c r="BB43" s="52">
        <f t="shared" si="57"/>
        <v>100</v>
      </c>
      <c r="BC43" s="52">
        <f t="shared" si="58"/>
        <v>100</v>
      </c>
      <c r="BD43" s="52">
        <f t="shared" si="59"/>
        <v>100</v>
      </c>
      <c r="BE43" s="51">
        <f t="shared" si="60"/>
        <v>100</v>
      </c>
      <c r="BF43" s="15">
        <f t="shared" si="61"/>
        <v>96</v>
      </c>
    </row>
    <row r="44" spans="1:58">
      <c r="A44" s="15">
        <f>'бланки '!D46</f>
        <v>41</v>
      </c>
      <c r="B44" s="15" t="str">
        <f>'бланки '!C46</f>
        <v>Муниципальное автономное общеобразовательное учреждение средняя общеобразовательная школа № 41 г.Томска</v>
      </c>
      <c r="C44" s="15">
        <f>анкеты!C42</f>
        <v>255</v>
      </c>
      <c r="D44" s="15">
        <f>SUMIF('бланки '!K46:Y46,"&lt;2")</f>
        <v>14</v>
      </c>
      <c r="E44" s="15">
        <f>COUNTIF('бланки '!K46:Y46,"&lt;2")</f>
        <v>14</v>
      </c>
      <c r="F44" s="15">
        <f>SUMIF('бланки '!Z46:CM46,"&lt;2")</f>
        <v>60</v>
      </c>
      <c r="G44" s="15">
        <f>COUNTIF('бланки '!Z46:CM46,"&lt;2")</f>
        <v>60</v>
      </c>
      <c r="H44" s="15">
        <f>SUM('бланки '!CN46:CQ46)</f>
        <v>4</v>
      </c>
      <c r="I44" s="15">
        <f>анкеты!E42</f>
        <v>255</v>
      </c>
      <c r="J44" s="15">
        <f>анкеты!D42</f>
        <v>255</v>
      </c>
      <c r="K44" s="15">
        <f>анкеты!G42</f>
        <v>255</v>
      </c>
      <c r="L44" s="15">
        <f>анкеты!F42</f>
        <v>255</v>
      </c>
      <c r="M44" s="15">
        <f t="shared" si="31"/>
        <v>100</v>
      </c>
      <c r="N44" s="15">
        <f t="shared" si="32"/>
        <v>100</v>
      </c>
      <c r="O44" s="15">
        <f t="shared" si="33"/>
        <v>100</v>
      </c>
      <c r="P44" s="15">
        <f t="shared" si="34"/>
        <v>100</v>
      </c>
      <c r="Q44" s="52">
        <f t="shared" si="35"/>
        <v>100</v>
      </c>
      <c r="R44" s="52">
        <f t="shared" si="36"/>
        <v>100</v>
      </c>
      <c r="S44" s="52">
        <f t="shared" si="37"/>
        <v>100</v>
      </c>
      <c r="T44" s="51">
        <f t="shared" si="38"/>
        <v>100</v>
      </c>
      <c r="U44" s="15">
        <f>SUM('бланки '!CR46:CV46)</f>
        <v>5</v>
      </c>
      <c r="V44" s="15"/>
      <c r="W44" s="15"/>
      <c r="X44" s="15">
        <f>анкеты!H42</f>
        <v>255</v>
      </c>
      <c r="Y44" s="15">
        <f t="shared" si="39"/>
        <v>255</v>
      </c>
      <c r="Z44" s="52">
        <f t="shared" si="40"/>
        <v>100</v>
      </c>
      <c r="AA44" s="52">
        <f t="shared" si="41"/>
        <v>100</v>
      </c>
      <c r="AB44" s="52">
        <f t="shared" si="42"/>
        <v>100</v>
      </c>
      <c r="AC44" s="20">
        <f t="shared" si="43"/>
        <v>100</v>
      </c>
      <c r="AD44" s="15">
        <f>IF('бланки '!I46=1,('бланки '!CX46+'бланки '!CZ46)*3,SUM('бланки '!CW46:DA46))</f>
        <v>3</v>
      </c>
      <c r="AE44" s="15">
        <f>IF('бланки '!H46=2,SUM('бланки '!DE46:DG46)*2-1,SUM('бланки '!DB46:DG46))</f>
        <v>5</v>
      </c>
      <c r="AF44" s="15">
        <f>анкеты!J42</f>
        <v>64</v>
      </c>
      <c r="AG44" s="15">
        <f>анкеты!I42</f>
        <v>64</v>
      </c>
      <c r="AH44" s="52">
        <f t="shared" si="44"/>
        <v>60</v>
      </c>
      <c r="AI44" s="52">
        <f t="shared" si="45"/>
        <v>100</v>
      </c>
      <c r="AJ44" s="2">
        <f t="shared" si="46"/>
        <v>100</v>
      </c>
      <c r="AK44" s="20">
        <f t="shared" si="47"/>
        <v>88</v>
      </c>
      <c r="AL44" s="15">
        <f>анкеты!K42</f>
        <v>255</v>
      </c>
      <c r="AM44" s="15">
        <f t="shared" si="48"/>
        <v>255</v>
      </c>
      <c r="AN44" s="15">
        <f>анкеты!L42</f>
        <v>255</v>
      </c>
      <c r="AO44" s="15">
        <f t="shared" si="49"/>
        <v>255</v>
      </c>
      <c r="AP44" s="15">
        <f>анкеты!N42</f>
        <v>255</v>
      </c>
      <c r="AQ44" s="15">
        <f>анкеты!M42</f>
        <v>255</v>
      </c>
      <c r="AR44" s="52">
        <f t="shared" si="50"/>
        <v>100</v>
      </c>
      <c r="AS44" s="52">
        <f t="shared" si="51"/>
        <v>100</v>
      </c>
      <c r="AT44" s="52">
        <f t="shared" si="52"/>
        <v>100</v>
      </c>
      <c r="AU44" s="51">
        <f t="shared" si="53"/>
        <v>100</v>
      </c>
      <c r="AV44" s="15">
        <f>анкеты!O42</f>
        <v>255</v>
      </c>
      <c r="AW44" s="15">
        <f t="shared" si="54"/>
        <v>255</v>
      </c>
      <c r="AX44" s="15">
        <f>анкеты!P42</f>
        <v>255</v>
      </c>
      <c r="AY44" s="15">
        <f t="shared" si="55"/>
        <v>255</v>
      </c>
      <c r="AZ44" s="15">
        <f>анкеты!Q42</f>
        <v>255</v>
      </c>
      <c r="BA44" s="15">
        <f t="shared" si="56"/>
        <v>255</v>
      </c>
      <c r="BB44" s="52">
        <f t="shared" si="57"/>
        <v>100</v>
      </c>
      <c r="BC44" s="52">
        <f t="shared" si="58"/>
        <v>100</v>
      </c>
      <c r="BD44" s="52">
        <f t="shared" si="59"/>
        <v>100</v>
      </c>
      <c r="BE44" s="51">
        <f t="shared" si="60"/>
        <v>100</v>
      </c>
      <c r="BF44" s="15">
        <f t="shared" si="61"/>
        <v>97.6</v>
      </c>
    </row>
    <row r="45" spans="1:58">
      <c r="A45" s="15">
        <f>'бланки '!D47</f>
        <v>42</v>
      </c>
      <c r="B45" s="15" t="str">
        <f>'бланки '!C47</f>
        <v>Муниципальное автономное общеобразовательное учреждение средняя общеобразовательная школа № 46 г. Томска</v>
      </c>
      <c r="C45" s="15">
        <f>анкеты!C43</f>
        <v>442</v>
      </c>
      <c r="D45" s="15">
        <f>SUMIF('бланки '!K47:Y47,"&lt;2")</f>
        <v>14</v>
      </c>
      <c r="E45" s="15">
        <f>COUNTIF('бланки '!K47:Y47,"&lt;2")</f>
        <v>14</v>
      </c>
      <c r="F45" s="15">
        <f>SUMIF('бланки '!Z47:CM47,"&lt;2")</f>
        <v>60</v>
      </c>
      <c r="G45" s="15">
        <f>COUNTIF('бланки '!Z47:CM47,"&lt;2")</f>
        <v>60</v>
      </c>
      <c r="H45" s="15">
        <f>SUM('бланки '!CN47:CQ47)</f>
        <v>4</v>
      </c>
      <c r="I45" s="15">
        <f>анкеты!E43</f>
        <v>442</v>
      </c>
      <c r="J45" s="15">
        <f>анкеты!D43</f>
        <v>442</v>
      </c>
      <c r="K45" s="15">
        <f>анкеты!G43</f>
        <v>442</v>
      </c>
      <c r="L45" s="15">
        <f>анкеты!F43</f>
        <v>442</v>
      </c>
      <c r="M45" s="15">
        <f t="shared" si="31"/>
        <v>100</v>
      </c>
      <c r="N45" s="15">
        <f t="shared" si="32"/>
        <v>100</v>
      </c>
      <c r="O45" s="15">
        <f t="shared" si="33"/>
        <v>100</v>
      </c>
      <c r="P45" s="15">
        <f t="shared" si="34"/>
        <v>100</v>
      </c>
      <c r="Q45" s="52">
        <f t="shared" si="35"/>
        <v>100</v>
      </c>
      <c r="R45" s="52">
        <f t="shared" si="36"/>
        <v>100</v>
      </c>
      <c r="S45" s="52">
        <f t="shared" si="37"/>
        <v>100</v>
      </c>
      <c r="T45" s="51">
        <f t="shared" si="38"/>
        <v>100</v>
      </c>
      <c r="U45" s="15">
        <f>SUM('бланки '!CR47:CV47)</f>
        <v>5</v>
      </c>
      <c r="V45" s="15"/>
      <c r="W45" s="15"/>
      <c r="X45" s="15">
        <f>анкеты!H43</f>
        <v>442</v>
      </c>
      <c r="Y45" s="15">
        <f t="shared" si="39"/>
        <v>442</v>
      </c>
      <c r="Z45" s="52">
        <f t="shared" si="40"/>
        <v>100</v>
      </c>
      <c r="AA45" s="52">
        <f t="shared" si="41"/>
        <v>100</v>
      </c>
      <c r="AB45" s="52">
        <f t="shared" si="42"/>
        <v>100</v>
      </c>
      <c r="AC45" s="20">
        <f t="shared" si="43"/>
        <v>100</v>
      </c>
      <c r="AD45" s="15">
        <f>IF('бланки '!I47=1,('бланки '!CX47+'бланки '!CZ47)*3,SUM('бланки '!CW47:DA47))</f>
        <v>5</v>
      </c>
      <c r="AE45" s="15">
        <f>IF('бланки '!H47=2,SUM('бланки '!DE47:DG47)*2-1,SUM('бланки '!DB47:DG47))</f>
        <v>5</v>
      </c>
      <c r="AF45" s="15">
        <f>анкеты!J43</f>
        <v>111</v>
      </c>
      <c r="AG45" s="15">
        <f>анкеты!I43</f>
        <v>111</v>
      </c>
      <c r="AH45" s="52">
        <f t="shared" si="44"/>
        <v>100</v>
      </c>
      <c r="AI45" s="52">
        <f t="shared" si="45"/>
        <v>100</v>
      </c>
      <c r="AJ45" s="2">
        <f t="shared" si="46"/>
        <v>100</v>
      </c>
      <c r="AK45" s="20">
        <f t="shared" si="47"/>
        <v>100</v>
      </c>
      <c r="AL45" s="15">
        <f>анкеты!K43</f>
        <v>442</v>
      </c>
      <c r="AM45" s="15">
        <f t="shared" si="48"/>
        <v>442</v>
      </c>
      <c r="AN45" s="15">
        <f>анкеты!L43</f>
        <v>442</v>
      </c>
      <c r="AO45" s="15">
        <f t="shared" si="49"/>
        <v>442</v>
      </c>
      <c r="AP45" s="15">
        <f>анкеты!N43</f>
        <v>442</v>
      </c>
      <c r="AQ45" s="15">
        <f>анкеты!M43</f>
        <v>442</v>
      </c>
      <c r="AR45" s="52">
        <f t="shared" si="50"/>
        <v>100</v>
      </c>
      <c r="AS45" s="52">
        <f t="shared" si="51"/>
        <v>100</v>
      </c>
      <c r="AT45" s="52">
        <f t="shared" si="52"/>
        <v>100</v>
      </c>
      <c r="AU45" s="51">
        <f t="shared" si="53"/>
        <v>100</v>
      </c>
      <c r="AV45" s="15">
        <f>анкеты!O43</f>
        <v>442</v>
      </c>
      <c r="AW45" s="15">
        <f t="shared" si="54"/>
        <v>442</v>
      </c>
      <c r="AX45" s="15">
        <f>анкеты!P43</f>
        <v>442</v>
      </c>
      <c r="AY45" s="15">
        <f t="shared" si="55"/>
        <v>442</v>
      </c>
      <c r="AZ45" s="15">
        <f>анкеты!Q43</f>
        <v>442</v>
      </c>
      <c r="BA45" s="15">
        <f t="shared" si="56"/>
        <v>442</v>
      </c>
      <c r="BB45" s="52">
        <f t="shared" si="57"/>
        <v>100</v>
      </c>
      <c r="BC45" s="52">
        <f t="shared" si="58"/>
        <v>100</v>
      </c>
      <c r="BD45" s="52">
        <f t="shared" si="59"/>
        <v>100</v>
      </c>
      <c r="BE45" s="51">
        <f t="shared" si="60"/>
        <v>100</v>
      </c>
      <c r="BF45" s="15">
        <f t="shared" si="61"/>
        <v>100</v>
      </c>
    </row>
    <row r="46" spans="1:58">
      <c r="A46" s="15">
        <f>'бланки '!D48</f>
        <v>43</v>
      </c>
      <c r="B46" s="15" t="str">
        <f>'бланки '!C48</f>
        <v>Муниципальное автономное общеобразовательное учреждение Мариинская средняя общеобразовательная школа № 3 г. Томска</v>
      </c>
      <c r="C46" s="15">
        <f>анкеты!C44</f>
        <v>315</v>
      </c>
      <c r="D46" s="15">
        <f>SUMIF('бланки '!K48:Y48,"&lt;2")</f>
        <v>14</v>
      </c>
      <c r="E46" s="15">
        <f>COUNTIF('бланки '!K48:Y48,"&lt;2")</f>
        <v>14</v>
      </c>
      <c r="F46" s="15">
        <f>SUMIF('бланки '!Z48:CM48,"&lt;2")</f>
        <v>60</v>
      </c>
      <c r="G46" s="15">
        <f>COUNTIF('бланки '!Z48:CM48,"&lt;2")</f>
        <v>60</v>
      </c>
      <c r="H46" s="15">
        <f>SUM('бланки '!CN48:CQ48)</f>
        <v>4</v>
      </c>
      <c r="I46" s="15">
        <f>анкеты!E44</f>
        <v>315</v>
      </c>
      <c r="J46" s="15">
        <f>анкеты!D44</f>
        <v>315</v>
      </c>
      <c r="K46" s="15">
        <f>анкеты!G44</f>
        <v>315</v>
      </c>
      <c r="L46" s="15">
        <f>анкеты!F44</f>
        <v>315</v>
      </c>
      <c r="M46" s="15">
        <f t="shared" si="31"/>
        <v>100</v>
      </c>
      <c r="N46" s="15">
        <f t="shared" si="32"/>
        <v>100</v>
      </c>
      <c r="O46" s="15">
        <f t="shared" si="33"/>
        <v>100</v>
      </c>
      <c r="P46" s="15">
        <f t="shared" si="34"/>
        <v>100</v>
      </c>
      <c r="Q46" s="52">
        <f t="shared" si="35"/>
        <v>100</v>
      </c>
      <c r="R46" s="52">
        <f t="shared" si="36"/>
        <v>100</v>
      </c>
      <c r="S46" s="52">
        <f t="shared" si="37"/>
        <v>100</v>
      </c>
      <c r="T46" s="51">
        <f t="shared" si="38"/>
        <v>100</v>
      </c>
      <c r="U46" s="15">
        <f>SUM('бланки '!CR48:CV48)</f>
        <v>5</v>
      </c>
      <c r="V46" s="15"/>
      <c r="W46" s="15"/>
      <c r="X46" s="15">
        <f>анкеты!H44</f>
        <v>315</v>
      </c>
      <c r="Y46" s="15">
        <f t="shared" si="39"/>
        <v>315</v>
      </c>
      <c r="Z46" s="52">
        <f t="shared" si="40"/>
        <v>100</v>
      </c>
      <c r="AA46" s="52">
        <f t="shared" si="41"/>
        <v>100</v>
      </c>
      <c r="AB46" s="52">
        <f t="shared" si="42"/>
        <v>100</v>
      </c>
      <c r="AC46" s="20">
        <f t="shared" si="43"/>
        <v>100</v>
      </c>
      <c r="AD46" s="15">
        <f>IF('бланки '!I48=1,('бланки '!CX48+'бланки '!CZ48)*3,SUM('бланки '!CW48:DA48))</f>
        <v>0</v>
      </c>
      <c r="AE46" s="15">
        <f>IF('бланки '!H48=2,SUM('бланки '!DE48:DG48)*2-1,SUM('бланки '!DB48:DG48))</f>
        <v>3</v>
      </c>
      <c r="AF46" s="15">
        <f>анкеты!J44</f>
        <v>79</v>
      </c>
      <c r="AG46" s="15">
        <f>анкеты!I44</f>
        <v>79</v>
      </c>
      <c r="AH46" s="52">
        <f t="shared" si="44"/>
        <v>0</v>
      </c>
      <c r="AI46" s="52">
        <f t="shared" si="45"/>
        <v>60</v>
      </c>
      <c r="AJ46" s="2">
        <f t="shared" si="46"/>
        <v>100</v>
      </c>
      <c r="AK46" s="20">
        <f t="shared" si="47"/>
        <v>54</v>
      </c>
      <c r="AL46" s="15">
        <f>анкеты!K44</f>
        <v>315</v>
      </c>
      <c r="AM46" s="15">
        <f t="shared" si="48"/>
        <v>315</v>
      </c>
      <c r="AN46" s="15">
        <f>анкеты!L44</f>
        <v>315</v>
      </c>
      <c r="AO46" s="15">
        <f t="shared" si="49"/>
        <v>315</v>
      </c>
      <c r="AP46" s="15">
        <f>анкеты!N44</f>
        <v>315</v>
      </c>
      <c r="AQ46" s="15">
        <f>анкеты!M44</f>
        <v>315</v>
      </c>
      <c r="AR46" s="52">
        <f t="shared" si="50"/>
        <v>100</v>
      </c>
      <c r="AS46" s="52">
        <f t="shared" si="51"/>
        <v>100</v>
      </c>
      <c r="AT46" s="52">
        <f t="shared" si="52"/>
        <v>100</v>
      </c>
      <c r="AU46" s="51">
        <f t="shared" si="53"/>
        <v>100</v>
      </c>
      <c r="AV46" s="15">
        <f>анкеты!O44</f>
        <v>315</v>
      </c>
      <c r="AW46" s="15">
        <f t="shared" si="54"/>
        <v>315</v>
      </c>
      <c r="AX46" s="15">
        <f>анкеты!P44</f>
        <v>315</v>
      </c>
      <c r="AY46" s="15">
        <f t="shared" si="55"/>
        <v>315</v>
      </c>
      <c r="AZ46" s="15">
        <f>анкеты!Q44</f>
        <v>315</v>
      </c>
      <c r="BA46" s="15">
        <f t="shared" si="56"/>
        <v>315</v>
      </c>
      <c r="BB46" s="52">
        <f t="shared" si="57"/>
        <v>100</v>
      </c>
      <c r="BC46" s="52">
        <f t="shared" si="58"/>
        <v>100</v>
      </c>
      <c r="BD46" s="52">
        <f t="shared" si="59"/>
        <v>100</v>
      </c>
      <c r="BE46" s="51">
        <f t="shared" si="60"/>
        <v>100</v>
      </c>
      <c r="BF46" s="15">
        <f t="shared" si="61"/>
        <v>90.8</v>
      </c>
    </row>
    <row r="47" spans="1:58">
      <c r="A47" s="15">
        <f>'бланки '!D49</f>
        <v>44</v>
      </c>
      <c r="B47" s="15" t="str">
        <f>'бланки '!C49</f>
        <v>Муниципальное автономное общеобразовательное учреждение средняя общеобразовательная школа № 36 г.Томска</v>
      </c>
      <c r="C47" s="15">
        <f>анкеты!C45</f>
        <v>521</v>
      </c>
      <c r="D47" s="15">
        <f>SUMIF('бланки '!K49:Y49,"&lt;2")</f>
        <v>14</v>
      </c>
      <c r="E47" s="15">
        <f>COUNTIF('бланки '!K49:Y49,"&lt;2")</f>
        <v>14</v>
      </c>
      <c r="F47" s="15">
        <f>SUMIF('бланки '!Z49:CM49,"&lt;2")</f>
        <v>60</v>
      </c>
      <c r="G47" s="15">
        <f>COUNTIF('бланки '!Z49:CM49,"&lt;2")</f>
        <v>60</v>
      </c>
      <c r="H47" s="15">
        <f>SUM('бланки '!CN49:CQ49)</f>
        <v>4</v>
      </c>
      <c r="I47" s="15">
        <f>анкеты!E45</f>
        <v>521</v>
      </c>
      <c r="J47" s="15">
        <f>анкеты!D45</f>
        <v>521</v>
      </c>
      <c r="K47" s="15">
        <f>анкеты!G45</f>
        <v>521</v>
      </c>
      <c r="L47" s="15">
        <f>анкеты!F45</f>
        <v>521</v>
      </c>
      <c r="M47" s="15">
        <f t="shared" si="31"/>
        <v>100</v>
      </c>
      <c r="N47" s="15">
        <f t="shared" si="32"/>
        <v>100</v>
      </c>
      <c r="O47" s="15">
        <f t="shared" si="33"/>
        <v>100</v>
      </c>
      <c r="P47" s="15">
        <f t="shared" si="34"/>
        <v>100</v>
      </c>
      <c r="Q47" s="52">
        <f t="shared" si="35"/>
        <v>100</v>
      </c>
      <c r="R47" s="52">
        <f t="shared" si="36"/>
        <v>100</v>
      </c>
      <c r="S47" s="52">
        <f t="shared" si="37"/>
        <v>100</v>
      </c>
      <c r="T47" s="51">
        <f t="shared" si="38"/>
        <v>100</v>
      </c>
      <c r="U47" s="15">
        <f>SUM('бланки '!CR49:CV49)</f>
        <v>5</v>
      </c>
      <c r="V47" s="15"/>
      <c r="W47" s="15"/>
      <c r="X47" s="15">
        <f>анкеты!H45</f>
        <v>521</v>
      </c>
      <c r="Y47" s="15">
        <f t="shared" si="39"/>
        <v>521</v>
      </c>
      <c r="Z47" s="52">
        <f t="shared" si="40"/>
        <v>100</v>
      </c>
      <c r="AA47" s="52">
        <f t="shared" si="41"/>
        <v>100</v>
      </c>
      <c r="AB47" s="52">
        <f t="shared" si="42"/>
        <v>100</v>
      </c>
      <c r="AC47" s="20">
        <f t="shared" si="43"/>
        <v>100</v>
      </c>
      <c r="AD47" s="15">
        <f>IF('бланки '!I49=1,('бланки '!CX49+'бланки '!CZ49)*3,SUM('бланки '!CW49:DA49))</f>
        <v>4</v>
      </c>
      <c r="AE47" s="15">
        <f>IF('бланки '!H49=2,SUM('бланки '!DE49:DG49)*2-1,SUM('бланки '!DB49:DG49))</f>
        <v>3</v>
      </c>
      <c r="AF47" s="15">
        <f>анкеты!J45</f>
        <v>131</v>
      </c>
      <c r="AG47" s="15">
        <f>анкеты!I45</f>
        <v>131</v>
      </c>
      <c r="AH47" s="52">
        <f t="shared" si="44"/>
        <v>80</v>
      </c>
      <c r="AI47" s="52">
        <f t="shared" si="45"/>
        <v>60</v>
      </c>
      <c r="AJ47" s="2">
        <f t="shared" si="46"/>
        <v>100</v>
      </c>
      <c r="AK47" s="20">
        <f t="shared" si="47"/>
        <v>78</v>
      </c>
      <c r="AL47" s="15">
        <f>анкеты!K45</f>
        <v>521</v>
      </c>
      <c r="AM47" s="15">
        <f t="shared" si="48"/>
        <v>521</v>
      </c>
      <c r="AN47" s="15">
        <f>анкеты!L45</f>
        <v>521</v>
      </c>
      <c r="AO47" s="15">
        <f t="shared" si="49"/>
        <v>521</v>
      </c>
      <c r="AP47" s="15">
        <f>анкеты!N45</f>
        <v>521</v>
      </c>
      <c r="AQ47" s="15">
        <f>анкеты!M45</f>
        <v>521</v>
      </c>
      <c r="AR47" s="52">
        <f t="shared" si="50"/>
        <v>100</v>
      </c>
      <c r="AS47" s="52">
        <f t="shared" si="51"/>
        <v>100</v>
      </c>
      <c r="AT47" s="52">
        <f t="shared" si="52"/>
        <v>100</v>
      </c>
      <c r="AU47" s="51">
        <f t="shared" si="53"/>
        <v>100</v>
      </c>
      <c r="AV47" s="15">
        <f>анкеты!O45</f>
        <v>521</v>
      </c>
      <c r="AW47" s="15">
        <f t="shared" si="54"/>
        <v>521</v>
      </c>
      <c r="AX47" s="15">
        <f>анкеты!P45</f>
        <v>521</v>
      </c>
      <c r="AY47" s="15">
        <f t="shared" si="55"/>
        <v>521</v>
      </c>
      <c r="AZ47" s="15">
        <f>анкеты!Q45</f>
        <v>521</v>
      </c>
      <c r="BA47" s="15">
        <f t="shared" si="56"/>
        <v>521</v>
      </c>
      <c r="BB47" s="52">
        <f t="shared" si="57"/>
        <v>100</v>
      </c>
      <c r="BC47" s="52">
        <f t="shared" si="58"/>
        <v>100</v>
      </c>
      <c r="BD47" s="52">
        <f t="shared" si="59"/>
        <v>100</v>
      </c>
      <c r="BE47" s="51">
        <f t="shared" si="60"/>
        <v>100</v>
      </c>
      <c r="BF47" s="15">
        <f t="shared" si="61"/>
        <v>95.6</v>
      </c>
    </row>
    <row r="48" spans="1:58">
      <c r="A48" s="15">
        <f>'бланки '!D50</f>
        <v>45</v>
      </c>
      <c r="B48" s="15" t="str">
        <f>'бланки '!C50</f>
        <v>Муниципальное автономное общеобразовательное учреждение средняя общеобразовательная школа № 37 г. Томска</v>
      </c>
      <c r="C48" s="15">
        <f>анкеты!C46</f>
        <v>562</v>
      </c>
      <c r="D48" s="15">
        <f>SUMIF('бланки '!K50:Y50,"&lt;2")</f>
        <v>14</v>
      </c>
      <c r="E48" s="15">
        <f>COUNTIF('бланки '!K50:Y50,"&lt;2")</f>
        <v>14</v>
      </c>
      <c r="F48" s="15">
        <f>SUMIF('бланки '!Z50:CM50,"&lt;2")</f>
        <v>60</v>
      </c>
      <c r="G48" s="15">
        <f>COUNTIF('бланки '!Z50:CM50,"&lt;2")</f>
        <v>60</v>
      </c>
      <c r="H48" s="15">
        <f>SUM('бланки '!CN50:CQ50)</f>
        <v>4</v>
      </c>
      <c r="I48" s="15">
        <f>анкеты!E46</f>
        <v>562</v>
      </c>
      <c r="J48" s="15">
        <f>анкеты!D46</f>
        <v>562</v>
      </c>
      <c r="K48" s="15">
        <f>анкеты!G46</f>
        <v>562</v>
      </c>
      <c r="L48" s="15">
        <f>анкеты!F46</f>
        <v>562</v>
      </c>
      <c r="M48" s="15">
        <f t="shared" si="31"/>
        <v>100</v>
      </c>
      <c r="N48" s="15">
        <f t="shared" si="32"/>
        <v>100</v>
      </c>
      <c r="O48" s="15">
        <f t="shared" si="33"/>
        <v>100</v>
      </c>
      <c r="P48" s="15">
        <f t="shared" si="34"/>
        <v>100</v>
      </c>
      <c r="Q48" s="52">
        <f t="shared" si="35"/>
        <v>100</v>
      </c>
      <c r="R48" s="52">
        <f t="shared" si="36"/>
        <v>100</v>
      </c>
      <c r="S48" s="52">
        <f t="shared" si="37"/>
        <v>100</v>
      </c>
      <c r="T48" s="51">
        <f t="shared" si="38"/>
        <v>100</v>
      </c>
      <c r="U48" s="15">
        <f>SUM('бланки '!CR50:CV50)</f>
        <v>5</v>
      </c>
      <c r="V48" s="15"/>
      <c r="W48" s="15"/>
      <c r="X48" s="15">
        <f>анкеты!H46</f>
        <v>562</v>
      </c>
      <c r="Y48" s="15">
        <f t="shared" si="39"/>
        <v>562</v>
      </c>
      <c r="Z48" s="52">
        <f t="shared" si="40"/>
        <v>100</v>
      </c>
      <c r="AA48" s="52">
        <f t="shared" si="41"/>
        <v>100</v>
      </c>
      <c r="AB48" s="52">
        <f t="shared" si="42"/>
        <v>100</v>
      </c>
      <c r="AC48" s="20">
        <f t="shared" si="43"/>
        <v>100</v>
      </c>
      <c r="AD48" s="15">
        <f>IF('бланки '!I50=1,('бланки '!CX50+'бланки '!CZ50)*3,SUM('бланки '!CW50:DA50))</f>
        <v>3</v>
      </c>
      <c r="AE48" s="15">
        <f>IF('бланки '!H50=2,SUM('бланки '!DE50:DG50)*2-1,SUM('бланки '!DB50:DG50))</f>
        <v>4</v>
      </c>
      <c r="AF48" s="15">
        <f>анкеты!J46</f>
        <v>141</v>
      </c>
      <c r="AG48" s="15">
        <f>анкеты!I46</f>
        <v>141</v>
      </c>
      <c r="AH48" s="52">
        <f t="shared" si="44"/>
        <v>60</v>
      </c>
      <c r="AI48" s="52">
        <f t="shared" si="45"/>
        <v>80</v>
      </c>
      <c r="AJ48" s="2">
        <f t="shared" si="46"/>
        <v>100</v>
      </c>
      <c r="AK48" s="20">
        <f t="shared" si="47"/>
        <v>80</v>
      </c>
      <c r="AL48" s="15">
        <f>анкеты!K46</f>
        <v>562</v>
      </c>
      <c r="AM48" s="15">
        <f t="shared" si="48"/>
        <v>562</v>
      </c>
      <c r="AN48" s="15">
        <f>анкеты!L46</f>
        <v>562</v>
      </c>
      <c r="AO48" s="15">
        <f t="shared" si="49"/>
        <v>562</v>
      </c>
      <c r="AP48" s="15">
        <f>анкеты!N46</f>
        <v>562</v>
      </c>
      <c r="AQ48" s="15">
        <f>анкеты!M46</f>
        <v>562</v>
      </c>
      <c r="AR48" s="52">
        <f t="shared" si="50"/>
        <v>100</v>
      </c>
      <c r="AS48" s="52">
        <f t="shared" si="51"/>
        <v>100</v>
      </c>
      <c r="AT48" s="52">
        <f t="shared" si="52"/>
        <v>100</v>
      </c>
      <c r="AU48" s="51">
        <f t="shared" si="53"/>
        <v>100</v>
      </c>
      <c r="AV48" s="15">
        <f>анкеты!O46</f>
        <v>562</v>
      </c>
      <c r="AW48" s="15">
        <f t="shared" si="54"/>
        <v>562</v>
      </c>
      <c r="AX48" s="15">
        <f>анкеты!P46</f>
        <v>562</v>
      </c>
      <c r="AY48" s="15">
        <f t="shared" si="55"/>
        <v>562</v>
      </c>
      <c r="AZ48" s="15">
        <f>анкеты!Q46</f>
        <v>562</v>
      </c>
      <c r="BA48" s="15">
        <f t="shared" si="56"/>
        <v>562</v>
      </c>
      <c r="BB48" s="52">
        <f t="shared" si="57"/>
        <v>100</v>
      </c>
      <c r="BC48" s="52">
        <f t="shared" si="58"/>
        <v>100</v>
      </c>
      <c r="BD48" s="52">
        <f t="shared" si="59"/>
        <v>100</v>
      </c>
      <c r="BE48" s="51">
        <f t="shared" si="60"/>
        <v>100</v>
      </c>
      <c r="BF48" s="15">
        <f t="shared" si="61"/>
        <v>96</v>
      </c>
    </row>
    <row r="49" spans="1:58">
      <c r="A49" s="15">
        <f>'бланки '!D51</f>
        <v>46</v>
      </c>
      <c r="B49" s="15" t="str">
        <f>'бланки '!C51</f>
        <v>Муниципальное автономное общеобразовательное учреждение гимназия № 56 г. Томска</v>
      </c>
      <c r="C49" s="15">
        <f>анкеты!C47</f>
        <v>600</v>
      </c>
      <c r="D49" s="15">
        <f>SUMIF('бланки '!K51:Y51,"&lt;2")</f>
        <v>14</v>
      </c>
      <c r="E49" s="15">
        <f>COUNTIF('бланки '!K51:Y51,"&lt;2")</f>
        <v>14</v>
      </c>
      <c r="F49" s="15">
        <f>SUMIF('бланки '!Z51:CM51,"&lt;2")</f>
        <v>60</v>
      </c>
      <c r="G49" s="15">
        <f>COUNTIF('бланки '!Z51:CM51,"&lt;2")</f>
        <v>60</v>
      </c>
      <c r="H49" s="15">
        <f>SUM('бланки '!CN51:CQ51)</f>
        <v>4</v>
      </c>
      <c r="I49" s="15">
        <f>анкеты!E47</f>
        <v>600</v>
      </c>
      <c r="J49" s="15">
        <f>анкеты!D47</f>
        <v>600</v>
      </c>
      <c r="K49" s="15">
        <f>анкеты!G47</f>
        <v>600</v>
      </c>
      <c r="L49" s="15">
        <f>анкеты!F47</f>
        <v>600</v>
      </c>
      <c r="M49" s="15">
        <f t="shared" si="31"/>
        <v>100</v>
      </c>
      <c r="N49" s="15">
        <f t="shared" si="32"/>
        <v>100</v>
      </c>
      <c r="O49" s="15">
        <f t="shared" si="33"/>
        <v>100</v>
      </c>
      <c r="P49" s="15">
        <f t="shared" si="34"/>
        <v>100</v>
      </c>
      <c r="Q49" s="52">
        <f t="shared" si="35"/>
        <v>100</v>
      </c>
      <c r="R49" s="52">
        <f t="shared" si="36"/>
        <v>100</v>
      </c>
      <c r="S49" s="52">
        <f t="shared" si="37"/>
        <v>100</v>
      </c>
      <c r="T49" s="51">
        <f t="shared" si="38"/>
        <v>100</v>
      </c>
      <c r="U49" s="15">
        <f>SUM('бланки '!CR51:CV51)</f>
        <v>5</v>
      </c>
      <c r="V49" s="15"/>
      <c r="W49" s="15"/>
      <c r="X49" s="15">
        <f>анкеты!H47</f>
        <v>600</v>
      </c>
      <c r="Y49" s="15">
        <f t="shared" si="39"/>
        <v>600</v>
      </c>
      <c r="Z49" s="52">
        <f t="shared" si="40"/>
        <v>100</v>
      </c>
      <c r="AA49" s="52">
        <f t="shared" si="41"/>
        <v>100</v>
      </c>
      <c r="AB49" s="52">
        <f t="shared" si="42"/>
        <v>100</v>
      </c>
      <c r="AC49" s="20">
        <f t="shared" si="43"/>
        <v>100</v>
      </c>
      <c r="AD49" s="15">
        <f>IF('бланки '!I51=1,('бланки '!CX51+'бланки '!CZ51)*3,SUM('бланки '!CW51:DA51))</f>
        <v>2</v>
      </c>
      <c r="AE49" s="15">
        <f>IF('бланки '!H51=2,SUM('бланки '!DE51:DG51)*2-1,SUM('бланки '!DB51:DG51))</f>
        <v>3</v>
      </c>
      <c r="AF49" s="15">
        <f>анкеты!J47</f>
        <v>220</v>
      </c>
      <c r="AG49" s="15">
        <f>анкеты!I47</f>
        <v>220</v>
      </c>
      <c r="AH49" s="52">
        <f t="shared" si="44"/>
        <v>40</v>
      </c>
      <c r="AI49" s="52">
        <f t="shared" si="45"/>
        <v>60</v>
      </c>
      <c r="AJ49" s="2">
        <f t="shared" si="46"/>
        <v>100</v>
      </c>
      <c r="AK49" s="20">
        <f t="shared" si="47"/>
        <v>66</v>
      </c>
      <c r="AL49" s="15">
        <f>анкеты!K47</f>
        <v>600</v>
      </c>
      <c r="AM49" s="15">
        <f t="shared" si="48"/>
        <v>600</v>
      </c>
      <c r="AN49" s="15">
        <f>анкеты!L47</f>
        <v>600</v>
      </c>
      <c r="AO49" s="15">
        <f t="shared" si="49"/>
        <v>600</v>
      </c>
      <c r="AP49" s="15">
        <f>анкеты!N47</f>
        <v>600</v>
      </c>
      <c r="AQ49" s="15">
        <f>анкеты!M47</f>
        <v>600</v>
      </c>
      <c r="AR49" s="52">
        <f t="shared" si="50"/>
        <v>100</v>
      </c>
      <c r="AS49" s="52">
        <f t="shared" si="51"/>
        <v>100</v>
      </c>
      <c r="AT49" s="52">
        <f t="shared" si="52"/>
        <v>100</v>
      </c>
      <c r="AU49" s="51">
        <f t="shared" si="53"/>
        <v>100</v>
      </c>
      <c r="AV49" s="15">
        <f>анкеты!O47</f>
        <v>600</v>
      </c>
      <c r="AW49" s="15">
        <f t="shared" si="54"/>
        <v>600</v>
      </c>
      <c r="AX49" s="15">
        <f>анкеты!P47</f>
        <v>600</v>
      </c>
      <c r="AY49" s="15">
        <f t="shared" si="55"/>
        <v>600</v>
      </c>
      <c r="AZ49" s="15">
        <f>анкеты!Q47</f>
        <v>600</v>
      </c>
      <c r="BA49" s="15">
        <f t="shared" si="56"/>
        <v>600</v>
      </c>
      <c r="BB49" s="52">
        <f t="shared" si="57"/>
        <v>100</v>
      </c>
      <c r="BC49" s="52">
        <f t="shared" si="58"/>
        <v>100</v>
      </c>
      <c r="BD49" s="52">
        <f t="shared" si="59"/>
        <v>100</v>
      </c>
      <c r="BE49" s="51">
        <f t="shared" si="60"/>
        <v>100</v>
      </c>
      <c r="BF49" s="15">
        <f t="shared" si="61"/>
        <v>93.2</v>
      </c>
    </row>
    <row r="50" spans="1:58">
      <c r="A50" s="15">
        <f>'бланки '!D52</f>
        <v>47</v>
      </c>
      <c r="B50" s="15" t="str">
        <f>'бланки '!C52</f>
        <v>Муниципальное автономное общеобразовательное учреждение гимназия № 18 г. Томска</v>
      </c>
      <c r="C50" s="15">
        <f>анкеты!C48</f>
        <v>560</v>
      </c>
      <c r="D50" s="15">
        <f>SUMIF('бланки '!K52:Y52,"&lt;2")</f>
        <v>14</v>
      </c>
      <c r="E50" s="15">
        <f>COUNTIF('бланки '!K52:Y52,"&lt;2")</f>
        <v>14</v>
      </c>
      <c r="F50" s="15">
        <f>SUMIF('бланки '!Z52:CM52,"&lt;2")</f>
        <v>60</v>
      </c>
      <c r="G50" s="15">
        <f>COUNTIF('бланки '!Z52:CM52,"&lt;2")</f>
        <v>60</v>
      </c>
      <c r="H50" s="15">
        <f>SUM('бланки '!CN52:CQ52)</f>
        <v>4</v>
      </c>
      <c r="I50" s="15">
        <f>анкеты!E48</f>
        <v>560</v>
      </c>
      <c r="J50" s="15">
        <f>анкеты!D48</f>
        <v>560</v>
      </c>
      <c r="K50" s="15">
        <f>анкеты!G48</f>
        <v>560</v>
      </c>
      <c r="L50" s="15">
        <f>анкеты!F48</f>
        <v>560</v>
      </c>
      <c r="M50" s="15">
        <f t="shared" si="31"/>
        <v>100</v>
      </c>
      <c r="N50" s="15">
        <f t="shared" si="32"/>
        <v>100</v>
      </c>
      <c r="O50" s="15">
        <f t="shared" si="33"/>
        <v>100</v>
      </c>
      <c r="P50" s="15">
        <f t="shared" si="34"/>
        <v>100</v>
      </c>
      <c r="Q50" s="52">
        <f t="shared" si="35"/>
        <v>100</v>
      </c>
      <c r="R50" s="52">
        <f t="shared" si="36"/>
        <v>100</v>
      </c>
      <c r="S50" s="52">
        <f t="shared" si="37"/>
        <v>100</v>
      </c>
      <c r="T50" s="51">
        <f t="shared" si="38"/>
        <v>100</v>
      </c>
      <c r="U50" s="15">
        <f>SUM('бланки '!CR52:CV52)</f>
        <v>5</v>
      </c>
      <c r="V50" s="15"/>
      <c r="W50" s="15"/>
      <c r="X50" s="15">
        <f>анкеты!H48</f>
        <v>560</v>
      </c>
      <c r="Y50" s="15">
        <f t="shared" si="39"/>
        <v>560</v>
      </c>
      <c r="Z50" s="52">
        <f t="shared" si="40"/>
        <v>100</v>
      </c>
      <c r="AA50" s="52">
        <f t="shared" si="41"/>
        <v>100</v>
      </c>
      <c r="AB50" s="52">
        <f t="shared" si="42"/>
        <v>100</v>
      </c>
      <c r="AC50" s="20">
        <f t="shared" si="43"/>
        <v>100</v>
      </c>
      <c r="AD50" s="15">
        <f>IF('бланки '!I52=1,('бланки '!CX52+'бланки '!CZ52)*3,SUM('бланки '!CW52:DA52))</f>
        <v>1</v>
      </c>
      <c r="AE50" s="15">
        <f>IF('бланки '!H52=2,SUM('бланки '!DE52:DG52)*2-1,SUM('бланки '!DB52:DG52))</f>
        <v>3</v>
      </c>
      <c r="AF50" s="15">
        <f>анкеты!J48</f>
        <v>140</v>
      </c>
      <c r="AG50" s="15">
        <f>анкеты!I48</f>
        <v>140</v>
      </c>
      <c r="AH50" s="52">
        <f t="shared" si="44"/>
        <v>20</v>
      </c>
      <c r="AI50" s="52">
        <f t="shared" si="45"/>
        <v>60</v>
      </c>
      <c r="AJ50" s="2">
        <f t="shared" si="46"/>
        <v>100</v>
      </c>
      <c r="AK50" s="20">
        <f t="shared" si="47"/>
        <v>60</v>
      </c>
      <c r="AL50" s="15">
        <f>анкеты!K48</f>
        <v>560</v>
      </c>
      <c r="AM50" s="15">
        <f t="shared" si="48"/>
        <v>560</v>
      </c>
      <c r="AN50" s="15">
        <f>анкеты!L48</f>
        <v>560</v>
      </c>
      <c r="AO50" s="15">
        <f t="shared" si="49"/>
        <v>560</v>
      </c>
      <c r="AP50" s="15">
        <f>анкеты!N48</f>
        <v>560</v>
      </c>
      <c r="AQ50" s="15">
        <f>анкеты!M48</f>
        <v>560</v>
      </c>
      <c r="AR50" s="52">
        <f t="shared" si="50"/>
        <v>100</v>
      </c>
      <c r="AS50" s="52">
        <f t="shared" si="51"/>
        <v>100</v>
      </c>
      <c r="AT50" s="52">
        <f t="shared" si="52"/>
        <v>100</v>
      </c>
      <c r="AU50" s="51">
        <f t="shared" si="53"/>
        <v>100</v>
      </c>
      <c r="AV50" s="15">
        <f>анкеты!O48</f>
        <v>560</v>
      </c>
      <c r="AW50" s="15">
        <f t="shared" si="54"/>
        <v>560</v>
      </c>
      <c r="AX50" s="15">
        <f>анкеты!P48</f>
        <v>560</v>
      </c>
      <c r="AY50" s="15">
        <f t="shared" si="55"/>
        <v>560</v>
      </c>
      <c r="AZ50" s="15">
        <f>анкеты!Q48</f>
        <v>560</v>
      </c>
      <c r="BA50" s="15">
        <f t="shared" si="56"/>
        <v>560</v>
      </c>
      <c r="BB50" s="52">
        <f t="shared" si="57"/>
        <v>100</v>
      </c>
      <c r="BC50" s="52">
        <f t="shared" si="58"/>
        <v>100</v>
      </c>
      <c r="BD50" s="52">
        <f t="shared" si="59"/>
        <v>100</v>
      </c>
      <c r="BE50" s="51">
        <f t="shared" si="60"/>
        <v>100</v>
      </c>
      <c r="BF50" s="15">
        <f t="shared" si="61"/>
        <v>92</v>
      </c>
    </row>
    <row r="51" spans="1:58">
      <c r="A51" s="15">
        <f>'бланки '!D53</f>
        <v>48</v>
      </c>
      <c r="B51" s="15" t="str">
        <f>'бланки '!C53</f>
        <v>Муниципальное автономное общеобразовательное учреждение средняя общеобразовательная школа № 23 г. Томска</v>
      </c>
      <c r="C51" s="15">
        <f>анкеты!C49</f>
        <v>564</v>
      </c>
      <c r="D51" s="15">
        <f>SUMIF('бланки '!K53:Y53,"&lt;2")</f>
        <v>14</v>
      </c>
      <c r="E51" s="15">
        <f>COUNTIF('бланки '!K53:Y53,"&lt;2")</f>
        <v>14</v>
      </c>
      <c r="F51" s="15">
        <f>SUMIF('бланки '!Z53:CM53,"&lt;2")</f>
        <v>60</v>
      </c>
      <c r="G51" s="15">
        <f>COUNTIF('бланки '!Z53:CM53,"&lt;2")</f>
        <v>60</v>
      </c>
      <c r="H51" s="15">
        <f>SUM('бланки '!CN53:CQ53)</f>
        <v>4</v>
      </c>
      <c r="I51" s="15">
        <f>анкеты!E49</f>
        <v>564</v>
      </c>
      <c r="J51" s="15">
        <f>анкеты!D49</f>
        <v>564</v>
      </c>
      <c r="K51" s="15">
        <f>анкеты!G49</f>
        <v>564</v>
      </c>
      <c r="L51" s="15">
        <f>анкеты!F49</f>
        <v>564</v>
      </c>
      <c r="M51" s="15">
        <f t="shared" si="31"/>
        <v>100</v>
      </c>
      <c r="N51" s="15">
        <f t="shared" si="32"/>
        <v>100</v>
      </c>
      <c r="O51" s="15">
        <f t="shared" si="33"/>
        <v>100</v>
      </c>
      <c r="P51" s="15">
        <f t="shared" si="34"/>
        <v>100</v>
      </c>
      <c r="Q51" s="52">
        <f t="shared" si="35"/>
        <v>100</v>
      </c>
      <c r="R51" s="52">
        <f t="shared" si="36"/>
        <v>100</v>
      </c>
      <c r="S51" s="52">
        <f t="shared" si="37"/>
        <v>100</v>
      </c>
      <c r="T51" s="51">
        <f t="shared" si="38"/>
        <v>100</v>
      </c>
      <c r="U51" s="15">
        <f>SUM('бланки '!CR53:CV53)</f>
        <v>5</v>
      </c>
      <c r="V51" s="15"/>
      <c r="W51" s="15"/>
      <c r="X51" s="15">
        <f>анкеты!H49</f>
        <v>564</v>
      </c>
      <c r="Y51" s="15">
        <f t="shared" si="39"/>
        <v>564</v>
      </c>
      <c r="Z51" s="52">
        <f t="shared" si="40"/>
        <v>100</v>
      </c>
      <c r="AA51" s="52">
        <f t="shared" si="41"/>
        <v>100</v>
      </c>
      <c r="AB51" s="52">
        <f t="shared" si="42"/>
        <v>100</v>
      </c>
      <c r="AC51" s="20">
        <f t="shared" si="43"/>
        <v>100</v>
      </c>
      <c r="AD51" s="15">
        <f>IF('бланки '!I53=1,('бланки '!CX53+'бланки '!CZ53)*3,SUM('бланки '!CW53:DA53))</f>
        <v>2</v>
      </c>
      <c r="AE51" s="15">
        <f>IF('бланки '!H53=2,SUM('бланки '!DE53:DG53)*2-1,SUM('бланки '!DB53:DG53))</f>
        <v>3</v>
      </c>
      <c r="AF51" s="15">
        <f>анкеты!J49</f>
        <v>141</v>
      </c>
      <c r="AG51" s="15">
        <f>анкеты!I49</f>
        <v>141</v>
      </c>
      <c r="AH51" s="52">
        <f t="shared" si="44"/>
        <v>40</v>
      </c>
      <c r="AI51" s="52">
        <f t="shared" si="45"/>
        <v>60</v>
      </c>
      <c r="AJ51" s="2">
        <f t="shared" si="46"/>
        <v>100</v>
      </c>
      <c r="AK51" s="20">
        <f t="shared" si="47"/>
        <v>66</v>
      </c>
      <c r="AL51" s="15">
        <f>анкеты!K49</f>
        <v>564</v>
      </c>
      <c r="AM51" s="15">
        <f t="shared" si="48"/>
        <v>564</v>
      </c>
      <c r="AN51" s="15">
        <f>анкеты!L49</f>
        <v>564</v>
      </c>
      <c r="AO51" s="15">
        <f t="shared" si="49"/>
        <v>564</v>
      </c>
      <c r="AP51" s="15">
        <f>анкеты!N49</f>
        <v>564</v>
      </c>
      <c r="AQ51" s="15">
        <f>анкеты!M49</f>
        <v>564</v>
      </c>
      <c r="AR51" s="52">
        <f t="shared" si="50"/>
        <v>100</v>
      </c>
      <c r="AS51" s="52">
        <f t="shared" si="51"/>
        <v>100</v>
      </c>
      <c r="AT51" s="52">
        <f t="shared" si="52"/>
        <v>100</v>
      </c>
      <c r="AU51" s="51">
        <f t="shared" si="53"/>
        <v>100</v>
      </c>
      <c r="AV51" s="15">
        <f>анкеты!O49</f>
        <v>564</v>
      </c>
      <c r="AW51" s="15">
        <f t="shared" si="54"/>
        <v>564</v>
      </c>
      <c r="AX51" s="15">
        <f>анкеты!P49</f>
        <v>564</v>
      </c>
      <c r="AY51" s="15">
        <f t="shared" si="55"/>
        <v>564</v>
      </c>
      <c r="AZ51" s="15">
        <f>анкеты!Q49</f>
        <v>564</v>
      </c>
      <c r="BA51" s="15">
        <f t="shared" si="56"/>
        <v>564</v>
      </c>
      <c r="BB51" s="52">
        <f t="shared" si="57"/>
        <v>100</v>
      </c>
      <c r="BC51" s="52">
        <f t="shared" si="58"/>
        <v>100</v>
      </c>
      <c r="BD51" s="52">
        <f t="shared" si="59"/>
        <v>100</v>
      </c>
      <c r="BE51" s="51">
        <f t="shared" si="60"/>
        <v>100</v>
      </c>
      <c r="BF51" s="15">
        <f t="shared" si="61"/>
        <v>93.2</v>
      </c>
    </row>
    <row r="52" spans="1:58">
      <c r="A52" s="15">
        <f>'бланки '!D54</f>
        <v>49</v>
      </c>
      <c r="B52" s="15" t="str">
        <f>'бланки '!C54</f>
        <v>Муниципальное автономное общеобразовательное учреждение средняя общеобразовательная школа № 34 имени 79-й Гвардейской стрелковой дивизии г. Томска</v>
      </c>
      <c r="C52" s="15">
        <f>анкеты!C50</f>
        <v>496</v>
      </c>
      <c r="D52" s="15">
        <f>SUMIF('бланки '!K54:Y54,"&lt;2")</f>
        <v>14</v>
      </c>
      <c r="E52" s="15">
        <f>COUNTIF('бланки '!K54:Y54,"&lt;2")</f>
        <v>14</v>
      </c>
      <c r="F52" s="15">
        <f>SUMIF('бланки '!Z54:CM54,"&lt;2")</f>
        <v>60</v>
      </c>
      <c r="G52" s="15">
        <f>COUNTIF('бланки '!Z54:CM54,"&lt;2")</f>
        <v>60</v>
      </c>
      <c r="H52" s="15">
        <f>SUM('бланки '!CN54:CQ54)</f>
        <v>4</v>
      </c>
      <c r="I52" s="15">
        <f>анкеты!E50</f>
        <v>496</v>
      </c>
      <c r="J52" s="15">
        <f>анкеты!D50</f>
        <v>496</v>
      </c>
      <c r="K52" s="15">
        <f>анкеты!G50</f>
        <v>496</v>
      </c>
      <c r="L52" s="15">
        <f>анкеты!F50</f>
        <v>496</v>
      </c>
      <c r="M52" s="15">
        <f t="shared" si="31"/>
        <v>100</v>
      </c>
      <c r="N52" s="15">
        <f t="shared" si="32"/>
        <v>100</v>
      </c>
      <c r="O52" s="15">
        <f t="shared" si="33"/>
        <v>100</v>
      </c>
      <c r="P52" s="15">
        <f t="shared" si="34"/>
        <v>100</v>
      </c>
      <c r="Q52" s="52">
        <f t="shared" si="35"/>
        <v>100</v>
      </c>
      <c r="R52" s="52">
        <f t="shared" si="36"/>
        <v>100</v>
      </c>
      <c r="S52" s="52">
        <f t="shared" si="37"/>
        <v>100</v>
      </c>
      <c r="T52" s="51">
        <f t="shared" si="38"/>
        <v>100</v>
      </c>
      <c r="U52" s="15">
        <f>SUM('бланки '!CR54:CV54)</f>
        <v>5</v>
      </c>
      <c r="V52" s="15"/>
      <c r="W52" s="15"/>
      <c r="X52" s="15">
        <f>анкеты!H50</f>
        <v>496</v>
      </c>
      <c r="Y52" s="15">
        <f t="shared" si="39"/>
        <v>496</v>
      </c>
      <c r="Z52" s="52">
        <f t="shared" si="40"/>
        <v>100</v>
      </c>
      <c r="AA52" s="52">
        <f t="shared" si="41"/>
        <v>100</v>
      </c>
      <c r="AB52" s="52">
        <f t="shared" si="42"/>
        <v>100</v>
      </c>
      <c r="AC52" s="20">
        <f t="shared" si="43"/>
        <v>100</v>
      </c>
      <c r="AD52" s="15">
        <f>IF('бланки '!I54=1,('бланки '!CX54+'бланки '!CZ54)*3,SUM('бланки '!CW54:DA54))</f>
        <v>1</v>
      </c>
      <c r="AE52" s="15">
        <f>IF('бланки '!H54=2,SUM('бланки '!DE54:DG54)*2-1,SUM('бланки '!DB54:DG54))</f>
        <v>4</v>
      </c>
      <c r="AF52" s="15">
        <f>анкеты!J50</f>
        <v>124</v>
      </c>
      <c r="AG52" s="15">
        <f>анкеты!I50</f>
        <v>124</v>
      </c>
      <c r="AH52" s="52">
        <f t="shared" si="44"/>
        <v>20</v>
      </c>
      <c r="AI52" s="52">
        <f t="shared" si="45"/>
        <v>80</v>
      </c>
      <c r="AJ52" s="2">
        <f t="shared" si="46"/>
        <v>100</v>
      </c>
      <c r="AK52" s="20">
        <f t="shared" si="47"/>
        <v>68</v>
      </c>
      <c r="AL52" s="15">
        <f>анкеты!K50</f>
        <v>496</v>
      </c>
      <c r="AM52" s="15">
        <f t="shared" si="48"/>
        <v>496</v>
      </c>
      <c r="AN52" s="15">
        <f>анкеты!L50</f>
        <v>496</v>
      </c>
      <c r="AO52" s="15">
        <f t="shared" si="49"/>
        <v>496</v>
      </c>
      <c r="AP52" s="15">
        <f>анкеты!N50</f>
        <v>496</v>
      </c>
      <c r="AQ52" s="15">
        <f>анкеты!M50</f>
        <v>496</v>
      </c>
      <c r="AR52" s="52">
        <f t="shared" si="50"/>
        <v>100</v>
      </c>
      <c r="AS52" s="52">
        <f t="shared" si="51"/>
        <v>100</v>
      </c>
      <c r="AT52" s="52">
        <f t="shared" si="52"/>
        <v>100</v>
      </c>
      <c r="AU52" s="51">
        <f t="shared" si="53"/>
        <v>100</v>
      </c>
      <c r="AV52" s="15">
        <f>анкеты!O50</f>
        <v>496</v>
      </c>
      <c r="AW52" s="15">
        <f t="shared" si="54"/>
        <v>496</v>
      </c>
      <c r="AX52" s="15">
        <f>анкеты!P50</f>
        <v>496</v>
      </c>
      <c r="AY52" s="15">
        <f t="shared" si="55"/>
        <v>496</v>
      </c>
      <c r="AZ52" s="15">
        <f>анкеты!Q50</f>
        <v>496</v>
      </c>
      <c r="BA52" s="15">
        <f t="shared" si="56"/>
        <v>496</v>
      </c>
      <c r="BB52" s="52">
        <f t="shared" si="57"/>
        <v>100</v>
      </c>
      <c r="BC52" s="52">
        <f t="shared" si="58"/>
        <v>100</v>
      </c>
      <c r="BD52" s="52">
        <f t="shared" si="59"/>
        <v>100</v>
      </c>
      <c r="BE52" s="51">
        <f t="shared" si="60"/>
        <v>100</v>
      </c>
      <c r="BF52" s="15">
        <f t="shared" si="61"/>
        <v>93.6</v>
      </c>
    </row>
    <row r="53" spans="1:58">
      <c r="A53" s="15">
        <f>'бланки '!D55</f>
        <v>50</v>
      </c>
      <c r="B53" s="15" t="str">
        <f>'бланки '!C55</f>
        <v>Муниципальное автономное общеобразовательное учреждение средняя общеобразовательная школа № 65 г.Томска</v>
      </c>
      <c r="C53" s="15">
        <f>анкеты!C51</f>
        <v>161</v>
      </c>
      <c r="D53" s="15">
        <f>SUMIF('бланки '!K55:Y55,"&lt;2")</f>
        <v>14</v>
      </c>
      <c r="E53" s="15">
        <f>COUNTIF('бланки '!K55:Y55,"&lt;2")</f>
        <v>14</v>
      </c>
      <c r="F53" s="15">
        <f>SUMIF('бланки '!Z55:CM55,"&lt;2")</f>
        <v>60</v>
      </c>
      <c r="G53" s="15">
        <f>COUNTIF('бланки '!Z55:CM55,"&lt;2")</f>
        <v>60</v>
      </c>
      <c r="H53" s="15">
        <f>SUM('бланки '!CN55:CQ55)</f>
        <v>4</v>
      </c>
      <c r="I53" s="15">
        <f>анкеты!E51</f>
        <v>161</v>
      </c>
      <c r="J53" s="15">
        <f>анкеты!D51</f>
        <v>161</v>
      </c>
      <c r="K53" s="15">
        <f>анкеты!G51</f>
        <v>161</v>
      </c>
      <c r="L53" s="15">
        <f>анкеты!F51</f>
        <v>161</v>
      </c>
      <c r="M53" s="15">
        <f t="shared" si="31"/>
        <v>100</v>
      </c>
      <c r="N53" s="15">
        <f t="shared" si="32"/>
        <v>100</v>
      </c>
      <c r="O53" s="15">
        <f t="shared" si="33"/>
        <v>100</v>
      </c>
      <c r="P53" s="15">
        <f t="shared" si="34"/>
        <v>100</v>
      </c>
      <c r="Q53" s="52">
        <f t="shared" si="35"/>
        <v>100</v>
      </c>
      <c r="R53" s="52">
        <f t="shared" si="36"/>
        <v>100</v>
      </c>
      <c r="S53" s="52">
        <f t="shared" si="37"/>
        <v>100</v>
      </c>
      <c r="T53" s="51">
        <f t="shared" si="38"/>
        <v>100</v>
      </c>
      <c r="U53" s="15">
        <f>SUM('бланки '!CR55:CV55)</f>
        <v>5</v>
      </c>
      <c r="V53" s="15"/>
      <c r="W53" s="15"/>
      <c r="X53" s="15">
        <f>анкеты!H51</f>
        <v>161</v>
      </c>
      <c r="Y53" s="15">
        <f t="shared" si="39"/>
        <v>161</v>
      </c>
      <c r="Z53" s="52">
        <f t="shared" si="40"/>
        <v>100</v>
      </c>
      <c r="AA53" s="52">
        <f t="shared" si="41"/>
        <v>100</v>
      </c>
      <c r="AB53" s="52">
        <f t="shared" si="42"/>
        <v>100</v>
      </c>
      <c r="AC53" s="20">
        <f t="shared" si="43"/>
        <v>100</v>
      </c>
      <c r="AD53" s="15">
        <f>IF('бланки '!I55=1,('бланки '!CX55+'бланки '!CZ55)*3,SUM('бланки '!CW55:DA55))</f>
        <v>2</v>
      </c>
      <c r="AE53" s="15">
        <f>IF('бланки '!H55=2,SUM('бланки '!DE55:DG55)*2-1,SUM('бланки '!DB55:DG55))</f>
        <v>4</v>
      </c>
      <c r="AF53" s="15">
        <f>анкеты!J51</f>
        <v>41</v>
      </c>
      <c r="AG53" s="15">
        <f>анкеты!I51</f>
        <v>41</v>
      </c>
      <c r="AH53" s="52">
        <f t="shared" si="44"/>
        <v>40</v>
      </c>
      <c r="AI53" s="52">
        <f t="shared" si="45"/>
        <v>80</v>
      </c>
      <c r="AJ53" s="2">
        <f t="shared" si="46"/>
        <v>100</v>
      </c>
      <c r="AK53" s="20">
        <f t="shared" si="47"/>
        <v>74</v>
      </c>
      <c r="AL53" s="15">
        <f>анкеты!K51</f>
        <v>161</v>
      </c>
      <c r="AM53" s="15">
        <f t="shared" si="48"/>
        <v>161</v>
      </c>
      <c r="AN53" s="15">
        <f>анкеты!L51</f>
        <v>161</v>
      </c>
      <c r="AO53" s="15">
        <f t="shared" si="49"/>
        <v>161</v>
      </c>
      <c r="AP53" s="15">
        <f>анкеты!N51</f>
        <v>161</v>
      </c>
      <c r="AQ53" s="15">
        <f>анкеты!M51</f>
        <v>161</v>
      </c>
      <c r="AR53" s="52">
        <f t="shared" si="50"/>
        <v>100</v>
      </c>
      <c r="AS53" s="52">
        <f t="shared" si="51"/>
        <v>100</v>
      </c>
      <c r="AT53" s="52">
        <f t="shared" si="52"/>
        <v>100</v>
      </c>
      <c r="AU53" s="51">
        <f t="shared" si="53"/>
        <v>100</v>
      </c>
      <c r="AV53" s="15">
        <f>анкеты!O51</f>
        <v>161</v>
      </c>
      <c r="AW53" s="15">
        <f t="shared" si="54"/>
        <v>161</v>
      </c>
      <c r="AX53" s="15">
        <f>анкеты!P51</f>
        <v>161</v>
      </c>
      <c r="AY53" s="15">
        <f t="shared" si="55"/>
        <v>161</v>
      </c>
      <c r="AZ53" s="15">
        <f>анкеты!Q51</f>
        <v>161</v>
      </c>
      <c r="BA53" s="15">
        <f t="shared" si="56"/>
        <v>161</v>
      </c>
      <c r="BB53" s="52">
        <f t="shared" si="57"/>
        <v>100</v>
      </c>
      <c r="BC53" s="52">
        <f t="shared" si="58"/>
        <v>100</v>
      </c>
      <c r="BD53" s="52">
        <f t="shared" si="59"/>
        <v>100</v>
      </c>
      <c r="BE53" s="51">
        <f t="shared" si="60"/>
        <v>100</v>
      </c>
      <c r="BF53" s="15">
        <f t="shared" si="61"/>
        <v>94.8</v>
      </c>
    </row>
    <row r="54" spans="1:58">
      <c r="A54" s="15">
        <f>'бланки '!D56</f>
        <v>51</v>
      </c>
      <c r="B54" s="15" t="str">
        <f>'бланки '!C56</f>
        <v>Муниципальное автономное общеобразовательное учреждение Сибирский лицей г. Томска</v>
      </c>
      <c r="C54" s="15">
        <f>анкеты!C52</f>
        <v>281</v>
      </c>
      <c r="D54" s="15">
        <f>SUMIF('бланки '!K56:Y56,"&lt;2")</f>
        <v>14</v>
      </c>
      <c r="E54" s="15">
        <f>COUNTIF('бланки '!K56:Y56,"&lt;2")</f>
        <v>14</v>
      </c>
      <c r="F54" s="15">
        <f>SUMIF('бланки '!Z56:CM56,"&lt;2")</f>
        <v>60</v>
      </c>
      <c r="G54" s="15">
        <f>COUNTIF('бланки '!Z56:CM56,"&lt;2")</f>
        <v>60</v>
      </c>
      <c r="H54" s="15">
        <f>SUM('бланки '!CN56:CQ56)</f>
        <v>4</v>
      </c>
      <c r="I54" s="15">
        <f>анкеты!E52</f>
        <v>281</v>
      </c>
      <c r="J54" s="15">
        <f>анкеты!D52</f>
        <v>281</v>
      </c>
      <c r="K54" s="15">
        <f>анкеты!G52</f>
        <v>281</v>
      </c>
      <c r="L54" s="15">
        <f>анкеты!F52</f>
        <v>281</v>
      </c>
      <c r="M54" s="15">
        <f t="shared" si="31"/>
        <v>100</v>
      </c>
      <c r="N54" s="15">
        <f t="shared" si="32"/>
        <v>100</v>
      </c>
      <c r="O54" s="15">
        <f t="shared" si="33"/>
        <v>100</v>
      </c>
      <c r="P54" s="15">
        <f t="shared" si="34"/>
        <v>100</v>
      </c>
      <c r="Q54" s="52">
        <f t="shared" si="35"/>
        <v>100</v>
      </c>
      <c r="R54" s="52">
        <f t="shared" si="36"/>
        <v>100</v>
      </c>
      <c r="S54" s="52">
        <f t="shared" si="37"/>
        <v>100</v>
      </c>
      <c r="T54" s="51">
        <f t="shared" si="38"/>
        <v>100</v>
      </c>
      <c r="U54" s="15">
        <f>SUM('бланки '!CR56:CV56)</f>
        <v>5</v>
      </c>
      <c r="V54" s="15"/>
      <c r="W54" s="15"/>
      <c r="X54" s="15">
        <f>анкеты!H52</f>
        <v>281</v>
      </c>
      <c r="Y54" s="15">
        <f t="shared" si="39"/>
        <v>281</v>
      </c>
      <c r="Z54" s="52">
        <f t="shared" si="40"/>
        <v>100</v>
      </c>
      <c r="AA54" s="52">
        <f t="shared" si="41"/>
        <v>100</v>
      </c>
      <c r="AB54" s="52">
        <f t="shared" si="42"/>
        <v>100</v>
      </c>
      <c r="AC54" s="20">
        <f t="shared" si="43"/>
        <v>100</v>
      </c>
      <c r="AD54" s="15">
        <f>IF('бланки '!I56=1,('бланки '!CX56+'бланки '!CZ56)*3,SUM('бланки '!CW56:DA56))</f>
        <v>2</v>
      </c>
      <c r="AE54" s="15">
        <f>IF('бланки '!H56=2,SUM('бланки '!DE56:DG56)*2-1,SUM('бланки '!DB56:DG56))</f>
        <v>5</v>
      </c>
      <c r="AF54" s="15">
        <f>анкеты!J52</f>
        <v>71</v>
      </c>
      <c r="AG54" s="15">
        <f>анкеты!I52</f>
        <v>71</v>
      </c>
      <c r="AH54" s="52">
        <f t="shared" si="44"/>
        <v>40</v>
      </c>
      <c r="AI54" s="52">
        <f t="shared" si="45"/>
        <v>100</v>
      </c>
      <c r="AJ54" s="2">
        <f t="shared" si="46"/>
        <v>100</v>
      </c>
      <c r="AK54" s="20">
        <f t="shared" si="47"/>
        <v>82</v>
      </c>
      <c r="AL54" s="15">
        <f>анкеты!K52</f>
        <v>281</v>
      </c>
      <c r="AM54" s="15">
        <f t="shared" si="48"/>
        <v>281</v>
      </c>
      <c r="AN54" s="15">
        <f>анкеты!L52</f>
        <v>281</v>
      </c>
      <c r="AO54" s="15">
        <f t="shared" si="49"/>
        <v>281</v>
      </c>
      <c r="AP54" s="15">
        <f>анкеты!N52</f>
        <v>281</v>
      </c>
      <c r="AQ54" s="15">
        <f>анкеты!M52</f>
        <v>281</v>
      </c>
      <c r="AR54" s="52">
        <f t="shared" si="50"/>
        <v>100</v>
      </c>
      <c r="AS54" s="52">
        <f t="shared" si="51"/>
        <v>100</v>
      </c>
      <c r="AT54" s="52">
        <f t="shared" si="52"/>
        <v>100</v>
      </c>
      <c r="AU54" s="51">
        <f t="shared" si="53"/>
        <v>100</v>
      </c>
      <c r="AV54" s="15">
        <f>анкеты!O52</f>
        <v>281</v>
      </c>
      <c r="AW54" s="15">
        <f t="shared" si="54"/>
        <v>281</v>
      </c>
      <c r="AX54" s="15">
        <f>анкеты!P52</f>
        <v>281</v>
      </c>
      <c r="AY54" s="15">
        <f t="shared" si="55"/>
        <v>281</v>
      </c>
      <c r="AZ54" s="15">
        <f>анкеты!Q52</f>
        <v>281</v>
      </c>
      <c r="BA54" s="15">
        <f t="shared" si="56"/>
        <v>281</v>
      </c>
      <c r="BB54" s="52">
        <f t="shared" si="57"/>
        <v>100</v>
      </c>
      <c r="BC54" s="52">
        <f t="shared" si="58"/>
        <v>100</v>
      </c>
      <c r="BD54" s="52">
        <f t="shared" si="59"/>
        <v>100</v>
      </c>
      <c r="BE54" s="51">
        <f t="shared" si="60"/>
        <v>100</v>
      </c>
      <c r="BF54" s="15">
        <f t="shared" si="61"/>
        <v>96.4</v>
      </c>
    </row>
    <row r="55" spans="1:58">
      <c r="A55" s="15">
        <f>'бланки '!D57</f>
        <v>52</v>
      </c>
      <c r="B55" s="15" t="str">
        <f>'бланки '!C57</f>
        <v>Муниципальное автономное общеобразовательное учреждение Гуманитарный лицей г. Томска</v>
      </c>
      <c r="C55" s="15">
        <f>анкеты!C53</f>
        <v>298</v>
      </c>
      <c r="D55" s="15">
        <f>SUMIF('бланки '!K57:Y57,"&lt;2")</f>
        <v>14</v>
      </c>
      <c r="E55" s="15">
        <f>COUNTIF('бланки '!K57:Y57,"&lt;2")</f>
        <v>14</v>
      </c>
      <c r="F55" s="15">
        <f>SUMIF('бланки '!Z57:CM57,"&lt;2")</f>
        <v>60</v>
      </c>
      <c r="G55" s="15">
        <f>COUNTIF('бланки '!Z57:CM57,"&lt;2")</f>
        <v>60</v>
      </c>
      <c r="H55" s="15">
        <f>SUM('бланки '!CN57:CQ57)</f>
        <v>4</v>
      </c>
      <c r="I55" s="15">
        <f>анкеты!E53</f>
        <v>298</v>
      </c>
      <c r="J55" s="15">
        <f>анкеты!D53</f>
        <v>298</v>
      </c>
      <c r="K55" s="15">
        <f>анкеты!G53</f>
        <v>298</v>
      </c>
      <c r="L55" s="15">
        <f>анкеты!F53</f>
        <v>298</v>
      </c>
      <c r="M55" s="15">
        <f t="shared" si="31"/>
        <v>100</v>
      </c>
      <c r="N55" s="15">
        <f t="shared" si="32"/>
        <v>100</v>
      </c>
      <c r="O55" s="15">
        <f t="shared" si="33"/>
        <v>100</v>
      </c>
      <c r="P55" s="15">
        <f t="shared" si="34"/>
        <v>100</v>
      </c>
      <c r="Q55" s="52">
        <f t="shared" si="35"/>
        <v>100</v>
      </c>
      <c r="R55" s="52">
        <f t="shared" si="36"/>
        <v>100</v>
      </c>
      <c r="S55" s="52">
        <f t="shared" si="37"/>
        <v>100</v>
      </c>
      <c r="T55" s="51">
        <f t="shared" si="38"/>
        <v>100</v>
      </c>
      <c r="U55" s="15">
        <f>SUM('бланки '!CR57:CV57)</f>
        <v>5</v>
      </c>
      <c r="V55" s="15"/>
      <c r="W55" s="15"/>
      <c r="X55" s="15">
        <f>анкеты!H53</f>
        <v>298</v>
      </c>
      <c r="Y55" s="15">
        <f t="shared" si="39"/>
        <v>298</v>
      </c>
      <c r="Z55" s="52">
        <f t="shared" si="40"/>
        <v>100</v>
      </c>
      <c r="AA55" s="52">
        <f t="shared" si="41"/>
        <v>100</v>
      </c>
      <c r="AB55" s="52">
        <f t="shared" si="42"/>
        <v>100</v>
      </c>
      <c r="AC55" s="20">
        <f t="shared" si="43"/>
        <v>100</v>
      </c>
      <c r="AD55" s="15">
        <f>IF('бланки '!I57=1,('бланки '!CX57+'бланки '!CZ57)*3,SUM('бланки '!CW57:DA57))</f>
        <v>3</v>
      </c>
      <c r="AE55" s="15">
        <f>IF('бланки '!H57=2,SUM('бланки '!DE57:DG57)*2-1,SUM('бланки '!DB57:DG57))</f>
        <v>4</v>
      </c>
      <c r="AF55" s="15">
        <f>анкеты!J53</f>
        <v>75</v>
      </c>
      <c r="AG55" s="15">
        <f>анкеты!I53</f>
        <v>75</v>
      </c>
      <c r="AH55" s="52">
        <f t="shared" si="44"/>
        <v>60</v>
      </c>
      <c r="AI55" s="52">
        <f t="shared" si="45"/>
        <v>80</v>
      </c>
      <c r="AJ55" s="2">
        <f t="shared" si="46"/>
        <v>100</v>
      </c>
      <c r="AK55" s="20">
        <f t="shared" si="47"/>
        <v>80</v>
      </c>
      <c r="AL55" s="15">
        <f>анкеты!K53</f>
        <v>298</v>
      </c>
      <c r="AM55" s="15">
        <f t="shared" si="48"/>
        <v>298</v>
      </c>
      <c r="AN55" s="15">
        <f>анкеты!L53</f>
        <v>298</v>
      </c>
      <c r="AO55" s="15">
        <f t="shared" si="49"/>
        <v>298</v>
      </c>
      <c r="AP55" s="15">
        <f>анкеты!N53</f>
        <v>298</v>
      </c>
      <c r="AQ55" s="15">
        <f>анкеты!M53</f>
        <v>298</v>
      </c>
      <c r="AR55" s="52">
        <f t="shared" si="50"/>
        <v>100</v>
      </c>
      <c r="AS55" s="52">
        <f t="shared" si="51"/>
        <v>100</v>
      </c>
      <c r="AT55" s="52">
        <f t="shared" si="52"/>
        <v>100</v>
      </c>
      <c r="AU55" s="51">
        <f t="shared" si="53"/>
        <v>100</v>
      </c>
      <c r="AV55" s="15">
        <f>анкеты!O53</f>
        <v>298</v>
      </c>
      <c r="AW55" s="15">
        <f t="shared" si="54"/>
        <v>298</v>
      </c>
      <c r="AX55" s="15">
        <f>анкеты!P53</f>
        <v>298</v>
      </c>
      <c r="AY55" s="15">
        <f t="shared" si="55"/>
        <v>298</v>
      </c>
      <c r="AZ55" s="15">
        <f>анкеты!Q53</f>
        <v>298</v>
      </c>
      <c r="BA55" s="15">
        <f t="shared" si="56"/>
        <v>298</v>
      </c>
      <c r="BB55" s="52">
        <f t="shared" si="57"/>
        <v>100</v>
      </c>
      <c r="BC55" s="52">
        <f t="shared" si="58"/>
        <v>100</v>
      </c>
      <c r="BD55" s="52">
        <f t="shared" si="59"/>
        <v>100</v>
      </c>
      <c r="BE55" s="51">
        <f t="shared" si="60"/>
        <v>100</v>
      </c>
      <c r="BF55" s="15">
        <f t="shared" si="61"/>
        <v>96</v>
      </c>
    </row>
    <row r="56" spans="1:58">
      <c r="A56" s="15">
        <f>'бланки '!D58</f>
        <v>53</v>
      </c>
      <c r="B56" s="15" t="str">
        <f>'бланки '!C58</f>
        <v>ЧАСТНОЕ ОБЩЕОБРАЗОВАТЕЛЬНОЕ УЧРЕЖДЕНИЕ "ЛИЦЕЙ ТГУ"</v>
      </c>
      <c r="C56" s="15">
        <f>анкеты!C54</f>
        <v>62</v>
      </c>
      <c r="D56" s="15">
        <f>SUMIF('бланки '!K58:Y58,"&lt;2")</f>
        <v>14</v>
      </c>
      <c r="E56" s="15">
        <f>COUNTIF('бланки '!K58:Y58,"&lt;2")</f>
        <v>14</v>
      </c>
      <c r="F56" s="15">
        <f>SUMIF('бланки '!Z58:CM58,"&lt;2")</f>
        <v>60</v>
      </c>
      <c r="G56" s="15">
        <f>COUNTIF('бланки '!Z58:CM58,"&lt;2")</f>
        <v>60</v>
      </c>
      <c r="H56" s="15">
        <f>SUM('бланки '!CN58:CQ58)</f>
        <v>4</v>
      </c>
      <c r="I56" s="15">
        <f>анкеты!E54</f>
        <v>62</v>
      </c>
      <c r="J56" s="15">
        <f>анкеты!D54</f>
        <v>62</v>
      </c>
      <c r="K56" s="15">
        <f>анкеты!G54</f>
        <v>62</v>
      </c>
      <c r="L56" s="15">
        <f>анкеты!F54</f>
        <v>62</v>
      </c>
      <c r="M56" s="15">
        <f t="shared" si="31"/>
        <v>100</v>
      </c>
      <c r="N56" s="15">
        <f t="shared" si="32"/>
        <v>100</v>
      </c>
      <c r="O56" s="15">
        <f t="shared" si="33"/>
        <v>100</v>
      </c>
      <c r="P56" s="15">
        <f t="shared" si="34"/>
        <v>100</v>
      </c>
      <c r="Q56" s="52">
        <f t="shared" si="35"/>
        <v>100</v>
      </c>
      <c r="R56" s="52">
        <f t="shared" si="36"/>
        <v>100</v>
      </c>
      <c r="S56" s="52">
        <f t="shared" si="37"/>
        <v>100</v>
      </c>
      <c r="T56" s="51">
        <f t="shared" si="38"/>
        <v>100</v>
      </c>
      <c r="U56" s="15">
        <f>SUM('бланки '!CR58:CV58)</f>
        <v>5</v>
      </c>
      <c r="V56" s="15"/>
      <c r="W56" s="15"/>
      <c r="X56" s="15">
        <f>анкеты!H54</f>
        <v>62</v>
      </c>
      <c r="Y56" s="15">
        <f t="shared" si="39"/>
        <v>62</v>
      </c>
      <c r="Z56" s="52">
        <f t="shared" si="40"/>
        <v>100</v>
      </c>
      <c r="AA56" s="52">
        <f t="shared" si="41"/>
        <v>100</v>
      </c>
      <c r="AB56" s="52">
        <f t="shared" si="42"/>
        <v>100</v>
      </c>
      <c r="AC56" s="20">
        <f t="shared" si="43"/>
        <v>100</v>
      </c>
      <c r="AD56" s="15">
        <f>IF('бланки '!I58=1,('бланки '!CX58+'бланки '!CZ58)*3,SUM('бланки '!CW58:DA58))</f>
        <v>0</v>
      </c>
      <c r="AE56" s="15">
        <f>IF('бланки '!H58=2,SUM('бланки '!DE58:DG58)*2-1,SUM('бланки '!DB58:DG58))</f>
        <v>2</v>
      </c>
      <c r="AF56" s="15">
        <f>анкеты!J54</f>
        <v>16</v>
      </c>
      <c r="AG56" s="15">
        <f>анкеты!I54</f>
        <v>16</v>
      </c>
      <c r="AH56" s="52">
        <f t="shared" si="44"/>
        <v>0</v>
      </c>
      <c r="AI56" s="52">
        <f t="shared" si="45"/>
        <v>40</v>
      </c>
      <c r="AJ56" s="2">
        <f t="shared" si="46"/>
        <v>100</v>
      </c>
      <c r="AK56" s="20">
        <f t="shared" si="47"/>
        <v>46</v>
      </c>
      <c r="AL56" s="15">
        <f>анкеты!K54</f>
        <v>62</v>
      </c>
      <c r="AM56" s="15">
        <f t="shared" si="48"/>
        <v>62</v>
      </c>
      <c r="AN56" s="15">
        <f>анкеты!L54</f>
        <v>62</v>
      </c>
      <c r="AO56" s="15">
        <f t="shared" si="49"/>
        <v>62</v>
      </c>
      <c r="AP56" s="15">
        <f>анкеты!N54</f>
        <v>62</v>
      </c>
      <c r="AQ56" s="15">
        <f>анкеты!M54</f>
        <v>62</v>
      </c>
      <c r="AR56" s="52">
        <f t="shared" si="50"/>
        <v>100</v>
      </c>
      <c r="AS56" s="52">
        <f t="shared" si="51"/>
        <v>100</v>
      </c>
      <c r="AT56" s="52">
        <f t="shared" si="52"/>
        <v>100</v>
      </c>
      <c r="AU56" s="51">
        <f t="shared" si="53"/>
        <v>100</v>
      </c>
      <c r="AV56" s="15">
        <f>анкеты!O54</f>
        <v>62</v>
      </c>
      <c r="AW56" s="15">
        <f t="shared" si="54"/>
        <v>62</v>
      </c>
      <c r="AX56" s="15">
        <f>анкеты!P54</f>
        <v>62</v>
      </c>
      <c r="AY56" s="15">
        <f t="shared" si="55"/>
        <v>62</v>
      </c>
      <c r="AZ56" s="15">
        <f>анкеты!Q54</f>
        <v>62</v>
      </c>
      <c r="BA56" s="15">
        <f t="shared" si="56"/>
        <v>62</v>
      </c>
      <c r="BB56" s="52">
        <f t="shared" si="57"/>
        <v>100</v>
      </c>
      <c r="BC56" s="52">
        <f t="shared" si="58"/>
        <v>100</v>
      </c>
      <c r="BD56" s="52">
        <f t="shared" si="59"/>
        <v>100</v>
      </c>
      <c r="BE56" s="51">
        <f t="shared" si="60"/>
        <v>100</v>
      </c>
      <c r="BF56" s="15">
        <f t="shared" si="61"/>
        <v>89.2</v>
      </c>
    </row>
    <row r="57" spans="1:58">
      <c r="A57" s="15">
        <f>'бланки '!D59</f>
        <v>54</v>
      </c>
      <c r="B57" s="15" t="str">
        <f>'бланки '!C59</f>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C57" s="15">
        <f>анкеты!C55</f>
        <v>600</v>
      </c>
      <c r="D57" s="15">
        <f>SUMIF('бланки '!K59:Y59,"&lt;2")</f>
        <v>14</v>
      </c>
      <c r="E57" s="15">
        <f>COUNTIF('бланки '!K59:Y59,"&lt;2")</f>
        <v>14</v>
      </c>
      <c r="F57" s="15">
        <f>SUMIF('бланки '!Z59:CM59,"&lt;2")</f>
        <v>60</v>
      </c>
      <c r="G57" s="15">
        <f>COUNTIF('бланки '!Z59:CM59,"&lt;2")</f>
        <v>60</v>
      </c>
      <c r="H57" s="15">
        <f>SUM('бланки '!CN59:CQ59)</f>
        <v>4</v>
      </c>
      <c r="I57" s="15">
        <f>анкеты!E55</f>
        <v>600</v>
      </c>
      <c r="J57" s="15">
        <f>анкеты!D55</f>
        <v>600</v>
      </c>
      <c r="K57" s="15">
        <f>анкеты!G55</f>
        <v>600</v>
      </c>
      <c r="L57" s="15">
        <f>анкеты!F55</f>
        <v>600</v>
      </c>
      <c r="M57" s="15">
        <f t="shared" si="31"/>
        <v>100</v>
      </c>
      <c r="N57" s="15">
        <f t="shared" si="32"/>
        <v>100</v>
      </c>
      <c r="O57" s="15">
        <f t="shared" si="33"/>
        <v>100</v>
      </c>
      <c r="P57" s="15">
        <f t="shared" si="34"/>
        <v>100</v>
      </c>
      <c r="Q57" s="52">
        <f t="shared" si="35"/>
        <v>100</v>
      </c>
      <c r="R57" s="52">
        <f t="shared" si="36"/>
        <v>100</v>
      </c>
      <c r="S57" s="52">
        <f t="shared" si="37"/>
        <v>100</v>
      </c>
      <c r="T57" s="51">
        <f t="shared" si="38"/>
        <v>100</v>
      </c>
      <c r="U57" s="15">
        <f>SUM('бланки '!CR59:CV59)</f>
        <v>5</v>
      </c>
      <c r="V57" s="15"/>
      <c r="W57" s="15"/>
      <c r="X57" s="15">
        <f>анкеты!H55</f>
        <v>600</v>
      </c>
      <c r="Y57" s="15">
        <f t="shared" si="39"/>
        <v>600</v>
      </c>
      <c r="Z57" s="52">
        <f t="shared" si="40"/>
        <v>100</v>
      </c>
      <c r="AA57" s="52">
        <f t="shared" si="41"/>
        <v>100</v>
      </c>
      <c r="AB57" s="52">
        <f t="shared" si="42"/>
        <v>100</v>
      </c>
      <c r="AC57" s="20">
        <f t="shared" si="43"/>
        <v>100</v>
      </c>
      <c r="AD57" s="15">
        <f>IF('бланки '!I59=1,('бланки '!CX59+'бланки '!CZ59)*3,SUM('бланки '!CW59:DA59))</f>
        <v>5</v>
      </c>
      <c r="AE57" s="15">
        <f>IF('бланки '!H59=2,SUM('бланки '!DE59:DG59)*2-1,SUM('бланки '!DB59:DG59))</f>
        <v>4</v>
      </c>
      <c r="AF57" s="15">
        <f>анкеты!J55</f>
        <v>360</v>
      </c>
      <c r="AG57" s="15">
        <f>анкеты!I55</f>
        <v>360</v>
      </c>
      <c r="AH57" s="52">
        <f t="shared" si="44"/>
        <v>100</v>
      </c>
      <c r="AI57" s="52">
        <f t="shared" si="45"/>
        <v>80</v>
      </c>
      <c r="AJ57" s="2">
        <f t="shared" si="46"/>
        <v>100</v>
      </c>
      <c r="AK57" s="20">
        <f t="shared" si="47"/>
        <v>92</v>
      </c>
      <c r="AL57" s="15">
        <f>анкеты!K55</f>
        <v>600</v>
      </c>
      <c r="AM57" s="15">
        <f t="shared" si="48"/>
        <v>600</v>
      </c>
      <c r="AN57" s="15">
        <f>анкеты!L55</f>
        <v>600</v>
      </c>
      <c r="AO57" s="15">
        <f t="shared" si="49"/>
        <v>600</v>
      </c>
      <c r="AP57" s="15">
        <f>анкеты!N55</f>
        <v>600</v>
      </c>
      <c r="AQ57" s="15">
        <f>анкеты!M55</f>
        <v>600</v>
      </c>
      <c r="AR57" s="52">
        <f t="shared" si="50"/>
        <v>100</v>
      </c>
      <c r="AS57" s="52">
        <f t="shared" si="51"/>
        <v>100</v>
      </c>
      <c r="AT57" s="52">
        <f t="shared" si="52"/>
        <v>100</v>
      </c>
      <c r="AU57" s="51">
        <f t="shared" si="53"/>
        <v>100</v>
      </c>
      <c r="AV57" s="15">
        <f>анкеты!O55</f>
        <v>600</v>
      </c>
      <c r="AW57" s="15">
        <f t="shared" si="54"/>
        <v>600</v>
      </c>
      <c r="AX57" s="15">
        <f>анкеты!P55</f>
        <v>600</v>
      </c>
      <c r="AY57" s="15">
        <f t="shared" si="55"/>
        <v>600</v>
      </c>
      <c r="AZ57" s="15">
        <f>анкеты!Q55</f>
        <v>600</v>
      </c>
      <c r="BA57" s="15">
        <f t="shared" si="56"/>
        <v>600</v>
      </c>
      <c r="BB57" s="52">
        <f t="shared" si="57"/>
        <v>100</v>
      </c>
      <c r="BC57" s="52">
        <f t="shared" si="58"/>
        <v>100</v>
      </c>
      <c r="BD57" s="52">
        <f t="shared" si="59"/>
        <v>100</v>
      </c>
      <c r="BE57" s="51">
        <f t="shared" si="60"/>
        <v>100</v>
      </c>
      <c r="BF57" s="15">
        <f t="shared" si="61"/>
        <v>98.4</v>
      </c>
    </row>
    <row r="58" spans="1:58">
      <c r="A58" s="15">
        <f>'бланки '!D60</f>
        <v>55</v>
      </c>
      <c r="B58" s="15" t="str">
        <f>'бланки '!C60</f>
        <v>Муниципальное автономное общеобразовательное учреждение прогимназия «Кристина» г. Томска</v>
      </c>
      <c r="C58" s="15">
        <f>анкеты!C56</f>
        <v>103</v>
      </c>
      <c r="D58" s="15">
        <f>SUMIF('бланки '!K60:Y60,"&lt;2")</f>
        <v>14</v>
      </c>
      <c r="E58" s="15">
        <f>COUNTIF('бланки '!K60:Y60,"&lt;2")</f>
        <v>14</v>
      </c>
      <c r="F58" s="15">
        <f>SUMIF('бланки '!Z60:CM60,"&lt;2")</f>
        <v>60</v>
      </c>
      <c r="G58" s="15">
        <f>COUNTIF('бланки '!Z60:CM60,"&lt;2")</f>
        <v>60</v>
      </c>
      <c r="H58" s="15">
        <f>SUM('бланки '!CN60:CQ60)</f>
        <v>4</v>
      </c>
      <c r="I58" s="15">
        <f>анкеты!E56</f>
        <v>103</v>
      </c>
      <c r="J58" s="15">
        <f>анкеты!D56</f>
        <v>103</v>
      </c>
      <c r="K58" s="15">
        <f>анкеты!G56</f>
        <v>103</v>
      </c>
      <c r="L58" s="15">
        <f>анкеты!F56</f>
        <v>103</v>
      </c>
      <c r="M58" s="15">
        <f t="shared" si="31"/>
        <v>100</v>
      </c>
      <c r="N58" s="15">
        <f t="shared" si="32"/>
        <v>100</v>
      </c>
      <c r="O58" s="15">
        <f t="shared" si="33"/>
        <v>100</v>
      </c>
      <c r="P58" s="15">
        <f t="shared" si="34"/>
        <v>100</v>
      </c>
      <c r="Q58" s="52">
        <f t="shared" si="35"/>
        <v>100</v>
      </c>
      <c r="R58" s="52">
        <f t="shared" si="36"/>
        <v>100</v>
      </c>
      <c r="S58" s="52">
        <f t="shared" si="37"/>
        <v>100</v>
      </c>
      <c r="T58" s="51">
        <f t="shared" si="38"/>
        <v>100</v>
      </c>
      <c r="U58" s="15">
        <f>SUM('бланки '!CR60:CV60)</f>
        <v>5</v>
      </c>
      <c r="V58" s="15"/>
      <c r="W58" s="15"/>
      <c r="X58" s="15">
        <f>анкеты!H56</f>
        <v>103</v>
      </c>
      <c r="Y58" s="15">
        <f t="shared" si="39"/>
        <v>103</v>
      </c>
      <c r="Z58" s="52">
        <f t="shared" si="40"/>
        <v>100</v>
      </c>
      <c r="AA58" s="52">
        <f t="shared" si="41"/>
        <v>100</v>
      </c>
      <c r="AB58" s="52">
        <f t="shared" si="42"/>
        <v>100</v>
      </c>
      <c r="AC58" s="20">
        <f t="shared" si="43"/>
        <v>100</v>
      </c>
      <c r="AD58" s="15">
        <f>IF('бланки '!I60=1,('бланки '!CX60+'бланки '!CZ60)*3,SUM('бланки '!CW60:DA60))</f>
        <v>3</v>
      </c>
      <c r="AE58" s="15">
        <f>IF('бланки '!H60=2,SUM('бланки '!DE60:DG60)*2-1,SUM('бланки '!DB60:DG60))</f>
        <v>5</v>
      </c>
      <c r="AF58" s="15">
        <f>анкеты!J56</f>
        <v>26</v>
      </c>
      <c r="AG58" s="15">
        <f>анкеты!I56</f>
        <v>26</v>
      </c>
      <c r="AH58" s="52">
        <f t="shared" si="44"/>
        <v>60</v>
      </c>
      <c r="AI58" s="52">
        <f t="shared" si="45"/>
        <v>100</v>
      </c>
      <c r="AJ58" s="2">
        <f t="shared" si="46"/>
        <v>100</v>
      </c>
      <c r="AK58" s="20">
        <f t="shared" si="47"/>
        <v>88</v>
      </c>
      <c r="AL58" s="15">
        <f>анкеты!K56</f>
        <v>103</v>
      </c>
      <c r="AM58" s="15">
        <f t="shared" si="48"/>
        <v>103</v>
      </c>
      <c r="AN58" s="15">
        <f>анкеты!L56</f>
        <v>103</v>
      </c>
      <c r="AO58" s="15">
        <f t="shared" si="49"/>
        <v>103</v>
      </c>
      <c r="AP58" s="15">
        <f>анкеты!N56</f>
        <v>103</v>
      </c>
      <c r="AQ58" s="15">
        <f>анкеты!M56</f>
        <v>103</v>
      </c>
      <c r="AR58" s="52">
        <f t="shared" si="50"/>
        <v>100</v>
      </c>
      <c r="AS58" s="52">
        <f t="shared" si="51"/>
        <v>100</v>
      </c>
      <c r="AT58" s="52">
        <f t="shared" si="52"/>
        <v>100</v>
      </c>
      <c r="AU58" s="51">
        <f t="shared" si="53"/>
        <v>100</v>
      </c>
      <c r="AV58" s="15">
        <f>анкеты!O56</f>
        <v>103</v>
      </c>
      <c r="AW58" s="15">
        <f t="shared" si="54"/>
        <v>103</v>
      </c>
      <c r="AX58" s="15">
        <f>анкеты!P56</f>
        <v>103</v>
      </c>
      <c r="AY58" s="15">
        <f t="shared" si="55"/>
        <v>103</v>
      </c>
      <c r="AZ58" s="15">
        <f>анкеты!Q56</f>
        <v>103</v>
      </c>
      <c r="BA58" s="15">
        <f t="shared" si="56"/>
        <v>103</v>
      </c>
      <c r="BB58" s="52">
        <f t="shared" si="57"/>
        <v>100</v>
      </c>
      <c r="BC58" s="52">
        <f t="shared" si="58"/>
        <v>100</v>
      </c>
      <c r="BD58" s="52">
        <f t="shared" si="59"/>
        <v>100</v>
      </c>
      <c r="BE58" s="51">
        <f t="shared" si="60"/>
        <v>100</v>
      </c>
      <c r="BF58" s="15">
        <f t="shared" si="61"/>
        <v>97.6</v>
      </c>
    </row>
    <row r="59" spans="1:58">
      <c r="A59" s="15">
        <f>'бланки '!D61</f>
        <v>56</v>
      </c>
      <c r="B59" s="15" t="str">
        <f>'бланки '!C61</f>
        <v>Муниципальное бюджетное общеобразовательное учреждение Русская классическая гимназия № 2 г.Томска</v>
      </c>
      <c r="C59" s="15">
        <f>анкеты!C57</f>
        <v>300</v>
      </c>
      <c r="D59" s="15">
        <f>SUMIF('бланки '!K61:Y61,"&lt;2")</f>
        <v>14</v>
      </c>
      <c r="E59" s="15">
        <f>COUNTIF('бланки '!K61:Y61,"&lt;2")</f>
        <v>14</v>
      </c>
      <c r="F59" s="15">
        <f>SUMIF('бланки '!Z61:CM61,"&lt;2")</f>
        <v>60</v>
      </c>
      <c r="G59" s="15">
        <f>COUNTIF('бланки '!Z61:CM61,"&lt;2")</f>
        <v>60</v>
      </c>
      <c r="H59" s="15">
        <f>SUM('бланки '!CN61:CQ61)</f>
        <v>4</v>
      </c>
      <c r="I59" s="15">
        <f>анкеты!E57</f>
        <v>300</v>
      </c>
      <c r="J59" s="15">
        <f>анкеты!D57</f>
        <v>300</v>
      </c>
      <c r="K59" s="15">
        <f>анкеты!G57</f>
        <v>300</v>
      </c>
      <c r="L59" s="15">
        <f>анкеты!F57</f>
        <v>300</v>
      </c>
      <c r="M59" s="15">
        <f t="shared" si="31"/>
        <v>100</v>
      </c>
      <c r="N59" s="15">
        <f t="shared" si="32"/>
        <v>100</v>
      </c>
      <c r="O59" s="15">
        <f t="shared" si="33"/>
        <v>100</v>
      </c>
      <c r="P59" s="15">
        <f t="shared" si="34"/>
        <v>100</v>
      </c>
      <c r="Q59" s="52">
        <f t="shared" si="35"/>
        <v>100</v>
      </c>
      <c r="R59" s="52">
        <f t="shared" si="36"/>
        <v>100</v>
      </c>
      <c r="S59" s="52">
        <f t="shared" si="37"/>
        <v>100</v>
      </c>
      <c r="T59" s="51">
        <f t="shared" si="38"/>
        <v>100</v>
      </c>
      <c r="U59" s="15">
        <f>SUM('бланки '!CR61:CV61)</f>
        <v>5</v>
      </c>
      <c r="V59" s="15"/>
      <c r="W59" s="15"/>
      <c r="X59" s="15">
        <f>анкеты!H57</f>
        <v>300</v>
      </c>
      <c r="Y59" s="15">
        <f t="shared" si="39"/>
        <v>300</v>
      </c>
      <c r="Z59" s="52">
        <f t="shared" si="40"/>
        <v>100</v>
      </c>
      <c r="AA59" s="52">
        <f t="shared" si="41"/>
        <v>100</v>
      </c>
      <c r="AB59" s="52">
        <f t="shared" si="42"/>
        <v>100</v>
      </c>
      <c r="AC59" s="20">
        <f t="shared" si="43"/>
        <v>100</v>
      </c>
      <c r="AD59" s="15">
        <f>IF('бланки '!I61=1,('бланки '!CX61+'бланки '!CZ61)*3,SUM('бланки '!CW61:DA61))</f>
        <v>0</v>
      </c>
      <c r="AE59" s="15">
        <f>IF('бланки '!H61=2,SUM('бланки '!DE61:DG61)*2-1,SUM('бланки '!DB61:DG61))</f>
        <v>5</v>
      </c>
      <c r="AF59" s="15">
        <f>анкеты!J57</f>
        <v>75</v>
      </c>
      <c r="AG59" s="15">
        <f>анкеты!I57</f>
        <v>75</v>
      </c>
      <c r="AH59" s="52">
        <f t="shared" si="44"/>
        <v>0</v>
      </c>
      <c r="AI59" s="52">
        <f t="shared" si="45"/>
        <v>100</v>
      </c>
      <c r="AJ59" s="2">
        <f t="shared" si="46"/>
        <v>100</v>
      </c>
      <c r="AK59" s="20">
        <f t="shared" si="47"/>
        <v>70</v>
      </c>
      <c r="AL59" s="15">
        <f>анкеты!K57</f>
        <v>300</v>
      </c>
      <c r="AM59" s="15">
        <f t="shared" si="48"/>
        <v>300</v>
      </c>
      <c r="AN59" s="15">
        <f>анкеты!L57</f>
        <v>300</v>
      </c>
      <c r="AO59" s="15">
        <f t="shared" si="49"/>
        <v>300</v>
      </c>
      <c r="AP59" s="15">
        <f>анкеты!N57</f>
        <v>300</v>
      </c>
      <c r="AQ59" s="15">
        <f>анкеты!M57</f>
        <v>300</v>
      </c>
      <c r="AR59" s="52">
        <f t="shared" si="50"/>
        <v>100</v>
      </c>
      <c r="AS59" s="52">
        <f t="shared" si="51"/>
        <v>100</v>
      </c>
      <c r="AT59" s="52">
        <f t="shared" si="52"/>
        <v>100</v>
      </c>
      <c r="AU59" s="51">
        <f t="shared" si="53"/>
        <v>100</v>
      </c>
      <c r="AV59" s="15">
        <f>анкеты!O57</f>
        <v>300</v>
      </c>
      <c r="AW59" s="15">
        <f t="shared" si="54"/>
        <v>300</v>
      </c>
      <c r="AX59" s="15">
        <f>анкеты!P57</f>
        <v>300</v>
      </c>
      <c r="AY59" s="15">
        <f t="shared" si="55"/>
        <v>300</v>
      </c>
      <c r="AZ59" s="15">
        <f>анкеты!Q57</f>
        <v>300</v>
      </c>
      <c r="BA59" s="15">
        <f t="shared" si="56"/>
        <v>300</v>
      </c>
      <c r="BB59" s="52">
        <f t="shared" si="57"/>
        <v>100</v>
      </c>
      <c r="BC59" s="52">
        <f t="shared" si="58"/>
        <v>100</v>
      </c>
      <c r="BD59" s="52">
        <f t="shared" si="59"/>
        <v>100</v>
      </c>
      <c r="BE59" s="51">
        <f t="shared" si="60"/>
        <v>100</v>
      </c>
      <c r="BF59" s="15">
        <f t="shared" si="61"/>
        <v>94</v>
      </c>
    </row>
    <row r="60" spans="1:58">
      <c r="A60" s="15">
        <f>'бланки '!D62</f>
        <v>57</v>
      </c>
      <c r="B60" s="15" t="str">
        <f>'бланки '!C62</f>
        <v>НЕГОСУДАРСТВЕННОЕ ОБЩЕОБРАЗОВАТЕЛЬНОЕ УЧРЕЖДЕНИЕ "КАТОЛИЧЕСКАЯ ГИМНАЗИЯ Г. ТОМСКА"</v>
      </c>
      <c r="C60" s="15">
        <f>анкеты!C58</f>
        <v>84</v>
      </c>
      <c r="D60" s="15">
        <f>SUMIF('бланки '!K62:Y62,"&lt;2")</f>
        <v>14</v>
      </c>
      <c r="E60" s="15">
        <f>COUNTIF('бланки '!K62:Y62,"&lt;2")</f>
        <v>14</v>
      </c>
      <c r="F60" s="15">
        <f>SUMIF('бланки '!Z62:CM62,"&lt;2")</f>
        <v>60</v>
      </c>
      <c r="G60" s="15">
        <f>COUNTIF('бланки '!Z62:CM62,"&lt;2")</f>
        <v>60</v>
      </c>
      <c r="H60" s="15">
        <f>SUM('бланки '!CN62:CQ62)</f>
        <v>4</v>
      </c>
      <c r="I60" s="15">
        <f>анкеты!E58</f>
        <v>84</v>
      </c>
      <c r="J60" s="15">
        <f>анкеты!D58</f>
        <v>84</v>
      </c>
      <c r="K60" s="15">
        <f>анкеты!G58</f>
        <v>84</v>
      </c>
      <c r="L60" s="15">
        <f>анкеты!F58</f>
        <v>84</v>
      </c>
      <c r="M60" s="15">
        <f t="shared" si="31"/>
        <v>100</v>
      </c>
      <c r="N60" s="15">
        <f t="shared" si="32"/>
        <v>100</v>
      </c>
      <c r="O60" s="15">
        <f t="shared" si="33"/>
        <v>100</v>
      </c>
      <c r="P60" s="15">
        <f t="shared" si="34"/>
        <v>100</v>
      </c>
      <c r="Q60" s="52">
        <f t="shared" si="35"/>
        <v>100</v>
      </c>
      <c r="R60" s="52">
        <f t="shared" si="36"/>
        <v>100</v>
      </c>
      <c r="S60" s="52">
        <f t="shared" si="37"/>
        <v>100</v>
      </c>
      <c r="T60" s="51">
        <f t="shared" si="38"/>
        <v>100</v>
      </c>
      <c r="U60" s="15">
        <f>SUM('бланки '!CR62:CV62)</f>
        <v>5</v>
      </c>
      <c r="V60" s="15"/>
      <c r="W60" s="15"/>
      <c r="X60" s="15">
        <f>анкеты!H58</f>
        <v>84</v>
      </c>
      <c r="Y60" s="15">
        <f t="shared" si="39"/>
        <v>84</v>
      </c>
      <c r="Z60" s="52">
        <f t="shared" si="40"/>
        <v>100</v>
      </c>
      <c r="AA60" s="52">
        <f t="shared" si="41"/>
        <v>100</v>
      </c>
      <c r="AB60" s="52">
        <f t="shared" si="42"/>
        <v>100</v>
      </c>
      <c r="AC60" s="20">
        <f t="shared" si="43"/>
        <v>100</v>
      </c>
      <c r="AD60" s="15">
        <f>IF('бланки '!I62=1,('бланки '!CX62+'бланки '!CZ62)*3,SUM('бланки '!CW62:DA62))</f>
        <v>6</v>
      </c>
      <c r="AE60" s="15">
        <f>IF('бланки '!H62=2,SUM('бланки '!DE62:DG62)*2-1,SUM('бланки '!DB62:DG62))</f>
        <v>5</v>
      </c>
      <c r="AF60" s="15">
        <f>анкеты!J58</f>
        <v>21</v>
      </c>
      <c r="AG60" s="15">
        <f>анкеты!I58</f>
        <v>21</v>
      </c>
      <c r="AH60" s="52">
        <f t="shared" si="44"/>
        <v>100</v>
      </c>
      <c r="AI60" s="52">
        <f t="shared" si="45"/>
        <v>100</v>
      </c>
      <c r="AJ60" s="2">
        <f t="shared" si="46"/>
        <v>100</v>
      </c>
      <c r="AK60" s="20">
        <f t="shared" si="47"/>
        <v>100</v>
      </c>
      <c r="AL60" s="15">
        <f>анкеты!K58</f>
        <v>84</v>
      </c>
      <c r="AM60" s="15">
        <f t="shared" si="48"/>
        <v>84</v>
      </c>
      <c r="AN60" s="15">
        <f>анкеты!L58</f>
        <v>84</v>
      </c>
      <c r="AO60" s="15">
        <f t="shared" si="49"/>
        <v>84</v>
      </c>
      <c r="AP60" s="15">
        <f>анкеты!N58</f>
        <v>84</v>
      </c>
      <c r="AQ60" s="15">
        <f>анкеты!M58</f>
        <v>84</v>
      </c>
      <c r="AR60" s="52">
        <f t="shared" si="50"/>
        <v>100</v>
      </c>
      <c r="AS60" s="52">
        <f t="shared" si="51"/>
        <v>100</v>
      </c>
      <c r="AT60" s="52">
        <f t="shared" si="52"/>
        <v>100</v>
      </c>
      <c r="AU60" s="51">
        <f t="shared" si="53"/>
        <v>100</v>
      </c>
      <c r="AV60" s="15">
        <f>анкеты!O58</f>
        <v>84</v>
      </c>
      <c r="AW60" s="15">
        <f t="shared" si="54"/>
        <v>84</v>
      </c>
      <c r="AX60" s="15">
        <f>анкеты!P58</f>
        <v>84</v>
      </c>
      <c r="AY60" s="15">
        <f t="shared" si="55"/>
        <v>84</v>
      </c>
      <c r="AZ60" s="15">
        <f>анкеты!Q58</f>
        <v>84</v>
      </c>
      <c r="BA60" s="15">
        <f t="shared" si="56"/>
        <v>84</v>
      </c>
      <c r="BB60" s="52">
        <f t="shared" si="57"/>
        <v>100</v>
      </c>
      <c r="BC60" s="52">
        <f t="shared" si="58"/>
        <v>100</v>
      </c>
      <c r="BD60" s="52">
        <f t="shared" si="59"/>
        <v>100</v>
      </c>
      <c r="BE60" s="51">
        <f t="shared" si="60"/>
        <v>100</v>
      </c>
      <c r="BF60" s="15">
        <f t="shared" si="61"/>
        <v>100</v>
      </c>
    </row>
    <row r="61" spans="1:58">
      <c r="A61" s="15">
        <f>'бланки '!D63</f>
        <v>58</v>
      </c>
      <c r="B61" s="15" t="str">
        <f>'бланки '!C63</f>
        <v>Муниципальное автономное общеобразовательное учреждение средняя общеобразовательная школа № 19 г. Томска</v>
      </c>
      <c r="C61" s="15">
        <f>анкеты!C59</f>
        <v>600</v>
      </c>
      <c r="D61" s="15">
        <f>SUMIF('бланки '!K63:Y63,"&lt;2")</f>
        <v>14</v>
      </c>
      <c r="E61" s="15">
        <f>COUNTIF('бланки '!K63:Y63,"&lt;2")</f>
        <v>14</v>
      </c>
      <c r="F61" s="15">
        <f>SUMIF('бланки '!Z63:CM63,"&lt;2")</f>
        <v>60</v>
      </c>
      <c r="G61" s="15">
        <f>COUNTIF('бланки '!Z63:CM63,"&lt;2")</f>
        <v>60</v>
      </c>
      <c r="H61" s="15">
        <f>SUM('бланки '!CN63:CQ63)</f>
        <v>4</v>
      </c>
      <c r="I61" s="15">
        <f>анкеты!E59</f>
        <v>600</v>
      </c>
      <c r="J61" s="15">
        <f>анкеты!D59</f>
        <v>600</v>
      </c>
      <c r="K61" s="15">
        <f>анкеты!G59</f>
        <v>600</v>
      </c>
      <c r="L61" s="15">
        <f>анкеты!F59</f>
        <v>600</v>
      </c>
      <c r="M61" s="15">
        <f t="shared" si="31"/>
        <v>100</v>
      </c>
      <c r="N61" s="15">
        <f t="shared" si="32"/>
        <v>100</v>
      </c>
      <c r="O61" s="15">
        <f t="shared" si="33"/>
        <v>100</v>
      </c>
      <c r="P61" s="15">
        <f t="shared" si="34"/>
        <v>100</v>
      </c>
      <c r="Q61" s="52">
        <f t="shared" si="35"/>
        <v>100</v>
      </c>
      <c r="R61" s="52">
        <f t="shared" si="36"/>
        <v>100</v>
      </c>
      <c r="S61" s="52">
        <f t="shared" si="37"/>
        <v>100</v>
      </c>
      <c r="T61" s="51">
        <f t="shared" si="38"/>
        <v>100</v>
      </c>
      <c r="U61" s="15">
        <f>SUM('бланки '!CR63:CV63)</f>
        <v>5</v>
      </c>
      <c r="V61" s="15"/>
      <c r="W61" s="15"/>
      <c r="X61" s="15">
        <f>анкеты!H59</f>
        <v>600</v>
      </c>
      <c r="Y61" s="15">
        <f t="shared" si="39"/>
        <v>600</v>
      </c>
      <c r="Z61" s="52">
        <f t="shared" si="40"/>
        <v>100</v>
      </c>
      <c r="AA61" s="52">
        <f t="shared" si="41"/>
        <v>100</v>
      </c>
      <c r="AB61" s="52">
        <f t="shared" si="42"/>
        <v>100</v>
      </c>
      <c r="AC61" s="20">
        <f t="shared" si="43"/>
        <v>100</v>
      </c>
      <c r="AD61" s="15">
        <f>IF('бланки '!I63=1,('бланки '!CX63+'бланки '!CZ63)*3,SUM('бланки '!CW63:DA63))</f>
        <v>2</v>
      </c>
      <c r="AE61" s="15">
        <f>IF('бланки '!H63=2,SUM('бланки '!DE63:DG63)*2-1,SUM('бланки '!DB63:DG63))</f>
        <v>3</v>
      </c>
      <c r="AF61" s="15">
        <f>анкеты!J59</f>
        <v>186</v>
      </c>
      <c r="AG61" s="15">
        <f>анкеты!I59</f>
        <v>186</v>
      </c>
      <c r="AH61" s="52">
        <f t="shared" si="44"/>
        <v>40</v>
      </c>
      <c r="AI61" s="52">
        <f t="shared" si="45"/>
        <v>60</v>
      </c>
      <c r="AJ61" s="2">
        <f t="shared" si="46"/>
        <v>100</v>
      </c>
      <c r="AK61" s="20">
        <f t="shared" si="47"/>
        <v>66</v>
      </c>
      <c r="AL61" s="15">
        <f>анкеты!K59</f>
        <v>600</v>
      </c>
      <c r="AM61" s="15">
        <f t="shared" si="48"/>
        <v>600</v>
      </c>
      <c r="AN61" s="15">
        <f>анкеты!L59</f>
        <v>600</v>
      </c>
      <c r="AO61" s="15">
        <f t="shared" si="49"/>
        <v>600</v>
      </c>
      <c r="AP61" s="15">
        <f>анкеты!N59</f>
        <v>600</v>
      </c>
      <c r="AQ61" s="15">
        <f>анкеты!M59</f>
        <v>600</v>
      </c>
      <c r="AR61" s="52">
        <f t="shared" si="50"/>
        <v>100</v>
      </c>
      <c r="AS61" s="52">
        <f t="shared" si="51"/>
        <v>100</v>
      </c>
      <c r="AT61" s="52">
        <f t="shared" si="52"/>
        <v>100</v>
      </c>
      <c r="AU61" s="51">
        <f t="shared" si="53"/>
        <v>100</v>
      </c>
      <c r="AV61" s="15">
        <f>анкеты!O59</f>
        <v>600</v>
      </c>
      <c r="AW61" s="15">
        <f t="shared" si="54"/>
        <v>600</v>
      </c>
      <c r="AX61" s="15">
        <f>анкеты!P59</f>
        <v>600</v>
      </c>
      <c r="AY61" s="15">
        <f t="shared" si="55"/>
        <v>600</v>
      </c>
      <c r="AZ61" s="15">
        <f>анкеты!Q59</f>
        <v>600</v>
      </c>
      <c r="BA61" s="15">
        <f t="shared" si="56"/>
        <v>600</v>
      </c>
      <c r="BB61" s="52">
        <f t="shared" si="57"/>
        <v>100</v>
      </c>
      <c r="BC61" s="52">
        <f t="shared" si="58"/>
        <v>100</v>
      </c>
      <c r="BD61" s="52">
        <f t="shared" si="59"/>
        <v>100</v>
      </c>
      <c r="BE61" s="51">
        <f t="shared" si="60"/>
        <v>100</v>
      </c>
      <c r="BF61" s="15">
        <f t="shared" si="61"/>
        <v>93.2</v>
      </c>
    </row>
    <row r="62" spans="1:58">
      <c r="A62" s="15">
        <f>'бланки '!D64</f>
        <v>59</v>
      </c>
      <c r="B62" s="15" t="str">
        <f>'бланки '!C64</f>
        <v>Муниципальное автономное общеобразовательное учреждение средняя общеобразовательная школа № 35 г.Томска</v>
      </c>
      <c r="C62" s="15">
        <f>анкеты!C60</f>
        <v>461</v>
      </c>
      <c r="D62" s="15">
        <f>SUMIF('бланки '!K64:Y64,"&lt;2")</f>
        <v>14</v>
      </c>
      <c r="E62" s="15">
        <f>COUNTIF('бланки '!K64:Y64,"&lt;2")</f>
        <v>14</v>
      </c>
      <c r="F62" s="15">
        <f>SUMIF('бланки '!Z64:CM64,"&lt;2")</f>
        <v>60</v>
      </c>
      <c r="G62" s="15">
        <f>COUNTIF('бланки '!Z64:CM64,"&lt;2")</f>
        <v>60</v>
      </c>
      <c r="H62" s="15">
        <f>SUM('бланки '!CN64:CQ64)</f>
        <v>4</v>
      </c>
      <c r="I62" s="15">
        <f>анкеты!E60</f>
        <v>461</v>
      </c>
      <c r="J62" s="15">
        <f>анкеты!D60</f>
        <v>461</v>
      </c>
      <c r="K62" s="15">
        <f>анкеты!G60</f>
        <v>461</v>
      </c>
      <c r="L62" s="15">
        <f>анкеты!F60</f>
        <v>461</v>
      </c>
      <c r="M62" s="15">
        <f t="shared" si="31"/>
        <v>100</v>
      </c>
      <c r="N62" s="15">
        <f t="shared" si="32"/>
        <v>100</v>
      </c>
      <c r="O62" s="15">
        <f t="shared" si="33"/>
        <v>100</v>
      </c>
      <c r="P62" s="15">
        <f t="shared" si="34"/>
        <v>100</v>
      </c>
      <c r="Q62" s="52">
        <f t="shared" si="35"/>
        <v>100</v>
      </c>
      <c r="R62" s="52">
        <f t="shared" si="36"/>
        <v>100</v>
      </c>
      <c r="S62" s="52">
        <f t="shared" si="37"/>
        <v>100</v>
      </c>
      <c r="T62" s="51">
        <f t="shared" si="38"/>
        <v>100</v>
      </c>
      <c r="U62" s="15">
        <f>SUM('бланки '!CR64:CV64)</f>
        <v>5</v>
      </c>
      <c r="V62" s="15"/>
      <c r="W62" s="15"/>
      <c r="X62" s="15">
        <f>анкеты!H60</f>
        <v>461</v>
      </c>
      <c r="Y62" s="15">
        <f t="shared" si="39"/>
        <v>461</v>
      </c>
      <c r="Z62" s="52">
        <f t="shared" si="40"/>
        <v>100</v>
      </c>
      <c r="AA62" s="52">
        <f t="shared" si="41"/>
        <v>100</v>
      </c>
      <c r="AB62" s="52">
        <f t="shared" si="42"/>
        <v>100</v>
      </c>
      <c r="AC62" s="20">
        <f t="shared" si="43"/>
        <v>100</v>
      </c>
      <c r="AD62" s="15">
        <f>IF('бланки '!I64=1,('бланки '!CX64+'бланки '!CZ64)*3,SUM('бланки '!CW64:DA64))</f>
        <v>3</v>
      </c>
      <c r="AE62" s="15">
        <f>IF('бланки '!H64=2,SUM('бланки '!DE64:DG64)*2-1,SUM('бланки '!DB64:DG64))</f>
        <v>3</v>
      </c>
      <c r="AF62" s="15">
        <f>анкеты!J60</f>
        <v>116</v>
      </c>
      <c r="AG62" s="15">
        <f>анкеты!I60</f>
        <v>116</v>
      </c>
      <c r="AH62" s="52">
        <f t="shared" si="44"/>
        <v>60</v>
      </c>
      <c r="AI62" s="52">
        <f t="shared" si="45"/>
        <v>60</v>
      </c>
      <c r="AJ62" s="2">
        <f t="shared" si="46"/>
        <v>100</v>
      </c>
      <c r="AK62" s="20">
        <f t="shared" si="47"/>
        <v>72</v>
      </c>
      <c r="AL62" s="15">
        <f>анкеты!K60</f>
        <v>461</v>
      </c>
      <c r="AM62" s="15">
        <f t="shared" si="48"/>
        <v>461</v>
      </c>
      <c r="AN62" s="15">
        <f>анкеты!L60</f>
        <v>461</v>
      </c>
      <c r="AO62" s="15">
        <f t="shared" si="49"/>
        <v>461</v>
      </c>
      <c r="AP62" s="15">
        <f>анкеты!N60</f>
        <v>461</v>
      </c>
      <c r="AQ62" s="15">
        <f>анкеты!M60</f>
        <v>461</v>
      </c>
      <c r="AR62" s="52">
        <f t="shared" si="50"/>
        <v>100</v>
      </c>
      <c r="AS62" s="52">
        <f t="shared" si="51"/>
        <v>100</v>
      </c>
      <c r="AT62" s="52">
        <f t="shared" si="52"/>
        <v>100</v>
      </c>
      <c r="AU62" s="51">
        <f t="shared" si="53"/>
        <v>100</v>
      </c>
      <c r="AV62" s="15">
        <f>анкеты!O60</f>
        <v>461</v>
      </c>
      <c r="AW62" s="15">
        <f t="shared" si="54"/>
        <v>461</v>
      </c>
      <c r="AX62" s="15">
        <f>анкеты!P60</f>
        <v>461</v>
      </c>
      <c r="AY62" s="15">
        <f t="shared" si="55"/>
        <v>461</v>
      </c>
      <c r="AZ62" s="15">
        <f>анкеты!Q60</f>
        <v>461</v>
      </c>
      <c r="BA62" s="15">
        <f t="shared" si="56"/>
        <v>461</v>
      </c>
      <c r="BB62" s="52">
        <f t="shared" si="57"/>
        <v>100</v>
      </c>
      <c r="BC62" s="52">
        <f t="shared" si="58"/>
        <v>100</v>
      </c>
      <c r="BD62" s="52">
        <f t="shared" si="59"/>
        <v>100</v>
      </c>
      <c r="BE62" s="51">
        <f t="shared" si="60"/>
        <v>100</v>
      </c>
      <c r="BF62" s="15">
        <f t="shared" si="61"/>
        <v>94.4</v>
      </c>
    </row>
    <row r="63" spans="1:58">
      <c r="A63" s="15">
        <f>'бланки '!D65</f>
        <v>60</v>
      </c>
      <c r="B63" s="15" t="str">
        <f>'бланки '!C65</f>
        <v>Муниципальное автономное общеобразовательное учреждение средняя общеобразовательная школа № 15 имени Г.Е. Николаевой г. Томска</v>
      </c>
      <c r="C63" s="15">
        <f>анкеты!C61</f>
        <v>333</v>
      </c>
      <c r="D63" s="15">
        <f>SUMIF('бланки '!K65:Y65,"&lt;2")</f>
        <v>14</v>
      </c>
      <c r="E63" s="15">
        <f>COUNTIF('бланки '!K65:Y65,"&lt;2")</f>
        <v>14</v>
      </c>
      <c r="F63" s="15">
        <f>SUMIF('бланки '!Z65:CM65,"&lt;2")</f>
        <v>60</v>
      </c>
      <c r="G63" s="15">
        <f>COUNTIF('бланки '!Z65:CM65,"&lt;2")</f>
        <v>60</v>
      </c>
      <c r="H63" s="15">
        <f>SUM('бланки '!CN65:CQ65)</f>
        <v>4</v>
      </c>
      <c r="I63" s="15">
        <f>анкеты!E61</f>
        <v>333</v>
      </c>
      <c r="J63" s="15">
        <f>анкеты!D61</f>
        <v>333</v>
      </c>
      <c r="K63" s="15">
        <f>анкеты!G61</f>
        <v>333</v>
      </c>
      <c r="L63" s="15">
        <f>анкеты!F61</f>
        <v>333</v>
      </c>
      <c r="M63" s="15">
        <f t="shared" si="31"/>
        <v>100</v>
      </c>
      <c r="N63" s="15">
        <f t="shared" si="32"/>
        <v>100</v>
      </c>
      <c r="O63" s="15">
        <f t="shared" si="33"/>
        <v>100</v>
      </c>
      <c r="P63" s="15">
        <f t="shared" si="34"/>
        <v>100</v>
      </c>
      <c r="Q63" s="52">
        <f t="shared" si="35"/>
        <v>100</v>
      </c>
      <c r="R63" s="52">
        <f t="shared" si="36"/>
        <v>100</v>
      </c>
      <c r="S63" s="52">
        <f t="shared" si="37"/>
        <v>100</v>
      </c>
      <c r="T63" s="51">
        <f t="shared" si="38"/>
        <v>100</v>
      </c>
      <c r="U63" s="15">
        <f>SUM('бланки '!CR65:CV65)</f>
        <v>5</v>
      </c>
      <c r="V63" s="15"/>
      <c r="W63" s="15"/>
      <c r="X63" s="15">
        <f>анкеты!H61</f>
        <v>333</v>
      </c>
      <c r="Y63" s="15">
        <f t="shared" si="39"/>
        <v>333</v>
      </c>
      <c r="Z63" s="52">
        <f t="shared" si="40"/>
        <v>100</v>
      </c>
      <c r="AA63" s="52">
        <f t="shared" si="41"/>
        <v>100</v>
      </c>
      <c r="AB63" s="52">
        <f t="shared" si="42"/>
        <v>100</v>
      </c>
      <c r="AC63" s="20">
        <f t="shared" si="43"/>
        <v>100</v>
      </c>
      <c r="AD63" s="15">
        <f>IF('бланки '!I65=1,('бланки '!CX65+'бланки '!CZ65)*3,SUM('бланки '!CW65:DA65))</f>
        <v>2</v>
      </c>
      <c r="AE63" s="15">
        <f>IF('бланки '!H65=2,SUM('бланки '!DE65:DG65)*2-1,SUM('бланки '!DB65:DG65))</f>
        <v>3</v>
      </c>
      <c r="AF63" s="15">
        <f>анкеты!J61</f>
        <v>84</v>
      </c>
      <c r="AG63" s="15">
        <f>анкеты!I61</f>
        <v>84</v>
      </c>
      <c r="AH63" s="52">
        <f t="shared" si="44"/>
        <v>40</v>
      </c>
      <c r="AI63" s="52">
        <f t="shared" si="45"/>
        <v>60</v>
      </c>
      <c r="AJ63" s="2">
        <f t="shared" si="46"/>
        <v>100</v>
      </c>
      <c r="AK63" s="20">
        <f t="shared" si="47"/>
        <v>66</v>
      </c>
      <c r="AL63" s="15">
        <f>анкеты!K61</f>
        <v>333</v>
      </c>
      <c r="AM63" s="15">
        <f t="shared" si="48"/>
        <v>333</v>
      </c>
      <c r="AN63" s="15">
        <f>анкеты!L61</f>
        <v>333</v>
      </c>
      <c r="AO63" s="15">
        <f t="shared" si="49"/>
        <v>333</v>
      </c>
      <c r="AP63" s="15">
        <f>анкеты!N61</f>
        <v>333</v>
      </c>
      <c r="AQ63" s="15">
        <f>анкеты!M61</f>
        <v>333</v>
      </c>
      <c r="AR63" s="52">
        <f t="shared" si="50"/>
        <v>100</v>
      </c>
      <c r="AS63" s="52">
        <f t="shared" si="51"/>
        <v>100</v>
      </c>
      <c r="AT63" s="52">
        <f t="shared" si="52"/>
        <v>100</v>
      </c>
      <c r="AU63" s="51">
        <f t="shared" si="53"/>
        <v>100</v>
      </c>
      <c r="AV63" s="15">
        <f>анкеты!O61</f>
        <v>333</v>
      </c>
      <c r="AW63" s="15">
        <f t="shared" si="54"/>
        <v>333</v>
      </c>
      <c r="AX63" s="15">
        <f>анкеты!P61</f>
        <v>333</v>
      </c>
      <c r="AY63" s="15">
        <f t="shared" si="55"/>
        <v>333</v>
      </c>
      <c r="AZ63" s="15">
        <f>анкеты!Q61</f>
        <v>333</v>
      </c>
      <c r="BA63" s="15">
        <f t="shared" si="56"/>
        <v>333</v>
      </c>
      <c r="BB63" s="52">
        <f t="shared" si="57"/>
        <v>100</v>
      </c>
      <c r="BC63" s="52">
        <f t="shared" si="58"/>
        <v>100</v>
      </c>
      <c r="BD63" s="52">
        <f t="shared" si="59"/>
        <v>100</v>
      </c>
      <c r="BE63" s="51">
        <f t="shared" si="60"/>
        <v>100</v>
      </c>
      <c r="BF63" s="15">
        <f t="shared" si="61"/>
        <v>93.2</v>
      </c>
    </row>
    <row r="64" spans="1:58">
      <c r="A64" s="15">
        <f>'бланки '!D66</f>
        <v>61</v>
      </c>
      <c r="B64" s="15" t="str">
        <f>'бланки '!C66</f>
        <v>Муниципальное автономное общеобразовательное учреждение основная общеобразовательная школа № 66 г. Томска</v>
      </c>
      <c r="C64" s="15">
        <f>анкеты!C62</f>
        <v>79</v>
      </c>
      <c r="D64" s="15">
        <f>SUMIF('бланки '!K66:Y66,"&lt;2")</f>
        <v>14</v>
      </c>
      <c r="E64" s="15">
        <f>COUNTIF('бланки '!K66:Y66,"&lt;2")</f>
        <v>14</v>
      </c>
      <c r="F64" s="15">
        <f>SUMIF('бланки '!Z66:CM66,"&lt;2")</f>
        <v>60</v>
      </c>
      <c r="G64" s="15">
        <f>COUNTIF('бланки '!Z66:CM66,"&lt;2")</f>
        <v>60</v>
      </c>
      <c r="H64" s="15">
        <f>SUM('бланки '!CN66:CQ66)</f>
        <v>4</v>
      </c>
      <c r="I64" s="15">
        <f>анкеты!E62</f>
        <v>79</v>
      </c>
      <c r="J64" s="15">
        <f>анкеты!D62</f>
        <v>79</v>
      </c>
      <c r="K64" s="15">
        <f>анкеты!G62</f>
        <v>79</v>
      </c>
      <c r="L64" s="15">
        <f>анкеты!F62</f>
        <v>79</v>
      </c>
      <c r="M64" s="15">
        <f t="shared" si="31"/>
        <v>100</v>
      </c>
      <c r="N64" s="15">
        <f t="shared" si="32"/>
        <v>100</v>
      </c>
      <c r="O64" s="15">
        <f t="shared" si="33"/>
        <v>100</v>
      </c>
      <c r="P64" s="15">
        <f t="shared" si="34"/>
        <v>100</v>
      </c>
      <c r="Q64" s="52">
        <f t="shared" si="35"/>
        <v>100</v>
      </c>
      <c r="R64" s="52">
        <f t="shared" si="36"/>
        <v>100</v>
      </c>
      <c r="S64" s="52">
        <f t="shared" si="37"/>
        <v>100</v>
      </c>
      <c r="T64" s="51">
        <f t="shared" si="38"/>
        <v>100</v>
      </c>
      <c r="U64" s="15">
        <f>SUM('бланки '!CR66:CV66)</f>
        <v>5</v>
      </c>
      <c r="V64" s="15"/>
      <c r="W64" s="15"/>
      <c r="X64" s="15">
        <f>анкеты!H62</f>
        <v>79</v>
      </c>
      <c r="Y64" s="15">
        <f t="shared" si="39"/>
        <v>79</v>
      </c>
      <c r="Z64" s="52">
        <f t="shared" si="40"/>
        <v>100</v>
      </c>
      <c r="AA64" s="52">
        <f t="shared" si="41"/>
        <v>100</v>
      </c>
      <c r="AB64" s="52">
        <f t="shared" si="42"/>
        <v>100</v>
      </c>
      <c r="AC64" s="20">
        <f t="shared" si="43"/>
        <v>100</v>
      </c>
      <c r="AD64" s="15">
        <f>IF('бланки '!I66=1,('бланки '!CX66+'бланки '!CZ66)*3,SUM('бланки '!CW66:DA66))</f>
        <v>1</v>
      </c>
      <c r="AE64" s="15">
        <f>IF('бланки '!H66=2,SUM('бланки '!DE66:DG66)*2-1,SUM('бланки '!DB66:DG66))</f>
        <v>4</v>
      </c>
      <c r="AF64" s="15">
        <f>анкеты!J62</f>
        <v>20</v>
      </c>
      <c r="AG64" s="15">
        <f>анкеты!I62</f>
        <v>20</v>
      </c>
      <c r="AH64" s="52">
        <f t="shared" si="44"/>
        <v>20</v>
      </c>
      <c r="AI64" s="52">
        <f t="shared" si="45"/>
        <v>80</v>
      </c>
      <c r="AJ64" s="2">
        <f t="shared" si="46"/>
        <v>100</v>
      </c>
      <c r="AK64" s="20">
        <f t="shared" si="47"/>
        <v>68</v>
      </c>
      <c r="AL64" s="15">
        <f>анкеты!K62</f>
        <v>79</v>
      </c>
      <c r="AM64" s="15">
        <f t="shared" si="48"/>
        <v>79</v>
      </c>
      <c r="AN64" s="15">
        <f>анкеты!L62</f>
        <v>79</v>
      </c>
      <c r="AO64" s="15">
        <f t="shared" si="49"/>
        <v>79</v>
      </c>
      <c r="AP64" s="15">
        <f>анкеты!N62</f>
        <v>79</v>
      </c>
      <c r="AQ64" s="15">
        <f>анкеты!M62</f>
        <v>79</v>
      </c>
      <c r="AR64" s="52">
        <f t="shared" si="50"/>
        <v>100</v>
      </c>
      <c r="AS64" s="52">
        <f t="shared" si="51"/>
        <v>100</v>
      </c>
      <c r="AT64" s="52">
        <f t="shared" si="52"/>
        <v>100</v>
      </c>
      <c r="AU64" s="51">
        <f t="shared" si="53"/>
        <v>100</v>
      </c>
      <c r="AV64" s="15">
        <f>анкеты!O62</f>
        <v>79</v>
      </c>
      <c r="AW64" s="15">
        <f t="shared" si="54"/>
        <v>79</v>
      </c>
      <c r="AX64" s="15">
        <f>анкеты!P62</f>
        <v>79</v>
      </c>
      <c r="AY64" s="15">
        <f t="shared" si="55"/>
        <v>79</v>
      </c>
      <c r="AZ64" s="15">
        <f>анкеты!Q62</f>
        <v>79</v>
      </c>
      <c r="BA64" s="15">
        <f t="shared" si="56"/>
        <v>79</v>
      </c>
      <c r="BB64" s="52">
        <f t="shared" si="57"/>
        <v>100</v>
      </c>
      <c r="BC64" s="52">
        <f t="shared" si="58"/>
        <v>100</v>
      </c>
      <c r="BD64" s="52">
        <f t="shared" si="59"/>
        <v>100</v>
      </c>
      <c r="BE64" s="51">
        <f t="shared" si="60"/>
        <v>100</v>
      </c>
      <c r="BF64" s="15">
        <f t="shared" si="61"/>
        <v>93.6</v>
      </c>
    </row>
    <row r="65" spans="1:58">
      <c r="A65" s="15">
        <f>'бланки '!D67</f>
        <v>62</v>
      </c>
      <c r="B65" s="15" t="str">
        <f>'бланки '!C67</f>
        <v>ЧАСТНОЕ ОБЩЕОБРАЗОВАТЕЛЬНОЕ УЧРЕЖДЕНИЕ ГИМНАЗИЯ "ТОМЬ"</v>
      </c>
      <c r="C65" s="15">
        <f>анкеты!C63</f>
        <v>76</v>
      </c>
      <c r="D65" s="15">
        <f>SUMIF('бланки '!K67:Y67,"&lt;2")</f>
        <v>14</v>
      </c>
      <c r="E65" s="15">
        <f>COUNTIF('бланки '!K67:Y67,"&lt;2")</f>
        <v>14</v>
      </c>
      <c r="F65" s="15">
        <f>SUMIF('бланки '!Z67:CM67,"&lt;2")</f>
        <v>60</v>
      </c>
      <c r="G65" s="15">
        <f>COUNTIF('бланки '!Z67:CM67,"&lt;2")</f>
        <v>60</v>
      </c>
      <c r="H65" s="15">
        <f>SUM('бланки '!CN67:CQ67)</f>
        <v>4</v>
      </c>
      <c r="I65" s="15">
        <f>анкеты!E63</f>
        <v>76</v>
      </c>
      <c r="J65" s="15">
        <f>анкеты!D63</f>
        <v>76</v>
      </c>
      <c r="K65" s="15">
        <f>анкеты!G63</f>
        <v>76</v>
      </c>
      <c r="L65" s="15">
        <f>анкеты!F63</f>
        <v>76</v>
      </c>
      <c r="M65" s="15">
        <f t="shared" si="31"/>
        <v>100</v>
      </c>
      <c r="N65" s="15">
        <f t="shared" si="32"/>
        <v>100</v>
      </c>
      <c r="O65" s="15">
        <f t="shared" si="33"/>
        <v>100</v>
      </c>
      <c r="P65" s="15">
        <f t="shared" si="34"/>
        <v>100</v>
      </c>
      <c r="Q65" s="52">
        <f t="shared" si="35"/>
        <v>100</v>
      </c>
      <c r="R65" s="52">
        <f t="shared" si="36"/>
        <v>100</v>
      </c>
      <c r="S65" s="52">
        <f t="shared" si="37"/>
        <v>100</v>
      </c>
      <c r="T65" s="51">
        <f t="shared" si="38"/>
        <v>100</v>
      </c>
      <c r="U65" s="15">
        <f>SUM('бланки '!CR67:CV67)</f>
        <v>5</v>
      </c>
      <c r="V65" s="15"/>
      <c r="W65" s="15"/>
      <c r="X65" s="15">
        <f>анкеты!H63</f>
        <v>76</v>
      </c>
      <c r="Y65" s="15">
        <f t="shared" si="39"/>
        <v>76</v>
      </c>
      <c r="Z65" s="52">
        <f t="shared" si="40"/>
        <v>100</v>
      </c>
      <c r="AA65" s="52">
        <f t="shared" si="41"/>
        <v>100</v>
      </c>
      <c r="AB65" s="52">
        <f t="shared" si="42"/>
        <v>100</v>
      </c>
      <c r="AC65" s="20">
        <f t="shared" si="43"/>
        <v>100</v>
      </c>
      <c r="AD65" s="15">
        <f>IF('бланки '!I67=1,('бланки '!CX67+'бланки '!CZ67)*3,SUM('бланки '!CW67:DA67))</f>
        <v>0</v>
      </c>
      <c r="AE65" s="15">
        <f>IF('бланки '!H67=2,SUM('бланки '!DE67:DG67)*2-1,SUM('бланки '!DB67:DG67))</f>
        <v>5</v>
      </c>
      <c r="AF65" s="15">
        <f>анкеты!J63</f>
        <v>19</v>
      </c>
      <c r="AG65" s="15">
        <f>анкеты!I63</f>
        <v>19</v>
      </c>
      <c r="AH65" s="52">
        <f t="shared" si="44"/>
        <v>0</v>
      </c>
      <c r="AI65" s="52">
        <f t="shared" si="45"/>
        <v>100</v>
      </c>
      <c r="AJ65" s="2">
        <f t="shared" si="46"/>
        <v>100</v>
      </c>
      <c r="AK65" s="20">
        <f t="shared" si="47"/>
        <v>70</v>
      </c>
      <c r="AL65" s="15">
        <f>анкеты!K63</f>
        <v>76</v>
      </c>
      <c r="AM65" s="15">
        <f t="shared" si="48"/>
        <v>76</v>
      </c>
      <c r="AN65" s="15">
        <f>анкеты!L63</f>
        <v>76</v>
      </c>
      <c r="AO65" s="15">
        <f t="shared" si="49"/>
        <v>76</v>
      </c>
      <c r="AP65" s="15">
        <f>анкеты!N63</f>
        <v>76</v>
      </c>
      <c r="AQ65" s="15">
        <f>анкеты!M63</f>
        <v>76</v>
      </c>
      <c r="AR65" s="52">
        <f t="shared" si="50"/>
        <v>100</v>
      </c>
      <c r="AS65" s="52">
        <f t="shared" si="51"/>
        <v>100</v>
      </c>
      <c r="AT65" s="52">
        <f t="shared" si="52"/>
        <v>100</v>
      </c>
      <c r="AU65" s="51">
        <f t="shared" si="53"/>
        <v>100</v>
      </c>
      <c r="AV65" s="15">
        <f>анкеты!O63</f>
        <v>76</v>
      </c>
      <c r="AW65" s="15">
        <f t="shared" si="54"/>
        <v>76</v>
      </c>
      <c r="AX65" s="15">
        <f>анкеты!P63</f>
        <v>76</v>
      </c>
      <c r="AY65" s="15">
        <f t="shared" si="55"/>
        <v>76</v>
      </c>
      <c r="AZ65" s="15">
        <f>анкеты!Q63</f>
        <v>76</v>
      </c>
      <c r="BA65" s="15">
        <f t="shared" si="56"/>
        <v>76</v>
      </c>
      <c r="BB65" s="52">
        <f t="shared" si="57"/>
        <v>100</v>
      </c>
      <c r="BC65" s="52">
        <f t="shared" si="58"/>
        <v>100</v>
      </c>
      <c r="BD65" s="52">
        <f t="shared" si="59"/>
        <v>100</v>
      </c>
      <c r="BE65" s="51">
        <f t="shared" si="60"/>
        <v>100</v>
      </c>
      <c r="BF65" s="15">
        <f t="shared" si="61"/>
        <v>94</v>
      </c>
    </row>
    <row r="66" spans="1:58">
      <c r="A66" s="15">
        <f>'бланки '!D68</f>
        <v>63</v>
      </c>
      <c r="B66" s="15" t="str">
        <f>'бланки '!C68</f>
        <v>ЧАСТНОЕ ОБЩЕОБРАЗОВАТЕЛЬНОЕ УЧРЕЖДЕНИЕ СИБИРСКИЙ ИНСТИТУТ РАЗВИВАЮЩЕГО ОБУЧЕНИЯ "ПЕЛЕНГ"</v>
      </c>
      <c r="C66" s="15">
        <f>анкеты!C64</f>
        <v>111</v>
      </c>
      <c r="D66" s="15">
        <f>SUMIF('бланки '!K68:Y68,"&lt;2")</f>
        <v>14</v>
      </c>
      <c r="E66" s="15">
        <f>COUNTIF('бланки '!K68:Y68,"&lt;2")</f>
        <v>14</v>
      </c>
      <c r="F66" s="15">
        <f>SUMIF('бланки '!Z68:CM68,"&lt;2")</f>
        <v>60</v>
      </c>
      <c r="G66" s="15">
        <f>COUNTIF('бланки '!Z68:CM68,"&lt;2")</f>
        <v>60</v>
      </c>
      <c r="H66" s="15">
        <f>SUM('бланки '!CN68:CQ68)</f>
        <v>4</v>
      </c>
      <c r="I66" s="15">
        <f>анкеты!E64</f>
        <v>111</v>
      </c>
      <c r="J66" s="15">
        <f>анкеты!D64</f>
        <v>111</v>
      </c>
      <c r="K66" s="15">
        <f>анкеты!G64</f>
        <v>111</v>
      </c>
      <c r="L66" s="15">
        <f>анкеты!F64</f>
        <v>111</v>
      </c>
      <c r="M66" s="15">
        <f t="shared" si="31"/>
        <v>100</v>
      </c>
      <c r="N66" s="15">
        <f t="shared" si="32"/>
        <v>100</v>
      </c>
      <c r="O66" s="15">
        <f t="shared" si="33"/>
        <v>100</v>
      </c>
      <c r="P66" s="15">
        <f t="shared" si="34"/>
        <v>100</v>
      </c>
      <c r="Q66" s="52">
        <f t="shared" si="35"/>
        <v>100</v>
      </c>
      <c r="R66" s="52">
        <f t="shared" si="36"/>
        <v>100</v>
      </c>
      <c r="S66" s="52">
        <f t="shared" si="37"/>
        <v>100</v>
      </c>
      <c r="T66" s="51">
        <f t="shared" si="38"/>
        <v>100</v>
      </c>
      <c r="U66" s="15">
        <f>SUM('бланки '!CR68:CV68)</f>
        <v>5</v>
      </c>
      <c r="V66" s="15"/>
      <c r="W66" s="15"/>
      <c r="X66" s="15">
        <f>анкеты!H64</f>
        <v>111</v>
      </c>
      <c r="Y66" s="15">
        <f t="shared" si="39"/>
        <v>111</v>
      </c>
      <c r="Z66" s="52">
        <f t="shared" si="40"/>
        <v>100</v>
      </c>
      <c r="AA66" s="52">
        <f t="shared" si="41"/>
        <v>100</v>
      </c>
      <c r="AB66" s="52">
        <f t="shared" si="42"/>
        <v>100</v>
      </c>
      <c r="AC66" s="20">
        <f t="shared" si="43"/>
        <v>100</v>
      </c>
      <c r="AD66" s="15">
        <f>IF('бланки '!I68=1,('бланки '!CX68+'бланки '!CZ68)*3,SUM('бланки '!CW68:DA68))</f>
        <v>1</v>
      </c>
      <c r="AE66" s="15">
        <f>IF('бланки '!H68=2,SUM('бланки '!DE68:DG68)*2-1,SUM('бланки '!DB68:DG68))</f>
        <v>3</v>
      </c>
      <c r="AF66" s="15">
        <f>анкеты!J64</f>
        <v>28</v>
      </c>
      <c r="AG66" s="15">
        <f>анкеты!I64</f>
        <v>28</v>
      </c>
      <c r="AH66" s="52">
        <f t="shared" si="44"/>
        <v>20</v>
      </c>
      <c r="AI66" s="52">
        <f t="shared" si="45"/>
        <v>60</v>
      </c>
      <c r="AJ66" s="2">
        <f t="shared" si="46"/>
        <v>100</v>
      </c>
      <c r="AK66" s="20">
        <f t="shared" si="47"/>
        <v>60</v>
      </c>
      <c r="AL66" s="15">
        <f>анкеты!K64</f>
        <v>111</v>
      </c>
      <c r="AM66" s="15">
        <f t="shared" si="48"/>
        <v>111</v>
      </c>
      <c r="AN66" s="15">
        <f>анкеты!L64</f>
        <v>111</v>
      </c>
      <c r="AO66" s="15">
        <f t="shared" si="49"/>
        <v>111</v>
      </c>
      <c r="AP66" s="15">
        <f>анкеты!N64</f>
        <v>111</v>
      </c>
      <c r="AQ66" s="15">
        <f>анкеты!M64</f>
        <v>111</v>
      </c>
      <c r="AR66" s="52">
        <f t="shared" si="50"/>
        <v>100</v>
      </c>
      <c r="AS66" s="52">
        <f t="shared" si="51"/>
        <v>100</v>
      </c>
      <c r="AT66" s="52">
        <f t="shared" si="52"/>
        <v>100</v>
      </c>
      <c r="AU66" s="51">
        <f t="shared" si="53"/>
        <v>100</v>
      </c>
      <c r="AV66" s="15">
        <f>анкеты!O64</f>
        <v>111</v>
      </c>
      <c r="AW66" s="15">
        <f t="shared" si="54"/>
        <v>111</v>
      </c>
      <c r="AX66" s="15">
        <f>анкеты!P64</f>
        <v>111</v>
      </c>
      <c r="AY66" s="15">
        <f t="shared" si="55"/>
        <v>111</v>
      </c>
      <c r="AZ66" s="15">
        <f>анкеты!Q64</f>
        <v>111</v>
      </c>
      <c r="BA66" s="15">
        <f t="shared" si="56"/>
        <v>111</v>
      </c>
      <c r="BB66" s="52">
        <f t="shared" si="57"/>
        <v>100</v>
      </c>
      <c r="BC66" s="52">
        <f t="shared" si="58"/>
        <v>100</v>
      </c>
      <c r="BD66" s="52">
        <f t="shared" si="59"/>
        <v>100</v>
      </c>
      <c r="BE66" s="51">
        <f t="shared" si="60"/>
        <v>100</v>
      </c>
      <c r="BF66" s="15">
        <f t="shared" si="61"/>
        <v>92</v>
      </c>
    </row>
    <row r="67" spans="1:58">
      <c r="A67" s="15">
        <f>'бланки '!D69</f>
        <v>64</v>
      </c>
      <c r="B67" s="15" t="str">
        <f>'бланки '!C69</f>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C67" s="15">
        <f>анкеты!C65</f>
        <v>462</v>
      </c>
      <c r="D67" s="15">
        <f>SUMIF('бланки '!K69:Y69,"&lt;2")</f>
        <v>14</v>
      </c>
      <c r="E67" s="15">
        <f>COUNTIF('бланки '!K69:Y69,"&lt;2")</f>
        <v>14</v>
      </c>
      <c r="F67" s="15">
        <f>SUMIF('бланки '!Z69:CM69,"&lt;2")</f>
        <v>60</v>
      </c>
      <c r="G67" s="15">
        <f>COUNTIF('бланки '!Z69:CM69,"&lt;2")</f>
        <v>60</v>
      </c>
      <c r="H67" s="15">
        <f>SUM('бланки '!CN69:CQ69)</f>
        <v>4</v>
      </c>
      <c r="I67" s="15">
        <f>анкеты!E65</f>
        <v>462</v>
      </c>
      <c r="J67" s="15">
        <f>анкеты!D65</f>
        <v>462</v>
      </c>
      <c r="K67" s="15">
        <f>анкеты!G65</f>
        <v>462</v>
      </c>
      <c r="L67" s="15">
        <f>анкеты!F65</f>
        <v>462</v>
      </c>
      <c r="M67" s="15">
        <f t="shared" si="31"/>
        <v>100</v>
      </c>
      <c r="N67" s="15">
        <f t="shared" si="32"/>
        <v>100</v>
      </c>
      <c r="O67" s="15">
        <f t="shared" si="33"/>
        <v>100</v>
      </c>
      <c r="P67" s="15">
        <f t="shared" si="34"/>
        <v>100</v>
      </c>
      <c r="Q67" s="52">
        <f t="shared" si="35"/>
        <v>100</v>
      </c>
      <c r="R67" s="52">
        <f t="shared" si="36"/>
        <v>100</v>
      </c>
      <c r="S67" s="52">
        <f t="shared" si="37"/>
        <v>100</v>
      </c>
      <c r="T67" s="51">
        <f t="shared" si="38"/>
        <v>100</v>
      </c>
      <c r="U67" s="15">
        <f>SUM('бланки '!CR69:CV69)</f>
        <v>5</v>
      </c>
      <c r="V67" s="15"/>
      <c r="W67" s="15"/>
      <c r="X67" s="15">
        <f>анкеты!H65</f>
        <v>462</v>
      </c>
      <c r="Y67" s="15">
        <f t="shared" si="39"/>
        <v>462</v>
      </c>
      <c r="Z67" s="52">
        <f t="shared" si="40"/>
        <v>100</v>
      </c>
      <c r="AA67" s="52">
        <f t="shared" si="41"/>
        <v>100</v>
      </c>
      <c r="AB67" s="52">
        <f t="shared" si="42"/>
        <v>100</v>
      </c>
      <c r="AC67" s="20">
        <f t="shared" si="43"/>
        <v>100</v>
      </c>
      <c r="AD67" s="15">
        <f>IF('бланки '!I69=1,('бланки '!CX69+'бланки '!CZ69)*3,SUM('бланки '!CW69:DA69))</f>
        <v>1</v>
      </c>
      <c r="AE67" s="15">
        <f>IF('бланки '!H69=2,SUM('бланки '!DE69:DG69)*2-1,SUM('бланки '!DB69:DG69))</f>
        <v>6</v>
      </c>
      <c r="AF67" s="15">
        <f>анкеты!J65</f>
        <v>116</v>
      </c>
      <c r="AG67" s="15">
        <f>анкеты!I65</f>
        <v>116</v>
      </c>
      <c r="AH67" s="52">
        <f t="shared" si="44"/>
        <v>20</v>
      </c>
      <c r="AI67" s="52">
        <f t="shared" si="45"/>
        <v>100</v>
      </c>
      <c r="AJ67" s="2">
        <f t="shared" si="46"/>
        <v>100</v>
      </c>
      <c r="AK67" s="20">
        <f t="shared" si="47"/>
        <v>76</v>
      </c>
      <c r="AL67" s="15">
        <f>анкеты!K65</f>
        <v>462</v>
      </c>
      <c r="AM67" s="15">
        <f t="shared" si="48"/>
        <v>462</v>
      </c>
      <c r="AN67" s="15">
        <f>анкеты!L65</f>
        <v>462</v>
      </c>
      <c r="AO67" s="15">
        <f t="shared" si="49"/>
        <v>462</v>
      </c>
      <c r="AP67" s="15">
        <f>анкеты!N65</f>
        <v>462</v>
      </c>
      <c r="AQ67" s="15">
        <f>анкеты!M65</f>
        <v>462</v>
      </c>
      <c r="AR67" s="52">
        <f t="shared" si="50"/>
        <v>100</v>
      </c>
      <c r="AS67" s="52">
        <f t="shared" si="51"/>
        <v>100</v>
      </c>
      <c r="AT67" s="52">
        <f t="shared" si="52"/>
        <v>100</v>
      </c>
      <c r="AU67" s="51">
        <f t="shared" si="53"/>
        <v>100</v>
      </c>
      <c r="AV67" s="15">
        <f>анкеты!O65</f>
        <v>462</v>
      </c>
      <c r="AW67" s="15">
        <f t="shared" si="54"/>
        <v>462</v>
      </c>
      <c r="AX67" s="15">
        <f>анкеты!P65</f>
        <v>462</v>
      </c>
      <c r="AY67" s="15">
        <f t="shared" si="55"/>
        <v>462</v>
      </c>
      <c r="AZ67" s="15">
        <f>анкеты!Q65</f>
        <v>462</v>
      </c>
      <c r="BA67" s="15">
        <f t="shared" si="56"/>
        <v>462</v>
      </c>
      <c r="BB67" s="52">
        <f t="shared" si="57"/>
        <v>100</v>
      </c>
      <c r="BC67" s="52">
        <f t="shared" si="58"/>
        <v>100</v>
      </c>
      <c r="BD67" s="52">
        <f t="shared" si="59"/>
        <v>100</v>
      </c>
      <c r="BE67" s="51">
        <f t="shared" si="60"/>
        <v>100</v>
      </c>
      <c r="BF67" s="15">
        <f t="shared" si="61"/>
        <v>95.2</v>
      </c>
    </row>
    <row r="68" spans="1:58">
      <c r="A68" s="15">
        <f>'бланки '!D70</f>
        <v>65</v>
      </c>
      <c r="B68" s="15" t="str">
        <f>'бланки '!C70</f>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C68" s="15">
        <f>анкеты!C66</f>
        <v>460</v>
      </c>
      <c r="D68" s="15">
        <f>SUMIF('бланки '!K70:Y70,"&lt;2")</f>
        <v>14</v>
      </c>
      <c r="E68" s="15">
        <f>COUNTIF('бланки '!K70:Y70,"&lt;2")</f>
        <v>14</v>
      </c>
      <c r="F68" s="15">
        <f>SUMIF('бланки '!Z70:CM70,"&lt;2")</f>
        <v>60</v>
      </c>
      <c r="G68" s="15">
        <f>COUNTIF('бланки '!Z70:CM70,"&lt;2")</f>
        <v>60</v>
      </c>
      <c r="H68" s="15">
        <f>SUM('бланки '!CN70:CQ70)</f>
        <v>4</v>
      </c>
      <c r="I68" s="15">
        <f>анкеты!E66</f>
        <v>460</v>
      </c>
      <c r="J68" s="15">
        <f>анкеты!D66</f>
        <v>460</v>
      </c>
      <c r="K68" s="15">
        <f>анкеты!G66</f>
        <v>460</v>
      </c>
      <c r="L68" s="15">
        <f>анкеты!F66</f>
        <v>460</v>
      </c>
      <c r="M68" s="15">
        <f t="shared" si="31"/>
        <v>100</v>
      </c>
      <c r="N68" s="15">
        <f t="shared" si="32"/>
        <v>100</v>
      </c>
      <c r="O68" s="15">
        <f t="shared" si="33"/>
        <v>100</v>
      </c>
      <c r="P68" s="15">
        <f t="shared" si="34"/>
        <v>100</v>
      </c>
      <c r="Q68" s="52">
        <f t="shared" si="35"/>
        <v>100</v>
      </c>
      <c r="R68" s="52">
        <f t="shared" si="36"/>
        <v>100</v>
      </c>
      <c r="S68" s="52">
        <f t="shared" si="37"/>
        <v>100</v>
      </c>
      <c r="T68" s="51">
        <f t="shared" si="38"/>
        <v>100</v>
      </c>
      <c r="U68" s="15">
        <f>SUM('бланки '!CR70:CV70)</f>
        <v>5</v>
      </c>
      <c r="V68" s="15"/>
      <c r="W68" s="15"/>
      <c r="X68" s="15">
        <f>анкеты!H66</f>
        <v>460</v>
      </c>
      <c r="Y68" s="15">
        <f t="shared" si="39"/>
        <v>460</v>
      </c>
      <c r="Z68" s="52">
        <f t="shared" si="40"/>
        <v>100</v>
      </c>
      <c r="AA68" s="52">
        <f t="shared" si="41"/>
        <v>100</v>
      </c>
      <c r="AB68" s="52">
        <f t="shared" si="42"/>
        <v>100</v>
      </c>
      <c r="AC68" s="20">
        <f t="shared" si="43"/>
        <v>100</v>
      </c>
      <c r="AD68" s="15">
        <f>IF('бланки '!I70=1,('бланки '!CX70+'бланки '!CZ70)*3,SUM('бланки '!CW70:DA70))</f>
        <v>3</v>
      </c>
      <c r="AE68" s="15">
        <f>IF('бланки '!H70=2,SUM('бланки '!DE70:DG70)*2-1,SUM('бланки '!DB70:DG70))</f>
        <v>5</v>
      </c>
      <c r="AF68" s="15">
        <f>анкеты!J66</f>
        <v>115</v>
      </c>
      <c r="AG68" s="15">
        <f>анкеты!I66</f>
        <v>115</v>
      </c>
      <c r="AH68" s="52">
        <f t="shared" si="44"/>
        <v>60</v>
      </c>
      <c r="AI68" s="52">
        <f t="shared" si="45"/>
        <v>100</v>
      </c>
      <c r="AJ68" s="2">
        <f t="shared" si="46"/>
        <v>100</v>
      </c>
      <c r="AK68" s="20">
        <f t="shared" si="47"/>
        <v>88</v>
      </c>
      <c r="AL68" s="15">
        <f>анкеты!K66</f>
        <v>460</v>
      </c>
      <c r="AM68" s="15">
        <f t="shared" si="48"/>
        <v>460</v>
      </c>
      <c r="AN68" s="15">
        <f>анкеты!L66</f>
        <v>460</v>
      </c>
      <c r="AO68" s="15">
        <f t="shared" si="49"/>
        <v>460</v>
      </c>
      <c r="AP68" s="15">
        <f>анкеты!N66</f>
        <v>460</v>
      </c>
      <c r="AQ68" s="15">
        <f>анкеты!M66</f>
        <v>460</v>
      </c>
      <c r="AR68" s="52">
        <f t="shared" si="50"/>
        <v>100</v>
      </c>
      <c r="AS68" s="52">
        <f t="shared" si="51"/>
        <v>100</v>
      </c>
      <c r="AT68" s="52">
        <f t="shared" si="52"/>
        <v>100</v>
      </c>
      <c r="AU68" s="51">
        <f t="shared" si="53"/>
        <v>100</v>
      </c>
      <c r="AV68" s="15">
        <f>анкеты!O66</f>
        <v>460</v>
      </c>
      <c r="AW68" s="15">
        <f t="shared" si="54"/>
        <v>460</v>
      </c>
      <c r="AX68" s="15">
        <f>анкеты!P66</f>
        <v>460</v>
      </c>
      <c r="AY68" s="15">
        <f t="shared" si="55"/>
        <v>460</v>
      </c>
      <c r="AZ68" s="15">
        <f>анкеты!Q66</f>
        <v>460</v>
      </c>
      <c r="BA68" s="15">
        <f t="shared" si="56"/>
        <v>460</v>
      </c>
      <c r="BB68" s="52">
        <f t="shared" si="57"/>
        <v>100</v>
      </c>
      <c r="BC68" s="52">
        <f t="shared" si="58"/>
        <v>100</v>
      </c>
      <c r="BD68" s="52">
        <f t="shared" si="59"/>
        <v>100</v>
      </c>
      <c r="BE68" s="51">
        <f t="shared" si="60"/>
        <v>100</v>
      </c>
      <c r="BF68" s="15">
        <f t="shared" si="61"/>
        <v>97.6</v>
      </c>
    </row>
    <row r="69" spans="1:58">
      <c r="A69" s="15">
        <f>'бланки '!D71</f>
        <v>66</v>
      </c>
      <c r="B69" s="15" t="str">
        <f>'бланки '!C71</f>
        <v>Муниципальное общеобразовательное учреждение Средняя общеобразовательная школа № 2 городского округа Стрежевой</v>
      </c>
      <c r="C69" s="15">
        <f>анкеты!C67</f>
        <v>260</v>
      </c>
      <c r="D69" s="15">
        <f>SUMIF('бланки '!K71:Y71,"&lt;2")</f>
        <v>14</v>
      </c>
      <c r="E69" s="15">
        <f>COUNTIF('бланки '!K71:Y71,"&lt;2")</f>
        <v>14</v>
      </c>
      <c r="F69" s="15">
        <f>SUMIF('бланки '!Z71:CM71,"&lt;2")</f>
        <v>60</v>
      </c>
      <c r="G69" s="15">
        <f>COUNTIF('бланки '!Z71:CM71,"&lt;2")</f>
        <v>60</v>
      </c>
      <c r="H69" s="15">
        <f>SUM('бланки '!CN71:CQ71)</f>
        <v>4</v>
      </c>
      <c r="I69" s="15">
        <f>анкеты!E67</f>
        <v>260</v>
      </c>
      <c r="J69" s="15">
        <f>анкеты!D67</f>
        <v>260</v>
      </c>
      <c r="K69" s="15">
        <f>анкеты!G67</f>
        <v>260</v>
      </c>
      <c r="L69" s="15">
        <f>анкеты!F67</f>
        <v>260</v>
      </c>
      <c r="M69" s="15">
        <f t="shared" si="31"/>
        <v>100</v>
      </c>
      <c r="N69" s="15">
        <f t="shared" si="32"/>
        <v>100</v>
      </c>
      <c r="O69" s="15">
        <f t="shared" si="33"/>
        <v>100</v>
      </c>
      <c r="P69" s="15">
        <f t="shared" si="34"/>
        <v>100</v>
      </c>
      <c r="Q69" s="52">
        <f t="shared" si="35"/>
        <v>100</v>
      </c>
      <c r="R69" s="52">
        <f t="shared" si="36"/>
        <v>100</v>
      </c>
      <c r="S69" s="52">
        <f t="shared" si="37"/>
        <v>100</v>
      </c>
      <c r="T69" s="51">
        <f t="shared" si="38"/>
        <v>100</v>
      </c>
      <c r="U69" s="15">
        <f>SUM('бланки '!CR71:CV71)</f>
        <v>5</v>
      </c>
      <c r="V69" s="15"/>
      <c r="W69" s="15"/>
      <c r="X69" s="15">
        <f>анкеты!H67</f>
        <v>260</v>
      </c>
      <c r="Y69" s="15">
        <f t="shared" si="39"/>
        <v>260</v>
      </c>
      <c r="Z69" s="52">
        <f t="shared" si="40"/>
        <v>100</v>
      </c>
      <c r="AA69" s="52">
        <f t="shared" si="41"/>
        <v>100</v>
      </c>
      <c r="AB69" s="52">
        <f t="shared" si="42"/>
        <v>100</v>
      </c>
      <c r="AC69" s="20">
        <f t="shared" si="43"/>
        <v>100</v>
      </c>
      <c r="AD69" s="15">
        <f>IF('бланки '!I71=1,('бланки '!CX71+'бланки '!CZ71)*3,SUM('бланки '!CW71:DA71))</f>
        <v>2</v>
      </c>
      <c r="AE69" s="15">
        <f>IF('бланки '!H71=2,SUM('бланки '!DE71:DG71)*2-1,SUM('бланки '!DB71:DG71))</f>
        <v>6</v>
      </c>
      <c r="AF69" s="15">
        <f>анкеты!J67</f>
        <v>65</v>
      </c>
      <c r="AG69" s="15">
        <f>анкеты!I67</f>
        <v>65</v>
      </c>
      <c r="AH69" s="52">
        <f t="shared" si="44"/>
        <v>40</v>
      </c>
      <c r="AI69" s="52">
        <f t="shared" si="45"/>
        <v>100</v>
      </c>
      <c r="AJ69" s="2">
        <f t="shared" si="46"/>
        <v>100</v>
      </c>
      <c r="AK69" s="20">
        <f t="shared" si="47"/>
        <v>82</v>
      </c>
      <c r="AL69" s="15">
        <f>анкеты!K67</f>
        <v>260</v>
      </c>
      <c r="AM69" s="15">
        <f t="shared" si="48"/>
        <v>260</v>
      </c>
      <c r="AN69" s="15">
        <f>анкеты!L67</f>
        <v>260</v>
      </c>
      <c r="AO69" s="15">
        <f t="shared" si="49"/>
        <v>260</v>
      </c>
      <c r="AP69" s="15">
        <f>анкеты!N67</f>
        <v>260</v>
      </c>
      <c r="AQ69" s="15">
        <f>анкеты!M67</f>
        <v>260</v>
      </c>
      <c r="AR69" s="52">
        <f t="shared" si="50"/>
        <v>100</v>
      </c>
      <c r="AS69" s="52">
        <f t="shared" si="51"/>
        <v>100</v>
      </c>
      <c r="AT69" s="52">
        <f t="shared" si="52"/>
        <v>100</v>
      </c>
      <c r="AU69" s="51">
        <f t="shared" si="53"/>
        <v>100</v>
      </c>
      <c r="AV69" s="15">
        <f>анкеты!O67</f>
        <v>260</v>
      </c>
      <c r="AW69" s="15">
        <f t="shared" si="54"/>
        <v>260</v>
      </c>
      <c r="AX69" s="15">
        <f>анкеты!P67</f>
        <v>260</v>
      </c>
      <c r="AY69" s="15">
        <f t="shared" si="55"/>
        <v>260</v>
      </c>
      <c r="AZ69" s="15">
        <f>анкеты!Q67</f>
        <v>260</v>
      </c>
      <c r="BA69" s="15">
        <f t="shared" si="56"/>
        <v>260</v>
      </c>
      <c r="BB69" s="52">
        <f t="shared" si="57"/>
        <v>100</v>
      </c>
      <c r="BC69" s="52">
        <f t="shared" si="58"/>
        <v>100</v>
      </c>
      <c r="BD69" s="52">
        <f t="shared" si="59"/>
        <v>100</v>
      </c>
      <c r="BE69" s="51">
        <f t="shared" si="60"/>
        <v>100</v>
      </c>
      <c r="BF69" s="15">
        <f t="shared" si="61"/>
        <v>96.4</v>
      </c>
    </row>
    <row r="70" spans="1:58">
      <c r="A70" s="15">
        <f>'бланки '!D72</f>
        <v>67</v>
      </c>
      <c r="B70" s="15" t="str">
        <f>'бланки '!C72</f>
        <v>Муниципальное общеобразовательное учреждение "Специальная (коррекционная) школа" городского округа Стрежевой</v>
      </c>
      <c r="C70" s="15">
        <f>анкеты!C68</f>
        <v>68</v>
      </c>
      <c r="D70" s="15">
        <f>SUMIF('бланки '!K72:Y72,"&lt;2")</f>
        <v>14</v>
      </c>
      <c r="E70" s="15">
        <f>COUNTIF('бланки '!K72:Y72,"&lt;2")</f>
        <v>14</v>
      </c>
      <c r="F70" s="15">
        <f>SUMIF('бланки '!Z72:CM72,"&lt;2")</f>
        <v>60</v>
      </c>
      <c r="G70" s="15">
        <f>COUNTIF('бланки '!Z72:CM72,"&lt;2")</f>
        <v>60</v>
      </c>
      <c r="H70" s="15">
        <f>SUM('бланки '!CN72:CQ72)</f>
        <v>4</v>
      </c>
      <c r="I70" s="15">
        <f>анкеты!E68</f>
        <v>68</v>
      </c>
      <c r="J70" s="15">
        <f>анкеты!D68</f>
        <v>68</v>
      </c>
      <c r="K70" s="15">
        <f>анкеты!G68</f>
        <v>68</v>
      </c>
      <c r="L70" s="15">
        <f>анкеты!F68</f>
        <v>68</v>
      </c>
      <c r="M70" s="15">
        <f t="shared" si="31"/>
        <v>100</v>
      </c>
      <c r="N70" s="15">
        <f t="shared" si="32"/>
        <v>100</v>
      </c>
      <c r="O70" s="15">
        <f t="shared" si="33"/>
        <v>100</v>
      </c>
      <c r="P70" s="15">
        <f t="shared" si="34"/>
        <v>100</v>
      </c>
      <c r="Q70" s="52">
        <f t="shared" si="35"/>
        <v>100</v>
      </c>
      <c r="R70" s="52">
        <f t="shared" si="36"/>
        <v>100</v>
      </c>
      <c r="S70" s="52">
        <f t="shared" si="37"/>
        <v>100</v>
      </c>
      <c r="T70" s="51">
        <f t="shared" si="38"/>
        <v>100</v>
      </c>
      <c r="U70" s="15">
        <f>SUM('бланки '!CR72:CV72)</f>
        <v>5</v>
      </c>
      <c r="V70" s="15"/>
      <c r="W70" s="15"/>
      <c r="X70" s="15">
        <f>анкеты!H68</f>
        <v>68</v>
      </c>
      <c r="Y70" s="15">
        <f t="shared" si="39"/>
        <v>68</v>
      </c>
      <c r="Z70" s="52">
        <f t="shared" si="40"/>
        <v>100</v>
      </c>
      <c r="AA70" s="52">
        <f t="shared" si="41"/>
        <v>100</v>
      </c>
      <c r="AB70" s="52">
        <f t="shared" si="42"/>
        <v>100</v>
      </c>
      <c r="AC70" s="20">
        <f t="shared" si="43"/>
        <v>100</v>
      </c>
      <c r="AD70" s="15">
        <f>IF('бланки '!I72=1,('бланки '!CX72+'бланки '!CZ72)*3,SUM('бланки '!CW72:DA72))</f>
        <v>5</v>
      </c>
      <c r="AE70" s="15">
        <f>IF('бланки '!H72=2,SUM('бланки '!DE72:DG72)*2-1,SUM('бланки '!DB72:DG72))</f>
        <v>6</v>
      </c>
      <c r="AF70" s="15">
        <f>анкеты!J68</f>
        <v>17</v>
      </c>
      <c r="AG70" s="15">
        <f>анкеты!I68</f>
        <v>17</v>
      </c>
      <c r="AH70" s="52">
        <f t="shared" si="44"/>
        <v>100</v>
      </c>
      <c r="AI70" s="52">
        <f t="shared" si="45"/>
        <v>100</v>
      </c>
      <c r="AJ70" s="2">
        <f t="shared" si="46"/>
        <v>100</v>
      </c>
      <c r="AK70" s="20">
        <f t="shared" si="47"/>
        <v>100</v>
      </c>
      <c r="AL70" s="15">
        <f>анкеты!K68</f>
        <v>68</v>
      </c>
      <c r="AM70" s="15">
        <f t="shared" si="48"/>
        <v>68</v>
      </c>
      <c r="AN70" s="15">
        <f>анкеты!L68</f>
        <v>68</v>
      </c>
      <c r="AO70" s="15">
        <f t="shared" si="49"/>
        <v>68</v>
      </c>
      <c r="AP70" s="15">
        <f>анкеты!N68</f>
        <v>68</v>
      </c>
      <c r="AQ70" s="15">
        <f>анкеты!M68</f>
        <v>68</v>
      </c>
      <c r="AR70" s="52">
        <f t="shared" si="50"/>
        <v>100</v>
      </c>
      <c r="AS70" s="52">
        <f t="shared" si="51"/>
        <v>100</v>
      </c>
      <c r="AT70" s="52">
        <f t="shared" si="52"/>
        <v>100</v>
      </c>
      <c r="AU70" s="51">
        <f t="shared" si="53"/>
        <v>100</v>
      </c>
      <c r="AV70" s="15">
        <f>анкеты!O68</f>
        <v>68</v>
      </c>
      <c r="AW70" s="15">
        <f t="shared" si="54"/>
        <v>68</v>
      </c>
      <c r="AX70" s="15">
        <f>анкеты!P68</f>
        <v>68</v>
      </c>
      <c r="AY70" s="15">
        <f t="shared" si="55"/>
        <v>68</v>
      </c>
      <c r="AZ70" s="15">
        <f>анкеты!Q68</f>
        <v>68</v>
      </c>
      <c r="BA70" s="15">
        <f t="shared" si="56"/>
        <v>68</v>
      </c>
      <c r="BB70" s="52">
        <f t="shared" si="57"/>
        <v>100</v>
      </c>
      <c r="BC70" s="52">
        <f t="shared" si="58"/>
        <v>100</v>
      </c>
      <c r="BD70" s="52">
        <f t="shared" si="59"/>
        <v>100</v>
      </c>
      <c r="BE70" s="51">
        <f t="shared" si="60"/>
        <v>100</v>
      </c>
      <c r="BF70" s="15">
        <f t="shared" si="61"/>
        <v>100</v>
      </c>
    </row>
    <row r="71" spans="1:58">
      <c r="A71" s="15">
        <f>'бланки '!D73</f>
        <v>68</v>
      </c>
      <c r="B71" s="15" t="str">
        <f>'бланки '!C73</f>
        <v>Муниципальное общеобразовательное учреждение "Средняя общеобразовательная школа № 6 городского округа Стрежевой"</v>
      </c>
      <c r="C71" s="15">
        <f>анкеты!C69</f>
        <v>135</v>
      </c>
      <c r="D71" s="15">
        <f>SUMIF('бланки '!K73:Y73,"&lt;2")</f>
        <v>14</v>
      </c>
      <c r="E71" s="15">
        <f>COUNTIF('бланки '!K73:Y73,"&lt;2")</f>
        <v>14</v>
      </c>
      <c r="F71" s="15">
        <f>SUMIF('бланки '!Z73:CM73,"&lt;2")</f>
        <v>60</v>
      </c>
      <c r="G71" s="15">
        <f>COUNTIF('бланки '!Z73:CM73,"&lt;2")</f>
        <v>60</v>
      </c>
      <c r="H71" s="15">
        <f>SUM('бланки '!CN73:CQ73)</f>
        <v>4</v>
      </c>
      <c r="I71" s="15">
        <f>анкеты!E69</f>
        <v>135</v>
      </c>
      <c r="J71" s="15">
        <f>анкеты!D69</f>
        <v>135</v>
      </c>
      <c r="K71" s="15">
        <f>анкеты!G69</f>
        <v>135</v>
      </c>
      <c r="L71" s="15">
        <f>анкеты!F69</f>
        <v>135</v>
      </c>
      <c r="M71" s="15">
        <f t="shared" si="31"/>
        <v>100</v>
      </c>
      <c r="N71" s="15">
        <f t="shared" si="32"/>
        <v>100</v>
      </c>
      <c r="O71" s="15">
        <f t="shared" si="33"/>
        <v>100</v>
      </c>
      <c r="P71" s="15">
        <f t="shared" si="34"/>
        <v>100</v>
      </c>
      <c r="Q71" s="52">
        <f t="shared" si="35"/>
        <v>100</v>
      </c>
      <c r="R71" s="52">
        <f t="shared" si="36"/>
        <v>100</v>
      </c>
      <c r="S71" s="52">
        <f t="shared" si="37"/>
        <v>100</v>
      </c>
      <c r="T71" s="51">
        <f t="shared" si="38"/>
        <v>100</v>
      </c>
      <c r="U71" s="15">
        <f>SUM('бланки '!CR73:CV73)</f>
        <v>5</v>
      </c>
      <c r="V71" s="15"/>
      <c r="W71" s="15"/>
      <c r="X71" s="15">
        <f>анкеты!H69</f>
        <v>135</v>
      </c>
      <c r="Y71" s="15">
        <f t="shared" si="39"/>
        <v>135</v>
      </c>
      <c r="Z71" s="52">
        <f t="shared" si="40"/>
        <v>100</v>
      </c>
      <c r="AA71" s="52">
        <f t="shared" si="41"/>
        <v>100</v>
      </c>
      <c r="AB71" s="52">
        <f t="shared" si="42"/>
        <v>100</v>
      </c>
      <c r="AC71" s="20">
        <f t="shared" si="43"/>
        <v>100</v>
      </c>
      <c r="AD71" s="15">
        <f>IF('бланки '!I73=1,('бланки '!CX73+'бланки '!CZ73)*3,SUM('бланки '!CW73:DA73))</f>
        <v>4</v>
      </c>
      <c r="AE71" s="15">
        <f>IF('бланки '!H73=2,SUM('бланки '!DE73:DG73)*2-1,SUM('бланки '!DB73:DG73))</f>
        <v>6</v>
      </c>
      <c r="AF71" s="15">
        <f>анкеты!J69</f>
        <v>34</v>
      </c>
      <c r="AG71" s="15">
        <f>анкеты!I69</f>
        <v>34</v>
      </c>
      <c r="AH71" s="52">
        <f t="shared" si="44"/>
        <v>80</v>
      </c>
      <c r="AI71" s="52">
        <f t="shared" si="45"/>
        <v>100</v>
      </c>
      <c r="AJ71" s="2">
        <f t="shared" si="46"/>
        <v>100</v>
      </c>
      <c r="AK71" s="20">
        <f t="shared" si="47"/>
        <v>94</v>
      </c>
      <c r="AL71" s="15">
        <f>анкеты!K69</f>
        <v>135</v>
      </c>
      <c r="AM71" s="15">
        <f t="shared" si="48"/>
        <v>135</v>
      </c>
      <c r="AN71" s="15">
        <f>анкеты!L69</f>
        <v>135</v>
      </c>
      <c r="AO71" s="15">
        <f t="shared" si="49"/>
        <v>135</v>
      </c>
      <c r="AP71" s="15">
        <f>анкеты!N69</f>
        <v>135</v>
      </c>
      <c r="AQ71" s="15">
        <f>анкеты!M69</f>
        <v>135</v>
      </c>
      <c r="AR71" s="52">
        <f t="shared" si="50"/>
        <v>100</v>
      </c>
      <c r="AS71" s="52">
        <f t="shared" si="51"/>
        <v>100</v>
      </c>
      <c r="AT71" s="52">
        <f t="shared" si="52"/>
        <v>100</v>
      </c>
      <c r="AU71" s="51">
        <f t="shared" si="53"/>
        <v>100</v>
      </c>
      <c r="AV71" s="15">
        <f>анкеты!O69</f>
        <v>135</v>
      </c>
      <c r="AW71" s="15">
        <f t="shared" si="54"/>
        <v>135</v>
      </c>
      <c r="AX71" s="15">
        <f>анкеты!P69</f>
        <v>135</v>
      </c>
      <c r="AY71" s="15">
        <f t="shared" si="55"/>
        <v>135</v>
      </c>
      <c r="AZ71" s="15">
        <f>анкеты!Q69</f>
        <v>135</v>
      </c>
      <c r="BA71" s="15">
        <f t="shared" si="56"/>
        <v>135</v>
      </c>
      <c r="BB71" s="52">
        <f t="shared" si="57"/>
        <v>100</v>
      </c>
      <c r="BC71" s="52">
        <f t="shared" si="58"/>
        <v>100</v>
      </c>
      <c r="BD71" s="52">
        <f t="shared" si="59"/>
        <v>100</v>
      </c>
      <c r="BE71" s="51">
        <f t="shared" si="60"/>
        <v>100</v>
      </c>
      <c r="BF71" s="15">
        <f t="shared" si="61"/>
        <v>98.8</v>
      </c>
    </row>
    <row r="72" spans="1:58">
      <c r="A72" s="15">
        <f>'бланки '!D74</f>
        <v>69</v>
      </c>
      <c r="B72" s="15" t="str">
        <f>'бланки '!C74</f>
        <v>Муниципальное общеобразовательное учреждение "Средняя общеобразовательная школа №3 городского округа Стрежевой"</v>
      </c>
      <c r="C72" s="15">
        <f>анкеты!C70</f>
        <v>397</v>
      </c>
      <c r="D72" s="15">
        <f>SUMIF('бланки '!K74:Y74,"&lt;2")</f>
        <v>14</v>
      </c>
      <c r="E72" s="15">
        <f>COUNTIF('бланки '!K74:Y74,"&lt;2")</f>
        <v>14</v>
      </c>
      <c r="F72" s="15">
        <f>SUMIF('бланки '!Z74:CM74,"&lt;2")</f>
        <v>60</v>
      </c>
      <c r="G72" s="15">
        <f>COUNTIF('бланки '!Z74:CM74,"&lt;2")</f>
        <v>60</v>
      </c>
      <c r="H72" s="15">
        <f>SUM('бланки '!CN74:CQ74)</f>
        <v>4</v>
      </c>
      <c r="I72" s="15">
        <f>анкеты!E70</f>
        <v>397</v>
      </c>
      <c r="J72" s="15">
        <f>анкеты!D70</f>
        <v>397</v>
      </c>
      <c r="K72" s="15">
        <f>анкеты!G70</f>
        <v>397</v>
      </c>
      <c r="L72" s="15">
        <f>анкеты!F70</f>
        <v>397</v>
      </c>
      <c r="M72" s="15">
        <f t="shared" si="31"/>
        <v>100</v>
      </c>
      <c r="N72" s="15">
        <f t="shared" si="32"/>
        <v>100</v>
      </c>
      <c r="O72" s="15">
        <f t="shared" si="33"/>
        <v>100</v>
      </c>
      <c r="P72" s="15">
        <f t="shared" si="34"/>
        <v>100</v>
      </c>
      <c r="Q72" s="52">
        <f t="shared" si="35"/>
        <v>100</v>
      </c>
      <c r="R72" s="52">
        <f t="shared" si="36"/>
        <v>100</v>
      </c>
      <c r="S72" s="52">
        <f t="shared" si="37"/>
        <v>100</v>
      </c>
      <c r="T72" s="51">
        <f t="shared" si="38"/>
        <v>100</v>
      </c>
      <c r="U72" s="15">
        <f>SUM('бланки '!CR74:CV74)</f>
        <v>5</v>
      </c>
      <c r="V72" s="15"/>
      <c r="W72" s="15"/>
      <c r="X72" s="15">
        <f>анкеты!H70</f>
        <v>397</v>
      </c>
      <c r="Y72" s="15">
        <f t="shared" si="39"/>
        <v>397</v>
      </c>
      <c r="Z72" s="52">
        <f t="shared" si="40"/>
        <v>100</v>
      </c>
      <c r="AA72" s="52">
        <f t="shared" si="41"/>
        <v>100</v>
      </c>
      <c r="AB72" s="52">
        <f t="shared" si="42"/>
        <v>100</v>
      </c>
      <c r="AC72" s="20">
        <f t="shared" si="43"/>
        <v>100</v>
      </c>
      <c r="AD72" s="15">
        <f>IF('бланки '!I74=1,('бланки '!CX74+'бланки '!CZ74)*3,SUM('бланки '!CW74:DA74))</f>
        <v>4</v>
      </c>
      <c r="AE72" s="15">
        <f>IF('бланки '!H74=2,SUM('бланки '!DE74:DG74)*2-1,SUM('бланки '!DB74:DG74))</f>
        <v>6</v>
      </c>
      <c r="AF72" s="15">
        <f>анкеты!J70</f>
        <v>100</v>
      </c>
      <c r="AG72" s="15">
        <f>анкеты!I70</f>
        <v>100</v>
      </c>
      <c r="AH72" s="52">
        <f t="shared" si="44"/>
        <v>80</v>
      </c>
      <c r="AI72" s="52">
        <f t="shared" si="45"/>
        <v>100</v>
      </c>
      <c r="AJ72" s="2">
        <f t="shared" si="46"/>
        <v>100</v>
      </c>
      <c r="AK72" s="20">
        <f t="shared" si="47"/>
        <v>94</v>
      </c>
      <c r="AL72" s="15">
        <f>анкеты!K70</f>
        <v>397</v>
      </c>
      <c r="AM72" s="15">
        <f t="shared" si="48"/>
        <v>397</v>
      </c>
      <c r="AN72" s="15">
        <f>анкеты!L70</f>
        <v>397</v>
      </c>
      <c r="AO72" s="15">
        <f t="shared" si="49"/>
        <v>397</v>
      </c>
      <c r="AP72" s="15">
        <f>анкеты!N70</f>
        <v>397</v>
      </c>
      <c r="AQ72" s="15">
        <f>анкеты!M70</f>
        <v>397</v>
      </c>
      <c r="AR72" s="52">
        <f t="shared" si="50"/>
        <v>100</v>
      </c>
      <c r="AS72" s="52">
        <f t="shared" si="51"/>
        <v>100</v>
      </c>
      <c r="AT72" s="52">
        <f t="shared" si="52"/>
        <v>100</v>
      </c>
      <c r="AU72" s="51">
        <f t="shared" si="53"/>
        <v>100</v>
      </c>
      <c r="AV72" s="15">
        <f>анкеты!O70</f>
        <v>397</v>
      </c>
      <c r="AW72" s="15">
        <f t="shared" si="54"/>
        <v>397</v>
      </c>
      <c r="AX72" s="15">
        <f>анкеты!P70</f>
        <v>397</v>
      </c>
      <c r="AY72" s="15">
        <f t="shared" si="55"/>
        <v>397</v>
      </c>
      <c r="AZ72" s="15">
        <f>анкеты!Q70</f>
        <v>397</v>
      </c>
      <c r="BA72" s="15">
        <f t="shared" si="56"/>
        <v>397</v>
      </c>
      <c r="BB72" s="52">
        <f t="shared" si="57"/>
        <v>100</v>
      </c>
      <c r="BC72" s="52">
        <f t="shared" si="58"/>
        <v>100</v>
      </c>
      <c r="BD72" s="52">
        <f t="shared" si="59"/>
        <v>100</v>
      </c>
      <c r="BE72" s="51">
        <f t="shared" si="60"/>
        <v>100</v>
      </c>
      <c r="BF72" s="15">
        <f t="shared" si="61"/>
        <v>98.8</v>
      </c>
    </row>
    <row r="73" spans="1:58">
      <c r="A73" s="15">
        <f>'бланки '!D75</f>
        <v>70</v>
      </c>
      <c r="B73" s="15" t="str">
        <f>'бланки '!C75</f>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C73" s="15">
        <f>анкеты!C71</f>
        <v>600</v>
      </c>
      <c r="D73" s="15">
        <f>SUMIF('бланки '!K75:Y75,"&lt;2")</f>
        <v>14</v>
      </c>
      <c r="E73" s="15">
        <f>COUNTIF('бланки '!K75:Y75,"&lt;2")</f>
        <v>14</v>
      </c>
      <c r="F73" s="15">
        <f>SUMIF('бланки '!Z75:CM75,"&lt;2")</f>
        <v>60</v>
      </c>
      <c r="G73" s="15">
        <f>COUNTIF('бланки '!Z75:CM75,"&lt;2")</f>
        <v>60</v>
      </c>
      <c r="H73" s="15">
        <f>SUM('бланки '!CN75:CQ75)</f>
        <v>4</v>
      </c>
      <c r="I73" s="15">
        <f>анкеты!E71</f>
        <v>600</v>
      </c>
      <c r="J73" s="15">
        <f>анкеты!D71</f>
        <v>600</v>
      </c>
      <c r="K73" s="15">
        <f>анкеты!G71</f>
        <v>600</v>
      </c>
      <c r="L73" s="15">
        <f>анкеты!F71</f>
        <v>600</v>
      </c>
      <c r="M73" s="15">
        <f t="shared" si="31"/>
        <v>100</v>
      </c>
      <c r="N73" s="15">
        <f t="shared" si="32"/>
        <v>100</v>
      </c>
      <c r="O73" s="15">
        <f t="shared" si="33"/>
        <v>100</v>
      </c>
      <c r="P73" s="15">
        <f t="shared" si="34"/>
        <v>100</v>
      </c>
      <c r="Q73" s="52">
        <f t="shared" si="35"/>
        <v>100</v>
      </c>
      <c r="R73" s="52">
        <f t="shared" si="36"/>
        <v>100</v>
      </c>
      <c r="S73" s="52">
        <f t="shared" si="37"/>
        <v>100</v>
      </c>
      <c r="T73" s="51">
        <f t="shared" si="38"/>
        <v>100</v>
      </c>
      <c r="U73" s="15">
        <f>SUM('бланки '!CR75:CV75)</f>
        <v>5</v>
      </c>
      <c r="V73" s="15"/>
      <c r="W73" s="15"/>
      <c r="X73" s="15">
        <f>анкеты!H71</f>
        <v>600</v>
      </c>
      <c r="Y73" s="15">
        <f t="shared" si="39"/>
        <v>600</v>
      </c>
      <c r="Z73" s="52">
        <f t="shared" si="40"/>
        <v>100</v>
      </c>
      <c r="AA73" s="52">
        <f t="shared" si="41"/>
        <v>100</v>
      </c>
      <c r="AB73" s="52">
        <f t="shared" si="42"/>
        <v>100</v>
      </c>
      <c r="AC73" s="20">
        <f t="shared" si="43"/>
        <v>100</v>
      </c>
      <c r="AD73" s="15">
        <f>IF('бланки '!I75=1,('бланки '!CX75+'бланки '!CZ75)*3,SUM('бланки '!CW75:DA75))</f>
        <v>1</v>
      </c>
      <c r="AE73" s="15">
        <f>IF('бланки '!H75=2,SUM('бланки '!DE75:DG75)*2-1,SUM('бланки '!DB75:DG75))</f>
        <v>5</v>
      </c>
      <c r="AF73" s="15">
        <f>анкеты!J71</f>
        <v>153</v>
      </c>
      <c r="AG73" s="15">
        <f>анкеты!I71</f>
        <v>153</v>
      </c>
      <c r="AH73" s="52">
        <f t="shared" si="44"/>
        <v>20</v>
      </c>
      <c r="AI73" s="52">
        <f t="shared" si="45"/>
        <v>100</v>
      </c>
      <c r="AJ73" s="2">
        <f t="shared" si="46"/>
        <v>100</v>
      </c>
      <c r="AK73" s="20">
        <f t="shared" si="47"/>
        <v>76</v>
      </c>
      <c r="AL73" s="15">
        <f>анкеты!K71</f>
        <v>600</v>
      </c>
      <c r="AM73" s="15">
        <f t="shared" si="48"/>
        <v>600</v>
      </c>
      <c r="AN73" s="15">
        <f>анкеты!L71</f>
        <v>600</v>
      </c>
      <c r="AO73" s="15">
        <f t="shared" si="49"/>
        <v>600</v>
      </c>
      <c r="AP73" s="15">
        <f>анкеты!N71</f>
        <v>600</v>
      </c>
      <c r="AQ73" s="15">
        <f>анкеты!M71</f>
        <v>600</v>
      </c>
      <c r="AR73" s="52">
        <f t="shared" si="50"/>
        <v>100</v>
      </c>
      <c r="AS73" s="52">
        <f t="shared" si="51"/>
        <v>100</v>
      </c>
      <c r="AT73" s="52">
        <f t="shared" si="52"/>
        <v>100</v>
      </c>
      <c r="AU73" s="51">
        <f t="shared" si="53"/>
        <v>100</v>
      </c>
      <c r="AV73" s="15">
        <f>анкеты!O71</f>
        <v>600</v>
      </c>
      <c r="AW73" s="15">
        <f t="shared" si="54"/>
        <v>600</v>
      </c>
      <c r="AX73" s="15">
        <f>анкеты!P71</f>
        <v>600</v>
      </c>
      <c r="AY73" s="15">
        <f t="shared" si="55"/>
        <v>600</v>
      </c>
      <c r="AZ73" s="15">
        <f>анкеты!Q71</f>
        <v>600</v>
      </c>
      <c r="BA73" s="15">
        <f t="shared" si="56"/>
        <v>600</v>
      </c>
      <c r="BB73" s="52">
        <f t="shared" si="57"/>
        <v>100</v>
      </c>
      <c r="BC73" s="52">
        <f t="shared" si="58"/>
        <v>100</v>
      </c>
      <c r="BD73" s="52">
        <f t="shared" si="59"/>
        <v>100</v>
      </c>
      <c r="BE73" s="51">
        <f t="shared" si="60"/>
        <v>100</v>
      </c>
      <c r="BF73" s="15">
        <f t="shared" si="61"/>
        <v>95.2</v>
      </c>
    </row>
    <row r="74" spans="1:58">
      <c r="A74" s="15">
        <f>'бланки '!D76</f>
        <v>71</v>
      </c>
      <c r="B74" s="15" t="str">
        <f>'бланки '!C76</f>
        <v>Муниципальное общеобразовательное учреждение "Гимназия №1 городского округа Стрежевой"</v>
      </c>
      <c r="C74" s="15">
        <f>анкеты!C72</f>
        <v>272</v>
      </c>
      <c r="D74" s="15">
        <f>SUMIF('бланки '!K76:Y76,"&lt;2")</f>
        <v>14</v>
      </c>
      <c r="E74" s="15">
        <f>COUNTIF('бланки '!K76:Y76,"&lt;2")</f>
        <v>14</v>
      </c>
      <c r="F74" s="15">
        <f>SUMIF('бланки '!Z76:CM76,"&lt;2")</f>
        <v>60</v>
      </c>
      <c r="G74" s="15">
        <f>COUNTIF('бланки '!Z76:CM76,"&lt;2")</f>
        <v>60</v>
      </c>
      <c r="H74" s="15">
        <f>SUM('бланки '!CN76:CQ76)</f>
        <v>4</v>
      </c>
      <c r="I74" s="15">
        <f>анкеты!E72</f>
        <v>272</v>
      </c>
      <c r="J74" s="15">
        <f>анкеты!D72</f>
        <v>272</v>
      </c>
      <c r="K74" s="15">
        <f>анкеты!G72</f>
        <v>272</v>
      </c>
      <c r="L74" s="15">
        <f>анкеты!F72</f>
        <v>272</v>
      </c>
      <c r="M74" s="15">
        <f t="shared" si="31"/>
        <v>100</v>
      </c>
      <c r="N74" s="15">
        <f t="shared" si="32"/>
        <v>100</v>
      </c>
      <c r="O74" s="15">
        <f t="shared" si="33"/>
        <v>100</v>
      </c>
      <c r="P74" s="15">
        <f t="shared" si="34"/>
        <v>100</v>
      </c>
      <c r="Q74" s="52">
        <f t="shared" si="35"/>
        <v>100</v>
      </c>
      <c r="R74" s="52">
        <f t="shared" si="36"/>
        <v>100</v>
      </c>
      <c r="S74" s="52">
        <f t="shared" si="37"/>
        <v>100</v>
      </c>
      <c r="T74" s="51">
        <f t="shared" si="38"/>
        <v>100</v>
      </c>
      <c r="U74" s="15">
        <f>SUM('бланки '!CR76:CV76)</f>
        <v>5</v>
      </c>
      <c r="V74" s="15"/>
      <c r="W74" s="15"/>
      <c r="X74" s="15">
        <f>анкеты!H72</f>
        <v>272</v>
      </c>
      <c r="Y74" s="15">
        <f t="shared" si="39"/>
        <v>272</v>
      </c>
      <c r="Z74" s="52">
        <f t="shared" si="40"/>
        <v>100</v>
      </c>
      <c r="AA74" s="52">
        <f t="shared" si="41"/>
        <v>100</v>
      </c>
      <c r="AB74" s="52">
        <f t="shared" si="42"/>
        <v>100</v>
      </c>
      <c r="AC74" s="20">
        <f t="shared" si="43"/>
        <v>100</v>
      </c>
      <c r="AD74" s="15">
        <f>IF('бланки '!I76=1,('бланки '!CX76+'бланки '!CZ76)*3,SUM('бланки '!CW76:DA76))</f>
        <v>2</v>
      </c>
      <c r="AE74" s="15">
        <f>IF('бланки '!H76=2,SUM('бланки '!DE76:DG76)*2-1,SUM('бланки '!DB76:DG76))</f>
        <v>6</v>
      </c>
      <c r="AF74" s="15">
        <f>анкеты!J72</f>
        <v>68</v>
      </c>
      <c r="AG74" s="15">
        <f>анкеты!I72</f>
        <v>68</v>
      </c>
      <c r="AH74" s="52">
        <f t="shared" si="44"/>
        <v>40</v>
      </c>
      <c r="AI74" s="52">
        <f t="shared" si="45"/>
        <v>100</v>
      </c>
      <c r="AJ74" s="2">
        <f t="shared" si="46"/>
        <v>100</v>
      </c>
      <c r="AK74" s="20">
        <f t="shared" si="47"/>
        <v>82</v>
      </c>
      <c r="AL74" s="15">
        <f>анкеты!K72</f>
        <v>272</v>
      </c>
      <c r="AM74" s="15">
        <f t="shared" si="48"/>
        <v>272</v>
      </c>
      <c r="AN74" s="15">
        <f>анкеты!L72</f>
        <v>272</v>
      </c>
      <c r="AO74" s="15">
        <f t="shared" si="49"/>
        <v>272</v>
      </c>
      <c r="AP74" s="15">
        <f>анкеты!N72</f>
        <v>272</v>
      </c>
      <c r="AQ74" s="15">
        <f>анкеты!M72</f>
        <v>272</v>
      </c>
      <c r="AR74" s="52">
        <f t="shared" si="50"/>
        <v>100</v>
      </c>
      <c r="AS74" s="52">
        <f t="shared" si="51"/>
        <v>100</v>
      </c>
      <c r="AT74" s="52">
        <f t="shared" si="52"/>
        <v>100</v>
      </c>
      <c r="AU74" s="51">
        <f t="shared" si="53"/>
        <v>100</v>
      </c>
      <c r="AV74" s="15">
        <f>анкеты!O72</f>
        <v>272</v>
      </c>
      <c r="AW74" s="15">
        <f t="shared" si="54"/>
        <v>272</v>
      </c>
      <c r="AX74" s="15">
        <f>анкеты!P72</f>
        <v>272</v>
      </c>
      <c r="AY74" s="15">
        <f t="shared" si="55"/>
        <v>272</v>
      </c>
      <c r="AZ74" s="15">
        <f>анкеты!Q72</f>
        <v>272</v>
      </c>
      <c r="BA74" s="15">
        <f t="shared" si="56"/>
        <v>272</v>
      </c>
      <c r="BB74" s="52">
        <f t="shared" si="57"/>
        <v>100</v>
      </c>
      <c r="BC74" s="52">
        <f t="shared" si="58"/>
        <v>100</v>
      </c>
      <c r="BD74" s="52">
        <f t="shared" si="59"/>
        <v>100</v>
      </c>
      <c r="BE74" s="51">
        <f t="shared" si="60"/>
        <v>100</v>
      </c>
      <c r="BF74" s="15">
        <f t="shared" si="61"/>
        <v>96.4</v>
      </c>
    </row>
    <row r="75" spans="1:58">
      <c r="A75" s="15">
        <f>'бланки '!D77</f>
        <v>72</v>
      </c>
      <c r="B75" s="15" t="str">
        <f>'бланки '!C77</f>
        <v>Муниципальное бюджетное образовательное учреждение «Средняя общеобразовательная школа № 88 имени А.Бородина и А.Кочева»</v>
      </c>
      <c r="C75" s="15">
        <f>анкеты!C73</f>
        <v>444</v>
      </c>
      <c r="D75" s="15">
        <f>SUMIF('бланки '!K77:Y77,"&lt;2")</f>
        <v>14</v>
      </c>
      <c r="E75" s="15">
        <f>COUNTIF('бланки '!K77:Y77,"&lt;2")</f>
        <v>14</v>
      </c>
      <c r="F75" s="15">
        <f>SUMIF('бланки '!Z77:CM77,"&lt;2")</f>
        <v>60</v>
      </c>
      <c r="G75" s="15">
        <f>COUNTIF('бланки '!Z77:CM77,"&lt;2")</f>
        <v>60</v>
      </c>
      <c r="H75" s="15">
        <f>SUM('бланки '!CN77:CQ77)</f>
        <v>4</v>
      </c>
      <c r="I75" s="15">
        <f>анкеты!E73</f>
        <v>444</v>
      </c>
      <c r="J75" s="15">
        <f>анкеты!D73</f>
        <v>444</v>
      </c>
      <c r="K75" s="15">
        <f>анкеты!G73</f>
        <v>444</v>
      </c>
      <c r="L75" s="15">
        <f>анкеты!F73</f>
        <v>444</v>
      </c>
      <c r="M75" s="15">
        <f t="shared" si="31"/>
        <v>100</v>
      </c>
      <c r="N75" s="15">
        <f t="shared" si="32"/>
        <v>100</v>
      </c>
      <c r="O75" s="15">
        <f t="shared" si="33"/>
        <v>100</v>
      </c>
      <c r="P75" s="15">
        <f t="shared" si="34"/>
        <v>100</v>
      </c>
      <c r="Q75" s="52">
        <f t="shared" si="35"/>
        <v>100</v>
      </c>
      <c r="R75" s="52">
        <f t="shared" si="36"/>
        <v>100</v>
      </c>
      <c r="S75" s="52">
        <f t="shared" si="37"/>
        <v>100</v>
      </c>
      <c r="T75" s="51">
        <f t="shared" si="38"/>
        <v>100</v>
      </c>
      <c r="U75" s="15">
        <f>SUM('бланки '!CR77:CV77)</f>
        <v>5</v>
      </c>
      <c r="V75" s="15"/>
      <c r="W75" s="15"/>
      <c r="X75" s="15">
        <f>анкеты!H73</f>
        <v>444</v>
      </c>
      <c r="Y75" s="15">
        <f t="shared" si="39"/>
        <v>444</v>
      </c>
      <c r="Z75" s="52">
        <f t="shared" si="40"/>
        <v>100</v>
      </c>
      <c r="AA75" s="52">
        <f t="shared" si="41"/>
        <v>100</v>
      </c>
      <c r="AB75" s="52">
        <f t="shared" si="42"/>
        <v>100</v>
      </c>
      <c r="AC75" s="20">
        <f t="shared" si="43"/>
        <v>100</v>
      </c>
      <c r="AD75" s="15">
        <f>IF('бланки '!I77=1,('бланки '!CX77+'бланки '!CZ77)*3,SUM('бланки '!CW77:DA77))</f>
        <v>2</v>
      </c>
      <c r="AE75" s="15">
        <f>IF('бланки '!H77=2,SUM('бланки '!DE77:DG77)*2-1,SUM('бланки '!DB77:DG77))</f>
        <v>5</v>
      </c>
      <c r="AF75" s="15">
        <f>анкеты!J73</f>
        <v>111</v>
      </c>
      <c r="AG75" s="15">
        <f>анкеты!I73</f>
        <v>111</v>
      </c>
      <c r="AH75" s="52">
        <f t="shared" si="44"/>
        <v>40</v>
      </c>
      <c r="AI75" s="52">
        <f t="shared" si="45"/>
        <v>100</v>
      </c>
      <c r="AJ75" s="2">
        <f t="shared" si="46"/>
        <v>100</v>
      </c>
      <c r="AK75" s="20">
        <f t="shared" si="47"/>
        <v>82</v>
      </c>
      <c r="AL75" s="15">
        <f>анкеты!K73</f>
        <v>444</v>
      </c>
      <c r="AM75" s="15">
        <f t="shared" si="48"/>
        <v>444</v>
      </c>
      <c r="AN75" s="15">
        <f>анкеты!L73</f>
        <v>444</v>
      </c>
      <c r="AO75" s="15">
        <f t="shared" si="49"/>
        <v>444</v>
      </c>
      <c r="AP75" s="15">
        <f>анкеты!N73</f>
        <v>444</v>
      </c>
      <c r="AQ75" s="15">
        <f>анкеты!M73</f>
        <v>444</v>
      </c>
      <c r="AR75" s="52">
        <f t="shared" si="50"/>
        <v>100</v>
      </c>
      <c r="AS75" s="52">
        <f t="shared" si="51"/>
        <v>100</v>
      </c>
      <c r="AT75" s="52">
        <f t="shared" si="52"/>
        <v>100</v>
      </c>
      <c r="AU75" s="51">
        <f t="shared" si="53"/>
        <v>100</v>
      </c>
      <c r="AV75" s="15">
        <f>анкеты!O73</f>
        <v>444</v>
      </c>
      <c r="AW75" s="15">
        <f t="shared" si="54"/>
        <v>444</v>
      </c>
      <c r="AX75" s="15">
        <f>анкеты!P73</f>
        <v>444</v>
      </c>
      <c r="AY75" s="15">
        <f t="shared" si="55"/>
        <v>444</v>
      </c>
      <c r="AZ75" s="15">
        <f>анкеты!Q73</f>
        <v>444</v>
      </c>
      <c r="BA75" s="15">
        <f t="shared" si="56"/>
        <v>444</v>
      </c>
      <c r="BB75" s="52">
        <f t="shared" si="57"/>
        <v>100</v>
      </c>
      <c r="BC75" s="52">
        <f t="shared" si="58"/>
        <v>100</v>
      </c>
      <c r="BD75" s="52">
        <f t="shared" si="59"/>
        <v>100</v>
      </c>
      <c r="BE75" s="51">
        <f t="shared" si="60"/>
        <v>100</v>
      </c>
      <c r="BF75" s="15">
        <f t="shared" si="61"/>
        <v>96.4</v>
      </c>
    </row>
    <row r="76" spans="1:58">
      <c r="A76" s="15">
        <f>'бланки '!D78</f>
        <v>73</v>
      </c>
      <c r="B76" s="15" t="str">
        <f>'бланки '!C78</f>
        <v>Муниципальное бюджетное образовательное учреждение «Средняя общеобразовательная школа № 78»</v>
      </c>
      <c r="C76" s="15">
        <f>анкеты!C74</f>
        <v>298</v>
      </c>
      <c r="D76" s="15">
        <f>SUMIF('бланки '!K78:Y78,"&lt;2")</f>
        <v>14</v>
      </c>
      <c r="E76" s="15">
        <f>COUNTIF('бланки '!K78:Y78,"&lt;2")</f>
        <v>14</v>
      </c>
      <c r="F76" s="15">
        <f>SUMIF('бланки '!Z78:CM78,"&lt;2")</f>
        <v>60</v>
      </c>
      <c r="G76" s="15">
        <f>COUNTIF('бланки '!Z78:CM78,"&lt;2")</f>
        <v>60</v>
      </c>
      <c r="H76" s="15">
        <f>SUM('бланки '!CN78:CQ78)</f>
        <v>4</v>
      </c>
      <c r="I76" s="15">
        <f>анкеты!E74</f>
        <v>298</v>
      </c>
      <c r="J76" s="15">
        <f>анкеты!D74</f>
        <v>298</v>
      </c>
      <c r="K76" s="15">
        <f>анкеты!G74</f>
        <v>298</v>
      </c>
      <c r="L76" s="15">
        <f>анкеты!F74</f>
        <v>298</v>
      </c>
      <c r="M76" s="15">
        <f t="shared" si="31"/>
        <v>100</v>
      </c>
      <c r="N76" s="15">
        <f t="shared" si="32"/>
        <v>100</v>
      </c>
      <c r="O76" s="15">
        <f t="shared" si="33"/>
        <v>100</v>
      </c>
      <c r="P76" s="15">
        <f t="shared" si="34"/>
        <v>100</v>
      </c>
      <c r="Q76" s="52">
        <f t="shared" si="35"/>
        <v>100</v>
      </c>
      <c r="R76" s="52">
        <f t="shared" si="36"/>
        <v>100</v>
      </c>
      <c r="S76" s="52">
        <f t="shared" si="37"/>
        <v>100</v>
      </c>
      <c r="T76" s="51">
        <f t="shared" si="38"/>
        <v>100</v>
      </c>
      <c r="U76" s="15">
        <f>SUM('бланки '!CR78:CV78)</f>
        <v>5</v>
      </c>
      <c r="V76" s="15"/>
      <c r="W76" s="15"/>
      <c r="X76" s="15">
        <f>анкеты!H74</f>
        <v>298</v>
      </c>
      <c r="Y76" s="15">
        <f t="shared" si="39"/>
        <v>298</v>
      </c>
      <c r="Z76" s="52">
        <f t="shared" si="40"/>
        <v>100</v>
      </c>
      <c r="AA76" s="52">
        <f t="shared" si="41"/>
        <v>100</v>
      </c>
      <c r="AB76" s="52">
        <f t="shared" si="42"/>
        <v>100</v>
      </c>
      <c r="AC76" s="20">
        <f t="shared" si="43"/>
        <v>100</v>
      </c>
      <c r="AD76" s="15">
        <f>IF('бланки '!I78=1,('бланки '!CX78+'бланки '!CZ78)*3,SUM('бланки '!CW78:DA78))</f>
        <v>0</v>
      </c>
      <c r="AE76" s="15">
        <f>IF('бланки '!H78=2,SUM('бланки '!DE78:DG78)*2-1,SUM('бланки '!DB78:DG78))</f>
        <v>5</v>
      </c>
      <c r="AF76" s="15">
        <f>анкеты!J74</f>
        <v>75</v>
      </c>
      <c r="AG76" s="15">
        <f>анкеты!I74</f>
        <v>75</v>
      </c>
      <c r="AH76" s="52">
        <f t="shared" si="44"/>
        <v>0</v>
      </c>
      <c r="AI76" s="52">
        <f t="shared" si="45"/>
        <v>100</v>
      </c>
      <c r="AJ76" s="2">
        <f t="shared" si="46"/>
        <v>100</v>
      </c>
      <c r="AK76" s="20">
        <f t="shared" si="47"/>
        <v>70</v>
      </c>
      <c r="AL76" s="15">
        <f>анкеты!K74</f>
        <v>298</v>
      </c>
      <c r="AM76" s="15">
        <f t="shared" si="48"/>
        <v>298</v>
      </c>
      <c r="AN76" s="15">
        <f>анкеты!L74</f>
        <v>298</v>
      </c>
      <c r="AO76" s="15">
        <f t="shared" si="49"/>
        <v>298</v>
      </c>
      <c r="AP76" s="15">
        <f>анкеты!N74</f>
        <v>298</v>
      </c>
      <c r="AQ76" s="15">
        <f>анкеты!M74</f>
        <v>298</v>
      </c>
      <c r="AR76" s="52">
        <f t="shared" si="50"/>
        <v>100</v>
      </c>
      <c r="AS76" s="52">
        <f t="shared" si="51"/>
        <v>100</v>
      </c>
      <c r="AT76" s="52">
        <f t="shared" si="52"/>
        <v>100</v>
      </c>
      <c r="AU76" s="51">
        <f t="shared" si="53"/>
        <v>100</v>
      </c>
      <c r="AV76" s="15">
        <f>анкеты!O74</f>
        <v>298</v>
      </c>
      <c r="AW76" s="15">
        <f t="shared" si="54"/>
        <v>298</v>
      </c>
      <c r="AX76" s="15">
        <f>анкеты!P74</f>
        <v>298</v>
      </c>
      <c r="AY76" s="15">
        <f t="shared" si="55"/>
        <v>298</v>
      </c>
      <c r="AZ76" s="15">
        <f>анкеты!Q74</f>
        <v>298</v>
      </c>
      <c r="BA76" s="15">
        <f t="shared" si="56"/>
        <v>298</v>
      </c>
      <c r="BB76" s="52">
        <f t="shared" si="57"/>
        <v>100</v>
      </c>
      <c r="BC76" s="52">
        <f t="shared" si="58"/>
        <v>100</v>
      </c>
      <c r="BD76" s="52">
        <f t="shared" si="59"/>
        <v>100</v>
      </c>
      <c r="BE76" s="51">
        <f t="shared" si="60"/>
        <v>100</v>
      </c>
      <c r="BF76" s="15">
        <f t="shared" si="61"/>
        <v>94</v>
      </c>
    </row>
    <row r="77" spans="1:58">
      <c r="A77" s="15">
        <f>'бланки '!D79</f>
        <v>74</v>
      </c>
      <c r="B77" s="15" t="str">
        <f>'бланки '!C79</f>
        <v>Муниципальное бюджетное образовательное учреждение «Северская гимназия»</v>
      </c>
      <c r="C77" s="15">
        <f>анкеты!C75</f>
        <v>194</v>
      </c>
      <c r="D77" s="15">
        <f>SUMIF('бланки '!K79:Y79,"&lt;2")</f>
        <v>14</v>
      </c>
      <c r="E77" s="15">
        <f>COUNTIF('бланки '!K79:Y79,"&lt;2")</f>
        <v>14</v>
      </c>
      <c r="F77" s="15">
        <f>SUMIF('бланки '!Z79:CM79,"&lt;2")</f>
        <v>60</v>
      </c>
      <c r="G77" s="15">
        <f>COUNTIF('бланки '!Z79:CM79,"&lt;2")</f>
        <v>60</v>
      </c>
      <c r="H77" s="15">
        <f>SUM('бланки '!CN79:CQ79)</f>
        <v>4</v>
      </c>
      <c r="I77" s="15">
        <f>анкеты!E75</f>
        <v>194</v>
      </c>
      <c r="J77" s="15">
        <f>анкеты!D75</f>
        <v>194</v>
      </c>
      <c r="K77" s="15">
        <f>анкеты!G75</f>
        <v>194</v>
      </c>
      <c r="L77" s="15">
        <f>анкеты!F75</f>
        <v>194</v>
      </c>
      <c r="M77" s="15">
        <f t="shared" si="31"/>
        <v>100</v>
      </c>
      <c r="N77" s="15">
        <f t="shared" si="32"/>
        <v>100</v>
      </c>
      <c r="O77" s="15">
        <f t="shared" si="33"/>
        <v>100</v>
      </c>
      <c r="P77" s="15">
        <f t="shared" si="34"/>
        <v>100</v>
      </c>
      <c r="Q77" s="52">
        <f t="shared" si="35"/>
        <v>100</v>
      </c>
      <c r="R77" s="52">
        <f t="shared" si="36"/>
        <v>100</v>
      </c>
      <c r="S77" s="52">
        <f t="shared" si="37"/>
        <v>100</v>
      </c>
      <c r="T77" s="51">
        <f t="shared" si="38"/>
        <v>100</v>
      </c>
      <c r="U77" s="15">
        <f>SUM('бланки '!CR79:CV79)</f>
        <v>5</v>
      </c>
      <c r="V77" s="15"/>
      <c r="W77" s="15"/>
      <c r="X77" s="15">
        <f>анкеты!H75</f>
        <v>194</v>
      </c>
      <c r="Y77" s="15">
        <f t="shared" si="39"/>
        <v>194</v>
      </c>
      <c r="Z77" s="52">
        <f t="shared" si="40"/>
        <v>100</v>
      </c>
      <c r="AA77" s="52">
        <f t="shared" si="41"/>
        <v>100</v>
      </c>
      <c r="AB77" s="52">
        <f t="shared" si="42"/>
        <v>100</v>
      </c>
      <c r="AC77" s="20">
        <f t="shared" si="43"/>
        <v>100</v>
      </c>
      <c r="AD77" s="15">
        <f>IF('бланки '!I79=1,('бланки '!CX79+'бланки '!CZ79)*3,SUM('бланки '!CW79:DA79))</f>
        <v>0</v>
      </c>
      <c r="AE77" s="15">
        <f>IF('бланки '!H79=2,SUM('бланки '!DE79:DG79)*2-1,SUM('бланки '!DB79:DG79))</f>
        <v>5</v>
      </c>
      <c r="AF77" s="15">
        <f>анкеты!J75</f>
        <v>49</v>
      </c>
      <c r="AG77" s="15">
        <f>анкеты!I75</f>
        <v>49</v>
      </c>
      <c r="AH77" s="52">
        <f t="shared" si="44"/>
        <v>0</v>
      </c>
      <c r="AI77" s="52">
        <f t="shared" si="45"/>
        <v>100</v>
      </c>
      <c r="AJ77" s="2">
        <f t="shared" si="46"/>
        <v>100</v>
      </c>
      <c r="AK77" s="20">
        <f t="shared" si="47"/>
        <v>70</v>
      </c>
      <c r="AL77" s="15">
        <f>анкеты!K75</f>
        <v>194</v>
      </c>
      <c r="AM77" s="15">
        <f t="shared" si="48"/>
        <v>194</v>
      </c>
      <c r="AN77" s="15">
        <f>анкеты!L75</f>
        <v>194</v>
      </c>
      <c r="AO77" s="15">
        <f t="shared" si="49"/>
        <v>194</v>
      </c>
      <c r="AP77" s="15">
        <f>анкеты!N75</f>
        <v>194</v>
      </c>
      <c r="AQ77" s="15">
        <f>анкеты!M75</f>
        <v>194</v>
      </c>
      <c r="AR77" s="52">
        <f t="shared" si="50"/>
        <v>100</v>
      </c>
      <c r="AS77" s="52">
        <f t="shared" si="51"/>
        <v>100</v>
      </c>
      <c r="AT77" s="52">
        <f t="shared" si="52"/>
        <v>100</v>
      </c>
      <c r="AU77" s="51">
        <f t="shared" si="53"/>
        <v>100</v>
      </c>
      <c r="AV77" s="15">
        <f>анкеты!O75</f>
        <v>194</v>
      </c>
      <c r="AW77" s="15">
        <f t="shared" si="54"/>
        <v>194</v>
      </c>
      <c r="AX77" s="15">
        <f>анкеты!P75</f>
        <v>194</v>
      </c>
      <c r="AY77" s="15">
        <f t="shared" si="55"/>
        <v>194</v>
      </c>
      <c r="AZ77" s="15">
        <f>анкеты!Q75</f>
        <v>194</v>
      </c>
      <c r="BA77" s="15">
        <f t="shared" si="56"/>
        <v>194</v>
      </c>
      <c r="BB77" s="52">
        <f t="shared" si="57"/>
        <v>100</v>
      </c>
      <c r="BC77" s="52">
        <f t="shared" si="58"/>
        <v>100</v>
      </c>
      <c r="BD77" s="52">
        <f t="shared" si="59"/>
        <v>100</v>
      </c>
      <c r="BE77" s="51">
        <f t="shared" si="60"/>
        <v>100</v>
      </c>
      <c r="BF77" s="15">
        <f t="shared" si="61"/>
        <v>94</v>
      </c>
    </row>
    <row r="78" spans="1:58">
      <c r="A78" s="15">
        <f>'бланки '!D80</f>
        <v>75</v>
      </c>
      <c r="B78" s="15" t="str">
        <f>'бланки '!C80</f>
        <v>Муниципальное бюджетное образовательное учреждение «Средняя общеобразовательная школа № 87»</v>
      </c>
      <c r="C78" s="15">
        <f>анкеты!C76</f>
        <v>403</v>
      </c>
      <c r="D78" s="15">
        <f>SUMIF('бланки '!K80:Y80,"&lt;2")</f>
        <v>14</v>
      </c>
      <c r="E78" s="15">
        <f>COUNTIF('бланки '!K80:Y80,"&lt;2")</f>
        <v>14</v>
      </c>
      <c r="F78" s="15">
        <f>SUMIF('бланки '!Z80:CM80,"&lt;2")</f>
        <v>60</v>
      </c>
      <c r="G78" s="15">
        <f>COUNTIF('бланки '!Z80:CM80,"&lt;2")</f>
        <v>60</v>
      </c>
      <c r="H78" s="15">
        <f>SUM('бланки '!CN80:CQ80)</f>
        <v>4</v>
      </c>
      <c r="I78" s="15">
        <f>анкеты!E76</f>
        <v>403</v>
      </c>
      <c r="J78" s="15">
        <f>анкеты!D76</f>
        <v>403</v>
      </c>
      <c r="K78" s="15">
        <f>анкеты!G76</f>
        <v>403</v>
      </c>
      <c r="L78" s="15">
        <f>анкеты!F76</f>
        <v>403</v>
      </c>
      <c r="M78" s="15">
        <f t="shared" si="31"/>
        <v>100</v>
      </c>
      <c r="N78" s="15">
        <f t="shared" si="32"/>
        <v>100</v>
      </c>
      <c r="O78" s="15">
        <f t="shared" si="33"/>
        <v>100</v>
      </c>
      <c r="P78" s="15">
        <f t="shared" si="34"/>
        <v>100</v>
      </c>
      <c r="Q78" s="52">
        <f t="shared" si="35"/>
        <v>100</v>
      </c>
      <c r="R78" s="52">
        <f t="shared" si="36"/>
        <v>100</v>
      </c>
      <c r="S78" s="52">
        <f t="shared" si="37"/>
        <v>100</v>
      </c>
      <c r="T78" s="51">
        <f t="shared" si="38"/>
        <v>100</v>
      </c>
      <c r="U78" s="15">
        <f>SUM('бланки '!CR80:CV80)</f>
        <v>5</v>
      </c>
      <c r="V78" s="15"/>
      <c r="W78" s="15"/>
      <c r="X78" s="15">
        <f>анкеты!H76</f>
        <v>403</v>
      </c>
      <c r="Y78" s="15">
        <f t="shared" si="39"/>
        <v>403</v>
      </c>
      <c r="Z78" s="52">
        <f t="shared" si="40"/>
        <v>100</v>
      </c>
      <c r="AA78" s="52">
        <f t="shared" si="41"/>
        <v>100</v>
      </c>
      <c r="AB78" s="52">
        <f t="shared" si="42"/>
        <v>100</v>
      </c>
      <c r="AC78" s="20">
        <f t="shared" si="43"/>
        <v>100</v>
      </c>
      <c r="AD78" s="15">
        <f>IF('бланки '!I80=1,('бланки '!CX80+'бланки '!CZ80)*3,SUM('бланки '!CW80:DA80))</f>
        <v>4</v>
      </c>
      <c r="AE78" s="15">
        <f>IF('бланки '!H80=2,SUM('бланки '!DE80:DG80)*2-1,SUM('бланки '!DB80:DG80))</f>
        <v>5</v>
      </c>
      <c r="AF78" s="15">
        <f>анкеты!J76</f>
        <v>101</v>
      </c>
      <c r="AG78" s="15">
        <f>анкеты!I76</f>
        <v>101</v>
      </c>
      <c r="AH78" s="52">
        <f t="shared" si="44"/>
        <v>80</v>
      </c>
      <c r="AI78" s="52">
        <f t="shared" si="45"/>
        <v>100</v>
      </c>
      <c r="AJ78" s="2">
        <f t="shared" si="46"/>
        <v>100</v>
      </c>
      <c r="AK78" s="20">
        <f t="shared" si="47"/>
        <v>94</v>
      </c>
      <c r="AL78" s="15">
        <f>анкеты!K76</f>
        <v>403</v>
      </c>
      <c r="AM78" s="15">
        <f t="shared" si="48"/>
        <v>403</v>
      </c>
      <c r="AN78" s="15">
        <f>анкеты!L76</f>
        <v>403</v>
      </c>
      <c r="AO78" s="15">
        <f t="shared" si="49"/>
        <v>403</v>
      </c>
      <c r="AP78" s="15">
        <f>анкеты!N76</f>
        <v>403</v>
      </c>
      <c r="AQ78" s="15">
        <f>анкеты!M76</f>
        <v>403</v>
      </c>
      <c r="AR78" s="52">
        <f t="shared" si="50"/>
        <v>100</v>
      </c>
      <c r="AS78" s="52">
        <f t="shared" si="51"/>
        <v>100</v>
      </c>
      <c r="AT78" s="52">
        <f t="shared" si="52"/>
        <v>100</v>
      </c>
      <c r="AU78" s="51">
        <f t="shared" si="53"/>
        <v>100</v>
      </c>
      <c r="AV78" s="15">
        <f>анкеты!O76</f>
        <v>403</v>
      </c>
      <c r="AW78" s="15">
        <f t="shared" si="54"/>
        <v>403</v>
      </c>
      <c r="AX78" s="15">
        <f>анкеты!P76</f>
        <v>403</v>
      </c>
      <c r="AY78" s="15">
        <f t="shared" si="55"/>
        <v>403</v>
      </c>
      <c r="AZ78" s="15">
        <f>анкеты!Q76</f>
        <v>403</v>
      </c>
      <c r="BA78" s="15">
        <f t="shared" si="56"/>
        <v>403</v>
      </c>
      <c r="BB78" s="52">
        <f t="shared" si="57"/>
        <v>100</v>
      </c>
      <c r="BC78" s="52">
        <f t="shared" si="58"/>
        <v>100</v>
      </c>
      <c r="BD78" s="52">
        <f t="shared" si="59"/>
        <v>100</v>
      </c>
      <c r="BE78" s="51">
        <f t="shared" si="60"/>
        <v>100</v>
      </c>
      <c r="BF78" s="15">
        <f t="shared" si="61"/>
        <v>98.8</v>
      </c>
    </row>
    <row r="79" spans="1:58">
      <c r="A79" s="15">
        <f>'бланки '!D81</f>
        <v>76</v>
      </c>
      <c r="B79" s="15" t="str">
        <f>'бланки '!C81</f>
        <v>Муниципальное бюджетное образовательное учреждение «Северский лицей»</v>
      </c>
      <c r="C79" s="15">
        <f>анкеты!C77</f>
        <v>282</v>
      </c>
      <c r="D79" s="15">
        <f>SUMIF('бланки '!K81:Y81,"&lt;2")</f>
        <v>14</v>
      </c>
      <c r="E79" s="15">
        <f>COUNTIF('бланки '!K81:Y81,"&lt;2")</f>
        <v>14</v>
      </c>
      <c r="F79" s="15">
        <f>SUMIF('бланки '!Z81:CM81,"&lt;2")</f>
        <v>60</v>
      </c>
      <c r="G79" s="15">
        <f>COUNTIF('бланки '!Z81:CM81,"&lt;2")</f>
        <v>60</v>
      </c>
      <c r="H79" s="15">
        <f>SUM('бланки '!CN81:CQ81)</f>
        <v>4</v>
      </c>
      <c r="I79" s="15">
        <f>анкеты!E77</f>
        <v>282</v>
      </c>
      <c r="J79" s="15">
        <f>анкеты!D77</f>
        <v>282</v>
      </c>
      <c r="K79" s="15">
        <f>анкеты!G77</f>
        <v>282</v>
      </c>
      <c r="L79" s="15">
        <f>анкеты!F77</f>
        <v>282</v>
      </c>
      <c r="M79" s="15">
        <f t="shared" si="31"/>
        <v>100</v>
      </c>
      <c r="N79" s="15">
        <f t="shared" si="32"/>
        <v>100</v>
      </c>
      <c r="O79" s="15">
        <f t="shared" si="33"/>
        <v>100</v>
      </c>
      <c r="P79" s="15">
        <f t="shared" si="34"/>
        <v>100</v>
      </c>
      <c r="Q79" s="52">
        <f t="shared" si="35"/>
        <v>100</v>
      </c>
      <c r="R79" s="52">
        <f t="shared" si="36"/>
        <v>100</v>
      </c>
      <c r="S79" s="52">
        <f t="shared" si="37"/>
        <v>100</v>
      </c>
      <c r="T79" s="51">
        <f t="shared" si="38"/>
        <v>100</v>
      </c>
      <c r="U79" s="15">
        <f>SUM('бланки '!CR81:CV81)</f>
        <v>5</v>
      </c>
      <c r="V79" s="15"/>
      <c r="W79" s="15"/>
      <c r="X79" s="15">
        <f>анкеты!H77</f>
        <v>282</v>
      </c>
      <c r="Y79" s="15">
        <f t="shared" si="39"/>
        <v>282</v>
      </c>
      <c r="Z79" s="52">
        <f t="shared" si="40"/>
        <v>100</v>
      </c>
      <c r="AA79" s="52">
        <f t="shared" si="41"/>
        <v>100</v>
      </c>
      <c r="AB79" s="52">
        <f t="shared" si="42"/>
        <v>100</v>
      </c>
      <c r="AC79" s="20">
        <f t="shared" si="43"/>
        <v>100</v>
      </c>
      <c r="AD79" s="15">
        <f>IF('бланки '!I81=1,('бланки '!CX81+'бланки '!CZ81)*3,SUM('бланки '!CW81:DA81))</f>
        <v>0</v>
      </c>
      <c r="AE79" s="15">
        <f>IF('бланки '!H81=2,SUM('бланки '!DE81:DG81)*2-1,SUM('бланки '!DB81:DG81))</f>
        <v>3</v>
      </c>
      <c r="AF79" s="15">
        <f>анкеты!J77</f>
        <v>71</v>
      </c>
      <c r="AG79" s="15">
        <f>анкеты!I77</f>
        <v>71</v>
      </c>
      <c r="AH79" s="52">
        <f t="shared" si="44"/>
        <v>0</v>
      </c>
      <c r="AI79" s="52">
        <f t="shared" si="45"/>
        <v>60</v>
      </c>
      <c r="AJ79" s="2">
        <f t="shared" si="46"/>
        <v>100</v>
      </c>
      <c r="AK79" s="20">
        <f t="shared" si="47"/>
        <v>54</v>
      </c>
      <c r="AL79" s="15">
        <f>анкеты!K77</f>
        <v>282</v>
      </c>
      <c r="AM79" s="15">
        <f t="shared" si="48"/>
        <v>282</v>
      </c>
      <c r="AN79" s="15">
        <f>анкеты!L77</f>
        <v>282</v>
      </c>
      <c r="AO79" s="15">
        <f t="shared" si="49"/>
        <v>282</v>
      </c>
      <c r="AP79" s="15">
        <f>анкеты!N77</f>
        <v>282</v>
      </c>
      <c r="AQ79" s="15">
        <f>анкеты!M77</f>
        <v>282</v>
      </c>
      <c r="AR79" s="52">
        <f t="shared" si="50"/>
        <v>100</v>
      </c>
      <c r="AS79" s="52">
        <f t="shared" si="51"/>
        <v>100</v>
      </c>
      <c r="AT79" s="52">
        <f t="shared" si="52"/>
        <v>100</v>
      </c>
      <c r="AU79" s="51">
        <f t="shared" si="53"/>
        <v>100</v>
      </c>
      <c r="AV79" s="15">
        <f>анкеты!O77</f>
        <v>282</v>
      </c>
      <c r="AW79" s="15">
        <f t="shared" si="54"/>
        <v>282</v>
      </c>
      <c r="AX79" s="15">
        <f>анкеты!P77</f>
        <v>282</v>
      </c>
      <c r="AY79" s="15">
        <f t="shared" si="55"/>
        <v>282</v>
      </c>
      <c r="AZ79" s="15">
        <f>анкеты!Q77</f>
        <v>282</v>
      </c>
      <c r="BA79" s="15">
        <f t="shared" si="56"/>
        <v>282</v>
      </c>
      <c r="BB79" s="52">
        <f t="shared" si="57"/>
        <v>100</v>
      </c>
      <c r="BC79" s="52">
        <f t="shared" si="58"/>
        <v>100</v>
      </c>
      <c r="BD79" s="52">
        <f t="shared" si="59"/>
        <v>100</v>
      </c>
      <c r="BE79" s="51">
        <f t="shared" si="60"/>
        <v>100</v>
      </c>
      <c r="BF79" s="15">
        <f t="shared" si="61"/>
        <v>90.8</v>
      </c>
    </row>
    <row r="80" spans="1:58">
      <c r="A80" s="15">
        <f>'бланки '!D82</f>
        <v>77</v>
      </c>
      <c r="B80" s="15" t="str">
        <f>'бланки '!C82</f>
        <v>Муниципальное автономное образовательное учреждение «Средняя общеобразовательная школа № 80»</v>
      </c>
      <c r="C80" s="15">
        <f>анкеты!C78</f>
        <v>325</v>
      </c>
      <c r="D80" s="15">
        <f>SUMIF('бланки '!K82:Y82,"&lt;2")</f>
        <v>14</v>
      </c>
      <c r="E80" s="15">
        <f>COUNTIF('бланки '!K82:Y82,"&lt;2")</f>
        <v>14</v>
      </c>
      <c r="F80" s="15">
        <f>SUMIF('бланки '!Z82:CM82,"&lt;2")</f>
        <v>60</v>
      </c>
      <c r="G80" s="15">
        <f>COUNTIF('бланки '!Z82:CM82,"&lt;2")</f>
        <v>60</v>
      </c>
      <c r="H80" s="15">
        <f>SUM('бланки '!CN82:CQ82)</f>
        <v>4</v>
      </c>
      <c r="I80" s="15">
        <f>анкеты!E78</f>
        <v>325</v>
      </c>
      <c r="J80" s="15">
        <f>анкеты!D78</f>
        <v>325</v>
      </c>
      <c r="K80" s="15">
        <f>анкеты!G78</f>
        <v>325</v>
      </c>
      <c r="L80" s="15">
        <f>анкеты!F78</f>
        <v>325</v>
      </c>
      <c r="M80" s="15">
        <f t="shared" si="31"/>
        <v>100</v>
      </c>
      <c r="N80" s="15">
        <f t="shared" si="32"/>
        <v>100</v>
      </c>
      <c r="O80" s="15">
        <f t="shared" si="33"/>
        <v>100</v>
      </c>
      <c r="P80" s="15">
        <f t="shared" si="34"/>
        <v>100</v>
      </c>
      <c r="Q80" s="52">
        <f t="shared" si="35"/>
        <v>100</v>
      </c>
      <c r="R80" s="52">
        <f t="shared" si="36"/>
        <v>100</v>
      </c>
      <c r="S80" s="52">
        <f t="shared" si="37"/>
        <v>100</v>
      </c>
      <c r="T80" s="51">
        <f t="shared" si="38"/>
        <v>100</v>
      </c>
      <c r="U80" s="15">
        <f>SUM('бланки '!CR82:CV82)</f>
        <v>5</v>
      </c>
      <c r="V80" s="15"/>
      <c r="W80" s="15"/>
      <c r="X80" s="15">
        <f>анкеты!H78</f>
        <v>325</v>
      </c>
      <c r="Y80" s="15">
        <f t="shared" si="39"/>
        <v>325</v>
      </c>
      <c r="Z80" s="52">
        <f t="shared" si="40"/>
        <v>100</v>
      </c>
      <c r="AA80" s="52">
        <f t="shared" si="41"/>
        <v>100</v>
      </c>
      <c r="AB80" s="52">
        <f t="shared" si="42"/>
        <v>100</v>
      </c>
      <c r="AC80" s="20">
        <f t="shared" si="43"/>
        <v>100</v>
      </c>
      <c r="AD80" s="15">
        <f>IF('бланки '!I82=1,('бланки '!CX82+'бланки '!CZ82)*3,SUM('бланки '!CW82:DA82))</f>
        <v>0</v>
      </c>
      <c r="AE80" s="15">
        <f>IF('бланки '!H82=2,SUM('бланки '!DE82:DG82)*2-1,SUM('бланки '!DB82:DG82))</f>
        <v>5</v>
      </c>
      <c r="AF80" s="15">
        <f>анкеты!J78</f>
        <v>82</v>
      </c>
      <c r="AG80" s="15">
        <f>анкеты!I78</f>
        <v>82</v>
      </c>
      <c r="AH80" s="52">
        <f t="shared" si="44"/>
        <v>0</v>
      </c>
      <c r="AI80" s="52">
        <f t="shared" si="45"/>
        <v>100</v>
      </c>
      <c r="AJ80" s="2">
        <f t="shared" si="46"/>
        <v>100</v>
      </c>
      <c r="AK80" s="20">
        <f t="shared" si="47"/>
        <v>70</v>
      </c>
      <c r="AL80" s="15">
        <f>анкеты!K78</f>
        <v>325</v>
      </c>
      <c r="AM80" s="15">
        <f t="shared" si="48"/>
        <v>325</v>
      </c>
      <c r="AN80" s="15">
        <f>анкеты!L78</f>
        <v>325</v>
      </c>
      <c r="AO80" s="15">
        <f t="shared" si="49"/>
        <v>325</v>
      </c>
      <c r="AP80" s="15">
        <f>анкеты!N78</f>
        <v>325</v>
      </c>
      <c r="AQ80" s="15">
        <f>анкеты!M78</f>
        <v>325</v>
      </c>
      <c r="AR80" s="52">
        <f t="shared" si="50"/>
        <v>100</v>
      </c>
      <c r="AS80" s="52">
        <f t="shared" si="51"/>
        <v>100</v>
      </c>
      <c r="AT80" s="52">
        <f t="shared" si="52"/>
        <v>100</v>
      </c>
      <c r="AU80" s="51">
        <f t="shared" si="53"/>
        <v>100</v>
      </c>
      <c r="AV80" s="15">
        <f>анкеты!O78</f>
        <v>325</v>
      </c>
      <c r="AW80" s="15">
        <f t="shared" si="54"/>
        <v>325</v>
      </c>
      <c r="AX80" s="15">
        <f>анкеты!P78</f>
        <v>325</v>
      </c>
      <c r="AY80" s="15">
        <f t="shared" si="55"/>
        <v>325</v>
      </c>
      <c r="AZ80" s="15">
        <f>анкеты!Q78</f>
        <v>325</v>
      </c>
      <c r="BA80" s="15">
        <f t="shared" si="56"/>
        <v>325</v>
      </c>
      <c r="BB80" s="52">
        <f t="shared" si="57"/>
        <v>100</v>
      </c>
      <c r="BC80" s="52">
        <f t="shared" si="58"/>
        <v>100</v>
      </c>
      <c r="BD80" s="52">
        <f t="shared" si="59"/>
        <v>100</v>
      </c>
      <c r="BE80" s="51">
        <f t="shared" si="60"/>
        <v>100</v>
      </c>
      <c r="BF80" s="15">
        <f t="shared" si="61"/>
        <v>94</v>
      </c>
    </row>
    <row r="81" spans="1:58">
      <c r="A81" s="15">
        <f>'бланки '!D83</f>
        <v>78</v>
      </c>
      <c r="B81" s="15" t="str">
        <f>'бланки '!C83</f>
        <v>Муниципальное бюджетное образовательное учреждение 2Средняя общеобразовательная школа № 83»</v>
      </c>
      <c r="C81" s="15">
        <f>анкеты!C79</f>
        <v>382</v>
      </c>
      <c r="D81" s="15">
        <f>SUMIF('бланки '!K83:Y83,"&lt;2")</f>
        <v>14</v>
      </c>
      <c r="E81" s="15">
        <f>COUNTIF('бланки '!K83:Y83,"&lt;2")</f>
        <v>14</v>
      </c>
      <c r="F81" s="15">
        <f>SUMIF('бланки '!Z83:CM83,"&lt;2")</f>
        <v>60</v>
      </c>
      <c r="G81" s="15">
        <f>COUNTIF('бланки '!Z83:CM83,"&lt;2")</f>
        <v>60</v>
      </c>
      <c r="H81" s="15">
        <f>SUM('бланки '!CN83:CQ83)</f>
        <v>4</v>
      </c>
      <c r="I81" s="15">
        <f>анкеты!E79</f>
        <v>382</v>
      </c>
      <c r="J81" s="15">
        <f>анкеты!D79</f>
        <v>382</v>
      </c>
      <c r="K81" s="15">
        <f>анкеты!G79</f>
        <v>382</v>
      </c>
      <c r="L81" s="15">
        <f>анкеты!F79</f>
        <v>382</v>
      </c>
      <c r="M81" s="15">
        <f t="shared" si="31"/>
        <v>100</v>
      </c>
      <c r="N81" s="15">
        <f t="shared" si="32"/>
        <v>100</v>
      </c>
      <c r="O81" s="15">
        <f t="shared" si="33"/>
        <v>100</v>
      </c>
      <c r="P81" s="15">
        <f t="shared" si="34"/>
        <v>100</v>
      </c>
      <c r="Q81" s="52">
        <f t="shared" si="35"/>
        <v>100</v>
      </c>
      <c r="R81" s="52">
        <f t="shared" si="36"/>
        <v>100</v>
      </c>
      <c r="S81" s="52">
        <f t="shared" si="37"/>
        <v>100</v>
      </c>
      <c r="T81" s="51">
        <f t="shared" si="38"/>
        <v>100</v>
      </c>
      <c r="U81" s="15">
        <f>SUM('бланки '!CR83:CV83)</f>
        <v>5</v>
      </c>
      <c r="V81" s="15"/>
      <c r="W81" s="15"/>
      <c r="X81" s="15">
        <f>анкеты!H79</f>
        <v>382</v>
      </c>
      <c r="Y81" s="15">
        <f t="shared" si="39"/>
        <v>382</v>
      </c>
      <c r="Z81" s="52">
        <f t="shared" si="40"/>
        <v>100</v>
      </c>
      <c r="AA81" s="52">
        <f t="shared" si="41"/>
        <v>100</v>
      </c>
      <c r="AB81" s="52">
        <f t="shared" si="42"/>
        <v>100</v>
      </c>
      <c r="AC81" s="20">
        <f t="shared" si="43"/>
        <v>100</v>
      </c>
      <c r="AD81" s="15">
        <f>IF('бланки '!I83=1,('бланки '!CX83+'бланки '!CZ83)*3,SUM('бланки '!CW83:DA83))</f>
        <v>3</v>
      </c>
      <c r="AE81" s="15">
        <f>IF('бланки '!H83=2,SUM('бланки '!DE83:DG83)*2-1,SUM('бланки '!DB83:DG83))</f>
        <v>5</v>
      </c>
      <c r="AF81" s="15">
        <f>анкеты!J79</f>
        <v>96</v>
      </c>
      <c r="AG81" s="15">
        <f>анкеты!I79</f>
        <v>96</v>
      </c>
      <c r="AH81" s="52">
        <f t="shared" si="44"/>
        <v>60</v>
      </c>
      <c r="AI81" s="52">
        <f t="shared" si="45"/>
        <v>100</v>
      </c>
      <c r="AJ81" s="2">
        <f t="shared" si="46"/>
        <v>100</v>
      </c>
      <c r="AK81" s="20">
        <f t="shared" si="47"/>
        <v>88</v>
      </c>
      <c r="AL81" s="15">
        <f>анкеты!K79</f>
        <v>382</v>
      </c>
      <c r="AM81" s="15">
        <f t="shared" si="48"/>
        <v>382</v>
      </c>
      <c r="AN81" s="15">
        <f>анкеты!L79</f>
        <v>382</v>
      </c>
      <c r="AO81" s="15">
        <f t="shared" si="49"/>
        <v>382</v>
      </c>
      <c r="AP81" s="15">
        <f>анкеты!N79</f>
        <v>382</v>
      </c>
      <c r="AQ81" s="15">
        <f>анкеты!M79</f>
        <v>382</v>
      </c>
      <c r="AR81" s="52">
        <f t="shared" si="50"/>
        <v>100</v>
      </c>
      <c r="AS81" s="52">
        <f t="shared" si="51"/>
        <v>100</v>
      </c>
      <c r="AT81" s="52">
        <f t="shared" si="52"/>
        <v>100</v>
      </c>
      <c r="AU81" s="51">
        <f t="shared" si="53"/>
        <v>100</v>
      </c>
      <c r="AV81" s="15">
        <f>анкеты!O79</f>
        <v>382</v>
      </c>
      <c r="AW81" s="15">
        <f t="shared" si="54"/>
        <v>382</v>
      </c>
      <c r="AX81" s="15">
        <f>анкеты!P79</f>
        <v>382</v>
      </c>
      <c r="AY81" s="15">
        <f t="shared" si="55"/>
        <v>382</v>
      </c>
      <c r="AZ81" s="15">
        <f>анкеты!Q79</f>
        <v>382</v>
      </c>
      <c r="BA81" s="15">
        <f t="shared" si="56"/>
        <v>382</v>
      </c>
      <c r="BB81" s="52">
        <f t="shared" si="57"/>
        <v>100</v>
      </c>
      <c r="BC81" s="52">
        <f t="shared" si="58"/>
        <v>100</v>
      </c>
      <c r="BD81" s="52">
        <f t="shared" si="59"/>
        <v>100</v>
      </c>
      <c r="BE81" s="51">
        <f t="shared" si="60"/>
        <v>100</v>
      </c>
      <c r="BF81" s="15">
        <f t="shared" si="61"/>
        <v>97.6</v>
      </c>
    </row>
    <row r="82" spans="1:58">
      <c r="A82" s="15">
        <f>'бланки '!D84</f>
        <v>79</v>
      </c>
      <c r="B82" s="15" t="str">
        <f>'бланки '!C84</f>
        <v>Муниципальное бюджетное образовательное учреждение "Средняя общеобразовательная школа №198"</v>
      </c>
      <c r="C82" s="15">
        <f>анкеты!C80</f>
        <v>600</v>
      </c>
      <c r="D82" s="15">
        <f>SUMIF('бланки '!K84:Y84,"&lt;2")</f>
        <v>14</v>
      </c>
      <c r="E82" s="15">
        <f>COUNTIF('бланки '!K84:Y84,"&lt;2")</f>
        <v>14</v>
      </c>
      <c r="F82" s="15">
        <f>SUMIF('бланки '!Z84:CM84,"&lt;2")</f>
        <v>60</v>
      </c>
      <c r="G82" s="15">
        <f>COUNTIF('бланки '!Z84:CM84,"&lt;2")</f>
        <v>60</v>
      </c>
      <c r="H82" s="15">
        <f>SUM('бланки '!CN84:CQ84)</f>
        <v>4</v>
      </c>
      <c r="I82" s="15">
        <f>анкеты!E80</f>
        <v>600</v>
      </c>
      <c r="J82" s="15">
        <f>анкеты!D80</f>
        <v>600</v>
      </c>
      <c r="K82" s="15">
        <f>анкеты!G80</f>
        <v>600</v>
      </c>
      <c r="L82" s="15">
        <f>анкеты!F80</f>
        <v>600</v>
      </c>
      <c r="M82" s="15">
        <f t="shared" si="31"/>
        <v>100</v>
      </c>
      <c r="N82" s="15">
        <f t="shared" si="32"/>
        <v>100</v>
      </c>
      <c r="O82" s="15">
        <f t="shared" si="33"/>
        <v>100</v>
      </c>
      <c r="P82" s="15">
        <f t="shared" si="34"/>
        <v>100</v>
      </c>
      <c r="Q82" s="52">
        <f t="shared" si="35"/>
        <v>100</v>
      </c>
      <c r="R82" s="52">
        <f t="shared" si="36"/>
        <v>100</v>
      </c>
      <c r="S82" s="52">
        <f t="shared" si="37"/>
        <v>100</v>
      </c>
      <c r="T82" s="51">
        <f t="shared" si="38"/>
        <v>100</v>
      </c>
      <c r="U82" s="15">
        <f>SUM('бланки '!CR84:CV84)</f>
        <v>5</v>
      </c>
      <c r="V82" s="15"/>
      <c r="W82" s="15"/>
      <c r="X82" s="15">
        <f>анкеты!H80</f>
        <v>600</v>
      </c>
      <c r="Y82" s="15">
        <f t="shared" si="39"/>
        <v>600</v>
      </c>
      <c r="Z82" s="52">
        <f t="shared" si="40"/>
        <v>100</v>
      </c>
      <c r="AA82" s="52">
        <f t="shared" si="41"/>
        <v>100</v>
      </c>
      <c r="AB82" s="52">
        <f t="shared" si="42"/>
        <v>100</v>
      </c>
      <c r="AC82" s="20">
        <f t="shared" si="43"/>
        <v>100</v>
      </c>
      <c r="AD82" s="15">
        <f>IF('бланки '!I84=1,('бланки '!CX84+'бланки '!CZ84)*3,SUM('бланки '!CW84:DA84))</f>
        <v>3</v>
      </c>
      <c r="AE82" s="15">
        <f>IF('бланки '!H84=2,SUM('бланки '!DE84:DG84)*2-1,SUM('бланки '!DB84:DG84))</f>
        <v>6</v>
      </c>
      <c r="AF82" s="15">
        <f>анкеты!J80</f>
        <v>155</v>
      </c>
      <c r="AG82" s="15">
        <f>анкеты!I80</f>
        <v>155</v>
      </c>
      <c r="AH82" s="52">
        <f t="shared" si="44"/>
        <v>60</v>
      </c>
      <c r="AI82" s="52">
        <f t="shared" si="45"/>
        <v>100</v>
      </c>
      <c r="AJ82" s="2">
        <f t="shared" si="46"/>
        <v>100</v>
      </c>
      <c r="AK82" s="20">
        <f t="shared" si="47"/>
        <v>88</v>
      </c>
      <c r="AL82" s="15">
        <f>анкеты!K80</f>
        <v>600</v>
      </c>
      <c r="AM82" s="15">
        <f t="shared" si="48"/>
        <v>600</v>
      </c>
      <c r="AN82" s="15">
        <f>анкеты!L80</f>
        <v>600</v>
      </c>
      <c r="AO82" s="15">
        <f t="shared" si="49"/>
        <v>600</v>
      </c>
      <c r="AP82" s="15">
        <f>анкеты!N80</f>
        <v>600</v>
      </c>
      <c r="AQ82" s="15">
        <f>анкеты!M80</f>
        <v>600</v>
      </c>
      <c r="AR82" s="52">
        <f t="shared" si="50"/>
        <v>100</v>
      </c>
      <c r="AS82" s="52">
        <f t="shared" si="51"/>
        <v>100</v>
      </c>
      <c r="AT82" s="52">
        <f t="shared" si="52"/>
        <v>100</v>
      </c>
      <c r="AU82" s="51">
        <f t="shared" si="53"/>
        <v>100</v>
      </c>
      <c r="AV82" s="15">
        <f>анкеты!O80</f>
        <v>600</v>
      </c>
      <c r="AW82" s="15">
        <f t="shared" si="54"/>
        <v>600</v>
      </c>
      <c r="AX82" s="15">
        <f>анкеты!P80</f>
        <v>600</v>
      </c>
      <c r="AY82" s="15">
        <f t="shared" si="55"/>
        <v>600</v>
      </c>
      <c r="AZ82" s="15">
        <f>анкеты!Q80</f>
        <v>600</v>
      </c>
      <c r="BA82" s="15">
        <f t="shared" si="56"/>
        <v>600</v>
      </c>
      <c r="BB82" s="52">
        <f t="shared" si="57"/>
        <v>100</v>
      </c>
      <c r="BC82" s="52">
        <f t="shared" si="58"/>
        <v>100</v>
      </c>
      <c r="BD82" s="52">
        <f t="shared" si="59"/>
        <v>100</v>
      </c>
      <c r="BE82" s="51">
        <f t="shared" si="60"/>
        <v>100</v>
      </c>
      <c r="BF82" s="15">
        <f t="shared" si="61"/>
        <v>97.6</v>
      </c>
    </row>
    <row r="83" spans="1:58">
      <c r="A83" s="15">
        <f>'бланки '!D85</f>
        <v>80</v>
      </c>
      <c r="B83" s="15" t="str">
        <f>'бланки '!C85</f>
        <v>Муниципальное бюджетное образовательное учреждение «Средняя общеобразовательная школа №89»</v>
      </c>
      <c r="C83" s="15">
        <f>анкеты!C81</f>
        <v>322</v>
      </c>
      <c r="D83" s="15">
        <f>SUMIF('бланки '!K85:Y85,"&lt;2")</f>
        <v>14</v>
      </c>
      <c r="E83" s="15">
        <f>COUNTIF('бланки '!K85:Y85,"&lt;2")</f>
        <v>14</v>
      </c>
      <c r="F83" s="15">
        <f>SUMIF('бланки '!Z85:CM85,"&lt;2")</f>
        <v>60</v>
      </c>
      <c r="G83" s="15">
        <f>COUNTIF('бланки '!Z85:CM85,"&lt;2")</f>
        <v>60</v>
      </c>
      <c r="H83" s="15">
        <f>SUM('бланки '!CN85:CQ85)</f>
        <v>4</v>
      </c>
      <c r="I83" s="15">
        <f>анкеты!E81</f>
        <v>322</v>
      </c>
      <c r="J83" s="15">
        <f>анкеты!D81</f>
        <v>322</v>
      </c>
      <c r="K83" s="15">
        <f>анкеты!G81</f>
        <v>322</v>
      </c>
      <c r="L83" s="15">
        <f>анкеты!F81</f>
        <v>322</v>
      </c>
      <c r="M83" s="15">
        <f t="shared" si="31"/>
        <v>100</v>
      </c>
      <c r="N83" s="15">
        <f t="shared" si="32"/>
        <v>100</v>
      </c>
      <c r="O83" s="15">
        <f t="shared" si="33"/>
        <v>100</v>
      </c>
      <c r="P83" s="15">
        <f t="shared" si="34"/>
        <v>100</v>
      </c>
      <c r="Q83" s="52">
        <f t="shared" si="35"/>
        <v>100</v>
      </c>
      <c r="R83" s="52">
        <f t="shared" si="36"/>
        <v>100</v>
      </c>
      <c r="S83" s="52">
        <f t="shared" si="37"/>
        <v>100</v>
      </c>
      <c r="T83" s="51">
        <f t="shared" si="38"/>
        <v>100</v>
      </c>
      <c r="U83" s="15">
        <f>SUM('бланки '!CR85:CV85)</f>
        <v>5</v>
      </c>
      <c r="V83" s="15"/>
      <c r="W83" s="15"/>
      <c r="X83" s="15">
        <f>анкеты!H81</f>
        <v>322</v>
      </c>
      <c r="Y83" s="15">
        <f t="shared" si="39"/>
        <v>322</v>
      </c>
      <c r="Z83" s="52">
        <f t="shared" si="40"/>
        <v>100</v>
      </c>
      <c r="AA83" s="52">
        <f t="shared" si="41"/>
        <v>100</v>
      </c>
      <c r="AB83" s="52">
        <f t="shared" si="42"/>
        <v>100</v>
      </c>
      <c r="AC83" s="20">
        <f t="shared" si="43"/>
        <v>100</v>
      </c>
      <c r="AD83" s="15">
        <f>IF('бланки '!I85=1,('бланки '!CX85+'бланки '!CZ85)*3,SUM('бланки '!CW85:DA85))</f>
        <v>4</v>
      </c>
      <c r="AE83" s="15">
        <f>IF('бланки '!H85=2,SUM('бланки '!DE85:DG85)*2-1,SUM('бланки '!DB85:DG85))</f>
        <v>4</v>
      </c>
      <c r="AF83" s="15">
        <f>анкеты!J81</f>
        <v>81</v>
      </c>
      <c r="AG83" s="15">
        <f>анкеты!I81</f>
        <v>81</v>
      </c>
      <c r="AH83" s="52">
        <f t="shared" si="44"/>
        <v>80</v>
      </c>
      <c r="AI83" s="52">
        <f t="shared" si="45"/>
        <v>80</v>
      </c>
      <c r="AJ83" s="2">
        <f t="shared" si="46"/>
        <v>100</v>
      </c>
      <c r="AK83" s="20">
        <f t="shared" si="47"/>
        <v>86</v>
      </c>
      <c r="AL83" s="15">
        <f>анкеты!K81</f>
        <v>322</v>
      </c>
      <c r="AM83" s="15">
        <f t="shared" si="48"/>
        <v>322</v>
      </c>
      <c r="AN83" s="15">
        <f>анкеты!L81</f>
        <v>322</v>
      </c>
      <c r="AO83" s="15">
        <f t="shared" si="49"/>
        <v>322</v>
      </c>
      <c r="AP83" s="15">
        <f>анкеты!N81</f>
        <v>322</v>
      </c>
      <c r="AQ83" s="15">
        <f>анкеты!M81</f>
        <v>322</v>
      </c>
      <c r="AR83" s="52">
        <f t="shared" si="50"/>
        <v>100</v>
      </c>
      <c r="AS83" s="52">
        <f t="shared" si="51"/>
        <v>100</v>
      </c>
      <c r="AT83" s="52">
        <f t="shared" si="52"/>
        <v>100</v>
      </c>
      <c r="AU83" s="51">
        <f t="shared" si="53"/>
        <v>100</v>
      </c>
      <c r="AV83" s="15">
        <f>анкеты!O81</f>
        <v>322</v>
      </c>
      <c r="AW83" s="15">
        <f t="shared" si="54"/>
        <v>322</v>
      </c>
      <c r="AX83" s="15">
        <f>анкеты!P81</f>
        <v>322</v>
      </c>
      <c r="AY83" s="15">
        <f t="shared" si="55"/>
        <v>322</v>
      </c>
      <c r="AZ83" s="15">
        <f>анкеты!Q81</f>
        <v>322</v>
      </c>
      <c r="BA83" s="15">
        <f t="shared" si="56"/>
        <v>322</v>
      </c>
      <c r="BB83" s="52">
        <f t="shared" si="57"/>
        <v>100</v>
      </c>
      <c r="BC83" s="52">
        <f t="shared" si="58"/>
        <v>100</v>
      </c>
      <c r="BD83" s="52">
        <f t="shared" si="59"/>
        <v>100</v>
      </c>
      <c r="BE83" s="51">
        <f t="shared" si="60"/>
        <v>100</v>
      </c>
      <c r="BF83" s="15">
        <f t="shared" si="61"/>
        <v>97.2</v>
      </c>
    </row>
    <row r="84" spans="1:58">
      <c r="A84" s="15">
        <f>'бланки '!D86</f>
        <v>81</v>
      </c>
      <c r="B84" s="15" t="str">
        <f>'бланки '!C86</f>
        <v>Муниципальное бюджетное образовательное учреждение «Северская школа-интернат для обучающихся с ограниченными возможностями здоровья»</v>
      </c>
      <c r="C84" s="15">
        <f>анкеты!C82</f>
        <v>85</v>
      </c>
      <c r="D84" s="15">
        <f>SUMIF('бланки '!K86:Y86,"&lt;2")</f>
        <v>14</v>
      </c>
      <c r="E84" s="15">
        <f>COUNTIF('бланки '!K86:Y86,"&lt;2")</f>
        <v>14</v>
      </c>
      <c r="F84" s="15">
        <f>SUMIF('бланки '!Z86:CM86,"&lt;2")</f>
        <v>60</v>
      </c>
      <c r="G84" s="15">
        <f>COUNTIF('бланки '!Z86:CM86,"&lt;2")</f>
        <v>60</v>
      </c>
      <c r="H84" s="15">
        <f>SUM('бланки '!CN86:CQ86)</f>
        <v>4</v>
      </c>
      <c r="I84" s="15">
        <f>анкеты!E82</f>
        <v>85</v>
      </c>
      <c r="J84" s="15">
        <f>анкеты!D82</f>
        <v>85</v>
      </c>
      <c r="K84" s="15">
        <f>анкеты!G82</f>
        <v>85</v>
      </c>
      <c r="L84" s="15">
        <f>анкеты!F82</f>
        <v>85</v>
      </c>
      <c r="M84" s="15">
        <f t="shared" si="31"/>
        <v>100</v>
      </c>
      <c r="N84" s="15">
        <f t="shared" si="32"/>
        <v>100</v>
      </c>
      <c r="O84" s="15">
        <f t="shared" si="33"/>
        <v>100</v>
      </c>
      <c r="P84" s="15">
        <f t="shared" si="34"/>
        <v>100</v>
      </c>
      <c r="Q84" s="52">
        <f t="shared" si="35"/>
        <v>100</v>
      </c>
      <c r="R84" s="52">
        <f t="shared" si="36"/>
        <v>100</v>
      </c>
      <c r="S84" s="52">
        <f t="shared" si="37"/>
        <v>100</v>
      </c>
      <c r="T84" s="51">
        <f t="shared" si="38"/>
        <v>100</v>
      </c>
      <c r="U84" s="15">
        <f>SUM('бланки '!CR86:CV86)</f>
        <v>5</v>
      </c>
      <c r="V84" s="15"/>
      <c r="W84" s="15"/>
      <c r="X84" s="15">
        <f>анкеты!H82</f>
        <v>85</v>
      </c>
      <c r="Y84" s="15">
        <f t="shared" si="39"/>
        <v>85</v>
      </c>
      <c r="Z84" s="52">
        <f t="shared" si="40"/>
        <v>100</v>
      </c>
      <c r="AA84" s="52">
        <f t="shared" si="41"/>
        <v>100</v>
      </c>
      <c r="AB84" s="52">
        <f t="shared" si="42"/>
        <v>100</v>
      </c>
      <c r="AC84" s="20">
        <f t="shared" si="43"/>
        <v>100</v>
      </c>
      <c r="AD84" s="15">
        <f>IF('бланки '!I86=1,('бланки '!CX86+'бланки '!CZ86)*3,SUM('бланки '!CW86:DA86))</f>
        <v>4</v>
      </c>
      <c r="AE84" s="15">
        <f>IF('бланки '!H86=2,SUM('бланки '!DE86:DG86)*2-1,SUM('бланки '!DB86:DG86))</f>
        <v>5</v>
      </c>
      <c r="AF84" s="15">
        <f>анкеты!J82</f>
        <v>22</v>
      </c>
      <c r="AG84" s="15">
        <f>анкеты!I82</f>
        <v>22</v>
      </c>
      <c r="AH84" s="52">
        <f t="shared" si="44"/>
        <v>80</v>
      </c>
      <c r="AI84" s="52">
        <f t="shared" si="45"/>
        <v>100</v>
      </c>
      <c r="AJ84" s="2">
        <f t="shared" si="46"/>
        <v>100</v>
      </c>
      <c r="AK84" s="20">
        <f t="shared" si="47"/>
        <v>94</v>
      </c>
      <c r="AL84" s="15">
        <f>анкеты!K82</f>
        <v>85</v>
      </c>
      <c r="AM84" s="15">
        <f t="shared" si="48"/>
        <v>85</v>
      </c>
      <c r="AN84" s="15">
        <f>анкеты!L82</f>
        <v>85</v>
      </c>
      <c r="AO84" s="15">
        <f t="shared" si="49"/>
        <v>85</v>
      </c>
      <c r="AP84" s="15">
        <f>анкеты!N82</f>
        <v>85</v>
      </c>
      <c r="AQ84" s="15">
        <f>анкеты!M82</f>
        <v>85</v>
      </c>
      <c r="AR84" s="52">
        <f t="shared" si="50"/>
        <v>100</v>
      </c>
      <c r="AS84" s="52">
        <f t="shared" si="51"/>
        <v>100</v>
      </c>
      <c r="AT84" s="52">
        <f t="shared" si="52"/>
        <v>100</v>
      </c>
      <c r="AU84" s="51">
        <f t="shared" si="53"/>
        <v>100</v>
      </c>
      <c r="AV84" s="15">
        <f>анкеты!O82</f>
        <v>85</v>
      </c>
      <c r="AW84" s="15">
        <f t="shared" si="54"/>
        <v>85</v>
      </c>
      <c r="AX84" s="15">
        <f>анкеты!P82</f>
        <v>85</v>
      </c>
      <c r="AY84" s="15">
        <f t="shared" si="55"/>
        <v>85</v>
      </c>
      <c r="AZ84" s="15">
        <f>анкеты!Q82</f>
        <v>85</v>
      </c>
      <c r="BA84" s="15">
        <f t="shared" si="56"/>
        <v>85</v>
      </c>
      <c r="BB84" s="52">
        <f t="shared" si="57"/>
        <v>100</v>
      </c>
      <c r="BC84" s="52">
        <f t="shared" si="58"/>
        <v>100</v>
      </c>
      <c r="BD84" s="52">
        <f t="shared" si="59"/>
        <v>100</v>
      </c>
      <c r="BE84" s="51">
        <f t="shared" si="60"/>
        <v>100</v>
      </c>
      <c r="BF84" s="15">
        <f t="shared" si="61"/>
        <v>98.8</v>
      </c>
    </row>
    <row r="85" spans="1:58">
      <c r="A85" s="15">
        <f>'бланки '!D87</f>
        <v>82</v>
      </c>
      <c r="B85" s="15" t="str">
        <f>'бланки '!C87</f>
        <v>Муниципальное автономное образовательное учреждение «Северский физико-математический лицей»</v>
      </c>
      <c r="C85" s="15">
        <f>анкеты!C83</f>
        <v>288</v>
      </c>
      <c r="D85" s="15">
        <f>SUMIF('бланки '!K87:Y87,"&lt;2")</f>
        <v>14</v>
      </c>
      <c r="E85" s="15">
        <f>COUNTIF('бланки '!K87:Y87,"&lt;2")</f>
        <v>14</v>
      </c>
      <c r="F85" s="15">
        <f>SUMIF('бланки '!Z87:CM87,"&lt;2")</f>
        <v>60</v>
      </c>
      <c r="G85" s="15">
        <f>COUNTIF('бланки '!Z87:CM87,"&lt;2")</f>
        <v>60</v>
      </c>
      <c r="H85" s="15">
        <f>SUM('бланки '!CN87:CQ87)</f>
        <v>4</v>
      </c>
      <c r="I85" s="15">
        <f>анкеты!E83</f>
        <v>288</v>
      </c>
      <c r="J85" s="15">
        <f>анкеты!D83</f>
        <v>288</v>
      </c>
      <c r="K85" s="15">
        <f>анкеты!G83</f>
        <v>288</v>
      </c>
      <c r="L85" s="15">
        <f>анкеты!F83</f>
        <v>288</v>
      </c>
      <c r="M85" s="15">
        <f t="shared" si="31"/>
        <v>100</v>
      </c>
      <c r="N85" s="15">
        <f t="shared" si="32"/>
        <v>100</v>
      </c>
      <c r="O85" s="15">
        <f t="shared" si="33"/>
        <v>100</v>
      </c>
      <c r="P85" s="15">
        <f t="shared" si="34"/>
        <v>100</v>
      </c>
      <c r="Q85" s="52">
        <f t="shared" si="35"/>
        <v>100</v>
      </c>
      <c r="R85" s="52">
        <f t="shared" si="36"/>
        <v>100</v>
      </c>
      <c r="S85" s="52">
        <f t="shared" si="37"/>
        <v>100</v>
      </c>
      <c r="T85" s="51">
        <f t="shared" si="38"/>
        <v>100</v>
      </c>
      <c r="U85" s="15">
        <f>SUM('бланки '!CR87:CV87)</f>
        <v>5</v>
      </c>
      <c r="V85" s="15"/>
      <c r="W85" s="15"/>
      <c r="X85" s="15">
        <f>анкеты!H83</f>
        <v>288</v>
      </c>
      <c r="Y85" s="15">
        <f t="shared" si="39"/>
        <v>288</v>
      </c>
      <c r="Z85" s="52">
        <f t="shared" si="40"/>
        <v>100</v>
      </c>
      <c r="AA85" s="52">
        <f t="shared" si="41"/>
        <v>100</v>
      </c>
      <c r="AB85" s="52">
        <f t="shared" si="42"/>
        <v>100</v>
      </c>
      <c r="AC85" s="20">
        <f t="shared" si="43"/>
        <v>100</v>
      </c>
      <c r="AD85" s="15">
        <f>IF('бланки '!I87=1,('бланки '!CX87+'бланки '!CZ87)*3,SUM('бланки '!CW87:DA87))</f>
        <v>2</v>
      </c>
      <c r="AE85" s="15">
        <f>IF('бланки '!H87=2,SUM('бланки '!DE87:DG87)*2-1,SUM('бланки '!DB87:DG87))</f>
        <v>3</v>
      </c>
      <c r="AF85" s="15">
        <f>анкеты!J83</f>
        <v>72</v>
      </c>
      <c r="AG85" s="15">
        <f>анкеты!I83</f>
        <v>72</v>
      </c>
      <c r="AH85" s="52">
        <f t="shared" si="44"/>
        <v>40</v>
      </c>
      <c r="AI85" s="52">
        <f t="shared" si="45"/>
        <v>60</v>
      </c>
      <c r="AJ85" s="2">
        <f t="shared" si="46"/>
        <v>100</v>
      </c>
      <c r="AK85" s="20">
        <f t="shared" si="47"/>
        <v>66</v>
      </c>
      <c r="AL85" s="15">
        <f>анкеты!K83</f>
        <v>288</v>
      </c>
      <c r="AM85" s="15">
        <f t="shared" si="48"/>
        <v>288</v>
      </c>
      <c r="AN85" s="15">
        <f>анкеты!L83</f>
        <v>288</v>
      </c>
      <c r="AO85" s="15">
        <f t="shared" si="49"/>
        <v>288</v>
      </c>
      <c r="AP85" s="15">
        <f>анкеты!N83</f>
        <v>288</v>
      </c>
      <c r="AQ85" s="15">
        <f>анкеты!M83</f>
        <v>288</v>
      </c>
      <c r="AR85" s="52">
        <f t="shared" si="50"/>
        <v>100</v>
      </c>
      <c r="AS85" s="52">
        <f t="shared" si="51"/>
        <v>100</v>
      </c>
      <c r="AT85" s="52">
        <f t="shared" si="52"/>
        <v>100</v>
      </c>
      <c r="AU85" s="51">
        <f t="shared" si="53"/>
        <v>100</v>
      </c>
      <c r="AV85" s="15">
        <f>анкеты!O83</f>
        <v>288</v>
      </c>
      <c r="AW85" s="15">
        <f t="shared" si="54"/>
        <v>288</v>
      </c>
      <c r="AX85" s="15">
        <f>анкеты!P83</f>
        <v>288</v>
      </c>
      <c r="AY85" s="15">
        <f t="shared" si="55"/>
        <v>288</v>
      </c>
      <c r="AZ85" s="15">
        <f>анкеты!Q83</f>
        <v>288</v>
      </c>
      <c r="BA85" s="15">
        <f t="shared" si="56"/>
        <v>288</v>
      </c>
      <c r="BB85" s="52">
        <f t="shared" si="57"/>
        <v>100</v>
      </c>
      <c r="BC85" s="52">
        <f t="shared" si="58"/>
        <v>100</v>
      </c>
      <c r="BD85" s="52">
        <f t="shared" si="59"/>
        <v>100</v>
      </c>
      <c r="BE85" s="51">
        <f t="shared" si="60"/>
        <v>100</v>
      </c>
      <c r="BF85" s="15">
        <f t="shared" si="61"/>
        <v>93.2</v>
      </c>
    </row>
    <row r="86" spans="1:58">
      <c r="A86" s="15">
        <f>'бланки '!D88</f>
        <v>83</v>
      </c>
      <c r="B86" s="15" t="str">
        <f>'бланки '!C88</f>
        <v>Муниципальное бюджетное образовательное учреждение «Средняя общеобразовательная школа №197 им.В.Маркелова»</v>
      </c>
      <c r="C86" s="15">
        <f>анкеты!C84</f>
        <v>289</v>
      </c>
      <c r="D86" s="15">
        <f>SUMIF('бланки '!K88:Y88,"&lt;2")</f>
        <v>14</v>
      </c>
      <c r="E86" s="15">
        <f>COUNTIF('бланки '!K88:Y88,"&lt;2")</f>
        <v>14</v>
      </c>
      <c r="F86" s="15">
        <f>SUMIF('бланки '!Z88:CM88,"&lt;2")</f>
        <v>60</v>
      </c>
      <c r="G86" s="15">
        <f>COUNTIF('бланки '!Z88:CM88,"&lt;2")</f>
        <v>60</v>
      </c>
      <c r="H86" s="15">
        <f>SUM('бланки '!CN88:CQ88)</f>
        <v>4</v>
      </c>
      <c r="I86" s="15">
        <f>анкеты!E84</f>
        <v>289</v>
      </c>
      <c r="J86" s="15">
        <f>анкеты!D84</f>
        <v>289</v>
      </c>
      <c r="K86" s="15">
        <f>анкеты!G84</f>
        <v>289</v>
      </c>
      <c r="L86" s="15">
        <f>анкеты!F84</f>
        <v>289</v>
      </c>
      <c r="M86" s="15">
        <f t="shared" si="31"/>
        <v>100</v>
      </c>
      <c r="N86" s="15">
        <f t="shared" si="32"/>
        <v>100</v>
      </c>
      <c r="O86" s="15">
        <f t="shared" si="33"/>
        <v>100</v>
      </c>
      <c r="P86" s="15">
        <f t="shared" si="34"/>
        <v>100</v>
      </c>
      <c r="Q86" s="52">
        <f t="shared" si="35"/>
        <v>100</v>
      </c>
      <c r="R86" s="52">
        <f t="shared" si="36"/>
        <v>100</v>
      </c>
      <c r="S86" s="52">
        <f t="shared" si="37"/>
        <v>100</v>
      </c>
      <c r="T86" s="51">
        <f t="shared" si="38"/>
        <v>100</v>
      </c>
      <c r="U86" s="15">
        <f>SUM('бланки '!CR88:CV88)</f>
        <v>5</v>
      </c>
      <c r="V86" s="15"/>
      <c r="W86" s="15"/>
      <c r="X86" s="15">
        <f>анкеты!H84</f>
        <v>289</v>
      </c>
      <c r="Y86" s="15">
        <f t="shared" si="39"/>
        <v>289</v>
      </c>
      <c r="Z86" s="52">
        <f t="shared" si="40"/>
        <v>100</v>
      </c>
      <c r="AA86" s="52">
        <f t="shared" si="41"/>
        <v>100</v>
      </c>
      <c r="AB86" s="52">
        <f t="shared" si="42"/>
        <v>100</v>
      </c>
      <c r="AC86" s="20">
        <f t="shared" si="43"/>
        <v>100</v>
      </c>
      <c r="AD86" s="15">
        <f>IF('бланки '!I88=1,('бланки '!CX88+'бланки '!CZ88)*3,SUM('бланки '!CW88:DA88))</f>
        <v>0</v>
      </c>
      <c r="AE86" s="15">
        <f>IF('бланки '!H88=2,SUM('бланки '!DE88:DG88)*2-1,SUM('бланки '!DB88:DG88))</f>
        <v>3</v>
      </c>
      <c r="AF86" s="15">
        <f>анкеты!J84</f>
        <v>73</v>
      </c>
      <c r="AG86" s="15">
        <f>анкеты!I84</f>
        <v>73</v>
      </c>
      <c r="AH86" s="52">
        <f t="shared" si="44"/>
        <v>0</v>
      </c>
      <c r="AI86" s="52">
        <f t="shared" si="45"/>
        <v>60</v>
      </c>
      <c r="AJ86" s="2">
        <f t="shared" si="46"/>
        <v>100</v>
      </c>
      <c r="AK86" s="20">
        <f t="shared" si="47"/>
        <v>54</v>
      </c>
      <c r="AL86" s="15">
        <f>анкеты!K84</f>
        <v>289</v>
      </c>
      <c r="AM86" s="15">
        <f t="shared" si="48"/>
        <v>289</v>
      </c>
      <c r="AN86" s="15">
        <f>анкеты!L84</f>
        <v>289</v>
      </c>
      <c r="AO86" s="15">
        <f t="shared" si="49"/>
        <v>289</v>
      </c>
      <c r="AP86" s="15">
        <f>анкеты!N84</f>
        <v>289</v>
      </c>
      <c r="AQ86" s="15">
        <f>анкеты!M84</f>
        <v>289</v>
      </c>
      <c r="AR86" s="52">
        <f t="shared" si="50"/>
        <v>100</v>
      </c>
      <c r="AS86" s="52">
        <f t="shared" si="51"/>
        <v>100</v>
      </c>
      <c r="AT86" s="52">
        <f t="shared" si="52"/>
        <v>100</v>
      </c>
      <c r="AU86" s="51">
        <f t="shared" si="53"/>
        <v>100</v>
      </c>
      <c r="AV86" s="15">
        <f>анкеты!O84</f>
        <v>289</v>
      </c>
      <c r="AW86" s="15">
        <f t="shared" si="54"/>
        <v>289</v>
      </c>
      <c r="AX86" s="15">
        <f>анкеты!P84</f>
        <v>289</v>
      </c>
      <c r="AY86" s="15">
        <f t="shared" si="55"/>
        <v>289</v>
      </c>
      <c r="AZ86" s="15">
        <f>анкеты!Q84</f>
        <v>289</v>
      </c>
      <c r="BA86" s="15">
        <f t="shared" si="56"/>
        <v>289</v>
      </c>
      <c r="BB86" s="52">
        <f t="shared" si="57"/>
        <v>100</v>
      </c>
      <c r="BC86" s="52">
        <f t="shared" si="58"/>
        <v>100</v>
      </c>
      <c r="BD86" s="52">
        <f t="shared" si="59"/>
        <v>100</v>
      </c>
      <c r="BE86" s="51">
        <f t="shared" si="60"/>
        <v>100</v>
      </c>
      <c r="BF86" s="15">
        <f t="shared" si="61"/>
        <v>90.8</v>
      </c>
    </row>
    <row r="87" spans="1:58">
      <c r="A87" s="15">
        <f>'бланки '!D89</f>
        <v>84</v>
      </c>
      <c r="B87" s="15" t="str">
        <f>'бланки '!C89</f>
        <v>Муниципальное бюджетное образовательное учреждение «Средняя общеобразовательная школа № 90»</v>
      </c>
      <c r="C87" s="15">
        <f>анкеты!C85</f>
        <v>401</v>
      </c>
      <c r="D87" s="15">
        <f>SUMIF('бланки '!K89:Y89,"&lt;2")</f>
        <v>14</v>
      </c>
      <c r="E87" s="15">
        <f>COUNTIF('бланки '!K89:Y89,"&lt;2")</f>
        <v>14</v>
      </c>
      <c r="F87" s="15">
        <f>SUMIF('бланки '!Z89:CM89,"&lt;2")</f>
        <v>60</v>
      </c>
      <c r="G87" s="15">
        <f>COUNTIF('бланки '!Z89:CM89,"&lt;2")</f>
        <v>60</v>
      </c>
      <c r="H87" s="15">
        <f>SUM('бланки '!CN89:CQ89)</f>
        <v>4</v>
      </c>
      <c r="I87" s="15">
        <f>анкеты!E85</f>
        <v>401</v>
      </c>
      <c r="J87" s="15">
        <f>анкеты!D85</f>
        <v>401</v>
      </c>
      <c r="K87" s="15">
        <f>анкеты!G85</f>
        <v>401</v>
      </c>
      <c r="L87" s="15">
        <f>анкеты!F85</f>
        <v>401</v>
      </c>
      <c r="M87" s="15">
        <f t="shared" si="31"/>
        <v>100</v>
      </c>
      <c r="N87" s="15">
        <f t="shared" si="32"/>
        <v>100</v>
      </c>
      <c r="O87" s="15">
        <f t="shared" si="33"/>
        <v>100</v>
      </c>
      <c r="P87" s="15">
        <f t="shared" si="34"/>
        <v>100</v>
      </c>
      <c r="Q87" s="52">
        <f t="shared" si="35"/>
        <v>100</v>
      </c>
      <c r="R87" s="52">
        <f t="shared" si="36"/>
        <v>100</v>
      </c>
      <c r="S87" s="52">
        <f t="shared" si="37"/>
        <v>100</v>
      </c>
      <c r="T87" s="51">
        <f t="shared" si="38"/>
        <v>100</v>
      </c>
      <c r="U87" s="15">
        <f>SUM('бланки '!CR89:CV89)</f>
        <v>5</v>
      </c>
      <c r="V87" s="15"/>
      <c r="W87" s="15"/>
      <c r="X87" s="15">
        <f>анкеты!H85</f>
        <v>401</v>
      </c>
      <c r="Y87" s="15">
        <f t="shared" si="39"/>
        <v>401</v>
      </c>
      <c r="Z87" s="52">
        <f t="shared" si="40"/>
        <v>100</v>
      </c>
      <c r="AA87" s="52">
        <f t="shared" si="41"/>
        <v>100</v>
      </c>
      <c r="AB87" s="52">
        <f t="shared" si="42"/>
        <v>100</v>
      </c>
      <c r="AC87" s="20">
        <f t="shared" si="43"/>
        <v>100</v>
      </c>
      <c r="AD87" s="15">
        <f>IF('бланки '!I89=1,('бланки '!CX89+'бланки '!CZ89)*3,SUM('бланки '!CW89:DA89))</f>
        <v>3</v>
      </c>
      <c r="AE87" s="15">
        <f>IF('бланки '!H89=2,SUM('бланки '!DE89:DG89)*2-1,SUM('бланки '!DB89:DG89))</f>
        <v>5</v>
      </c>
      <c r="AF87" s="15">
        <f>анкеты!J85</f>
        <v>101</v>
      </c>
      <c r="AG87" s="15">
        <f>анкеты!I85</f>
        <v>101</v>
      </c>
      <c r="AH87" s="52">
        <f t="shared" si="44"/>
        <v>60</v>
      </c>
      <c r="AI87" s="52">
        <f t="shared" si="45"/>
        <v>100</v>
      </c>
      <c r="AJ87" s="2">
        <f t="shared" si="46"/>
        <v>100</v>
      </c>
      <c r="AK87" s="20">
        <f t="shared" si="47"/>
        <v>88</v>
      </c>
      <c r="AL87" s="15">
        <f>анкеты!K85</f>
        <v>401</v>
      </c>
      <c r="AM87" s="15">
        <f t="shared" si="48"/>
        <v>401</v>
      </c>
      <c r="AN87" s="15">
        <f>анкеты!L85</f>
        <v>401</v>
      </c>
      <c r="AO87" s="15">
        <f t="shared" si="49"/>
        <v>401</v>
      </c>
      <c r="AP87" s="15">
        <f>анкеты!N85</f>
        <v>401</v>
      </c>
      <c r="AQ87" s="15">
        <f>анкеты!M85</f>
        <v>401</v>
      </c>
      <c r="AR87" s="52">
        <f t="shared" si="50"/>
        <v>100</v>
      </c>
      <c r="AS87" s="52">
        <f t="shared" si="51"/>
        <v>100</v>
      </c>
      <c r="AT87" s="52">
        <f t="shared" si="52"/>
        <v>100</v>
      </c>
      <c r="AU87" s="51">
        <f t="shared" si="53"/>
        <v>100</v>
      </c>
      <c r="AV87" s="15">
        <f>анкеты!O85</f>
        <v>401</v>
      </c>
      <c r="AW87" s="15">
        <f t="shared" si="54"/>
        <v>401</v>
      </c>
      <c r="AX87" s="15">
        <f>анкеты!P85</f>
        <v>401</v>
      </c>
      <c r="AY87" s="15">
        <f t="shared" si="55"/>
        <v>401</v>
      </c>
      <c r="AZ87" s="15">
        <f>анкеты!Q85</f>
        <v>401</v>
      </c>
      <c r="BA87" s="15">
        <f t="shared" si="56"/>
        <v>401</v>
      </c>
      <c r="BB87" s="52">
        <f t="shared" si="57"/>
        <v>100</v>
      </c>
      <c r="BC87" s="52">
        <f t="shared" si="58"/>
        <v>100</v>
      </c>
      <c r="BD87" s="52">
        <f t="shared" si="59"/>
        <v>100</v>
      </c>
      <c r="BE87" s="51">
        <f t="shared" si="60"/>
        <v>100</v>
      </c>
      <c r="BF87" s="15">
        <f t="shared" si="61"/>
        <v>97.6</v>
      </c>
    </row>
    <row r="88" spans="1:58">
      <c r="A88" s="15">
        <f>'бланки '!D90</f>
        <v>85</v>
      </c>
      <c r="B88" s="15" t="str">
        <f>'бланки '!C90</f>
        <v>Муниципальное бюджетное образовательное учреждение «Орловская cредняя общеобразовательная школа»</v>
      </c>
      <c r="C88" s="15">
        <f>анкеты!C86</f>
        <v>62</v>
      </c>
      <c r="D88" s="15">
        <f>SUMIF('бланки '!K90:Y90,"&lt;2")</f>
        <v>14</v>
      </c>
      <c r="E88" s="15">
        <f>COUNTIF('бланки '!K90:Y90,"&lt;2")</f>
        <v>14</v>
      </c>
      <c r="F88" s="15">
        <f>SUMIF('бланки '!Z90:CM90,"&lt;2")</f>
        <v>60</v>
      </c>
      <c r="G88" s="15">
        <f>COUNTIF('бланки '!Z90:CM90,"&lt;2")</f>
        <v>60</v>
      </c>
      <c r="H88" s="15">
        <f>SUM('бланки '!CN90:CQ90)</f>
        <v>4</v>
      </c>
      <c r="I88" s="15">
        <f>анкеты!E86</f>
        <v>62</v>
      </c>
      <c r="J88" s="15">
        <f>анкеты!D86</f>
        <v>62</v>
      </c>
      <c r="K88" s="15">
        <f>анкеты!G86</f>
        <v>62</v>
      </c>
      <c r="L88" s="15">
        <f>анкеты!F86</f>
        <v>62</v>
      </c>
      <c r="M88" s="15">
        <f t="shared" si="31"/>
        <v>100</v>
      </c>
      <c r="N88" s="15">
        <f t="shared" si="32"/>
        <v>100</v>
      </c>
      <c r="O88" s="15">
        <f t="shared" si="33"/>
        <v>100</v>
      </c>
      <c r="P88" s="15">
        <f t="shared" si="34"/>
        <v>100</v>
      </c>
      <c r="Q88" s="52">
        <f t="shared" si="35"/>
        <v>100</v>
      </c>
      <c r="R88" s="52">
        <f t="shared" si="36"/>
        <v>100</v>
      </c>
      <c r="S88" s="52">
        <f t="shared" si="37"/>
        <v>100</v>
      </c>
      <c r="T88" s="51">
        <f t="shared" si="38"/>
        <v>100</v>
      </c>
      <c r="U88" s="15">
        <f>SUM('бланки '!CR90:CV90)</f>
        <v>5</v>
      </c>
      <c r="V88" s="15"/>
      <c r="W88" s="15"/>
      <c r="X88" s="15">
        <f>анкеты!H86</f>
        <v>62</v>
      </c>
      <c r="Y88" s="15">
        <f t="shared" si="39"/>
        <v>62</v>
      </c>
      <c r="Z88" s="52">
        <f t="shared" si="40"/>
        <v>100</v>
      </c>
      <c r="AA88" s="52">
        <f t="shared" si="41"/>
        <v>100</v>
      </c>
      <c r="AB88" s="52">
        <f t="shared" si="42"/>
        <v>100</v>
      </c>
      <c r="AC88" s="20">
        <f t="shared" si="43"/>
        <v>100</v>
      </c>
      <c r="AD88" s="15">
        <f>IF('бланки '!I90=1,('бланки '!CX90+'бланки '!CZ90)*3,SUM('бланки '!CW90:DA90))</f>
        <v>0</v>
      </c>
      <c r="AE88" s="15">
        <f>IF('бланки '!H90=2,SUM('бланки '!DE90:DG90)*2-1,SUM('бланки '!DB90:DG90))</f>
        <v>4</v>
      </c>
      <c r="AF88" s="15">
        <f>анкеты!J86</f>
        <v>16</v>
      </c>
      <c r="AG88" s="15">
        <f>анкеты!I86</f>
        <v>16</v>
      </c>
      <c r="AH88" s="52">
        <f t="shared" si="44"/>
        <v>0</v>
      </c>
      <c r="AI88" s="52">
        <f t="shared" si="45"/>
        <v>80</v>
      </c>
      <c r="AJ88" s="2">
        <f t="shared" si="46"/>
        <v>100</v>
      </c>
      <c r="AK88" s="20">
        <f t="shared" si="47"/>
        <v>62</v>
      </c>
      <c r="AL88" s="15">
        <f>анкеты!K86</f>
        <v>62</v>
      </c>
      <c r="AM88" s="15">
        <f t="shared" si="48"/>
        <v>62</v>
      </c>
      <c r="AN88" s="15">
        <f>анкеты!L86</f>
        <v>62</v>
      </c>
      <c r="AO88" s="15">
        <f t="shared" si="49"/>
        <v>62</v>
      </c>
      <c r="AP88" s="15">
        <f>анкеты!N86</f>
        <v>62</v>
      </c>
      <c r="AQ88" s="15">
        <f>анкеты!M86</f>
        <v>62</v>
      </c>
      <c r="AR88" s="52">
        <f t="shared" si="50"/>
        <v>100</v>
      </c>
      <c r="AS88" s="52">
        <f t="shared" si="51"/>
        <v>100</v>
      </c>
      <c r="AT88" s="52">
        <f t="shared" si="52"/>
        <v>100</v>
      </c>
      <c r="AU88" s="51">
        <f t="shared" si="53"/>
        <v>100</v>
      </c>
      <c r="AV88" s="15">
        <f>анкеты!O86</f>
        <v>62</v>
      </c>
      <c r="AW88" s="15">
        <f t="shared" si="54"/>
        <v>62</v>
      </c>
      <c r="AX88" s="15">
        <f>анкеты!P86</f>
        <v>62</v>
      </c>
      <c r="AY88" s="15">
        <f t="shared" si="55"/>
        <v>62</v>
      </c>
      <c r="AZ88" s="15">
        <f>анкеты!Q86</f>
        <v>62</v>
      </c>
      <c r="BA88" s="15">
        <f t="shared" si="56"/>
        <v>62</v>
      </c>
      <c r="BB88" s="52">
        <f t="shared" si="57"/>
        <v>100</v>
      </c>
      <c r="BC88" s="52">
        <f t="shared" si="58"/>
        <v>100</v>
      </c>
      <c r="BD88" s="52">
        <f t="shared" si="59"/>
        <v>100</v>
      </c>
      <c r="BE88" s="51">
        <f t="shared" si="60"/>
        <v>100</v>
      </c>
      <c r="BF88" s="15">
        <f t="shared" si="61"/>
        <v>92.4</v>
      </c>
    </row>
    <row r="89" spans="1:58">
      <c r="A89" s="15">
        <f>'бланки '!D91</f>
        <v>86</v>
      </c>
      <c r="B89" s="15" t="str">
        <f>'бланки '!C91</f>
        <v>Муниципальное бюджетное образовательное учреждение «Средняя общеобразовательная школа № 84»</v>
      </c>
      <c r="C89" s="15">
        <f>анкеты!C87</f>
        <v>370</v>
      </c>
      <c r="D89" s="15">
        <f>SUMIF('бланки '!K91:Y91,"&lt;2")</f>
        <v>14</v>
      </c>
      <c r="E89" s="15">
        <f>COUNTIF('бланки '!K91:Y91,"&lt;2")</f>
        <v>14</v>
      </c>
      <c r="F89" s="15">
        <f>SUMIF('бланки '!Z91:CM91,"&lt;2")</f>
        <v>60</v>
      </c>
      <c r="G89" s="15">
        <f>COUNTIF('бланки '!Z91:CM91,"&lt;2")</f>
        <v>60</v>
      </c>
      <c r="H89" s="15">
        <f>SUM('бланки '!CN91:CQ91)</f>
        <v>4</v>
      </c>
      <c r="I89" s="15">
        <f>анкеты!E87</f>
        <v>370</v>
      </c>
      <c r="J89" s="15">
        <f>анкеты!D87</f>
        <v>370</v>
      </c>
      <c r="K89" s="15">
        <f>анкеты!G87</f>
        <v>370</v>
      </c>
      <c r="L89" s="15">
        <f>анкеты!F87</f>
        <v>370</v>
      </c>
      <c r="M89" s="15">
        <f t="shared" si="31"/>
        <v>100</v>
      </c>
      <c r="N89" s="15">
        <f t="shared" si="32"/>
        <v>100</v>
      </c>
      <c r="O89" s="15">
        <f t="shared" si="33"/>
        <v>100</v>
      </c>
      <c r="P89" s="15">
        <f t="shared" si="34"/>
        <v>100</v>
      </c>
      <c r="Q89" s="52">
        <f t="shared" si="35"/>
        <v>100</v>
      </c>
      <c r="R89" s="52">
        <f t="shared" si="36"/>
        <v>100</v>
      </c>
      <c r="S89" s="52">
        <f t="shared" si="37"/>
        <v>100</v>
      </c>
      <c r="T89" s="51">
        <f t="shared" si="38"/>
        <v>100</v>
      </c>
      <c r="U89" s="15">
        <f>SUM('бланки '!CR91:CV91)</f>
        <v>5</v>
      </c>
      <c r="V89" s="15"/>
      <c r="W89" s="15"/>
      <c r="X89" s="15">
        <f>анкеты!H87</f>
        <v>370</v>
      </c>
      <c r="Y89" s="15">
        <f t="shared" si="39"/>
        <v>370</v>
      </c>
      <c r="Z89" s="52">
        <f t="shared" si="40"/>
        <v>100</v>
      </c>
      <c r="AA89" s="52">
        <f t="shared" si="41"/>
        <v>100</v>
      </c>
      <c r="AB89" s="52">
        <f t="shared" si="42"/>
        <v>100</v>
      </c>
      <c r="AC89" s="20">
        <f t="shared" si="43"/>
        <v>100</v>
      </c>
      <c r="AD89" s="15">
        <f>IF('бланки '!I91=1,('бланки '!CX91+'бланки '!CZ91)*3,SUM('бланки '!CW91:DA91))</f>
        <v>5</v>
      </c>
      <c r="AE89" s="15">
        <f>IF('бланки '!H91=2,SUM('бланки '!DE91:DG91)*2-1,SUM('бланки '!DB91:DG91))</f>
        <v>4</v>
      </c>
      <c r="AF89" s="15">
        <f>анкеты!J87</f>
        <v>93</v>
      </c>
      <c r="AG89" s="15">
        <f>анкеты!I87</f>
        <v>93</v>
      </c>
      <c r="AH89" s="52">
        <f t="shared" si="44"/>
        <v>100</v>
      </c>
      <c r="AI89" s="52">
        <f t="shared" si="45"/>
        <v>80</v>
      </c>
      <c r="AJ89" s="2">
        <f t="shared" si="46"/>
        <v>100</v>
      </c>
      <c r="AK89" s="20">
        <f t="shared" si="47"/>
        <v>92</v>
      </c>
      <c r="AL89" s="15">
        <f>анкеты!K87</f>
        <v>370</v>
      </c>
      <c r="AM89" s="15">
        <f t="shared" si="48"/>
        <v>370</v>
      </c>
      <c r="AN89" s="15">
        <f>анкеты!L87</f>
        <v>370</v>
      </c>
      <c r="AO89" s="15">
        <f t="shared" si="49"/>
        <v>370</v>
      </c>
      <c r="AP89" s="15">
        <f>анкеты!N87</f>
        <v>370</v>
      </c>
      <c r="AQ89" s="15">
        <f>анкеты!M87</f>
        <v>370</v>
      </c>
      <c r="AR89" s="52">
        <f t="shared" si="50"/>
        <v>100</v>
      </c>
      <c r="AS89" s="52">
        <f t="shared" si="51"/>
        <v>100</v>
      </c>
      <c r="AT89" s="52">
        <f t="shared" si="52"/>
        <v>100</v>
      </c>
      <c r="AU89" s="51">
        <f t="shared" si="53"/>
        <v>100</v>
      </c>
      <c r="AV89" s="15">
        <f>анкеты!O87</f>
        <v>370</v>
      </c>
      <c r="AW89" s="15">
        <f t="shared" si="54"/>
        <v>370</v>
      </c>
      <c r="AX89" s="15">
        <f>анкеты!P87</f>
        <v>370</v>
      </c>
      <c r="AY89" s="15">
        <f t="shared" si="55"/>
        <v>370</v>
      </c>
      <c r="AZ89" s="15">
        <f>анкеты!Q87</f>
        <v>370</v>
      </c>
      <c r="BA89" s="15">
        <f t="shared" si="56"/>
        <v>370</v>
      </c>
      <c r="BB89" s="52">
        <f t="shared" si="57"/>
        <v>100</v>
      </c>
      <c r="BC89" s="52">
        <f t="shared" si="58"/>
        <v>100</v>
      </c>
      <c r="BD89" s="52">
        <f t="shared" si="59"/>
        <v>100</v>
      </c>
      <c r="BE89" s="51">
        <f t="shared" si="60"/>
        <v>100</v>
      </c>
      <c r="BF89" s="15">
        <f t="shared" si="61"/>
        <v>98.4</v>
      </c>
    </row>
    <row r="90" spans="1:58">
      <c r="A90" s="15">
        <f>'бланки '!D92</f>
        <v>87</v>
      </c>
      <c r="B90" s="15" t="str">
        <f>'бланки '!C92</f>
        <v>Муниципальное бюджетное образовательное учреждение «Средняя общеобразовательная школа № 196»</v>
      </c>
      <c r="C90" s="15">
        <f>анкеты!C88</f>
        <v>273</v>
      </c>
      <c r="D90" s="15">
        <f>SUMIF('бланки '!K92:Y92,"&lt;2")</f>
        <v>14</v>
      </c>
      <c r="E90" s="15">
        <f>COUNTIF('бланки '!K92:Y92,"&lt;2")</f>
        <v>14</v>
      </c>
      <c r="F90" s="15">
        <f>SUMIF('бланки '!Z92:CM92,"&lt;2")</f>
        <v>60</v>
      </c>
      <c r="G90" s="15">
        <f>COUNTIF('бланки '!Z92:CM92,"&lt;2")</f>
        <v>60</v>
      </c>
      <c r="H90" s="15">
        <f>SUM('бланки '!CN92:CQ92)</f>
        <v>4</v>
      </c>
      <c r="I90" s="15">
        <f>анкеты!E88</f>
        <v>273</v>
      </c>
      <c r="J90" s="15">
        <f>анкеты!D88</f>
        <v>273</v>
      </c>
      <c r="K90" s="15">
        <f>анкеты!G88</f>
        <v>273</v>
      </c>
      <c r="L90" s="15">
        <f>анкеты!F88</f>
        <v>273</v>
      </c>
      <c r="M90" s="15">
        <f t="shared" si="31"/>
        <v>100</v>
      </c>
      <c r="N90" s="15">
        <f t="shared" si="32"/>
        <v>100</v>
      </c>
      <c r="O90" s="15">
        <f t="shared" si="33"/>
        <v>100</v>
      </c>
      <c r="P90" s="15">
        <f t="shared" si="34"/>
        <v>100</v>
      </c>
      <c r="Q90" s="52">
        <f t="shared" si="35"/>
        <v>100</v>
      </c>
      <c r="R90" s="52">
        <f t="shared" si="36"/>
        <v>100</v>
      </c>
      <c r="S90" s="52">
        <f t="shared" si="37"/>
        <v>100</v>
      </c>
      <c r="T90" s="51">
        <f t="shared" si="38"/>
        <v>100</v>
      </c>
      <c r="U90" s="15">
        <f>SUM('бланки '!CR92:CV92)</f>
        <v>5</v>
      </c>
      <c r="V90" s="15"/>
      <c r="W90" s="15"/>
      <c r="X90" s="15">
        <f>анкеты!H88</f>
        <v>273</v>
      </c>
      <c r="Y90" s="15">
        <f t="shared" si="39"/>
        <v>273</v>
      </c>
      <c r="Z90" s="52">
        <f t="shared" si="40"/>
        <v>100</v>
      </c>
      <c r="AA90" s="52">
        <f t="shared" si="41"/>
        <v>100</v>
      </c>
      <c r="AB90" s="52">
        <f t="shared" si="42"/>
        <v>100</v>
      </c>
      <c r="AC90" s="20">
        <f t="shared" si="43"/>
        <v>100</v>
      </c>
      <c r="AD90" s="15">
        <f>IF('бланки '!I92=1,('бланки '!CX92+'бланки '!CZ92)*3,SUM('бланки '!CW92:DA92))</f>
        <v>3</v>
      </c>
      <c r="AE90" s="15">
        <f>IF('бланки '!H92=2,SUM('бланки '!DE92:DG92)*2-1,SUM('бланки '!DB92:DG92))</f>
        <v>5</v>
      </c>
      <c r="AF90" s="15">
        <f>анкеты!J88</f>
        <v>69</v>
      </c>
      <c r="AG90" s="15">
        <f>анкеты!I88</f>
        <v>69</v>
      </c>
      <c r="AH90" s="52">
        <f t="shared" si="44"/>
        <v>60</v>
      </c>
      <c r="AI90" s="52">
        <f t="shared" si="45"/>
        <v>100</v>
      </c>
      <c r="AJ90" s="2">
        <f t="shared" si="46"/>
        <v>100</v>
      </c>
      <c r="AK90" s="20">
        <f t="shared" si="47"/>
        <v>88</v>
      </c>
      <c r="AL90" s="15">
        <f>анкеты!K88</f>
        <v>273</v>
      </c>
      <c r="AM90" s="15">
        <f t="shared" si="48"/>
        <v>273</v>
      </c>
      <c r="AN90" s="15">
        <f>анкеты!L88</f>
        <v>273</v>
      </c>
      <c r="AO90" s="15">
        <f t="shared" si="49"/>
        <v>273</v>
      </c>
      <c r="AP90" s="15">
        <f>анкеты!N88</f>
        <v>273</v>
      </c>
      <c r="AQ90" s="15">
        <f>анкеты!M88</f>
        <v>273</v>
      </c>
      <c r="AR90" s="52">
        <f t="shared" si="50"/>
        <v>100</v>
      </c>
      <c r="AS90" s="52">
        <f t="shared" si="51"/>
        <v>100</v>
      </c>
      <c r="AT90" s="52">
        <f t="shared" si="52"/>
        <v>100</v>
      </c>
      <c r="AU90" s="51">
        <f t="shared" si="53"/>
        <v>100</v>
      </c>
      <c r="AV90" s="15">
        <f>анкеты!O88</f>
        <v>273</v>
      </c>
      <c r="AW90" s="15">
        <f t="shared" si="54"/>
        <v>273</v>
      </c>
      <c r="AX90" s="15">
        <f>анкеты!P88</f>
        <v>273</v>
      </c>
      <c r="AY90" s="15">
        <f t="shared" si="55"/>
        <v>273</v>
      </c>
      <c r="AZ90" s="15">
        <f>анкеты!Q88</f>
        <v>273</v>
      </c>
      <c r="BA90" s="15">
        <f t="shared" si="56"/>
        <v>273</v>
      </c>
      <c r="BB90" s="52">
        <f t="shared" si="57"/>
        <v>100</v>
      </c>
      <c r="BC90" s="52">
        <f t="shared" si="58"/>
        <v>100</v>
      </c>
      <c r="BD90" s="52">
        <f t="shared" si="59"/>
        <v>100</v>
      </c>
      <c r="BE90" s="51">
        <f t="shared" si="60"/>
        <v>100</v>
      </c>
      <c r="BF90" s="15">
        <f t="shared" si="61"/>
        <v>97.6</v>
      </c>
    </row>
    <row r="91" spans="1:58">
      <c r="A91" s="15">
        <f>'бланки '!D93</f>
        <v>88</v>
      </c>
      <c r="B91" s="15" t="str">
        <f>'бланки '!C93</f>
        <v>Муниципальное бюджетное образовательное учреждение «Самусьский лицей им. академика В.В.Пекарского»</v>
      </c>
      <c r="C91" s="15">
        <f>анкеты!C89</f>
        <v>268</v>
      </c>
      <c r="D91" s="15">
        <f>SUMIF('бланки '!K93:Y93,"&lt;2")</f>
        <v>14</v>
      </c>
      <c r="E91" s="15">
        <f>COUNTIF('бланки '!K93:Y93,"&lt;2")</f>
        <v>14</v>
      </c>
      <c r="F91" s="15">
        <f>SUMIF('бланки '!Z93:CM93,"&lt;2")</f>
        <v>60</v>
      </c>
      <c r="G91" s="15">
        <f>COUNTIF('бланки '!Z93:CM93,"&lt;2")</f>
        <v>60</v>
      </c>
      <c r="H91" s="15">
        <f>SUM('бланки '!CN93:CQ93)</f>
        <v>4</v>
      </c>
      <c r="I91" s="15">
        <f>анкеты!E89</f>
        <v>268</v>
      </c>
      <c r="J91" s="15">
        <f>анкеты!D89</f>
        <v>268</v>
      </c>
      <c r="K91" s="15">
        <f>анкеты!G89</f>
        <v>268</v>
      </c>
      <c r="L91" s="15">
        <f>анкеты!F89</f>
        <v>268</v>
      </c>
      <c r="M91" s="15">
        <f t="shared" si="31"/>
        <v>100</v>
      </c>
      <c r="N91" s="15">
        <f t="shared" si="32"/>
        <v>100</v>
      </c>
      <c r="O91" s="15">
        <f t="shared" si="33"/>
        <v>100</v>
      </c>
      <c r="P91" s="15">
        <f t="shared" si="34"/>
        <v>100</v>
      </c>
      <c r="Q91" s="52">
        <f t="shared" si="35"/>
        <v>100</v>
      </c>
      <c r="R91" s="52">
        <f t="shared" si="36"/>
        <v>100</v>
      </c>
      <c r="S91" s="52">
        <f t="shared" si="37"/>
        <v>100</v>
      </c>
      <c r="T91" s="51">
        <f t="shared" si="38"/>
        <v>100</v>
      </c>
      <c r="U91" s="15">
        <f>SUM('бланки '!CR93:CV93)</f>
        <v>5</v>
      </c>
      <c r="V91" s="15"/>
      <c r="W91" s="15"/>
      <c r="X91" s="15">
        <f>анкеты!H89</f>
        <v>268</v>
      </c>
      <c r="Y91" s="15">
        <f t="shared" si="39"/>
        <v>268</v>
      </c>
      <c r="Z91" s="52">
        <f t="shared" si="40"/>
        <v>100</v>
      </c>
      <c r="AA91" s="52">
        <f t="shared" si="41"/>
        <v>100</v>
      </c>
      <c r="AB91" s="52">
        <f t="shared" si="42"/>
        <v>100</v>
      </c>
      <c r="AC91" s="20">
        <f t="shared" si="43"/>
        <v>100</v>
      </c>
      <c r="AD91" s="15">
        <f>IF('бланки '!I93=1,('бланки '!CX93+'бланки '!CZ93)*3,SUM('бланки '!CW93:DA93))</f>
        <v>1</v>
      </c>
      <c r="AE91" s="15">
        <f>IF('бланки '!H93=2,SUM('бланки '!DE93:DG93)*2-1,SUM('бланки '!DB93:DG93))</f>
        <v>4</v>
      </c>
      <c r="AF91" s="15">
        <f>анкеты!J89</f>
        <v>67</v>
      </c>
      <c r="AG91" s="15">
        <f>анкеты!I89</f>
        <v>67</v>
      </c>
      <c r="AH91" s="52">
        <f t="shared" si="44"/>
        <v>20</v>
      </c>
      <c r="AI91" s="52">
        <f t="shared" si="45"/>
        <v>80</v>
      </c>
      <c r="AJ91" s="2">
        <f t="shared" si="46"/>
        <v>100</v>
      </c>
      <c r="AK91" s="20">
        <f t="shared" si="47"/>
        <v>68</v>
      </c>
      <c r="AL91" s="15">
        <f>анкеты!K89</f>
        <v>268</v>
      </c>
      <c r="AM91" s="15">
        <f t="shared" si="48"/>
        <v>268</v>
      </c>
      <c r="AN91" s="15">
        <f>анкеты!L89</f>
        <v>268</v>
      </c>
      <c r="AO91" s="15">
        <f t="shared" si="49"/>
        <v>268</v>
      </c>
      <c r="AP91" s="15">
        <f>анкеты!N89</f>
        <v>268</v>
      </c>
      <c r="AQ91" s="15">
        <f>анкеты!M89</f>
        <v>268</v>
      </c>
      <c r="AR91" s="52">
        <f t="shared" si="50"/>
        <v>100</v>
      </c>
      <c r="AS91" s="52">
        <f t="shared" si="51"/>
        <v>100</v>
      </c>
      <c r="AT91" s="52">
        <f t="shared" si="52"/>
        <v>100</v>
      </c>
      <c r="AU91" s="51">
        <f t="shared" si="53"/>
        <v>100</v>
      </c>
      <c r="AV91" s="15">
        <f>анкеты!O89</f>
        <v>268</v>
      </c>
      <c r="AW91" s="15">
        <f t="shared" si="54"/>
        <v>268</v>
      </c>
      <c r="AX91" s="15">
        <f>анкеты!P89</f>
        <v>268</v>
      </c>
      <c r="AY91" s="15">
        <f t="shared" si="55"/>
        <v>268</v>
      </c>
      <c r="AZ91" s="15">
        <f>анкеты!Q89</f>
        <v>268</v>
      </c>
      <c r="BA91" s="15">
        <f t="shared" si="56"/>
        <v>268</v>
      </c>
      <c r="BB91" s="52">
        <f t="shared" si="57"/>
        <v>100</v>
      </c>
      <c r="BC91" s="52">
        <f t="shared" si="58"/>
        <v>100</v>
      </c>
      <c r="BD91" s="52">
        <f t="shared" si="59"/>
        <v>100</v>
      </c>
      <c r="BE91" s="51">
        <f t="shared" si="60"/>
        <v>100</v>
      </c>
      <c r="BF91" s="15">
        <f t="shared" si="61"/>
        <v>93.6</v>
      </c>
    </row>
    <row r="92" spans="1:58">
      <c r="A92" s="15">
        <f>'бланки '!D94</f>
        <v>89</v>
      </c>
      <c r="B92" s="15" t="str">
        <f>'бланки '!C94</f>
        <v>Муниципальное автономное образовательное учреждение «Средняя общеобразовательная школа № 76»</v>
      </c>
      <c r="C92" s="15">
        <f>анкеты!C90</f>
        <v>288</v>
      </c>
      <c r="D92" s="15">
        <f>SUMIF('бланки '!K94:Y94,"&lt;2")</f>
        <v>14</v>
      </c>
      <c r="E92" s="15">
        <f>COUNTIF('бланки '!K94:Y94,"&lt;2")</f>
        <v>14</v>
      </c>
      <c r="F92" s="15">
        <f>SUMIF('бланки '!Z94:CM94,"&lt;2")</f>
        <v>60</v>
      </c>
      <c r="G92" s="15">
        <f>COUNTIF('бланки '!Z94:CM94,"&lt;2")</f>
        <v>60</v>
      </c>
      <c r="H92" s="15">
        <f>SUM('бланки '!CN94:CQ94)</f>
        <v>4</v>
      </c>
      <c r="I92" s="15">
        <f>анкеты!E90</f>
        <v>288</v>
      </c>
      <c r="J92" s="15">
        <f>анкеты!D90</f>
        <v>288</v>
      </c>
      <c r="K92" s="15">
        <f>анкеты!G90</f>
        <v>288</v>
      </c>
      <c r="L92" s="15">
        <f>анкеты!F90</f>
        <v>288</v>
      </c>
      <c r="M92" s="15">
        <f t="shared" si="31"/>
        <v>100</v>
      </c>
      <c r="N92" s="15">
        <f t="shared" si="32"/>
        <v>100</v>
      </c>
      <c r="O92" s="15">
        <f t="shared" si="33"/>
        <v>100</v>
      </c>
      <c r="P92" s="15">
        <f t="shared" si="34"/>
        <v>100</v>
      </c>
      <c r="Q92" s="52">
        <f t="shared" si="35"/>
        <v>100</v>
      </c>
      <c r="R92" s="52">
        <f t="shared" si="36"/>
        <v>100</v>
      </c>
      <c r="S92" s="52">
        <f t="shared" si="37"/>
        <v>100</v>
      </c>
      <c r="T92" s="51">
        <f t="shared" si="38"/>
        <v>100</v>
      </c>
      <c r="U92" s="15">
        <f>SUM('бланки '!CR94:CV94)</f>
        <v>5</v>
      </c>
      <c r="V92" s="15"/>
      <c r="W92" s="15"/>
      <c r="X92" s="15">
        <f>анкеты!H90</f>
        <v>288</v>
      </c>
      <c r="Y92" s="15">
        <f t="shared" si="39"/>
        <v>288</v>
      </c>
      <c r="Z92" s="52">
        <f t="shared" si="40"/>
        <v>100</v>
      </c>
      <c r="AA92" s="52">
        <f t="shared" si="41"/>
        <v>100</v>
      </c>
      <c r="AB92" s="52">
        <f t="shared" si="42"/>
        <v>100</v>
      </c>
      <c r="AC92" s="20">
        <f t="shared" si="43"/>
        <v>100</v>
      </c>
      <c r="AD92" s="15">
        <f>IF('бланки '!I94=1,('бланки '!CX94+'бланки '!CZ94)*3,SUM('бланки '!CW94:DA94))</f>
        <v>5</v>
      </c>
      <c r="AE92" s="15">
        <f>IF('бланки '!H94=2,SUM('бланки '!DE94:DG94)*2-1,SUM('бланки '!DB94:DG94))</f>
        <v>5</v>
      </c>
      <c r="AF92" s="15">
        <f>анкеты!J90</f>
        <v>72</v>
      </c>
      <c r="AG92" s="15">
        <f>анкеты!I90</f>
        <v>72</v>
      </c>
      <c r="AH92" s="52">
        <f t="shared" si="44"/>
        <v>100</v>
      </c>
      <c r="AI92" s="52">
        <f t="shared" si="45"/>
        <v>100</v>
      </c>
      <c r="AJ92" s="2">
        <f t="shared" si="46"/>
        <v>100</v>
      </c>
      <c r="AK92" s="20">
        <f t="shared" si="47"/>
        <v>100</v>
      </c>
      <c r="AL92" s="15">
        <f>анкеты!K90</f>
        <v>288</v>
      </c>
      <c r="AM92" s="15">
        <f t="shared" si="48"/>
        <v>288</v>
      </c>
      <c r="AN92" s="15">
        <f>анкеты!L90</f>
        <v>288</v>
      </c>
      <c r="AO92" s="15">
        <f t="shared" si="49"/>
        <v>288</v>
      </c>
      <c r="AP92" s="15">
        <f>анкеты!N90</f>
        <v>288</v>
      </c>
      <c r="AQ92" s="15">
        <f>анкеты!M90</f>
        <v>288</v>
      </c>
      <c r="AR92" s="52">
        <f t="shared" si="50"/>
        <v>100</v>
      </c>
      <c r="AS92" s="52">
        <f t="shared" si="51"/>
        <v>100</v>
      </c>
      <c r="AT92" s="52">
        <f t="shared" si="52"/>
        <v>100</v>
      </c>
      <c r="AU92" s="51">
        <f t="shared" si="53"/>
        <v>100</v>
      </c>
      <c r="AV92" s="15">
        <f>анкеты!O90</f>
        <v>288</v>
      </c>
      <c r="AW92" s="15">
        <f t="shared" si="54"/>
        <v>288</v>
      </c>
      <c r="AX92" s="15">
        <f>анкеты!P90</f>
        <v>288</v>
      </c>
      <c r="AY92" s="15">
        <f t="shared" si="55"/>
        <v>288</v>
      </c>
      <c r="AZ92" s="15">
        <f>анкеты!Q90</f>
        <v>288</v>
      </c>
      <c r="BA92" s="15">
        <f t="shared" si="56"/>
        <v>288</v>
      </c>
      <c r="BB92" s="52">
        <f t="shared" si="57"/>
        <v>100</v>
      </c>
      <c r="BC92" s="52">
        <f t="shared" si="58"/>
        <v>100</v>
      </c>
      <c r="BD92" s="52">
        <f t="shared" si="59"/>
        <v>100</v>
      </c>
      <c r="BE92" s="51">
        <f t="shared" si="60"/>
        <v>100</v>
      </c>
      <c r="BF92" s="15">
        <f t="shared" si="61"/>
        <v>100</v>
      </c>
    </row>
    <row r="93" spans="1:58">
      <c r="A93" s="15">
        <f>'бланки '!D95</f>
        <v>90</v>
      </c>
      <c r="B93" s="15" t="str">
        <f>'бланки '!C95</f>
        <v>Муниципальное автономное общеобразовательное учреждение "Средняя общеобразовательная школа № 1 с. Александровское"</v>
      </c>
      <c r="C93" s="15">
        <f>анкеты!C91</f>
        <v>330</v>
      </c>
      <c r="D93" s="15">
        <f>SUMIF('бланки '!K95:Y95,"&lt;2")</f>
        <v>14</v>
      </c>
      <c r="E93" s="15">
        <f>COUNTIF('бланки '!K95:Y95,"&lt;2")</f>
        <v>14</v>
      </c>
      <c r="F93" s="15">
        <f>SUMIF('бланки '!Z95:CM95,"&lt;2")</f>
        <v>60</v>
      </c>
      <c r="G93" s="15">
        <f>COUNTIF('бланки '!Z95:CM95,"&lt;2")</f>
        <v>60</v>
      </c>
      <c r="H93" s="15">
        <f>SUM('бланки '!CN95:CQ95)</f>
        <v>4</v>
      </c>
      <c r="I93" s="15">
        <f>анкеты!E91</f>
        <v>330</v>
      </c>
      <c r="J93" s="15">
        <f>анкеты!D91</f>
        <v>330</v>
      </c>
      <c r="K93" s="15">
        <f>анкеты!G91</f>
        <v>330</v>
      </c>
      <c r="L93" s="15">
        <f>анкеты!F91</f>
        <v>330</v>
      </c>
      <c r="M93" s="15">
        <f t="shared" ref="M93:M156" si="62">D93/E93*100</f>
        <v>100</v>
      </c>
      <c r="N93" s="15">
        <f t="shared" ref="N93:N156" si="63">F93/G93*100</f>
        <v>100</v>
      </c>
      <c r="O93" s="15">
        <f t="shared" ref="O93:O156" si="64">I93/J93*100</f>
        <v>100</v>
      </c>
      <c r="P93" s="15">
        <f t="shared" ref="P93:P156" si="65">K93/L93*100</f>
        <v>100</v>
      </c>
      <c r="Q93" s="52">
        <f t="shared" ref="Q93:Q156" si="66">ROUNDDOWN((M93+N93)/2,0)</f>
        <v>100</v>
      </c>
      <c r="R93" s="52">
        <f t="shared" ref="R93:R156" si="67">ROUND(MIN(H93*30,100),0)</f>
        <v>100</v>
      </c>
      <c r="S93" s="52">
        <f t="shared" ref="S93:S156" si="68">ROUNDDOWN((O93+P93)/2,0)</f>
        <v>100</v>
      </c>
      <c r="T93" s="51">
        <f t="shared" ref="T93:T156" si="69">IF((MOD(Q93*0.3+R93*0.3+S93*0.4,1.1)*50&lt;0.55),ROUNDDOWN(Q93*0.3+R93*0.3+S93*0.4,1),ROUNDUP(Q93*0.3+R93*0.3+S93*0.4,1))</f>
        <v>100</v>
      </c>
      <c r="U93" s="15">
        <f>SUM('бланки '!CR95:CV95)</f>
        <v>5</v>
      </c>
      <c r="V93" s="15"/>
      <c r="W93" s="15"/>
      <c r="X93" s="15">
        <f>анкеты!H91</f>
        <v>330</v>
      </c>
      <c r="Y93" s="15">
        <f t="shared" ref="Y93:Y156" si="70">C93</f>
        <v>330</v>
      </c>
      <c r="Z93" s="52">
        <f t="shared" ref="Z93:Z156" si="71">MIN(100,U93*20)</f>
        <v>100</v>
      </c>
      <c r="AA93" s="52">
        <f t="shared" ref="AA93:AA156" si="72">ROUNDDOWN((Z93+AB93)/2,0)</f>
        <v>100</v>
      </c>
      <c r="AB93" s="52">
        <f t="shared" ref="AB93:AB156" si="73">IF((MOD(X93*100/Y93,1)&lt;0.55),ROUNDDOWN(X93*100/Y93,0),ROUNDUP(X93*100/Y93,0))</f>
        <v>100</v>
      </c>
      <c r="AC93" s="20">
        <f t="shared" ref="AC93:AC156" si="74">IF((MOD(Z93*0.5+AB93*0.5,1.1)&lt;0.55),ROUNDDOWN(Z93*0.5+AB93*0.5,1),ROUNDUP(Z93*0.5+AB93*0.5,1))</f>
        <v>100</v>
      </c>
      <c r="AD93" s="15">
        <f>IF('бланки '!I95=1,('бланки '!CX95+'бланки '!CZ95)*3,SUM('бланки '!CW95:DA95))</f>
        <v>5</v>
      </c>
      <c r="AE93" s="15">
        <f>IF('бланки '!H95=2,SUM('бланки '!DE95:DG95)*2-1,SUM('бланки '!DB95:DG95))</f>
        <v>5</v>
      </c>
      <c r="AF93" s="15">
        <f>анкеты!J91</f>
        <v>83</v>
      </c>
      <c r="AG93" s="15">
        <f>анкеты!I91</f>
        <v>83</v>
      </c>
      <c r="AH93" s="52">
        <f t="shared" ref="AH93:AH156" si="75">MIN(AD93*20,100)</f>
        <v>100</v>
      </c>
      <c r="AI93" s="52">
        <f t="shared" ref="AI93:AI156" si="76">MIN(AE93*20,100)</f>
        <v>100</v>
      </c>
      <c r="AJ93" s="2">
        <f t="shared" ref="AJ93:AJ156" si="77">IF((MOD(AF93*100/AG93,1)&lt;0.55),ROUNDDOWN(AF93*100/AG93,0),ROUNDUP(AF93*100/AG93,0))</f>
        <v>100</v>
      </c>
      <c r="AK93" s="20">
        <f t="shared" ref="AK93:AK156" si="78">IF((MOD(0.3*AH93+0.4*AI93+0.3*AJ93,1.1)&lt;0.55),ROUNDDOWN(0.3*AH93+0.4*AI93+0.3*AJ93,1),ROUNDUP(0.3*AH93+0.4*AI93+0.3*AJ93,1))</f>
        <v>100</v>
      </c>
      <c r="AL93" s="15">
        <f>анкеты!K91</f>
        <v>330</v>
      </c>
      <c r="AM93" s="15">
        <f t="shared" ref="AM93:AM156" si="79">C93</f>
        <v>330</v>
      </c>
      <c r="AN93" s="15">
        <f>анкеты!L91</f>
        <v>330</v>
      </c>
      <c r="AO93" s="15">
        <f t="shared" ref="AO93:AO156" si="80">C93</f>
        <v>330</v>
      </c>
      <c r="AP93" s="15">
        <f>анкеты!N91</f>
        <v>330</v>
      </c>
      <c r="AQ93" s="15">
        <f>анкеты!M91</f>
        <v>330</v>
      </c>
      <c r="AR93" s="52">
        <f t="shared" ref="AR93:AR156" si="81">IF((MOD(AL93*100/AM93,1)&lt;0.55),ROUNDDOWN(AL93*100/AM93,0),ROUNDUP(AL93*100/AM93,0))</f>
        <v>100</v>
      </c>
      <c r="AS93" s="52">
        <f t="shared" ref="AS93:AS156" si="82">IF((MOD(AN93*100/AO93,1)&lt;0.55),ROUNDDOWN(AN93*100/AO93,0),ROUNDUP(AN93*100/AO93,0))</f>
        <v>100</v>
      </c>
      <c r="AT93" s="52">
        <f t="shared" ref="AT93:AT156" si="83">IF((MOD(AP93*100/AQ93,1)&lt;0.55),ROUNDDOWN(AP93*100/AQ93,0),ROUNDUP(AP93*100/AQ93,0))</f>
        <v>100</v>
      </c>
      <c r="AU93" s="51">
        <f t="shared" ref="AU93:AU156" si="84">IF((MOD(0.4*AR93+0.4*AS93+0.2*AT93,1.1)&lt;0.55),ROUNDDOWN(0.4*AR93+0.4*AS93+0.2*AT93,1),ROUNDUP(0.4*AR93+0.4*AS93+0.2*AT93,1))</f>
        <v>100</v>
      </c>
      <c r="AV93" s="15">
        <f>анкеты!O91</f>
        <v>330</v>
      </c>
      <c r="AW93" s="15">
        <f t="shared" ref="AW93:AW156" si="85">C93</f>
        <v>330</v>
      </c>
      <c r="AX93" s="15">
        <f>анкеты!P91</f>
        <v>330</v>
      </c>
      <c r="AY93" s="15">
        <f t="shared" ref="AY93:AY156" si="86">C93</f>
        <v>330</v>
      </c>
      <c r="AZ93" s="15">
        <f>анкеты!Q91</f>
        <v>330</v>
      </c>
      <c r="BA93" s="15">
        <f t="shared" ref="BA93:BA156" si="87">C93</f>
        <v>330</v>
      </c>
      <c r="BB93" s="52">
        <f t="shared" ref="BB93:BB156" si="88">IF((MOD(AV93*100/AW93,1)&lt;0.55),ROUNDDOWN(AV93*100/AW93,0),ROUNDUP(AV93*100/AW93,0))</f>
        <v>100</v>
      </c>
      <c r="BC93" s="52">
        <f t="shared" ref="BC93:BC156" si="89">IF((MOD(AX93*100/AY93,1)&lt;0.55),ROUNDDOWN(AX93*100/AY93,0),ROUNDUP(AX93*100/AY93,0))</f>
        <v>100</v>
      </c>
      <c r="BD93" s="52">
        <f t="shared" ref="BD93:BD156" si="90">IF((MOD(AZ93*100/BA93,1)&lt;0.55),ROUNDDOWN(AZ93*100/BA93,0),ROUNDUP(AZ93*100/BA93,0))</f>
        <v>100</v>
      </c>
      <c r="BE93" s="51">
        <f t="shared" ref="BE93:BE156" si="91">IF((MOD(0.3*BB93+0.2*BC93+0.5*BD93,1.1)&lt;0.55),ROUNDDOWN(0.3*BB93+0.2*BC93+0.5*BD93,1),ROUNDUP(0.3*BB93+0.2*BC93+0.5*BD93,1))</f>
        <v>100</v>
      </c>
      <c r="BF93" s="15">
        <f t="shared" ref="BF93:BF156" si="92">(T93+AC93+AK93+AU93+BE93)/5</f>
        <v>100</v>
      </c>
    </row>
    <row r="94" spans="1:58">
      <c r="A94" s="15">
        <f>'бланки '!D96</f>
        <v>91</v>
      </c>
      <c r="B94" s="15" t="str">
        <f>'бланки '!C96</f>
        <v>Муниципальное автономное общеобразовательное учреждение "Средняя общеобразовательная школа № 2 с. Александровское"</v>
      </c>
      <c r="C94" s="15">
        <f>анкеты!C92</f>
        <v>149</v>
      </c>
      <c r="D94" s="15">
        <f>SUMIF('бланки '!K96:Y96,"&lt;2")</f>
        <v>14</v>
      </c>
      <c r="E94" s="15">
        <f>COUNTIF('бланки '!K96:Y96,"&lt;2")</f>
        <v>14</v>
      </c>
      <c r="F94" s="15">
        <f>SUMIF('бланки '!Z96:CM96,"&lt;2")</f>
        <v>60</v>
      </c>
      <c r="G94" s="15">
        <f>COUNTIF('бланки '!Z96:CM96,"&lt;2")</f>
        <v>60</v>
      </c>
      <c r="H94" s="15">
        <f>SUM('бланки '!CN96:CQ96)</f>
        <v>4</v>
      </c>
      <c r="I94" s="15">
        <f>анкеты!E92</f>
        <v>149</v>
      </c>
      <c r="J94" s="15">
        <f>анкеты!D92</f>
        <v>149</v>
      </c>
      <c r="K94" s="15">
        <f>анкеты!G92</f>
        <v>149</v>
      </c>
      <c r="L94" s="15">
        <f>анкеты!F92</f>
        <v>149</v>
      </c>
      <c r="M94" s="15">
        <f t="shared" si="62"/>
        <v>100</v>
      </c>
      <c r="N94" s="15">
        <f t="shared" si="63"/>
        <v>100</v>
      </c>
      <c r="O94" s="15">
        <f t="shared" si="64"/>
        <v>100</v>
      </c>
      <c r="P94" s="15">
        <f t="shared" si="65"/>
        <v>100</v>
      </c>
      <c r="Q94" s="52">
        <f t="shared" si="66"/>
        <v>100</v>
      </c>
      <c r="R94" s="52">
        <f t="shared" si="67"/>
        <v>100</v>
      </c>
      <c r="S94" s="52">
        <f t="shared" si="68"/>
        <v>100</v>
      </c>
      <c r="T94" s="51">
        <f t="shared" si="69"/>
        <v>100</v>
      </c>
      <c r="U94" s="15">
        <f>SUM('бланки '!CR96:CV96)</f>
        <v>5</v>
      </c>
      <c r="V94" s="15"/>
      <c r="W94" s="15"/>
      <c r="X94" s="15">
        <f>анкеты!H92</f>
        <v>149</v>
      </c>
      <c r="Y94" s="15">
        <f t="shared" si="70"/>
        <v>149</v>
      </c>
      <c r="Z94" s="52">
        <f t="shared" si="71"/>
        <v>100</v>
      </c>
      <c r="AA94" s="52">
        <f t="shared" si="72"/>
        <v>100</v>
      </c>
      <c r="AB94" s="52">
        <f t="shared" si="73"/>
        <v>100</v>
      </c>
      <c r="AC94" s="20">
        <f t="shared" si="74"/>
        <v>100</v>
      </c>
      <c r="AD94" s="15">
        <f>IF('бланки '!I96=1,('бланки '!CX96+'бланки '!CZ96)*3,SUM('бланки '!CW96:DA96))</f>
        <v>4</v>
      </c>
      <c r="AE94" s="15">
        <f>IF('бланки '!H96=2,SUM('бланки '!DE96:DG96)*2-1,SUM('бланки '!DB96:DG96))</f>
        <v>5</v>
      </c>
      <c r="AF94" s="15">
        <f>анкеты!J92</f>
        <v>38</v>
      </c>
      <c r="AG94" s="15">
        <f>анкеты!I92</f>
        <v>38</v>
      </c>
      <c r="AH94" s="52">
        <f t="shared" si="75"/>
        <v>80</v>
      </c>
      <c r="AI94" s="52">
        <f t="shared" si="76"/>
        <v>100</v>
      </c>
      <c r="AJ94" s="2">
        <f t="shared" si="77"/>
        <v>100</v>
      </c>
      <c r="AK94" s="20">
        <f t="shared" si="78"/>
        <v>94</v>
      </c>
      <c r="AL94" s="15">
        <f>анкеты!K92</f>
        <v>149</v>
      </c>
      <c r="AM94" s="15">
        <f t="shared" si="79"/>
        <v>149</v>
      </c>
      <c r="AN94" s="15">
        <f>анкеты!L92</f>
        <v>149</v>
      </c>
      <c r="AO94" s="15">
        <f t="shared" si="80"/>
        <v>149</v>
      </c>
      <c r="AP94" s="15">
        <f>анкеты!N92</f>
        <v>149</v>
      </c>
      <c r="AQ94" s="15">
        <f>анкеты!M92</f>
        <v>149</v>
      </c>
      <c r="AR94" s="52">
        <f t="shared" si="81"/>
        <v>100</v>
      </c>
      <c r="AS94" s="52">
        <f t="shared" si="82"/>
        <v>100</v>
      </c>
      <c r="AT94" s="52">
        <f t="shared" si="83"/>
        <v>100</v>
      </c>
      <c r="AU94" s="51">
        <f t="shared" si="84"/>
        <v>100</v>
      </c>
      <c r="AV94" s="15">
        <f>анкеты!O92</f>
        <v>149</v>
      </c>
      <c r="AW94" s="15">
        <f t="shared" si="85"/>
        <v>149</v>
      </c>
      <c r="AX94" s="15">
        <f>анкеты!P92</f>
        <v>149</v>
      </c>
      <c r="AY94" s="15">
        <f t="shared" si="86"/>
        <v>149</v>
      </c>
      <c r="AZ94" s="15">
        <f>анкеты!Q92</f>
        <v>149</v>
      </c>
      <c r="BA94" s="15">
        <f t="shared" si="87"/>
        <v>149</v>
      </c>
      <c r="BB94" s="52">
        <f t="shared" si="88"/>
        <v>100</v>
      </c>
      <c r="BC94" s="52">
        <f t="shared" si="89"/>
        <v>100</v>
      </c>
      <c r="BD94" s="52">
        <f t="shared" si="90"/>
        <v>100</v>
      </c>
      <c r="BE94" s="51">
        <f t="shared" si="91"/>
        <v>100</v>
      </c>
      <c r="BF94" s="15">
        <f t="shared" si="92"/>
        <v>98.8</v>
      </c>
    </row>
    <row r="95" spans="1:58">
      <c r="A95" s="15">
        <f>'бланки '!D97</f>
        <v>92</v>
      </c>
      <c r="B95" s="15" t="str">
        <f>'бланки '!C97</f>
        <v>Муниципальное казённое общеобразовательное учреждение "Средняя общеобразовательная школа с. Новоникольское"</v>
      </c>
      <c r="C95" s="15">
        <f>анкеты!C93</f>
        <v>4</v>
      </c>
      <c r="D95" s="15">
        <f>SUMIF('бланки '!K97:Y97,"&lt;2")</f>
        <v>14</v>
      </c>
      <c r="E95" s="15">
        <f>COUNTIF('бланки '!K97:Y97,"&lt;2")</f>
        <v>14</v>
      </c>
      <c r="F95" s="15">
        <f>SUMIF('бланки '!Z97:CM97,"&lt;2")</f>
        <v>60</v>
      </c>
      <c r="G95" s="15">
        <f>COUNTIF('бланки '!Z97:CM97,"&lt;2")</f>
        <v>60</v>
      </c>
      <c r="H95" s="15">
        <f>SUM('бланки '!CN97:CQ97)</f>
        <v>4</v>
      </c>
      <c r="I95" s="15">
        <f>анкеты!E93</f>
        <v>4</v>
      </c>
      <c r="J95" s="15">
        <f>анкеты!D93</f>
        <v>4</v>
      </c>
      <c r="K95" s="15">
        <f>анкеты!G93</f>
        <v>4</v>
      </c>
      <c r="L95" s="15">
        <f>анкеты!F93</f>
        <v>4</v>
      </c>
      <c r="M95" s="15">
        <f t="shared" si="62"/>
        <v>100</v>
      </c>
      <c r="N95" s="15">
        <f t="shared" si="63"/>
        <v>100</v>
      </c>
      <c r="O95" s="15">
        <f t="shared" si="64"/>
        <v>100</v>
      </c>
      <c r="P95" s="15">
        <f t="shared" si="65"/>
        <v>100</v>
      </c>
      <c r="Q95" s="52">
        <f t="shared" si="66"/>
        <v>100</v>
      </c>
      <c r="R95" s="52">
        <f t="shared" si="67"/>
        <v>100</v>
      </c>
      <c r="S95" s="52">
        <f t="shared" si="68"/>
        <v>100</v>
      </c>
      <c r="T95" s="51">
        <f t="shared" si="69"/>
        <v>100</v>
      </c>
      <c r="U95" s="15">
        <f>SUM('бланки '!CR97:CV97)</f>
        <v>5</v>
      </c>
      <c r="V95" s="15"/>
      <c r="W95" s="15"/>
      <c r="X95" s="15">
        <f>анкеты!H93</f>
        <v>4</v>
      </c>
      <c r="Y95" s="15">
        <f t="shared" si="70"/>
        <v>4</v>
      </c>
      <c r="Z95" s="52">
        <f t="shared" si="71"/>
        <v>100</v>
      </c>
      <c r="AA95" s="52">
        <f t="shared" si="72"/>
        <v>100</v>
      </c>
      <c r="AB95" s="52">
        <f t="shared" si="73"/>
        <v>100</v>
      </c>
      <c r="AC95" s="20">
        <f t="shared" si="74"/>
        <v>100</v>
      </c>
      <c r="AD95" s="15">
        <f>IF('бланки '!I97=1,('бланки '!CX97+'бланки '!CZ97)*3,SUM('бланки '!CW97:DA97))</f>
        <v>0</v>
      </c>
      <c r="AE95" s="15">
        <f>IF('бланки '!H97=2,SUM('бланки '!DE97:DG97)*2-1,SUM('бланки '!DB97:DG97))</f>
        <v>5</v>
      </c>
      <c r="AF95" s="15">
        <f>анкеты!J93</f>
        <v>1</v>
      </c>
      <c r="AG95" s="15">
        <f>анкеты!I93</f>
        <v>1</v>
      </c>
      <c r="AH95" s="52">
        <f t="shared" si="75"/>
        <v>0</v>
      </c>
      <c r="AI95" s="52">
        <f t="shared" si="76"/>
        <v>100</v>
      </c>
      <c r="AJ95" s="2">
        <f t="shared" si="77"/>
        <v>100</v>
      </c>
      <c r="AK95" s="20">
        <f t="shared" si="78"/>
        <v>70</v>
      </c>
      <c r="AL95" s="15">
        <f>анкеты!K93</f>
        <v>4</v>
      </c>
      <c r="AM95" s="15">
        <f t="shared" si="79"/>
        <v>4</v>
      </c>
      <c r="AN95" s="15">
        <f>анкеты!L93</f>
        <v>4</v>
      </c>
      <c r="AO95" s="15">
        <f t="shared" si="80"/>
        <v>4</v>
      </c>
      <c r="AP95" s="15">
        <f>анкеты!N93</f>
        <v>4</v>
      </c>
      <c r="AQ95" s="15">
        <f>анкеты!M93</f>
        <v>4</v>
      </c>
      <c r="AR95" s="52">
        <f t="shared" si="81"/>
        <v>100</v>
      </c>
      <c r="AS95" s="52">
        <f t="shared" si="82"/>
        <v>100</v>
      </c>
      <c r="AT95" s="52">
        <f t="shared" si="83"/>
        <v>100</v>
      </c>
      <c r="AU95" s="51">
        <f t="shared" si="84"/>
        <v>100</v>
      </c>
      <c r="AV95" s="15">
        <f>анкеты!O93</f>
        <v>4</v>
      </c>
      <c r="AW95" s="15">
        <f t="shared" si="85"/>
        <v>4</v>
      </c>
      <c r="AX95" s="15">
        <f>анкеты!P93</f>
        <v>4</v>
      </c>
      <c r="AY95" s="15">
        <f t="shared" si="86"/>
        <v>4</v>
      </c>
      <c r="AZ95" s="15">
        <f>анкеты!Q93</f>
        <v>4</v>
      </c>
      <c r="BA95" s="15">
        <f t="shared" si="87"/>
        <v>4</v>
      </c>
      <c r="BB95" s="52">
        <f t="shared" si="88"/>
        <v>100</v>
      </c>
      <c r="BC95" s="52">
        <f t="shared" si="89"/>
        <v>100</v>
      </c>
      <c r="BD95" s="52">
        <f t="shared" si="90"/>
        <v>100</v>
      </c>
      <c r="BE95" s="51">
        <f t="shared" si="91"/>
        <v>100</v>
      </c>
      <c r="BF95" s="15">
        <f t="shared" si="92"/>
        <v>94</v>
      </c>
    </row>
    <row r="96" spans="1:58">
      <c r="A96" s="15">
        <f>'бланки '!D98</f>
        <v>93</v>
      </c>
      <c r="B96" s="15" t="str">
        <f>'бланки '!C98</f>
        <v>Муниципальное казённое общеобразовательное учреждение "Средняя общеобразовательная школа с. Назино"</v>
      </c>
      <c r="C96" s="15">
        <f>анкеты!C94</f>
        <v>22</v>
      </c>
      <c r="D96" s="15">
        <f>SUMIF('бланки '!K98:Y98,"&lt;2")</f>
        <v>14</v>
      </c>
      <c r="E96" s="15">
        <f>COUNTIF('бланки '!K98:Y98,"&lt;2")</f>
        <v>14</v>
      </c>
      <c r="F96" s="15">
        <f>SUMIF('бланки '!Z98:CM98,"&lt;2")</f>
        <v>60</v>
      </c>
      <c r="G96" s="15">
        <f>COUNTIF('бланки '!Z98:CM98,"&lt;2")</f>
        <v>60</v>
      </c>
      <c r="H96" s="15">
        <f>SUM('бланки '!CN98:CQ98)</f>
        <v>4</v>
      </c>
      <c r="I96" s="15">
        <f>анкеты!E94</f>
        <v>22</v>
      </c>
      <c r="J96" s="15">
        <f>анкеты!D94</f>
        <v>22</v>
      </c>
      <c r="K96" s="15">
        <f>анкеты!G94</f>
        <v>22</v>
      </c>
      <c r="L96" s="15">
        <f>анкеты!F94</f>
        <v>22</v>
      </c>
      <c r="M96" s="15">
        <f t="shared" si="62"/>
        <v>100</v>
      </c>
      <c r="N96" s="15">
        <f t="shared" si="63"/>
        <v>100</v>
      </c>
      <c r="O96" s="15">
        <f t="shared" si="64"/>
        <v>100</v>
      </c>
      <c r="P96" s="15">
        <f t="shared" si="65"/>
        <v>100</v>
      </c>
      <c r="Q96" s="52">
        <f t="shared" si="66"/>
        <v>100</v>
      </c>
      <c r="R96" s="52">
        <f t="shared" si="67"/>
        <v>100</v>
      </c>
      <c r="S96" s="52">
        <f t="shared" si="68"/>
        <v>100</v>
      </c>
      <c r="T96" s="51">
        <f t="shared" si="69"/>
        <v>100</v>
      </c>
      <c r="U96" s="15">
        <f>SUM('бланки '!CR98:CV98)</f>
        <v>5</v>
      </c>
      <c r="V96" s="15"/>
      <c r="W96" s="15"/>
      <c r="X96" s="15">
        <f>анкеты!H94</f>
        <v>22</v>
      </c>
      <c r="Y96" s="15">
        <f t="shared" si="70"/>
        <v>22</v>
      </c>
      <c r="Z96" s="52">
        <f t="shared" si="71"/>
        <v>100</v>
      </c>
      <c r="AA96" s="52">
        <f t="shared" si="72"/>
        <v>100</v>
      </c>
      <c r="AB96" s="52">
        <f t="shared" si="73"/>
        <v>100</v>
      </c>
      <c r="AC96" s="20">
        <f t="shared" si="74"/>
        <v>100</v>
      </c>
      <c r="AD96" s="15">
        <f>IF('бланки '!I98=1,('бланки '!CX98+'бланки '!CZ98)*3,SUM('бланки '!CW98:DA98))</f>
        <v>0</v>
      </c>
      <c r="AE96" s="15">
        <f>IF('бланки '!H98=2,SUM('бланки '!DE98:DG98)*2-1,SUM('бланки '!DB98:DG98))</f>
        <v>5</v>
      </c>
      <c r="AF96" s="15">
        <f>анкеты!J94</f>
        <v>6</v>
      </c>
      <c r="AG96" s="15">
        <f>анкеты!I94</f>
        <v>6</v>
      </c>
      <c r="AH96" s="52">
        <f t="shared" si="75"/>
        <v>0</v>
      </c>
      <c r="AI96" s="52">
        <f t="shared" si="76"/>
        <v>100</v>
      </c>
      <c r="AJ96" s="2">
        <f t="shared" si="77"/>
        <v>100</v>
      </c>
      <c r="AK96" s="20">
        <f t="shared" si="78"/>
        <v>70</v>
      </c>
      <c r="AL96" s="15">
        <f>анкеты!K94</f>
        <v>22</v>
      </c>
      <c r="AM96" s="15">
        <f t="shared" si="79"/>
        <v>22</v>
      </c>
      <c r="AN96" s="15">
        <f>анкеты!L94</f>
        <v>22</v>
      </c>
      <c r="AO96" s="15">
        <f t="shared" si="80"/>
        <v>22</v>
      </c>
      <c r="AP96" s="15">
        <f>анкеты!N94</f>
        <v>22</v>
      </c>
      <c r="AQ96" s="15">
        <f>анкеты!M94</f>
        <v>22</v>
      </c>
      <c r="AR96" s="52">
        <f t="shared" si="81"/>
        <v>100</v>
      </c>
      <c r="AS96" s="52">
        <f t="shared" si="82"/>
        <v>100</v>
      </c>
      <c r="AT96" s="52">
        <f t="shared" si="83"/>
        <v>100</v>
      </c>
      <c r="AU96" s="51">
        <f t="shared" si="84"/>
        <v>100</v>
      </c>
      <c r="AV96" s="15">
        <f>анкеты!O94</f>
        <v>22</v>
      </c>
      <c r="AW96" s="15">
        <f t="shared" si="85"/>
        <v>22</v>
      </c>
      <c r="AX96" s="15">
        <f>анкеты!P94</f>
        <v>22</v>
      </c>
      <c r="AY96" s="15">
        <f t="shared" si="86"/>
        <v>22</v>
      </c>
      <c r="AZ96" s="15">
        <f>анкеты!Q94</f>
        <v>22</v>
      </c>
      <c r="BA96" s="15">
        <f t="shared" si="87"/>
        <v>22</v>
      </c>
      <c r="BB96" s="52">
        <f t="shared" si="88"/>
        <v>100</v>
      </c>
      <c r="BC96" s="52">
        <f t="shared" si="89"/>
        <v>100</v>
      </c>
      <c r="BD96" s="52">
        <f t="shared" si="90"/>
        <v>100</v>
      </c>
      <c r="BE96" s="51">
        <f t="shared" si="91"/>
        <v>100</v>
      </c>
      <c r="BF96" s="15">
        <f t="shared" si="92"/>
        <v>94</v>
      </c>
    </row>
    <row r="97" spans="1:58">
      <c r="A97" s="15">
        <f>'бланки '!D99</f>
        <v>94</v>
      </c>
      <c r="B97" s="15" t="str">
        <f>'бланки '!C99</f>
        <v>Муниципальное казённое общеобразовательное учреждение "Средняя общеобразовательная школа с. Лукашкин Яр"</v>
      </c>
      <c r="C97" s="15">
        <f>анкеты!C95</f>
        <v>9</v>
      </c>
      <c r="D97" s="15">
        <f>SUMIF('бланки '!K99:Y99,"&lt;2")</f>
        <v>14</v>
      </c>
      <c r="E97" s="15">
        <f>COUNTIF('бланки '!K99:Y99,"&lt;2")</f>
        <v>14</v>
      </c>
      <c r="F97" s="15">
        <f>SUMIF('бланки '!Z99:CM99,"&lt;2")</f>
        <v>60</v>
      </c>
      <c r="G97" s="15">
        <f>COUNTIF('бланки '!Z99:CM99,"&lt;2")</f>
        <v>60</v>
      </c>
      <c r="H97" s="15">
        <f>SUM('бланки '!CN99:CQ99)</f>
        <v>4</v>
      </c>
      <c r="I97" s="15">
        <f>анкеты!E95</f>
        <v>9</v>
      </c>
      <c r="J97" s="15">
        <f>анкеты!D95</f>
        <v>9</v>
      </c>
      <c r="K97" s="15">
        <f>анкеты!G95</f>
        <v>9</v>
      </c>
      <c r="L97" s="15">
        <f>анкеты!F95</f>
        <v>9</v>
      </c>
      <c r="M97" s="15">
        <f t="shared" si="62"/>
        <v>100</v>
      </c>
      <c r="N97" s="15">
        <f t="shared" si="63"/>
        <v>100</v>
      </c>
      <c r="O97" s="15">
        <f t="shared" si="64"/>
        <v>100</v>
      </c>
      <c r="P97" s="15">
        <f t="shared" si="65"/>
        <v>100</v>
      </c>
      <c r="Q97" s="52">
        <f t="shared" si="66"/>
        <v>100</v>
      </c>
      <c r="R97" s="52">
        <f t="shared" si="67"/>
        <v>100</v>
      </c>
      <c r="S97" s="52">
        <f t="shared" si="68"/>
        <v>100</v>
      </c>
      <c r="T97" s="51">
        <f t="shared" si="69"/>
        <v>100</v>
      </c>
      <c r="U97" s="15">
        <f>SUM('бланки '!CR99:CV99)</f>
        <v>5</v>
      </c>
      <c r="V97" s="15"/>
      <c r="W97" s="15"/>
      <c r="X97" s="15">
        <f>анкеты!H95</f>
        <v>9</v>
      </c>
      <c r="Y97" s="15">
        <f t="shared" si="70"/>
        <v>9</v>
      </c>
      <c r="Z97" s="52">
        <f t="shared" si="71"/>
        <v>100</v>
      </c>
      <c r="AA97" s="52">
        <f t="shared" si="72"/>
        <v>100</v>
      </c>
      <c r="AB97" s="52">
        <f t="shared" si="73"/>
        <v>100</v>
      </c>
      <c r="AC97" s="20">
        <f t="shared" si="74"/>
        <v>100</v>
      </c>
      <c r="AD97" s="15">
        <f>IF('бланки '!I99=1,('бланки '!CX99+'бланки '!CZ99)*3,SUM('бланки '!CW99:DA99))</f>
        <v>0</v>
      </c>
      <c r="AE97" s="15">
        <f>IF('бланки '!H99=2,SUM('бланки '!DE99:DG99)*2-1,SUM('бланки '!DB99:DG99))</f>
        <v>4</v>
      </c>
      <c r="AF97" s="15">
        <f>анкеты!J95</f>
        <v>3</v>
      </c>
      <c r="AG97" s="15">
        <f>анкеты!I95</f>
        <v>3</v>
      </c>
      <c r="AH97" s="52">
        <f t="shared" si="75"/>
        <v>0</v>
      </c>
      <c r="AI97" s="52">
        <f t="shared" si="76"/>
        <v>80</v>
      </c>
      <c r="AJ97" s="2">
        <f t="shared" si="77"/>
        <v>100</v>
      </c>
      <c r="AK97" s="20">
        <f t="shared" si="78"/>
        <v>62</v>
      </c>
      <c r="AL97" s="15">
        <f>анкеты!K95</f>
        <v>9</v>
      </c>
      <c r="AM97" s="15">
        <f t="shared" si="79"/>
        <v>9</v>
      </c>
      <c r="AN97" s="15">
        <f>анкеты!L95</f>
        <v>9</v>
      </c>
      <c r="AO97" s="15">
        <f t="shared" si="80"/>
        <v>9</v>
      </c>
      <c r="AP97" s="15">
        <f>анкеты!N95</f>
        <v>9</v>
      </c>
      <c r="AQ97" s="15">
        <f>анкеты!M95</f>
        <v>9</v>
      </c>
      <c r="AR97" s="52">
        <f t="shared" si="81"/>
        <v>100</v>
      </c>
      <c r="AS97" s="52">
        <f t="shared" si="82"/>
        <v>100</v>
      </c>
      <c r="AT97" s="52">
        <f t="shared" si="83"/>
        <v>100</v>
      </c>
      <c r="AU97" s="51">
        <f t="shared" si="84"/>
        <v>100</v>
      </c>
      <c r="AV97" s="15">
        <f>анкеты!O95</f>
        <v>9</v>
      </c>
      <c r="AW97" s="15">
        <f t="shared" si="85"/>
        <v>9</v>
      </c>
      <c r="AX97" s="15">
        <f>анкеты!P95</f>
        <v>9</v>
      </c>
      <c r="AY97" s="15">
        <f t="shared" si="86"/>
        <v>9</v>
      </c>
      <c r="AZ97" s="15">
        <f>анкеты!Q95</f>
        <v>9</v>
      </c>
      <c r="BA97" s="15">
        <f t="shared" si="87"/>
        <v>9</v>
      </c>
      <c r="BB97" s="52">
        <f t="shared" si="88"/>
        <v>100</v>
      </c>
      <c r="BC97" s="52">
        <f t="shared" si="89"/>
        <v>100</v>
      </c>
      <c r="BD97" s="52">
        <f t="shared" si="90"/>
        <v>100</v>
      </c>
      <c r="BE97" s="51">
        <f t="shared" si="91"/>
        <v>100</v>
      </c>
      <c r="BF97" s="15">
        <f t="shared" si="92"/>
        <v>92.4</v>
      </c>
    </row>
    <row r="98" spans="1:58">
      <c r="A98" s="15">
        <f>'бланки '!D100</f>
        <v>95</v>
      </c>
      <c r="B98" s="15" t="str">
        <f>'бланки '!C100</f>
        <v>Муниципальное казённое общеобразовательное учреждение "Основная общеобразовательная школа п. Октябрьский"</v>
      </c>
      <c r="C98" s="15">
        <f>анкеты!C96</f>
        <v>4</v>
      </c>
      <c r="D98" s="15">
        <f>SUMIF('бланки '!K100:Y100,"&lt;2")</f>
        <v>14</v>
      </c>
      <c r="E98" s="15">
        <f>COUNTIF('бланки '!K100:Y100,"&lt;2")</f>
        <v>14</v>
      </c>
      <c r="F98" s="15">
        <f>SUMIF('бланки '!Z100:CM100,"&lt;2")</f>
        <v>60</v>
      </c>
      <c r="G98" s="15">
        <f>COUNTIF('бланки '!Z100:CM100,"&lt;2")</f>
        <v>60</v>
      </c>
      <c r="H98" s="15">
        <f>SUM('бланки '!CN100:CQ100)</f>
        <v>4</v>
      </c>
      <c r="I98" s="15">
        <f>анкеты!E96</f>
        <v>4</v>
      </c>
      <c r="J98" s="15">
        <f>анкеты!D96</f>
        <v>4</v>
      </c>
      <c r="K98" s="15">
        <f>анкеты!G96</f>
        <v>4</v>
      </c>
      <c r="L98" s="15">
        <f>анкеты!F96</f>
        <v>4</v>
      </c>
      <c r="M98" s="15">
        <f t="shared" si="62"/>
        <v>100</v>
      </c>
      <c r="N98" s="15">
        <f t="shared" si="63"/>
        <v>100</v>
      </c>
      <c r="O98" s="15">
        <f t="shared" si="64"/>
        <v>100</v>
      </c>
      <c r="P98" s="15">
        <f t="shared" si="65"/>
        <v>100</v>
      </c>
      <c r="Q98" s="52">
        <f t="shared" si="66"/>
        <v>100</v>
      </c>
      <c r="R98" s="52">
        <f t="shared" si="67"/>
        <v>100</v>
      </c>
      <c r="S98" s="52">
        <f t="shared" si="68"/>
        <v>100</v>
      </c>
      <c r="T98" s="51">
        <f t="shared" si="69"/>
        <v>100</v>
      </c>
      <c r="U98" s="15">
        <f>SUM('бланки '!CR100:CV100)</f>
        <v>5</v>
      </c>
      <c r="V98" s="15"/>
      <c r="W98" s="15"/>
      <c r="X98" s="15">
        <f>анкеты!H96</f>
        <v>4</v>
      </c>
      <c r="Y98" s="15">
        <f t="shared" si="70"/>
        <v>4</v>
      </c>
      <c r="Z98" s="52">
        <f t="shared" si="71"/>
        <v>100</v>
      </c>
      <c r="AA98" s="52">
        <f t="shared" si="72"/>
        <v>100</v>
      </c>
      <c r="AB98" s="52">
        <f t="shared" si="73"/>
        <v>100</v>
      </c>
      <c r="AC98" s="20">
        <f t="shared" si="74"/>
        <v>100</v>
      </c>
      <c r="AD98" s="15">
        <f>IF('бланки '!I100=1,('бланки '!CX100+'бланки '!CZ100)*3,SUM('бланки '!CW100:DA100))</f>
        <v>0</v>
      </c>
      <c r="AE98" s="15">
        <f>IF('бланки '!H100=2,SUM('бланки '!DE100:DG100)*2-1,SUM('бланки '!DB100:DG100))</f>
        <v>5</v>
      </c>
      <c r="AF98" s="15">
        <f>анкеты!J96</f>
        <v>1</v>
      </c>
      <c r="AG98" s="15">
        <f>анкеты!I96</f>
        <v>1</v>
      </c>
      <c r="AH98" s="52">
        <f t="shared" si="75"/>
        <v>0</v>
      </c>
      <c r="AI98" s="52">
        <f t="shared" si="76"/>
        <v>100</v>
      </c>
      <c r="AJ98" s="2">
        <f t="shared" si="77"/>
        <v>100</v>
      </c>
      <c r="AK98" s="20">
        <f t="shared" si="78"/>
        <v>70</v>
      </c>
      <c r="AL98" s="15">
        <f>анкеты!K96</f>
        <v>4</v>
      </c>
      <c r="AM98" s="15">
        <f t="shared" si="79"/>
        <v>4</v>
      </c>
      <c r="AN98" s="15">
        <f>анкеты!L96</f>
        <v>4</v>
      </c>
      <c r="AO98" s="15">
        <f t="shared" si="80"/>
        <v>4</v>
      </c>
      <c r="AP98" s="15">
        <f>анкеты!N96</f>
        <v>4</v>
      </c>
      <c r="AQ98" s="15">
        <f>анкеты!M96</f>
        <v>4</v>
      </c>
      <c r="AR98" s="52">
        <f t="shared" si="81"/>
        <v>100</v>
      </c>
      <c r="AS98" s="52">
        <f t="shared" si="82"/>
        <v>100</v>
      </c>
      <c r="AT98" s="52">
        <f t="shared" si="83"/>
        <v>100</v>
      </c>
      <c r="AU98" s="51">
        <f t="shared" si="84"/>
        <v>100</v>
      </c>
      <c r="AV98" s="15">
        <f>анкеты!O96</f>
        <v>4</v>
      </c>
      <c r="AW98" s="15">
        <f t="shared" si="85"/>
        <v>4</v>
      </c>
      <c r="AX98" s="15">
        <f>анкеты!P96</f>
        <v>4</v>
      </c>
      <c r="AY98" s="15">
        <f t="shared" si="86"/>
        <v>4</v>
      </c>
      <c r="AZ98" s="15">
        <f>анкеты!Q96</f>
        <v>4</v>
      </c>
      <c r="BA98" s="15">
        <f t="shared" si="87"/>
        <v>4</v>
      </c>
      <c r="BB98" s="52">
        <f t="shared" si="88"/>
        <v>100</v>
      </c>
      <c r="BC98" s="52">
        <f t="shared" si="89"/>
        <v>100</v>
      </c>
      <c r="BD98" s="52">
        <f t="shared" si="90"/>
        <v>100</v>
      </c>
      <c r="BE98" s="51">
        <f t="shared" si="91"/>
        <v>100</v>
      </c>
      <c r="BF98" s="15">
        <f t="shared" si="92"/>
        <v>94</v>
      </c>
    </row>
    <row r="99" spans="1:58">
      <c r="A99" s="15">
        <f>'бланки '!D101</f>
        <v>96</v>
      </c>
      <c r="B99" s="15" t="str">
        <f>'бланки '!C101</f>
        <v>Муниципальное бюджетное общеобразовательное учреждение вечерняя (сменная) общеобразовательная школа № 9 г. Асино</v>
      </c>
      <c r="C99" s="15">
        <f>анкеты!C97</f>
        <v>54</v>
      </c>
      <c r="D99" s="15">
        <f>SUMIF('бланки '!K101:Y101,"&lt;2")</f>
        <v>14</v>
      </c>
      <c r="E99" s="15">
        <f>COUNTIF('бланки '!K101:Y101,"&lt;2")</f>
        <v>14</v>
      </c>
      <c r="F99" s="15">
        <f>SUMIF('бланки '!Z101:CM101,"&lt;2")</f>
        <v>60</v>
      </c>
      <c r="G99" s="15">
        <f>COUNTIF('бланки '!Z101:CM101,"&lt;2")</f>
        <v>60</v>
      </c>
      <c r="H99" s="15">
        <f>SUM('бланки '!CN101:CQ101)</f>
        <v>4</v>
      </c>
      <c r="I99" s="15">
        <f>анкеты!E97</f>
        <v>54</v>
      </c>
      <c r="J99" s="15">
        <f>анкеты!D97</f>
        <v>54</v>
      </c>
      <c r="K99" s="15">
        <f>анкеты!G97</f>
        <v>54</v>
      </c>
      <c r="L99" s="15">
        <f>анкеты!F97</f>
        <v>54</v>
      </c>
      <c r="M99" s="15">
        <f t="shared" si="62"/>
        <v>100</v>
      </c>
      <c r="N99" s="15">
        <f t="shared" si="63"/>
        <v>100</v>
      </c>
      <c r="O99" s="15">
        <f t="shared" si="64"/>
        <v>100</v>
      </c>
      <c r="P99" s="15">
        <f t="shared" si="65"/>
        <v>100</v>
      </c>
      <c r="Q99" s="52">
        <f t="shared" si="66"/>
        <v>100</v>
      </c>
      <c r="R99" s="52">
        <f t="shared" si="67"/>
        <v>100</v>
      </c>
      <c r="S99" s="52">
        <f t="shared" si="68"/>
        <v>100</v>
      </c>
      <c r="T99" s="51">
        <f t="shared" si="69"/>
        <v>100</v>
      </c>
      <c r="U99" s="15">
        <f>SUM('бланки '!CR101:CV101)</f>
        <v>5</v>
      </c>
      <c r="V99" s="15"/>
      <c r="W99" s="15"/>
      <c r="X99" s="15">
        <f>анкеты!H97</f>
        <v>54</v>
      </c>
      <c r="Y99" s="15">
        <f t="shared" si="70"/>
        <v>54</v>
      </c>
      <c r="Z99" s="52">
        <f t="shared" si="71"/>
        <v>100</v>
      </c>
      <c r="AA99" s="52">
        <f t="shared" si="72"/>
        <v>100</v>
      </c>
      <c r="AB99" s="52">
        <f t="shared" si="73"/>
        <v>100</v>
      </c>
      <c r="AC99" s="20">
        <f t="shared" si="74"/>
        <v>100</v>
      </c>
      <c r="AD99" s="15">
        <f>IF('бланки '!I101=1,('бланки '!CX101+'бланки '!CZ101)*3,SUM('бланки '!CW101:DA101))</f>
        <v>1</v>
      </c>
      <c r="AE99" s="15">
        <f>IF('бланки '!H101=2,SUM('бланки '!DE101:DG101)*2-1,SUM('бланки '!DB101:DG101))</f>
        <v>2</v>
      </c>
      <c r="AF99" s="15">
        <f>анкеты!J97</f>
        <v>14</v>
      </c>
      <c r="AG99" s="15">
        <f>анкеты!I97</f>
        <v>14</v>
      </c>
      <c r="AH99" s="52">
        <f t="shared" si="75"/>
        <v>20</v>
      </c>
      <c r="AI99" s="52">
        <f t="shared" si="76"/>
        <v>40</v>
      </c>
      <c r="AJ99" s="2">
        <f t="shared" si="77"/>
        <v>100</v>
      </c>
      <c r="AK99" s="20">
        <f t="shared" si="78"/>
        <v>52</v>
      </c>
      <c r="AL99" s="15">
        <f>анкеты!K97</f>
        <v>54</v>
      </c>
      <c r="AM99" s="15">
        <f t="shared" si="79"/>
        <v>54</v>
      </c>
      <c r="AN99" s="15">
        <f>анкеты!L97</f>
        <v>54</v>
      </c>
      <c r="AO99" s="15">
        <f t="shared" si="80"/>
        <v>54</v>
      </c>
      <c r="AP99" s="15">
        <f>анкеты!N97</f>
        <v>54</v>
      </c>
      <c r="AQ99" s="15">
        <f>анкеты!M97</f>
        <v>54</v>
      </c>
      <c r="AR99" s="52">
        <f t="shared" si="81"/>
        <v>100</v>
      </c>
      <c r="AS99" s="52">
        <f t="shared" si="82"/>
        <v>100</v>
      </c>
      <c r="AT99" s="52">
        <f t="shared" si="83"/>
        <v>100</v>
      </c>
      <c r="AU99" s="51">
        <f t="shared" si="84"/>
        <v>100</v>
      </c>
      <c r="AV99" s="15">
        <f>анкеты!O97</f>
        <v>54</v>
      </c>
      <c r="AW99" s="15">
        <f t="shared" si="85"/>
        <v>54</v>
      </c>
      <c r="AX99" s="15">
        <f>анкеты!P97</f>
        <v>54</v>
      </c>
      <c r="AY99" s="15">
        <f t="shared" si="86"/>
        <v>54</v>
      </c>
      <c r="AZ99" s="15">
        <f>анкеты!Q97</f>
        <v>54</v>
      </c>
      <c r="BA99" s="15">
        <f t="shared" si="87"/>
        <v>54</v>
      </c>
      <c r="BB99" s="52">
        <f t="shared" si="88"/>
        <v>100</v>
      </c>
      <c r="BC99" s="52">
        <f t="shared" si="89"/>
        <v>100</v>
      </c>
      <c r="BD99" s="52">
        <f t="shared" si="90"/>
        <v>100</v>
      </c>
      <c r="BE99" s="51">
        <f t="shared" si="91"/>
        <v>100</v>
      </c>
      <c r="BF99" s="15">
        <f t="shared" si="92"/>
        <v>90.4</v>
      </c>
    </row>
    <row r="100" spans="1:58">
      <c r="A100" s="15">
        <f>'бланки '!D102</f>
        <v>97</v>
      </c>
      <c r="B100" s="15" t="str">
        <f>'бланки '!C102</f>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C100" s="15">
        <f>анкеты!C98</f>
        <v>56</v>
      </c>
      <c r="D100" s="15">
        <f>SUMIF('бланки '!K102:Y102,"&lt;2")</f>
        <v>14</v>
      </c>
      <c r="E100" s="15">
        <f>COUNTIF('бланки '!K102:Y102,"&lt;2")</f>
        <v>14</v>
      </c>
      <c r="F100" s="15">
        <f>SUMIF('бланки '!Z102:CM102,"&lt;2")</f>
        <v>60</v>
      </c>
      <c r="G100" s="15">
        <f>COUNTIF('бланки '!Z102:CM102,"&lt;2")</f>
        <v>60</v>
      </c>
      <c r="H100" s="15">
        <f>SUM('бланки '!CN102:CQ102)</f>
        <v>4</v>
      </c>
      <c r="I100" s="15">
        <f>анкеты!E98</f>
        <v>56</v>
      </c>
      <c r="J100" s="15">
        <f>анкеты!D98</f>
        <v>56</v>
      </c>
      <c r="K100" s="15">
        <f>анкеты!G98</f>
        <v>56</v>
      </c>
      <c r="L100" s="15">
        <f>анкеты!F98</f>
        <v>56</v>
      </c>
      <c r="M100" s="15">
        <f t="shared" si="62"/>
        <v>100</v>
      </c>
      <c r="N100" s="15">
        <f t="shared" si="63"/>
        <v>100</v>
      </c>
      <c r="O100" s="15">
        <f t="shared" si="64"/>
        <v>100</v>
      </c>
      <c r="P100" s="15">
        <f t="shared" si="65"/>
        <v>100</v>
      </c>
      <c r="Q100" s="52">
        <f t="shared" si="66"/>
        <v>100</v>
      </c>
      <c r="R100" s="52">
        <f t="shared" si="67"/>
        <v>100</v>
      </c>
      <c r="S100" s="52">
        <f t="shared" si="68"/>
        <v>100</v>
      </c>
      <c r="T100" s="51">
        <f t="shared" si="69"/>
        <v>100</v>
      </c>
      <c r="U100" s="15">
        <f>SUM('бланки '!CR102:CV102)</f>
        <v>5</v>
      </c>
      <c r="V100" s="15"/>
      <c r="W100" s="15"/>
      <c r="X100" s="15">
        <f>анкеты!H98</f>
        <v>56</v>
      </c>
      <c r="Y100" s="15">
        <f t="shared" si="70"/>
        <v>56</v>
      </c>
      <c r="Z100" s="52">
        <f t="shared" si="71"/>
        <v>100</v>
      </c>
      <c r="AA100" s="52">
        <f t="shared" si="72"/>
        <v>100</v>
      </c>
      <c r="AB100" s="52">
        <f t="shared" si="73"/>
        <v>100</v>
      </c>
      <c r="AC100" s="20">
        <f t="shared" si="74"/>
        <v>100</v>
      </c>
      <c r="AD100" s="15">
        <f>IF('бланки '!I102=1,('бланки '!CX102+'бланки '!CZ102)*3,SUM('бланки '!CW102:DA102))</f>
        <v>5</v>
      </c>
      <c r="AE100" s="15">
        <f>IF('бланки '!H102=2,SUM('бланки '!DE102:DG102)*2-1,SUM('бланки '!DB102:DG102))</f>
        <v>5</v>
      </c>
      <c r="AF100" s="15">
        <f>анкеты!J98</f>
        <v>14</v>
      </c>
      <c r="AG100" s="15">
        <f>анкеты!I98</f>
        <v>14</v>
      </c>
      <c r="AH100" s="52">
        <f t="shared" si="75"/>
        <v>100</v>
      </c>
      <c r="AI100" s="52">
        <f t="shared" si="76"/>
        <v>100</v>
      </c>
      <c r="AJ100" s="2">
        <f t="shared" si="77"/>
        <v>100</v>
      </c>
      <c r="AK100" s="20">
        <f t="shared" si="78"/>
        <v>100</v>
      </c>
      <c r="AL100" s="15">
        <f>анкеты!K98</f>
        <v>56</v>
      </c>
      <c r="AM100" s="15">
        <f t="shared" si="79"/>
        <v>56</v>
      </c>
      <c r="AN100" s="15">
        <f>анкеты!L98</f>
        <v>56</v>
      </c>
      <c r="AO100" s="15">
        <f t="shared" si="80"/>
        <v>56</v>
      </c>
      <c r="AP100" s="15">
        <f>анкеты!N98</f>
        <v>56</v>
      </c>
      <c r="AQ100" s="15">
        <f>анкеты!M98</f>
        <v>56</v>
      </c>
      <c r="AR100" s="52">
        <f t="shared" si="81"/>
        <v>100</v>
      </c>
      <c r="AS100" s="52">
        <f t="shared" si="82"/>
        <v>100</v>
      </c>
      <c r="AT100" s="52">
        <f t="shared" si="83"/>
        <v>100</v>
      </c>
      <c r="AU100" s="51">
        <f t="shared" si="84"/>
        <v>100</v>
      </c>
      <c r="AV100" s="15">
        <f>анкеты!O98</f>
        <v>56</v>
      </c>
      <c r="AW100" s="15">
        <f t="shared" si="85"/>
        <v>56</v>
      </c>
      <c r="AX100" s="15">
        <f>анкеты!P98</f>
        <v>56</v>
      </c>
      <c r="AY100" s="15">
        <f t="shared" si="86"/>
        <v>56</v>
      </c>
      <c r="AZ100" s="15">
        <f>анкеты!Q98</f>
        <v>56</v>
      </c>
      <c r="BA100" s="15">
        <f t="shared" si="87"/>
        <v>56</v>
      </c>
      <c r="BB100" s="52">
        <f t="shared" si="88"/>
        <v>100</v>
      </c>
      <c r="BC100" s="52">
        <f t="shared" si="89"/>
        <v>100</v>
      </c>
      <c r="BD100" s="52">
        <f t="shared" si="90"/>
        <v>100</v>
      </c>
      <c r="BE100" s="51">
        <f t="shared" si="91"/>
        <v>100</v>
      </c>
      <c r="BF100" s="15">
        <f t="shared" si="92"/>
        <v>100</v>
      </c>
    </row>
    <row r="101" spans="1:58">
      <c r="A101" s="15">
        <f>'бланки '!D103</f>
        <v>98</v>
      </c>
      <c r="B101" s="15" t="str">
        <f>'бланки '!C103</f>
        <v>Муниципальное автономное общеобразовательное учреждение - средняя общеобразовательная школа с. Батурино Асиновского района Томской области</v>
      </c>
      <c r="C101" s="15">
        <f>анкеты!C99</f>
        <v>86</v>
      </c>
      <c r="D101" s="15">
        <f>SUMIF('бланки '!K103:Y103,"&lt;2")</f>
        <v>14</v>
      </c>
      <c r="E101" s="15">
        <f>COUNTIF('бланки '!K103:Y103,"&lt;2")</f>
        <v>14</v>
      </c>
      <c r="F101" s="15">
        <f>SUMIF('бланки '!Z103:CM103,"&lt;2")</f>
        <v>60</v>
      </c>
      <c r="G101" s="15">
        <f>COUNTIF('бланки '!Z103:CM103,"&lt;2")</f>
        <v>60</v>
      </c>
      <c r="H101" s="15">
        <f>SUM('бланки '!CN103:CQ103)</f>
        <v>4</v>
      </c>
      <c r="I101" s="15">
        <f>анкеты!E99</f>
        <v>86</v>
      </c>
      <c r="J101" s="15">
        <f>анкеты!D99</f>
        <v>86</v>
      </c>
      <c r="K101" s="15">
        <f>анкеты!G99</f>
        <v>86</v>
      </c>
      <c r="L101" s="15">
        <f>анкеты!F99</f>
        <v>86</v>
      </c>
      <c r="M101" s="15">
        <f t="shared" si="62"/>
        <v>100</v>
      </c>
      <c r="N101" s="15">
        <f t="shared" si="63"/>
        <v>100</v>
      </c>
      <c r="O101" s="15">
        <f t="shared" si="64"/>
        <v>100</v>
      </c>
      <c r="P101" s="15">
        <f t="shared" si="65"/>
        <v>100</v>
      </c>
      <c r="Q101" s="52">
        <f t="shared" si="66"/>
        <v>100</v>
      </c>
      <c r="R101" s="52">
        <f t="shared" si="67"/>
        <v>100</v>
      </c>
      <c r="S101" s="52">
        <f t="shared" si="68"/>
        <v>100</v>
      </c>
      <c r="T101" s="51">
        <f t="shared" si="69"/>
        <v>100</v>
      </c>
      <c r="U101" s="15">
        <f>SUM('бланки '!CR103:CV103)</f>
        <v>5</v>
      </c>
      <c r="V101" s="15"/>
      <c r="W101" s="15"/>
      <c r="X101" s="15">
        <f>анкеты!H99</f>
        <v>86</v>
      </c>
      <c r="Y101" s="15">
        <f t="shared" si="70"/>
        <v>86</v>
      </c>
      <c r="Z101" s="52">
        <f t="shared" si="71"/>
        <v>100</v>
      </c>
      <c r="AA101" s="52">
        <f t="shared" si="72"/>
        <v>100</v>
      </c>
      <c r="AB101" s="52">
        <f t="shared" si="73"/>
        <v>100</v>
      </c>
      <c r="AC101" s="20">
        <f t="shared" si="74"/>
        <v>100</v>
      </c>
      <c r="AD101" s="15">
        <f>IF('бланки '!I103=1,('бланки '!CX103+'бланки '!CZ103)*3,SUM('бланки '!CW103:DA103))</f>
        <v>6</v>
      </c>
      <c r="AE101" s="15">
        <f>IF('бланки '!H103=2,SUM('бланки '!DE103:DG103)*2-1,SUM('бланки '!DB103:DG103))</f>
        <v>4</v>
      </c>
      <c r="AF101" s="15">
        <f>анкеты!J99</f>
        <v>22</v>
      </c>
      <c r="AG101" s="15">
        <f>анкеты!I99</f>
        <v>22</v>
      </c>
      <c r="AH101" s="52">
        <f t="shared" si="75"/>
        <v>100</v>
      </c>
      <c r="AI101" s="52">
        <f t="shared" si="76"/>
        <v>80</v>
      </c>
      <c r="AJ101" s="2">
        <f t="shared" si="77"/>
        <v>100</v>
      </c>
      <c r="AK101" s="20">
        <f t="shared" si="78"/>
        <v>92</v>
      </c>
      <c r="AL101" s="15">
        <f>анкеты!K99</f>
        <v>86</v>
      </c>
      <c r="AM101" s="15">
        <f t="shared" si="79"/>
        <v>86</v>
      </c>
      <c r="AN101" s="15">
        <f>анкеты!L99</f>
        <v>86</v>
      </c>
      <c r="AO101" s="15">
        <f t="shared" si="80"/>
        <v>86</v>
      </c>
      <c r="AP101" s="15">
        <f>анкеты!N99</f>
        <v>86</v>
      </c>
      <c r="AQ101" s="15">
        <f>анкеты!M99</f>
        <v>86</v>
      </c>
      <c r="AR101" s="52">
        <f t="shared" si="81"/>
        <v>100</v>
      </c>
      <c r="AS101" s="52">
        <f t="shared" si="82"/>
        <v>100</v>
      </c>
      <c r="AT101" s="52">
        <f t="shared" si="83"/>
        <v>100</v>
      </c>
      <c r="AU101" s="51">
        <f t="shared" si="84"/>
        <v>100</v>
      </c>
      <c r="AV101" s="15">
        <f>анкеты!O99</f>
        <v>86</v>
      </c>
      <c r="AW101" s="15">
        <f t="shared" si="85"/>
        <v>86</v>
      </c>
      <c r="AX101" s="15">
        <f>анкеты!P99</f>
        <v>86</v>
      </c>
      <c r="AY101" s="15">
        <f t="shared" si="86"/>
        <v>86</v>
      </c>
      <c r="AZ101" s="15">
        <f>анкеты!Q99</f>
        <v>86</v>
      </c>
      <c r="BA101" s="15">
        <f t="shared" si="87"/>
        <v>86</v>
      </c>
      <c r="BB101" s="52">
        <f t="shared" si="88"/>
        <v>100</v>
      </c>
      <c r="BC101" s="52">
        <f t="shared" si="89"/>
        <v>100</v>
      </c>
      <c r="BD101" s="52">
        <f t="shared" si="90"/>
        <v>100</v>
      </c>
      <c r="BE101" s="51">
        <f t="shared" si="91"/>
        <v>100</v>
      </c>
      <c r="BF101" s="15">
        <f t="shared" si="92"/>
        <v>98.4</v>
      </c>
    </row>
    <row r="102" spans="1:58">
      <c r="A102" s="15">
        <f>'бланки '!D104</f>
        <v>99</v>
      </c>
      <c r="B102" s="15" t="str">
        <f>'бланки '!C104</f>
        <v>Муниципальное автономное общеобразовательное учреждение «Средняя общеобразовательная школа с.Ново-Кусково Асиновского района Томской области»</v>
      </c>
      <c r="C102" s="15">
        <f>анкеты!C100</f>
        <v>119</v>
      </c>
      <c r="D102" s="15">
        <f>SUMIF('бланки '!K104:Y104,"&lt;2")</f>
        <v>14</v>
      </c>
      <c r="E102" s="15">
        <f>COUNTIF('бланки '!K104:Y104,"&lt;2")</f>
        <v>14</v>
      </c>
      <c r="F102" s="15">
        <f>SUMIF('бланки '!Z104:CM104,"&lt;2")</f>
        <v>60</v>
      </c>
      <c r="G102" s="15">
        <f>COUNTIF('бланки '!Z104:CM104,"&lt;2")</f>
        <v>60</v>
      </c>
      <c r="H102" s="15">
        <f>SUM('бланки '!CN104:CQ104)</f>
        <v>4</v>
      </c>
      <c r="I102" s="15">
        <f>анкеты!E100</f>
        <v>119</v>
      </c>
      <c r="J102" s="15">
        <f>анкеты!D100</f>
        <v>119</v>
      </c>
      <c r="K102" s="15">
        <f>анкеты!G100</f>
        <v>119</v>
      </c>
      <c r="L102" s="15">
        <f>анкеты!F100</f>
        <v>119</v>
      </c>
      <c r="M102" s="15">
        <f t="shared" si="62"/>
        <v>100</v>
      </c>
      <c r="N102" s="15">
        <f t="shared" si="63"/>
        <v>100</v>
      </c>
      <c r="O102" s="15">
        <f t="shared" si="64"/>
        <v>100</v>
      </c>
      <c r="P102" s="15">
        <f t="shared" si="65"/>
        <v>100</v>
      </c>
      <c r="Q102" s="52">
        <f t="shared" si="66"/>
        <v>100</v>
      </c>
      <c r="R102" s="52">
        <f t="shared" si="67"/>
        <v>100</v>
      </c>
      <c r="S102" s="52">
        <f t="shared" si="68"/>
        <v>100</v>
      </c>
      <c r="T102" s="51">
        <f t="shared" si="69"/>
        <v>100</v>
      </c>
      <c r="U102" s="15">
        <f>SUM('бланки '!CR104:CV104)</f>
        <v>5</v>
      </c>
      <c r="V102" s="15"/>
      <c r="W102" s="15"/>
      <c r="X102" s="15">
        <f>анкеты!H100</f>
        <v>119</v>
      </c>
      <c r="Y102" s="15">
        <f t="shared" si="70"/>
        <v>119</v>
      </c>
      <c r="Z102" s="52">
        <f t="shared" si="71"/>
        <v>100</v>
      </c>
      <c r="AA102" s="52">
        <f t="shared" si="72"/>
        <v>100</v>
      </c>
      <c r="AB102" s="52">
        <f t="shared" si="73"/>
        <v>100</v>
      </c>
      <c r="AC102" s="20">
        <f t="shared" si="74"/>
        <v>100</v>
      </c>
      <c r="AD102" s="15">
        <f>IF('бланки '!I104=1,('бланки '!CX104+'бланки '!CZ104)*3,SUM('бланки '!CW104:DA104))</f>
        <v>5</v>
      </c>
      <c r="AE102" s="15">
        <f>IF('бланки '!H104=2,SUM('бланки '!DE104:DG104)*2-1,SUM('бланки '!DB104:DG104))</f>
        <v>4</v>
      </c>
      <c r="AF102" s="15">
        <f>анкеты!J100</f>
        <v>30</v>
      </c>
      <c r="AG102" s="15">
        <f>анкеты!I100</f>
        <v>30</v>
      </c>
      <c r="AH102" s="52">
        <f t="shared" si="75"/>
        <v>100</v>
      </c>
      <c r="AI102" s="52">
        <f t="shared" si="76"/>
        <v>80</v>
      </c>
      <c r="AJ102" s="2">
        <f t="shared" si="77"/>
        <v>100</v>
      </c>
      <c r="AK102" s="20">
        <f t="shared" si="78"/>
        <v>92</v>
      </c>
      <c r="AL102" s="15">
        <f>анкеты!K100</f>
        <v>119</v>
      </c>
      <c r="AM102" s="15">
        <f t="shared" si="79"/>
        <v>119</v>
      </c>
      <c r="AN102" s="15">
        <f>анкеты!L100</f>
        <v>119</v>
      </c>
      <c r="AO102" s="15">
        <f t="shared" si="80"/>
        <v>119</v>
      </c>
      <c r="AP102" s="15">
        <f>анкеты!N100</f>
        <v>119</v>
      </c>
      <c r="AQ102" s="15">
        <f>анкеты!M100</f>
        <v>119</v>
      </c>
      <c r="AR102" s="52">
        <f t="shared" si="81"/>
        <v>100</v>
      </c>
      <c r="AS102" s="52">
        <f t="shared" si="82"/>
        <v>100</v>
      </c>
      <c r="AT102" s="52">
        <f t="shared" si="83"/>
        <v>100</v>
      </c>
      <c r="AU102" s="51">
        <f t="shared" si="84"/>
        <v>100</v>
      </c>
      <c r="AV102" s="15">
        <f>анкеты!O100</f>
        <v>119</v>
      </c>
      <c r="AW102" s="15">
        <f t="shared" si="85"/>
        <v>119</v>
      </c>
      <c r="AX102" s="15">
        <f>анкеты!P100</f>
        <v>119</v>
      </c>
      <c r="AY102" s="15">
        <f t="shared" si="86"/>
        <v>119</v>
      </c>
      <c r="AZ102" s="15">
        <f>анкеты!Q100</f>
        <v>119</v>
      </c>
      <c r="BA102" s="15">
        <f t="shared" si="87"/>
        <v>119</v>
      </c>
      <c r="BB102" s="52">
        <f t="shared" si="88"/>
        <v>100</v>
      </c>
      <c r="BC102" s="52">
        <f t="shared" si="89"/>
        <v>100</v>
      </c>
      <c r="BD102" s="52">
        <f t="shared" si="90"/>
        <v>100</v>
      </c>
      <c r="BE102" s="51">
        <f t="shared" si="91"/>
        <v>100</v>
      </c>
      <c r="BF102" s="15">
        <f t="shared" si="92"/>
        <v>98.4</v>
      </c>
    </row>
    <row r="103" spans="1:58">
      <c r="A103" s="15">
        <f>'бланки '!D105</f>
        <v>100</v>
      </c>
      <c r="B103" s="15" t="str">
        <f>'бланки '!C105</f>
        <v>Муниципальное автономное общеобразовательное учреждение-основная общеобразовательная школа с.Больше-Дорохово Асиновского района Томской области</v>
      </c>
      <c r="C103" s="15">
        <f>анкеты!C101</f>
        <v>22</v>
      </c>
      <c r="D103" s="15">
        <f>SUMIF('бланки '!K105:Y105,"&lt;2")</f>
        <v>14</v>
      </c>
      <c r="E103" s="15">
        <f>COUNTIF('бланки '!K105:Y105,"&lt;2")</f>
        <v>14</v>
      </c>
      <c r="F103" s="15">
        <f>SUMIF('бланки '!Z105:CM105,"&lt;2")</f>
        <v>60</v>
      </c>
      <c r="G103" s="15">
        <f>COUNTIF('бланки '!Z105:CM105,"&lt;2")</f>
        <v>60</v>
      </c>
      <c r="H103" s="15">
        <f>SUM('бланки '!CN105:CQ105)</f>
        <v>4</v>
      </c>
      <c r="I103" s="15">
        <f>анкеты!E101</f>
        <v>22</v>
      </c>
      <c r="J103" s="15">
        <f>анкеты!D101</f>
        <v>22</v>
      </c>
      <c r="K103" s="15">
        <f>анкеты!G101</f>
        <v>22</v>
      </c>
      <c r="L103" s="15">
        <f>анкеты!F101</f>
        <v>22</v>
      </c>
      <c r="M103" s="15">
        <f t="shared" si="62"/>
        <v>100</v>
      </c>
      <c r="N103" s="15">
        <f t="shared" si="63"/>
        <v>100</v>
      </c>
      <c r="O103" s="15">
        <f t="shared" si="64"/>
        <v>100</v>
      </c>
      <c r="P103" s="15">
        <f t="shared" si="65"/>
        <v>100</v>
      </c>
      <c r="Q103" s="52">
        <f t="shared" si="66"/>
        <v>100</v>
      </c>
      <c r="R103" s="52">
        <f t="shared" si="67"/>
        <v>100</v>
      </c>
      <c r="S103" s="52">
        <f t="shared" si="68"/>
        <v>100</v>
      </c>
      <c r="T103" s="51">
        <f t="shared" si="69"/>
        <v>100</v>
      </c>
      <c r="U103" s="15">
        <f>SUM('бланки '!CR105:CV105)</f>
        <v>5</v>
      </c>
      <c r="V103" s="15"/>
      <c r="W103" s="15"/>
      <c r="X103" s="15">
        <f>анкеты!H101</f>
        <v>22</v>
      </c>
      <c r="Y103" s="15">
        <f t="shared" si="70"/>
        <v>22</v>
      </c>
      <c r="Z103" s="52">
        <f t="shared" si="71"/>
        <v>100</v>
      </c>
      <c r="AA103" s="52">
        <f t="shared" si="72"/>
        <v>100</v>
      </c>
      <c r="AB103" s="52">
        <f t="shared" si="73"/>
        <v>100</v>
      </c>
      <c r="AC103" s="20">
        <f t="shared" si="74"/>
        <v>100</v>
      </c>
      <c r="AD103" s="15">
        <f>IF('бланки '!I105=1,('бланки '!CX105+'бланки '!CZ105)*3,SUM('бланки '!CW105:DA105))</f>
        <v>3</v>
      </c>
      <c r="AE103" s="15">
        <f>IF('бланки '!H105=2,SUM('бланки '!DE105:DG105)*2-1,SUM('бланки '!DB105:DG105))</f>
        <v>2</v>
      </c>
      <c r="AF103" s="15">
        <f>анкеты!J101</f>
        <v>6</v>
      </c>
      <c r="AG103" s="15">
        <f>анкеты!I101</f>
        <v>6</v>
      </c>
      <c r="AH103" s="52">
        <f t="shared" si="75"/>
        <v>60</v>
      </c>
      <c r="AI103" s="52">
        <f t="shared" si="76"/>
        <v>40</v>
      </c>
      <c r="AJ103" s="2">
        <f t="shared" si="77"/>
        <v>100</v>
      </c>
      <c r="AK103" s="20">
        <f t="shared" si="78"/>
        <v>64</v>
      </c>
      <c r="AL103" s="15">
        <f>анкеты!K101</f>
        <v>22</v>
      </c>
      <c r="AM103" s="15">
        <f t="shared" si="79"/>
        <v>22</v>
      </c>
      <c r="AN103" s="15">
        <f>анкеты!L101</f>
        <v>22</v>
      </c>
      <c r="AO103" s="15">
        <f t="shared" si="80"/>
        <v>22</v>
      </c>
      <c r="AP103" s="15">
        <f>анкеты!N101</f>
        <v>22</v>
      </c>
      <c r="AQ103" s="15">
        <f>анкеты!M101</f>
        <v>22</v>
      </c>
      <c r="AR103" s="52">
        <f t="shared" si="81"/>
        <v>100</v>
      </c>
      <c r="AS103" s="52">
        <f t="shared" si="82"/>
        <v>100</v>
      </c>
      <c r="AT103" s="52">
        <f t="shared" si="83"/>
        <v>100</v>
      </c>
      <c r="AU103" s="51">
        <f t="shared" si="84"/>
        <v>100</v>
      </c>
      <c r="AV103" s="15">
        <f>анкеты!O101</f>
        <v>22</v>
      </c>
      <c r="AW103" s="15">
        <f t="shared" si="85"/>
        <v>22</v>
      </c>
      <c r="AX103" s="15">
        <f>анкеты!P101</f>
        <v>22</v>
      </c>
      <c r="AY103" s="15">
        <f t="shared" si="86"/>
        <v>22</v>
      </c>
      <c r="AZ103" s="15">
        <f>анкеты!Q101</f>
        <v>22</v>
      </c>
      <c r="BA103" s="15">
        <f t="shared" si="87"/>
        <v>22</v>
      </c>
      <c r="BB103" s="52">
        <f t="shared" si="88"/>
        <v>100</v>
      </c>
      <c r="BC103" s="52">
        <f t="shared" si="89"/>
        <v>100</v>
      </c>
      <c r="BD103" s="52">
        <f t="shared" si="90"/>
        <v>100</v>
      </c>
      <c r="BE103" s="51">
        <f t="shared" si="91"/>
        <v>100</v>
      </c>
      <c r="BF103" s="15">
        <f t="shared" si="92"/>
        <v>92.8</v>
      </c>
    </row>
    <row r="104" spans="1:58">
      <c r="A104" s="15">
        <f>'бланки '!D106</f>
        <v>101</v>
      </c>
      <c r="B104" s="15" t="str">
        <f>'бланки '!C106</f>
        <v>Муниципальное автономное общеобразовательное учреждение – средняя общеобразовательная школа с. Минаевки Асиновского района Томской области</v>
      </c>
      <c r="C104" s="15">
        <f>анкеты!C102</f>
        <v>42</v>
      </c>
      <c r="D104" s="15">
        <f>SUMIF('бланки '!K106:Y106,"&lt;2")</f>
        <v>14</v>
      </c>
      <c r="E104" s="15">
        <f>COUNTIF('бланки '!K106:Y106,"&lt;2")</f>
        <v>14</v>
      </c>
      <c r="F104" s="15">
        <f>SUMIF('бланки '!Z106:CM106,"&lt;2")</f>
        <v>60</v>
      </c>
      <c r="G104" s="15">
        <f>COUNTIF('бланки '!Z106:CM106,"&lt;2")</f>
        <v>60</v>
      </c>
      <c r="H104" s="15">
        <f>SUM('бланки '!CN106:CQ106)</f>
        <v>4</v>
      </c>
      <c r="I104" s="15">
        <f>анкеты!E102</f>
        <v>42</v>
      </c>
      <c r="J104" s="15">
        <f>анкеты!D102</f>
        <v>42</v>
      </c>
      <c r="K104" s="15">
        <f>анкеты!G102</f>
        <v>42</v>
      </c>
      <c r="L104" s="15">
        <f>анкеты!F102</f>
        <v>42</v>
      </c>
      <c r="M104" s="15">
        <f t="shared" si="62"/>
        <v>100</v>
      </c>
      <c r="N104" s="15">
        <f t="shared" si="63"/>
        <v>100</v>
      </c>
      <c r="O104" s="15">
        <f t="shared" si="64"/>
        <v>100</v>
      </c>
      <c r="P104" s="15">
        <f t="shared" si="65"/>
        <v>100</v>
      </c>
      <c r="Q104" s="52">
        <f t="shared" si="66"/>
        <v>100</v>
      </c>
      <c r="R104" s="52">
        <f t="shared" si="67"/>
        <v>100</v>
      </c>
      <c r="S104" s="52">
        <f t="shared" si="68"/>
        <v>100</v>
      </c>
      <c r="T104" s="51">
        <f t="shared" si="69"/>
        <v>100</v>
      </c>
      <c r="U104" s="15">
        <f>SUM('бланки '!CR106:CV106)</f>
        <v>5</v>
      </c>
      <c r="V104" s="15"/>
      <c r="W104" s="15"/>
      <c r="X104" s="15">
        <f>анкеты!H102</f>
        <v>42</v>
      </c>
      <c r="Y104" s="15">
        <f t="shared" si="70"/>
        <v>42</v>
      </c>
      <c r="Z104" s="52">
        <f t="shared" si="71"/>
        <v>100</v>
      </c>
      <c r="AA104" s="52">
        <f t="shared" si="72"/>
        <v>100</v>
      </c>
      <c r="AB104" s="52">
        <f t="shared" si="73"/>
        <v>100</v>
      </c>
      <c r="AC104" s="20">
        <f t="shared" si="74"/>
        <v>100</v>
      </c>
      <c r="AD104" s="15">
        <f>IF('бланки '!I106=1,('бланки '!CX106+'бланки '!CZ106)*3,SUM('бланки '!CW106:DA106))</f>
        <v>4</v>
      </c>
      <c r="AE104" s="15">
        <f>IF('бланки '!H106=2,SUM('бланки '!DE106:DG106)*2-1,SUM('бланки '!DB106:DG106))</f>
        <v>3</v>
      </c>
      <c r="AF104" s="15">
        <f>анкеты!J102</f>
        <v>11</v>
      </c>
      <c r="AG104" s="15">
        <f>анкеты!I102</f>
        <v>11</v>
      </c>
      <c r="AH104" s="52">
        <f t="shared" si="75"/>
        <v>80</v>
      </c>
      <c r="AI104" s="52">
        <f t="shared" si="76"/>
        <v>60</v>
      </c>
      <c r="AJ104" s="2">
        <f t="shared" si="77"/>
        <v>100</v>
      </c>
      <c r="AK104" s="20">
        <f t="shared" si="78"/>
        <v>78</v>
      </c>
      <c r="AL104" s="15">
        <f>анкеты!K102</f>
        <v>42</v>
      </c>
      <c r="AM104" s="15">
        <f t="shared" si="79"/>
        <v>42</v>
      </c>
      <c r="AN104" s="15">
        <f>анкеты!L102</f>
        <v>42</v>
      </c>
      <c r="AO104" s="15">
        <f t="shared" si="80"/>
        <v>42</v>
      </c>
      <c r="AP104" s="15">
        <f>анкеты!N102</f>
        <v>42</v>
      </c>
      <c r="AQ104" s="15">
        <f>анкеты!M102</f>
        <v>42</v>
      </c>
      <c r="AR104" s="52">
        <f t="shared" si="81"/>
        <v>100</v>
      </c>
      <c r="AS104" s="52">
        <f t="shared" si="82"/>
        <v>100</v>
      </c>
      <c r="AT104" s="52">
        <f t="shared" si="83"/>
        <v>100</v>
      </c>
      <c r="AU104" s="51">
        <f t="shared" si="84"/>
        <v>100</v>
      </c>
      <c r="AV104" s="15">
        <f>анкеты!O102</f>
        <v>42</v>
      </c>
      <c r="AW104" s="15">
        <f t="shared" si="85"/>
        <v>42</v>
      </c>
      <c r="AX104" s="15">
        <f>анкеты!P102</f>
        <v>42</v>
      </c>
      <c r="AY104" s="15">
        <f t="shared" si="86"/>
        <v>42</v>
      </c>
      <c r="AZ104" s="15">
        <f>анкеты!Q102</f>
        <v>42</v>
      </c>
      <c r="BA104" s="15">
        <f t="shared" si="87"/>
        <v>42</v>
      </c>
      <c r="BB104" s="52">
        <f t="shared" si="88"/>
        <v>100</v>
      </c>
      <c r="BC104" s="52">
        <f t="shared" si="89"/>
        <v>100</v>
      </c>
      <c r="BD104" s="52">
        <f t="shared" si="90"/>
        <v>100</v>
      </c>
      <c r="BE104" s="51">
        <f t="shared" si="91"/>
        <v>100</v>
      </c>
      <c r="BF104" s="15">
        <f t="shared" si="92"/>
        <v>95.6</v>
      </c>
    </row>
    <row r="105" spans="1:58">
      <c r="A105" s="15">
        <f>'бланки '!D107</f>
        <v>102</v>
      </c>
      <c r="B105" s="15" t="str">
        <f>'бланки '!C107</f>
        <v>Муниципальное автономное общеобразовательное учреждение - средняя общеобразовательная школа с. Новиковка Асиновского района Томской области</v>
      </c>
      <c r="C105" s="15">
        <f>анкеты!C103</f>
        <v>64</v>
      </c>
      <c r="D105" s="15">
        <f>SUMIF('бланки '!K107:Y107,"&lt;2")</f>
        <v>14</v>
      </c>
      <c r="E105" s="15">
        <f>COUNTIF('бланки '!K107:Y107,"&lt;2")</f>
        <v>14</v>
      </c>
      <c r="F105" s="15">
        <f>SUMIF('бланки '!Z107:CM107,"&lt;2")</f>
        <v>60</v>
      </c>
      <c r="G105" s="15">
        <f>COUNTIF('бланки '!Z107:CM107,"&lt;2")</f>
        <v>60</v>
      </c>
      <c r="H105" s="15">
        <f>SUM('бланки '!CN107:CQ107)</f>
        <v>4</v>
      </c>
      <c r="I105" s="15">
        <f>анкеты!E103</f>
        <v>64</v>
      </c>
      <c r="J105" s="15">
        <f>анкеты!D103</f>
        <v>64</v>
      </c>
      <c r="K105" s="15">
        <f>анкеты!G103</f>
        <v>64</v>
      </c>
      <c r="L105" s="15">
        <f>анкеты!F103</f>
        <v>64</v>
      </c>
      <c r="M105" s="15">
        <f t="shared" si="62"/>
        <v>100</v>
      </c>
      <c r="N105" s="15">
        <f t="shared" si="63"/>
        <v>100</v>
      </c>
      <c r="O105" s="15">
        <f t="shared" si="64"/>
        <v>100</v>
      </c>
      <c r="P105" s="15">
        <f t="shared" si="65"/>
        <v>100</v>
      </c>
      <c r="Q105" s="52">
        <f t="shared" si="66"/>
        <v>100</v>
      </c>
      <c r="R105" s="52">
        <f t="shared" si="67"/>
        <v>100</v>
      </c>
      <c r="S105" s="52">
        <f t="shared" si="68"/>
        <v>100</v>
      </c>
      <c r="T105" s="51">
        <f t="shared" si="69"/>
        <v>100</v>
      </c>
      <c r="U105" s="15">
        <f>SUM('бланки '!CR107:CV107)</f>
        <v>5</v>
      </c>
      <c r="V105" s="15"/>
      <c r="W105" s="15"/>
      <c r="X105" s="15">
        <f>анкеты!H103</f>
        <v>64</v>
      </c>
      <c r="Y105" s="15">
        <f t="shared" si="70"/>
        <v>64</v>
      </c>
      <c r="Z105" s="52">
        <f t="shared" si="71"/>
        <v>100</v>
      </c>
      <c r="AA105" s="52">
        <f t="shared" si="72"/>
        <v>100</v>
      </c>
      <c r="AB105" s="52">
        <f t="shared" si="73"/>
        <v>100</v>
      </c>
      <c r="AC105" s="20">
        <f t="shared" si="74"/>
        <v>100</v>
      </c>
      <c r="AD105" s="15">
        <f>IF('бланки '!I107=1,('бланки '!CX107+'бланки '!CZ107)*3,SUM('бланки '!CW107:DA107))</f>
        <v>2</v>
      </c>
      <c r="AE105" s="15">
        <f>IF('бланки '!H107=2,SUM('бланки '!DE107:DG107)*2-1,SUM('бланки '!DB107:DG107))</f>
        <v>3</v>
      </c>
      <c r="AF105" s="15">
        <f>анкеты!J103</f>
        <v>16</v>
      </c>
      <c r="AG105" s="15">
        <f>анкеты!I103</f>
        <v>16</v>
      </c>
      <c r="AH105" s="52">
        <f t="shared" si="75"/>
        <v>40</v>
      </c>
      <c r="AI105" s="52">
        <f t="shared" si="76"/>
        <v>60</v>
      </c>
      <c r="AJ105" s="2">
        <f t="shared" si="77"/>
        <v>100</v>
      </c>
      <c r="AK105" s="20">
        <f t="shared" si="78"/>
        <v>66</v>
      </c>
      <c r="AL105" s="15">
        <f>анкеты!K103</f>
        <v>64</v>
      </c>
      <c r="AM105" s="15">
        <f t="shared" si="79"/>
        <v>64</v>
      </c>
      <c r="AN105" s="15">
        <f>анкеты!L103</f>
        <v>64</v>
      </c>
      <c r="AO105" s="15">
        <f t="shared" si="80"/>
        <v>64</v>
      </c>
      <c r="AP105" s="15">
        <f>анкеты!N103</f>
        <v>64</v>
      </c>
      <c r="AQ105" s="15">
        <f>анкеты!M103</f>
        <v>64</v>
      </c>
      <c r="AR105" s="52">
        <f t="shared" si="81"/>
        <v>100</v>
      </c>
      <c r="AS105" s="52">
        <f t="shared" si="82"/>
        <v>100</v>
      </c>
      <c r="AT105" s="52">
        <f t="shared" si="83"/>
        <v>100</v>
      </c>
      <c r="AU105" s="51">
        <f t="shared" si="84"/>
        <v>100</v>
      </c>
      <c r="AV105" s="15">
        <f>анкеты!O103</f>
        <v>64</v>
      </c>
      <c r="AW105" s="15">
        <f t="shared" si="85"/>
        <v>64</v>
      </c>
      <c r="AX105" s="15">
        <f>анкеты!P103</f>
        <v>64</v>
      </c>
      <c r="AY105" s="15">
        <f t="shared" si="86"/>
        <v>64</v>
      </c>
      <c r="AZ105" s="15">
        <f>анкеты!Q103</f>
        <v>64</v>
      </c>
      <c r="BA105" s="15">
        <f t="shared" si="87"/>
        <v>64</v>
      </c>
      <c r="BB105" s="52">
        <f t="shared" si="88"/>
        <v>100</v>
      </c>
      <c r="BC105" s="52">
        <f t="shared" si="89"/>
        <v>100</v>
      </c>
      <c r="BD105" s="52">
        <f t="shared" si="90"/>
        <v>100</v>
      </c>
      <c r="BE105" s="51">
        <f t="shared" si="91"/>
        <v>100</v>
      </c>
      <c r="BF105" s="15">
        <f t="shared" si="92"/>
        <v>93.2</v>
      </c>
    </row>
    <row r="106" spans="1:58">
      <c r="A106" s="15">
        <f>'бланки '!D108</f>
        <v>103</v>
      </c>
      <c r="B106" s="15" t="str">
        <f>'бланки '!C108</f>
        <v>Муниципальное автономное общеобразовательное учреждение «Общеобразовательная школа № 5 г. Асино»</v>
      </c>
      <c r="C106" s="15">
        <f>анкеты!C104</f>
        <v>208</v>
      </c>
      <c r="D106" s="15">
        <f>SUMIF('бланки '!K108:Y108,"&lt;2")</f>
        <v>14</v>
      </c>
      <c r="E106" s="15">
        <f>COUNTIF('бланки '!K108:Y108,"&lt;2")</f>
        <v>14</v>
      </c>
      <c r="F106" s="15">
        <f>SUMIF('бланки '!Z108:CM108,"&lt;2")</f>
        <v>60</v>
      </c>
      <c r="G106" s="15">
        <f>COUNTIF('бланки '!Z108:CM108,"&lt;2")</f>
        <v>60</v>
      </c>
      <c r="H106" s="15">
        <f>SUM('бланки '!CN108:CQ108)</f>
        <v>4</v>
      </c>
      <c r="I106" s="15">
        <f>анкеты!E104</f>
        <v>208</v>
      </c>
      <c r="J106" s="15">
        <f>анкеты!D104</f>
        <v>208</v>
      </c>
      <c r="K106" s="15">
        <f>анкеты!G104</f>
        <v>208</v>
      </c>
      <c r="L106" s="15">
        <f>анкеты!F104</f>
        <v>208</v>
      </c>
      <c r="M106" s="15">
        <f t="shared" si="62"/>
        <v>100</v>
      </c>
      <c r="N106" s="15">
        <f t="shared" si="63"/>
        <v>100</v>
      </c>
      <c r="O106" s="15">
        <f t="shared" si="64"/>
        <v>100</v>
      </c>
      <c r="P106" s="15">
        <f t="shared" si="65"/>
        <v>100</v>
      </c>
      <c r="Q106" s="52">
        <f t="shared" si="66"/>
        <v>100</v>
      </c>
      <c r="R106" s="52">
        <f t="shared" si="67"/>
        <v>100</v>
      </c>
      <c r="S106" s="52">
        <f t="shared" si="68"/>
        <v>100</v>
      </c>
      <c r="T106" s="51">
        <f t="shared" si="69"/>
        <v>100</v>
      </c>
      <c r="U106" s="15">
        <f>SUM('бланки '!CR108:CV108)</f>
        <v>5</v>
      </c>
      <c r="V106" s="15"/>
      <c r="W106" s="15"/>
      <c r="X106" s="15">
        <f>анкеты!H104</f>
        <v>208</v>
      </c>
      <c r="Y106" s="15">
        <f t="shared" si="70"/>
        <v>208</v>
      </c>
      <c r="Z106" s="52">
        <f t="shared" si="71"/>
        <v>100</v>
      </c>
      <c r="AA106" s="52">
        <f t="shared" si="72"/>
        <v>100</v>
      </c>
      <c r="AB106" s="52">
        <f t="shared" si="73"/>
        <v>100</v>
      </c>
      <c r="AC106" s="20">
        <f t="shared" si="74"/>
        <v>100</v>
      </c>
      <c r="AD106" s="15">
        <f>IF('бланки '!I108=1,('бланки '!CX108+'бланки '!CZ108)*3,SUM('бланки '!CW108:DA108))</f>
        <v>1</v>
      </c>
      <c r="AE106" s="15">
        <f>IF('бланки '!H108=2,SUM('бланки '!DE108:DG108)*2-1,SUM('бланки '!DB108:DG108))</f>
        <v>4</v>
      </c>
      <c r="AF106" s="15">
        <f>анкеты!J104</f>
        <v>52</v>
      </c>
      <c r="AG106" s="15">
        <f>анкеты!I104</f>
        <v>52</v>
      </c>
      <c r="AH106" s="52">
        <f t="shared" si="75"/>
        <v>20</v>
      </c>
      <c r="AI106" s="52">
        <f t="shared" si="76"/>
        <v>80</v>
      </c>
      <c r="AJ106" s="2">
        <f t="shared" si="77"/>
        <v>100</v>
      </c>
      <c r="AK106" s="20">
        <f t="shared" si="78"/>
        <v>68</v>
      </c>
      <c r="AL106" s="15">
        <f>анкеты!K104</f>
        <v>208</v>
      </c>
      <c r="AM106" s="15">
        <f t="shared" si="79"/>
        <v>208</v>
      </c>
      <c r="AN106" s="15">
        <f>анкеты!L104</f>
        <v>208</v>
      </c>
      <c r="AO106" s="15">
        <f t="shared" si="80"/>
        <v>208</v>
      </c>
      <c r="AP106" s="15">
        <f>анкеты!N104</f>
        <v>208</v>
      </c>
      <c r="AQ106" s="15">
        <f>анкеты!M104</f>
        <v>208</v>
      </c>
      <c r="AR106" s="52">
        <f t="shared" si="81"/>
        <v>100</v>
      </c>
      <c r="AS106" s="52">
        <f t="shared" si="82"/>
        <v>100</v>
      </c>
      <c r="AT106" s="52">
        <f t="shared" si="83"/>
        <v>100</v>
      </c>
      <c r="AU106" s="51">
        <f t="shared" si="84"/>
        <v>100</v>
      </c>
      <c r="AV106" s="15">
        <f>анкеты!O104</f>
        <v>208</v>
      </c>
      <c r="AW106" s="15">
        <f t="shared" si="85"/>
        <v>208</v>
      </c>
      <c r="AX106" s="15">
        <f>анкеты!P104</f>
        <v>208</v>
      </c>
      <c r="AY106" s="15">
        <f t="shared" si="86"/>
        <v>208</v>
      </c>
      <c r="AZ106" s="15">
        <f>анкеты!Q104</f>
        <v>208</v>
      </c>
      <c r="BA106" s="15">
        <f t="shared" si="87"/>
        <v>208</v>
      </c>
      <c r="BB106" s="52">
        <f t="shared" si="88"/>
        <v>100</v>
      </c>
      <c r="BC106" s="52">
        <f t="shared" si="89"/>
        <v>100</v>
      </c>
      <c r="BD106" s="52">
        <f t="shared" si="90"/>
        <v>100</v>
      </c>
      <c r="BE106" s="51">
        <f t="shared" si="91"/>
        <v>100</v>
      </c>
      <c r="BF106" s="15">
        <f t="shared" si="92"/>
        <v>93.6</v>
      </c>
    </row>
    <row r="107" spans="1:58">
      <c r="A107" s="15">
        <f>'бланки '!D109</f>
        <v>104</v>
      </c>
      <c r="B107" s="15" t="str">
        <f>'бланки '!C109</f>
        <v>Муниципальное автономное общеобразовательное учреждение - средняя общеобразовательная школа с. Новониколавки Асиновского района Томской области</v>
      </c>
      <c r="C107" s="15">
        <f>анкеты!C105</f>
        <v>64</v>
      </c>
      <c r="D107" s="15">
        <f>SUMIF('бланки '!K109:Y109,"&lt;2")</f>
        <v>14</v>
      </c>
      <c r="E107" s="15">
        <f>COUNTIF('бланки '!K109:Y109,"&lt;2")</f>
        <v>14</v>
      </c>
      <c r="F107" s="15">
        <f>SUMIF('бланки '!Z109:CM109,"&lt;2")</f>
        <v>60</v>
      </c>
      <c r="G107" s="15">
        <f>COUNTIF('бланки '!Z109:CM109,"&lt;2")</f>
        <v>60</v>
      </c>
      <c r="H107" s="15">
        <f>SUM('бланки '!CN109:CQ109)</f>
        <v>4</v>
      </c>
      <c r="I107" s="15">
        <f>анкеты!E105</f>
        <v>64</v>
      </c>
      <c r="J107" s="15">
        <f>анкеты!D105</f>
        <v>64</v>
      </c>
      <c r="K107" s="15">
        <f>анкеты!G105</f>
        <v>64</v>
      </c>
      <c r="L107" s="15">
        <f>анкеты!F105</f>
        <v>64</v>
      </c>
      <c r="M107" s="15">
        <f t="shared" si="62"/>
        <v>100</v>
      </c>
      <c r="N107" s="15">
        <f t="shared" si="63"/>
        <v>100</v>
      </c>
      <c r="O107" s="15">
        <f t="shared" si="64"/>
        <v>100</v>
      </c>
      <c r="P107" s="15">
        <f t="shared" si="65"/>
        <v>100</v>
      </c>
      <c r="Q107" s="52">
        <f t="shared" si="66"/>
        <v>100</v>
      </c>
      <c r="R107" s="52">
        <f t="shared" si="67"/>
        <v>100</v>
      </c>
      <c r="S107" s="52">
        <f t="shared" si="68"/>
        <v>100</v>
      </c>
      <c r="T107" s="51">
        <f t="shared" si="69"/>
        <v>100</v>
      </c>
      <c r="U107" s="15">
        <f>SUM('бланки '!CR109:CV109)</f>
        <v>5</v>
      </c>
      <c r="V107" s="15"/>
      <c r="W107" s="15"/>
      <c r="X107" s="15">
        <f>анкеты!H105</f>
        <v>64</v>
      </c>
      <c r="Y107" s="15">
        <f t="shared" si="70"/>
        <v>64</v>
      </c>
      <c r="Z107" s="52">
        <f t="shared" si="71"/>
        <v>100</v>
      </c>
      <c r="AA107" s="52">
        <f t="shared" si="72"/>
        <v>100</v>
      </c>
      <c r="AB107" s="52">
        <f t="shared" si="73"/>
        <v>100</v>
      </c>
      <c r="AC107" s="20">
        <f t="shared" si="74"/>
        <v>100</v>
      </c>
      <c r="AD107" s="15">
        <f>IF('бланки '!I109=1,('бланки '!CX109+'бланки '!CZ109)*3,SUM('бланки '!CW109:DA109))</f>
        <v>4</v>
      </c>
      <c r="AE107" s="15">
        <f>IF('бланки '!H109=2,SUM('бланки '!DE109:DG109)*2-1,SUM('бланки '!DB109:DG109))</f>
        <v>4</v>
      </c>
      <c r="AF107" s="15">
        <f>анкеты!J105</f>
        <v>16</v>
      </c>
      <c r="AG107" s="15">
        <f>анкеты!I105</f>
        <v>16</v>
      </c>
      <c r="AH107" s="52">
        <f t="shared" si="75"/>
        <v>80</v>
      </c>
      <c r="AI107" s="52">
        <f t="shared" si="76"/>
        <v>80</v>
      </c>
      <c r="AJ107" s="2">
        <f t="shared" si="77"/>
        <v>100</v>
      </c>
      <c r="AK107" s="20">
        <f t="shared" si="78"/>
        <v>86</v>
      </c>
      <c r="AL107" s="15">
        <f>анкеты!K105</f>
        <v>64</v>
      </c>
      <c r="AM107" s="15">
        <f t="shared" si="79"/>
        <v>64</v>
      </c>
      <c r="AN107" s="15">
        <f>анкеты!L105</f>
        <v>64</v>
      </c>
      <c r="AO107" s="15">
        <f t="shared" si="80"/>
        <v>64</v>
      </c>
      <c r="AP107" s="15">
        <f>анкеты!N105</f>
        <v>64</v>
      </c>
      <c r="AQ107" s="15">
        <f>анкеты!M105</f>
        <v>64</v>
      </c>
      <c r="AR107" s="52">
        <f t="shared" si="81"/>
        <v>100</v>
      </c>
      <c r="AS107" s="52">
        <f t="shared" si="82"/>
        <v>100</v>
      </c>
      <c r="AT107" s="52">
        <f t="shared" si="83"/>
        <v>100</v>
      </c>
      <c r="AU107" s="51">
        <f t="shared" si="84"/>
        <v>100</v>
      </c>
      <c r="AV107" s="15">
        <f>анкеты!O105</f>
        <v>64</v>
      </c>
      <c r="AW107" s="15">
        <f t="shared" si="85"/>
        <v>64</v>
      </c>
      <c r="AX107" s="15">
        <f>анкеты!P105</f>
        <v>64</v>
      </c>
      <c r="AY107" s="15">
        <f t="shared" si="86"/>
        <v>64</v>
      </c>
      <c r="AZ107" s="15">
        <f>анкеты!Q105</f>
        <v>64</v>
      </c>
      <c r="BA107" s="15">
        <f t="shared" si="87"/>
        <v>64</v>
      </c>
      <c r="BB107" s="52">
        <f t="shared" si="88"/>
        <v>100</v>
      </c>
      <c r="BC107" s="52">
        <f t="shared" si="89"/>
        <v>100</v>
      </c>
      <c r="BD107" s="52">
        <f t="shared" si="90"/>
        <v>100</v>
      </c>
      <c r="BE107" s="51">
        <f t="shared" si="91"/>
        <v>100</v>
      </c>
      <c r="BF107" s="15">
        <f t="shared" si="92"/>
        <v>97.2</v>
      </c>
    </row>
    <row r="108" spans="1:58">
      <c r="A108" s="15">
        <f>'бланки '!D110</f>
        <v>105</v>
      </c>
      <c r="B108" s="15" t="str">
        <f>'бланки '!C110</f>
        <v>Муниципальное автономное общеобразовательное учреждение средняя общеобразовательная школа № 1 г. Асино</v>
      </c>
      <c r="C108" s="15">
        <f>анкеты!C106</f>
        <v>495</v>
      </c>
      <c r="D108" s="15">
        <f>SUMIF('бланки '!K110:Y110,"&lt;2")</f>
        <v>14</v>
      </c>
      <c r="E108" s="15">
        <f>COUNTIF('бланки '!K110:Y110,"&lt;2")</f>
        <v>14</v>
      </c>
      <c r="F108" s="15">
        <f>SUMIF('бланки '!Z110:CM110,"&lt;2")</f>
        <v>60</v>
      </c>
      <c r="G108" s="15">
        <f>COUNTIF('бланки '!Z110:CM110,"&lt;2")</f>
        <v>60</v>
      </c>
      <c r="H108" s="15">
        <f>SUM('бланки '!CN110:CQ110)</f>
        <v>4</v>
      </c>
      <c r="I108" s="15">
        <f>анкеты!E106</f>
        <v>495</v>
      </c>
      <c r="J108" s="15">
        <f>анкеты!D106</f>
        <v>495</v>
      </c>
      <c r="K108" s="15">
        <f>анкеты!G106</f>
        <v>495</v>
      </c>
      <c r="L108" s="15">
        <f>анкеты!F106</f>
        <v>495</v>
      </c>
      <c r="M108" s="15">
        <f t="shared" si="62"/>
        <v>100</v>
      </c>
      <c r="N108" s="15">
        <f t="shared" si="63"/>
        <v>100</v>
      </c>
      <c r="O108" s="15">
        <f t="shared" si="64"/>
        <v>100</v>
      </c>
      <c r="P108" s="15">
        <f t="shared" si="65"/>
        <v>100</v>
      </c>
      <c r="Q108" s="52">
        <f t="shared" si="66"/>
        <v>100</v>
      </c>
      <c r="R108" s="52">
        <f t="shared" si="67"/>
        <v>100</v>
      </c>
      <c r="S108" s="52">
        <f t="shared" si="68"/>
        <v>100</v>
      </c>
      <c r="T108" s="51">
        <f t="shared" si="69"/>
        <v>100</v>
      </c>
      <c r="U108" s="15">
        <f>SUM('бланки '!CR110:CV110)</f>
        <v>5</v>
      </c>
      <c r="V108" s="15"/>
      <c r="W108" s="15"/>
      <c r="X108" s="15">
        <f>анкеты!H106</f>
        <v>495</v>
      </c>
      <c r="Y108" s="15">
        <f t="shared" si="70"/>
        <v>495</v>
      </c>
      <c r="Z108" s="52">
        <f t="shared" si="71"/>
        <v>100</v>
      </c>
      <c r="AA108" s="52">
        <f t="shared" si="72"/>
        <v>100</v>
      </c>
      <c r="AB108" s="52">
        <f t="shared" si="73"/>
        <v>100</v>
      </c>
      <c r="AC108" s="20">
        <f t="shared" si="74"/>
        <v>100</v>
      </c>
      <c r="AD108" s="15">
        <f>IF('бланки '!I110=1,('бланки '!CX110+'бланки '!CZ110)*3,SUM('бланки '!CW110:DA110))</f>
        <v>1</v>
      </c>
      <c r="AE108" s="15">
        <f>IF('бланки '!H110=2,SUM('бланки '!DE110:DG110)*2-1,SUM('бланки '!DB110:DG110))</f>
        <v>3</v>
      </c>
      <c r="AF108" s="15">
        <f>анкеты!J106</f>
        <v>124</v>
      </c>
      <c r="AG108" s="15">
        <f>анкеты!I106</f>
        <v>124</v>
      </c>
      <c r="AH108" s="52">
        <f t="shared" si="75"/>
        <v>20</v>
      </c>
      <c r="AI108" s="52">
        <f t="shared" si="76"/>
        <v>60</v>
      </c>
      <c r="AJ108" s="2">
        <f t="shared" si="77"/>
        <v>100</v>
      </c>
      <c r="AK108" s="20">
        <f t="shared" si="78"/>
        <v>60</v>
      </c>
      <c r="AL108" s="15">
        <f>анкеты!K106</f>
        <v>495</v>
      </c>
      <c r="AM108" s="15">
        <f t="shared" si="79"/>
        <v>495</v>
      </c>
      <c r="AN108" s="15">
        <f>анкеты!L106</f>
        <v>495</v>
      </c>
      <c r="AO108" s="15">
        <f t="shared" si="80"/>
        <v>495</v>
      </c>
      <c r="AP108" s="15">
        <f>анкеты!N106</f>
        <v>495</v>
      </c>
      <c r="AQ108" s="15">
        <f>анкеты!M106</f>
        <v>495</v>
      </c>
      <c r="AR108" s="52">
        <f t="shared" si="81"/>
        <v>100</v>
      </c>
      <c r="AS108" s="52">
        <f t="shared" si="82"/>
        <v>100</v>
      </c>
      <c r="AT108" s="52">
        <f t="shared" si="83"/>
        <v>100</v>
      </c>
      <c r="AU108" s="51">
        <f t="shared" si="84"/>
        <v>100</v>
      </c>
      <c r="AV108" s="15">
        <f>анкеты!O106</f>
        <v>495</v>
      </c>
      <c r="AW108" s="15">
        <f t="shared" si="85"/>
        <v>495</v>
      </c>
      <c r="AX108" s="15">
        <f>анкеты!P106</f>
        <v>495</v>
      </c>
      <c r="AY108" s="15">
        <f t="shared" si="86"/>
        <v>495</v>
      </c>
      <c r="AZ108" s="15">
        <f>анкеты!Q106</f>
        <v>495</v>
      </c>
      <c r="BA108" s="15">
        <f t="shared" si="87"/>
        <v>495</v>
      </c>
      <c r="BB108" s="52">
        <f t="shared" si="88"/>
        <v>100</v>
      </c>
      <c r="BC108" s="52">
        <f t="shared" si="89"/>
        <v>100</v>
      </c>
      <c r="BD108" s="52">
        <f t="shared" si="90"/>
        <v>100</v>
      </c>
      <c r="BE108" s="51">
        <f t="shared" si="91"/>
        <v>100</v>
      </c>
      <c r="BF108" s="15">
        <f t="shared" si="92"/>
        <v>92</v>
      </c>
    </row>
    <row r="109" spans="1:58">
      <c r="A109" s="15">
        <f>'бланки '!D111</f>
        <v>106</v>
      </c>
      <c r="B109" s="15" t="str">
        <f>'бланки '!C111</f>
        <v>Муниципальное автономное общеобразовательное учреждение гимназия № 2 г. Асино</v>
      </c>
      <c r="C109" s="15">
        <f>анкеты!C107</f>
        <v>496</v>
      </c>
      <c r="D109" s="15">
        <f>SUMIF('бланки '!K111:Y111,"&lt;2")</f>
        <v>14</v>
      </c>
      <c r="E109" s="15">
        <f>COUNTIF('бланки '!K111:Y111,"&lt;2")</f>
        <v>14</v>
      </c>
      <c r="F109" s="15">
        <f>SUMIF('бланки '!Z111:CM111,"&lt;2")</f>
        <v>60</v>
      </c>
      <c r="G109" s="15">
        <f>COUNTIF('бланки '!Z111:CM111,"&lt;2")</f>
        <v>60</v>
      </c>
      <c r="H109" s="15">
        <f>SUM('бланки '!CN111:CQ111)</f>
        <v>4</v>
      </c>
      <c r="I109" s="15">
        <f>анкеты!E107</f>
        <v>496</v>
      </c>
      <c r="J109" s="15">
        <f>анкеты!D107</f>
        <v>496</v>
      </c>
      <c r="K109" s="15">
        <f>анкеты!G107</f>
        <v>496</v>
      </c>
      <c r="L109" s="15">
        <f>анкеты!F107</f>
        <v>496</v>
      </c>
      <c r="M109" s="15">
        <f t="shared" si="62"/>
        <v>100</v>
      </c>
      <c r="N109" s="15">
        <f t="shared" si="63"/>
        <v>100</v>
      </c>
      <c r="O109" s="15">
        <f t="shared" si="64"/>
        <v>100</v>
      </c>
      <c r="P109" s="15">
        <f t="shared" si="65"/>
        <v>100</v>
      </c>
      <c r="Q109" s="52">
        <f t="shared" si="66"/>
        <v>100</v>
      </c>
      <c r="R109" s="52">
        <f t="shared" si="67"/>
        <v>100</v>
      </c>
      <c r="S109" s="52">
        <f t="shared" si="68"/>
        <v>100</v>
      </c>
      <c r="T109" s="51">
        <f t="shared" si="69"/>
        <v>100</v>
      </c>
      <c r="U109" s="15">
        <f>SUM('бланки '!CR111:CV111)</f>
        <v>5</v>
      </c>
      <c r="V109" s="15"/>
      <c r="W109" s="15"/>
      <c r="X109" s="15">
        <f>анкеты!H107</f>
        <v>496</v>
      </c>
      <c r="Y109" s="15">
        <f t="shared" si="70"/>
        <v>496</v>
      </c>
      <c r="Z109" s="52">
        <f t="shared" si="71"/>
        <v>100</v>
      </c>
      <c r="AA109" s="52">
        <f t="shared" si="72"/>
        <v>100</v>
      </c>
      <c r="AB109" s="52">
        <f t="shared" si="73"/>
        <v>100</v>
      </c>
      <c r="AC109" s="20">
        <f t="shared" si="74"/>
        <v>100</v>
      </c>
      <c r="AD109" s="15">
        <f>IF('бланки '!I111=1,('бланки '!CX111+'бланки '!CZ111)*3,SUM('бланки '!CW111:DA111))</f>
        <v>3</v>
      </c>
      <c r="AE109" s="15">
        <f>IF('бланки '!H111=2,SUM('бланки '!DE111:DG111)*2-1,SUM('бланки '!DB111:DG111))</f>
        <v>4</v>
      </c>
      <c r="AF109" s="15">
        <f>анкеты!J107</f>
        <v>124</v>
      </c>
      <c r="AG109" s="15">
        <f>анкеты!I107</f>
        <v>124</v>
      </c>
      <c r="AH109" s="52">
        <f t="shared" si="75"/>
        <v>60</v>
      </c>
      <c r="AI109" s="52">
        <f t="shared" si="76"/>
        <v>80</v>
      </c>
      <c r="AJ109" s="2">
        <f t="shared" si="77"/>
        <v>100</v>
      </c>
      <c r="AK109" s="20">
        <f t="shared" si="78"/>
        <v>80</v>
      </c>
      <c r="AL109" s="15">
        <f>анкеты!K107</f>
        <v>496</v>
      </c>
      <c r="AM109" s="15">
        <f t="shared" si="79"/>
        <v>496</v>
      </c>
      <c r="AN109" s="15">
        <f>анкеты!L107</f>
        <v>496</v>
      </c>
      <c r="AO109" s="15">
        <f t="shared" si="80"/>
        <v>496</v>
      </c>
      <c r="AP109" s="15">
        <f>анкеты!N107</f>
        <v>496</v>
      </c>
      <c r="AQ109" s="15">
        <f>анкеты!M107</f>
        <v>496</v>
      </c>
      <c r="AR109" s="52">
        <f t="shared" si="81"/>
        <v>100</v>
      </c>
      <c r="AS109" s="52">
        <f t="shared" si="82"/>
        <v>100</v>
      </c>
      <c r="AT109" s="52">
        <f t="shared" si="83"/>
        <v>100</v>
      </c>
      <c r="AU109" s="51">
        <f t="shared" si="84"/>
        <v>100</v>
      </c>
      <c r="AV109" s="15">
        <f>анкеты!O107</f>
        <v>496</v>
      </c>
      <c r="AW109" s="15">
        <f t="shared" si="85"/>
        <v>496</v>
      </c>
      <c r="AX109" s="15">
        <f>анкеты!P107</f>
        <v>496</v>
      </c>
      <c r="AY109" s="15">
        <f t="shared" si="86"/>
        <v>496</v>
      </c>
      <c r="AZ109" s="15">
        <f>анкеты!Q107</f>
        <v>496</v>
      </c>
      <c r="BA109" s="15">
        <f t="shared" si="87"/>
        <v>496</v>
      </c>
      <c r="BB109" s="52">
        <f t="shared" si="88"/>
        <v>100</v>
      </c>
      <c r="BC109" s="52">
        <f t="shared" si="89"/>
        <v>100</v>
      </c>
      <c r="BD109" s="52">
        <f t="shared" si="90"/>
        <v>100</v>
      </c>
      <c r="BE109" s="51">
        <f t="shared" si="91"/>
        <v>100</v>
      </c>
      <c r="BF109" s="15">
        <f t="shared" si="92"/>
        <v>96</v>
      </c>
    </row>
    <row r="110" spans="1:58">
      <c r="A110" s="15">
        <f>'бланки '!D112</f>
        <v>107</v>
      </c>
      <c r="B110" s="15" t="str">
        <f>'бланки '!C112</f>
        <v>Муниципальное автономное общеобразовательное учреждение - средняя общеобразовательная школа с. Ягодного Асиновского района Томской области</v>
      </c>
      <c r="C110" s="15">
        <f>анкеты!C108</f>
        <v>76</v>
      </c>
      <c r="D110" s="15">
        <f>SUMIF('бланки '!K112:Y112,"&lt;2")</f>
        <v>14</v>
      </c>
      <c r="E110" s="15">
        <f>COUNTIF('бланки '!K112:Y112,"&lt;2")</f>
        <v>14</v>
      </c>
      <c r="F110" s="15">
        <f>SUMIF('бланки '!Z112:CM112,"&lt;2")</f>
        <v>60</v>
      </c>
      <c r="G110" s="15">
        <f>COUNTIF('бланки '!Z112:CM112,"&lt;2")</f>
        <v>60</v>
      </c>
      <c r="H110" s="15">
        <f>SUM('бланки '!CN112:CQ112)</f>
        <v>4</v>
      </c>
      <c r="I110" s="15">
        <f>анкеты!E108</f>
        <v>76</v>
      </c>
      <c r="J110" s="15">
        <f>анкеты!D108</f>
        <v>76</v>
      </c>
      <c r="K110" s="15">
        <f>анкеты!G108</f>
        <v>76</v>
      </c>
      <c r="L110" s="15">
        <f>анкеты!F108</f>
        <v>76</v>
      </c>
      <c r="M110" s="15">
        <f t="shared" si="62"/>
        <v>100</v>
      </c>
      <c r="N110" s="15">
        <f t="shared" si="63"/>
        <v>100</v>
      </c>
      <c r="O110" s="15">
        <f t="shared" si="64"/>
        <v>100</v>
      </c>
      <c r="P110" s="15">
        <f t="shared" si="65"/>
        <v>100</v>
      </c>
      <c r="Q110" s="52">
        <f t="shared" si="66"/>
        <v>100</v>
      </c>
      <c r="R110" s="52">
        <f t="shared" si="67"/>
        <v>100</v>
      </c>
      <c r="S110" s="52">
        <f t="shared" si="68"/>
        <v>100</v>
      </c>
      <c r="T110" s="51">
        <f t="shared" si="69"/>
        <v>100</v>
      </c>
      <c r="U110" s="15">
        <f>SUM('бланки '!CR112:CV112)</f>
        <v>5</v>
      </c>
      <c r="V110" s="15"/>
      <c r="W110" s="15"/>
      <c r="X110" s="15">
        <f>анкеты!H108</f>
        <v>76</v>
      </c>
      <c r="Y110" s="15">
        <f t="shared" si="70"/>
        <v>76</v>
      </c>
      <c r="Z110" s="52">
        <f t="shared" si="71"/>
        <v>100</v>
      </c>
      <c r="AA110" s="52">
        <f t="shared" si="72"/>
        <v>100</v>
      </c>
      <c r="AB110" s="52">
        <f t="shared" si="73"/>
        <v>100</v>
      </c>
      <c r="AC110" s="20">
        <f t="shared" si="74"/>
        <v>100</v>
      </c>
      <c r="AD110" s="15">
        <f>IF('бланки '!I112=1,('бланки '!CX112+'бланки '!CZ112)*3,SUM('бланки '!CW112:DA112))</f>
        <v>5</v>
      </c>
      <c r="AE110" s="15">
        <f>IF('бланки '!H112=2,SUM('бланки '!DE112:DG112)*2-1,SUM('бланки '!DB112:DG112))</f>
        <v>4</v>
      </c>
      <c r="AF110" s="15">
        <f>анкеты!J108</f>
        <v>19</v>
      </c>
      <c r="AG110" s="15">
        <f>анкеты!I108</f>
        <v>19</v>
      </c>
      <c r="AH110" s="52">
        <f t="shared" si="75"/>
        <v>100</v>
      </c>
      <c r="AI110" s="52">
        <f t="shared" si="76"/>
        <v>80</v>
      </c>
      <c r="AJ110" s="2">
        <f t="shared" si="77"/>
        <v>100</v>
      </c>
      <c r="AK110" s="20">
        <f t="shared" si="78"/>
        <v>92</v>
      </c>
      <c r="AL110" s="15">
        <f>анкеты!K108</f>
        <v>76</v>
      </c>
      <c r="AM110" s="15">
        <f t="shared" si="79"/>
        <v>76</v>
      </c>
      <c r="AN110" s="15">
        <f>анкеты!L108</f>
        <v>76</v>
      </c>
      <c r="AO110" s="15">
        <f t="shared" si="80"/>
        <v>76</v>
      </c>
      <c r="AP110" s="15">
        <f>анкеты!N108</f>
        <v>76</v>
      </c>
      <c r="AQ110" s="15">
        <f>анкеты!M108</f>
        <v>76</v>
      </c>
      <c r="AR110" s="52">
        <f t="shared" si="81"/>
        <v>100</v>
      </c>
      <c r="AS110" s="52">
        <f t="shared" si="82"/>
        <v>100</v>
      </c>
      <c r="AT110" s="52">
        <f t="shared" si="83"/>
        <v>100</v>
      </c>
      <c r="AU110" s="51">
        <f t="shared" si="84"/>
        <v>100</v>
      </c>
      <c r="AV110" s="15">
        <f>анкеты!O108</f>
        <v>76</v>
      </c>
      <c r="AW110" s="15">
        <f t="shared" si="85"/>
        <v>76</v>
      </c>
      <c r="AX110" s="15">
        <f>анкеты!P108</f>
        <v>76</v>
      </c>
      <c r="AY110" s="15">
        <f t="shared" si="86"/>
        <v>76</v>
      </c>
      <c r="AZ110" s="15">
        <f>анкеты!Q108</f>
        <v>76</v>
      </c>
      <c r="BA110" s="15">
        <f t="shared" si="87"/>
        <v>76</v>
      </c>
      <c r="BB110" s="52">
        <f t="shared" si="88"/>
        <v>100</v>
      </c>
      <c r="BC110" s="52">
        <f t="shared" si="89"/>
        <v>100</v>
      </c>
      <c r="BD110" s="52">
        <f t="shared" si="90"/>
        <v>100</v>
      </c>
      <c r="BE110" s="51">
        <f t="shared" si="91"/>
        <v>100</v>
      </c>
      <c r="BF110" s="15">
        <f t="shared" si="92"/>
        <v>98.4</v>
      </c>
    </row>
    <row r="111" spans="1:58">
      <c r="A111" s="15">
        <f>'бланки '!D113</f>
        <v>108</v>
      </c>
      <c r="B111" s="15" t="str">
        <f>'бланки '!C113</f>
        <v>Муниципальное автономное общеобразовательное учреждение средняя общеобразовательная школа № 4 г. Асино</v>
      </c>
      <c r="C111" s="15">
        <f>анкеты!C109</f>
        <v>531</v>
      </c>
      <c r="D111" s="15">
        <f>SUMIF('бланки '!K113:Y113,"&lt;2")</f>
        <v>14</v>
      </c>
      <c r="E111" s="15">
        <f>COUNTIF('бланки '!K113:Y113,"&lt;2")</f>
        <v>14</v>
      </c>
      <c r="F111" s="15">
        <f>SUMIF('бланки '!Z113:CM113,"&lt;2")</f>
        <v>60</v>
      </c>
      <c r="G111" s="15">
        <f>COUNTIF('бланки '!Z113:CM113,"&lt;2")</f>
        <v>60</v>
      </c>
      <c r="H111" s="15">
        <f>SUM('бланки '!CN113:CQ113)</f>
        <v>4</v>
      </c>
      <c r="I111" s="15">
        <f>анкеты!E109</f>
        <v>531</v>
      </c>
      <c r="J111" s="15">
        <f>анкеты!D109</f>
        <v>531</v>
      </c>
      <c r="K111" s="15">
        <f>анкеты!G109</f>
        <v>531</v>
      </c>
      <c r="L111" s="15">
        <f>анкеты!F109</f>
        <v>531</v>
      </c>
      <c r="M111" s="15">
        <f t="shared" si="62"/>
        <v>100</v>
      </c>
      <c r="N111" s="15">
        <f t="shared" si="63"/>
        <v>100</v>
      </c>
      <c r="O111" s="15">
        <f t="shared" si="64"/>
        <v>100</v>
      </c>
      <c r="P111" s="15">
        <f t="shared" si="65"/>
        <v>100</v>
      </c>
      <c r="Q111" s="52">
        <f t="shared" si="66"/>
        <v>100</v>
      </c>
      <c r="R111" s="52">
        <f t="shared" si="67"/>
        <v>100</v>
      </c>
      <c r="S111" s="52">
        <f t="shared" si="68"/>
        <v>100</v>
      </c>
      <c r="T111" s="51">
        <f t="shared" si="69"/>
        <v>100</v>
      </c>
      <c r="U111" s="15">
        <f>SUM('бланки '!CR113:CV113)</f>
        <v>5</v>
      </c>
      <c r="V111" s="15"/>
      <c r="W111" s="15"/>
      <c r="X111" s="15">
        <f>анкеты!H109</f>
        <v>531</v>
      </c>
      <c r="Y111" s="15">
        <f t="shared" si="70"/>
        <v>531</v>
      </c>
      <c r="Z111" s="52">
        <f t="shared" si="71"/>
        <v>100</v>
      </c>
      <c r="AA111" s="52">
        <f t="shared" si="72"/>
        <v>100</v>
      </c>
      <c r="AB111" s="52">
        <f t="shared" si="73"/>
        <v>100</v>
      </c>
      <c r="AC111" s="20">
        <f t="shared" si="74"/>
        <v>100</v>
      </c>
      <c r="AD111" s="15">
        <f>IF('бланки '!I113=1,('бланки '!CX113+'бланки '!CZ113)*3,SUM('бланки '!CW113:DA113))</f>
        <v>5</v>
      </c>
      <c r="AE111" s="15">
        <f>IF('бланки '!H113=2,SUM('бланки '!DE113:DG113)*2-1,SUM('бланки '!DB113:DG113))</f>
        <v>5</v>
      </c>
      <c r="AF111" s="15">
        <f>анкеты!J109</f>
        <v>133</v>
      </c>
      <c r="AG111" s="15">
        <f>анкеты!I109</f>
        <v>133</v>
      </c>
      <c r="AH111" s="52">
        <f t="shared" si="75"/>
        <v>100</v>
      </c>
      <c r="AI111" s="52">
        <f t="shared" si="76"/>
        <v>100</v>
      </c>
      <c r="AJ111" s="2">
        <f t="shared" si="77"/>
        <v>100</v>
      </c>
      <c r="AK111" s="20">
        <f t="shared" si="78"/>
        <v>100</v>
      </c>
      <c r="AL111" s="15">
        <f>анкеты!K109</f>
        <v>531</v>
      </c>
      <c r="AM111" s="15">
        <f t="shared" si="79"/>
        <v>531</v>
      </c>
      <c r="AN111" s="15">
        <f>анкеты!L109</f>
        <v>531</v>
      </c>
      <c r="AO111" s="15">
        <f t="shared" si="80"/>
        <v>531</v>
      </c>
      <c r="AP111" s="15">
        <f>анкеты!N109</f>
        <v>531</v>
      </c>
      <c r="AQ111" s="15">
        <f>анкеты!M109</f>
        <v>531</v>
      </c>
      <c r="AR111" s="52">
        <f t="shared" si="81"/>
        <v>100</v>
      </c>
      <c r="AS111" s="52">
        <f t="shared" si="82"/>
        <v>100</v>
      </c>
      <c r="AT111" s="52">
        <f t="shared" si="83"/>
        <v>100</v>
      </c>
      <c r="AU111" s="51">
        <f t="shared" si="84"/>
        <v>100</v>
      </c>
      <c r="AV111" s="15">
        <f>анкеты!O109</f>
        <v>531</v>
      </c>
      <c r="AW111" s="15">
        <f t="shared" si="85"/>
        <v>531</v>
      </c>
      <c r="AX111" s="15">
        <f>анкеты!P109</f>
        <v>531</v>
      </c>
      <c r="AY111" s="15">
        <f t="shared" si="86"/>
        <v>531</v>
      </c>
      <c r="AZ111" s="15">
        <f>анкеты!Q109</f>
        <v>531</v>
      </c>
      <c r="BA111" s="15">
        <f t="shared" si="87"/>
        <v>531</v>
      </c>
      <c r="BB111" s="52">
        <f t="shared" si="88"/>
        <v>100</v>
      </c>
      <c r="BC111" s="52">
        <f t="shared" si="89"/>
        <v>100</v>
      </c>
      <c r="BD111" s="52">
        <f t="shared" si="90"/>
        <v>100</v>
      </c>
      <c r="BE111" s="51">
        <f t="shared" si="91"/>
        <v>100</v>
      </c>
      <c r="BF111" s="15">
        <f t="shared" si="92"/>
        <v>100</v>
      </c>
    </row>
    <row r="112" spans="1:58">
      <c r="A112" s="15">
        <f>'бланки '!D114</f>
        <v>109</v>
      </c>
      <c r="B112" s="15" t="str">
        <f>'бланки '!C114</f>
        <v>Муниципальное казённое общеобразовательное учреждение "Вавиловская средняя общеобразовательная школа"</v>
      </c>
      <c r="C112" s="15">
        <f>анкеты!C110</f>
        <v>60</v>
      </c>
      <c r="D112" s="15">
        <f>SUMIF('бланки '!K114:Y114,"&lt;2")</f>
        <v>14</v>
      </c>
      <c r="E112" s="15">
        <f>COUNTIF('бланки '!K114:Y114,"&lt;2")</f>
        <v>14</v>
      </c>
      <c r="F112" s="15">
        <f>SUMIF('бланки '!Z114:CM114,"&lt;2")</f>
        <v>60</v>
      </c>
      <c r="G112" s="15">
        <f>COUNTIF('бланки '!Z114:CM114,"&lt;2")</f>
        <v>60</v>
      </c>
      <c r="H112" s="15">
        <f>SUM('бланки '!CN114:CQ114)</f>
        <v>4</v>
      </c>
      <c r="I112" s="15">
        <f>анкеты!E110</f>
        <v>60</v>
      </c>
      <c r="J112" s="15">
        <f>анкеты!D110</f>
        <v>60</v>
      </c>
      <c r="K112" s="15">
        <f>анкеты!G110</f>
        <v>60</v>
      </c>
      <c r="L112" s="15">
        <f>анкеты!F110</f>
        <v>60</v>
      </c>
      <c r="M112" s="15">
        <f t="shared" si="62"/>
        <v>100</v>
      </c>
      <c r="N112" s="15">
        <f t="shared" si="63"/>
        <v>100</v>
      </c>
      <c r="O112" s="15">
        <f t="shared" si="64"/>
        <v>100</v>
      </c>
      <c r="P112" s="15">
        <f t="shared" si="65"/>
        <v>100</v>
      </c>
      <c r="Q112" s="52">
        <f t="shared" si="66"/>
        <v>100</v>
      </c>
      <c r="R112" s="52">
        <f t="shared" si="67"/>
        <v>100</v>
      </c>
      <c r="S112" s="52">
        <f t="shared" si="68"/>
        <v>100</v>
      </c>
      <c r="T112" s="51">
        <f t="shared" si="69"/>
        <v>100</v>
      </c>
      <c r="U112" s="15">
        <f>SUM('бланки '!CR114:CV114)</f>
        <v>5</v>
      </c>
      <c r="V112" s="15"/>
      <c r="W112" s="15"/>
      <c r="X112" s="15">
        <f>анкеты!H110</f>
        <v>60</v>
      </c>
      <c r="Y112" s="15">
        <f t="shared" si="70"/>
        <v>60</v>
      </c>
      <c r="Z112" s="52">
        <f t="shared" si="71"/>
        <v>100</v>
      </c>
      <c r="AA112" s="52">
        <f t="shared" si="72"/>
        <v>100</v>
      </c>
      <c r="AB112" s="52">
        <f t="shared" si="73"/>
        <v>100</v>
      </c>
      <c r="AC112" s="20">
        <f t="shared" si="74"/>
        <v>100</v>
      </c>
      <c r="AD112" s="15">
        <f>IF('бланки '!I114=1,('бланки '!CX114+'бланки '!CZ114)*3,SUM('бланки '!CW114:DA114))</f>
        <v>0</v>
      </c>
      <c r="AE112" s="15">
        <f>IF('бланки '!H114=2,SUM('бланки '!DE114:DG114)*2-1,SUM('бланки '!DB114:DG114))</f>
        <v>5</v>
      </c>
      <c r="AF112" s="15">
        <f>анкеты!J110</f>
        <v>15</v>
      </c>
      <c r="AG112" s="15">
        <f>анкеты!I110</f>
        <v>15</v>
      </c>
      <c r="AH112" s="52">
        <f t="shared" si="75"/>
        <v>0</v>
      </c>
      <c r="AI112" s="52">
        <f t="shared" si="76"/>
        <v>100</v>
      </c>
      <c r="AJ112" s="2">
        <f t="shared" si="77"/>
        <v>100</v>
      </c>
      <c r="AK112" s="20">
        <f t="shared" si="78"/>
        <v>70</v>
      </c>
      <c r="AL112" s="15">
        <f>анкеты!K110</f>
        <v>60</v>
      </c>
      <c r="AM112" s="15">
        <f t="shared" si="79"/>
        <v>60</v>
      </c>
      <c r="AN112" s="15">
        <f>анкеты!L110</f>
        <v>60</v>
      </c>
      <c r="AO112" s="15">
        <f t="shared" si="80"/>
        <v>60</v>
      </c>
      <c r="AP112" s="15">
        <f>анкеты!N110</f>
        <v>60</v>
      </c>
      <c r="AQ112" s="15">
        <f>анкеты!M110</f>
        <v>60</v>
      </c>
      <c r="AR112" s="52">
        <f t="shared" si="81"/>
        <v>100</v>
      </c>
      <c r="AS112" s="52">
        <f t="shared" si="82"/>
        <v>100</v>
      </c>
      <c r="AT112" s="52">
        <f t="shared" si="83"/>
        <v>100</v>
      </c>
      <c r="AU112" s="51">
        <f t="shared" si="84"/>
        <v>100</v>
      </c>
      <c r="AV112" s="15">
        <f>анкеты!O110</f>
        <v>60</v>
      </c>
      <c r="AW112" s="15">
        <f t="shared" si="85"/>
        <v>60</v>
      </c>
      <c r="AX112" s="15">
        <f>анкеты!P110</f>
        <v>60</v>
      </c>
      <c r="AY112" s="15">
        <f t="shared" si="86"/>
        <v>60</v>
      </c>
      <c r="AZ112" s="15">
        <f>анкеты!Q110</f>
        <v>60</v>
      </c>
      <c r="BA112" s="15">
        <f t="shared" si="87"/>
        <v>60</v>
      </c>
      <c r="BB112" s="52">
        <f t="shared" si="88"/>
        <v>100</v>
      </c>
      <c r="BC112" s="52">
        <f t="shared" si="89"/>
        <v>100</v>
      </c>
      <c r="BD112" s="52">
        <f t="shared" si="90"/>
        <v>100</v>
      </c>
      <c r="BE112" s="51">
        <f t="shared" si="91"/>
        <v>100</v>
      </c>
      <c r="BF112" s="15">
        <f t="shared" si="92"/>
        <v>94</v>
      </c>
    </row>
    <row r="113" spans="1:58">
      <c r="A113" s="15">
        <f>'бланки '!D115</f>
        <v>110</v>
      </c>
      <c r="B113" s="15" t="str">
        <f>'бланки '!C115</f>
        <v>Муниципальное бюджетное общеобразовательное учреждение "Парбигская средняя общеобразовательная школа имени Михаила Тимофеевича Калашникова"</v>
      </c>
      <c r="C113" s="15">
        <f>анкеты!C111</f>
        <v>95</v>
      </c>
      <c r="D113" s="15">
        <f>SUMIF('бланки '!K115:Y115,"&lt;2")</f>
        <v>14</v>
      </c>
      <c r="E113" s="15">
        <f>COUNTIF('бланки '!K115:Y115,"&lt;2")</f>
        <v>14</v>
      </c>
      <c r="F113" s="15">
        <f>SUMIF('бланки '!Z115:CM115,"&lt;2")</f>
        <v>60</v>
      </c>
      <c r="G113" s="15">
        <f>COUNTIF('бланки '!Z115:CM115,"&lt;2")</f>
        <v>60</v>
      </c>
      <c r="H113" s="15">
        <f>SUM('бланки '!CN115:CQ115)</f>
        <v>4</v>
      </c>
      <c r="I113" s="15">
        <f>анкеты!E111</f>
        <v>95</v>
      </c>
      <c r="J113" s="15">
        <f>анкеты!D111</f>
        <v>95</v>
      </c>
      <c r="K113" s="15">
        <f>анкеты!G111</f>
        <v>95</v>
      </c>
      <c r="L113" s="15">
        <f>анкеты!F111</f>
        <v>95</v>
      </c>
      <c r="M113" s="15">
        <f t="shared" si="62"/>
        <v>100</v>
      </c>
      <c r="N113" s="15">
        <f t="shared" si="63"/>
        <v>100</v>
      </c>
      <c r="O113" s="15">
        <f t="shared" si="64"/>
        <v>100</v>
      </c>
      <c r="P113" s="15">
        <f t="shared" si="65"/>
        <v>100</v>
      </c>
      <c r="Q113" s="52">
        <f t="shared" si="66"/>
        <v>100</v>
      </c>
      <c r="R113" s="52">
        <f t="shared" si="67"/>
        <v>100</v>
      </c>
      <c r="S113" s="52">
        <f t="shared" si="68"/>
        <v>100</v>
      </c>
      <c r="T113" s="51">
        <f t="shared" si="69"/>
        <v>100</v>
      </c>
      <c r="U113" s="15">
        <f>SUM('бланки '!CR115:CV115)</f>
        <v>5</v>
      </c>
      <c r="V113" s="15"/>
      <c r="W113" s="15"/>
      <c r="X113" s="15">
        <f>анкеты!H111</f>
        <v>95</v>
      </c>
      <c r="Y113" s="15">
        <f t="shared" si="70"/>
        <v>95</v>
      </c>
      <c r="Z113" s="52">
        <f t="shared" si="71"/>
        <v>100</v>
      </c>
      <c r="AA113" s="52">
        <f t="shared" si="72"/>
        <v>100</v>
      </c>
      <c r="AB113" s="52">
        <f t="shared" si="73"/>
        <v>100</v>
      </c>
      <c r="AC113" s="20">
        <f t="shared" si="74"/>
        <v>100</v>
      </c>
      <c r="AD113" s="15">
        <f>IF('бланки '!I115=1,('бланки '!CX115+'бланки '!CZ115)*3,SUM('бланки '!CW115:DA115))</f>
        <v>2</v>
      </c>
      <c r="AE113" s="15">
        <f>IF('бланки '!H115=2,SUM('бланки '!DE115:DG115)*2-1,SUM('бланки '!DB115:DG115))</f>
        <v>3</v>
      </c>
      <c r="AF113" s="15">
        <f>анкеты!J111</f>
        <v>24</v>
      </c>
      <c r="AG113" s="15">
        <f>анкеты!I111</f>
        <v>24</v>
      </c>
      <c r="AH113" s="52">
        <f t="shared" si="75"/>
        <v>40</v>
      </c>
      <c r="AI113" s="52">
        <f t="shared" si="76"/>
        <v>60</v>
      </c>
      <c r="AJ113" s="2">
        <f t="shared" si="77"/>
        <v>100</v>
      </c>
      <c r="AK113" s="20">
        <f t="shared" si="78"/>
        <v>66</v>
      </c>
      <c r="AL113" s="15">
        <f>анкеты!K111</f>
        <v>95</v>
      </c>
      <c r="AM113" s="15">
        <f t="shared" si="79"/>
        <v>95</v>
      </c>
      <c r="AN113" s="15">
        <f>анкеты!L111</f>
        <v>95</v>
      </c>
      <c r="AO113" s="15">
        <f t="shared" si="80"/>
        <v>95</v>
      </c>
      <c r="AP113" s="15">
        <f>анкеты!N111</f>
        <v>95</v>
      </c>
      <c r="AQ113" s="15">
        <f>анкеты!M111</f>
        <v>95</v>
      </c>
      <c r="AR113" s="52">
        <f t="shared" si="81"/>
        <v>100</v>
      </c>
      <c r="AS113" s="52">
        <f t="shared" si="82"/>
        <v>100</v>
      </c>
      <c r="AT113" s="52">
        <f t="shared" si="83"/>
        <v>100</v>
      </c>
      <c r="AU113" s="51">
        <f t="shared" si="84"/>
        <v>100</v>
      </c>
      <c r="AV113" s="15">
        <f>анкеты!O111</f>
        <v>95</v>
      </c>
      <c r="AW113" s="15">
        <f t="shared" si="85"/>
        <v>95</v>
      </c>
      <c r="AX113" s="15">
        <f>анкеты!P111</f>
        <v>95</v>
      </c>
      <c r="AY113" s="15">
        <f t="shared" si="86"/>
        <v>95</v>
      </c>
      <c r="AZ113" s="15">
        <f>анкеты!Q111</f>
        <v>95</v>
      </c>
      <c r="BA113" s="15">
        <f t="shared" si="87"/>
        <v>95</v>
      </c>
      <c r="BB113" s="52">
        <f t="shared" si="88"/>
        <v>100</v>
      </c>
      <c r="BC113" s="52">
        <f t="shared" si="89"/>
        <v>100</v>
      </c>
      <c r="BD113" s="52">
        <f t="shared" si="90"/>
        <v>100</v>
      </c>
      <c r="BE113" s="51">
        <f t="shared" si="91"/>
        <v>100</v>
      </c>
      <c r="BF113" s="15">
        <f t="shared" si="92"/>
        <v>93.2</v>
      </c>
    </row>
    <row r="114" spans="1:58">
      <c r="A114" s="15">
        <f>'бланки '!D116</f>
        <v>111</v>
      </c>
      <c r="B114" s="15" t="str">
        <f>'бланки '!C116</f>
        <v>Муниципальное казённое общеобразовательное учреждение "Плотниковская средняя общеобразовательная школа"</v>
      </c>
      <c r="C114" s="15">
        <f>анкеты!C112</f>
        <v>38</v>
      </c>
      <c r="D114" s="15">
        <f>SUMIF('бланки '!K116:Y116,"&lt;2")</f>
        <v>14</v>
      </c>
      <c r="E114" s="15">
        <f>COUNTIF('бланки '!K116:Y116,"&lt;2")</f>
        <v>14</v>
      </c>
      <c r="F114" s="15">
        <f>SUMIF('бланки '!Z116:CM116,"&lt;2")</f>
        <v>60</v>
      </c>
      <c r="G114" s="15">
        <f>COUNTIF('бланки '!Z116:CM116,"&lt;2")</f>
        <v>60</v>
      </c>
      <c r="H114" s="15">
        <f>SUM('бланки '!CN116:CQ116)</f>
        <v>4</v>
      </c>
      <c r="I114" s="15">
        <f>анкеты!E112</f>
        <v>38</v>
      </c>
      <c r="J114" s="15">
        <f>анкеты!D112</f>
        <v>38</v>
      </c>
      <c r="K114" s="15">
        <f>анкеты!G112</f>
        <v>38</v>
      </c>
      <c r="L114" s="15">
        <f>анкеты!F112</f>
        <v>38</v>
      </c>
      <c r="M114" s="15">
        <f t="shared" si="62"/>
        <v>100</v>
      </c>
      <c r="N114" s="15">
        <f t="shared" si="63"/>
        <v>100</v>
      </c>
      <c r="O114" s="15">
        <f t="shared" si="64"/>
        <v>100</v>
      </c>
      <c r="P114" s="15">
        <f t="shared" si="65"/>
        <v>100</v>
      </c>
      <c r="Q114" s="52">
        <f t="shared" si="66"/>
        <v>100</v>
      </c>
      <c r="R114" s="52">
        <f t="shared" si="67"/>
        <v>100</v>
      </c>
      <c r="S114" s="52">
        <f t="shared" si="68"/>
        <v>100</v>
      </c>
      <c r="T114" s="51">
        <f t="shared" si="69"/>
        <v>100</v>
      </c>
      <c r="U114" s="15">
        <f>SUM('бланки '!CR116:CV116)</f>
        <v>5</v>
      </c>
      <c r="V114" s="15"/>
      <c r="W114" s="15"/>
      <c r="X114" s="15">
        <f>анкеты!H112</f>
        <v>38</v>
      </c>
      <c r="Y114" s="15">
        <f t="shared" si="70"/>
        <v>38</v>
      </c>
      <c r="Z114" s="52">
        <f t="shared" si="71"/>
        <v>100</v>
      </c>
      <c r="AA114" s="52">
        <f t="shared" si="72"/>
        <v>100</v>
      </c>
      <c r="AB114" s="52">
        <f t="shared" si="73"/>
        <v>100</v>
      </c>
      <c r="AC114" s="20">
        <f t="shared" si="74"/>
        <v>100</v>
      </c>
      <c r="AD114" s="15">
        <f>IF('бланки '!I116=1,('бланки '!CX116+'бланки '!CZ116)*3,SUM('бланки '!CW116:DA116))</f>
        <v>0</v>
      </c>
      <c r="AE114" s="15">
        <f>IF('бланки '!H116=2,SUM('бланки '!DE116:DG116)*2-1,SUM('бланки '!DB116:DG116))</f>
        <v>5</v>
      </c>
      <c r="AF114" s="15">
        <f>анкеты!J112</f>
        <v>10</v>
      </c>
      <c r="AG114" s="15">
        <f>анкеты!I112</f>
        <v>10</v>
      </c>
      <c r="AH114" s="52">
        <f t="shared" si="75"/>
        <v>0</v>
      </c>
      <c r="AI114" s="52">
        <f t="shared" si="76"/>
        <v>100</v>
      </c>
      <c r="AJ114" s="2">
        <f t="shared" si="77"/>
        <v>100</v>
      </c>
      <c r="AK114" s="20">
        <f t="shared" si="78"/>
        <v>70</v>
      </c>
      <c r="AL114" s="15">
        <f>анкеты!K112</f>
        <v>38</v>
      </c>
      <c r="AM114" s="15">
        <f t="shared" si="79"/>
        <v>38</v>
      </c>
      <c r="AN114" s="15">
        <f>анкеты!L112</f>
        <v>38</v>
      </c>
      <c r="AO114" s="15">
        <f t="shared" si="80"/>
        <v>38</v>
      </c>
      <c r="AP114" s="15">
        <f>анкеты!N112</f>
        <v>38</v>
      </c>
      <c r="AQ114" s="15">
        <f>анкеты!M112</f>
        <v>38</v>
      </c>
      <c r="AR114" s="52">
        <f t="shared" si="81"/>
        <v>100</v>
      </c>
      <c r="AS114" s="52">
        <f t="shared" si="82"/>
        <v>100</v>
      </c>
      <c r="AT114" s="52">
        <f t="shared" si="83"/>
        <v>100</v>
      </c>
      <c r="AU114" s="51">
        <f t="shared" si="84"/>
        <v>100</v>
      </c>
      <c r="AV114" s="15">
        <f>анкеты!O112</f>
        <v>38</v>
      </c>
      <c r="AW114" s="15">
        <f t="shared" si="85"/>
        <v>38</v>
      </c>
      <c r="AX114" s="15">
        <f>анкеты!P112</f>
        <v>38</v>
      </c>
      <c r="AY114" s="15">
        <f t="shared" si="86"/>
        <v>38</v>
      </c>
      <c r="AZ114" s="15">
        <f>анкеты!Q112</f>
        <v>38</v>
      </c>
      <c r="BA114" s="15">
        <f t="shared" si="87"/>
        <v>38</v>
      </c>
      <c r="BB114" s="52">
        <f t="shared" si="88"/>
        <v>100</v>
      </c>
      <c r="BC114" s="52">
        <f t="shared" si="89"/>
        <v>100</v>
      </c>
      <c r="BD114" s="52">
        <f t="shared" si="90"/>
        <v>100</v>
      </c>
      <c r="BE114" s="51">
        <f t="shared" si="91"/>
        <v>100</v>
      </c>
      <c r="BF114" s="15">
        <f t="shared" si="92"/>
        <v>94</v>
      </c>
    </row>
    <row r="115" spans="1:58">
      <c r="A115" s="15">
        <f>'бланки '!D117</f>
        <v>112</v>
      </c>
      <c r="B115" s="15" t="str">
        <f>'бланки '!C117</f>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C115" s="15">
        <f>анкеты!C113</f>
        <v>26</v>
      </c>
      <c r="D115" s="15">
        <f>SUMIF('бланки '!K117:Y117,"&lt;2")</f>
        <v>14</v>
      </c>
      <c r="E115" s="15">
        <f>COUNTIF('бланки '!K117:Y117,"&lt;2")</f>
        <v>14</v>
      </c>
      <c r="F115" s="15">
        <f>SUMIF('бланки '!Z117:CM117,"&lt;2")</f>
        <v>60</v>
      </c>
      <c r="G115" s="15">
        <f>COUNTIF('бланки '!Z117:CM117,"&lt;2")</f>
        <v>60</v>
      </c>
      <c r="H115" s="15">
        <f>SUM('бланки '!CN117:CQ117)</f>
        <v>4</v>
      </c>
      <c r="I115" s="15">
        <f>анкеты!E113</f>
        <v>26</v>
      </c>
      <c r="J115" s="15">
        <f>анкеты!D113</f>
        <v>26</v>
      </c>
      <c r="K115" s="15">
        <f>анкеты!G113</f>
        <v>26</v>
      </c>
      <c r="L115" s="15">
        <f>анкеты!F113</f>
        <v>26</v>
      </c>
      <c r="M115" s="15">
        <f t="shared" si="62"/>
        <v>100</v>
      </c>
      <c r="N115" s="15">
        <f t="shared" si="63"/>
        <v>100</v>
      </c>
      <c r="O115" s="15">
        <f t="shared" si="64"/>
        <v>100</v>
      </c>
      <c r="P115" s="15">
        <f t="shared" si="65"/>
        <v>100</v>
      </c>
      <c r="Q115" s="52">
        <f t="shared" si="66"/>
        <v>100</v>
      </c>
      <c r="R115" s="52">
        <f t="shared" si="67"/>
        <v>100</v>
      </c>
      <c r="S115" s="52">
        <f t="shared" si="68"/>
        <v>100</v>
      </c>
      <c r="T115" s="51">
        <f t="shared" si="69"/>
        <v>100</v>
      </c>
      <c r="U115" s="15">
        <f>SUM('бланки '!CR117:CV117)</f>
        <v>5</v>
      </c>
      <c r="V115" s="15"/>
      <c r="W115" s="15"/>
      <c r="X115" s="15">
        <f>анкеты!H113</f>
        <v>26</v>
      </c>
      <c r="Y115" s="15">
        <f t="shared" si="70"/>
        <v>26</v>
      </c>
      <c r="Z115" s="52">
        <f t="shared" si="71"/>
        <v>100</v>
      </c>
      <c r="AA115" s="52">
        <f t="shared" si="72"/>
        <v>100</v>
      </c>
      <c r="AB115" s="52">
        <f t="shared" si="73"/>
        <v>100</v>
      </c>
      <c r="AC115" s="20">
        <f t="shared" si="74"/>
        <v>100</v>
      </c>
      <c r="AD115" s="15">
        <f>IF('бланки '!I117=1,('бланки '!CX117+'бланки '!CZ117)*3,SUM('бланки '!CW117:DA117))</f>
        <v>4</v>
      </c>
      <c r="AE115" s="15">
        <f>IF('бланки '!H117=2,SUM('бланки '!DE117:DG117)*2-1,SUM('бланки '!DB117:DG117))</f>
        <v>5</v>
      </c>
      <c r="AF115" s="15">
        <f>анкеты!J113</f>
        <v>7</v>
      </c>
      <c r="AG115" s="15">
        <f>анкеты!I113</f>
        <v>7</v>
      </c>
      <c r="AH115" s="52">
        <f t="shared" si="75"/>
        <v>80</v>
      </c>
      <c r="AI115" s="52">
        <f t="shared" si="76"/>
        <v>100</v>
      </c>
      <c r="AJ115" s="2">
        <f t="shared" si="77"/>
        <v>100</v>
      </c>
      <c r="AK115" s="20">
        <f t="shared" si="78"/>
        <v>94</v>
      </c>
      <c r="AL115" s="15">
        <f>анкеты!K113</f>
        <v>26</v>
      </c>
      <c r="AM115" s="15">
        <f t="shared" si="79"/>
        <v>26</v>
      </c>
      <c r="AN115" s="15">
        <f>анкеты!L113</f>
        <v>26</v>
      </c>
      <c r="AO115" s="15">
        <f t="shared" si="80"/>
        <v>26</v>
      </c>
      <c r="AP115" s="15">
        <f>анкеты!N113</f>
        <v>26</v>
      </c>
      <c r="AQ115" s="15">
        <f>анкеты!M113</f>
        <v>26</v>
      </c>
      <c r="AR115" s="52">
        <f t="shared" si="81"/>
        <v>100</v>
      </c>
      <c r="AS115" s="52">
        <f t="shared" si="82"/>
        <v>100</v>
      </c>
      <c r="AT115" s="52">
        <f t="shared" si="83"/>
        <v>100</v>
      </c>
      <c r="AU115" s="51">
        <f t="shared" si="84"/>
        <v>100</v>
      </c>
      <c r="AV115" s="15">
        <f>анкеты!O113</f>
        <v>26</v>
      </c>
      <c r="AW115" s="15">
        <f t="shared" si="85"/>
        <v>26</v>
      </c>
      <c r="AX115" s="15">
        <f>анкеты!P113</f>
        <v>26</v>
      </c>
      <c r="AY115" s="15">
        <f t="shared" si="86"/>
        <v>26</v>
      </c>
      <c r="AZ115" s="15">
        <f>анкеты!Q113</f>
        <v>26</v>
      </c>
      <c r="BA115" s="15">
        <f t="shared" si="87"/>
        <v>26</v>
      </c>
      <c r="BB115" s="52">
        <f t="shared" si="88"/>
        <v>100</v>
      </c>
      <c r="BC115" s="52">
        <f t="shared" si="89"/>
        <v>100</v>
      </c>
      <c r="BD115" s="52">
        <f t="shared" si="90"/>
        <v>100</v>
      </c>
      <c r="BE115" s="51">
        <f t="shared" si="91"/>
        <v>100</v>
      </c>
      <c r="BF115" s="15">
        <f t="shared" si="92"/>
        <v>98.8</v>
      </c>
    </row>
    <row r="116" spans="1:58">
      <c r="A116" s="15">
        <f>'бланки '!D118</f>
        <v>113</v>
      </c>
      <c r="B116" s="15" t="str">
        <f>'бланки '!C118</f>
        <v>Муниципальное бюджетное общеобразовательное учреждение "Бакчарская средняя общеобразовательная школа"</v>
      </c>
      <c r="C116" s="15">
        <f>анкеты!C114</f>
        <v>444</v>
      </c>
      <c r="D116" s="15">
        <f>SUMIF('бланки '!K118:Y118,"&lt;2")</f>
        <v>14</v>
      </c>
      <c r="E116" s="15">
        <f>COUNTIF('бланки '!K118:Y118,"&lt;2")</f>
        <v>14</v>
      </c>
      <c r="F116" s="15">
        <f>SUMIF('бланки '!Z118:CM118,"&lt;2")</f>
        <v>60</v>
      </c>
      <c r="G116" s="15">
        <f>COUNTIF('бланки '!Z118:CM118,"&lt;2")</f>
        <v>60</v>
      </c>
      <c r="H116" s="15">
        <f>SUM('бланки '!CN118:CQ118)</f>
        <v>4</v>
      </c>
      <c r="I116" s="15">
        <f>анкеты!E114</f>
        <v>444</v>
      </c>
      <c r="J116" s="15">
        <f>анкеты!D114</f>
        <v>444</v>
      </c>
      <c r="K116" s="15">
        <f>анкеты!G114</f>
        <v>444</v>
      </c>
      <c r="L116" s="15">
        <f>анкеты!F114</f>
        <v>444</v>
      </c>
      <c r="M116" s="15">
        <f t="shared" si="62"/>
        <v>100</v>
      </c>
      <c r="N116" s="15">
        <f t="shared" si="63"/>
        <v>100</v>
      </c>
      <c r="O116" s="15">
        <f t="shared" si="64"/>
        <v>100</v>
      </c>
      <c r="P116" s="15">
        <f t="shared" si="65"/>
        <v>100</v>
      </c>
      <c r="Q116" s="52">
        <f t="shared" si="66"/>
        <v>100</v>
      </c>
      <c r="R116" s="52">
        <f t="shared" si="67"/>
        <v>100</v>
      </c>
      <c r="S116" s="52">
        <f t="shared" si="68"/>
        <v>100</v>
      </c>
      <c r="T116" s="51">
        <f t="shared" si="69"/>
        <v>100</v>
      </c>
      <c r="U116" s="15">
        <f>SUM('бланки '!CR118:CV118)</f>
        <v>5</v>
      </c>
      <c r="V116" s="15"/>
      <c r="W116" s="15"/>
      <c r="X116" s="15">
        <f>анкеты!H114</f>
        <v>444</v>
      </c>
      <c r="Y116" s="15">
        <f t="shared" si="70"/>
        <v>444</v>
      </c>
      <c r="Z116" s="52">
        <f t="shared" si="71"/>
        <v>100</v>
      </c>
      <c r="AA116" s="52">
        <f t="shared" si="72"/>
        <v>100</v>
      </c>
      <c r="AB116" s="52">
        <f t="shared" si="73"/>
        <v>100</v>
      </c>
      <c r="AC116" s="20">
        <f t="shared" si="74"/>
        <v>100</v>
      </c>
      <c r="AD116" s="15">
        <f>IF('бланки '!I118=1,('бланки '!CX118+'бланки '!CZ118)*3,SUM('бланки '!CW118:DA118))</f>
        <v>3</v>
      </c>
      <c r="AE116" s="15">
        <f>IF('бланки '!H118=2,SUM('бланки '!DE118:DG118)*2-1,SUM('бланки '!DB118:DG118))</f>
        <v>3</v>
      </c>
      <c r="AF116" s="15">
        <f>анкеты!J114</f>
        <v>111</v>
      </c>
      <c r="AG116" s="15">
        <f>анкеты!I114</f>
        <v>111</v>
      </c>
      <c r="AH116" s="52">
        <f t="shared" si="75"/>
        <v>60</v>
      </c>
      <c r="AI116" s="52">
        <f t="shared" si="76"/>
        <v>60</v>
      </c>
      <c r="AJ116" s="2">
        <f t="shared" si="77"/>
        <v>100</v>
      </c>
      <c r="AK116" s="20">
        <f t="shared" si="78"/>
        <v>72</v>
      </c>
      <c r="AL116" s="15">
        <f>анкеты!K114</f>
        <v>444</v>
      </c>
      <c r="AM116" s="15">
        <f t="shared" si="79"/>
        <v>444</v>
      </c>
      <c r="AN116" s="15">
        <f>анкеты!L114</f>
        <v>444</v>
      </c>
      <c r="AO116" s="15">
        <f t="shared" si="80"/>
        <v>444</v>
      </c>
      <c r="AP116" s="15">
        <f>анкеты!N114</f>
        <v>444</v>
      </c>
      <c r="AQ116" s="15">
        <f>анкеты!M114</f>
        <v>444</v>
      </c>
      <c r="AR116" s="52">
        <f t="shared" si="81"/>
        <v>100</v>
      </c>
      <c r="AS116" s="52">
        <f t="shared" si="82"/>
        <v>100</v>
      </c>
      <c r="AT116" s="52">
        <f t="shared" si="83"/>
        <v>100</v>
      </c>
      <c r="AU116" s="51">
        <f t="shared" si="84"/>
        <v>100</v>
      </c>
      <c r="AV116" s="15">
        <f>анкеты!O114</f>
        <v>444</v>
      </c>
      <c r="AW116" s="15">
        <f t="shared" si="85"/>
        <v>444</v>
      </c>
      <c r="AX116" s="15">
        <f>анкеты!P114</f>
        <v>444</v>
      </c>
      <c r="AY116" s="15">
        <f t="shared" si="86"/>
        <v>444</v>
      </c>
      <c r="AZ116" s="15">
        <f>анкеты!Q114</f>
        <v>444</v>
      </c>
      <c r="BA116" s="15">
        <f t="shared" si="87"/>
        <v>444</v>
      </c>
      <c r="BB116" s="52">
        <f t="shared" si="88"/>
        <v>100</v>
      </c>
      <c r="BC116" s="52">
        <f t="shared" si="89"/>
        <v>100</v>
      </c>
      <c r="BD116" s="52">
        <f t="shared" si="90"/>
        <v>100</v>
      </c>
      <c r="BE116" s="51">
        <f t="shared" si="91"/>
        <v>100</v>
      </c>
      <c r="BF116" s="15">
        <f t="shared" si="92"/>
        <v>94.4</v>
      </c>
    </row>
    <row r="117" spans="1:58">
      <c r="A117" s="15">
        <f>'бланки '!D119</f>
        <v>114</v>
      </c>
      <c r="B117" s="15" t="str">
        <f>'бланки '!C119</f>
        <v>Муниципальное казённое общеобразовательное учреждение "Поротниковская средняя общеобразовательная школа"</v>
      </c>
      <c r="C117" s="15">
        <f>анкеты!C115</f>
        <v>46</v>
      </c>
      <c r="D117" s="15">
        <f>SUMIF('бланки '!K119:Y119,"&lt;2")</f>
        <v>14</v>
      </c>
      <c r="E117" s="15">
        <f>COUNTIF('бланки '!K119:Y119,"&lt;2")</f>
        <v>14</v>
      </c>
      <c r="F117" s="15">
        <f>SUMIF('бланки '!Z119:CM119,"&lt;2")</f>
        <v>60</v>
      </c>
      <c r="G117" s="15">
        <f>COUNTIF('бланки '!Z119:CM119,"&lt;2")</f>
        <v>60</v>
      </c>
      <c r="H117" s="15">
        <f>SUM('бланки '!CN119:CQ119)</f>
        <v>4</v>
      </c>
      <c r="I117" s="15">
        <f>анкеты!E115</f>
        <v>46</v>
      </c>
      <c r="J117" s="15">
        <f>анкеты!D115</f>
        <v>46</v>
      </c>
      <c r="K117" s="15">
        <f>анкеты!G115</f>
        <v>46</v>
      </c>
      <c r="L117" s="15">
        <f>анкеты!F115</f>
        <v>46</v>
      </c>
      <c r="M117" s="15">
        <f t="shared" si="62"/>
        <v>100</v>
      </c>
      <c r="N117" s="15">
        <f t="shared" si="63"/>
        <v>100</v>
      </c>
      <c r="O117" s="15">
        <f t="shared" si="64"/>
        <v>100</v>
      </c>
      <c r="P117" s="15">
        <f t="shared" si="65"/>
        <v>100</v>
      </c>
      <c r="Q117" s="52">
        <f t="shared" si="66"/>
        <v>100</v>
      </c>
      <c r="R117" s="52">
        <f t="shared" si="67"/>
        <v>100</v>
      </c>
      <c r="S117" s="52">
        <f t="shared" si="68"/>
        <v>100</v>
      </c>
      <c r="T117" s="51">
        <f t="shared" si="69"/>
        <v>100</v>
      </c>
      <c r="U117" s="15">
        <f>SUM('бланки '!CR119:CV119)</f>
        <v>5</v>
      </c>
      <c r="V117" s="15"/>
      <c r="W117" s="15"/>
      <c r="X117" s="15">
        <f>анкеты!H115</f>
        <v>46</v>
      </c>
      <c r="Y117" s="15">
        <f t="shared" si="70"/>
        <v>46</v>
      </c>
      <c r="Z117" s="52">
        <f t="shared" si="71"/>
        <v>100</v>
      </c>
      <c r="AA117" s="52">
        <f t="shared" si="72"/>
        <v>100</v>
      </c>
      <c r="AB117" s="52">
        <f t="shared" si="73"/>
        <v>100</v>
      </c>
      <c r="AC117" s="20">
        <f t="shared" si="74"/>
        <v>100</v>
      </c>
      <c r="AD117" s="15">
        <f>IF('бланки '!I119=1,('бланки '!CX119+'бланки '!CZ119)*3,SUM('бланки '!CW119:DA119))</f>
        <v>0</v>
      </c>
      <c r="AE117" s="15">
        <f>IF('бланки '!H119=2,SUM('бланки '!DE119:DG119)*2-1,SUM('бланки '!DB119:DG119))</f>
        <v>3</v>
      </c>
      <c r="AF117" s="15">
        <f>анкеты!J115</f>
        <v>12</v>
      </c>
      <c r="AG117" s="15">
        <f>анкеты!I115</f>
        <v>12</v>
      </c>
      <c r="AH117" s="52">
        <f t="shared" si="75"/>
        <v>0</v>
      </c>
      <c r="AI117" s="52">
        <f t="shared" si="76"/>
        <v>60</v>
      </c>
      <c r="AJ117" s="2">
        <f t="shared" si="77"/>
        <v>100</v>
      </c>
      <c r="AK117" s="20">
        <f t="shared" si="78"/>
        <v>54</v>
      </c>
      <c r="AL117" s="15">
        <f>анкеты!K115</f>
        <v>46</v>
      </c>
      <c r="AM117" s="15">
        <f t="shared" si="79"/>
        <v>46</v>
      </c>
      <c r="AN117" s="15">
        <f>анкеты!L115</f>
        <v>46</v>
      </c>
      <c r="AO117" s="15">
        <f t="shared" si="80"/>
        <v>46</v>
      </c>
      <c r="AP117" s="15">
        <f>анкеты!N115</f>
        <v>46</v>
      </c>
      <c r="AQ117" s="15">
        <f>анкеты!M115</f>
        <v>46</v>
      </c>
      <c r="AR117" s="52">
        <f t="shared" si="81"/>
        <v>100</v>
      </c>
      <c r="AS117" s="52">
        <f t="shared" si="82"/>
        <v>100</v>
      </c>
      <c r="AT117" s="52">
        <f t="shared" si="83"/>
        <v>100</v>
      </c>
      <c r="AU117" s="51">
        <f t="shared" si="84"/>
        <v>100</v>
      </c>
      <c r="AV117" s="15">
        <f>анкеты!O115</f>
        <v>46</v>
      </c>
      <c r="AW117" s="15">
        <f t="shared" si="85"/>
        <v>46</v>
      </c>
      <c r="AX117" s="15">
        <f>анкеты!P115</f>
        <v>46</v>
      </c>
      <c r="AY117" s="15">
        <f t="shared" si="86"/>
        <v>46</v>
      </c>
      <c r="AZ117" s="15">
        <f>анкеты!Q115</f>
        <v>46</v>
      </c>
      <c r="BA117" s="15">
        <f t="shared" si="87"/>
        <v>46</v>
      </c>
      <c r="BB117" s="52">
        <f t="shared" si="88"/>
        <v>100</v>
      </c>
      <c r="BC117" s="52">
        <f t="shared" si="89"/>
        <v>100</v>
      </c>
      <c r="BD117" s="52">
        <f t="shared" si="90"/>
        <v>100</v>
      </c>
      <c r="BE117" s="51">
        <f t="shared" si="91"/>
        <v>100</v>
      </c>
      <c r="BF117" s="15">
        <f t="shared" si="92"/>
        <v>90.8</v>
      </c>
    </row>
    <row r="118" spans="1:58">
      <c r="A118" s="15">
        <f>'бланки '!D120</f>
        <v>115</v>
      </c>
      <c r="B118" s="15" t="str">
        <f>'бланки '!C120</f>
        <v>Муниципальное казённое общеобразовательное учреждение "Большегалкинская средняя общеобразовательная школа"</v>
      </c>
      <c r="C118" s="15">
        <f>анкеты!C116</f>
        <v>38</v>
      </c>
      <c r="D118" s="15">
        <f>SUMIF('бланки '!K120:Y120,"&lt;2")</f>
        <v>14</v>
      </c>
      <c r="E118" s="15">
        <f>COUNTIF('бланки '!K120:Y120,"&lt;2")</f>
        <v>14</v>
      </c>
      <c r="F118" s="15">
        <f>SUMIF('бланки '!Z120:CM120,"&lt;2")</f>
        <v>60</v>
      </c>
      <c r="G118" s="15">
        <f>COUNTIF('бланки '!Z120:CM120,"&lt;2")</f>
        <v>60</v>
      </c>
      <c r="H118" s="15">
        <f>SUM('бланки '!CN120:CQ120)</f>
        <v>4</v>
      </c>
      <c r="I118" s="15">
        <f>анкеты!E116</f>
        <v>38</v>
      </c>
      <c r="J118" s="15">
        <f>анкеты!D116</f>
        <v>38</v>
      </c>
      <c r="K118" s="15">
        <f>анкеты!G116</f>
        <v>38</v>
      </c>
      <c r="L118" s="15">
        <f>анкеты!F116</f>
        <v>38</v>
      </c>
      <c r="M118" s="15">
        <f t="shared" si="62"/>
        <v>100</v>
      </c>
      <c r="N118" s="15">
        <f t="shared" si="63"/>
        <v>100</v>
      </c>
      <c r="O118" s="15">
        <f t="shared" si="64"/>
        <v>100</v>
      </c>
      <c r="P118" s="15">
        <f t="shared" si="65"/>
        <v>100</v>
      </c>
      <c r="Q118" s="52">
        <f t="shared" si="66"/>
        <v>100</v>
      </c>
      <c r="R118" s="52">
        <f t="shared" si="67"/>
        <v>100</v>
      </c>
      <c r="S118" s="52">
        <f t="shared" si="68"/>
        <v>100</v>
      </c>
      <c r="T118" s="51">
        <f t="shared" si="69"/>
        <v>100</v>
      </c>
      <c r="U118" s="15">
        <f>SUM('бланки '!CR120:CV120)</f>
        <v>5</v>
      </c>
      <c r="V118" s="15"/>
      <c r="W118" s="15"/>
      <c r="X118" s="15">
        <f>анкеты!H116</f>
        <v>38</v>
      </c>
      <c r="Y118" s="15">
        <f t="shared" si="70"/>
        <v>38</v>
      </c>
      <c r="Z118" s="52">
        <f t="shared" si="71"/>
        <v>100</v>
      </c>
      <c r="AA118" s="52">
        <f t="shared" si="72"/>
        <v>100</v>
      </c>
      <c r="AB118" s="52">
        <f t="shared" si="73"/>
        <v>100</v>
      </c>
      <c r="AC118" s="20">
        <f t="shared" si="74"/>
        <v>100</v>
      </c>
      <c r="AD118" s="15">
        <f>IF('бланки '!I120=1,('бланки '!CX120+'бланки '!CZ120)*3,SUM('бланки '!CW120:DA120))</f>
        <v>1</v>
      </c>
      <c r="AE118" s="15">
        <f>IF('бланки '!H120=2,SUM('бланки '!DE120:DG120)*2-1,SUM('бланки '!DB120:DG120))</f>
        <v>3</v>
      </c>
      <c r="AF118" s="15">
        <f>анкеты!J116</f>
        <v>10</v>
      </c>
      <c r="AG118" s="15">
        <f>анкеты!I116</f>
        <v>10</v>
      </c>
      <c r="AH118" s="52">
        <f t="shared" si="75"/>
        <v>20</v>
      </c>
      <c r="AI118" s="52">
        <f t="shared" si="76"/>
        <v>60</v>
      </c>
      <c r="AJ118" s="2">
        <f t="shared" si="77"/>
        <v>100</v>
      </c>
      <c r="AK118" s="20">
        <f t="shared" si="78"/>
        <v>60</v>
      </c>
      <c r="AL118" s="15">
        <f>анкеты!K116</f>
        <v>38</v>
      </c>
      <c r="AM118" s="15">
        <f t="shared" si="79"/>
        <v>38</v>
      </c>
      <c r="AN118" s="15">
        <f>анкеты!L116</f>
        <v>38</v>
      </c>
      <c r="AO118" s="15">
        <f t="shared" si="80"/>
        <v>38</v>
      </c>
      <c r="AP118" s="15">
        <f>анкеты!N116</f>
        <v>38</v>
      </c>
      <c r="AQ118" s="15">
        <f>анкеты!M116</f>
        <v>38</v>
      </c>
      <c r="AR118" s="52">
        <f t="shared" si="81"/>
        <v>100</v>
      </c>
      <c r="AS118" s="52">
        <f t="shared" si="82"/>
        <v>100</v>
      </c>
      <c r="AT118" s="52">
        <f t="shared" si="83"/>
        <v>100</v>
      </c>
      <c r="AU118" s="51">
        <f t="shared" si="84"/>
        <v>100</v>
      </c>
      <c r="AV118" s="15">
        <f>анкеты!O116</f>
        <v>38</v>
      </c>
      <c r="AW118" s="15">
        <f t="shared" si="85"/>
        <v>38</v>
      </c>
      <c r="AX118" s="15">
        <f>анкеты!P116</f>
        <v>38</v>
      </c>
      <c r="AY118" s="15">
        <f t="shared" si="86"/>
        <v>38</v>
      </c>
      <c r="AZ118" s="15">
        <f>анкеты!Q116</f>
        <v>38</v>
      </c>
      <c r="BA118" s="15">
        <f t="shared" si="87"/>
        <v>38</v>
      </c>
      <c r="BB118" s="52">
        <f t="shared" si="88"/>
        <v>100</v>
      </c>
      <c r="BC118" s="52">
        <f t="shared" si="89"/>
        <v>100</v>
      </c>
      <c r="BD118" s="52">
        <f t="shared" si="90"/>
        <v>100</v>
      </c>
      <c r="BE118" s="51">
        <f t="shared" si="91"/>
        <v>100</v>
      </c>
      <c r="BF118" s="15">
        <f t="shared" si="92"/>
        <v>92</v>
      </c>
    </row>
    <row r="119" spans="1:58">
      <c r="A119" s="15">
        <f>'бланки '!D121</f>
        <v>116</v>
      </c>
      <c r="B119" s="15" t="str">
        <f>'бланки '!C121</f>
        <v>Муниципальное казённое общеобразовательное учреждение "Высокоярская средняя общеобразовательная школа"</v>
      </c>
      <c r="C119" s="15">
        <f>анкеты!C117</f>
        <v>28</v>
      </c>
      <c r="D119" s="15">
        <f>SUMIF('бланки '!K121:Y121,"&lt;2")</f>
        <v>14</v>
      </c>
      <c r="E119" s="15">
        <f>COUNTIF('бланки '!K121:Y121,"&lt;2")</f>
        <v>14</v>
      </c>
      <c r="F119" s="15">
        <f>SUMIF('бланки '!Z121:CM121,"&lt;2")</f>
        <v>60</v>
      </c>
      <c r="G119" s="15">
        <f>COUNTIF('бланки '!Z121:CM121,"&lt;2")</f>
        <v>60</v>
      </c>
      <c r="H119" s="15">
        <f>SUM('бланки '!CN121:CQ121)</f>
        <v>4</v>
      </c>
      <c r="I119" s="15">
        <f>анкеты!E117</f>
        <v>28</v>
      </c>
      <c r="J119" s="15">
        <f>анкеты!D117</f>
        <v>28</v>
      </c>
      <c r="K119" s="15">
        <f>анкеты!G117</f>
        <v>28</v>
      </c>
      <c r="L119" s="15">
        <f>анкеты!F117</f>
        <v>28</v>
      </c>
      <c r="M119" s="15">
        <f t="shared" si="62"/>
        <v>100</v>
      </c>
      <c r="N119" s="15">
        <f t="shared" si="63"/>
        <v>100</v>
      </c>
      <c r="O119" s="15">
        <f t="shared" si="64"/>
        <v>100</v>
      </c>
      <c r="P119" s="15">
        <f t="shared" si="65"/>
        <v>100</v>
      </c>
      <c r="Q119" s="52">
        <f t="shared" si="66"/>
        <v>100</v>
      </c>
      <c r="R119" s="52">
        <f t="shared" si="67"/>
        <v>100</v>
      </c>
      <c r="S119" s="52">
        <f t="shared" si="68"/>
        <v>100</v>
      </c>
      <c r="T119" s="51">
        <f t="shared" si="69"/>
        <v>100</v>
      </c>
      <c r="U119" s="15">
        <f>SUM('бланки '!CR121:CV121)</f>
        <v>5</v>
      </c>
      <c r="V119" s="15"/>
      <c r="W119" s="15"/>
      <c r="X119" s="15">
        <f>анкеты!H117</f>
        <v>28</v>
      </c>
      <c r="Y119" s="15">
        <f t="shared" si="70"/>
        <v>28</v>
      </c>
      <c r="Z119" s="52">
        <f t="shared" si="71"/>
        <v>100</v>
      </c>
      <c r="AA119" s="52">
        <f t="shared" si="72"/>
        <v>100</v>
      </c>
      <c r="AB119" s="52">
        <f t="shared" si="73"/>
        <v>100</v>
      </c>
      <c r="AC119" s="20">
        <f t="shared" si="74"/>
        <v>100</v>
      </c>
      <c r="AD119" s="15">
        <f>IF('бланки '!I121=1,('бланки '!CX121+'бланки '!CZ121)*3,SUM('бланки '!CW121:DA121))</f>
        <v>5</v>
      </c>
      <c r="AE119" s="15">
        <f>IF('бланки '!H121=2,SUM('бланки '!DE121:DG121)*2-1,SUM('бланки '!DB121:DG121))</f>
        <v>6</v>
      </c>
      <c r="AF119" s="15">
        <f>анкеты!J117</f>
        <v>7</v>
      </c>
      <c r="AG119" s="15">
        <f>анкеты!I117</f>
        <v>7</v>
      </c>
      <c r="AH119" s="52">
        <f t="shared" si="75"/>
        <v>100</v>
      </c>
      <c r="AI119" s="52">
        <f t="shared" si="76"/>
        <v>100</v>
      </c>
      <c r="AJ119" s="2">
        <f t="shared" si="77"/>
        <v>100</v>
      </c>
      <c r="AK119" s="20">
        <f t="shared" si="78"/>
        <v>100</v>
      </c>
      <c r="AL119" s="15">
        <f>анкеты!K117</f>
        <v>28</v>
      </c>
      <c r="AM119" s="15">
        <f t="shared" si="79"/>
        <v>28</v>
      </c>
      <c r="AN119" s="15">
        <f>анкеты!L117</f>
        <v>28</v>
      </c>
      <c r="AO119" s="15">
        <f t="shared" si="80"/>
        <v>28</v>
      </c>
      <c r="AP119" s="15">
        <f>анкеты!N117</f>
        <v>28</v>
      </c>
      <c r="AQ119" s="15">
        <f>анкеты!M117</f>
        <v>28</v>
      </c>
      <c r="AR119" s="52">
        <f t="shared" si="81"/>
        <v>100</v>
      </c>
      <c r="AS119" s="52">
        <f t="shared" si="82"/>
        <v>100</v>
      </c>
      <c r="AT119" s="52">
        <f t="shared" si="83"/>
        <v>100</v>
      </c>
      <c r="AU119" s="51">
        <f t="shared" si="84"/>
        <v>100</v>
      </c>
      <c r="AV119" s="15">
        <f>анкеты!O117</f>
        <v>28</v>
      </c>
      <c r="AW119" s="15">
        <f t="shared" si="85"/>
        <v>28</v>
      </c>
      <c r="AX119" s="15">
        <f>анкеты!P117</f>
        <v>28</v>
      </c>
      <c r="AY119" s="15">
        <f t="shared" si="86"/>
        <v>28</v>
      </c>
      <c r="AZ119" s="15">
        <f>анкеты!Q117</f>
        <v>28</v>
      </c>
      <c r="BA119" s="15">
        <f t="shared" si="87"/>
        <v>28</v>
      </c>
      <c r="BB119" s="52">
        <f t="shared" si="88"/>
        <v>100</v>
      </c>
      <c r="BC119" s="52">
        <f t="shared" si="89"/>
        <v>100</v>
      </c>
      <c r="BD119" s="52">
        <f t="shared" si="90"/>
        <v>100</v>
      </c>
      <c r="BE119" s="51">
        <f t="shared" si="91"/>
        <v>100</v>
      </c>
      <c r="BF119" s="15">
        <f t="shared" si="92"/>
        <v>100</v>
      </c>
    </row>
    <row r="120" spans="1:58">
      <c r="A120" s="15">
        <f>'бланки '!D122</f>
        <v>117</v>
      </c>
      <c r="B120" s="15" t="str">
        <f>'бланки '!C122</f>
        <v>Муниципальное бюджетное общеобразовательное учреждение "Клюквинская средняя общеобразовательная школа - интернат"</v>
      </c>
      <c r="C120" s="15">
        <f>анкеты!C118</f>
        <v>117</v>
      </c>
      <c r="D120" s="15">
        <f>SUMIF('бланки '!K122:Y122,"&lt;2")</f>
        <v>14</v>
      </c>
      <c r="E120" s="15">
        <f>COUNTIF('бланки '!K122:Y122,"&lt;2")</f>
        <v>14</v>
      </c>
      <c r="F120" s="15">
        <f>SUMIF('бланки '!Z122:CM122,"&lt;2")</f>
        <v>60</v>
      </c>
      <c r="G120" s="15">
        <f>COUNTIF('бланки '!Z122:CM122,"&lt;2")</f>
        <v>60</v>
      </c>
      <c r="H120" s="15">
        <f>SUM('бланки '!CN122:CQ122)</f>
        <v>4</v>
      </c>
      <c r="I120" s="15">
        <f>анкеты!E118</f>
        <v>117</v>
      </c>
      <c r="J120" s="15">
        <f>анкеты!D118</f>
        <v>117</v>
      </c>
      <c r="K120" s="15">
        <f>анкеты!G118</f>
        <v>117</v>
      </c>
      <c r="L120" s="15">
        <f>анкеты!F118</f>
        <v>117</v>
      </c>
      <c r="M120" s="15">
        <f t="shared" si="62"/>
        <v>100</v>
      </c>
      <c r="N120" s="15">
        <f t="shared" si="63"/>
        <v>100</v>
      </c>
      <c r="O120" s="15">
        <f t="shared" si="64"/>
        <v>100</v>
      </c>
      <c r="P120" s="15">
        <f t="shared" si="65"/>
        <v>100</v>
      </c>
      <c r="Q120" s="52">
        <f t="shared" si="66"/>
        <v>100</v>
      </c>
      <c r="R120" s="52">
        <f t="shared" si="67"/>
        <v>100</v>
      </c>
      <c r="S120" s="52">
        <f t="shared" si="68"/>
        <v>100</v>
      </c>
      <c r="T120" s="51">
        <f t="shared" si="69"/>
        <v>100</v>
      </c>
      <c r="U120" s="15">
        <f>SUM('бланки '!CR122:CV122)</f>
        <v>5</v>
      </c>
      <c r="V120" s="15"/>
      <c r="W120" s="15"/>
      <c r="X120" s="15">
        <f>анкеты!H118</f>
        <v>117</v>
      </c>
      <c r="Y120" s="15">
        <f t="shared" si="70"/>
        <v>117</v>
      </c>
      <c r="Z120" s="52">
        <f t="shared" si="71"/>
        <v>100</v>
      </c>
      <c r="AA120" s="52">
        <f t="shared" si="72"/>
        <v>100</v>
      </c>
      <c r="AB120" s="52">
        <f t="shared" si="73"/>
        <v>100</v>
      </c>
      <c r="AC120" s="20">
        <f t="shared" si="74"/>
        <v>100</v>
      </c>
      <c r="AD120" s="15">
        <f>IF('бланки '!I122=1,('бланки '!CX122+'бланки '!CZ122)*3,SUM('бланки '!CW122:DA122))</f>
        <v>2</v>
      </c>
      <c r="AE120" s="15">
        <f>IF('бланки '!H122=2,SUM('бланки '!DE122:DG122)*2-1,SUM('бланки '!DB122:DG122))</f>
        <v>5</v>
      </c>
      <c r="AF120" s="15">
        <f>анкеты!J118</f>
        <v>30</v>
      </c>
      <c r="AG120" s="15">
        <f>анкеты!I118</f>
        <v>30</v>
      </c>
      <c r="AH120" s="52">
        <f t="shared" si="75"/>
        <v>40</v>
      </c>
      <c r="AI120" s="52">
        <f t="shared" si="76"/>
        <v>100</v>
      </c>
      <c r="AJ120" s="2">
        <f t="shared" si="77"/>
        <v>100</v>
      </c>
      <c r="AK120" s="20">
        <f t="shared" si="78"/>
        <v>82</v>
      </c>
      <c r="AL120" s="15">
        <f>анкеты!K118</f>
        <v>117</v>
      </c>
      <c r="AM120" s="15">
        <f t="shared" si="79"/>
        <v>117</v>
      </c>
      <c r="AN120" s="15">
        <f>анкеты!L118</f>
        <v>117</v>
      </c>
      <c r="AO120" s="15">
        <f t="shared" si="80"/>
        <v>117</v>
      </c>
      <c r="AP120" s="15">
        <f>анкеты!N118</f>
        <v>117</v>
      </c>
      <c r="AQ120" s="15">
        <f>анкеты!M118</f>
        <v>117</v>
      </c>
      <c r="AR120" s="52">
        <f t="shared" si="81"/>
        <v>100</v>
      </c>
      <c r="AS120" s="52">
        <f t="shared" si="82"/>
        <v>100</v>
      </c>
      <c r="AT120" s="52">
        <f t="shared" si="83"/>
        <v>100</v>
      </c>
      <c r="AU120" s="51">
        <f t="shared" si="84"/>
        <v>100</v>
      </c>
      <c r="AV120" s="15">
        <f>анкеты!O118</f>
        <v>117</v>
      </c>
      <c r="AW120" s="15">
        <f t="shared" si="85"/>
        <v>117</v>
      </c>
      <c r="AX120" s="15">
        <f>анкеты!P118</f>
        <v>117</v>
      </c>
      <c r="AY120" s="15">
        <f t="shared" si="86"/>
        <v>117</v>
      </c>
      <c r="AZ120" s="15">
        <f>анкеты!Q118</f>
        <v>117</v>
      </c>
      <c r="BA120" s="15">
        <f t="shared" si="87"/>
        <v>117</v>
      </c>
      <c r="BB120" s="52">
        <f t="shared" si="88"/>
        <v>100</v>
      </c>
      <c r="BC120" s="52">
        <f t="shared" si="89"/>
        <v>100</v>
      </c>
      <c r="BD120" s="52">
        <f t="shared" si="90"/>
        <v>100</v>
      </c>
      <c r="BE120" s="51">
        <f t="shared" si="91"/>
        <v>100</v>
      </c>
      <c r="BF120" s="15">
        <f t="shared" si="92"/>
        <v>96.4</v>
      </c>
    </row>
    <row r="121" spans="1:58">
      <c r="A121" s="15">
        <f>'бланки '!D123</f>
        <v>118</v>
      </c>
      <c r="B121" s="15" t="str">
        <f>'бланки '!C123</f>
        <v>Муниципальное бюджетное общеобразовательное учреждение "Белоярская средняя общеобразовательная школа №1" Верхнекетского района Томской области</v>
      </c>
      <c r="C121" s="15">
        <f>анкеты!C119</f>
        <v>365</v>
      </c>
      <c r="D121" s="15">
        <f>SUMIF('бланки '!K123:Y123,"&lt;2")</f>
        <v>14</v>
      </c>
      <c r="E121" s="15">
        <f>COUNTIF('бланки '!K123:Y123,"&lt;2")</f>
        <v>14</v>
      </c>
      <c r="F121" s="15">
        <f>SUMIF('бланки '!Z123:CM123,"&lt;2")</f>
        <v>60</v>
      </c>
      <c r="G121" s="15">
        <f>COUNTIF('бланки '!Z123:CM123,"&lt;2")</f>
        <v>60</v>
      </c>
      <c r="H121" s="15">
        <f>SUM('бланки '!CN123:CQ123)</f>
        <v>4</v>
      </c>
      <c r="I121" s="15">
        <f>анкеты!E119</f>
        <v>365</v>
      </c>
      <c r="J121" s="15">
        <f>анкеты!D119</f>
        <v>365</v>
      </c>
      <c r="K121" s="15">
        <f>анкеты!G119</f>
        <v>365</v>
      </c>
      <c r="L121" s="15">
        <f>анкеты!F119</f>
        <v>365</v>
      </c>
      <c r="M121" s="15">
        <f t="shared" si="62"/>
        <v>100</v>
      </c>
      <c r="N121" s="15">
        <f t="shared" si="63"/>
        <v>100</v>
      </c>
      <c r="O121" s="15">
        <f t="shared" si="64"/>
        <v>100</v>
      </c>
      <c r="P121" s="15">
        <f t="shared" si="65"/>
        <v>100</v>
      </c>
      <c r="Q121" s="52">
        <f t="shared" si="66"/>
        <v>100</v>
      </c>
      <c r="R121" s="52">
        <f t="shared" si="67"/>
        <v>100</v>
      </c>
      <c r="S121" s="52">
        <f t="shared" si="68"/>
        <v>100</v>
      </c>
      <c r="T121" s="51">
        <f t="shared" si="69"/>
        <v>100</v>
      </c>
      <c r="U121" s="15">
        <f>SUM('бланки '!CR123:CV123)</f>
        <v>5</v>
      </c>
      <c r="V121" s="15"/>
      <c r="W121" s="15"/>
      <c r="X121" s="15">
        <f>анкеты!H119</f>
        <v>365</v>
      </c>
      <c r="Y121" s="15">
        <f t="shared" si="70"/>
        <v>365</v>
      </c>
      <c r="Z121" s="52">
        <f t="shared" si="71"/>
        <v>100</v>
      </c>
      <c r="AA121" s="52">
        <f t="shared" si="72"/>
        <v>100</v>
      </c>
      <c r="AB121" s="52">
        <f t="shared" si="73"/>
        <v>100</v>
      </c>
      <c r="AC121" s="20">
        <f t="shared" si="74"/>
        <v>100</v>
      </c>
      <c r="AD121" s="15">
        <f>IF('бланки '!I123=1,('бланки '!CX123+'бланки '!CZ123)*3,SUM('бланки '!CW123:DA123))</f>
        <v>3</v>
      </c>
      <c r="AE121" s="15">
        <f>IF('бланки '!H123=2,SUM('бланки '!DE123:DG123)*2-1,SUM('бланки '!DB123:DG123))</f>
        <v>5</v>
      </c>
      <c r="AF121" s="15">
        <f>анкеты!J119</f>
        <v>92</v>
      </c>
      <c r="AG121" s="15">
        <f>анкеты!I119</f>
        <v>92</v>
      </c>
      <c r="AH121" s="52">
        <f t="shared" si="75"/>
        <v>60</v>
      </c>
      <c r="AI121" s="52">
        <f t="shared" si="76"/>
        <v>100</v>
      </c>
      <c r="AJ121" s="2">
        <f t="shared" si="77"/>
        <v>100</v>
      </c>
      <c r="AK121" s="20">
        <f t="shared" si="78"/>
        <v>88</v>
      </c>
      <c r="AL121" s="15">
        <f>анкеты!K119</f>
        <v>365</v>
      </c>
      <c r="AM121" s="15">
        <f t="shared" si="79"/>
        <v>365</v>
      </c>
      <c r="AN121" s="15">
        <f>анкеты!L119</f>
        <v>365</v>
      </c>
      <c r="AO121" s="15">
        <f t="shared" si="80"/>
        <v>365</v>
      </c>
      <c r="AP121" s="15">
        <f>анкеты!N119</f>
        <v>365</v>
      </c>
      <c r="AQ121" s="15">
        <f>анкеты!M119</f>
        <v>365</v>
      </c>
      <c r="AR121" s="52">
        <f t="shared" si="81"/>
        <v>100</v>
      </c>
      <c r="AS121" s="52">
        <f t="shared" si="82"/>
        <v>100</v>
      </c>
      <c r="AT121" s="52">
        <f t="shared" si="83"/>
        <v>100</v>
      </c>
      <c r="AU121" s="51">
        <f t="shared" si="84"/>
        <v>100</v>
      </c>
      <c r="AV121" s="15">
        <f>анкеты!O119</f>
        <v>365</v>
      </c>
      <c r="AW121" s="15">
        <f t="shared" si="85"/>
        <v>365</v>
      </c>
      <c r="AX121" s="15">
        <f>анкеты!P119</f>
        <v>365</v>
      </c>
      <c r="AY121" s="15">
        <f t="shared" si="86"/>
        <v>365</v>
      </c>
      <c r="AZ121" s="15">
        <f>анкеты!Q119</f>
        <v>365</v>
      </c>
      <c r="BA121" s="15">
        <f t="shared" si="87"/>
        <v>365</v>
      </c>
      <c r="BB121" s="52">
        <f t="shared" si="88"/>
        <v>100</v>
      </c>
      <c r="BC121" s="52">
        <f t="shared" si="89"/>
        <v>100</v>
      </c>
      <c r="BD121" s="52">
        <f t="shared" si="90"/>
        <v>100</v>
      </c>
      <c r="BE121" s="51">
        <f t="shared" si="91"/>
        <v>100</v>
      </c>
      <c r="BF121" s="15">
        <f t="shared" si="92"/>
        <v>97.6</v>
      </c>
    </row>
    <row r="122" spans="1:58">
      <c r="A122" s="15">
        <f>'бланки '!D124</f>
        <v>119</v>
      </c>
      <c r="B122" s="15" t="str">
        <f>'бланки '!C124</f>
        <v>Муниципальное бюджетное общеобразовательное учреждение "Степановская средняя общеобразовательная школа" Верхнекетского района Томской области</v>
      </c>
      <c r="C122" s="15">
        <f>анкеты!C120</f>
        <v>100</v>
      </c>
      <c r="D122" s="15">
        <f>SUMIF('бланки '!K124:Y124,"&lt;2")</f>
        <v>14</v>
      </c>
      <c r="E122" s="15">
        <f>COUNTIF('бланки '!K124:Y124,"&lt;2")</f>
        <v>14</v>
      </c>
      <c r="F122" s="15">
        <f>SUMIF('бланки '!Z124:CM124,"&lt;2")</f>
        <v>60</v>
      </c>
      <c r="G122" s="15">
        <f>COUNTIF('бланки '!Z124:CM124,"&lt;2")</f>
        <v>60</v>
      </c>
      <c r="H122" s="15">
        <f>SUM('бланки '!CN124:CQ124)</f>
        <v>4</v>
      </c>
      <c r="I122" s="15">
        <f>анкеты!E120</f>
        <v>100</v>
      </c>
      <c r="J122" s="15">
        <f>анкеты!D120</f>
        <v>100</v>
      </c>
      <c r="K122" s="15">
        <f>анкеты!G120</f>
        <v>100</v>
      </c>
      <c r="L122" s="15">
        <f>анкеты!F120</f>
        <v>100</v>
      </c>
      <c r="M122" s="15">
        <f t="shared" si="62"/>
        <v>100</v>
      </c>
      <c r="N122" s="15">
        <f t="shared" si="63"/>
        <v>100</v>
      </c>
      <c r="O122" s="15">
        <f t="shared" si="64"/>
        <v>100</v>
      </c>
      <c r="P122" s="15">
        <f t="shared" si="65"/>
        <v>100</v>
      </c>
      <c r="Q122" s="52">
        <f t="shared" si="66"/>
        <v>100</v>
      </c>
      <c r="R122" s="52">
        <f t="shared" si="67"/>
        <v>100</v>
      </c>
      <c r="S122" s="52">
        <f t="shared" si="68"/>
        <v>100</v>
      </c>
      <c r="T122" s="51">
        <f t="shared" si="69"/>
        <v>100</v>
      </c>
      <c r="U122" s="15">
        <f>SUM('бланки '!CR124:CV124)</f>
        <v>5</v>
      </c>
      <c r="V122" s="15"/>
      <c r="W122" s="15"/>
      <c r="X122" s="15">
        <f>анкеты!H120</f>
        <v>100</v>
      </c>
      <c r="Y122" s="15">
        <f t="shared" si="70"/>
        <v>100</v>
      </c>
      <c r="Z122" s="52">
        <f t="shared" si="71"/>
        <v>100</v>
      </c>
      <c r="AA122" s="52">
        <f t="shared" si="72"/>
        <v>100</v>
      </c>
      <c r="AB122" s="52">
        <f t="shared" si="73"/>
        <v>100</v>
      </c>
      <c r="AC122" s="20">
        <f t="shared" si="74"/>
        <v>100</v>
      </c>
      <c r="AD122" s="15">
        <f>IF('бланки '!I124=1,('бланки '!CX124+'бланки '!CZ124)*3,SUM('бланки '!CW124:DA124))</f>
        <v>2</v>
      </c>
      <c r="AE122" s="15">
        <f>IF('бланки '!H124=2,SUM('бланки '!DE124:DG124)*2-1,SUM('бланки '!DB124:DG124))</f>
        <v>5</v>
      </c>
      <c r="AF122" s="15">
        <f>анкеты!J120</f>
        <v>25</v>
      </c>
      <c r="AG122" s="15">
        <f>анкеты!I120</f>
        <v>25</v>
      </c>
      <c r="AH122" s="52">
        <f t="shared" si="75"/>
        <v>40</v>
      </c>
      <c r="AI122" s="52">
        <f t="shared" si="76"/>
        <v>100</v>
      </c>
      <c r="AJ122" s="2">
        <f t="shared" si="77"/>
        <v>100</v>
      </c>
      <c r="AK122" s="20">
        <f t="shared" si="78"/>
        <v>82</v>
      </c>
      <c r="AL122" s="15">
        <f>анкеты!K120</f>
        <v>100</v>
      </c>
      <c r="AM122" s="15">
        <f t="shared" si="79"/>
        <v>100</v>
      </c>
      <c r="AN122" s="15">
        <f>анкеты!L120</f>
        <v>100</v>
      </c>
      <c r="AO122" s="15">
        <f t="shared" si="80"/>
        <v>100</v>
      </c>
      <c r="AP122" s="15">
        <f>анкеты!N120</f>
        <v>100</v>
      </c>
      <c r="AQ122" s="15">
        <f>анкеты!M120</f>
        <v>100</v>
      </c>
      <c r="AR122" s="52">
        <f t="shared" si="81"/>
        <v>100</v>
      </c>
      <c r="AS122" s="52">
        <f t="shared" si="82"/>
        <v>100</v>
      </c>
      <c r="AT122" s="52">
        <f t="shared" si="83"/>
        <v>100</v>
      </c>
      <c r="AU122" s="51">
        <f t="shared" si="84"/>
        <v>100</v>
      </c>
      <c r="AV122" s="15">
        <f>анкеты!O120</f>
        <v>100</v>
      </c>
      <c r="AW122" s="15">
        <f t="shared" si="85"/>
        <v>100</v>
      </c>
      <c r="AX122" s="15">
        <f>анкеты!P120</f>
        <v>100</v>
      </c>
      <c r="AY122" s="15">
        <f t="shared" si="86"/>
        <v>100</v>
      </c>
      <c r="AZ122" s="15">
        <f>анкеты!Q120</f>
        <v>100</v>
      </c>
      <c r="BA122" s="15">
        <f t="shared" si="87"/>
        <v>100</v>
      </c>
      <c r="BB122" s="52">
        <f t="shared" si="88"/>
        <v>100</v>
      </c>
      <c r="BC122" s="52">
        <f t="shared" si="89"/>
        <v>100</v>
      </c>
      <c r="BD122" s="52">
        <f t="shared" si="90"/>
        <v>100</v>
      </c>
      <c r="BE122" s="51">
        <f t="shared" si="91"/>
        <v>100</v>
      </c>
      <c r="BF122" s="15">
        <f t="shared" si="92"/>
        <v>96.4</v>
      </c>
    </row>
    <row r="123" spans="1:58">
      <c r="A123" s="15">
        <f>'бланки '!D125</f>
        <v>120</v>
      </c>
      <c r="B123" s="15" t="str">
        <f>'бланки '!C125</f>
        <v>Муниципальное бюджетное общеобразовательное учреждение "Сайгинская средняя общеобразовательная школа" Верхнекетского района Томской области</v>
      </c>
      <c r="C123" s="15">
        <f>анкеты!C121</f>
        <v>48</v>
      </c>
      <c r="D123" s="15">
        <f>SUMIF('бланки '!K125:Y125,"&lt;2")</f>
        <v>14</v>
      </c>
      <c r="E123" s="15">
        <f>COUNTIF('бланки '!K125:Y125,"&lt;2")</f>
        <v>14</v>
      </c>
      <c r="F123" s="15">
        <f>SUMIF('бланки '!Z125:CM125,"&lt;2")</f>
        <v>60</v>
      </c>
      <c r="G123" s="15">
        <f>COUNTIF('бланки '!Z125:CM125,"&lt;2")</f>
        <v>60</v>
      </c>
      <c r="H123" s="15">
        <f>SUM('бланки '!CN125:CQ125)</f>
        <v>4</v>
      </c>
      <c r="I123" s="15">
        <f>анкеты!E121</f>
        <v>48</v>
      </c>
      <c r="J123" s="15">
        <f>анкеты!D121</f>
        <v>48</v>
      </c>
      <c r="K123" s="15">
        <f>анкеты!G121</f>
        <v>48</v>
      </c>
      <c r="L123" s="15">
        <f>анкеты!F121</f>
        <v>48</v>
      </c>
      <c r="M123" s="15">
        <f t="shared" si="62"/>
        <v>100</v>
      </c>
      <c r="N123" s="15">
        <f t="shared" si="63"/>
        <v>100</v>
      </c>
      <c r="O123" s="15">
        <f t="shared" si="64"/>
        <v>100</v>
      </c>
      <c r="P123" s="15">
        <f t="shared" si="65"/>
        <v>100</v>
      </c>
      <c r="Q123" s="52">
        <f t="shared" si="66"/>
        <v>100</v>
      </c>
      <c r="R123" s="52">
        <f t="shared" si="67"/>
        <v>100</v>
      </c>
      <c r="S123" s="52">
        <f t="shared" si="68"/>
        <v>100</v>
      </c>
      <c r="T123" s="51">
        <f t="shared" si="69"/>
        <v>100</v>
      </c>
      <c r="U123" s="15">
        <f>SUM('бланки '!CR125:CV125)</f>
        <v>5</v>
      </c>
      <c r="V123" s="15"/>
      <c r="W123" s="15"/>
      <c r="X123" s="15">
        <f>анкеты!H121</f>
        <v>48</v>
      </c>
      <c r="Y123" s="15">
        <f t="shared" si="70"/>
        <v>48</v>
      </c>
      <c r="Z123" s="52">
        <f t="shared" si="71"/>
        <v>100</v>
      </c>
      <c r="AA123" s="52">
        <f t="shared" si="72"/>
        <v>100</v>
      </c>
      <c r="AB123" s="52">
        <f t="shared" si="73"/>
        <v>100</v>
      </c>
      <c r="AC123" s="20">
        <f t="shared" si="74"/>
        <v>100</v>
      </c>
      <c r="AD123" s="15">
        <f>IF('бланки '!I125=1,('бланки '!CX125+'бланки '!CZ125)*3,SUM('бланки '!CW125:DA125))</f>
        <v>2</v>
      </c>
      <c r="AE123" s="15">
        <f>IF('бланки '!H125=2,SUM('бланки '!DE125:DG125)*2-1,SUM('бланки '!DB125:DG125))</f>
        <v>5</v>
      </c>
      <c r="AF123" s="15">
        <f>анкеты!J121</f>
        <v>12</v>
      </c>
      <c r="AG123" s="15">
        <f>анкеты!I121</f>
        <v>12</v>
      </c>
      <c r="AH123" s="52">
        <f t="shared" si="75"/>
        <v>40</v>
      </c>
      <c r="AI123" s="52">
        <f t="shared" si="76"/>
        <v>100</v>
      </c>
      <c r="AJ123" s="2">
        <f t="shared" si="77"/>
        <v>100</v>
      </c>
      <c r="AK123" s="20">
        <f t="shared" si="78"/>
        <v>82</v>
      </c>
      <c r="AL123" s="15">
        <f>анкеты!K121</f>
        <v>48</v>
      </c>
      <c r="AM123" s="15">
        <f t="shared" si="79"/>
        <v>48</v>
      </c>
      <c r="AN123" s="15">
        <f>анкеты!L121</f>
        <v>48</v>
      </c>
      <c r="AO123" s="15">
        <f t="shared" si="80"/>
        <v>48</v>
      </c>
      <c r="AP123" s="15">
        <f>анкеты!N121</f>
        <v>48</v>
      </c>
      <c r="AQ123" s="15">
        <f>анкеты!M121</f>
        <v>48</v>
      </c>
      <c r="AR123" s="52">
        <f t="shared" si="81"/>
        <v>100</v>
      </c>
      <c r="AS123" s="52">
        <f t="shared" si="82"/>
        <v>100</v>
      </c>
      <c r="AT123" s="52">
        <f t="shared" si="83"/>
        <v>100</v>
      </c>
      <c r="AU123" s="51">
        <f t="shared" si="84"/>
        <v>100</v>
      </c>
      <c r="AV123" s="15">
        <f>анкеты!O121</f>
        <v>48</v>
      </c>
      <c r="AW123" s="15">
        <f t="shared" si="85"/>
        <v>48</v>
      </c>
      <c r="AX123" s="15">
        <f>анкеты!P121</f>
        <v>48</v>
      </c>
      <c r="AY123" s="15">
        <f t="shared" si="86"/>
        <v>48</v>
      </c>
      <c r="AZ123" s="15">
        <f>анкеты!Q121</f>
        <v>48</v>
      </c>
      <c r="BA123" s="15">
        <f t="shared" si="87"/>
        <v>48</v>
      </c>
      <c r="BB123" s="52">
        <f t="shared" si="88"/>
        <v>100</v>
      </c>
      <c r="BC123" s="52">
        <f t="shared" si="89"/>
        <v>100</v>
      </c>
      <c r="BD123" s="52">
        <f t="shared" si="90"/>
        <v>100</v>
      </c>
      <c r="BE123" s="51">
        <f t="shared" si="91"/>
        <v>100</v>
      </c>
      <c r="BF123" s="15">
        <f t="shared" si="92"/>
        <v>96.4</v>
      </c>
    </row>
    <row r="124" spans="1:58">
      <c r="A124" s="15">
        <f>'бланки '!D126</f>
        <v>121</v>
      </c>
      <c r="B124" s="15" t="str">
        <f>'бланки '!C126</f>
        <v>Муниципальное бюджетное общеобразовательное учреждение "Катайгинская средняя общеобразовательная школа" Верхнекетского района Томской области</v>
      </c>
      <c r="C124" s="15">
        <f>анкеты!C122</f>
        <v>55</v>
      </c>
      <c r="D124" s="15">
        <f>SUMIF('бланки '!K126:Y126,"&lt;2")</f>
        <v>14</v>
      </c>
      <c r="E124" s="15">
        <f>COUNTIF('бланки '!K126:Y126,"&lt;2")</f>
        <v>14</v>
      </c>
      <c r="F124" s="15">
        <f>SUMIF('бланки '!Z126:CM126,"&lt;2")</f>
        <v>60</v>
      </c>
      <c r="G124" s="15">
        <f>COUNTIF('бланки '!Z126:CM126,"&lt;2")</f>
        <v>60</v>
      </c>
      <c r="H124" s="15">
        <f>SUM('бланки '!CN126:CQ126)</f>
        <v>4</v>
      </c>
      <c r="I124" s="15">
        <f>анкеты!E122</f>
        <v>55</v>
      </c>
      <c r="J124" s="15">
        <f>анкеты!D122</f>
        <v>55</v>
      </c>
      <c r="K124" s="15">
        <f>анкеты!G122</f>
        <v>55</v>
      </c>
      <c r="L124" s="15">
        <f>анкеты!F122</f>
        <v>55</v>
      </c>
      <c r="M124" s="15">
        <f t="shared" si="62"/>
        <v>100</v>
      </c>
      <c r="N124" s="15">
        <f t="shared" si="63"/>
        <v>100</v>
      </c>
      <c r="O124" s="15">
        <f t="shared" si="64"/>
        <v>100</v>
      </c>
      <c r="P124" s="15">
        <f t="shared" si="65"/>
        <v>100</v>
      </c>
      <c r="Q124" s="52">
        <f t="shared" si="66"/>
        <v>100</v>
      </c>
      <c r="R124" s="52">
        <f t="shared" si="67"/>
        <v>100</v>
      </c>
      <c r="S124" s="52">
        <f t="shared" si="68"/>
        <v>100</v>
      </c>
      <c r="T124" s="51">
        <f t="shared" si="69"/>
        <v>100</v>
      </c>
      <c r="U124" s="15">
        <f>SUM('бланки '!CR126:CV126)</f>
        <v>5</v>
      </c>
      <c r="V124" s="15"/>
      <c r="W124" s="15"/>
      <c r="X124" s="15">
        <f>анкеты!H122</f>
        <v>55</v>
      </c>
      <c r="Y124" s="15">
        <f t="shared" si="70"/>
        <v>55</v>
      </c>
      <c r="Z124" s="52">
        <f t="shared" si="71"/>
        <v>100</v>
      </c>
      <c r="AA124" s="52">
        <f t="shared" si="72"/>
        <v>100</v>
      </c>
      <c r="AB124" s="52">
        <f t="shared" si="73"/>
        <v>100</v>
      </c>
      <c r="AC124" s="20">
        <f t="shared" si="74"/>
        <v>100</v>
      </c>
      <c r="AD124" s="15">
        <f>IF('бланки '!I126=1,('бланки '!CX126+'бланки '!CZ126)*3,SUM('бланки '!CW126:DA126))</f>
        <v>1</v>
      </c>
      <c r="AE124" s="15">
        <f>IF('бланки '!H126=2,SUM('бланки '!DE126:DG126)*2-1,SUM('бланки '!DB126:DG126))</f>
        <v>4</v>
      </c>
      <c r="AF124" s="15">
        <f>анкеты!J122</f>
        <v>14</v>
      </c>
      <c r="AG124" s="15">
        <f>анкеты!I122</f>
        <v>14</v>
      </c>
      <c r="AH124" s="52">
        <f t="shared" si="75"/>
        <v>20</v>
      </c>
      <c r="AI124" s="52">
        <f t="shared" si="76"/>
        <v>80</v>
      </c>
      <c r="AJ124" s="2">
        <f t="shared" si="77"/>
        <v>100</v>
      </c>
      <c r="AK124" s="20">
        <f t="shared" si="78"/>
        <v>68</v>
      </c>
      <c r="AL124" s="15">
        <f>анкеты!K122</f>
        <v>55</v>
      </c>
      <c r="AM124" s="15">
        <f t="shared" si="79"/>
        <v>55</v>
      </c>
      <c r="AN124" s="15">
        <f>анкеты!L122</f>
        <v>55</v>
      </c>
      <c r="AO124" s="15">
        <f t="shared" si="80"/>
        <v>55</v>
      </c>
      <c r="AP124" s="15">
        <f>анкеты!N122</f>
        <v>55</v>
      </c>
      <c r="AQ124" s="15">
        <f>анкеты!M122</f>
        <v>55</v>
      </c>
      <c r="AR124" s="52">
        <f t="shared" si="81"/>
        <v>100</v>
      </c>
      <c r="AS124" s="52">
        <f t="shared" si="82"/>
        <v>100</v>
      </c>
      <c r="AT124" s="52">
        <f t="shared" si="83"/>
        <v>100</v>
      </c>
      <c r="AU124" s="51">
        <f t="shared" si="84"/>
        <v>100</v>
      </c>
      <c r="AV124" s="15">
        <f>анкеты!O122</f>
        <v>55</v>
      </c>
      <c r="AW124" s="15">
        <f t="shared" si="85"/>
        <v>55</v>
      </c>
      <c r="AX124" s="15">
        <f>анкеты!P122</f>
        <v>55</v>
      </c>
      <c r="AY124" s="15">
        <f t="shared" si="86"/>
        <v>55</v>
      </c>
      <c r="AZ124" s="15">
        <f>анкеты!Q122</f>
        <v>55</v>
      </c>
      <c r="BA124" s="15">
        <f t="shared" si="87"/>
        <v>55</v>
      </c>
      <c r="BB124" s="52">
        <f t="shared" si="88"/>
        <v>100</v>
      </c>
      <c r="BC124" s="52">
        <f t="shared" si="89"/>
        <v>100</v>
      </c>
      <c r="BD124" s="52">
        <f t="shared" si="90"/>
        <v>100</v>
      </c>
      <c r="BE124" s="51">
        <f t="shared" si="91"/>
        <v>100</v>
      </c>
      <c r="BF124" s="15">
        <f t="shared" si="92"/>
        <v>93.6</v>
      </c>
    </row>
    <row r="125" spans="1:58">
      <c r="A125" s="15">
        <f>'бланки '!D127</f>
        <v>122</v>
      </c>
      <c r="B125" s="15" t="str">
        <f>'бланки '!C127</f>
        <v>Муниципальное автономное общеобразовательное учреждение "Белоярская средняя общеобразовательная школа №2"</v>
      </c>
      <c r="C125" s="15">
        <f>анкеты!C123</f>
        <v>259</v>
      </c>
      <c r="D125" s="15">
        <f>SUMIF('бланки '!K127:Y127,"&lt;2")</f>
        <v>14</v>
      </c>
      <c r="E125" s="15">
        <f>COUNTIF('бланки '!K127:Y127,"&lt;2")</f>
        <v>14</v>
      </c>
      <c r="F125" s="15">
        <f>SUMIF('бланки '!Z127:CM127,"&lt;2")</f>
        <v>60</v>
      </c>
      <c r="G125" s="15">
        <f>COUNTIF('бланки '!Z127:CM127,"&lt;2")</f>
        <v>60</v>
      </c>
      <c r="H125" s="15">
        <f>SUM('бланки '!CN127:CQ127)</f>
        <v>4</v>
      </c>
      <c r="I125" s="15">
        <f>анкеты!E123</f>
        <v>259</v>
      </c>
      <c r="J125" s="15">
        <f>анкеты!D123</f>
        <v>259</v>
      </c>
      <c r="K125" s="15">
        <f>анкеты!G123</f>
        <v>259</v>
      </c>
      <c r="L125" s="15">
        <f>анкеты!F123</f>
        <v>259</v>
      </c>
      <c r="M125" s="15">
        <f t="shared" si="62"/>
        <v>100</v>
      </c>
      <c r="N125" s="15">
        <f t="shared" si="63"/>
        <v>100</v>
      </c>
      <c r="O125" s="15">
        <f t="shared" si="64"/>
        <v>100</v>
      </c>
      <c r="P125" s="15">
        <f t="shared" si="65"/>
        <v>100</v>
      </c>
      <c r="Q125" s="52">
        <f t="shared" si="66"/>
        <v>100</v>
      </c>
      <c r="R125" s="52">
        <f t="shared" si="67"/>
        <v>100</v>
      </c>
      <c r="S125" s="52">
        <f t="shared" si="68"/>
        <v>100</v>
      </c>
      <c r="T125" s="51">
        <f t="shared" si="69"/>
        <v>100</v>
      </c>
      <c r="U125" s="15">
        <f>SUM('бланки '!CR127:CV127)</f>
        <v>5</v>
      </c>
      <c r="V125" s="15"/>
      <c r="W125" s="15"/>
      <c r="X125" s="15">
        <f>анкеты!H123</f>
        <v>259</v>
      </c>
      <c r="Y125" s="15">
        <f t="shared" si="70"/>
        <v>259</v>
      </c>
      <c r="Z125" s="52">
        <f t="shared" si="71"/>
        <v>100</v>
      </c>
      <c r="AA125" s="52">
        <f t="shared" si="72"/>
        <v>100</v>
      </c>
      <c r="AB125" s="52">
        <f t="shared" si="73"/>
        <v>100</v>
      </c>
      <c r="AC125" s="20">
        <f t="shared" si="74"/>
        <v>100</v>
      </c>
      <c r="AD125" s="15">
        <f>IF('бланки '!I127=1,('бланки '!CX127+'бланки '!CZ127)*3,SUM('бланки '!CW127:DA127))</f>
        <v>4</v>
      </c>
      <c r="AE125" s="15">
        <f>IF('бланки '!H127=2,SUM('бланки '!DE127:DG127)*2-1,SUM('бланки '!DB127:DG127))</f>
        <v>5</v>
      </c>
      <c r="AF125" s="15">
        <f>анкеты!J123</f>
        <v>65</v>
      </c>
      <c r="AG125" s="15">
        <f>анкеты!I123</f>
        <v>65</v>
      </c>
      <c r="AH125" s="52">
        <f t="shared" si="75"/>
        <v>80</v>
      </c>
      <c r="AI125" s="52">
        <f t="shared" si="76"/>
        <v>100</v>
      </c>
      <c r="AJ125" s="2">
        <f t="shared" si="77"/>
        <v>100</v>
      </c>
      <c r="AK125" s="20">
        <f t="shared" si="78"/>
        <v>94</v>
      </c>
      <c r="AL125" s="15">
        <f>анкеты!K123</f>
        <v>259</v>
      </c>
      <c r="AM125" s="15">
        <f t="shared" si="79"/>
        <v>259</v>
      </c>
      <c r="AN125" s="15">
        <f>анкеты!L123</f>
        <v>259</v>
      </c>
      <c r="AO125" s="15">
        <f t="shared" si="80"/>
        <v>259</v>
      </c>
      <c r="AP125" s="15">
        <f>анкеты!N123</f>
        <v>259</v>
      </c>
      <c r="AQ125" s="15">
        <f>анкеты!M123</f>
        <v>259</v>
      </c>
      <c r="AR125" s="52">
        <f t="shared" si="81"/>
        <v>100</v>
      </c>
      <c r="AS125" s="52">
        <f t="shared" si="82"/>
        <v>100</v>
      </c>
      <c r="AT125" s="52">
        <f t="shared" si="83"/>
        <v>100</v>
      </c>
      <c r="AU125" s="51">
        <f t="shared" si="84"/>
        <v>100</v>
      </c>
      <c r="AV125" s="15">
        <f>анкеты!O123</f>
        <v>259</v>
      </c>
      <c r="AW125" s="15">
        <f t="shared" si="85"/>
        <v>259</v>
      </c>
      <c r="AX125" s="15">
        <f>анкеты!P123</f>
        <v>259</v>
      </c>
      <c r="AY125" s="15">
        <f t="shared" si="86"/>
        <v>259</v>
      </c>
      <c r="AZ125" s="15">
        <f>анкеты!Q123</f>
        <v>259</v>
      </c>
      <c r="BA125" s="15">
        <f t="shared" si="87"/>
        <v>259</v>
      </c>
      <c r="BB125" s="52">
        <f t="shared" si="88"/>
        <v>100</v>
      </c>
      <c r="BC125" s="52">
        <f t="shared" si="89"/>
        <v>100</v>
      </c>
      <c r="BD125" s="52">
        <f t="shared" si="90"/>
        <v>100</v>
      </c>
      <c r="BE125" s="51">
        <f t="shared" si="91"/>
        <v>100</v>
      </c>
      <c r="BF125" s="15">
        <f t="shared" si="92"/>
        <v>98.8</v>
      </c>
    </row>
    <row r="126" spans="1:58">
      <c r="A126" s="15">
        <f>'бланки '!D128</f>
        <v>123</v>
      </c>
      <c r="B126" s="15" t="str">
        <f>'бланки '!C128</f>
        <v>Муниципальное общеобразовательное учреждение «Высоковская средняя общеобразовательная школа» Зырянского района</v>
      </c>
      <c r="C126" s="15">
        <f>анкеты!C124</f>
        <v>43</v>
      </c>
      <c r="D126" s="15">
        <f>SUMIF('бланки '!K128:Y128,"&lt;2")</f>
        <v>14</v>
      </c>
      <c r="E126" s="15">
        <f>COUNTIF('бланки '!K128:Y128,"&lt;2")</f>
        <v>14</v>
      </c>
      <c r="F126" s="15">
        <f>SUMIF('бланки '!Z128:CM128,"&lt;2")</f>
        <v>60</v>
      </c>
      <c r="G126" s="15">
        <f>COUNTIF('бланки '!Z128:CM128,"&lt;2")</f>
        <v>60</v>
      </c>
      <c r="H126" s="15">
        <f>SUM('бланки '!CN128:CQ128)</f>
        <v>4</v>
      </c>
      <c r="I126" s="15">
        <f>анкеты!E124</f>
        <v>43</v>
      </c>
      <c r="J126" s="15">
        <f>анкеты!D124</f>
        <v>43</v>
      </c>
      <c r="K126" s="15">
        <f>анкеты!G124</f>
        <v>43</v>
      </c>
      <c r="L126" s="15">
        <f>анкеты!F124</f>
        <v>43</v>
      </c>
      <c r="M126" s="15">
        <f t="shared" si="62"/>
        <v>100</v>
      </c>
      <c r="N126" s="15">
        <f t="shared" si="63"/>
        <v>100</v>
      </c>
      <c r="O126" s="15">
        <f t="shared" si="64"/>
        <v>100</v>
      </c>
      <c r="P126" s="15">
        <f t="shared" si="65"/>
        <v>100</v>
      </c>
      <c r="Q126" s="52">
        <f t="shared" si="66"/>
        <v>100</v>
      </c>
      <c r="R126" s="52">
        <f t="shared" si="67"/>
        <v>100</v>
      </c>
      <c r="S126" s="52">
        <f t="shared" si="68"/>
        <v>100</v>
      </c>
      <c r="T126" s="51">
        <f t="shared" si="69"/>
        <v>100</v>
      </c>
      <c r="U126" s="15">
        <f>SUM('бланки '!CR128:CV128)</f>
        <v>5</v>
      </c>
      <c r="V126" s="15"/>
      <c r="W126" s="15"/>
      <c r="X126" s="15">
        <f>анкеты!H124</f>
        <v>43</v>
      </c>
      <c r="Y126" s="15">
        <f t="shared" si="70"/>
        <v>43</v>
      </c>
      <c r="Z126" s="52">
        <f t="shared" si="71"/>
        <v>100</v>
      </c>
      <c r="AA126" s="52">
        <f t="shared" si="72"/>
        <v>100</v>
      </c>
      <c r="AB126" s="52">
        <f t="shared" si="73"/>
        <v>100</v>
      </c>
      <c r="AC126" s="20">
        <f t="shared" si="74"/>
        <v>100</v>
      </c>
      <c r="AD126" s="15">
        <f>IF('бланки '!I128=1,('бланки '!CX128+'бланки '!CZ128)*3,SUM('бланки '!CW128:DA128))</f>
        <v>2</v>
      </c>
      <c r="AE126" s="15">
        <f>IF('бланки '!H128=2,SUM('бланки '!DE128:DG128)*2-1,SUM('бланки '!DB128:DG128))</f>
        <v>3</v>
      </c>
      <c r="AF126" s="15">
        <f>анкеты!J124</f>
        <v>11</v>
      </c>
      <c r="AG126" s="15">
        <f>анкеты!I124</f>
        <v>11</v>
      </c>
      <c r="AH126" s="52">
        <f t="shared" si="75"/>
        <v>40</v>
      </c>
      <c r="AI126" s="52">
        <f t="shared" si="76"/>
        <v>60</v>
      </c>
      <c r="AJ126" s="2">
        <f t="shared" si="77"/>
        <v>100</v>
      </c>
      <c r="AK126" s="20">
        <f t="shared" si="78"/>
        <v>66</v>
      </c>
      <c r="AL126" s="15">
        <f>анкеты!K124</f>
        <v>43</v>
      </c>
      <c r="AM126" s="15">
        <f t="shared" si="79"/>
        <v>43</v>
      </c>
      <c r="AN126" s="15">
        <f>анкеты!L124</f>
        <v>43</v>
      </c>
      <c r="AO126" s="15">
        <f t="shared" si="80"/>
        <v>43</v>
      </c>
      <c r="AP126" s="15">
        <f>анкеты!N124</f>
        <v>43</v>
      </c>
      <c r="AQ126" s="15">
        <f>анкеты!M124</f>
        <v>43</v>
      </c>
      <c r="AR126" s="52">
        <f t="shared" si="81"/>
        <v>100</v>
      </c>
      <c r="AS126" s="52">
        <f t="shared" si="82"/>
        <v>100</v>
      </c>
      <c r="AT126" s="52">
        <f t="shared" si="83"/>
        <v>100</v>
      </c>
      <c r="AU126" s="51">
        <f t="shared" si="84"/>
        <v>100</v>
      </c>
      <c r="AV126" s="15">
        <f>анкеты!O124</f>
        <v>43</v>
      </c>
      <c r="AW126" s="15">
        <f t="shared" si="85"/>
        <v>43</v>
      </c>
      <c r="AX126" s="15">
        <f>анкеты!P124</f>
        <v>43</v>
      </c>
      <c r="AY126" s="15">
        <f t="shared" si="86"/>
        <v>43</v>
      </c>
      <c r="AZ126" s="15">
        <f>анкеты!Q124</f>
        <v>43</v>
      </c>
      <c r="BA126" s="15">
        <f t="shared" si="87"/>
        <v>43</v>
      </c>
      <c r="BB126" s="52">
        <f t="shared" si="88"/>
        <v>100</v>
      </c>
      <c r="BC126" s="52">
        <f t="shared" si="89"/>
        <v>100</v>
      </c>
      <c r="BD126" s="52">
        <f t="shared" si="90"/>
        <v>100</v>
      </c>
      <c r="BE126" s="51">
        <f t="shared" si="91"/>
        <v>100</v>
      </c>
      <c r="BF126" s="15">
        <f t="shared" si="92"/>
        <v>93.2</v>
      </c>
    </row>
    <row r="127" spans="1:58">
      <c r="A127" s="15">
        <f>'бланки '!D129</f>
        <v>124</v>
      </c>
      <c r="B127" s="15" t="str">
        <f>'бланки '!C129</f>
        <v>Муниципальное бюджетное общеобразовательное учреждение «Зырянская средняя общеобразовательная школа» Зырянского района</v>
      </c>
      <c r="C127" s="15">
        <f>анкеты!C125</f>
        <v>439</v>
      </c>
      <c r="D127" s="15">
        <f>SUMIF('бланки '!K129:Y129,"&lt;2")</f>
        <v>14</v>
      </c>
      <c r="E127" s="15">
        <f>COUNTIF('бланки '!K129:Y129,"&lt;2")</f>
        <v>14</v>
      </c>
      <c r="F127" s="15">
        <f>SUMIF('бланки '!Z129:CM129,"&lt;2")</f>
        <v>60</v>
      </c>
      <c r="G127" s="15">
        <f>COUNTIF('бланки '!Z129:CM129,"&lt;2")</f>
        <v>60</v>
      </c>
      <c r="H127" s="15">
        <f>SUM('бланки '!CN129:CQ129)</f>
        <v>4</v>
      </c>
      <c r="I127" s="15">
        <f>анкеты!E125</f>
        <v>439</v>
      </c>
      <c r="J127" s="15">
        <f>анкеты!D125</f>
        <v>439</v>
      </c>
      <c r="K127" s="15">
        <f>анкеты!G125</f>
        <v>439</v>
      </c>
      <c r="L127" s="15">
        <f>анкеты!F125</f>
        <v>439</v>
      </c>
      <c r="M127" s="15">
        <f t="shared" si="62"/>
        <v>100</v>
      </c>
      <c r="N127" s="15">
        <f t="shared" si="63"/>
        <v>100</v>
      </c>
      <c r="O127" s="15">
        <f t="shared" si="64"/>
        <v>100</v>
      </c>
      <c r="P127" s="15">
        <f t="shared" si="65"/>
        <v>100</v>
      </c>
      <c r="Q127" s="52">
        <f t="shared" si="66"/>
        <v>100</v>
      </c>
      <c r="R127" s="52">
        <f t="shared" si="67"/>
        <v>100</v>
      </c>
      <c r="S127" s="52">
        <f t="shared" si="68"/>
        <v>100</v>
      </c>
      <c r="T127" s="51">
        <f t="shared" si="69"/>
        <v>100</v>
      </c>
      <c r="U127" s="15">
        <f>SUM('бланки '!CR129:CV129)</f>
        <v>5</v>
      </c>
      <c r="V127" s="15"/>
      <c r="W127" s="15"/>
      <c r="X127" s="15">
        <f>анкеты!H125</f>
        <v>439</v>
      </c>
      <c r="Y127" s="15">
        <f t="shared" si="70"/>
        <v>439</v>
      </c>
      <c r="Z127" s="52">
        <f t="shared" si="71"/>
        <v>100</v>
      </c>
      <c r="AA127" s="52">
        <f t="shared" si="72"/>
        <v>100</v>
      </c>
      <c r="AB127" s="52">
        <f t="shared" si="73"/>
        <v>100</v>
      </c>
      <c r="AC127" s="20">
        <f t="shared" si="74"/>
        <v>100</v>
      </c>
      <c r="AD127" s="15">
        <f>IF('бланки '!I129=1,('бланки '!CX129+'бланки '!CZ129)*3,SUM('бланки '!CW129:DA129))</f>
        <v>4</v>
      </c>
      <c r="AE127" s="15">
        <f>IF('бланки '!H129=2,SUM('бланки '!DE129:DG129)*2-1,SUM('бланки '!DB129:DG129))</f>
        <v>3</v>
      </c>
      <c r="AF127" s="15">
        <f>анкеты!J125</f>
        <v>110</v>
      </c>
      <c r="AG127" s="15">
        <f>анкеты!I125</f>
        <v>110</v>
      </c>
      <c r="AH127" s="52">
        <f t="shared" si="75"/>
        <v>80</v>
      </c>
      <c r="AI127" s="52">
        <f t="shared" si="76"/>
        <v>60</v>
      </c>
      <c r="AJ127" s="2">
        <f t="shared" si="77"/>
        <v>100</v>
      </c>
      <c r="AK127" s="20">
        <f t="shared" si="78"/>
        <v>78</v>
      </c>
      <c r="AL127" s="15">
        <f>анкеты!K125</f>
        <v>439</v>
      </c>
      <c r="AM127" s="15">
        <f t="shared" si="79"/>
        <v>439</v>
      </c>
      <c r="AN127" s="15">
        <f>анкеты!L125</f>
        <v>439</v>
      </c>
      <c r="AO127" s="15">
        <f t="shared" si="80"/>
        <v>439</v>
      </c>
      <c r="AP127" s="15">
        <f>анкеты!N125</f>
        <v>439</v>
      </c>
      <c r="AQ127" s="15">
        <f>анкеты!M125</f>
        <v>439</v>
      </c>
      <c r="AR127" s="52">
        <f t="shared" si="81"/>
        <v>100</v>
      </c>
      <c r="AS127" s="52">
        <f t="shared" si="82"/>
        <v>100</v>
      </c>
      <c r="AT127" s="52">
        <f t="shared" si="83"/>
        <v>100</v>
      </c>
      <c r="AU127" s="51">
        <f t="shared" si="84"/>
        <v>100</v>
      </c>
      <c r="AV127" s="15">
        <f>анкеты!O125</f>
        <v>439</v>
      </c>
      <c r="AW127" s="15">
        <f t="shared" si="85"/>
        <v>439</v>
      </c>
      <c r="AX127" s="15">
        <f>анкеты!P125</f>
        <v>439</v>
      </c>
      <c r="AY127" s="15">
        <f t="shared" si="86"/>
        <v>439</v>
      </c>
      <c r="AZ127" s="15">
        <f>анкеты!Q125</f>
        <v>439</v>
      </c>
      <c r="BA127" s="15">
        <f t="shared" si="87"/>
        <v>439</v>
      </c>
      <c r="BB127" s="52">
        <f t="shared" si="88"/>
        <v>100</v>
      </c>
      <c r="BC127" s="52">
        <f t="shared" si="89"/>
        <v>100</v>
      </c>
      <c r="BD127" s="52">
        <f t="shared" si="90"/>
        <v>100</v>
      </c>
      <c r="BE127" s="51">
        <f t="shared" si="91"/>
        <v>100</v>
      </c>
      <c r="BF127" s="15">
        <f t="shared" si="92"/>
        <v>95.6</v>
      </c>
    </row>
    <row r="128" spans="1:58">
      <c r="A128" s="15">
        <f>'бланки '!D130</f>
        <v>125</v>
      </c>
      <c r="B128" s="15" t="str">
        <f>'бланки '!C130</f>
        <v>Муниципальное бюджетное общеобразовательное учреждение «Берлинская основная общеобразовательная школа» Зырянского района</v>
      </c>
      <c r="C128" s="15">
        <f>анкеты!C126</f>
        <v>32</v>
      </c>
      <c r="D128" s="15">
        <f>SUMIF('бланки '!K130:Y130,"&lt;2")</f>
        <v>14</v>
      </c>
      <c r="E128" s="15">
        <f>COUNTIF('бланки '!K130:Y130,"&lt;2")</f>
        <v>14</v>
      </c>
      <c r="F128" s="15">
        <f>SUMIF('бланки '!Z130:CM130,"&lt;2")</f>
        <v>60</v>
      </c>
      <c r="G128" s="15">
        <f>COUNTIF('бланки '!Z130:CM130,"&lt;2")</f>
        <v>60</v>
      </c>
      <c r="H128" s="15">
        <f>SUM('бланки '!CN130:CQ130)</f>
        <v>4</v>
      </c>
      <c r="I128" s="15">
        <f>анкеты!E126</f>
        <v>32</v>
      </c>
      <c r="J128" s="15">
        <f>анкеты!D126</f>
        <v>32</v>
      </c>
      <c r="K128" s="15">
        <f>анкеты!G126</f>
        <v>32</v>
      </c>
      <c r="L128" s="15">
        <f>анкеты!F126</f>
        <v>32</v>
      </c>
      <c r="M128" s="15">
        <f t="shared" si="62"/>
        <v>100</v>
      </c>
      <c r="N128" s="15">
        <f t="shared" si="63"/>
        <v>100</v>
      </c>
      <c r="O128" s="15">
        <f t="shared" si="64"/>
        <v>100</v>
      </c>
      <c r="P128" s="15">
        <f t="shared" si="65"/>
        <v>100</v>
      </c>
      <c r="Q128" s="52">
        <f t="shared" si="66"/>
        <v>100</v>
      </c>
      <c r="R128" s="52">
        <f t="shared" si="67"/>
        <v>100</v>
      </c>
      <c r="S128" s="52">
        <f t="shared" si="68"/>
        <v>100</v>
      </c>
      <c r="T128" s="51">
        <f t="shared" si="69"/>
        <v>100</v>
      </c>
      <c r="U128" s="15">
        <f>SUM('бланки '!CR130:CV130)</f>
        <v>5</v>
      </c>
      <c r="V128" s="15"/>
      <c r="W128" s="15"/>
      <c r="X128" s="15">
        <f>анкеты!H126</f>
        <v>32</v>
      </c>
      <c r="Y128" s="15">
        <f t="shared" si="70"/>
        <v>32</v>
      </c>
      <c r="Z128" s="52">
        <f t="shared" si="71"/>
        <v>100</v>
      </c>
      <c r="AA128" s="52">
        <f t="shared" si="72"/>
        <v>100</v>
      </c>
      <c r="AB128" s="52">
        <f t="shared" si="73"/>
        <v>100</v>
      </c>
      <c r="AC128" s="20">
        <f t="shared" si="74"/>
        <v>100</v>
      </c>
      <c r="AD128" s="15">
        <f>IF('бланки '!I130=1,('бланки '!CX130+'бланки '!CZ130)*3,SUM('бланки '!CW130:DA130))</f>
        <v>1</v>
      </c>
      <c r="AE128" s="15">
        <f>IF('бланки '!H130=2,SUM('бланки '!DE130:DG130)*2-1,SUM('бланки '!DB130:DG130))</f>
        <v>4</v>
      </c>
      <c r="AF128" s="15">
        <f>анкеты!J126</f>
        <v>8</v>
      </c>
      <c r="AG128" s="15">
        <f>анкеты!I126</f>
        <v>8</v>
      </c>
      <c r="AH128" s="52">
        <f t="shared" si="75"/>
        <v>20</v>
      </c>
      <c r="AI128" s="52">
        <f t="shared" si="76"/>
        <v>80</v>
      </c>
      <c r="AJ128" s="2">
        <f t="shared" si="77"/>
        <v>100</v>
      </c>
      <c r="AK128" s="20">
        <f t="shared" si="78"/>
        <v>68</v>
      </c>
      <c r="AL128" s="15">
        <f>анкеты!K126</f>
        <v>32</v>
      </c>
      <c r="AM128" s="15">
        <f t="shared" si="79"/>
        <v>32</v>
      </c>
      <c r="AN128" s="15">
        <f>анкеты!L126</f>
        <v>32</v>
      </c>
      <c r="AO128" s="15">
        <f t="shared" si="80"/>
        <v>32</v>
      </c>
      <c r="AP128" s="15">
        <f>анкеты!N126</f>
        <v>32</v>
      </c>
      <c r="AQ128" s="15">
        <f>анкеты!M126</f>
        <v>32</v>
      </c>
      <c r="AR128" s="52">
        <f t="shared" si="81"/>
        <v>100</v>
      </c>
      <c r="AS128" s="52">
        <f t="shared" si="82"/>
        <v>100</v>
      </c>
      <c r="AT128" s="52">
        <f t="shared" si="83"/>
        <v>100</v>
      </c>
      <c r="AU128" s="51">
        <f t="shared" si="84"/>
        <v>100</v>
      </c>
      <c r="AV128" s="15">
        <f>анкеты!O126</f>
        <v>32</v>
      </c>
      <c r="AW128" s="15">
        <f t="shared" si="85"/>
        <v>32</v>
      </c>
      <c r="AX128" s="15">
        <f>анкеты!P126</f>
        <v>32</v>
      </c>
      <c r="AY128" s="15">
        <f t="shared" si="86"/>
        <v>32</v>
      </c>
      <c r="AZ128" s="15">
        <f>анкеты!Q126</f>
        <v>32</v>
      </c>
      <c r="BA128" s="15">
        <f t="shared" si="87"/>
        <v>32</v>
      </c>
      <c r="BB128" s="52">
        <f t="shared" si="88"/>
        <v>100</v>
      </c>
      <c r="BC128" s="52">
        <f t="shared" si="89"/>
        <v>100</v>
      </c>
      <c r="BD128" s="52">
        <f t="shared" si="90"/>
        <v>100</v>
      </c>
      <c r="BE128" s="51">
        <f t="shared" si="91"/>
        <v>100</v>
      </c>
      <c r="BF128" s="15">
        <f t="shared" si="92"/>
        <v>93.6</v>
      </c>
    </row>
    <row r="129" spans="1:58">
      <c r="A129" s="15">
        <f>'бланки '!D131</f>
        <v>126</v>
      </c>
      <c r="B129" s="15" t="str">
        <f>'бланки '!C131</f>
        <v>Муниципальное бюджетное общеобразовательное учреждение «Семёновская основная общеобразовательная школа» Зырянского района</v>
      </c>
      <c r="C129" s="15">
        <f>анкеты!C127</f>
        <v>28</v>
      </c>
      <c r="D129" s="15">
        <f>SUMIF('бланки '!K131:Y131,"&lt;2")</f>
        <v>14</v>
      </c>
      <c r="E129" s="15">
        <f>COUNTIF('бланки '!K131:Y131,"&lt;2")</f>
        <v>14</v>
      </c>
      <c r="F129" s="15">
        <f>SUMIF('бланки '!Z131:CM131,"&lt;2")</f>
        <v>60</v>
      </c>
      <c r="G129" s="15">
        <f>COUNTIF('бланки '!Z131:CM131,"&lt;2")</f>
        <v>60</v>
      </c>
      <c r="H129" s="15">
        <f>SUM('бланки '!CN131:CQ131)</f>
        <v>4</v>
      </c>
      <c r="I129" s="15">
        <f>анкеты!E127</f>
        <v>28</v>
      </c>
      <c r="J129" s="15">
        <f>анкеты!D127</f>
        <v>28</v>
      </c>
      <c r="K129" s="15">
        <f>анкеты!G127</f>
        <v>28</v>
      </c>
      <c r="L129" s="15">
        <f>анкеты!F127</f>
        <v>28</v>
      </c>
      <c r="M129" s="15">
        <f t="shared" si="62"/>
        <v>100</v>
      </c>
      <c r="N129" s="15">
        <f t="shared" si="63"/>
        <v>100</v>
      </c>
      <c r="O129" s="15">
        <f t="shared" si="64"/>
        <v>100</v>
      </c>
      <c r="P129" s="15">
        <f t="shared" si="65"/>
        <v>100</v>
      </c>
      <c r="Q129" s="52">
        <f t="shared" si="66"/>
        <v>100</v>
      </c>
      <c r="R129" s="52">
        <f t="shared" si="67"/>
        <v>100</v>
      </c>
      <c r="S129" s="52">
        <f t="shared" si="68"/>
        <v>100</v>
      </c>
      <c r="T129" s="51">
        <f t="shared" si="69"/>
        <v>100</v>
      </c>
      <c r="U129" s="15">
        <f>SUM('бланки '!CR131:CV131)</f>
        <v>5</v>
      </c>
      <c r="V129" s="15"/>
      <c r="W129" s="15"/>
      <c r="X129" s="15">
        <f>анкеты!H127</f>
        <v>28</v>
      </c>
      <c r="Y129" s="15">
        <f t="shared" si="70"/>
        <v>28</v>
      </c>
      <c r="Z129" s="52">
        <f t="shared" si="71"/>
        <v>100</v>
      </c>
      <c r="AA129" s="52">
        <f t="shared" si="72"/>
        <v>100</v>
      </c>
      <c r="AB129" s="52">
        <f t="shared" si="73"/>
        <v>100</v>
      </c>
      <c r="AC129" s="20">
        <f t="shared" si="74"/>
        <v>100</v>
      </c>
      <c r="AD129" s="15">
        <f>IF('бланки '!I131=1,('бланки '!CX131+'бланки '!CZ131)*3,SUM('бланки '!CW131:DA131))</f>
        <v>2</v>
      </c>
      <c r="AE129" s="15">
        <f>IF('бланки '!H131=2,SUM('бланки '!DE131:DG131)*2-1,SUM('бланки '!DB131:DG131))</f>
        <v>3</v>
      </c>
      <c r="AF129" s="15">
        <f>анкеты!J127</f>
        <v>7</v>
      </c>
      <c r="AG129" s="15">
        <f>анкеты!I127</f>
        <v>7</v>
      </c>
      <c r="AH129" s="52">
        <f t="shared" si="75"/>
        <v>40</v>
      </c>
      <c r="AI129" s="52">
        <f t="shared" si="76"/>
        <v>60</v>
      </c>
      <c r="AJ129" s="2">
        <f t="shared" si="77"/>
        <v>100</v>
      </c>
      <c r="AK129" s="20">
        <f t="shared" si="78"/>
        <v>66</v>
      </c>
      <c r="AL129" s="15">
        <f>анкеты!K127</f>
        <v>28</v>
      </c>
      <c r="AM129" s="15">
        <f t="shared" si="79"/>
        <v>28</v>
      </c>
      <c r="AN129" s="15">
        <f>анкеты!L127</f>
        <v>28</v>
      </c>
      <c r="AO129" s="15">
        <f t="shared" si="80"/>
        <v>28</v>
      </c>
      <c r="AP129" s="15">
        <f>анкеты!N127</f>
        <v>28</v>
      </c>
      <c r="AQ129" s="15">
        <f>анкеты!M127</f>
        <v>28</v>
      </c>
      <c r="AR129" s="52">
        <f t="shared" si="81"/>
        <v>100</v>
      </c>
      <c r="AS129" s="52">
        <f t="shared" si="82"/>
        <v>100</v>
      </c>
      <c r="AT129" s="52">
        <f t="shared" si="83"/>
        <v>100</v>
      </c>
      <c r="AU129" s="51">
        <f t="shared" si="84"/>
        <v>100</v>
      </c>
      <c r="AV129" s="15">
        <f>анкеты!O127</f>
        <v>28</v>
      </c>
      <c r="AW129" s="15">
        <f t="shared" si="85"/>
        <v>28</v>
      </c>
      <c r="AX129" s="15">
        <f>анкеты!P127</f>
        <v>28</v>
      </c>
      <c r="AY129" s="15">
        <f t="shared" si="86"/>
        <v>28</v>
      </c>
      <c r="AZ129" s="15">
        <f>анкеты!Q127</f>
        <v>28</v>
      </c>
      <c r="BA129" s="15">
        <f t="shared" si="87"/>
        <v>28</v>
      </c>
      <c r="BB129" s="52">
        <f t="shared" si="88"/>
        <v>100</v>
      </c>
      <c r="BC129" s="52">
        <f t="shared" si="89"/>
        <v>100</v>
      </c>
      <c r="BD129" s="52">
        <f t="shared" si="90"/>
        <v>100</v>
      </c>
      <c r="BE129" s="51">
        <f t="shared" si="91"/>
        <v>100</v>
      </c>
      <c r="BF129" s="15">
        <f t="shared" si="92"/>
        <v>93.2</v>
      </c>
    </row>
    <row r="130" spans="1:58">
      <c r="A130" s="15">
        <f>'бланки '!D132</f>
        <v>127</v>
      </c>
      <c r="B130" s="15" t="str">
        <f>'бланки '!C132</f>
        <v>Муниципальное бюджетное общеобразовательное учреждение «Дубровская основная общеобразовательная школа» Зырянского района</v>
      </c>
      <c r="C130" s="15">
        <f>анкеты!C128</f>
        <v>22</v>
      </c>
      <c r="D130" s="15">
        <f>SUMIF('бланки '!K132:Y132,"&lt;2")</f>
        <v>14</v>
      </c>
      <c r="E130" s="15">
        <f>COUNTIF('бланки '!K132:Y132,"&lt;2")</f>
        <v>14</v>
      </c>
      <c r="F130" s="15">
        <f>SUMIF('бланки '!Z132:CM132,"&lt;2")</f>
        <v>60</v>
      </c>
      <c r="G130" s="15">
        <f>COUNTIF('бланки '!Z132:CM132,"&lt;2")</f>
        <v>60</v>
      </c>
      <c r="H130" s="15">
        <f>SUM('бланки '!CN132:CQ132)</f>
        <v>4</v>
      </c>
      <c r="I130" s="15">
        <f>анкеты!E128</f>
        <v>22</v>
      </c>
      <c r="J130" s="15">
        <f>анкеты!D128</f>
        <v>22</v>
      </c>
      <c r="K130" s="15">
        <f>анкеты!G128</f>
        <v>22</v>
      </c>
      <c r="L130" s="15">
        <f>анкеты!F128</f>
        <v>22</v>
      </c>
      <c r="M130" s="15">
        <f t="shared" si="62"/>
        <v>100</v>
      </c>
      <c r="N130" s="15">
        <f t="shared" si="63"/>
        <v>100</v>
      </c>
      <c r="O130" s="15">
        <f t="shared" si="64"/>
        <v>100</v>
      </c>
      <c r="P130" s="15">
        <f t="shared" si="65"/>
        <v>100</v>
      </c>
      <c r="Q130" s="52">
        <f t="shared" si="66"/>
        <v>100</v>
      </c>
      <c r="R130" s="52">
        <f t="shared" si="67"/>
        <v>100</v>
      </c>
      <c r="S130" s="52">
        <f t="shared" si="68"/>
        <v>100</v>
      </c>
      <c r="T130" s="51">
        <f t="shared" si="69"/>
        <v>100</v>
      </c>
      <c r="U130" s="15">
        <f>SUM('бланки '!CR132:CV132)</f>
        <v>5</v>
      </c>
      <c r="V130" s="15"/>
      <c r="W130" s="15"/>
      <c r="X130" s="15">
        <f>анкеты!H128</f>
        <v>22</v>
      </c>
      <c r="Y130" s="15">
        <f t="shared" si="70"/>
        <v>22</v>
      </c>
      <c r="Z130" s="52">
        <f t="shared" si="71"/>
        <v>100</v>
      </c>
      <c r="AA130" s="52">
        <f t="shared" si="72"/>
        <v>100</v>
      </c>
      <c r="AB130" s="52">
        <f t="shared" si="73"/>
        <v>100</v>
      </c>
      <c r="AC130" s="20">
        <f t="shared" si="74"/>
        <v>100</v>
      </c>
      <c r="AD130" s="15">
        <f>IF('бланки '!I132=1,('бланки '!CX132+'бланки '!CZ132)*3,SUM('бланки '!CW132:DA132))</f>
        <v>0</v>
      </c>
      <c r="AE130" s="15">
        <f>IF('бланки '!H132=2,SUM('бланки '!DE132:DG132)*2-1,SUM('бланки '!DB132:DG132))</f>
        <v>4</v>
      </c>
      <c r="AF130" s="15">
        <f>анкеты!J128</f>
        <v>6</v>
      </c>
      <c r="AG130" s="15">
        <f>анкеты!I128</f>
        <v>6</v>
      </c>
      <c r="AH130" s="52">
        <f t="shared" si="75"/>
        <v>0</v>
      </c>
      <c r="AI130" s="52">
        <f t="shared" si="76"/>
        <v>80</v>
      </c>
      <c r="AJ130" s="2">
        <f t="shared" si="77"/>
        <v>100</v>
      </c>
      <c r="AK130" s="20">
        <f t="shared" si="78"/>
        <v>62</v>
      </c>
      <c r="AL130" s="15">
        <f>анкеты!K128</f>
        <v>22</v>
      </c>
      <c r="AM130" s="15">
        <f t="shared" si="79"/>
        <v>22</v>
      </c>
      <c r="AN130" s="15">
        <f>анкеты!L128</f>
        <v>22</v>
      </c>
      <c r="AO130" s="15">
        <f t="shared" si="80"/>
        <v>22</v>
      </c>
      <c r="AP130" s="15">
        <f>анкеты!N128</f>
        <v>22</v>
      </c>
      <c r="AQ130" s="15">
        <f>анкеты!M128</f>
        <v>22</v>
      </c>
      <c r="AR130" s="52">
        <f t="shared" si="81"/>
        <v>100</v>
      </c>
      <c r="AS130" s="52">
        <f t="shared" si="82"/>
        <v>100</v>
      </c>
      <c r="AT130" s="52">
        <f t="shared" si="83"/>
        <v>100</v>
      </c>
      <c r="AU130" s="51">
        <f t="shared" si="84"/>
        <v>100</v>
      </c>
      <c r="AV130" s="15">
        <f>анкеты!O128</f>
        <v>22</v>
      </c>
      <c r="AW130" s="15">
        <f t="shared" si="85"/>
        <v>22</v>
      </c>
      <c r="AX130" s="15">
        <f>анкеты!P128</f>
        <v>22</v>
      </c>
      <c r="AY130" s="15">
        <f t="shared" si="86"/>
        <v>22</v>
      </c>
      <c r="AZ130" s="15">
        <f>анкеты!Q128</f>
        <v>22</v>
      </c>
      <c r="BA130" s="15">
        <f t="shared" si="87"/>
        <v>22</v>
      </c>
      <c r="BB130" s="52">
        <f t="shared" si="88"/>
        <v>100</v>
      </c>
      <c r="BC130" s="52">
        <f t="shared" si="89"/>
        <v>100</v>
      </c>
      <c r="BD130" s="52">
        <f t="shared" si="90"/>
        <v>100</v>
      </c>
      <c r="BE130" s="51">
        <f t="shared" si="91"/>
        <v>100</v>
      </c>
      <c r="BF130" s="15">
        <f t="shared" si="92"/>
        <v>92.4</v>
      </c>
    </row>
    <row r="131" spans="1:58">
      <c r="A131" s="15">
        <f>'бланки '!D133</f>
        <v>128</v>
      </c>
      <c r="B131" s="15" t="str">
        <f>'бланки '!C133</f>
        <v>Муниципальное общеобразовательное учреждение «Чердатская средняя общеобразовательная школа» Зырянского района</v>
      </c>
      <c r="C131" s="15">
        <f>анкеты!C129</f>
        <v>77</v>
      </c>
      <c r="D131" s="15">
        <f>SUMIF('бланки '!K133:Y133,"&lt;2")</f>
        <v>14</v>
      </c>
      <c r="E131" s="15">
        <f>COUNTIF('бланки '!K133:Y133,"&lt;2")</f>
        <v>14</v>
      </c>
      <c r="F131" s="15">
        <f>SUMIF('бланки '!Z133:CM133,"&lt;2")</f>
        <v>60</v>
      </c>
      <c r="G131" s="15">
        <f>COUNTIF('бланки '!Z133:CM133,"&lt;2")</f>
        <v>60</v>
      </c>
      <c r="H131" s="15">
        <f>SUM('бланки '!CN133:CQ133)</f>
        <v>4</v>
      </c>
      <c r="I131" s="15">
        <f>анкеты!E129</f>
        <v>77</v>
      </c>
      <c r="J131" s="15">
        <f>анкеты!D129</f>
        <v>77</v>
      </c>
      <c r="K131" s="15">
        <f>анкеты!G129</f>
        <v>77</v>
      </c>
      <c r="L131" s="15">
        <f>анкеты!F129</f>
        <v>77</v>
      </c>
      <c r="M131" s="15">
        <f t="shared" si="62"/>
        <v>100</v>
      </c>
      <c r="N131" s="15">
        <f t="shared" si="63"/>
        <v>100</v>
      </c>
      <c r="O131" s="15">
        <f t="shared" si="64"/>
        <v>100</v>
      </c>
      <c r="P131" s="15">
        <f t="shared" si="65"/>
        <v>100</v>
      </c>
      <c r="Q131" s="52">
        <f t="shared" si="66"/>
        <v>100</v>
      </c>
      <c r="R131" s="52">
        <f t="shared" si="67"/>
        <v>100</v>
      </c>
      <c r="S131" s="52">
        <f t="shared" si="68"/>
        <v>100</v>
      </c>
      <c r="T131" s="51">
        <f t="shared" si="69"/>
        <v>100</v>
      </c>
      <c r="U131" s="15">
        <f>SUM('бланки '!CR133:CV133)</f>
        <v>5</v>
      </c>
      <c r="V131" s="15"/>
      <c r="W131" s="15"/>
      <c r="X131" s="15">
        <f>анкеты!H129</f>
        <v>77</v>
      </c>
      <c r="Y131" s="15">
        <f t="shared" si="70"/>
        <v>77</v>
      </c>
      <c r="Z131" s="52">
        <f t="shared" si="71"/>
        <v>100</v>
      </c>
      <c r="AA131" s="52">
        <f t="shared" si="72"/>
        <v>100</v>
      </c>
      <c r="AB131" s="52">
        <f t="shared" si="73"/>
        <v>100</v>
      </c>
      <c r="AC131" s="20">
        <f t="shared" si="74"/>
        <v>100</v>
      </c>
      <c r="AD131" s="15">
        <f>IF('бланки '!I133=1,('бланки '!CX133+'бланки '!CZ133)*3,SUM('бланки '!CW133:DA133))</f>
        <v>1</v>
      </c>
      <c r="AE131" s="15">
        <f>IF('бланки '!H133=2,SUM('бланки '!DE133:DG133)*2-1,SUM('бланки '!DB133:DG133))</f>
        <v>4</v>
      </c>
      <c r="AF131" s="15">
        <f>анкеты!J129</f>
        <v>20</v>
      </c>
      <c r="AG131" s="15">
        <f>анкеты!I129</f>
        <v>20</v>
      </c>
      <c r="AH131" s="52">
        <f t="shared" si="75"/>
        <v>20</v>
      </c>
      <c r="AI131" s="52">
        <f t="shared" si="76"/>
        <v>80</v>
      </c>
      <c r="AJ131" s="2">
        <f t="shared" si="77"/>
        <v>100</v>
      </c>
      <c r="AK131" s="20">
        <f t="shared" si="78"/>
        <v>68</v>
      </c>
      <c r="AL131" s="15">
        <f>анкеты!K129</f>
        <v>77</v>
      </c>
      <c r="AM131" s="15">
        <f t="shared" si="79"/>
        <v>77</v>
      </c>
      <c r="AN131" s="15">
        <f>анкеты!L129</f>
        <v>77</v>
      </c>
      <c r="AO131" s="15">
        <f t="shared" si="80"/>
        <v>77</v>
      </c>
      <c r="AP131" s="15">
        <f>анкеты!N129</f>
        <v>77</v>
      </c>
      <c r="AQ131" s="15">
        <f>анкеты!M129</f>
        <v>77</v>
      </c>
      <c r="AR131" s="52">
        <f t="shared" si="81"/>
        <v>100</v>
      </c>
      <c r="AS131" s="52">
        <f t="shared" si="82"/>
        <v>100</v>
      </c>
      <c r="AT131" s="52">
        <f t="shared" si="83"/>
        <v>100</v>
      </c>
      <c r="AU131" s="51">
        <f t="shared" si="84"/>
        <v>100</v>
      </c>
      <c r="AV131" s="15">
        <f>анкеты!O129</f>
        <v>77</v>
      </c>
      <c r="AW131" s="15">
        <f t="shared" si="85"/>
        <v>77</v>
      </c>
      <c r="AX131" s="15">
        <f>анкеты!P129</f>
        <v>77</v>
      </c>
      <c r="AY131" s="15">
        <f t="shared" si="86"/>
        <v>77</v>
      </c>
      <c r="AZ131" s="15">
        <f>анкеты!Q129</f>
        <v>77</v>
      </c>
      <c r="BA131" s="15">
        <f t="shared" si="87"/>
        <v>77</v>
      </c>
      <c r="BB131" s="52">
        <f t="shared" si="88"/>
        <v>100</v>
      </c>
      <c r="BC131" s="52">
        <f t="shared" si="89"/>
        <v>100</v>
      </c>
      <c r="BD131" s="52">
        <f t="shared" si="90"/>
        <v>100</v>
      </c>
      <c r="BE131" s="51">
        <f t="shared" si="91"/>
        <v>100</v>
      </c>
      <c r="BF131" s="15">
        <f t="shared" si="92"/>
        <v>93.6</v>
      </c>
    </row>
    <row r="132" spans="1:58">
      <c r="A132" s="15">
        <f>'бланки '!D134</f>
        <v>129</v>
      </c>
      <c r="B132" s="15" t="str">
        <f>'бланки '!C134</f>
        <v>Муниципальное казённое общеобразовательное учреждение «Староюгинская основная общеобразовательная школа»</v>
      </c>
      <c r="C132" s="15">
        <f>анкеты!C130</f>
        <v>12</v>
      </c>
      <c r="D132" s="15">
        <f>SUMIF('бланки '!K134:Y134,"&lt;2")</f>
        <v>14</v>
      </c>
      <c r="E132" s="15">
        <f>COUNTIF('бланки '!K134:Y134,"&lt;2")</f>
        <v>14</v>
      </c>
      <c r="F132" s="15">
        <f>SUMIF('бланки '!Z134:CM134,"&lt;2")</f>
        <v>60</v>
      </c>
      <c r="G132" s="15">
        <f>COUNTIF('бланки '!Z134:CM134,"&lt;2")</f>
        <v>60</v>
      </c>
      <c r="H132" s="15">
        <f>SUM('бланки '!CN134:CQ134)</f>
        <v>4</v>
      </c>
      <c r="I132" s="15">
        <f>анкеты!E130</f>
        <v>12</v>
      </c>
      <c r="J132" s="15">
        <f>анкеты!D130</f>
        <v>12</v>
      </c>
      <c r="K132" s="15">
        <f>анкеты!G130</f>
        <v>12</v>
      </c>
      <c r="L132" s="15">
        <f>анкеты!F130</f>
        <v>12</v>
      </c>
      <c r="M132" s="15">
        <f t="shared" si="62"/>
        <v>100</v>
      </c>
      <c r="N132" s="15">
        <f t="shared" si="63"/>
        <v>100</v>
      </c>
      <c r="O132" s="15">
        <f t="shared" si="64"/>
        <v>100</v>
      </c>
      <c r="P132" s="15">
        <f t="shared" si="65"/>
        <v>100</v>
      </c>
      <c r="Q132" s="52">
        <f t="shared" si="66"/>
        <v>100</v>
      </c>
      <c r="R132" s="52">
        <f t="shared" si="67"/>
        <v>100</v>
      </c>
      <c r="S132" s="52">
        <f t="shared" si="68"/>
        <v>100</v>
      </c>
      <c r="T132" s="51">
        <f t="shared" si="69"/>
        <v>100</v>
      </c>
      <c r="U132" s="15">
        <f>SUM('бланки '!CR134:CV134)</f>
        <v>5</v>
      </c>
      <c r="V132" s="15"/>
      <c r="W132" s="15"/>
      <c r="X132" s="15">
        <f>анкеты!H130</f>
        <v>12</v>
      </c>
      <c r="Y132" s="15">
        <f t="shared" si="70"/>
        <v>12</v>
      </c>
      <c r="Z132" s="52">
        <f t="shared" si="71"/>
        <v>100</v>
      </c>
      <c r="AA132" s="52">
        <f t="shared" si="72"/>
        <v>100</v>
      </c>
      <c r="AB132" s="52">
        <f t="shared" si="73"/>
        <v>100</v>
      </c>
      <c r="AC132" s="20">
        <f t="shared" si="74"/>
        <v>100</v>
      </c>
      <c r="AD132" s="15">
        <f>IF('бланки '!I134=1,('бланки '!CX134+'бланки '!CZ134)*3,SUM('бланки '!CW134:DA134))</f>
        <v>2</v>
      </c>
      <c r="AE132" s="15">
        <f>IF('бланки '!H134=2,SUM('бланки '!DE134:DG134)*2-1,SUM('бланки '!DB134:DG134))</f>
        <v>5</v>
      </c>
      <c r="AF132" s="15">
        <f>анкеты!J130</f>
        <v>3</v>
      </c>
      <c r="AG132" s="15">
        <f>анкеты!I130</f>
        <v>3</v>
      </c>
      <c r="AH132" s="52">
        <f t="shared" si="75"/>
        <v>40</v>
      </c>
      <c r="AI132" s="52">
        <f t="shared" si="76"/>
        <v>100</v>
      </c>
      <c r="AJ132" s="2">
        <f t="shared" si="77"/>
        <v>100</v>
      </c>
      <c r="AK132" s="20">
        <f t="shared" si="78"/>
        <v>82</v>
      </c>
      <c r="AL132" s="15">
        <f>анкеты!K130</f>
        <v>12</v>
      </c>
      <c r="AM132" s="15">
        <f t="shared" si="79"/>
        <v>12</v>
      </c>
      <c r="AN132" s="15">
        <f>анкеты!L130</f>
        <v>12</v>
      </c>
      <c r="AO132" s="15">
        <f t="shared" si="80"/>
        <v>12</v>
      </c>
      <c r="AP132" s="15">
        <f>анкеты!N130</f>
        <v>12</v>
      </c>
      <c r="AQ132" s="15">
        <f>анкеты!M130</f>
        <v>12</v>
      </c>
      <c r="AR132" s="52">
        <f t="shared" si="81"/>
        <v>100</v>
      </c>
      <c r="AS132" s="52">
        <f t="shared" si="82"/>
        <v>100</v>
      </c>
      <c r="AT132" s="52">
        <f t="shared" si="83"/>
        <v>100</v>
      </c>
      <c r="AU132" s="51">
        <f t="shared" si="84"/>
        <v>100</v>
      </c>
      <c r="AV132" s="15">
        <f>анкеты!O130</f>
        <v>12</v>
      </c>
      <c r="AW132" s="15">
        <f t="shared" si="85"/>
        <v>12</v>
      </c>
      <c r="AX132" s="15">
        <f>анкеты!P130</f>
        <v>12</v>
      </c>
      <c r="AY132" s="15">
        <f t="shared" si="86"/>
        <v>12</v>
      </c>
      <c r="AZ132" s="15">
        <f>анкеты!Q130</f>
        <v>12</v>
      </c>
      <c r="BA132" s="15">
        <f t="shared" si="87"/>
        <v>12</v>
      </c>
      <c r="BB132" s="52">
        <f t="shared" si="88"/>
        <v>100</v>
      </c>
      <c r="BC132" s="52">
        <f t="shared" si="89"/>
        <v>100</v>
      </c>
      <c r="BD132" s="52">
        <f t="shared" si="90"/>
        <v>100</v>
      </c>
      <c r="BE132" s="51">
        <f t="shared" si="91"/>
        <v>100</v>
      </c>
      <c r="BF132" s="15">
        <f t="shared" si="92"/>
        <v>96.4</v>
      </c>
    </row>
    <row r="133" spans="1:58">
      <c r="A133" s="15">
        <f>'бланки '!D135</f>
        <v>130</v>
      </c>
      <c r="B133" s="15" t="str">
        <f>'бланки '!C135</f>
        <v>Муниципальное казённое общеобразовательное учреждение "Вертикосская средняя общеобразовательная школа"</v>
      </c>
      <c r="C133" s="15">
        <f>анкеты!C131</f>
        <v>36</v>
      </c>
      <c r="D133" s="15">
        <f>SUMIF('бланки '!K135:Y135,"&lt;2")</f>
        <v>14</v>
      </c>
      <c r="E133" s="15">
        <f>COUNTIF('бланки '!K135:Y135,"&lt;2")</f>
        <v>14</v>
      </c>
      <c r="F133" s="15">
        <f>SUMIF('бланки '!Z135:CM135,"&lt;2")</f>
        <v>60</v>
      </c>
      <c r="G133" s="15">
        <f>COUNTIF('бланки '!Z135:CM135,"&lt;2")</f>
        <v>60</v>
      </c>
      <c r="H133" s="15">
        <f>SUM('бланки '!CN135:CQ135)</f>
        <v>4</v>
      </c>
      <c r="I133" s="15">
        <f>анкеты!E131</f>
        <v>36</v>
      </c>
      <c r="J133" s="15">
        <f>анкеты!D131</f>
        <v>36</v>
      </c>
      <c r="K133" s="15">
        <f>анкеты!G131</f>
        <v>36</v>
      </c>
      <c r="L133" s="15">
        <f>анкеты!F131</f>
        <v>36</v>
      </c>
      <c r="M133" s="15">
        <f t="shared" si="62"/>
        <v>100</v>
      </c>
      <c r="N133" s="15">
        <f t="shared" si="63"/>
        <v>100</v>
      </c>
      <c r="O133" s="15">
        <f t="shared" si="64"/>
        <v>100</v>
      </c>
      <c r="P133" s="15">
        <f t="shared" si="65"/>
        <v>100</v>
      </c>
      <c r="Q133" s="52">
        <f t="shared" si="66"/>
        <v>100</v>
      </c>
      <c r="R133" s="52">
        <f t="shared" si="67"/>
        <v>100</v>
      </c>
      <c r="S133" s="52">
        <f t="shared" si="68"/>
        <v>100</v>
      </c>
      <c r="T133" s="51">
        <f t="shared" si="69"/>
        <v>100</v>
      </c>
      <c r="U133" s="15">
        <f>SUM('бланки '!CR135:CV135)</f>
        <v>5</v>
      </c>
      <c r="V133" s="15"/>
      <c r="W133" s="15"/>
      <c r="X133" s="15">
        <f>анкеты!H131</f>
        <v>36</v>
      </c>
      <c r="Y133" s="15">
        <f t="shared" si="70"/>
        <v>36</v>
      </c>
      <c r="Z133" s="52">
        <f t="shared" si="71"/>
        <v>100</v>
      </c>
      <c r="AA133" s="52">
        <f t="shared" si="72"/>
        <v>100</v>
      </c>
      <c r="AB133" s="52">
        <f t="shared" si="73"/>
        <v>100</v>
      </c>
      <c r="AC133" s="20">
        <f t="shared" si="74"/>
        <v>100</v>
      </c>
      <c r="AD133" s="15">
        <f>IF('бланки '!I135=1,('бланки '!CX135+'бланки '!CZ135)*3,SUM('бланки '!CW135:DA135))</f>
        <v>2</v>
      </c>
      <c r="AE133" s="15">
        <f>IF('бланки '!H135=2,SUM('бланки '!DE135:DG135)*2-1,SUM('бланки '!DB135:DG135))</f>
        <v>5</v>
      </c>
      <c r="AF133" s="15">
        <f>анкеты!J131</f>
        <v>9</v>
      </c>
      <c r="AG133" s="15">
        <f>анкеты!I131</f>
        <v>9</v>
      </c>
      <c r="AH133" s="52">
        <f t="shared" si="75"/>
        <v>40</v>
      </c>
      <c r="AI133" s="52">
        <f t="shared" si="76"/>
        <v>100</v>
      </c>
      <c r="AJ133" s="2">
        <f t="shared" si="77"/>
        <v>100</v>
      </c>
      <c r="AK133" s="20">
        <f t="shared" si="78"/>
        <v>82</v>
      </c>
      <c r="AL133" s="15">
        <f>анкеты!K131</f>
        <v>36</v>
      </c>
      <c r="AM133" s="15">
        <f t="shared" si="79"/>
        <v>36</v>
      </c>
      <c r="AN133" s="15">
        <f>анкеты!L131</f>
        <v>36</v>
      </c>
      <c r="AO133" s="15">
        <f t="shared" si="80"/>
        <v>36</v>
      </c>
      <c r="AP133" s="15">
        <f>анкеты!N131</f>
        <v>36</v>
      </c>
      <c r="AQ133" s="15">
        <f>анкеты!M131</f>
        <v>36</v>
      </c>
      <c r="AR133" s="52">
        <f t="shared" si="81"/>
        <v>100</v>
      </c>
      <c r="AS133" s="52">
        <f t="shared" si="82"/>
        <v>100</v>
      </c>
      <c r="AT133" s="52">
        <f t="shared" si="83"/>
        <v>100</v>
      </c>
      <c r="AU133" s="51">
        <f t="shared" si="84"/>
        <v>100</v>
      </c>
      <c r="AV133" s="15">
        <f>анкеты!O131</f>
        <v>36</v>
      </c>
      <c r="AW133" s="15">
        <f t="shared" si="85"/>
        <v>36</v>
      </c>
      <c r="AX133" s="15">
        <f>анкеты!P131</f>
        <v>36</v>
      </c>
      <c r="AY133" s="15">
        <f t="shared" si="86"/>
        <v>36</v>
      </c>
      <c r="AZ133" s="15">
        <f>анкеты!Q131</f>
        <v>36</v>
      </c>
      <c r="BA133" s="15">
        <f t="shared" si="87"/>
        <v>36</v>
      </c>
      <c r="BB133" s="52">
        <f t="shared" si="88"/>
        <v>100</v>
      </c>
      <c r="BC133" s="52">
        <f t="shared" si="89"/>
        <v>100</v>
      </c>
      <c r="BD133" s="52">
        <f t="shared" si="90"/>
        <v>100</v>
      </c>
      <c r="BE133" s="51">
        <f t="shared" si="91"/>
        <v>100</v>
      </c>
      <c r="BF133" s="15">
        <f t="shared" si="92"/>
        <v>96.4</v>
      </c>
    </row>
    <row r="134" spans="1:58">
      <c r="A134" s="15">
        <f>'бланки '!D136</f>
        <v>131</v>
      </c>
      <c r="B134" s="15" t="str">
        <f>'бланки '!C136</f>
        <v>Муниципальное бюджетное общеобразовательное учреждение «Каргасокская средняя общеобразовательная школа №2»</v>
      </c>
      <c r="C134" s="15">
        <f>анкеты!C132</f>
        <v>329</v>
      </c>
      <c r="D134" s="15">
        <f>SUMIF('бланки '!K136:Y136,"&lt;2")</f>
        <v>14</v>
      </c>
      <c r="E134" s="15">
        <f>COUNTIF('бланки '!K136:Y136,"&lt;2")</f>
        <v>14</v>
      </c>
      <c r="F134" s="15">
        <f>SUMIF('бланки '!Z136:CM136,"&lt;2")</f>
        <v>60</v>
      </c>
      <c r="G134" s="15">
        <f>COUNTIF('бланки '!Z136:CM136,"&lt;2")</f>
        <v>60</v>
      </c>
      <c r="H134" s="15">
        <f>SUM('бланки '!CN136:CQ136)</f>
        <v>4</v>
      </c>
      <c r="I134" s="15">
        <f>анкеты!E132</f>
        <v>329</v>
      </c>
      <c r="J134" s="15">
        <f>анкеты!D132</f>
        <v>329</v>
      </c>
      <c r="K134" s="15">
        <f>анкеты!G132</f>
        <v>329</v>
      </c>
      <c r="L134" s="15">
        <f>анкеты!F132</f>
        <v>329</v>
      </c>
      <c r="M134" s="15">
        <f t="shared" si="62"/>
        <v>100</v>
      </c>
      <c r="N134" s="15">
        <f t="shared" si="63"/>
        <v>100</v>
      </c>
      <c r="O134" s="15">
        <f t="shared" si="64"/>
        <v>100</v>
      </c>
      <c r="P134" s="15">
        <f t="shared" si="65"/>
        <v>100</v>
      </c>
      <c r="Q134" s="52">
        <f t="shared" si="66"/>
        <v>100</v>
      </c>
      <c r="R134" s="52">
        <f t="shared" si="67"/>
        <v>100</v>
      </c>
      <c r="S134" s="52">
        <f t="shared" si="68"/>
        <v>100</v>
      </c>
      <c r="T134" s="51">
        <f t="shared" si="69"/>
        <v>100</v>
      </c>
      <c r="U134" s="15">
        <f>SUM('бланки '!CR136:CV136)</f>
        <v>5</v>
      </c>
      <c r="V134" s="15"/>
      <c r="W134" s="15"/>
      <c r="X134" s="15">
        <f>анкеты!H132</f>
        <v>329</v>
      </c>
      <c r="Y134" s="15">
        <f t="shared" si="70"/>
        <v>329</v>
      </c>
      <c r="Z134" s="52">
        <f t="shared" si="71"/>
        <v>100</v>
      </c>
      <c r="AA134" s="52">
        <f t="shared" si="72"/>
        <v>100</v>
      </c>
      <c r="AB134" s="52">
        <f t="shared" si="73"/>
        <v>100</v>
      </c>
      <c r="AC134" s="20">
        <f t="shared" si="74"/>
        <v>100</v>
      </c>
      <c r="AD134" s="15">
        <f>IF('бланки '!I136=1,('бланки '!CX136+'бланки '!CZ136)*3,SUM('бланки '!CW136:DA136))</f>
        <v>2</v>
      </c>
      <c r="AE134" s="15">
        <f>IF('бланки '!H136=2,SUM('бланки '!DE136:DG136)*2-1,SUM('бланки '!DB136:DG136))</f>
        <v>3</v>
      </c>
      <c r="AF134" s="15">
        <f>анкеты!J132</f>
        <v>83</v>
      </c>
      <c r="AG134" s="15">
        <f>анкеты!I132</f>
        <v>83</v>
      </c>
      <c r="AH134" s="52">
        <f t="shared" si="75"/>
        <v>40</v>
      </c>
      <c r="AI134" s="52">
        <f t="shared" si="76"/>
        <v>60</v>
      </c>
      <c r="AJ134" s="2">
        <f t="shared" si="77"/>
        <v>100</v>
      </c>
      <c r="AK134" s="20">
        <f t="shared" si="78"/>
        <v>66</v>
      </c>
      <c r="AL134" s="15">
        <f>анкеты!K132</f>
        <v>329</v>
      </c>
      <c r="AM134" s="15">
        <f t="shared" si="79"/>
        <v>329</v>
      </c>
      <c r="AN134" s="15">
        <f>анкеты!L132</f>
        <v>329</v>
      </c>
      <c r="AO134" s="15">
        <f t="shared" si="80"/>
        <v>329</v>
      </c>
      <c r="AP134" s="15">
        <f>анкеты!N132</f>
        <v>329</v>
      </c>
      <c r="AQ134" s="15">
        <f>анкеты!M132</f>
        <v>329</v>
      </c>
      <c r="AR134" s="52">
        <f t="shared" si="81"/>
        <v>100</v>
      </c>
      <c r="AS134" s="52">
        <f t="shared" si="82"/>
        <v>100</v>
      </c>
      <c r="AT134" s="52">
        <f t="shared" si="83"/>
        <v>100</v>
      </c>
      <c r="AU134" s="51">
        <f t="shared" si="84"/>
        <v>100</v>
      </c>
      <c r="AV134" s="15">
        <f>анкеты!O132</f>
        <v>329</v>
      </c>
      <c r="AW134" s="15">
        <f t="shared" si="85"/>
        <v>329</v>
      </c>
      <c r="AX134" s="15">
        <f>анкеты!P132</f>
        <v>329</v>
      </c>
      <c r="AY134" s="15">
        <f t="shared" si="86"/>
        <v>329</v>
      </c>
      <c r="AZ134" s="15">
        <f>анкеты!Q132</f>
        <v>329</v>
      </c>
      <c r="BA134" s="15">
        <f t="shared" si="87"/>
        <v>329</v>
      </c>
      <c r="BB134" s="52">
        <f t="shared" si="88"/>
        <v>100</v>
      </c>
      <c r="BC134" s="52">
        <f t="shared" si="89"/>
        <v>100</v>
      </c>
      <c r="BD134" s="52">
        <f t="shared" si="90"/>
        <v>100</v>
      </c>
      <c r="BE134" s="51">
        <f t="shared" si="91"/>
        <v>100</v>
      </c>
      <c r="BF134" s="15">
        <f t="shared" si="92"/>
        <v>93.2</v>
      </c>
    </row>
    <row r="135" spans="1:58">
      <c r="A135" s="15">
        <f>'бланки '!D137</f>
        <v>132</v>
      </c>
      <c r="B135" s="15" t="str">
        <f>'бланки '!C137</f>
        <v>Муниципальное казённое общеобразовательное учреждение «Тымская основная общеобразовательная школа»</v>
      </c>
      <c r="C135" s="15">
        <f>анкеты!C133</f>
        <v>8</v>
      </c>
      <c r="D135" s="15">
        <f>SUMIF('бланки '!K137:Y137,"&lt;2")</f>
        <v>14</v>
      </c>
      <c r="E135" s="15">
        <f>COUNTIF('бланки '!K137:Y137,"&lt;2")</f>
        <v>14</v>
      </c>
      <c r="F135" s="15">
        <f>SUMIF('бланки '!Z137:CM137,"&lt;2")</f>
        <v>60</v>
      </c>
      <c r="G135" s="15">
        <f>COUNTIF('бланки '!Z137:CM137,"&lt;2")</f>
        <v>60</v>
      </c>
      <c r="H135" s="15">
        <f>SUM('бланки '!CN137:CQ137)</f>
        <v>4</v>
      </c>
      <c r="I135" s="15">
        <f>анкеты!E133</f>
        <v>8</v>
      </c>
      <c r="J135" s="15">
        <f>анкеты!D133</f>
        <v>8</v>
      </c>
      <c r="K135" s="15">
        <f>анкеты!G133</f>
        <v>8</v>
      </c>
      <c r="L135" s="15">
        <f>анкеты!F133</f>
        <v>8</v>
      </c>
      <c r="M135" s="15">
        <f t="shared" si="62"/>
        <v>100</v>
      </c>
      <c r="N135" s="15">
        <f t="shared" si="63"/>
        <v>100</v>
      </c>
      <c r="O135" s="15">
        <f t="shared" si="64"/>
        <v>100</v>
      </c>
      <c r="P135" s="15">
        <f t="shared" si="65"/>
        <v>100</v>
      </c>
      <c r="Q135" s="52">
        <f t="shared" si="66"/>
        <v>100</v>
      </c>
      <c r="R135" s="52">
        <f t="shared" si="67"/>
        <v>100</v>
      </c>
      <c r="S135" s="52">
        <f t="shared" si="68"/>
        <v>100</v>
      </c>
      <c r="T135" s="51">
        <f t="shared" si="69"/>
        <v>100</v>
      </c>
      <c r="U135" s="15">
        <f>SUM('бланки '!CR137:CV137)</f>
        <v>5</v>
      </c>
      <c r="V135" s="15"/>
      <c r="W135" s="15"/>
      <c r="X135" s="15">
        <f>анкеты!H133</f>
        <v>8</v>
      </c>
      <c r="Y135" s="15">
        <f t="shared" si="70"/>
        <v>8</v>
      </c>
      <c r="Z135" s="52">
        <f t="shared" si="71"/>
        <v>100</v>
      </c>
      <c r="AA135" s="52">
        <f t="shared" si="72"/>
        <v>100</v>
      </c>
      <c r="AB135" s="52">
        <f t="shared" si="73"/>
        <v>100</v>
      </c>
      <c r="AC135" s="20">
        <f t="shared" si="74"/>
        <v>100</v>
      </c>
      <c r="AD135" s="15">
        <f>IF('бланки '!I137=1,('бланки '!CX137+'бланки '!CZ137)*3,SUM('бланки '!CW137:DA137))</f>
        <v>2</v>
      </c>
      <c r="AE135" s="15">
        <f>IF('бланки '!H137=2,SUM('бланки '!DE137:DG137)*2-1,SUM('бланки '!DB137:DG137))</f>
        <v>4</v>
      </c>
      <c r="AF135" s="15">
        <f>анкеты!J133</f>
        <v>2</v>
      </c>
      <c r="AG135" s="15">
        <f>анкеты!I133</f>
        <v>2</v>
      </c>
      <c r="AH135" s="52">
        <f t="shared" si="75"/>
        <v>40</v>
      </c>
      <c r="AI135" s="52">
        <f t="shared" si="76"/>
        <v>80</v>
      </c>
      <c r="AJ135" s="2">
        <f t="shared" si="77"/>
        <v>100</v>
      </c>
      <c r="AK135" s="20">
        <f t="shared" si="78"/>
        <v>74</v>
      </c>
      <c r="AL135" s="15">
        <f>анкеты!K133</f>
        <v>8</v>
      </c>
      <c r="AM135" s="15">
        <f t="shared" si="79"/>
        <v>8</v>
      </c>
      <c r="AN135" s="15">
        <f>анкеты!L133</f>
        <v>8</v>
      </c>
      <c r="AO135" s="15">
        <f t="shared" si="80"/>
        <v>8</v>
      </c>
      <c r="AP135" s="15">
        <f>анкеты!N133</f>
        <v>8</v>
      </c>
      <c r="AQ135" s="15">
        <f>анкеты!M133</f>
        <v>8</v>
      </c>
      <c r="AR135" s="52">
        <f t="shared" si="81"/>
        <v>100</v>
      </c>
      <c r="AS135" s="52">
        <f t="shared" si="82"/>
        <v>100</v>
      </c>
      <c r="AT135" s="52">
        <f t="shared" si="83"/>
        <v>100</v>
      </c>
      <c r="AU135" s="51">
        <f t="shared" si="84"/>
        <v>100</v>
      </c>
      <c r="AV135" s="15">
        <f>анкеты!O133</f>
        <v>8</v>
      </c>
      <c r="AW135" s="15">
        <f t="shared" si="85"/>
        <v>8</v>
      </c>
      <c r="AX135" s="15">
        <f>анкеты!P133</f>
        <v>8</v>
      </c>
      <c r="AY135" s="15">
        <f t="shared" si="86"/>
        <v>8</v>
      </c>
      <c r="AZ135" s="15">
        <f>анкеты!Q133</f>
        <v>8</v>
      </c>
      <c r="BA135" s="15">
        <f t="shared" si="87"/>
        <v>8</v>
      </c>
      <c r="BB135" s="52">
        <f t="shared" si="88"/>
        <v>100</v>
      </c>
      <c r="BC135" s="52">
        <f t="shared" si="89"/>
        <v>100</v>
      </c>
      <c r="BD135" s="52">
        <f t="shared" si="90"/>
        <v>100</v>
      </c>
      <c r="BE135" s="51">
        <f t="shared" si="91"/>
        <v>100</v>
      </c>
      <c r="BF135" s="15">
        <f t="shared" si="92"/>
        <v>94.8</v>
      </c>
    </row>
    <row r="136" spans="1:58">
      <c r="A136" s="15">
        <f>'бланки '!D138</f>
        <v>133</v>
      </c>
      <c r="B136" s="15" t="str">
        <f>'бланки '!C138</f>
        <v>Муниципальное казённое общеобразовательное учреждение «Усть-Тымская основная общеобразовательная школа»</v>
      </c>
      <c r="C136" s="15">
        <f>анкеты!C134</f>
        <v>20</v>
      </c>
      <c r="D136" s="15">
        <f>SUMIF('бланки '!K138:Y138,"&lt;2")</f>
        <v>14</v>
      </c>
      <c r="E136" s="15">
        <f>COUNTIF('бланки '!K138:Y138,"&lt;2")</f>
        <v>14</v>
      </c>
      <c r="F136" s="15">
        <f>SUMIF('бланки '!Z138:CM138,"&lt;2")</f>
        <v>60</v>
      </c>
      <c r="G136" s="15">
        <f>COUNTIF('бланки '!Z138:CM138,"&lt;2")</f>
        <v>60</v>
      </c>
      <c r="H136" s="15">
        <f>SUM('бланки '!CN138:CQ138)</f>
        <v>4</v>
      </c>
      <c r="I136" s="15">
        <f>анкеты!E134</f>
        <v>20</v>
      </c>
      <c r="J136" s="15">
        <f>анкеты!D134</f>
        <v>20</v>
      </c>
      <c r="K136" s="15">
        <f>анкеты!G134</f>
        <v>20</v>
      </c>
      <c r="L136" s="15">
        <f>анкеты!F134</f>
        <v>20</v>
      </c>
      <c r="M136" s="15">
        <f t="shared" si="62"/>
        <v>100</v>
      </c>
      <c r="N136" s="15">
        <f t="shared" si="63"/>
        <v>100</v>
      </c>
      <c r="O136" s="15">
        <f t="shared" si="64"/>
        <v>100</v>
      </c>
      <c r="P136" s="15">
        <f t="shared" si="65"/>
        <v>100</v>
      </c>
      <c r="Q136" s="52">
        <f t="shared" si="66"/>
        <v>100</v>
      </c>
      <c r="R136" s="52">
        <f t="shared" si="67"/>
        <v>100</v>
      </c>
      <c r="S136" s="52">
        <f t="shared" si="68"/>
        <v>100</v>
      </c>
      <c r="T136" s="51">
        <f t="shared" si="69"/>
        <v>100</v>
      </c>
      <c r="U136" s="15">
        <f>SUM('бланки '!CR138:CV138)</f>
        <v>5</v>
      </c>
      <c r="V136" s="15"/>
      <c r="W136" s="15"/>
      <c r="X136" s="15">
        <f>анкеты!H134</f>
        <v>20</v>
      </c>
      <c r="Y136" s="15">
        <f t="shared" si="70"/>
        <v>20</v>
      </c>
      <c r="Z136" s="52">
        <f t="shared" si="71"/>
        <v>100</v>
      </c>
      <c r="AA136" s="52">
        <f t="shared" si="72"/>
        <v>100</v>
      </c>
      <c r="AB136" s="52">
        <f t="shared" si="73"/>
        <v>100</v>
      </c>
      <c r="AC136" s="20">
        <f t="shared" si="74"/>
        <v>100</v>
      </c>
      <c r="AD136" s="15">
        <f>IF('бланки '!I138=1,('бланки '!CX138+'бланки '!CZ138)*3,SUM('бланки '!CW138:DA138))</f>
        <v>2</v>
      </c>
      <c r="AE136" s="15">
        <f>IF('бланки '!H138=2,SUM('бланки '!DE138:DG138)*2-1,SUM('бланки '!DB138:DG138))</f>
        <v>3</v>
      </c>
      <c r="AF136" s="15">
        <f>анкеты!J134</f>
        <v>5</v>
      </c>
      <c r="AG136" s="15">
        <f>анкеты!I134</f>
        <v>5</v>
      </c>
      <c r="AH136" s="52">
        <f t="shared" si="75"/>
        <v>40</v>
      </c>
      <c r="AI136" s="52">
        <f t="shared" si="76"/>
        <v>60</v>
      </c>
      <c r="AJ136" s="2">
        <f t="shared" si="77"/>
        <v>100</v>
      </c>
      <c r="AK136" s="20">
        <f t="shared" si="78"/>
        <v>66</v>
      </c>
      <c r="AL136" s="15">
        <f>анкеты!K134</f>
        <v>20</v>
      </c>
      <c r="AM136" s="15">
        <f t="shared" si="79"/>
        <v>20</v>
      </c>
      <c r="AN136" s="15">
        <f>анкеты!L134</f>
        <v>20</v>
      </c>
      <c r="AO136" s="15">
        <f t="shared" si="80"/>
        <v>20</v>
      </c>
      <c r="AP136" s="15">
        <f>анкеты!N134</f>
        <v>20</v>
      </c>
      <c r="AQ136" s="15">
        <f>анкеты!M134</f>
        <v>20</v>
      </c>
      <c r="AR136" s="52">
        <f t="shared" si="81"/>
        <v>100</v>
      </c>
      <c r="AS136" s="52">
        <f t="shared" si="82"/>
        <v>100</v>
      </c>
      <c r="AT136" s="52">
        <f t="shared" si="83"/>
        <v>100</v>
      </c>
      <c r="AU136" s="51">
        <f t="shared" si="84"/>
        <v>100</v>
      </c>
      <c r="AV136" s="15">
        <f>анкеты!O134</f>
        <v>20</v>
      </c>
      <c r="AW136" s="15">
        <f t="shared" si="85"/>
        <v>20</v>
      </c>
      <c r="AX136" s="15">
        <f>анкеты!P134</f>
        <v>20</v>
      </c>
      <c r="AY136" s="15">
        <f t="shared" si="86"/>
        <v>20</v>
      </c>
      <c r="AZ136" s="15">
        <f>анкеты!Q134</f>
        <v>20</v>
      </c>
      <c r="BA136" s="15">
        <f t="shared" si="87"/>
        <v>20</v>
      </c>
      <c r="BB136" s="52">
        <f t="shared" si="88"/>
        <v>100</v>
      </c>
      <c r="BC136" s="52">
        <f t="shared" si="89"/>
        <v>100</v>
      </c>
      <c r="BD136" s="52">
        <f t="shared" si="90"/>
        <v>100</v>
      </c>
      <c r="BE136" s="51">
        <f t="shared" si="91"/>
        <v>100</v>
      </c>
      <c r="BF136" s="15">
        <f t="shared" si="92"/>
        <v>93.2</v>
      </c>
    </row>
    <row r="137" spans="1:58">
      <c r="A137" s="15">
        <f>'бланки '!D139</f>
        <v>134</v>
      </c>
      <c r="B137" s="15" t="str">
        <f>'бланки '!C139</f>
        <v>Муниципальное бюджетное общеобразовательное учреждение Каргасокская средняя общеобразовательная школа-интернат №1</v>
      </c>
      <c r="C137" s="15">
        <f>анкеты!C135</f>
        <v>573</v>
      </c>
      <c r="D137" s="15">
        <f>SUMIF('бланки '!K139:Y139,"&lt;2")</f>
        <v>14</v>
      </c>
      <c r="E137" s="15">
        <f>COUNTIF('бланки '!K139:Y139,"&lt;2")</f>
        <v>14</v>
      </c>
      <c r="F137" s="15">
        <f>SUMIF('бланки '!Z139:CM139,"&lt;2")</f>
        <v>60</v>
      </c>
      <c r="G137" s="15">
        <f>COUNTIF('бланки '!Z139:CM139,"&lt;2")</f>
        <v>60</v>
      </c>
      <c r="H137" s="15">
        <f>SUM('бланки '!CN139:CQ139)</f>
        <v>4</v>
      </c>
      <c r="I137" s="15">
        <f>анкеты!E135</f>
        <v>573</v>
      </c>
      <c r="J137" s="15">
        <f>анкеты!D135</f>
        <v>573</v>
      </c>
      <c r="K137" s="15">
        <f>анкеты!G135</f>
        <v>573</v>
      </c>
      <c r="L137" s="15">
        <f>анкеты!F135</f>
        <v>573</v>
      </c>
      <c r="M137" s="15">
        <f t="shared" si="62"/>
        <v>100</v>
      </c>
      <c r="N137" s="15">
        <f t="shared" si="63"/>
        <v>100</v>
      </c>
      <c r="O137" s="15">
        <f t="shared" si="64"/>
        <v>100</v>
      </c>
      <c r="P137" s="15">
        <f t="shared" si="65"/>
        <v>100</v>
      </c>
      <c r="Q137" s="52">
        <f t="shared" si="66"/>
        <v>100</v>
      </c>
      <c r="R137" s="52">
        <f t="shared" si="67"/>
        <v>100</v>
      </c>
      <c r="S137" s="52">
        <f t="shared" si="68"/>
        <v>100</v>
      </c>
      <c r="T137" s="51">
        <f t="shared" si="69"/>
        <v>100</v>
      </c>
      <c r="U137" s="15">
        <f>SUM('бланки '!CR139:CV139)</f>
        <v>5</v>
      </c>
      <c r="V137" s="15"/>
      <c r="W137" s="15"/>
      <c r="X137" s="15">
        <f>анкеты!H135</f>
        <v>573</v>
      </c>
      <c r="Y137" s="15">
        <f t="shared" si="70"/>
        <v>573</v>
      </c>
      <c r="Z137" s="52">
        <f t="shared" si="71"/>
        <v>100</v>
      </c>
      <c r="AA137" s="52">
        <f t="shared" si="72"/>
        <v>100</v>
      </c>
      <c r="AB137" s="52">
        <f t="shared" si="73"/>
        <v>100</v>
      </c>
      <c r="AC137" s="20">
        <f t="shared" si="74"/>
        <v>100</v>
      </c>
      <c r="AD137" s="15">
        <f>IF('бланки '!I139=1,('бланки '!CX139+'бланки '!CZ139)*3,SUM('бланки '!CW139:DA139))</f>
        <v>3</v>
      </c>
      <c r="AE137" s="15">
        <f>IF('бланки '!H139=2,SUM('бланки '!DE139:DG139)*2-1,SUM('бланки '!DB139:DG139))</f>
        <v>4</v>
      </c>
      <c r="AF137" s="15">
        <f>анкеты!J135</f>
        <v>144</v>
      </c>
      <c r="AG137" s="15">
        <f>анкеты!I135</f>
        <v>144</v>
      </c>
      <c r="AH137" s="52">
        <f t="shared" si="75"/>
        <v>60</v>
      </c>
      <c r="AI137" s="52">
        <f t="shared" si="76"/>
        <v>80</v>
      </c>
      <c r="AJ137" s="2">
        <f t="shared" si="77"/>
        <v>100</v>
      </c>
      <c r="AK137" s="20">
        <f t="shared" si="78"/>
        <v>80</v>
      </c>
      <c r="AL137" s="15">
        <f>анкеты!K135</f>
        <v>573</v>
      </c>
      <c r="AM137" s="15">
        <f t="shared" si="79"/>
        <v>573</v>
      </c>
      <c r="AN137" s="15">
        <f>анкеты!L135</f>
        <v>573</v>
      </c>
      <c r="AO137" s="15">
        <f t="shared" si="80"/>
        <v>573</v>
      </c>
      <c r="AP137" s="15">
        <f>анкеты!N135</f>
        <v>573</v>
      </c>
      <c r="AQ137" s="15">
        <f>анкеты!M135</f>
        <v>573</v>
      </c>
      <c r="AR137" s="52">
        <f t="shared" si="81"/>
        <v>100</v>
      </c>
      <c r="AS137" s="52">
        <f t="shared" si="82"/>
        <v>100</v>
      </c>
      <c r="AT137" s="52">
        <f t="shared" si="83"/>
        <v>100</v>
      </c>
      <c r="AU137" s="51">
        <f t="shared" si="84"/>
        <v>100</v>
      </c>
      <c r="AV137" s="15">
        <f>анкеты!O135</f>
        <v>573</v>
      </c>
      <c r="AW137" s="15">
        <f t="shared" si="85"/>
        <v>573</v>
      </c>
      <c r="AX137" s="15">
        <f>анкеты!P135</f>
        <v>573</v>
      </c>
      <c r="AY137" s="15">
        <f t="shared" si="86"/>
        <v>573</v>
      </c>
      <c r="AZ137" s="15">
        <f>анкеты!Q135</f>
        <v>573</v>
      </c>
      <c r="BA137" s="15">
        <f t="shared" si="87"/>
        <v>573</v>
      </c>
      <c r="BB137" s="52">
        <f t="shared" si="88"/>
        <v>100</v>
      </c>
      <c r="BC137" s="52">
        <f t="shared" si="89"/>
        <v>100</v>
      </c>
      <c r="BD137" s="52">
        <f t="shared" si="90"/>
        <v>100</v>
      </c>
      <c r="BE137" s="51">
        <f t="shared" si="91"/>
        <v>100</v>
      </c>
      <c r="BF137" s="15">
        <f t="shared" si="92"/>
        <v>96</v>
      </c>
    </row>
    <row r="138" spans="1:58">
      <c r="A138" s="15">
        <f>'бланки '!D140</f>
        <v>135</v>
      </c>
      <c r="B138" s="15" t="str">
        <f>'бланки '!C140</f>
        <v>Муниципальное казённое общеобразовательное учреждение «Павловская основная общеобразовательная школа»</v>
      </c>
      <c r="C138" s="15">
        <f>анкеты!C136</f>
        <v>37</v>
      </c>
      <c r="D138" s="15">
        <f>SUMIF('бланки '!K140:Y140,"&lt;2")</f>
        <v>14</v>
      </c>
      <c r="E138" s="15">
        <f>COUNTIF('бланки '!K140:Y140,"&lt;2")</f>
        <v>14</v>
      </c>
      <c r="F138" s="15">
        <f>SUMIF('бланки '!Z140:CM140,"&lt;2")</f>
        <v>60</v>
      </c>
      <c r="G138" s="15">
        <f>COUNTIF('бланки '!Z140:CM140,"&lt;2")</f>
        <v>60</v>
      </c>
      <c r="H138" s="15">
        <f>SUM('бланки '!CN140:CQ140)</f>
        <v>4</v>
      </c>
      <c r="I138" s="15">
        <f>анкеты!E136</f>
        <v>37</v>
      </c>
      <c r="J138" s="15">
        <f>анкеты!D136</f>
        <v>37</v>
      </c>
      <c r="K138" s="15">
        <f>анкеты!G136</f>
        <v>37</v>
      </c>
      <c r="L138" s="15">
        <f>анкеты!F136</f>
        <v>37</v>
      </c>
      <c r="M138" s="15">
        <f t="shared" si="62"/>
        <v>100</v>
      </c>
      <c r="N138" s="15">
        <f t="shared" si="63"/>
        <v>100</v>
      </c>
      <c r="O138" s="15">
        <f t="shared" si="64"/>
        <v>100</v>
      </c>
      <c r="P138" s="15">
        <f t="shared" si="65"/>
        <v>100</v>
      </c>
      <c r="Q138" s="52">
        <f t="shared" si="66"/>
        <v>100</v>
      </c>
      <c r="R138" s="52">
        <f t="shared" si="67"/>
        <v>100</v>
      </c>
      <c r="S138" s="52">
        <f t="shared" si="68"/>
        <v>100</v>
      </c>
      <c r="T138" s="51">
        <f t="shared" si="69"/>
        <v>100</v>
      </c>
      <c r="U138" s="15">
        <f>SUM('бланки '!CR140:CV140)</f>
        <v>5</v>
      </c>
      <c r="V138" s="15"/>
      <c r="W138" s="15"/>
      <c r="X138" s="15">
        <f>анкеты!H136</f>
        <v>37</v>
      </c>
      <c r="Y138" s="15">
        <f t="shared" si="70"/>
        <v>37</v>
      </c>
      <c r="Z138" s="52">
        <f t="shared" si="71"/>
        <v>100</v>
      </c>
      <c r="AA138" s="52">
        <f t="shared" si="72"/>
        <v>100</v>
      </c>
      <c r="AB138" s="52">
        <f t="shared" si="73"/>
        <v>100</v>
      </c>
      <c r="AC138" s="20">
        <f t="shared" si="74"/>
        <v>100</v>
      </c>
      <c r="AD138" s="15">
        <f>IF('бланки '!I140=1,('бланки '!CX140+'бланки '!CZ140)*3,SUM('бланки '!CW140:DA140))</f>
        <v>1</v>
      </c>
      <c r="AE138" s="15">
        <f>IF('бланки '!H140=2,SUM('бланки '!DE140:DG140)*2-1,SUM('бланки '!DB140:DG140))</f>
        <v>5</v>
      </c>
      <c r="AF138" s="15">
        <f>анкеты!J136</f>
        <v>10</v>
      </c>
      <c r="AG138" s="15">
        <f>анкеты!I136</f>
        <v>10</v>
      </c>
      <c r="AH138" s="52">
        <f t="shared" si="75"/>
        <v>20</v>
      </c>
      <c r="AI138" s="52">
        <f t="shared" si="76"/>
        <v>100</v>
      </c>
      <c r="AJ138" s="2">
        <f t="shared" si="77"/>
        <v>100</v>
      </c>
      <c r="AK138" s="20">
        <f t="shared" si="78"/>
        <v>76</v>
      </c>
      <c r="AL138" s="15">
        <f>анкеты!K136</f>
        <v>37</v>
      </c>
      <c r="AM138" s="15">
        <f t="shared" si="79"/>
        <v>37</v>
      </c>
      <c r="AN138" s="15">
        <f>анкеты!L136</f>
        <v>37</v>
      </c>
      <c r="AO138" s="15">
        <f t="shared" si="80"/>
        <v>37</v>
      </c>
      <c r="AP138" s="15">
        <f>анкеты!N136</f>
        <v>37</v>
      </c>
      <c r="AQ138" s="15">
        <f>анкеты!M136</f>
        <v>37</v>
      </c>
      <c r="AR138" s="52">
        <f t="shared" si="81"/>
        <v>100</v>
      </c>
      <c r="AS138" s="52">
        <f t="shared" si="82"/>
        <v>100</v>
      </c>
      <c r="AT138" s="52">
        <f t="shared" si="83"/>
        <v>100</v>
      </c>
      <c r="AU138" s="51">
        <f t="shared" si="84"/>
        <v>100</v>
      </c>
      <c r="AV138" s="15">
        <f>анкеты!O136</f>
        <v>37</v>
      </c>
      <c r="AW138" s="15">
        <f t="shared" si="85"/>
        <v>37</v>
      </c>
      <c r="AX138" s="15">
        <f>анкеты!P136</f>
        <v>37</v>
      </c>
      <c r="AY138" s="15">
        <f t="shared" si="86"/>
        <v>37</v>
      </c>
      <c r="AZ138" s="15">
        <f>анкеты!Q136</f>
        <v>37</v>
      </c>
      <c r="BA138" s="15">
        <f t="shared" si="87"/>
        <v>37</v>
      </c>
      <c r="BB138" s="52">
        <f t="shared" si="88"/>
        <v>100</v>
      </c>
      <c r="BC138" s="52">
        <f t="shared" si="89"/>
        <v>100</v>
      </c>
      <c r="BD138" s="52">
        <f t="shared" si="90"/>
        <v>100</v>
      </c>
      <c r="BE138" s="51">
        <f t="shared" si="91"/>
        <v>100</v>
      </c>
      <c r="BF138" s="15">
        <f t="shared" si="92"/>
        <v>95.2</v>
      </c>
    </row>
    <row r="139" spans="1:58">
      <c r="A139" s="15">
        <f>'бланки '!D141</f>
        <v>136</v>
      </c>
      <c r="B139" s="15" t="str">
        <f>'бланки '!C141</f>
        <v>Муниципальное казённое общеобразовательное учреждение "Средневасюганская средняя общеобразовательная школа"</v>
      </c>
      <c r="C139" s="15">
        <f>анкеты!C137</f>
        <v>61</v>
      </c>
      <c r="D139" s="15">
        <f>SUMIF('бланки '!K141:Y141,"&lt;2")</f>
        <v>14</v>
      </c>
      <c r="E139" s="15">
        <f>COUNTIF('бланки '!K141:Y141,"&lt;2")</f>
        <v>14</v>
      </c>
      <c r="F139" s="15">
        <f>SUMIF('бланки '!Z141:CM141,"&lt;2")</f>
        <v>60</v>
      </c>
      <c r="G139" s="15">
        <f>COUNTIF('бланки '!Z141:CM141,"&lt;2")</f>
        <v>60</v>
      </c>
      <c r="H139" s="15">
        <f>SUM('бланки '!CN141:CQ141)</f>
        <v>4</v>
      </c>
      <c r="I139" s="15">
        <f>анкеты!E137</f>
        <v>61</v>
      </c>
      <c r="J139" s="15">
        <f>анкеты!D137</f>
        <v>61</v>
      </c>
      <c r="K139" s="15">
        <f>анкеты!G137</f>
        <v>61</v>
      </c>
      <c r="L139" s="15">
        <f>анкеты!F137</f>
        <v>61</v>
      </c>
      <c r="M139" s="15">
        <f t="shared" si="62"/>
        <v>100</v>
      </c>
      <c r="N139" s="15">
        <f t="shared" si="63"/>
        <v>100</v>
      </c>
      <c r="O139" s="15">
        <f t="shared" si="64"/>
        <v>100</v>
      </c>
      <c r="P139" s="15">
        <f t="shared" si="65"/>
        <v>100</v>
      </c>
      <c r="Q139" s="52">
        <f t="shared" si="66"/>
        <v>100</v>
      </c>
      <c r="R139" s="52">
        <f t="shared" si="67"/>
        <v>100</v>
      </c>
      <c r="S139" s="52">
        <f t="shared" si="68"/>
        <v>100</v>
      </c>
      <c r="T139" s="51">
        <f t="shared" si="69"/>
        <v>100</v>
      </c>
      <c r="U139" s="15">
        <f>SUM('бланки '!CR141:CV141)</f>
        <v>5</v>
      </c>
      <c r="V139" s="15"/>
      <c r="W139" s="15"/>
      <c r="X139" s="15">
        <f>анкеты!H137</f>
        <v>61</v>
      </c>
      <c r="Y139" s="15">
        <f t="shared" si="70"/>
        <v>61</v>
      </c>
      <c r="Z139" s="52">
        <f t="shared" si="71"/>
        <v>100</v>
      </c>
      <c r="AA139" s="52">
        <f t="shared" si="72"/>
        <v>100</v>
      </c>
      <c r="AB139" s="52">
        <f t="shared" si="73"/>
        <v>100</v>
      </c>
      <c r="AC139" s="20">
        <f t="shared" si="74"/>
        <v>100</v>
      </c>
      <c r="AD139" s="15">
        <f>IF('бланки '!I141=1,('бланки '!CX141+'бланки '!CZ141)*3,SUM('бланки '!CW141:DA141))</f>
        <v>3</v>
      </c>
      <c r="AE139" s="15">
        <f>IF('бланки '!H141=2,SUM('бланки '!DE141:DG141)*2-1,SUM('бланки '!DB141:DG141))</f>
        <v>4</v>
      </c>
      <c r="AF139" s="15">
        <f>анкеты!J137</f>
        <v>16</v>
      </c>
      <c r="AG139" s="15">
        <f>анкеты!I137</f>
        <v>16</v>
      </c>
      <c r="AH139" s="52">
        <f t="shared" si="75"/>
        <v>60</v>
      </c>
      <c r="AI139" s="52">
        <f t="shared" si="76"/>
        <v>80</v>
      </c>
      <c r="AJ139" s="2">
        <f t="shared" si="77"/>
        <v>100</v>
      </c>
      <c r="AK139" s="20">
        <f t="shared" si="78"/>
        <v>80</v>
      </c>
      <c r="AL139" s="15">
        <f>анкеты!K137</f>
        <v>61</v>
      </c>
      <c r="AM139" s="15">
        <f t="shared" si="79"/>
        <v>61</v>
      </c>
      <c r="AN139" s="15">
        <f>анкеты!L137</f>
        <v>61</v>
      </c>
      <c r="AO139" s="15">
        <f t="shared" si="80"/>
        <v>61</v>
      </c>
      <c r="AP139" s="15">
        <f>анкеты!N137</f>
        <v>61</v>
      </c>
      <c r="AQ139" s="15">
        <f>анкеты!M137</f>
        <v>61</v>
      </c>
      <c r="AR139" s="52">
        <f t="shared" si="81"/>
        <v>100</v>
      </c>
      <c r="AS139" s="52">
        <f t="shared" si="82"/>
        <v>100</v>
      </c>
      <c r="AT139" s="52">
        <f t="shared" si="83"/>
        <v>100</v>
      </c>
      <c r="AU139" s="51">
        <f t="shared" si="84"/>
        <v>100</v>
      </c>
      <c r="AV139" s="15">
        <f>анкеты!O137</f>
        <v>61</v>
      </c>
      <c r="AW139" s="15">
        <f t="shared" si="85"/>
        <v>61</v>
      </c>
      <c r="AX139" s="15">
        <f>анкеты!P137</f>
        <v>61</v>
      </c>
      <c r="AY139" s="15">
        <f t="shared" si="86"/>
        <v>61</v>
      </c>
      <c r="AZ139" s="15">
        <f>анкеты!Q137</f>
        <v>61</v>
      </c>
      <c r="BA139" s="15">
        <f t="shared" si="87"/>
        <v>61</v>
      </c>
      <c r="BB139" s="52">
        <f t="shared" si="88"/>
        <v>100</v>
      </c>
      <c r="BC139" s="52">
        <f t="shared" si="89"/>
        <v>100</v>
      </c>
      <c r="BD139" s="52">
        <f t="shared" si="90"/>
        <v>100</v>
      </c>
      <c r="BE139" s="51">
        <f t="shared" si="91"/>
        <v>100</v>
      </c>
      <c r="BF139" s="15">
        <f t="shared" si="92"/>
        <v>96</v>
      </c>
    </row>
    <row r="140" spans="1:58">
      <c r="A140" s="15">
        <f>'бланки '!D142</f>
        <v>137</v>
      </c>
      <c r="B140" s="15" t="str">
        <f>'бланки '!C142</f>
        <v>Муниципальное казённое общеобразовательное учреждение «Среднетымская средняя общеобразовательная школа»</v>
      </c>
      <c r="C140" s="15">
        <f>анкеты!C138</f>
        <v>26</v>
      </c>
      <c r="D140" s="15">
        <f>SUMIF('бланки '!K142:Y142,"&lt;2")</f>
        <v>14</v>
      </c>
      <c r="E140" s="15">
        <f>COUNTIF('бланки '!K142:Y142,"&lt;2")</f>
        <v>14</v>
      </c>
      <c r="F140" s="15">
        <f>SUMIF('бланки '!Z142:CM142,"&lt;2")</f>
        <v>60</v>
      </c>
      <c r="G140" s="15">
        <f>COUNTIF('бланки '!Z142:CM142,"&lt;2")</f>
        <v>60</v>
      </c>
      <c r="H140" s="15">
        <f>SUM('бланки '!CN142:CQ142)</f>
        <v>4</v>
      </c>
      <c r="I140" s="15">
        <f>анкеты!E138</f>
        <v>26</v>
      </c>
      <c r="J140" s="15">
        <f>анкеты!D138</f>
        <v>26</v>
      </c>
      <c r="K140" s="15">
        <f>анкеты!G138</f>
        <v>26</v>
      </c>
      <c r="L140" s="15">
        <f>анкеты!F138</f>
        <v>26</v>
      </c>
      <c r="M140" s="15">
        <f t="shared" si="62"/>
        <v>100</v>
      </c>
      <c r="N140" s="15">
        <f t="shared" si="63"/>
        <v>100</v>
      </c>
      <c r="O140" s="15">
        <f t="shared" si="64"/>
        <v>100</v>
      </c>
      <c r="P140" s="15">
        <f t="shared" si="65"/>
        <v>100</v>
      </c>
      <c r="Q140" s="52">
        <f t="shared" si="66"/>
        <v>100</v>
      </c>
      <c r="R140" s="52">
        <f t="shared" si="67"/>
        <v>100</v>
      </c>
      <c r="S140" s="52">
        <f t="shared" si="68"/>
        <v>100</v>
      </c>
      <c r="T140" s="51">
        <f t="shared" si="69"/>
        <v>100</v>
      </c>
      <c r="U140" s="15">
        <f>SUM('бланки '!CR142:CV142)</f>
        <v>5</v>
      </c>
      <c r="V140" s="15"/>
      <c r="W140" s="15"/>
      <c r="X140" s="15">
        <f>анкеты!H138</f>
        <v>26</v>
      </c>
      <c r="Y140" s="15">
        <f t="shared" si="70"/>
        <v>26</v>
      </c>
      <c r="Z140" s="52">
        <f t="shared" si="71"/>
        <v>100</v>
      </c>
      <c r="AA140" s="52">
        <f t="shared" si="72"/>
        <v>100</v>
      </c>
      <c r="AB140" s="52">
        <f t="shared" si="73"/>
        <v>100</v>
      </c>
      <c r="AC140" s="20">
        <f t="shared" si="74"/>
        <v>100</v>
      </c>
      <c r="AD140" s="15">
        <f>IF('бланки '!I142=1,('бланки '!CX142+'бланки '!CZ142)*3,SUM('бланки '!CW142:DA142))</f>
        <v>1</v>
      </c>
      <c r="AE140" s="15">
        <f>IF('бланки '!H142=2,SUM('бланки '!DE142:DG142)*2-1,SUM('бланки '!DB142:DG142))</f>
        <v>4</v>
      </c>
      <c r="AF140" s="15">
        <f>анкеты!J138</f>
        <v>7</v>
      </c>
      <c r="AG140" s="15">
        <f>анкеты!I138</f>
        <v>7</v>
      </c>
      <c r="AH140" s="52">
        <f t="shared" si="75"/>
        <v>20</v>
      </c>
      <c r="AI140" s="52">
        <f t="shared" si="76"/>
        <v>80</v>
      </c>
      <c r="AJ140" s="2">
        <f t="shared" si="77"/>
        <v>100</v>
      </c>
      <c r="AK140" s="20">
        <f t="shared" si="78"/>
        <v>68</v>
      </c>
      <c r="AL140" s="15">
        <f>анкеты!K138</f>
        <v>26</v>
      </c>
      <c r="AM140" s="15">
        <f t="shared" si="79"/>
        <v>26</v>
      </c>
      <c r="AN140" s="15">
        <f>анкеты!L138</f>
        <v>26</v>
      </c>
      <c r="AO140" s="15">
        <f t="shared" si="80"/>
        <v>26</v>
      </c>
      <c r="AP140" s="15">
        <f>анкеты!N138</f>
        <v>26</v>
      </c>
      <c r="AQ140" s="15">
        <f>анкеты!M138</f>
        <v>26</v>
      </c>
      <c r="AR140" s="52">
        <f t="shared" si="81"/>
        <v>100</v>
      </c>
      <c r="AS140" s="52">
        <f t="shared" si="82"/>
        <v>100</v>
      </c>
      <c r="AT140" s="52">
        <f t="shared" si="83"/>
        <v>100</v>
      </c>
      <c r="AU140" s="51">
        <f t="shared" si="84"/>
        <v>100</v>
      </c>
      <c r="AV140" s="15">
        <f>анкеты!O138</f>
        <v>26</v>
      </c>
      <c r="AW140" s="15">
        <f t="shared" si="85"/>
        <v>26</v>
      </c>
      <c r="AX140" s="15">
        <f>анкеты!P138</f>
        <v>26</v>
      </c>
      <c r="AY140" s="15">
        <f t="shared" si="86"/>
        <v>26</v>
      </c>
      <c r="AZ140" s="15">
        <f>анкеты!Q138</f>
        <v>26</v>
      </c>
      <c r="BA140" s="15">
        <f t="shared" si="87"/>
        <v>26</v>
      </c>
      <c r="BB140" s="52">
        <f t="shared" si="88"/>
        <v>100</v>
      </c>
      <c r="BC140" s="52">
        <f t="shared" si="89"/>
        <v>100</v>
      </c>
      <c r="BD140" s="52">
        <f t="shared" si="90"/>
        <v>100</v>
      </c>
      <c r="BE140" s="51">
        <f t="shared" si="91"/>
        <v>100</v>
      </c>
      <c r="BF140" s="15">
        <f t="shared" si="92"/>
        <v>93.6</v>
      </c>
    </row>
    <row r="141" spans="1:58">
      <c r="A141" s="15">
        <f>'бланки '!D143</f>
        <v>138</v>
      </c>
      <c r="B141" s="15" t="str">
        <f>'бланки '!C143</f>
        <v>Муниципальное казённое общеобразовательное учреждение «Мыльджинская основная общеобразовательная школа имени Владимира Николаевича Ляшенко»</v>
      </c>
      <c r="C141" s="15">
        <f>анкеты!C139</f>
        <v>16</v>
      </c>
      <c r="D141" s="15">
        <f>SUMIF('бланки '!K143:Y143,"&lt;2")</f>
        <v>14</v>
      </c>
      <c r="E141" s="15">
        <f>COUNTIF('бланки '!K143:Y143,"&lt;2")</f>
        <v>14</v>
      </c>
      <c r="F141" s="15">
        <f>SUMIF('бланки '!Z143:CM143,"&lt;2")</f>
        <v>60</v>
      </c>
      <c r="G141" s="15">
        <f>COUNTIF('бланки '!Z143:CM143,"&lt;2")</f>
        <v>60</v>
      </c>
      <c r="H141" s="15">
        <f>SUM('бланки '!CN143:CQ143)</f>
        <v>4</v>
      </c>
      <c r="I141" s="15">
        <f>анкеты!E139</f>
        <v>16</v>
      </c>
      <c r="J141" s="15">
        <f>анкеты!D139</f>
        <v>16</v>
      </c>
      <c r="K141" s="15">
        <f>анкеты!G139</f>
        <v>16</v>
      </c>
      <c r="L141" s="15">
        <f>анкеты!F139</f>
        <v>16</v>
      </c>
      <c r="M141" s="15">
        <f t="shared" si="62"/>
        <v>100</v>
      </c>
      <c r="N141" s="15">
        <f t="shared" si="63"/>
        <v>100</v>
      </c>
      <c r="O141" s="15">
        <f t="shared" si="64"/>
        <v>100</v>
      </c>
      <c r="P141" s="15">
        <f t="shared" si="65"/>
        <v>100</v>
      </c>
      <c r="Q141" s="52">
        <f t="shared" si="66"/>
        <v>100</v>
      </c>
      <c r="R141" s="52">
        <f t="shared" si="67"/>
        <v>100</v>
      </c>
      <c r="S141" s="52">
        <f t="shared" si="68"/>
        <v>100</v>
      </c>
      <c r="T141" s="51">
        <f t="shared" si="69"/>
        <v>100</v>
      </c>
      <c r="U141" s="15">
        <f>SUM('бланки '!CR143:CV143)</f>
        <v>5</v>
      </c>
      <c r="V141" s="15"/>
      <c r="W141" s="15"/>
      <c r="X141" s="15">
        <f>анкеты!H139</f>
        <v>16</v>
      </c>
      <c r="Y141" s="15">
        <f t="shared" si="70"/>
        <v>16</v>
      </c>
      <c r="Z141" s="52">
        <f t="shared" si="71"/>
        <v>100</v>
      </c>
      <c r="AA141" s="52">
        <f t="shared" si="72"/>
        <v>100</v>
      </c>
      <c r="AB141" s="52">
        <f t="shared" si="73"/>
        <v>100</v>
      </c>
      <c r="AC141" s="20">
        <f t="shared" si="74"/>
        <v>100</v>
      </c>
      <c r="AD141" s="15">
        <f>IF('бланки '!I143=1,('бланки '!CX143+'бланки '!CZ143)*3,SUM('бланки '!CW143:DA143))</f>
        <v>3</v>
      </c>
      <c r="AE141" s="15">
        <f>IF('бланки '!H143=2,SUM('бланки '!DE143:DG143)*2-1,SUM('бланки '!DB143:DG143))</f>
        <v>4</v>
      </c>
      <c r="AF141" s="15">
        <f>анкеты!J139</f>
        <v>4</v>
      </c>
      <c r="AG141" s="15">
        <f>анкеты!I139</f>
        <v>4</v>
      </c>
      <c r="AH141" s="52">
        <f t="shared" si="75"/>
        <v>60</v>
      </c>
      <c r="AI141" s="52">
        <f t="shared" si="76"/>
        <v>80</v>
      </c>
      <c r="AJ141" s="2">
        <f t="shared" si="77"/>
        <v>100</v>
      </c>
      <c r="AK141" s="20">
        <f t="shared" si="78"/>
        <v>80</v>
      </c>
      <c r="AL141" s="15">
        <f>анкеты!K139</f>
        <v>16</v>
      </c>
      <c r="AM141" s="15">
        <f t="shared" si="79"/>
        <v>16</v>
      </c>
      <c r="AN141" s="15">
        <f>анкеты!L139</f>
        <v>16</v>
      </c>
      <c r="AO141" s="15">
        <f t="shared" si="80"/>
        <v>16</v>
      </c>
      <c r="AP141" s="15">
        <f>анкеты!N139</f>
        <v>16</v>
      </c>
      <c r="AQ141" s="15">
        <f>анкеты!M139</f>
        <v>16</v>
      </c>
      <c r="AR141" s="52">
        <f t="shared" si="81"/>
        <v>100</v>
      </c>
      <c r="AS141" s="52">
        <f t="shared" si="82"/>
        <v>100</v>
      </c>
      <c r="AT141" s="52">
        <f t="shared" si="83"/>
        <v>100</v>
      </c>
      <c r="AU141" s="51">
        <f t="shared" si="84"/>
        <v>100</v>
      </c>
      <c r="AV141" s="15">
        <f>анкеты!O139</f>
        <v>16</v>
      </c>
      <c r="AW141" s="15">
        <f t="shared" si="85"/>
        <v>16</v>
      </c>
      <c r="AX141" s="15">
        <f>анкеты!P139</f>
        <v>16</v>
      </c>
      <c r="AY141" s="15">
        <f t="shared" si="86"/>
        <v>16</v>
      </c>
      <c r="AZ141" s="15">
        <f>анкеты!Q139</f>
        <v>16</v>
      </c>
      <c r="BA141" s="15">
        <f t="shared" si="87"/>
        <v>16</v>
      </c>
      <c r="BB141" s="52">
        <f t="shared" si="88"/>
        <v>100</v>
      </c>
      <c r="BC141" s="52">
        <f t="shared" si="89"/>
        <v>100</v>
      </c>
      <c r="BD141" s="52">
        <f t="shared" si="90"/>
        <v>100</v>
      </c>
      <c r="BE141" s="51">
        <f t="shared" si="91"/>
        <v>100</v>
      </c>
      <c r="BF141" s="15">
        <f t="shared" si="92"/>
        <v>96</v>
      </c>
    </row>
    <row r="142" spans="1:58">
      <c r="A142" s="15">
        <f>'бланки '!D144</f>
        <v>139</v>
      </c>
      <c r="B142" s="15" t="str">
        <f>'бланки '!C144</f>
        <v>Муниципальное казённое общеобразовательное учреждение «Напасская основная общеобразовательная школа»</v>
      </c>
      <c r="C142" s="15">
        <f>анкеты!C140</f>
        <v>12</v>
      </c>
      <c r="D142" s="15">
        <f>SUMIF('бланки '!K144:Y144,"&lt;2")</f>
        <v>14</v>
      </c>
      <c r="E142" s="15">
        <f>COUNTIF('бланки '!K144:Y144,"&lt;2")</f>
        <v>14</v>
      </c>
      <c r="F142" s="15">
        <f>SUMIF('бланки '!Z144:CM144,"&lt;2")</f>
        <v>60</v>
      </c>
      <c r="G142" s="15">
        <f>COUNTIF('бланки '!Z144:CM144,"&lt;2")</f>
        <v>60</v>
      </c>
      <c r="H142" s="15">
        <f>SUM('бланки '!CN144:CQ144)</f>
        <v>4</v>
      </c>
      <c r="I142" s="15">
        <f>анкеты!E140</f>
        <v>12</v>
      </c>
      <c r="J142" s="15">
        <f>анкеты!D140</f>
        <v>12</v>
      </c>
      <c r="K142" s="15">
        <f>анкеты!G140</f>
        <v>12</v>
      </c>
      <c r="L142" s="15">
        <f>анкеты!F140</f>
        <v>12</v>
      </c>
      <c r="M142" s="15">
        <f t="shared" si="62"/>
        <v>100</v>
      </c>
      <c r="N142" s="15">
        <f t="shared" si="63"/>
        <v>100</v>
      </c>
      <c r="O142" s="15">
        <f t="shared" si="64"/>
        <v>100</v>
      </c>
      <c r="P142" s="15">
        <f t="shared" si="65"/>
        <v>100</v>
      </c>
      <c r="Q142" s="52">
        <f t="shared" si="66"/>
        <v>100</v>
      </c>
      <c r="R142" s="52">
        <f t="shared" si="67"/>
        <v>100</v>
      </c>
      <c r="S142" s="52">
        <f t="shared" si="68"/>
        <v>100</v>
      </c>
      <c r="T142" s="51">
        <f t="shared" si="69"/>
        <v>100</v>
      </c>
      <c r="U142" s="15">
        <f>SUM('бланки '!CR144:CV144)</f>
        <v>5</v>
      </c>
      <c r="V142" s="15"/>
      <c r="W142" s="15"/>
      <c r="X142" s="15">
        <f>анкеты!H140</f>
        <v>12</v>
      </c>
      <c r="Y142" s="15">
        <f t="shared" si="70"/>
        <v>12</v>
      </c>
      <c r="Z142" s="52">
        <f t="shared" si="71"/>
        <v>100</v>
      </c>
      <c r="AA142" s="52">
        <f t="shared" si="72"/>
        <v>100</v>
      </c>
      <c r="AB142" s="52">
        <f t="shared" si="73"/>
        <v>100</v>
      </c>
      <c r="AC142" s="20">
        <f t="shared" si="74"/>
        <v>100</v>
      </c>
      <c r="AD142" s="15">
        <f>IF('бланки '!I144=1,('бланки '!CX144+'бланки '!CZ144)*3,SUM('бланки '!CW144:DA144))</f>
        <v>3</v>
      </c>
      <c r="AE142" s="15">
        <f>IF('бланки '!H144=2,SUM('бланки '!DE144:DG144)*2-1,SUM('бланки '!DB144:DG144))</f>
        <v>4</v>
      </c>
      <c r="AF142" s="15">
        <f>анкеты!J140</f>
        <v>3</v>
      </c>
      <c r="AG142" s="15">
        <f>анкеты!I140</f>
        <v>3</v>
      </c>
      <c r="AH142" s="52">
        <f t="shared" si="75"/>
        <v>60</v>
      </c>
      <c r="AI142" s="52">
        <f t="shared" si="76"/>
        <v>80</v>
      </c>
      <c r="AJ142" s="2">
        <f t="shared" si="77"/>
        <v>100</v>
      </c>
      <c r="AK142" s="20">
        <f t="shared" si="78"/>
        <v>80</v>
      </c>
      <c r="AL142" s="15">
        <f>анкеты!K140</f>
        <v>12</v>
      </c>
      <c r="AM142" s="15">
        <f t="shared" si="79"/>
        <v>12</v>
      </c>
      <c r="AN142" s="15">
        <f>анкеты!L140</f>
        <v>12</v>
      </c>
      <c r="AO142" s="15">
        <f t="shared" si="80"/>
        <v>12</v>
      </c>
      <c r="AP142" s="15">
        <f>анкеты!N140</f>
        <v>12</v>
      </c>
      <c r="AQ142" s="15">
        <f>анкеты!M140</f>
        <v>12</v>
      </c>
      <c r="AR142" s="52">
        <f t="shared" si="81"/>
        <v>100</v>
      </c>
      <c r="AS142" s="52">
        <f t="shared" si="82"/>
        <v>100</v>
      </c>
      <c r="AT142" s="52">
        <f t="shared" si="83"/>
        <v>100</v>
      </c>
      <c r="AU142" s="51">
        <f t="shared" si="84"/>
        <v>100</v>
      </c>
      <c r="AV142" s="15">
        <f>анкеты!O140</f>
        <v>12</v>
      </c>
      <c r="AW142" s="15">
        <f t="shared" si="85"/>
        <v>12</v>
      </c>
      <c r="AX142" s="15">
        <f>анкеты!P140</f>
        <v>12</v>
      </c>
      <c r="AY142" s="15">
        <f t="shared" si="86"/>
        <v>12</v>
      </c>
      <c r="AZ142" s="15">
        <f>анкеты!Q140</f>
        <v>12</v>
      </c>
      <c r="BA142" s="15">
        <f t="shared" si="87"/>
        <v>12</v>
      </c>
      <c r="BB142" s="52">
        <f t="shared" si="88"/>
        <v>100</v>
      </c>
      <c r="BC142" s="52">
        <f t="shared" si="89"/>
        <v>100</v>
      </c>
      <c r="BD142" s="52">
        <f t="shared" si="90"/>
        <v>100</v>
      </c>
      <c r="BE142" s="51">
        <f t="shared" si="91"/>
        <v>100</v>
      </c>
      <c r="BF142" s="15">
        <f t="shared" si="92"/>
        <v>96</v>
      </c>
    </row>
    <row r="143" spans="1:58">
      <c r="A143" s="15">
        <f>'бланки '!D145</f>
        <v>140</v>
      </c>
      <c r="B143" s="15" t="str">
        <f>'бланки '!C145</f>
        <v>Муниципальное казённое общеобразовательное учреждение «Новоюгинская средняя общеобразовательная школа»</v>
      </c>
      <c r="C143" s="15">
        <f>анкеты!C141</f>
        <v>50</v>
      </c>
      <c r="D143" s="15">
        <f>SUMIF('бланки '!K145:Y145,"&lt;2")</f>
        <v>14</v>
      </c>
      <c r="E143" s="15">
        <f>COUNTIF('бланки '!K145:Y145,"&lt;2")</f>
        <v>14</v>
      </c>
      <c r="F143" s="15">
        <f>SUMIF('бланки '!Z145:CM145,"&lt;2")</f>
        <v>60</v>
      </c>
      <c r="G143" s="15">
        <f>COUNTIF('бланки '!Z145:CM145,"&lt;2")</f>
        <v>60</v>
      </c>
      <c r="H143" s="15">
        <f>SUM('бланки '!CN145:CQ145)</f>
        <v>4</v>
      </c>
      <c r="I143" s="15">
        <f>анкеты!E141</f>
        <v>50</v>
      </c>
      <c r="J143" s="15">
        <f>анкеты!D141</f>
        <v>50</v>
      </c>
      <c r="K143" s="15">
        <f>анкеты!G141</f>
        <v>50</v>
      </c>
      <c r="L143" s="15">
        <f>анкеты!F141</f>
        <v>50</v>
      </c>
      <c r="M143" s="15">
        <f t="shared" si="62"/>
        <v>100</v>
      </c>
      <c r="N143" s="15">
        <f t="shared" si="63"/>
        <v>100</v>
      </c>
      <c r="O143" s="15">
        <f t="shared" si="64"/>
        <v>100</v>
      </c>
      <c r="P143" s="15">
        <f t="shared" si="65"/>
        <v>100</v>
      </c>
      <c r="Q143" s="52">
        <f t="shared" si="66"/>
        <v>100</v>
      </c>
      <c r="R143" s="52">
        <f t="shared" si="67"/>
        <v>100</v>
      </c>
      <c r="S143" s="52">
        <f t="shared" si="68"/>
        <v>100</v>
      </c>
      <c r="T143" s="51">
        <f t="shared" si="69"/>
        <v>100</v>
      </c>
      <c r="U143" s="15">
        <f>SUM('бланки '!CR145:CV145)</f>
        <v>5</v>
      </c>
      <c r="V143" s="15"/>
      <c r="W143" s="15"/>
      <c r="X143" s="15">
        <f>анкеты!H141</f>
        <v>50</v>
      </c>
      <c r="Y143" s="15">
        <f t="shared" si="70"/>
        <v>50</v>
      </c>
      <c r="Z143" s="52">
        <f t="shared" si="71"/>
        <v>100</v>
      </c>
      <c r="AA143" s="52">
        <f t="shared" si="72"/>
        <v>100</v>
      </c>
      <c r="AB143" s="52">
        <f t="shared" si="73"/>
        <v>100</v>
      </c>
      <c r="AC143" s="20">
        <f t="shared" si="74"/>
        <v>100</v>
      </c>
      <c r="AD143" s="15">
        <f>IF('бланки '!I145=1,('бланки '!CX145+'бланки '!CZ145)*3,SUM('бланки '!CW145:DA145))</f>
        <v>3</v>
      </c>
      <c r="AE143" s="15">
        <f>IF('бланки '!H145=2,SUM('бланки '!DE145:DG145)*2-1,SUM('бланки '!DB145:DG145))</f>
        <v>4</v>
      </c>
      <c r="AF143" s="15">
        <f>анкеты!J141</f>
        <v>13</v>
      </c>
      <c r="AG143" s="15">
        <f>анкеты!I141</f>
        <v>13</v>
      </c>
      <c r="AH143" s="52">
        <f t="shared" si="75"/>
        <v>60</v>
      </c>
      <c r="AI143" s="52">
        <f t="shared" si="76"/>
        <v>80</v>
      </c>
      <c r="AJ143" s="2">
        <f t="shared" si="77"/>
        <v>100</v>
      </c>
      <c r="AK143" s="20">
        <f t="shared" si="78"/>
        <v>80</v>
      </c>
      <c r="AL143" s="15">
        <f>анкеты!K141</f>
        <v>50</v>
      </c>
      <c r="AM143" s="15">
        <f t="shared" si="79"/>
        <v>50</v>
      </c>
      <c r="AN143" s="15">
        <f>анкеты!L141</f>
        <v>50</v>
      </c>
      <c r="AO143" s="15">
        <f t="shared" si="80"/>
        <v>50</v>
      </c>
      <c r="AP143" s="15">
        <f>анкеты!N141</f>
        <v>50</v>
      </c>
      <c r="AQ143" s="15">
        <f>анкеты!M141</f>
        <v>50</v>
      </c>
      <c r="AR143" s="52">
        <f t="shared" si="81"/>
        <v>100</v>
      </c>
      <c r="AS143" s="52">
        <f t="shared" si="82"/>
        <v>100</v>
      </c>
      <c r="AT143" s="52">
        <f t="shared" si="83"/>
        <v>100</v>
      </c>
      <c r="AU143" s="51">
        <f t="shared" si="84"/>
        <v>100</v>
      </c>
      <c r="AV143" s="15">
        <f>анкеты!O141</f>
        <v>50</v>
      </c>
      <c r="AW143" s="15">
        <f t="shared" si="85"/>
        <v>50</v>
      </c>
      <c r="AX143" s="15">
        <f>анкеты!P141</f>
        <v>50</v>
      </c>
      <c r="AY143" s="15">
        <f t="shared" si="86"/>
        <v>50</v>
      </c>
      <c r="AZ143" s="15">
        <f>анкеты!Q141</f>
        <v>50</v>
      </c>
      <c r="BA143" s="15">
        <f t="shared" si="87"/>
        <v>50</v>
      </c>
      <c r="BB143" s="52">
        <f t="shared" si="88"/>
        <v>100</v>
      </c>
      <c r="BC143" s="52">
        <f t="shared" si="89"/>
        <v>100</v>
      </c>
      <c r="BD143" s="52">
        <f t="shared" si="90"/>
        <v>100</v>
      </c>
      <c r="BE143" s="51">
        <f t="shared" si="91"/>
        <v>100</v>
      </c>
      <c r="BF143" s="15">
        <f t="shared" si="92"/>
        <v>96</v>
      </c>
    </row>
    <row r="144" spans="1:58">
      <c r="A144" s="15">
        <f>'бланки '!D146</f>
        <v>141</v>
      </c>
      <c r="B144" s="15" t="str">
        <f>'бланки '!C146</f>
        <v>Муниципальное бюджетное общеобразовательное учреждение "Нововасюганская средняя общеобразовательная школа"</v>
      </c>
      <c r="C144" s="15">
        <f>анкеты!C142</f>
        <v>136</v>
      </c>
      <c r="D144" s="15">
        <f>SUMIF('бланки '!K146:Y146,"&lt;2")</f>
        <v>14</v>
      </c>
      <c r="E144" s="15">
        <f>COUNTIF('бланки '!K146:Y146,"&lt;2")</f>
        <v>14</v>
      </c>
      <c r="F144" s="15">
        <f>SUMIF('бланки '!Z146:CM146,"&lt;2")</f>
        <v>60</v>
      </c>
      <c r="G144" s="15">
        <f>COUNTIF('бланки '!Z146:CM146,"&lt;2")</f>
        <v>60</v>
      </c>
      <c r="H144" s="15">
        <f>SUM('бланки '!CN146:CQ146)</f>
        <v>4</v>
      </c>
      <c r="I144" s="15">
        <f>анкеты!E142</f>
        <v>136</v>
      </c>
      <c r="J144" s="15">
        <f>анкеты!D142</f>
        <v>136</v>
      </c>
      <c r="K144" s="15">
        <f>анкеты!G142</f>
        <v>136</v>
      </c>
      <c r="L144" s="15">
        <f>анкеты!F142</f>
        <v>136</v>
      </c>
      <c r="M144" s="15">
        <f t="shared" si="62"/>
        <v>100</v>
      </c>
      <c r="N144" s="15">
        <f t="shared" si="63"/>
        <v>100</v>
      </c>
      <c r="O144" s="15">
        <f t="shared" si="64"/>
        <v>100</v>
      </c>
      <c r="P144" s="15">
        <f t="shared" si="65"/>
        <v>100</v>
      </c>
      <c r="Q144" s="52">
        <f t="shared" si="66"/>
        <v>100</v>
      </c>
      <c r="R144" s="52">
        <f t="shared" si="67"/>
        <v>100</v>
      </c>
      <c r="S144" s="52">
        <f t="shared" si="68"/>
        <v>100</v>
      </c>
      <c r="T144" s="51">
        <f t="shared" si="69"/>
        <v>100</v>
      </c>
      <c r="U144" s="15">
        <f>SUM('бланки '!CR146:CV146)</f>
        <v>5</v>
      </c>
      <c r="V144" s="15"/>
      <c r="W144" s="15"/>
      <c r="X144" s="15">
        <f>анкеты!H142</f>
        <v>136</v>
      </c>
      <c r="Y144" s="15">
        <f t="shared" si="70"/>
        <v>136</v>
      </c>
      <c r="Z144" s="52">
        <f t="shared" si="71"/>
        <v>100</v>
      </c>
      <c r="AA144" s="52">
        <f t="shared" si="72"/>
        <v>100</v>
      </c>
      <c r="AB144" s="52">
        <f t="shared" si="73"/>
        <v>100</v>
      </c>
      <c r="AC144" s="20">
        <f t="shared" si="74"/>
        <v>100</v>
      </c>
      <c r="AD144" s="15">
        <f>IF('бланки '!I146=1,('бланки '!CX146+'бланки '!CZ146)*3,SUM('бланки '!CW146:DA146))</f>
        <v>5</v>
      </c>
      <c r="AE144" s="15">
        <f>IF('бланки '!H146=2,SUM('бланки '!DE146:DG146)*2-1,SUM('бланки '!DB146:DG146))</f>
        <v>5</v>
      </c>
      <c r="AF144" s="15">
        <f>анкеты!J142</f>
        <v>34</v>
      </c>
      <c r="AG144" s="15">
        <f>анкеты!I142</f>
        <v>34</v>
      </c>
      <c r="AH144" s="52">
        <f t="shared" si="75"/>
        <v>100</v>
      </c>
      <c r="AI144" s="52">
        <f t="shared" si="76"/>
        <v>100</v>
      </c>
      <c r="AJ144" s="2">
        <f t="shared" si="77"/>
        <v>100</v>
      </c>
      <c r="AK144" s="20">
        <f t="shared" si="78"/>
        <v>100</v>
      </c>
      <c r="AL144" s="15">
        <f>анкеты!K142</f>
        <v>136</v>
      </c>
      <c r="AM144" s="15">
        <f t="shared" si="79"/>
        <v>136</v>
      </c>
      <c r="AN144" s="15">
        <f>анкеты!L142</f>
        <v>136</v>
      </c>
      <c r="AO144" s="15">
        <f t="shared" si="80"/>
        <v>136</v>
      </c>
      <c r="AP144" s="15">
        <f>анкеты!N142</f>
        <v>136</v>
      </c>
      <c r="AQ144" s="15">
        <f>анкеты!M142</f>
        <v>136</v>
      </c>
      <c r="AR144" s="52">
        <f t="shared" si="81"/>
        <v>100</v>
      </c>
      <c r="AS144" s="52">
        <f t="shared" si="82"/>
        <v>100</v>
      </c>
      <c r="AT144" s="52">
        <f t="shared" si="83"/>
        <v>100</v>
      </c>
      <c r="AU144" s="51">
        <f t="shared" si="84"/>
        <v>100</v>
      </c>
      <c r="AV144" s="15">
        <f>анкеты!O142</f>
        <v>136</v>
      </c>
      <c r="AW144" s="15">
        <f t="shared" si="85"/>
        <v>136</v>
      </c>
      <c r="AX144" s="15">
        <f>анкеты!P142</f>
        <v>136</v>
      </c>
      <c r="AY144" s="15">
        <f t="shared" si="86"/>
        <v>136</v>
      </c>
      <c r="AZ144" s="15">
        <f>анкеты!Q142</f>
        <v>136</v>
      </c>
      <c r="BA144" s="15">
        <f t="shared" si="87"/>
        <v>136</v>
      </c>
      <c r="BB144" s="52">
        <f t="shared" si="88"/>
        <v>100</v>
      </c>
      <c r="BC144" s="52">
        <f t="shared" si="89"/>
        <v>100</v>
      </c>
      <c r="BD144" s="52">
        <f t="shared" si="90"/>
        <v>100</v>
      </c>
      <c r="BE144" s="51">
        <f t="shared" si="91"/>
        <v>100</v>
      </c>
      <c r="BF144" s="15">
        <f t="shared" si="92"/>
        <v>100</v>
      </c>
    </row>
    <row r="145" spans="1:58">
      <c r="A145" s="15">
        <f>'бланки '!D147</f>
        <v>142</v>
      </c>
      <c r="B145" s="15" t="str">
        <f>'бланки '!C147</f>
        <v>Муниципальное казённое общеобразовательное учреждение «Киндальская начальная общеобразовательная школа</v>
      </c>
      <c r="C145" s="15">
        <f>анкеты!C143</f>
        <v>2</v>
      </c>
      <c r="D145" s="15">
        <f>SUMIF('бланки '!K147:Y147,"&lt;2")</f>
        <v>14</v>
      </c>
      <c r="E145" s="15">
        <f>COUNTIF('бланки '!K147:Y147,"&lt;2")</f>
        <v>14</v>
      </c>
      <c r="F145" s="15">
        <f>SUMIF('бланки '!Z147:CM147,"&lt;2")</f>
        <v>60</v>
      </c>
      <c r="G145" s="15">
        <f>COUNTIF('бланки '!Z147:CM147,"&lt;2")</f>
        <v>60</v>
      </c>
      <c r="H145" s="15">
        <f>SUM('бланки '!CN147:CQ147)</f>
        <v>4</v>
      </c>
      <c r="I145" s="15">
        <f>анкеты!E143</f>
        <v>2</v>
      </c>
      <c r="J145" s="15">
        <f>анкеты!D143</f>
        <v>2</v>
      </c>
      <c r="K145" s="15">
        <f>анкеты!G143</f>
        <v>2</v>
      </c>
      <c r="L145" s="15">
        <f>анкеты!F143</f>
        <v>2</v>
      </c>
      <c r="M145" s="15">
        <f t="shared" si="62"/>
        <v>100</v>
      </c>
      <c r="N145" s="15">
        <f t="shared" si="63"/>
        <v>100</v>
      </c>
      <c r="O145" s="15">
        <f t="shared" si="64"/>
        <v>100</v>
      </c>
      <c r="P145" s="15">
        <f t="shared" si="65"/>
        <v>100</v>
      </c>
      <c r="Q145" s="52">
        <f t="shared" si="66"/>
        <v>100</v>
      </c>
      <c r="R145" s="52">
        <f t="shared" si="67"/>
        <v>100</v>
      </c>
      <c r="S145" s="52">
        <f t="shared" si="68"/>
        <v>100</v>
      </c>
      <c r="T145" s="51">
        <f t="shared" si="69"/>
        <v>100</v>
      </c>
      <c r="U145" s="15">
        <f>SUM('бланки '!CR147:CV147)</f>
        <v>5</v>
      </c>
      <c r="V145" s="15"/>
      <c r="W145" s="15"/>
      <c r="X145" s="15">
        <f>анкеты!H143</f>
        <v>2</v>
      </c>
      <c r="Y145" s="15">
        <f t="shared" si="70"/>
        <v>2</v>
      </c>
      <c r="Z145" s="52">
        <f t="shared" si="71"/>
        <v>100</v>
      </c>
      <c r="AA145" s="52">
        <f t="shared" si="72"/>
        <v>100</v>
      </c>
      <c r="AB145" s="52">
        <f t="shared" si="73"/>
        <v>100</v>
      </c>
      <c r="AC145" s="20">
        <f t="shared" si="74"/>
        <v>100</v>
      </c>
      <c r="AD145" s="15">
        <f>IF('бланки '!I147=1,('бланки '!CX147+'бланки '!CZ147)*3,SUM('бланки '!CW147:DA147))</f>
        <v>1</v>
      </c>
      <c r="AE145" s="15">
        <f>IF('бланки '!H147=2,SUM('бланки '!DE147:DG147)*2-1,SUM('бланки '!DB147:DG147))</f>
        <v>4</v>
      </c>
      <c r="AF145" s="15">
        <f>анкеты!J143</f>
        <v>1</v>
      </c>
      <c r="AG145" s="15">
        <f>анкеты!I143</f>
        <v>1</v>
      </c>
      <c r="AH145" s="52">
        <f t="shared" si="75"/>
        <v>20</v>
      </c>
      <c r="AI145" s="52">
        <f t="shared" si="76"/>
        <v>80</v>
      </c>
      <c r="AJ145" s="2">
        <f t="shared" si="77"/>
        <v>100</v>
      </c>
      <c r="AK145" s="20">
        <f t="shared" si="78"/>
        <v>68</v>
      </c>
      <c r="AL145" s="15">
        <f>анкеты!K143</f>
        <v>2</v>
      </c>
      <c r="AM145" s="15">
        <f t="shared" si="79"/>
        <v>2</v>
      </c>
      <c r="AN145" s="15">
        <f>анкеты!L143</f>
        <v>2</v>
      </c>
      <c r="AO145" s="15">
        <f t="shared" si="80"/>
        <v>2</v>
      </c>
      <c r="AP145" s="15">
        <f>анкеты!N143</f>
        <v>2</v>
      </c>
      <c r="AQ145" s="15">
        <f>анкеты!M143</f>
        <v>2</v>
      </c>
      <c r="AR145" s="52">
        <f t="shared" si="81"/>
        <v>100</v>
      </c>
      <c r="AS145" s="52">
        <f t="shared" si="82"/>
        <v>100</v>
      </c>
      <c r="AT145" s="52">
        <f t="shared" si="83"/>
        <v>100</v>
      </c>
      <c r="AU145" s="51">
        <f t="shared" si="84"/>
        <v>100</v>
      </c>
      <c r="AV145" s="15">
        <f>анкеты!O143</f>
        <v>2</v>
      </c>
      <c r="AW145" s="15">
        <f t="shared" si="85"/>
        <v>2</v>
      </c>
      <c r="AX145" s="15">
        <f>анкеты!P143</f>
        <v>2</v>
      </c>
      <c r="AY145" s="15">
        <f t="shared" si="86"/>
        <v>2</v>
      </c>
      <c r="AZ145" s="15">
        <f>анкеты!Q143</f>
        <v>2</v>
      </c>
      <c r="BA145" s="15">
        <f t="shared" si="87"/>
        <v>2</v>
      </c>
      <c r="BB145" s="52">
        <f t="shared" si="88"/>
        <v>100</v>
      </c>
      <c r="BC145" s="52">
        <f t="shared" si="89"/>
        <v>100</v>
      </c>
      <c r="BD145" s="52">
        <f t="shared" si="90"/>
        <v>100</v>
      </c>
      <c r="BE145" s="51">
        <f t="shared" si="91"/>
        <v>100</v>
      </c>
      <c r="BF145" s="15">
        <f t="shared" si="92"/>
        <v>93.6</v>
      </c>
    </row>
    <row r="146" spans="1:58">
      <c r="A146" s="15">
        <f>'бланки '!D148</f>
        <v>143</v>
      </c>
      <c r="B146" s="15" t="str">
        <f>'бланки '!C148</f>
        <v>Муниципальное казённое общеобразовательное учреждение «Сосновская основная общеобразовательная школа»</v>
      </c>
      <c r="C146" s="15">
        <f>анкеты!C144</f>
        <v>40</v>
      </c>
      <c r="D146" s="15">
        <f>SUMIF('бланки '!K148:Y148,"&lt;2")</f>
        <v>14</v>
      </c>
      <c r="E146" s="15">
        <f>COUNTIF('бланки '!K148:Y148,"&lt;2")</f>
        <v>14</v>
      </c>
      <c r="F146" s="15">
        <f>SUMIF('бланки '!Z148:CM148,"&lt;2")</f>
        <v>60</v>
      </c>
      <c r="G146" s="15">
        <f>COUNTIF('бланки '!Z148:CM148,"&lt;2")</f>
        <v>60</v>
      </c>
      <c r="H146" s="15">
        <f>SUM('бланки '!CN148:CQ148)</f>
        <v>4</v>
      </c>
      <c r="I146" s="15">
        <f>анкеты!E144</f>
        <v>40</v>
      </c>
      <c r="J146" s="15">
        <f>анкеты!D144</f>
        <v>40</v>
      </c>
      <c r="K146" s="15">
        <f>анкеты!G144</f>
        <v>40</v>
      </c>
      <c r="L146" s="15">
        <f>анкеты!F144</f>
        <v>40</v>
      </c>
      <c r="M146" s="15">
        <f t="shared" si="62"/>
        <v>100</v>
      </c>
      <c r="N146" s="15">
        <f t="shared" si="63"/>
        <v>100</v>
      </c>
      <c r="O146" s="15">
        <f t="shared" si="64"/>
        <v>100</v>
      </c>
      <c r="P146" s="15">
        <f t="shared" si="65"/>
        <v>100</v>
      </c>
      <c r="Q146" s="52">
        <f t="shared" si="66"/>
        <v>100</v>
      </c>
      <c r="R146" s="52">
        <f t="shared" si="67"/>
        <v>100</v>
      </c>
      <c r="S146" s="52">
        <f t="shared" si="68"/>
        <v>100</v>
      </c>
      <c r="T146" s="51">
        <f t="shared" si="69"/>
        <v>100</v>
      </c>
      <c r="U146" s="15">
        <f>SUM('бланки '!CR148:CV148)</f>
        <v>5</v>
      </c>
      <c r="V146" s="15"/>
      <c r="W146" s="15"/>
      <c r="X146" s="15">
        <f>анкеты!H144</f>
        <v>40</v>
      </c>
      <c r="Y146" s="15">
        <f t="shared" si="70"/>
        <v>40</v>
      </c>
      <c r="Z146" s="52">
        <f t="shared" si="71"/>
        <v>100</v>
      </c>
      <c r="AA146" s="52">
        <f t="shared" si="72"/>
        <v>100</v>
      </c>
      <c r="AB146" s="52">
        <f t="shared" si="73"/>
        <v>100</v>
      </c>
      <c r="AC146" s="20">
        <f t="shared" si="74"/>
        <v>100</v>
      </c>
      <c r="AD146" s="15">
        <f>IF('бланки '!I148=1,('бланки '!CX148+'бланки '!CZ148)*3,SUM('бланки '!CW148:DA148))</f>
        <v>1</v>
      </c>
      <c r="AE146" s="15">
        <f>IF('бланки '!H148=2,SUM('бланки '!DE148:DG148)*2-1,SUM('бланки '!DB148:DG148))</f>
        <v>4</v>
      </c>
      <c r="AF146" s="15">
        <f>анкеты!J144</f>
        <v>10</v>
      </c>
      <c r="AG146" s="15">
        <f>анкеты!I144</f>
        <v>10</v>
      </c>
      <c r="AH146" s="52">
        <f t="shared" si="75"/>
        <v>20</v>
      </c>
      <c r="AI146" s="52">
        <f t="shared" si="76"/>
        <v>80</v>
      </c>
      <c r="AJ146" s="2">
        <f t="shared" si="77"/>
        <v>100</v>
      </c>
      <c r="AK146" s="20">
        <f t="shared" si="78"/>
        <v>68</v>
      </c>
      <c r="AL146" s="15">
        <f>анкеты!K144</f>
        <v>40</v>
      </c>
      <c r="AM146" s="15">
        <f t="shared" si="79"/>
        <v>40</v>
      </c>
      <c r="AN146" s="15">
        <f>анкеты!L144</f>
        <v>40</v>
      </c>
      <c r="AO146" s="15">
        <f t="shared" si="80"/>
        <v>40</v>
      </c>
      <c r="AP146" s="15">
        <f>анкеты!N144</f>
        <v>40</v>
      </c>
      <c r="AQ146" s="15">
        <f>анкеты!M144</f>
        <v>40</v>
      </c>
      <c r="AR146" s="52">
        <f t="shared" si="81"/>
        <v>100</v>
      </c>
      <c r="AS146" s="52">
        <f t="shared" si="82"/>
        <v>100</v>
      </c>
      <c r="AT146" s="52">
        <f t="shared" si="83"/>
        <v>100</v>
      </c>
      <c r="AU146" s="51">
        <f t="shared" si="84"/>
        <v>100</v>
      </c>
      <c r="AV146" s="15">
        <f>анкеты!O144</f>
        <v>40</v>
      </c>
      <c r="AW146" s="15">
        <f t="shared" si="85"/>
        <v>40</v>
      </c>
      <c r="AX146" s="15">
        <f>анкеты!P144</f>
        <v>40</v>
      </c>
      <c r="AY146" s="15">
        <f t="shared" si="86"/>
        <v>40</v>
      </c>
      <c r="AZ146" s="15">
        <f>анкеты!Q144</f>
        <v>40</v>
      </c>
      <c r="BA146" s="15">
        <f t="shared" si="87"/>
        <v>40</v>
      </c>
      <c r="BB146" s="52">
        <f t="shared" si="88"/>
        <v>100</v>
      </c>
      <c r="BC146" s="52">
        <f t="shared" si="89"/>
        <v>100</v>
      </c>
      <c r="BD146" s="52">
        <f t="shared" si="90"/>
        <v>100</v>
      </c>
      <c r="BE146" s="51">
        <f t="shared" si="91"/>
        <v>100</v>
      </c>
      <c r="BF146" s="15">
        <f t="shared" si="92"/>
        <v>93.6</v>
      </c>
    </row>
    <row r="147" spans="1:58">
      <c r="A147" s="15">
        <f>'бланки '!D149</f>
        <v>144</v>
      </c>
      <c r="B147" s="15" t="str">
        <f>'бланки '!C149</f>
        <v>Муниципальное казённое общеобразовательное учреждение «Киевская основная общеобразовательная школа»</v>
      </c>
      <c r="C147" s="15">
        <f>анкеты!C145</f>
        <v>16</v>
      </c>
      <c r="D147" s="15">
        <f>SUMIF('бланки '!K149:Y149,"&lt;2")</f>
        <v>14</v>
      </c>
      <c r="E147" s="15">
        <f>COUNTIF('бланки '!K149:Y149,"&lt;2")</f>
        <v>14</v>
      </c>
      <c r="F147" s="15">
        <f>SUMIF('бланки '!Z149:CM149,"&lt;2")</f>
        <v>60</v>
      </c>
      <c r="G147" s="15">
        <f>COUNTIF('бланки '!Z149:CM149,"&lt;2")</f>
        <v>60</v>
      </c>
      <c r="H147" s="15">
        <f>SUM('бланки '!CN149:CQ149)</f>
        <v>4</v>
      </c>
      <c r="I147" s="15">
        <f>анкеты!E145</f>
        <v>16</v>
      </c>
      <c r="J147" s="15">
        <f>анкеты!D145</f>
        <v>16</v>
      </c>
      <c r="K147" s="15">
        <f>анкеты!G145</f>
        <v>16</v>
      </c>
      <c r="L147" s="15">
        <f>анкеты!F145</f>
        <v>16</v>
      </c>
      <c r="M147" s="15">
        <f t="shared" si="62"/>
        <v>100</v>
      </c>
      <c r="N147" s="15">
        <f t="shared" si="63"/>
        <v>100</v>
      </c>
      <c r="O147" s="15">
        <f t="shared" si="64"/>
        <v>100</v>
      </c>
      <c r="P147" s="15">
        <f t="shared" si="65"/>
        <v>100</v>
      </c>
      <c r="Q147" s="52">
        <f t="shared" si="66"/>
        <v>100</v>
      </c>
      <c r="R147" s="52">
        <f t="shared" si="67"/>
        <v>100</v>
      </c>
      <c r="S147" s="52">
        <f t="shared" si="68"/>
        <v>100</v>
      </c>
      <c r="T147" s="51">
        <f t="shared" si="69"/>
        <v>100</v>
      </c>
      <c r="U147" s="15">
        <f>SUM('бланки '!CR149:CV149)</f>
        <v>5</v>
      </c>
      <c r="V147" s="15"/>
      <c r="W147" s="15"/>
      <c r="X147" s="15">
        <f>анкеты!H145</f>
        <v>16</v>
      </c>
      <c r="Y147" s="15">
        <f t="shared" si="70"/>
        <v>16</v>
      </c>
      <c r="Z147" s="52">
        <f t="shared" si="71"/>
        <v>100</v>
      </c>
      <c r="AA147" s="52">
        <f t="shared" si="72"/>
        <v>100</v>
      </c>
      <c r="AB147" s="52">
        <f t="shared" si="73"/>
        <v>100</v>
      </c>
      <c r="AC147" s="20">
        <f t="shared" si="74"/>
        <v>100</v>
      </c>
      <c r="AD147" s="15">
        <f>IF('бланки '!I149=1,('бланки '!CX149+'бланки '!CZ149)*3,SUM('бланки '!CW149:DA149))</f>
        <v>4</v>
      </c>
      <c r="AE147" s="15">
        <f>IF('бланки '!H149=2,SUM('бланки '!DE149:DG149)*2-1,SUM('бланки '!DB149:DG149))</f>
        <v>5</v>
      </c>
      <c r="AF147" s="15">
        <f>анкеты!J145</f>
        <v>4</v>
      </c>
      <c r="AG147" s="15">
        <f>анкеты!I145</f>
        <v>4</v>
      </c>
      <c r="AH147" s="52">
        <f t="shared" si="75"/>
        <v>80</v>
      </c>
      <c r="AI147" s="52">
        <f t="shared" si="76"/>
        <v>100</v>
      </c>
      <c r="AJ147" s="2">
        <f t="shared" si="77"/>
        <v>100</v>
      </c>
      <c r="AK147" s="20">
        <f t="shared" si="78"/>
        <v>94</v>
      </c>
      <c r="AL147" s="15">
        <f>анкеты!K145</f>
        <v>16</v>
      </c>
      <c r="AM147" s="15">
        <f t="shared" si="79"/>
        <v>16</v>
      </c>
      <c r="AN147" s="15">
        <f>анкеты!L145</f>
        <v>16</v>
      </c>
      <c r="AO147" s="15">
        <f t="shared" si="80"/>
        <v>16</v>
      </c>
      <c r="AP147" s="15">
        <f>анкеты!N145</f>
        <v>16</v>
      </c>
      <c r="AQ147" s="15">
        <f>анкеты!M145</f>
        <v>16</v>
      </c>
      <c r="AR147" s="52">
        <f t="shared" si="81"/>
        <v>100</v>
      </c>
      <c r="AS147" s="52">
        <f t="shared" si="82"/>
        <v>100</v>
      </c>
      <c r="AT147" s="52">
        <f t="shared" si="83"/>
        <v>100</v>
      </c>
      <c r="AU147" s="51">
        <f t="shared" si="84"/>
        <v>100</v>
      </c>
      <c r="AV147" s="15">
        <f>анкеты!O145</f>
        <v>16</v>
      </c>
      <c r="AW147" s="15">
        <f t="shared" si="85"/>
        <v>16</v>
      </c>
      <c r="AX147" s="15">
        <f>анкеты!P145</f>
        <v>16</v>
      </c>
      <c r="AY147" s="15">
        <f t="shared" si="86"/>
        <v>16</v>
      </c>
      <c r="AZ147" s="15">
        <f>анкеты!Q145</f>
        <v>16</v>
      </c>
      <c r="BA147" s="15">
        <f t="shared" si="87"/>
        <v>16</v>
      </c>
      <c r="BB147" s="52">
        <f t="shared" si="88"/>
        <v>100</v>
      </c>
      <c r="BC147" s="52">
        <f t="shared" si="89"/>
        <v>100</v>
      </c>
      <c r="BD147" s="52">
        <f t="shared" si="90"/>
        <v>100</v>
      </c>
      <c r="BE147" s="51">
        <f t="shared" si="91"/>
        <v>100</v>
      </c>
      <c r="BF147" s="15">
        <f t="shared" si="92"/>
        <v>98.8</v>
      </c>
    </row>
    <row r="148" spans="1:58">
      <c r="A148" s="15">
        <f>'бланки '!D150</f>
        <v>145</v>
      </c>
      <c r="B148" s="15" t="str">
        <f>'бланки '!C150</f>
        <v>Филиал Муниципального казённого общеобразовательного учреждения «Киевская основная общеобразовательная школа» в пос. Нёготка</v>
      </c>
      <c r="C148" s="15">
        <f>анкеты!C146</f>
        <v>16</v>
      </c>
      <c r="D148" s="15">
        <f>SUMIF('бланки '!K150:Y150,"&lt;2")</f>
        <v>14</v>
      </c>
      <c r="E148" s="15">
        <f>COUNTIF('бланки '!K150:Y150,"&lt;2")</f>
        <v>14</v>
      </c>
      <c r="F148" s="15">
        <f>SUMIF('бланки '!Z150:CM150,"&lt;2")</f>
        <v>60</v>
      </c>
      <c r="G148" s="15">
        <f>COUNTIF('бланки '!Z150:CM150,"&lt;2")</f>
        <v>60</v>
      </c>
      <c r="H148" s="15">
        <f>SUM('бланки '!CN150:CQ150)</f>
        <v>4</v>
      </c>
      <c r="I148" s="15">
        <f>анкеты!E146</f>
        <v>16</v>
      </c>
      <c r="J148" s="15">
        <f>анкеты!D146</f>
        <v>16</v>
      </c>
      <c r="K148" s="15">
        <f>анкеты!G146</f>
        <v>16</v>
      </c>
      <c r="L148" s="15">
        <f>анкеты!F146</f>
        <v>16</v>
      </c>
      <c r="M148" s="15">
        <f t="shared" si="62"/>
        <v>100</v>
      </c>
      <c r="N148" s="15">
        <f t="shared" si="63"/>
        <v>100</v>
      </c>
      <c r="O148" s="15">
        <f t="shared" si="64"/>
        <v>100</v>
      </c>
      <c r="P148" s="15">
        <f t="shared" si="65"/>
        <v>100</v>
      </c>
      <c r="Q148" s="52">
        <f t="shared" si="66"/>
        <v>100</v>
      </c>
      <c r="R148" s="52">
        <f t="shared" si="67"/>
        <v>100</v>
      </c>
      <c r="S148" s="52">
        <f t="shared" si="68"/>
        <v>100</v>
      </c>
      <c r="T148" s="51">
        <f t="shared" si="69"/>
        <v>100</v>
      </c>
      <c r="U148" s="15">
        <f>SUM('бланки '!CR150:CV150)</f>
        <v>5</v>
      </c>
      <c r="V148" s="15"/>
      <c r="W148" s="15"/>
      <c r="X148" s="15">
        <f>анкеты!H146</f>
        <v>16</v>
      </c>
      <c r="Y148" s="15">
        <f t="shared" si="70"/>
        <v>16</v>
      </c>
      <c r="Z148" s="52">
        <f t="shared" si="71"/>
        <v>100</v>
      </c>
      <c r="AA148" s="52">
        <f t="shared" si="72"/>
        <v>100</v>
      </c>
      <c r="AB148" s="52">
        <f t="shared" si="73"/>
        <v>100</v>
      </c>
      <c r="AC148" s="20">
        <f t="shared" si="74"/>
        <v>100</v>
      </c>
      <c r="AD148" s="15">
        <f>IF('бланки '!I150=1,('бланки '!CX150+'бланки '!CZ150)*3,SUM('бланки '!CW150:DA150))</f>
        <v>3</v>
      </c>
      <c r="AE148" s="15">
        <f>IF('бланки '!H150=2,SUM('бланки '!DE150:DG150)*2-1,SUM('бланки '!DB150:DG150))</f>
        <v>5</v>
      </c>
      <c r="AF148" s="15">
        <f>анкеты!J146</f>
        <v>4</v>
      </c>
      <c r="AG148" s="15">
        <f>анкеты!I146</f>
        <v>4</v>
      </c>
      <c r="AH148" s="52">
        <f t="shared" si="75"/>
        <v>60</v>
      </c>
      <c r="AI148" s="52">
        <f t="shared" si="76"/>
        <v>100</v>
      </c>
      <c r="AJ148" s="2">
        <f t="shared" si="77"/>
        <v>100</v>
      </c>
      <c r="AK148" s="20">
        <f t="shared" si="78"/>
        <v>88</v>
      </c>
      <c r="AL148" s="15">
        <f>анкеты!K146</f>
        <v>16</v>
      </c>
      <c r="AM148" s="15">
        <f t="shared" si="79"/>
        <v>16</v>
      </c>
      <c r="AN148" s="15">
        <f>анкеты!L146</f>
        <v>16</v>
      </c>
      <c r="AO148" s="15">
        <f t="shared" si="80"/>
        <v>16</v>
      </c>
      <c r="AP148" s="15">
        <f>анкеты!N146</f>
        <v>16</v>
      </c>
      <c r="AQ148" s="15">
        <f>анкеты!M146</f>
        <v>16</v>
      </c>
      <c r="AR148" s="52">
        <f t="shared" si="81"/>
        <v>100</v>
      </c>
      <c r="AS148" s="52">
        <f t="shared" si="82"/>
        <v>100</v>
      </c>
      <c r="AT148" s="52">
        <f t="shared" si="83"/>
        <v>100</v>
      </c>
      <c r="AU148" s="51">
        <f t="shared" si="84"/>
        <v>100</v>
      </c>
      <c r="AV148" s="15">
        <f>анкеты!O146</f>
        <v>16</v>
      </c>
      <c r="AW148" s="15">
        <f t="shared" si="85"/>
        <v>16</v>
      </c>
      <c r="AX148" s="15">
        <f>анкеты!P146</f>
        <v>16</v>
      </c>
      <c r="AY148" s="15">
        <f t="shared" si="86"/>
        <v>16</v>
      </c>
      <c r="AZ148" s="15">
        <f>анкеты!Q146</f>
        <v>16</v>
      </c>
      <c r="BA148" s="15">
        <f t="shared" si="87"/>
        <v>16</v>
      </c>
      <c r="BB148" s="52">
        <f t="shared" si="88"/>
        <v>100</v>
      </c>
      <c r="BC148" s="52">
        <f t="shared" si="89"/>
        <v>100</v>
      </c>
      <c r="BD148" s="52">
        <f t="shared" si="90"/>
        <v>100</v>
      </c>
      <c r="BE148" s="51">
        <f t="shared" si="91"/>
        <v>100</v>
      </c>
      <c r="BF148" s="15">
        <f t="shared" si="92"/>
        <v>97.6</v>
      </c>
    </row>
    <row r="149" spans="1:58">
      <c r="A149" s="15">
        <f>'бланки '!D151</f>
        <v>146</v>
      </c>
      <c r="B149" s="15" t="str">
        <f>'бланки '!C151</f>
        <v>Филиал Муниципального казённого общеобразовательного учреждения «Новоюгинская средняя общеобразовательная школа» в пос.Старая Берёзовка</v>
      </c>
      <c r="C149" s="15">
        <f>анкеты!C147</f>
        <v>7</v>
      </c>
      <c r="D149" s="15">
        <f>SUMIF('бланки '!K151:Y151,"&lt;2")</f>
        <v>14</v>
      </c>
      <c r="E149" s="15">
        <f>COUNTIF('бланки '!K151:Y151,"&lt;2")</f>
        <v>14</v>
      </c>
      <c r="F149" s="15">
        <f>SUMIF('бланки '!Z151:CM151,"&lt;2")</f>
        <v>60</v>
      </c>
      <c r="G149" s="15">
        <f>COUNTIF('бланки '!Z151:CM151,"&lt;2")</f>
        <v>60</v>
      </c>
      <c r="H149" s="15">
        <f>SUM('бланки '!CN151:CQ151)</f>
        <v>4</v>
      </c>
      <c r="I149" s="15">
        <f>анкеты!E147</f>
        <v>7</v>
      </c>
      <c r="J149" s="15">
        <f>анкеты!D147</f>
        <v>7</v>
      </c>
      <c r="K149" s="15">
        <f>анкеты!G147</f>
        <v>7</v>
      </c>
      <c r="L149" s="15">
        <f>анкеты!F147</f>
        <v>7</v>
      </c>
      <c r="M149" s="15">
        <f t="shared" si="62"/>
        <v>100</v>
      </c>
      <c r="N149" s="15">
        <f t="shared" si="63"/>
        <v>100</v>
      </c>
      <c r="O149" s="15">
        <f t="shared" si="64"/>
        <v>100</v>
      </c>
      <c r="P149" s="15">
        <f t="shared" si="65"/>
        <v>100</v>
      </c>
      <c r="Q149" s="52">
        <f t="shared" si="66"/>
        <v>100</v>
      </c>
      <c r="R149" s="52">
        <f t="shared" si="67"/>
        <v>100</v>
      </c>
      <c r="S149" s="52">
        <f t="shared" si="68"/>
        <v>100</v>
      </c>
      <c r="T149" s="51">
        <f t="shared" si="69"/>
        <v>100</v>
      </c>
      <c r="U149" s="15">
        <f>SUM('бланки '!CR151:CV151)</f>
        <v>5</v>
      </c>
      <c r="V149" s="15"/>
      <c r="W149" s="15"/>
      <c r="X149" s="15">
        <f>анкеты!H147</f>
        <v>7</v>
      </c>
      <c r="Y149" s="15">
        <f t="shared" si="70"/>
        <v>7</v>
      </c>
      <c r="Z149" s="52">
        <f t="shared" si="71"/>
        <v>100</v>
      </c>
      <c r="AA149" s="52">
        <f t="shared" si="72"/>
        <v>100</v>
      </c>
      <c r="AB149" s="52">
        <f t="shared" si="73"/>
        <v>100</v>
      </c>
      <c r="AC149" s="20">
        <f t="shared" si="74"/>
        <v>100</v>
      </c>
      <c r="AD149" s="15">
        <f>IF('бланки '!I151=1,('бланки '!CX151+'бланки '!CZ151)*3,SUM('бланки '!CW151:DA151))</f>
        <v>2</v>
      </c>
      <c r="AE149" s="15">
        <f>IF('бланки '!H151=2,SUM('бланки '!DE151:DG151)*2-1,SUM('бланки '!DB151:DG151))</f>
        <v>4</v>
      </c>
      <c r="AF149" s="15">
        <f>анкеты!J147</f>
        <v>2</v>
      </c>
      <c r="AG149" s="15">
        <f>анкеты!I147</f>
        <v>2</v>
      </c>
      <c r="AH149" s="52">
        <f t="shared" si="75"/>
        <v>40</v>
      </c>
      <c r="AI149" s="52">
        <f t="shared" si="76"/>
        <v>80</v>
      </c>
      <c r="AJ149" s="2">
        <f t="shared" si="77"/>
        <v>100</v>
      </c>
      <c r="AK149" s="20">
        <f t="shared" si="78"/>
        <v>74</v>
      </c>
      <c r="AL149" s="15">
        <f>анкеты!K147</f>
        <v>7</v>
      </c>
      <c r="AM149" s="15">
        <f t="shared" si="79"/>
        <v>7</v>
      </c>
      <c r="AN149" s="15">
        <f>анкеты!L147</f>
        <v>7</v>
      </c>
      <c r="AO149" s="15">
        <f t="shared" si="80"/>
        <v>7</v>
      </c>
      <c r="AP149" s="15">
        <f>анкеты!N147</f>
        <v>7</v>
      </c>
      <c r="AQ149" s="15">
        <f>анкеты!M147</f>
        <v>7</v>
      </c>
      <c r="AR149" s="52">
        <f t="shared" si="81"/>
        <v>100</v>
      </c>
      <c r="AS149" s="52">
        <f t="shared" si="82"/>
        <v>100</v>
      </c>
      <c r="AT149" s="52">
        <f t="shared" si="83"/>
        <v>100</v>
      </c>
      <c r="AU149" s="51">
        <f t="shared" si="84"/>
        <v>100</v>
      </c>
      <c r="AV149" s="15">
        <f>анкеты!O147</f>
        <v>7</v>
      </c>
      <c r="AW149" s="15">
        <f t="shared" si="85"/>
        <v>7</v>
      </c>
      <c r="AX149" s="15">
        <f>анкеты!P147</f>
        <v>7</v>
      </c>
      <c r="AY149" s="15">
        <f t="shared" si="86"/>
        <v>7</v>
      </c>
      <c r="AZ149" s="15">
        <f>анкеты!Q147</f>
        <v>7</v>
      </c>
      <c r="BA149" s="15">
        <f t="shared" si="87"/>
        <v>7</v>
      </c>
      <c r="BB149" s="52">
        <f t="shared" si="88"/>
        <v>100</v>
      </c>
      <c r="BC149" s="52">
        <f t="shared" si="89"/>
        <v>100</v>
      </c>
      <c r="BD149" s="52">
        <f t="shared" si="90"/>
        <v>100</v>
      </c>
      <c r="BE149" s="51">
        <f t="shared" si="91"/>
        <v>100</v>
      </c>
      <c r="BF149" s="15">
        <f t="shared" si="92"/>
        <v>94.8</v>
      </c>
    </row>
    <row r="150" spans="1:58">
      <c r="A150" s="15">
        <f>'бланки '!D152</f>
        <v>147</v>
      </c>
      <c r="B150" s="15" t="str">
        <f>'бланки '!C152</f>
        <v>Муниципальное казённое общеобразовательное учреждение "Малиновская основная общеобразовательная школа"</v>
      </c>
      <c r="C150" s="15">
        <f>анкеты!C148</f>
        <v>20</v>
      </c>
      <c r="D150" s="15">
        <f>SUMIF('бланки '!K152:Y152,"&lt;2")</f>
        <v>14</v>
      </c>
      <c r="E150" s="15">
        <f>COUNTIF('бланки '!K152:Y152,"&lt;2")</f>
        <v>14</v>
      </c>
      <c r="F150" s="15">
        <f>SUMIF('бланки '!Z152:CM152,"&lt;2")</f>
        <v>60</v>
      </c>
      <c r="G150" s="15">
        <f>COUNTIF('бланки '!Z152:CM152,"&lt;2")</f>
        <v>60</v>
      </c>
      <c r="H150" s="15">
        <f>SUM('бланки '!CN152:CQ152)</f>
        <v>4</v>
      </c>
      <c r="I150" s="15">
        <f>анкеты!E148</f>
        <v>20</v>
      </c>
      <c r="J150" s="15">
        <f>анкеты!D148</f>
        <v>20</v>
      </c>
      <c r="K150" s="15">
        <f>анкеты!G148</f>
        <v>20</v>
      </c>
      <c r="L150" s="15">
        <f>анкеты!F148</f>
        <v>20</v>
      </c>
      <c r="M150" s="15">
        <f t="shared" si="62"/>
        <v>100</v>
      </c>
      <c r="N150" s="15">
        <f t="shared" si="63"/>
        <v>100</v>
      </c>
      <c r="O150" s="15">
        <f t="shared" si="64"/>
        <v>100</v>
      </c>
      <c r="P150" s="15">
        <f t="shared" si="65"/>
        <v>100</v>
      </c>
      <c r="Q150" s="52">
        <f t="shared" si="66"/>
        <v>100</v>
      </c>
      <c r="R150" s="52">
        <f t="shared" si="67"/>
        <v>100</v>
      </c>
      <c r="S150" s="52">
        <f t="shared" si="68"/>
        <v>100</v>
      </c>
      <c r="T150" s="51">
        <f t="shared" si="69"/>
        <v>100</v>
      </c>
      <c r="U150" s="15">
        <f>SUM('бланки '!CR152:CV152)</f>
        <v>5</v>
      </c>
      <c r="V150" s="15"/>
      <c r="W150" s="15"/>
      <c r="X150" s="15">
        <f>анкеты!H148</f>
        <v>20</v>
      </c>
      <c r="Y150" s="15">
        <f t="shared" si="70"/>
        <v>20</v>
      </c>
      <c r="Z150" s="52">
        <f t="shared" si="71"/>
        <v>100</v>
      </c>
      <c r="AA150" s="52">
        <f t="shared" si="72"/>
        <v>100</v>
      </c>
      <c r="AB150" s="52">
        <f t="shared" si="73"/>
        <v>100</v>
      </c>
      <c r="AC150" s="20">
        <f t="shared" si="74"/>
        <v>100</v>
      </c>
      <c r="AD150" s="15">
        <f>IF('бланки '!I152=1,('бланки '!CX152+'бланки '!CZ152)*3,SUM('бланки '!CW152:DA152))</f>
        <v>0</v>
      </c>
      <c r="AE150" s="15">
        <f>IF('бланки '!H152=2,SUM('бланки '!DE152:DG152)*2-1,SUM('бланки '!DB152:DG152))</f>
        <v>4</v>
      </c>
      <c r="AF150" s="15">
        <f>анкеты!J148</f>
        <v>5</v>
      </c>
      <c r="AG150" s="15">
        <f>анкеты!I148</f>
        <v>5</v>
      </c>
      <c r="AH150" s="52">
        <f t="shared" si="75"/>
        <v>0</v>
      </c>
      <c r="AI150" s="52">
        <f t="shared" si="76"/>
        <v>80</v>
      </c>
      <c r="AJ150" s="2">
        <f t="shared" si="77"/>
        <v>100</v>
      </c>
      <c r="AK150" s="20">
        <f t="shared" si="78"/>
        <v>62</v>
      </c>
      <c r="AL150" s="15">
        <f>анкеты!K148</f>
        <v>20</v>
      </c>
      <c r="AM150" s="15">
        <f t="shared" si="79"/>
        <v>20</v>
      </c>
      <c r="AN150" s="15">
        <f>анкеты!L148</f>
        <v>20</v>
      </c>
      <c r="AO150" s="15">
        <f t="shared" si="80"/>
        <v>20</v>
      </c>
      <c r="AP150" s="15">
        <f>анкеты!N148</f>
        <v>20</v>
      </c>
      <c r="AQ150" s="15">
        <f>анкеты!M148</f>
        <v>20</v>
      </c>
      <c r="AR150" s="52">
        <f t="shared" si="81"/>
        <v>100</v>
      </c>
      <c r="AS150" s="52">
        <f t="shared" si="82"/>
        <v>100</v>
      </c>
      <c r="AT150" s="52">
        <f t="shared" si="83"/>
        <v>100</v>
      </c>
      <c r="AU150" s="51">
        <f t="shared" si="84"/>
        <v>100</v>
      </c>
      <c r="AV150" s="15">
        <f>анкеты!O148</f>
        <v>20</v>
      </c>
      <c r="AW150" s="15">
        <f t="shared" si="85"/>
        <v>20</v>
      </c>
      <c r="AX150" s="15">
        <f>анкеты!P148</f>
        <v>20</v>
      </c>
      <c r="AY150" s="15">
        <f t="shared" si="86"/>
        <v>20</v>
      </c>
      <c r="AZ150" s="15">
        <f>анкеты!Q148</f>
        <v>20</v>
      </c>
      <c r="BA150" s="15">
        <f t="shared" si="87"/>
        <v>20</v>
      </c>
      <c r="BB150" s="52">
        <f t="shared" si="88"/>
        <v>100</v>
      </c>
      <c r="BC150" s="52">
        <f t="shared" si="89"/>
        <v>100</v>
      </c>
      <c r="BD150" s="52">
        <f t="shared" si="90"/>
        <v>100</v>
      </c>
      <c r="BE150" s="51">
        <f t="shared" si="91"/>
        <v>100</v>
      </c>
      <c r="BF150" s="15">
        <f t="shared" si="92"/>
        <v>92.4</v>
      </c>
    </row>
    <row r="151" spans="1:58">
      <c r="A151" s="15">
        <f>'бланки '!D153</f>
        <v>148</v>
      </c>
      <c r="B151" s="15" t="str">
        <f>'бланки '!C153</f>
        <v>Муниципальное казённое общеобразовательное учреждение "Елгайская основная общеобразовательная школа"</v>
      </c>
      <c r="C151" s="15">
        <f>анкеты!C149</f>
        <v>39</v>
      </c>
      <c r="D151" s="15">
        <f>SUMIF('бланки '!K153:Y153,"&lt;2")</f>
        <v>14</v>
      </c>
      <c r="E151" s="15">
        <f>COUNTIF('бланки '!K153:Y153,"&lt;2")</f>
        <v>14</v>
      </c>
      <c r="F151" s="15">
        <f>SUMIF('бланки '!Z153:CM153,"&lt;2")</f>
        <v>60</v>
      </c>
      <c r="G151" s="15">
        <f>COUNTIF('бланки '!Z153:CM153,"&lt;2")</f>
        <v>60</v>
      </c>
      <c r="H151" s="15">
        <f>SUM('бланки '!CN153:CQ153)</f>
        <v>4</v>
      </c>
      <c r="I151" s="15">
        <f>анкеты!E149</f>
        <v>39</v>
      </c>
      <c r="J151" s="15">
        <f>анкеты!D149</f>
        <v>39</v>
      </c>
      <c r="K151" s="15">
        <f>анкеты!G149</f>
        <v>39</v>
      </c>
      <c r="L151" s="15">
        <f>анкеты!F149</f>
        <v>39</v>
      </c>
      <c r="M151" s="15">
        <f t="shared" si="62"/>
        <v>100</v>
      </c>
      <c r="N151" s="15">
        <f t="shared" si="63"/>
        <v>100</v>
      </c>
      <c r="O151" s="15">
        <f t="shared" si="64"/>
        <v>100</v>
      </c>
      <c r="P151" s="15">
        <f t="shared" si="65"/>
        <v>100</v>
      </c>
      <c r="Q151" s="52">
        <f t="shared" si="66"/>
        <v>100</v>
      </c>
      <c r="R151" s="52">
        <f t="shared" si="67"/>
        <v>100</v>
      </c>
      <c r="S151" s="52">
        <f t="shared" si="68"/>
        <v>100</v>
      </c>
      <c r="T151" s="51">
        <f t="shared" si="69"/>
        <v>100</v>
      </c>
      <c r="U151" s="15">
        <f>SUM('бланки '!CR153:CV153)</f>
        <v>5</v>
      </c>
      <c r="V151" s="15"/>
      <c r="W151" s="15"/>
      <c r="X151" s="15">
        <f>анкеты!H149</f>
        <v>39</v>
      </c>
      <c r="Y151" s="15">
        <f t="shared" si="70"/>
        <v>39</v>
      </c>
      <c r="Z151" s="52">
        <f t="shared" si="71"/>
        <v>100</v>
      </c>
      <c r="AA151" s="52">
        <f t="shared" si="72"/>
        <v>100</v>
      </c>
      <c r="AB151" s="52">
        <f t="shared" si="73"/>
        <v>100</v>
      </c>
      <c r="AC151" s="20">
        <f t="shared" si="74"/>
        <v>100</v>
      </c>
      <c r="AD151" s="15">
        <f>IF('бланки '!I153=1,('бланки '!CX153+'бланки '!CZ153)*3,SUM('бланки '!CW153:DA153))</f>
        <v>0</v>
      </c>
      <c r="AE151" s="15">
        <f>IF('бланки '!H153=2,SUM('бланки '!DE153:DG153)*2-1,SUM('бланки '!DB153:DG153))</f>
        <v>5</v>
      </c>
      <c r="AF151" s="15">
        <f>анкеты!J149</f>
        <v>10</v>
      </c>
      <c r="AG151" s="15">
        <f>анкеты!I149</f>
        <v>10</v>
      </c>
      <c r="AH151" s="52">
        <f t="shared" si="75"/>
        <v>0</v>
      </c>
      <c r="AI151" s="52">
        <f t="shared" si="76"/>
        <v>100</v>
      </c>
      <c r="AJ151" s="2">
        <f t="shared" si="77"/>
        <v>100</v>
      </c>
      <c r="AK151" s="20">
        <f t="shared" si="78"/>
        <v>70</v>
      </c>
      <c r="AL151" s="15">
        <f>анкеты!K149</f>
        <v>39</v>
      </c>
      <c r="AM151" s="15">
        <f t="shared" si="79"/>
        <v>39</v>
      </c>
      <c r="AN151" s="15">
        <f>анкеты!L149</f>
        <v>39</v>
      </c>
      <c r="AO151" s="15">
        <f t="shared" si="80"/>
        <v>39</v>
      </c>
      <c r="AP151" s="15">
        <f>анкеты!N149</f>
        <v>39</v>
      </c>
      <c r="AQ151" s="15">
        <f>анкеты!M149</f>
        <v>39</v>
      </c>
      <c r="AR151" s="52">
        <f t="shared" si="81"/>
        <v>100</v>
      </c>
      <c r="AS151" s="52">
        <f t="shared" si="82"/>
        <v>100</v>
      </c>
      <c r="AT151" s="52">
        <f t="shared" si="83"/>
        <v>100</v>
      </c>
      <c r="AU151" s="51">
        <f t="shared" si="84"/>
        <v>100</v>
      </c>
      <c r="AV151" s="15">
        <f>анкеты!O149</f>
        <v>39</v>
      </c>
      <c r="AW151" s="15">
        <f t="shared" si="85"/>
        <v>39</v>
      </c>
      <c r="AX151" s="15">
        <f>анкеты!P149</f>
        <v>39</v>
      </c>
      <c r="AY151" s="15">
        <f t="shared" si="86"/>
        <v>39</v>
      </c>
      <c r="AZ151" s="15">
        <f>анкеты!Q149</f>
        <v>39</v>
      </c>
      <c r="BA151" s="15">
        <f t="shared" si="87"/>
        <v>39</v>
      </c>
      <c r="BB151" s="52">
        <f t="shared" si="88"/>
        <v>100</v>
      </c>
      <c r="BC151" s="52">
        <f t="shared" si="89"/>
        <v>100</v>
      </c>
      <c r="BD151" s="52">
        <f t="shared" si="90"/>
        <v>100</v>
      </c>
      <c r="BE151" s="51">
        <f t="shared" si="91"/>
        <v>100</v>
      </c>
      <c r="BF151" s="15">
        <f t="shared" si="92"/>
        <v>94</v>
      </c>
    </row>
    <row r="152" spans="1:58">
      <c r="A152" s="15">
        <f>'бланки '!D154</f>
        <v>149</v>
      </c>
      <c r="B152" s="15" t="str">
        <f>'бланки '!C154</f>
        <v>Муниципальное казённое общеобразовательное учреждение "Вороновская средняя общеобразовательная школа"</v>
      </c>
      <c r="C152" s="15">
        <f>анкеты!C150</f>
        <v>94</v>
      </c>
      <c r="D152" s="15">
        <f>SUMIF('бланки '!K154:Y154,"&lt;2")</f>
        <v>14</v>
      </c>
      <c r="E152" s="15">
        <f>COUNTIF('бланки '!K154:Y154,"&lt;2")</f>
        <v>14</v>
      </c>
      <c r="F152" s="15">
        <f>SUMIF('бланки '!Z154:CM154,"&lt;2")</f>
        <v>60</v>
      </c>
      <c r="G152" s="15">
        <f>COUNTIF('бланки '!Z154:CM154,"&lt;2")</f>
        <v>60</v>
      </c>
      <c r="H152" s="15">
        <f>SUM('бланки '!CN154:CQ154)</f>
        <v>4</v>
      </c>
      <c r="I152" s="15">
        <f>анкеты!E150</f>
        <v>94</v>
      </c>
      <c r="J152" s="15">
        <f>анкеты!D150</f>
        <v>94</v>
      </c>
      <c r="K152" s="15">
        <f>анкеты!G150</f>
        <v>94</v>
      </c>
      <c r="L152" s="15">
        <f>анкеты!F150</f>
        <v>94</v>
      </c>
      <c r="M152" s="15">
        <f t="shared" si="62"/>
        <v>100</v>
      </c>
      <c r="N152" s="15">
        <f t="shared" si="63"/>
        <v>100</v>
      </c>
      <c r="O152" s="15">
        <f t="shared" si="64"/>
        <v>100</v>
      </c>
      <c r="P152" s="15">
        <f t="shared" si="65"/>
        <v>100</v>
      </c>
      <c r="Q152" s="52">
        <f t="shared" si="66"/>
        <v>100</v>
      </c>
      <c r="R152" s="52">
        <f t="shared" si="67"/>
        <v>100</v>
      </c>
      <c r="S152" s="52">
        <f t="shared" si="68"/>
        <v>100</v>
      </c>
      <c r="T152" s="51">
        <f t="shared" si="69"/>
        <v>100</v>
      </c>
      <c r="U152" s="15">
        <f>SUM('бланки '!CR154:CV154)</f>
        <v>5</v>
      </c>
      <c r="V152" s="15"/>
      <c r="W152" s="15"/>
      <c r="X152" s="15">
        <f>анкеты!H150</f>
        <v>94</v>
      </c>
      <c r="Y152" s="15">
        <f t="shared" si="70"/>
        <v>94</v>
      </c>
      <c r="Z152" s="52">
        <f t="shared" si="71"/>
        <v>100</v>
      </c>
      <c r="AA152" s="52">
        <f t="shared" si="72"/>
        <v>100</v>
      </c>
      <c r="AB152" s="52">
        <f t="shared" si="73"/>
        <v>100</v>
      </c>
      <c r="AC152" s="20">
        <f t="shared" si="74"/>
        <v>100</v>
      </c>
      <c r="AD152" s="15">
        <f>IF('бланки '!I154=1,('бланки '!CX154+'бланки '!CZ154)*3,SUM('бланки '!CW154:DA154))</f>
        <v>1</v>
      </c>
      <c r="AE152" s="15">
        <f>IF('бланки '!H154=2,SUM('бланки '!DE154:DG154)*2-1,SUM('бланки '!DB154:DG154))</f>
        <v>4</v>
      </c>
      <c r="AF152" s="15">
        <f>анкеты!J150</f>
        <v>24</v>
      </c>
      <c r="AG152" s="15">
        <f>анкеты!I150</f>
        <v>24</v>
      </c>
      <c r="AH152" s="52">
        <f t="shared" si="75"/>
        <v>20</v>
      </c>
      <c r="AI152" s="52">
        <f t="shared" si="76"/>
        <v>80</v>
      </c>
      <c r="AJ152" s="2">
        <f t="shared" si="77"/>
        <v>100</v>
      </c>
      <c r="AK152" s="20">
        <f t="shared" si="78"/>
        <v>68</v>
      </c>
      <c r="AL152" s="15">
        <f>анкеты!K150</f>
        <v>94</v>
      </c>
      <c r="AM152" s="15">
        <f t="shared" si="79"/>
        <v>94</v>
      </c>
      <c r="AN152" s="15">
        <f>анкеты!L150</f>
        <v>94</v>
      </c>
      <c r="AO152" s="15">
        <f t="shared" si="80"/>
        <v>94</v>
      </c>
      <c r="AP152" s="15">
        <f>анкеты!N150</f>
        <v>94</v>
      </c>
      <c r="AQ152" s="15">
        <f>анкеты!M150</f>
        <v>94</v>
      </c>
      <c r="AR152" s="52">
        <f t="shared" si="81"/>
        <v>100</v>
      </c>
      <c r="AS152" s="52">
        <f t="shared" si="82"/>
        <v>100</v>
      </c>
      <c r="AT152" s="52">
        <f t="shared" si="83"/>
        <v>100</v>
      </c>
      <c r="AU152" s="51">
        <f t="shared" si="84"/>
        <v>100</v>
      </c>
      <c r="AV152" s="15">
        <f>анкеты!O150</f>
        <v>94</v>
      </c>
      <c r="AW152" s="15">
        <f t="shared" si="85"/>
        <v>94</v>
      </c>
      <c r="AX152" s="15">
        <f>анкеты!P150</f>
        <v>94</v>
      </c>
      <c r="AY152" s="15">
        <f t="shared" si="86"/>
        <v>94</v>
      </c>
      <c r="AZ152" s="15">
        <f>анкеты!Q150</f>
        <v>94</v>
      </c>
      <c r="BA152" s="15">
        <f t="shared" si="87"/>
        <v>94</v>
      </c>
      <c r="BB152" s="52">
        <f t="shared" si="88"/>
        <v>100</v>
      </c>
      <c r="BC152" s="52">
        <f t="shared" si="89"/>
        <v>100</v>
      </c>
      <c r="BD152" s="52">
        <f t="shared" si="90"/>
        <v>100</v>
      </c>
      <c r="BE152" s="51">
        <f t="shared" si="91"/>
        <v>100</v>
      </c>
      <c r="BF152" s="15">
        <f t="shared" si="92"/>
        <v>93.6</v>
      </c>
    </row>
    <row r="153" spans="1:58">
      <c r="A153" s="15">
        <f>'бланки '!D155</f>
        <v>150</v>
      </c>
      <c r="B153" s="15" t="str">
        <f>'бланки '!C155</f>
        <v>Муниципальное казённое общеобразовательное учреждение "Песочнодубровская средняя общеобразовательная школа"</v>
      </c>
      <c r="C153" s="15">
        <f>анкеты!C151</f>
        <v>73</v>
      </c>
      <c r="D153" s="15">
        <f>SUMIF('бланки '!K155:Y155,"&lt;2")</f>
        <v>14</v>
      </c>
      <c r="E153" s="15">
        <f>COUNTIF('бланки '!K155:Y155,"&lt;2")</f>
        <v>14</v>
      </c>
      <c r="F153" s="15">
        <f>SUMIF('бланки '!Z155:CM155,"&lt;2")</f>
        <v>60</v>
      </c>
      <c r="G153" s="15">
        <f>COUNTIF('бланки '!Z155:CM155,"&lt;2")</f>
        <v>60</v>
      </c>
      <c r="H153" s="15">
        <f>SUM('бланки '!CN155:CQ155)</f>
        <v>4</v>
      </c>
      <c r="I153" s="15">
        <f>анкеты!E151</f>
        <v>73</v>
      </c>
      <c r="J153" s="15">
        <f>анкеты!D151</f>
        <v>73</v>
      </c>
      <c r="K153" s="15">
        <f>анкеты!G151</f>
        <v>73</v>
      </c>
      <c r="L153" s="15">
        <f>анкеты!F151</f>
        <v>73</v>
      </c>
      <c r="M153" s="15">
        <f t="shared" si="62"/>
        <v>100</v>
      </c>
      <c r="N153" s="15">
        <f t="shared" si="63"/>
        <v>100</v>
      </c>
      <c r="O153" s="15">
        <f t="shared" si="64"/>
        <v>100</v>
      </c>
      <c r="P153" s="15">
        <f t="shared" si="65"/>
        <v>100</v>
      </c>
      <c r="Q153" s="52">
        <f t="shared" si="66"/>
        <v>100</v>
      </c>
      <c r="R153" s="52">
        <f t="shared" si="67"/>
        <v>100</v>
      </c>
      <c r="S153" s="52">
        <f t="shared" si="68"/>
        <v>100</v>
      </c>
      <c r="T153" s="51">
        <f t="shared" si="69"/>
        <v>100</v>
      </c>
      <c r="U153" s="15">
        <f>SUM('бланки '!CR155:CV155)</f>
        <v>5</v>
      </c>
      <c r="V153" s="15"/>
      <c r="W153" s="15"/>
      <c r="X153" s="15">
        <f>анкеты!H151</f>
        <v>73</v>
      </c>
      <c r="Y153" s="15">
        <f t="shared" si="70"/>
        <v>73</v>
      </c>
      <c r="Z153" s="52">
        <f t="shared" si="71"/>
        <v>100</v>
      </c>
      <c r="AA153" s="52">
        <f t="shared" si="72"/>
        <v>100</v>
      </c>
      <c r="AB153" s="52">
        <f t="shared" si="73"/>
        <v>100</v>
      </c>
      <c r="AC153" s="20">
        <f t="shared" si="74"/>
        <v>100</v>
      </c>
      <c r="AD153" s="15">
        <f>IF('бланки '!I155=1,('бланки '!CX155+'бланки '!CZ155)*3,SUM('бланки '!CW155:DA155))</f>
        <v>0</v>
      </c>
      <c r="AE153" s="15">
        <f>IF('бланки '!H155=2,SUM('бланки '!DE155:DG155)*2-1,SUM('бланки '!DB155:DG155))</f>
        <v>6</v>
      </c>
      <c r="AF153" s="15">
        <f>анкеты!J151</f>
        <v>19</v>
      </c>
      <c r="AG153" s="15">
        <f>анкеты!I151</f>
        <v>19</v>
      </c>
      <c r="AH153" s="52">
        <f t="shared" si="75"/>
        <v>0</v>
      </c>
      <c r="AI153" s="52">
        <f t="shared" si="76"/>
        <v>100</v>
      </c>
      <c r="AJ153" s="2">
        <f t="shared" si="77"/>
        <v>100</v>
      </c>
      <c r="AK153" s="20">
        <f t="shared" si="78"/>
        <v>70</v>
      </c>
      <c r="AL153" s="15">
        <f>анкеты!K151</f>
        <v>73</v>
      </c>
      <c r="AM153" s="15">
        <f t="shared" si="79"/>
        <v>73</v>
      </c>
      <c r="AN153" s="15">
        <f>анкеты!L151</f>
        <v>73</v>
      </c>
      <c r="AO153" s="15">
        <f t="shared" si="80"/>
        <v>73</v>
      </c>
      <c r="AP153" s="15">
        <f>анкеты!N151</f>
        <v>73</v>
      </c>
      <c r="AQ153" s="15">
        <f>анкеты!M151</f>
        <v>73</v>
      </c>
      <c r="AR153" s="52">
        <f t="shared" si="81"/>
        <v>100</v>
      </c>
      <c r="AS153" s="52">
        <f t="shared" si="82"/>
        <v>100</v>
      </c>
      <c r="AT153" s="52">
        <f t="shared" si="83"/>
        <v>100</v>
      </c>
      <c r="AU153" s="51">
        <f t="shared" si="84"/>
        <v>100</v>
      </c>
      <c r="AV153" s="15">
        <f>анкеты!O151</f>
        <v>73</v>
      </c>
      <c r="AW153" s="15">
        <f t="shared" si="85"/>
        <v>73</v>
      </c>
      <c r="AX153" s="15">
        <f>анкеты!P151</f>
        <v>73</v>
      </c>
      <c r="AY153" s="15">
        <f t="shared" si="86"/>
        <v>73</v>
      </c>
      <c r="AZ153" s="15">
        <f>анкеты!Q151</f>
        <v>73</v>
      </c>
      <c r="BA153" s="15">
        <f t="shared" si="87"/>
        <v>73</v>
      </c>
      <c r="BB153" s="52">
        <f t="shared" si="88"/>
        <v>100</v>
      </c>
      <c r="BC153" s="52">
        <f t="shared" si="89"/>
        <v>100</v>
      </c>
      <c r="BD153" s="52">
        <f t="shared" si="90"/>
        <v>100</v>
      </c>
      <c r="BE153" s="51">
        <f t="shared" si="91"/>
        <v>100</v>
      </c>
      <c r="BF153" s="15">
        <f t="shared" si="92"/>
        <v>94</v>
      </c>
    </row>
    <row r="154" spans="1:58">
      <c r="A154" s="15">
        <f>'бланки '!D156</f>
        <v>151</v>
      </c>
      <c r="B154" s="15" t="str">
        <f>'бланки '!C156</f>
        <v>Муниципальное казённое общеобразовательное учреждение "Новосергеевская основная общеобразовательная школа"</v>
      </c>
      <c r="C154" s="15">
        <f>анкеты!C152</f>
        <v>18</v>
      </c>
      <c r="D154" s="15">
        <f>SUMIF('бланки '!K156:Y156,"&lt;2")</f>
        <v>14</v>
      </c>
      <c r="E154" s="15">
        <f>COUNTIF('бланки '!K156:Y156,"&lt;2")</f>
        <v>14</v>
      </c>
      <c r="F154" s="15">
        <f>SUMIF('бланки '!Z156:CM156,"&lt;2")</f>
        <v>60</v>
      </c>
      <c r="G154" s="15">
        <f>COUNTIF('бланки '!Z156:CM156,"&lt;2")</f>
        <v>60</v>
      </c>
      <c r="H154" s="15">
        <f>SUM('бланки '!CN156:CQ156)</f>
        <v>4</v>
      </c>
      <c r="I154" s="15">
        <f>анкеты!E152</f>
        <v>18</v>
      </c>
      <c r="J154" s="15">
        <f>анкеты!D152</f>
        <v>18</v>
      </c>
      <c r="K154" s="15">
        <f>анкеты!G152</f>
        <v>18</v>
      </c>
      <c r="L154" s="15">
        <f>анкеты!F152</f>
        <v>18</v>
      </c>
      <c r="M154" s="15">
        <f t="shared" si="62"/>
        <v>100</v>
      </c>
      <c r="N154" s="15">
        <f t="shared" si="63"/>
        <v>100</v>
      </c>
      <c r="O154" s="15">
        <f t="shared" si="64"/>
        <v>100</v>
      </c>
      <c r="P154" s="15">
        <f t="shared" si="65"/>
        <v>100</v>
      </c>
      <c r="Q154" s="52">
        <f t="shared" si="66"/>
        <v>100</v>
      </c>
      <c r="R154" s="52">
        <f t="shared" si="67"/>
        <v>100</v>
      </c>
      <c r="S154" s="52">
        <f t="shared" si="68"/>
        <v>100</v>
      </c>
      <c r="T154" s="51">
        <f t="shared" si="69"/>
        <v>100</v>
      </c>
      <c r="U154" s="15">
        <f>SUM('бланки '!CR156:CV156)</f>
        <v>5</v>
      </c>
      <c r="V154" s="15"/>
      <c r="W154" s="15"/>
      <c r="X154" s="15">
        <f>анкеты!H152</f>
        <v>18</v>
      </c>
      <c r="Y154" s="15">
        <f t="shared" si="70"/>
        <v>18</v>
      </c>
      <c r="Z154" s="52">
        <f t="shared" si="71"/>
        <v>100</v>
      </c>
      <c r="AA154" s="52">
        <f t="shared" si="72"/>
        <v>100</v>
      </c>
      <c r="AB154" s="52">
        <f t="shared" si="73"/>
        <v>100</v>
      </c>
      <c r="AC154" s="20">
        <f t="shared" si="74"/>
        <v>100</v>
      </c>
      <c r="AD154" s="15">
        <f>IF('бланки '!I156=1,('бланки '!CX156+'бланки '!CZ156)*3,SUM('бланки '!CW156:DA156))</f>
        <v>0</v>
      </c>
      <c r="AE154" s="15">
        <f>IF('бланки '!H156=2,SUM('бланки '!DE156:DG156)*2-1,SUM('бланки '!DB156:DG156))</f>
        <v>4</v>
      </c>
      <c r="AF154" s="15">
        <f>анкеты!J152</f>
        <v>5</v>
      </c>
      <c r="AG154" s="15">
        <f>анкеты!I152</f>
        <v>5</v>
      </c>
      <c r="AH154" s="52">
        <f t="shared" si="75"/>
        <v>0</v>
      </c>
      <c r="AI154" s="52">
        <f t="shared" si="76"/>
        <v>80</v>
      </c>
      <c r="AJ154" s="2">
        <f t="shared" si="77"/>
        <v>100</v>
      </c>
      <c r="AK154" s="20">
        <f t="shared" si="78"/>
        <v>62</v>
      </c>
      <c r="AL154" s="15">
        <f>анкеты!K152</f>
        <v>18</v>
      </c>
      <c r="AM154" s="15">
        <f t="shared" si="79"/>
        <v>18</v>
      </c>
      <c r="AN154" s="15">
        <f>анкеты!L152</f>
        <v>18</v>
      </c>
      <c r="AO154" s="15">
        <f t="shared" si="80"/>
        <v>18</v>
      </c>
      <c r="AP154" s="15">
        <f>анкеты!N152</f>
        <v>18</v>
      </c>
      <c r="AQ154" s="15">
        <f>анкеты!M152</f>
        <v>18</v>
      </c>
      <c r="AR154" s="52">
        <f t="shared" si="81"/>
        <v>100</v>
      </c>
      <c r="AS154" s="52">
        <f t="shared" si="82"/>
        <v>100</v>
      </c>
      <c r="AT154" s="52">
        <f t="shared" si="83"/>
        <v>100</v>
      </c>
      <c r="AU154" s="51">
        <f t="shared" si="84"/>
        <v>100</v>
      </c>
      <c r="AV154" s="15">
        <f>анкеты!O152</f>
        <v>18</v>
      </c>
      <c r="AW154" s="15">
        <f t="shared" si="85"/>
        <v>18</v>
      </c>
      <c r="AX154" s="15">
        <f>анкеты!P152</f>
        <v>18</v>
      </c>
      <c r="AY154" s="15">
        <f t="shared" si="86"/>
        <v>18</v>
      </c>
      <c r="AZ154" s="15">
        <f>анкеты!Q152</f>
        <v>18</v>
      </c>
      <c r="BA154" s="15">
        <f t="shared" si="87"/>
        <v>18</v>
      </c>
      <c r="BB154" s="52">
        <f t="shared" si="88"/>
        <v>100</v>
      </c>
      <c r="BC154" s="52">
        <f t="shared" si="89"/>
        <v>100</v>
      </c>
      <c r="BD154" s="52">
        <f t="shared" si="90"/>
        <v>100</v>
      </c>
      <c r="BE154" s="51">
        <f t="shared" si="91"/>
        <v>100</v>
      </c>
      <c r="BF154" s="15">
        <f t="shared" si="92"/>
        <v>92.4</v>
      </c>
    </row>
    <row r="155" spans="1:58">
      <c r="A155" s="15">
        <f>'бланки '!D157</f>
        <v>152</v>
      </c>
      <c r="B155" s="15" t="str">
        <f>'бланки '!C157</f>
        <v>Муниципальное казённое общеобразовательное учреждение "Батуринская основная общеобразовательная школа"</v>
      </c>
      <c r="C155" s="15">
        <f>анкеты!C153</f>
        <v>19</v>
      </c>
      <c r="D155" s="15">
        <f>SUMIF('бланки '!K157:Y157,"&lt;2")</f>
        <v>14</v>
      </c>
      <c r="E155" s="15">
        <f>COUNTIF('бланки '!K157:Y157,"&lt;2")</f>
        <v>14</v>
      </c>
      <c r="F155" s="15">
        <f>SUMIF('бланки '!Z157:CM157,"&lt;2")</f>
        <v>60</v>
      </c>
      <c r="G155" s="15">
        <f>COUNTIF('бланки '!Z157:CM157,"&lt;2")</f>
        <v>60</v>
      </c>
      <c r="H155" s="15">
        <f>SUM('бланки '!CN157:CQ157)</f>
        <v>4</v>
      </c>
      <c r="I155" s="15">
        <f>анкеты!E153</f>
        <v>19</v>
      </c>
      <c r="J155" s="15">
        <f>анкеты!D153</f>
        <v>19</v>
      </c>
      <c r="K155" s="15">
        <f>анкеты!G153</f>
        <v>19</v>
      </c>
      <c r="L155" s="15">
        <f>анкеты!F153</f>
        <v>19</v>
      </c>
      <c r="M155" s="15">
        <f t="shared" si="62"/>
        <v>100</v>
      </c>
      <c r="N155" s="15">
        <f t="shared" si="63"/>
        <v>100</v>
      </c>
      <c r="O155" s="15">
        <f t="shared" si="64"/>
        <v>100</v>
      </c>
      <c r="P155" s="15">
        <f t="shared" si="65"/>
        <v>100</v>
      </c>
      <c r="Q155" s="52">
        <f t="shared" si="66"/>
        <v>100</v>
      </c>
      <c r="R155" s="52">
        <f t="shared" si="67"/>
        <v>100</v>
      </c>
      <c r="S155" s="52">
        <f t="shared" si="68"/>
        <v>100</v>
      </c>
      <c r="T155" s="51">
        <f t="shared" si="69"/>
        <v>100</v>
      </c>
      <c r="U155" s="15">
        <f>SUM('бланки '!CR157:CV157)</f>
        <v>5</v>
      </c>
      <c r="V155" s="15"/>
      <c r="W155" s="15"/>
      <c r="X155" s="15">
        <f>анкеты!H153</f>
        <v>19</v>
      </c>
      <c r="Y155" s="15">
        <f t="shared" si="70"/>
        <v>19</v>
      </c>
      <c r="Z155" s="52">
        <f t="shared" si="71"/>
        <v>100</v>
      </c>
      <c r="AA155" s="52">
        <f t="shared" si="72"/>
        <v>100</v>
      </c>
      <c r="AB155" s="52">
        <f t="shared" si="73"/>
        <v>100</v>
      </c>
      <c r="AC155" s="20">
        <f t="shared" si="74"/>
        <v>100</v>
      </c>
      <c r="AD155" s="15">
        <f>IF('бланки '!I157=1,('бланки '!CX157+'бланки '!CZ157)*3,SUM('бланки '!CW157:DA157))</f>
        <v>2</v>
      </c>
      <c r="AE155" s="15">
        <f>IF('бланки '!H157=2,SUM('бланки '!DE157:DG157)*2-1,SUM('бланки '!DB157:DG157))</f>
        <v>4</v>
      </c>
      <c r="AF155" s="15">
        <f>анкеты!J153</f>
        <v>5</v>
      </c>
      <c r="AG155" s="15">
        <f>анкеты!I153</f>
        <v>5</v>
      </c>
      <c r="AH155" s="52">
        <f t="shared" si="75"/>
        <v>40</v>
      </c>
      <c r="AI155" s="52">
        <f t="shared" si="76"/>
        <v>80</v>
      </c>
      <c r="AJ155" s="2">
        <f t="shared" si="77"/>
        <v>100</v>
      </c>
      <c r="AK155" s="20">
        <f t="shared" si="78"/>
        <v>74</v>
      </c>
      <c r="AL155" s="15">
        <f>анкеты!K153</f>
        <v>19</v>
      </c>
      <c r="AM155" s="15">
        <f t="shared" si="79"/>
        <v>19</v>
      </c>
      <c r="AN155" s="15">
        <f>анкеты!L153</f>
        <v>19</v>
      </c>
      <c r="AO155" s="15">
        <f t="shared" si="80"/>
        <v>19</v>
      </c>
      <c r="AP155" s="15">
        <f>анкеты!N153</f>
        <v>19</v>
      </c>
      <c r="AQ155" s="15">
        <f>анкеты!M153</f>
        <v>19</v>
      </c>
      <c r="AR155" s="52">
        <f t="shared" si="81"/>
        <v>100</v>
      </c>
      <c r="AS155" s="52">
        <f t="shared" si="82"/>
        <v>100</v>
      </c>
      <c r="AT155" s="52">
        <f t="shared" si="83"/>
        <v>100</v>
      </c>
      <c r="AU155" s="51">
        <f t="shared" si="84"/>
        <v>100</v>
      </c>
      <c r="AV155" s="15">
        <f>анкеты!O153</f>
        <v>19</v>
      </c>
      <c r="AW155" s="15">
        <f t="shared" si="85"/>
        <v>19</v>
      </c>
      <c r="AX155" s="15">
        <f>анкеты!P153</f>
        <v>19</v>
      </c>
      <c r="AY155" s="15">
        <f t="shared" si="86"/>
        <v>19</v>
      </c>
      <c r="AZ155" s="15">
        <f>анкеты!Q153</f>
        <v>19</v>
      </c>
      <c r="BA155" s="15">
        <f t="shared" si="87"/>
        <v>19</v>
      </c>
      <c r="BB155" s="52">
        <f t="shared" si="88"/>
        <v>100</v>
      </c>
      <c r="BC155" s="52">
        <f t="shared" si="89"/>
        <v>100</v>
      </c>
      <c r="BD155" s="52">
        <f t="shared" si="90"/>
        <v>100</v>
      </c>
      <c r="BE155" s="51">
        <f t="shared" si="91"/>
        <v>100</v>
      </c>
      <c r="BF155" s="15">
        <f t="shared" si="92"/>
        <v>94.8</v>
      </c>
    </row>
    <row r="156" spans="1:58">
      <c r="A156" s="15">
        <f>'бланки '!D158</f>
        <v>153</v>
      </c>
      <c r="B156" s="15" t="str">
        <f>'бланки '!C158</f>
        <v>Муниципальное казённое общеобразовательное учреждение "Базойская основная общеобразовательная школа"</v>
      </c>
      <c r="C156" s="15">
        <f>анкеты!C154</f>
        <v>26</v>
      </c>
      <c r="D156" s="15">
        <f>SUMIF('бланки '!K158:Y158,"&lt;2")</f>
        <v>14</v>
      </c>
      <c r="E156" s="15">
        <f>COUNTIF('бланки '!K158:Y158,"&lt;2")</f>
        <v>14</v>
      </c>
      <c r="F156" s="15">
        <f>SUMIF('бланки '!Z158:CM158,"&lt;2")</f>
        <v>60</v>
      </c>
      <c r="G156" s="15">
        <f>COUNTIF('бланки '!Z158:CM158,"&lt;2")</f>
        <v>60</v>
      </c>
      <c r="H156" s="15">
        <f>SUM('бланки '!CN158:CQ158)</f>
        <v>4</v>
      </c>
      <c r="I156" s="15">
        <f>анкеты!E154</f>
        <v>26</v>
      </c>
      <c r="J156" s="15">
        <f>анкеты!D154</f>
        <v>26</v>
      </c>
      <c r="K156" s="15">
        <f>анкеты!G154</f>
        <v>26</v>
      </c>
      <c r="L156" s="15">
        <f>анкеты!F154</f>
        <v>26</v>
      </c>
      <c r="M156" s="15">
        <f t="shared" si="62"/>
        <v>100</v>
      </c>
      <c r="N156" s="15">
        <f t="shared" si="63"/>
        <v>100</v>
      </c>
      <c r="O156" s="15">
        <f t="shared" si="64"/>
        <v>100</v>
      </c>
      <c r="P156" s="15">
        <f t="shared" si="65"/>
        <v>100</v>
      </c>
      <c r="Q156" s="52">
        <f t="shared" si="66"/>
        <v>100</v>
      </c>
      <c r="R156" s="52">
        <f t="shared" si="67"/>
        <v>100</v>
      </c>
      <c r="S156" s="52">
        <f t="shared" si="68"/>
        <v>100</v>
      </c>
      <c r="T156" s="51">
        <f t="shared" si="69"/>
        <v>100</v>
      </c>
      <c r="U156" s="15">
        <f>SUM('бланки '!CR158:CV158)</f>
        <v>5</v>
      </c>
      <c r="V156" s="15"/>
      <c r="W156" s="15"/>
      <c r="X156" s="15">
        <f>анкеты!H154</f>
        <v>26</v>
      </c>
      <c r="Y156" s="15">
        <f t="shared" si="70"/>
        <v>26</v>
      </c>
      <c r="Z156" s="52">
        <f t="shared" si="71"/>
        <v>100</v>
      </c>
      <c r="AA156" s="52">
        <f t="shared" si="72"/>
        <v>100</v>
      </c>
      <c r="AB156" s="52">
        <f t="shared" si="73"/>
        <v>100</v>
      </c>
      <c r="AC156" s="20">
        <f t="shared" si="74"/>
        <v>100</v>
      </c>
      <c r="AD156" s="15">
        <f>IF('бланки '!I158=1,('бланки '!CX158+'бланки '!CZ158)*3,SUM('бланки '!CW158:DA158))</f>
        <v>2</v>
      </c>
      <c r="AE156" s="15">
        <f>IF('бланки '!H158=2,SUM('бланки '!DE158:DG158)*2-1,SUM('бланки '!DB158:DG158))</f>
        <v>4</v>
      </c>
      <c r="AF156" s="15">
        <f>анкеты!J154</f>
        <v>7</v>
      </c>
      <c r="AG156" s="15">
        <f>анкеты!I154</f>
        <v>7</v>
      </c>
      <c r="AH156" s="52">
        <f t="shared" si="75"/>
        <v>40</v>
      </c>
      <c r="AI156" s="52">
        <f t="shared" si="76"/>
        <v>80</v>
      </c>
      <c r="AJ156" s="2">
        <f t="shared" si="77"/>
        <v>100</v>
      </c>
      <c r="AK156" s="20">
        <f t="shared" si="78"/>
        <v>74</v>
      </c>
      <c r="AL156" s="15">
        <f>анкеты!K154</f>
        <v>26</v>
      </c>
      <c r="AM156" s="15">
        <f t="shared" si="79"/>
        <v>26</v>
      </c>
      <c r="AN156" s="15">
        <f>анкеты!L154</f>
        <v>26</v>
      </c>
      <c r="AO156" s="15">
        <f t="shared" si="80"/>
        <v>26</v>
      </c>
      <c r="AP156" s="15">
        <f>анкеты!N154</f>
        <v>26</v>
      </c>
      <c r="AQ156" s="15">
        <f>анкеты!M154</f>
        <v>26</v>
      </c>
      <c r="AR156" s="52">
        <f t="shared" si="81"/>
        <v>100</v>
      </c>
      <c r="AS156" s="52">
        <f t="shared" si="82"/>
        <v>100</v>
      </c>
      <c r="AT156" s="52">
        <f t="shared" si="83"/>
        <v>100</v>
      </c>
      <c r="AU156" s="51">
        <f t="shared" si="84"/>
        <v>100</v>
      </c>
      <c r="AV156" s="15">
        <f>анкеты!O154</f>
        <v>26</v>
      </c>
      <c r="AW156" s="15">
        <f t="shared" si="85"/>
        <v>26</v>
      </c>
      <c r="AX156" s="15">
        <f>анкеты!P154</f>
        <v>26</v>
      </c>
      <c r="AY156" s="15">
        <f t="shared" si="86"/>
        <v>26</v>
      </c>
      <c r="AZ156" s="15">
        <f>анкеты!Q154</f>
        <v>26</v>
      </c>
      <c r="BA156" s="15">
        <f t="shared" si="87"/>
        <v>26</v>
      </c>
      <c r="BB156" s="52">
        <f t="shared" si="88"/>
        <v>100</v>
      </c>
      <c r="BC156" s="52">
        <f t="shared" si="89"/>
        <v>100</v>
      </c>
      <c r="BD156" s="52">
        <f t="shared" si="90"/>
        <v>100</v>
      </c>
      <c r="BE156" s="51">
        <f t="shared" si="91"/>
        <v>100</v>
      </c>
      <c r="BF156" s="15">
        <f t="shared" si="92"/>
        <v>94.8</v>
      </c>
    </row>
    <row r="157" spans="1:58">
      <c r="A157" s="15">
        <f>'бланки '!D159</f>
        <v>154</v>
      </c>
      <c r="B157" s="15" t="str">
        <f>'бланки '!C159</f>
        <v>Муниципальное казённое общеобразовательное учреждение "Уртамская средняя общеобразовательная школа"</v>
      </c>
      <c r="C157" s="15">
        <f>анкеты!C155</f>
        <v>66</v>
      </c>
      <c r="D157" s="15">
        <f>SUMIF('бланки '!K159:Y159,"&lt;2")</f>
        <v>14</v>
      </c>
      <c r="E157" s="15">
        <f>COUNTIF('бланки '!K159:Y159,"&lt;2")</f>
        <v>14</v>
      </c>
      <c r="F157" s="15">
        <f>SUMIF('бланки '!Z159:CM159,"&lt;2")</f>
        <v>60</v>
      </c>
      <c r="G157" s="15">
        <f>COUNTIF('бланки '!Z159:CM159,"&lt;2")</f>
        <v>60</v>
      </c>
      <c r="H157" s="15">
        <f>SUM('бланки '!CN159:CQ159)</f>
        <v>4</v>
      </c>
      <c r="I157" s="15">
        <f>анкеты!E155</f>
        <v>66</v>
      </c>
      <c r="J157" s="15">
        <f>анкеты!D155</f>
        <v>66</v>
      </c>
      <c r="K157" s="15">
        <f>анкеты!G155</f>
        <v>66</v>
      </c>
      <c r="L157" s="15">
        <f>анкеты!F155</f>
        <v>66</v>
      </c>
      <c r="M157" s="15">
        <f t="shared" ref="M157:M220" si="93">D157/E157*100</f>
        <v>100</v>
      </c>
      <c r="N157" s="15">
        <f t="shared" ref="N157:N220" si="94">F157/G157*100</f>
        <v>100</v>
      </c>
      <c r="O157" s="15">
        <f t="shared" ref="O157:O220" si="95">I157/J157*100</f>
        <v>100</v>
      </c>
      <c r="P157" s="15">
        <f t="shared" ref="P157:P220" si="96">K157/L157*100</f>
        <v>100</v>
      </c>
      <c r="Q157" s="52">
        <f t="shared" ref="Q157:Q220" si="97">ROUNDDOWN((M157+N157)/2,0)</f>
        <v>100</v>
      </c>
      <c r="R157" s="52">
        <f t="shared" ref="R157:R220" si="98">ROUND(MIN(H157*30,100),0)</f>
        <v>100</v>
      </c>
      <c r="S157" s="52">
        <f t="shared" ref="S157:S220" si="99">ROUNDDOWN((O157+P157)/2,0)</f>
        <v>100</v>
      </c>
      <c r="T157" s="51">
        <f t="shared" ref="T157:T220" si="100">IF((MOD(Q157*0.3+R157*0.3+S157*0.4,1.1)*50&lt;0.55),ROUNDDOWN(Q157*0.3+R157*0.3+S157*0.4,1),ROUNDUP(Q157*0.3+R157*0.3+S157*0.4,1))</f>
        <v>100</v>
      </c>
      <c r="U157" s="15">
        <f>SUM('бланки '!CR159:CV159)</f>
        <v>5</v>
      </c>
      <c r="V157" s="15"/>
      <c r="W157" s="15"/>
      <c r="X157" s="15">
        <f>анкеты!H155</f>
        <v>66</v>
      </c>
      <c r="Y157" s="15">
        <f t="shared" ref="Y157:Y220" si="101">C157</f>
        <v>66</v>
      </c>
      <c r="Z157" s="52">
        <f t="shared" ref="Z157:Z220" si="102">MIN(100,U157*20)</f>
        <v>100</v>
      </c>
      <c r="AA157" s="52">
        <f t="shared" ref="AA157:AA220" si="103">ROUNDDOWN((Z157+AB157)/2,0)</f>
        <v>100</v>
      </c>
      <c r="AB157" s="52">
        <f t="shared" ref="AB157:AB220" si="104">IF((MOD(X157*100/Y157,1)&lt;0.55),ROUNDDOWN(X157*100/Y157,0),ROUNDUP(X157*100/Y157,0))</f>
        <v>100</v>
      </c>
      <c r="AC157" s="20">
        <f t="shared" ref="AC157:AC220" si="105">IF((MOD(Z157*0.5+AB157*0.5,1.1)&lt;0.55),ROUNDDOWN(Z157*0.5+AB157*0.5,1),ROUNDUP(Z157*0.5+AB157*0.5,1))</f>
        <v>100</v>
      </c>
      <c r="AD157" s="15">
        <f>IF('бланки '!I159=1,('бланки '!CX159+'бланки '!CZ159)*3,SUM('бланки '!CW159:DA159))</f>
        <v>2</v>
      </c>
      <c r="AE157" s="15">
        <f>IF('бланки '!H159=2,SUM('бланки '!DE159:DG159)*2-1,SUM('бланки '!DB159:DG159))</f>
        <v>4</v>
      </c>
      <c r="AF157" s="15">
        <f>анкеты!J155</f>
        <v>17</v>
      </c>
      <c r="AG157" s="15">
        <f>анкеты!I155</f>
        <v>17</v>
      </c>
      <c r="AH157" s="52">
        <f t="shared" ref="AH157:AH220" si="106">MIN(AD157*20,100)</f>
        <v>40</v>
      </c>
      <c r="AI157" s="52">
        <f t="shared" ref="AI157:AI220" si="107">MIN(AE157*20,100)</f>
        <v>80</v>
      </c>
      <c r="AJ157" s="2">
        <f t="shared" ref="AJ157:AJ220" si="108">IF((MOD(AF157*100/AG157,1)&lt;0.55),ROUNDDOWN(AF157*100/AG157,0),ROUNDUP(AF157*100/AG157,0))</f>
        <v>100</v>
      </c>
      <c r="AK157" s="20">
        <f t="shared" ref="AK157:AK220" si="109">IF((MOD(0.3*AH157+0.4*AI157+0.3*AJ157,1.1)&lt;0.55),ROUNDDOWN(0.3*AH157+0.4*AI157+0.3*AJ157,1),ROUNDUP(0.3*AH157+0.4*AI157+0.3*AJ157,1))</f>
        <v>74</v>
      </c>
      <c r="AL157" s="15">
        <f>анкеты!K155</f>
        <v>66</v>
      </c>
      <c r="AM157" s="15">
        <f t="shared" ref="AM157:AM220" si="110">C157</f>
        <v>66</v>
      </c>
      <c r="AN157" s="15">
        <f>анкеты!L155</f>
        <v>66</v>
      </c>
      <c r="AO157" s="15">
        <f t="shared" ref="AO157:AO220" si="111">C157</f>
        <v>66</v>
      </c>
      <c r="AP157" s="15">
        <f>анкеты!N155</f>
        <v>66</v>
      </c>
      <c r="AQ157" s="15">
        <f>анкеты!M155</f>
        <v>66</v>
      </c>
      <c r="AR157" s="52">
        <f t="shared" ref="AR157:AR220" si="112">IF((MOD(AL157*100/AM157,1)&lt;0.55),ROUNDDOWN(AL157*100/AM157,0),ROUNDUP(AL157*100/AM157,0))</f>
        <v>100</v>
      </c>
      <c r="AS157" s="52">
        <f t="shared" ref="AS157:AS220" si="113">IF((MOD(AN157*100/AO157,1)&lt;0.55),ROUNDDOWN(AN157*100/AO157,0),ROUNDUP(AN157*100/AO157,0))</f>
        <v>100</v>
      </c>
      <c r="AT157" s="52">
        <f t="shared" ref="AT157:AT220" si="114">IF((MOD(AP157*100/AQ157,1)&lt;0.55),ROUNDDOWN(AP157*100/AQ157,0),ROUNDUP(AP157*100/AQ157,0))</f>
        <v>100</v>
      </c>
      <c r="AU157" s="51">
        <f t="shared" ref="AU157:AU220" si="115">IF((MOD(0.4*AR157+0.4*AS157+0.2*AT157,1.1)&lt;0.55),ROUNDDOWN(0.4*AR157+0.4*AS157+0.2*AT157,1),ROUNDUP(0.4*AR157+0.4*AS157+0.2*AT157,1))</f>
        <v>100</v>
      </c>
      <c r="AV157" s="15">
        <f>анкеты!O155</f>
        <v>66</v>
      </c>
      <c r="AW157" s="15">
        <f t="shared" ref="AW157:AW220" si="116">C157</f>
        <v>66</v>
      </c>
      <c r="AX157" s="15">
        <f>анкеты!P155</f>
        <v>66</v>
      </c>
      <c r="AY157" s="15">
        <f t="shared" ref="AY157:AY220" si="117">C157</f>
        <v>66</v>
      </c>
      <c r="AZ157" s="15">
        <f>анкеты!Q155</f>
        <v>66</v>
      </c>
      <c r="BA157" s="15">
        <f t="shared" ref="BA157:BA220" si="118">C157</f>
        <v>66</v>
      </c>
      <c r="BB157" s="52">
        <f t="shared" ref="BB157:BB220" si="119">IF((MOD(AV157*100/AW157,1)&lt;0.55),ROUNDDOWN(AV157*100/AW157,0),ROUNDUP(AV157*100/AW157,0))</f>
        <v>100</v>
      </c>
      <c r="BC157" s="52">
        <f t="shared" ref="BC157:BC220" si="120">IF((MOD(AX157*100/AY157,1)&lt;0.55),ROUNDDOWN(AX157*100/AY157,0),ROUNDUP(AX157*100/AY157,0))</f>
        <v>100</v>
      </c>
      <c r="BD157" s="52">
        <f t="shared" ref="BD157:BD220" si="121">IF((MOD(AZ157*100/BA157,1)&lt;0.55),ROUNDDOWN(AZ157*100/BA157,0),ROUNDUP(AZ157*100/BA157,0))</f>
        <v>100</v>
      </c>
      <c r="BE157" s="51">
        <f t="shared" ref="BE157:BE220" si="122">IF((MOD(0.3*BB157+0.2*BC157+0.5*BD157,1.1)&lt;0.55),ROUNDDOWN(0.3*BB157+0.2*BC157+0.5*BD157,1),ROUNDUP(0.3*BB157+0.2*BC157+0.5*BD157,1))</f>
        <v>100</v>
      </c>
      <c r="BF157" s="15">
        <f t="shared" ref="BF157:BF220" si="123">(T157+AC157+AK157+AU157+BE157)/5</f>
        <v>94.8</v>
      </c>
    </row>
    <row r="158" spans="1:58">
      <c r="A158" s="15">
        <f>'бланки '!D160</f>
        <v>155</v>
      </c>
      <c r="B158" s="15" t="str">
        <f>'бланки '!C160</f>
        <v>Муниципальное казённое общеобразовательное учреждение "Чилинская средняя общеобразовательная школа"</v>
      </c>
      <c r="C158" s="15">
        <f>анкеты!C156</f>
        <v>56</v>
      </c>
      <c r="D158" s="15">
        <f>SUMIF('бланки '!K160:Y160,"&lt;2")</f>
        <v>14</v>
      </c>
      <c r="E158" s="15">
        <f>COUNTIF('бланки '!K160:Y160,"&lt;2")</f>
        <v>14</v>
      </c>
      <c r="F158" s="15">
        <f>SUMIF('бланки '!Z160:CM160,"&lt;2")</f>
        <v>60</v>
      </c>
      <c r="G158" s="15">
        <f>COUNTIF('бланки '!Z160:CM160,"&lt;2")</f>
        <v>60</v>
      </c>
      <c r="H158" s="15">
        <f>SUM('бланки '!CN160:CQ160)</f>
        <v>4</v>
      </c>
      <c r="I158" s="15">
        <f>анкеты!E156</f>
        <v>56</v>
      </c>
      <c r="J158" s="15">
        <f>анкеты!D156</f>
        <v>56</v>
      </c>
      <c r="K158" s="15">
        <f>анкеты!G156</f>
        <v>56</v>
      </c>
      <c r="L158" s="15">
        <f>анкеты!F156</f>
        <v>56</v>
      </c>
      <c r="M158" s="15">
        <f t="shared" si="93"/>
        <v>100</v>
      </c>
      <c r="N158" s="15">
        <f t="shared" si="94"/>
        <v>100</v>
      </c>
      <c r="O158" s="15">
        <f t="shared" si="95"/>
        <v>100</v>
      </c>
      <c r="P158" s="15">
        <f t="shared" si="96"/>
        <v>100</v>
      </c>
      <c r="Q158" s="52">
        <f t="shared" si="97"/>
        <v>100</v>
      </c>
      <c r="R158" s="52">
        <f t="shared" si="98"/>
        <v>100</v>
      </c>
      <c r="S158" s="52">
        <f t="shared" si="99"/>
        <v>100</v>
      </c>
      <c r="T158" s="51">
        <f t="shared" si="100"/>
        <v>100</v>
      </c>
      <c r="U158" s="15">
        <f>SUM('бланки '!CR160:CV160)</f>
        <v>5</v>
      </c>
      <c r="V158" s="15"/>
      <c r="W158" s="15"/>
      <c r="X158" s="15">
        <f>анкеты!H156</f>
        <v>56</v>
      </c>
      <c r="Y158" s="15">
        <f t="shared" si="101"/>
        <v>56</v>
      </c>
      <c r="Z158" s="52">
        <f t="shared" si="102"/>
        <v>100</v>
      </c>
      <c r="AA158" s="52">
        <f t="shared" si="103"/>
        <v>100</v>
      </c>
      <c r="AB158" s="52">
        <f t="shared" si="104"/>
        <v>100</v>
      </c>
      <c r="AC158" s="20">
        <f t="shared" si="105"/>
        <v>100</v>
      </c>
      <c r="AD158" s="15">
        <f>IF('бланки '!I160=1,('бланки '!CX160+'бланки '!CZ160)*3,SUM('бланки '!CW160:DA160))</f>
        <v>4</v>
      </c>
      <c r="AE158" s="15">
        <f>IF('бланки '!H160=2,SUM('бланки '!DE160:DG160)*2-1,SUM('бланки '!DB160:DG160))</f>
        <v>3</v>
      </c>
      <c r="AF158" s="15">
        <f>анкеты!J156</f>
        <v>14</v>
      </c>
      <c r="AG158" s="15">
        <f>анкеты!I156</f>
        <v>14</v>
      </c>
      <c r="AH158" s="52">
        <f t="shared" si="106"/>
        <v>80</v>
      </c>
      <c r="AI158" s="52">
        <f t="shared" si="107"/>
        <v>60</v>
      </c>
      <c r="AJ158" s="2">
        <f t="shared" si="108"/>
        <v>100</v>
      </c>
      <c r="AK158" s="20">
        <f t="shared" si="109"/>
        <v>78</v>
      </c>
      <c r="AL158" s="15">
        <f>анкеты!K156</f>
        <v>56</v>
      </c>
      <c r="AM158" s="15">
        <f t="shared" si="110"/>
        <v>56</v>
      </c>
      <c r="AN158" s="15">
        <f>анкеты!L156</f>
        <v>56</v>
      </c>
      <c r="AO158" s="15">
        <f t="shared" si="111"/>
        <v>56</v>
      </c>
      <c r="AP158" s="15">
        <f>анкеты!N156</f>
        <v>56</v>
      </c>
      <c r="AQ158" s="15">
        <f>анкеты!M156</f>
        <v>56</v>
      </c>
      <c r="AR158" s="52">
        <f t="shared" si="112"/>
        <v>100</v>
      </c>
      <c r="AS158" s="52">
        <f t="shared" si="113"/>
        <v>100</v>
      </c>
      <c r="AT158" s="52">
        <f t="shared" si="114"/>
        <v>100</v>
      </c>
      <c r="AU158" s="51">
        <f t="shared" si="115"/>
        <v>100</v>
      </c>
      <c r="AV158" s="15">
        <f>анкеты!O156</f>
        <v>56</v>
      </c>
      <c r="AW158" s="15">
        <f t="shared" si="116"/>
        <v>56</v>
      </c>
      <c r="AX158" s="15">
        <f>анкеты!P156</f>
        <v>56</v>
      </c>
      <c r="AY158" s="15">
        <f t="shared" si="117"/>
        <v>56</v>
      </c>
      <c r="AZ158" s="15">
        <f>анкеты!Q156</f>
        <v>56</v>
      </c>
      <c r="BA158" s="15">
        <f t="shared" si="118"/>
        <v>56</v>
      </c>
      <c r="BB158" s="52">
        <f t="shared" si="119"/>
        <v>100</v>
      </c>
      <c r="BC158" s="52">
        <f t="shared" si="120"/>
        <v>100</v>
      </c>
      <c r="BD158" s="52">
        <f t="shared" si="121"/>
        <v>100</v>
      </c>
      <c r="BE158" s="51">
        <f t="shared" si="122"/>
        <v>100</v>
      </c>
      <c r="BF158" s="15">
        <f t="shared" si="123"/>
        <v>95.6</v>
      </c>
    </row>
    <row r="159" spans="1:58">
      <c r="A159" s="15">
        <f>'бланки '!D161</f>
        <v>156</v>
      </c>
      <c r="B159" s="15" t="str">
        <f>'бланки '!C161</f>
        <v>Муниципальное автономное общеобразовательное учреждение "Кожевниковская средняя общеобразовательная школа №2"</v>
      </c>
      <c r="C159" s="15">
        <f>анкеты!C157</f>
        <v>372</v>
      </c>
      <c r="D159" s="15">
        <f>SUMIF('бланки '!K161:Y161,"&lt;2")</f>
        <v>14</v>
      </c>
      <c r="E159" s="15">
        <f>COUNTIF('бланки '!K161:Y161,"&lt;2")</f>
        <v>14</v>
      </c>
      <c r="F159" s="15">
        <f>SUMIF('бланки '!Z161:CM161,"&lt;2")</f>
        <v>60</v>
      </c>
      <c r="G159" s="15">
        <f>COUNTIF('бланки '!Z161:CM161,"&lt;2")</f>
        <v>60</v>
      </c>
      <c r="H159" s="15">
        <f>SUM('бланки '!CN161:CQ161)</f>
        <v>4</v>
      </c>
      <c r="I159" s="15">
        <f>анкеты!E157</f>
        <v>372</v>
      </c>
      <c r="J159" s="15">
        <f>анкеты!D157</f>
        <v>372</v>
      </c>
      <c r="K159" s="15">
        <f>анкеты!G157</f>
        <v>372</v>
      </c>
      <c r="L159" s="15">
        <f>анкеты!F157</f>
        <v>372</v>
      </c>
      <c r="M159" s="15">
        <f t="shared" si="93"/>
        <v>100</v>
      </c>
      <c r="N159" s="15">
        <f t="shared" si="94"/>
        <v>100</v>
      </c>
      <c r="O159" s="15">
        <f t="shared" si="95"/>
        <v>100</v>
      </c>
      <c r="P159" s="15">
        <f t="shared" si="96"/>
        <v>100</v>
      </c>
      <c r="Q159" s="52">
        <f t="shared" si="97"/>
        <v>100</v>
      </c>
      <c r="R159" s="52">
        <f t="shared" si="98"/>
        <v>100</v>
      </c>
      <c r="S159" s="52">
        <f t="shared" si="99"/>
        <v>100</v>
      </c>
      <c r="T159" s="51">
        <f t="shared" si="100"/>
        <v>100</v>
      </c>
      <c r="U159" s="15">
        <f>SUM('бланки '!CR161:CV161)</f>
        <v>5</v>
      </c>
      <c r="V159" s="15"/>
      <c r="W159" s="15"/>
      <c r="X159" s="15">
        <f>анкеты!H157</f>
        <v>372</v>
      </c>
      <c r="Y159" s="15">
        <f t="shared" si="101"/>
        <v>372</v>
      </c>
      <c r="Z159" s="52">
        <f t="shared" si="102"/>
        <v>100</v>
      </c>
      <c r="AA159" s="52">
        <f t="shared" si="103"/>
        <v>100</v>
      </c>
      <c r="AB159" s="52">
        <f t="shared" si="104"/>
        <v>100</v>
      </c>
      <c r="AC159" s="20">
        <f t="shared" si="105"/>
        <v>100</v>
      </c>
      <c r="AD159" s="15">
        <f>IF('бланки '!I161=1,('бланки '!CX161+'бланки '!CZ161)*3,SUM('бланки '!CW161:DA161))</f>
        <v>4</v>
      </c>
      <c r="AE159" s="15">
        <f>IF('бланки '!H161=2,SUM('бланки '!DE161:DG161)*2-1,SUM('бланки '!DB161:DG161))</f>
        <v>4</v>
      </c>
      <c r="AF159" s="15">
        <f>анкеты!J157</f>
        <v>93</v>
      </c>
      <c r="AG159" s="15">
        <f>анкеты!I157</f>
        <v>93</v>
      </c>
      <c r="AH159" s="52">
        <f t="shared" si="106"/>
        <v>80</v>
      </c>
      <c r="AI159" s="52">
        <f t="shared" si="107"/>
        <v>80</v>
      </c>
      <c r="AJ159" s="2">
        <f t="shared" si="108"/>
        <v>100</v>
      </c>
      <c r="AK159" s="20">
        <f t="shared" si="109"/>
        <v>86</v>
      </c>
      <c r="AL159" s="15">
        <f>анкеты!K157</f>
        <v>372</v>
      </c>
      <c r="AM159" s="15">
        <f t="shared" si="110"/>
        <v>372</v>
      </c>
      <c r="AN159" s="15">
        <f>анкеты!L157</f>
        <v>372</v>
      </c>
      <c r="AO159" s="15">
        <f t="shared" si="111"/>
        <v>372</v>
      </c>
      <c r="AP159" s="15">
        <f>анкеты!N157</f>
        <v>372</v>
      </c>
      <c r="AQ159" s="15">
        <f>анкеты!M157</f>
        <v>372</v>
      </c>
      <c r="AR159" s="52">
        <f t="shared" si="112"/>
        <v>100</v>
      </c>
      <c r="AS159" s="52">
        <f t="shared" si="113"/>
        <v>100</v>
      </c>
      <c r="AT159" s="52">
        <f t="shared" si="114"/>
        <v>100</v>
      </c>
      <c r="AU159" s="51">
        <f t="shared" si="115"/>
        <v>100</v>
      </c>
      <c r="AV159" s="15">
        <f>анкеты!O157</f>
        <v>372</v>
      </c>
      <c r="AW159" s="15">
        <f t="shared" si="116"/>
        <v>372</v>
      </c>
      <c r="AX159" s="15">
        <f>анкеты!P157</f>
        <v>372</v>
      </c>
      <c r="AY159" s="15">
        <f t="shared" si="117"/>
        <v>372</v>
      </c>
      <c r="AZ159" s="15">
        <f>анкеты!Q157</f>
        <v>372</v>
      </c>
      <c r="BA159" s="15">
        <f t="shared" si="118"/>
        <v>372</v>
      </c>
      <c r="BB159" s="52">
        <f t="shared" si="119"/>
        <v>100</v>
      </c>
      <c r="BC159" s="52">
        <f t="shared" si="120"/>
        <v>100</v>
      </c>
      <c r="BD159" s="52">
        <f t="shared" si="121"/>
        <v>100</v>
      </c>
      <c r="BE159" s="51">
        <f t="shared" si="122"/>
        <v>100</v>
      </c>
      <c r="BF159" s="15">
        <f t="shared" si="123"/>
        <v>97.2</v>
      </c>
    </row>
    <row r="160" spans="1:58">
      <c r="A160" s="15">
        <f>'бланки '!D162</f>
        <v>157</v>
      </c>
      <c r="B160" s="15" t="str">
        <f>'бланки '!C162</f>
        <v>Муниципальное казённое общеобразовательное учреждение "Новопокровская основная общеобразовательная школа"</v>
      </c>
      <c r="C160" s="15">
        <f>анкеты!C158</f>
        <v>30</v>
      </c>
      <c r="D160" s="15">
        <f>SUMIF('бланки '!K162:Y162,"&lt;2")</f>
        <v>14</v>
      </c>
      <c r="E160" s="15">
        <f>COUNTIF('бланки '!K162:Y162,"&lt;2")</f>
        <v>14</v>
      </c>
      <c r="F160" s="15">
        <f>SUMIF('бланки '!Z162:CM162,"&lt;2")</f>
        <v>60</v>
      </c>
      <c r="G160" s="15">
        <f>COUNTIF('бланки '!Z162:CM162,"&lt;2")</f>
        <v>60</v>
      </c>
      <c r="H160" s="15">
        <f>SUM('бланки '!CN162:CQ162)</f>
        <v>4</v>
      </c>
      <c r="I160" s="15">
        <f>анкеты!E158</f>
        <v>30</v>
      </c>
      <c r="J160" s="15">
        <f>анкеты!D158</f>
        <v>30</v>
      </c>
      <c r="K160" s="15">
        <f>анкеты!G158</f>
        <v>30</v>
      </c>
      <c r="L160" s="15">
        <f>анкеты!F158</f>
        <v>30</v>
      </c>
      <c r="M160" s="15">
        <f t="shared" si="93"/>
        <v>100</v>
      </c>
      <c r="N160" s="15">
        <f t="shared" si="94"/>
        <v>100</v>
      </c>
      <c r="O160" s="15">
        <f t="shared" si="95"/>
        <v>100</v>
      </c>
      <c r="P160" s="15">
        <f t="shared" si="96"/>
        <v>100</v>
      </c>
      <c r="Q160" s="52">
        <f t="shared" si="97"/>
        <v>100</v>
      </c>
      <c r="R160" s="52">
        <f t="shared" si="98"/>
        <v>100</v>
      </c>
      <c r="S160" s="52">
        <f t="shared" si="99"/>
        <v>100</v>
      </c>
      <c r="T160" s="51">
        <f t="shared" si="100"/>
        <v>100</v>
      </c>
      <c r="U160" s="15">
        <f>SUM('бланки '!CR162:CV162)</f>
        <v>5</v>
      </c>
      <c r="V160" s="15"/>
      <c r="W160" s="15"/>
      <c r="X160" s="15">
        <f>анкеты!H158</f>
        <v>30</v>
      </c>
      <c r="Y160" s="15">
        <f t="shared" si="101"/>
        <v>30</v>
      </c>
      <c r="Z160" s="52">
        <f t="shared" si="102"/>
        <v>100</v>
      </c>
      <c r="AA160" s="52">
        <f t="shared" si="103"/>
        <v>100</v>
      </c>
      <c r="AB160" s="52">
        <f t="shared" si="104"/>
        <v>100</v>
      </c>
      <c r="AC160" s="20">
        <f t="shared" si="105"/>
        <v>100</v>
      </c>
      <c r="AD160" s="15">
        <f>IF('бланки '!I162=1,('бланки '!CX162+'бланки '!CZ162)*3,SUM('бланки '!CW162:DA162))</f>
        <v>2</v>
      </c>
      <c r="AE160" s="15">
        <f>IF('бланки '!H162=2,SUM('бланки '!DE162:DG162)*2-1,SUM('бланки '!DB162:DG162))</f>
        <v>4</v>
      </c>
      <c r="AF160" s="15">
        <f>анкеты!J158</f>
        <v>8</v>
      </c>
      <c r="AG160" s="15">
        <f>анкеты!I158</f>
        <v>8</v>
      </c>
      <c r="AH160" s="52">
        <f t="shared" si="106"/>
        <v>40</v>
      </c>
      <c r="AI160" s="52">
        <f t="shared" si="107"/>
        <v>80</v>
      </c>
      <c r="AJ160" s="2">
        <f t="shared" si="108"/>
        <v>100</v>
      </c>
      <c r="AK160" s="20">
        <f t="shared" si="109"/>
        <v>74</v>
      </c>
      <c r="AL160" s="15">
        <f>анкеты!K158</f>
        <v>30</v>
      </c>
      <c r="AM160" s="15">
        <f t="shared" si="110"/>
        <v>30</v>
      </c>
      <c r="AN160" s="15">
        <f>анкеты!L158</f>
        <v>30</v>
      </c>
      <c r="AO160" s="15">
        <f t="shared" si="111"/>
        <v>30</v>
      </c>
      <c r="AP160" s="15">
        <f>анкеты!N158</f>
        <v>30</v>
      </c>
      <c r="AQ160" s="15">
        <f>анкеты!M158</f>
        <v>30</v>
      </c>
      <c r="AR160" s="52">
        <f t="shared" si="112"/>
        <v>100</v>
      </c>
      <c r="AS160" s="52">
        <f t="shared" si="113"/>
        <v>100</v>
      </c>
      <c r="AT160" s="52">
        <f t="shared" si="114"/>
        <v>100</v>
      </c>
      <c r="AU160" s="51">
        <f t="shared" si="115"/>
        <v>100</v>
      </c>
      <c r="AV160" s="15">
        <f>анкеты!O158</f>
        <v>30</v>
      </c>
      <c r="AW160" s="15">
        <f t="shared" si="116"/>
        <v>30</v>
      </c>
      <c r="AX160" s="15">
        <f>анкеты!P158</f>
        <v>30</v>
      </c>
      <c r="AY160" s="15">
        <f t="shared" si="117"/>
        <v>30</v>
      </c>
      <c r="AZ160" s="15">
        <f>анкеты!Q158</f>
        <v>30</v>
      </c>
      <c r="BA160" s="15">
        <f t="shared" si="118"/>
        <v>30</v>
      </c>
      <c r="BB160" s="52">
        <f t="shared" si="119"/>
        <v>100</v>
      </c>
      <c r="BC160" s="52">
        <f t="shared" si="120"/>
        <v>100</v>
      </c>
      <c r="BD160" s="52">
        <f t="shared" si="121"/>
        <v>100</v>
      </c>
      <c r="BE160" s="51">
        <f t="shared" si="122"/>
        <v>100</v>
      </c>
      <c r="BF160" s="15">
        <f t="shared" si="123"/>
        <v>94.8</v>
      </c>
    </row>
    <row r="161" spans="1:58">
      <c r="A161" s="15">
        <f>'бланки '!D163</f>
        <v>158</v>
      </c>
      <c r="B161" s="15" t="str">
        <f>'бланки '!C163</f>
        <v>Муниципальное казённое общеобразовательное учреждение "Осиновская средняя общеобразовательная школа"</v>
      </c>
      <c r="C161" s="15">
        <f>анкеты!C159</f>
        <v>16</v>
      </c>
      <c r="D161" s="15">
        <f>SUMIF('бланки '!K163:Y163,"&lt;2")</f>
        <v>14</v>
      </c>
      <c r="E161" s="15">
        <f>COUNTIF('бланки '!K163:Y163,"&lt;2")</f>
        <v>14</v>
      </c>
      <c r="F161" s="15">
        <f>SUMIF('бланки '!Z163:CM163,"&lt;2")</f>
        <v>60</v>
      </c>
      <c r="G161" s="15">
        <f>COUNTIF('бланки '!Z163:CM163,"&lt;2")</f>
        <v>60</v>
      </c>
      <c r="H161" s="15">
        <f>SUM('бланки '!CN163:CQ163)</f>
        <v>4</v>
      </c>
      <c r="I161" s="15">
        <f>анкеты!E159</f>
        <v>16</v>
      </c>
      <c r="J161" s="15">
        <f>анкеты!D159</f>
        <v>16</v>
      </c>
      <c r="K161" s="15">
        <f>анкеты!G159</f>
        <v>16</v>
      </c>
      <c r="L161" s="15">
        <f>анкеты!F159</f>
        <v>16</v>
      </c>
      <c r="M161" s="15">
        <f t="shared" si="93"/>
        <v>100</v>
      </c>
      <c r="N161" s="15">
        <f t="shared" si="94"/>
        <v>100</v>
      </c>
      <c r="O161" s="15">
        <f t="shared" si="95"/>
        <v>100</v>
      </c>
      <c r="P161" s="15">
        <f t="shared" si="96"/>
        <v>100</v>
      </c>
      <c r="Q161" s="52">
        <f t="shared" si="97"/>
        <v>100</v>
      </c>
      <c r="R161" s="52">
        <f t="shared" si="98"/>
        <v>100</v>
      </c>
      <c r="S161" s="52">
        <f t="shared" si="99"/>
        <v>100</v>
      </c>
      <c r="T161" s="51">
        <f t="shared" si="100"/>
        <v>100</v>
      </c>
      <c r="U161" s="15">
        <f>SUM('бланки '!CR163:CV163)</f>
        <v>5</v>
      </c>
      <c r="V161" s="15"/>
      <c r="W161" s="15"/>
      <c r="X161" s="15">
        <f>анкеты!H159</f>
        <v>16</v>
      </c>
      <c r="Y161" s="15">
        <f t="shared" si="101"/>
        <v>16</v>
      </c>
      <c r="Z161" s="52">
        <f t="shared" si="102"/>
        <v>100</v>
      </c>
      <c r="AA161" s="52">
        <f t="shared" si="103"/>
        <v>100</v>
      </c>
      <c r="AB161" s="52">
        <f t="shared" si="104"/>
        <v>100</v>
      </c>
      <c r="AC161" s="20">
        <f t="shared" si="105"/>
        <v>100</v>
      </c>
      <c r="AD161" s="15">
        <f>IF('бланки '!I163=1,('бланки '!CX163+'бланки '!CZ163)*3,SUM('бланки '!CW163:DA163))</f>
        <v>1</v>
      </c>
      <c r="AE161" s="15">
        <f>IF('бланки '!H163=2,SUM('бланки '!DE163:DG163)*2-1,SUM('бланки '!DB163:DG163))</f>
        <v>4</v>
      </c>
      <c r="AF161" s="15">
        <f>анкеты!J159</f>
        <v>4</v>
      </c>
      <c r="AG161" s="15">
        <f>анкеты!I159</f>
        <v>4</v>
      </c>
      <c r="AH161" s="52">
        <f t="shared" si="106"/>
        <v>20</v>
      </c>
      <c r="AI161" s="52">
        <f t="shared" si="107"/>
        <v>80</v>
      </c>
      <c r="AJ161" s="2">
        <f t="shared" si="108"/>
        <v>100</v>
      </c>
      <c r="AK161" s="20">
        <f t="shared" si="109"/>
        <v>68</v>
      </c>
      <c r="AL161" s="15">
        <f>анкеты!K159</f>
        <v>16</v>
      </c>
      <c r="AM161" s="15">
        <f t="shared" si="110"/>
        <v>16</v>
      </c>
      <c r="AN161" s="15">
        <f>анкеты!L159</f>
        <v>16</v>
      </c>
      <c r="AO161" s="15">
        <f t="shared" si="111"/>
        <v>16</v>
      </c>
      <c r="AP161" s="15">
        <f>анкеты!N159</f>
        <v>16</v>
      </c>
      <c r="AQ161" s="15">
        <f>анкеты!M159</f>
        <v>16</v>
      </c>
      <c r="AR161" s="52">
        <f t="shared" si="112"/>
        <v>100</v>
      </c>
      <c r="AS161" s="52">
        <f t="shared" si="113"/>
        <v>100</v>
      </c>
      <c r="AT161" s="52">
        <f t="shared" si="114"/>
        <v>100</v>
      </c>
      <c r="AU161" s="51">
        <f t="shared" si="115"/>
        <v>100</v>
      </c>
      <c r="AV161" s="15">
        <f>анкеты!O159</f>
        <v>16</v>
      </c>
      <c r="AW161" s="15">
        <f t="shared" si="116"/>
        <v>16</v>
      </c>
      <c r="AX161" s="15">
        <f>анкеты!P159</f>
        <v>16</v>
      </c>
      <c r="AY161" s="15">
        <f t="shared" si="117"/>
        <v>16</v>
      </c>
      <c r="AZ161" s="15">
        <f>анкеты!Q159</f>
        <v>16</v>
      </c>
      <c r="BA161" s="15">
        <f t="shared" si="118"/>
        <v>16</v>
      </c>
      <c r="BB161" s="52">
        <f t="shared" si="119"/>
        <v>100</v>
      </c>
      <c r="BC161" s="52">
        <f t="shared" si="120"/>
        <v>100</v>
      </c>
      <c r="BD161" s="52">
        <f t="shared" si="121"/>
        <v>100</v>
      </c>
      <c r="BE161" s="51">
        <f t="shared" si="122"/>
        <v>100</v>
      </c>
      <c r="BF161" s="15">
        <f t="shared" si="123"/>
        <v>93.6</v>
      </c>
    </row>
    <row r="162" spans="1:58">
      <c r="A162" s="15">
        <f>'бланки '!D164</f>
        <v>159</v>
      </c>
      <c r="B162" s="15" t="str">
        <f>'бланки '!C164</f>
        <v>Муниципальное автономное общеобразовательное учреждение "Кожевниковская средняя общеобразовательная школа № 1"</v>
      </c>
      <c r="C162" s="15">
        <f>анкеты!C160</f>
        <v>340</v>
      </c>
      <c r="D162" s="15">
        <f>SUMIF('бланки '!K164:Y164,"&lt;2")</f>
        <v>14</v>
      </c>
      <c r="E162" s="15">
        <f>COUNTIF('бланки '!K164:Y164,"&lt;2")</f>
        <v>14</v>
      </c>
      <c r="F162" s="15">
        <f>SUMIF('бланки '!Z164:CM164,"&lt;2")</f>
        <v>60</v>
      </c>
      <c r="G162" s="15">
        <f>COUNTIF('бланки '!Z164:CM164,"&lt;2")</f>
        <v>60</v>
      </c>
      <c r="H162" s="15">
        <f>SUM('бланки '!CN164:CQ164)</f>
        <v>4</v>
      </c>
      <c r="I162" s="15">
        <f>анкеты!E160</f>
        <v>340</v>
      </c>
      <c r="J162" s="15">
        <f>анкеты!D160</f>
        <v>340</v>
      </c>
      <c r="K162" s="15">
        <f>анкеты!G160</f>
        <v>340</v>
      </c>
      <c r="L162" s="15">
        <f>анкеты!F160</f>
        <v>340</v>
      </c>
      <c r="M162" s="15">
        <f t="shared" si="93"/>
        <v>100</v>
      </c>
      <c r="N162" s="15">
        <f t="shared" si="94"/>
        <v>100</v>
      </c>
      <c r="O162" s="15">
        <f t="shared" si="95"/>
        <v>100</v>
      </c>
      <c r="P162" s="15">
        <f t="shared" si="96"/>
        <v>100</v>
      </c>
      <c r="Q162" s="52">
        <f t="shared" si="97"/>
        <v>100</v>
      </c>
      <c r="R162" s="52">
        <f t="shared" si="98"/>
        <v>100</v>
      </c>
      <c r="S162" s="52">
        <f t="shared" si="99"/>
        <v>100</v>
      </c>
      <c r="T162" s="51">
        <f t="shared" si="100"/>
        <v>100</v>
      </c>
      <c r="U162" s="15">
        <f>SUM('бланки '!CR164:CV164)</f>
        <v>5</v>
      </c>
      <c r="V162" s="15"/>
      <c r="W162" s="15"/>
      <c r="X162" s="15">
        <f>анкеты!H160</f>
        <v>340</v>
      </c>
      <c r="Y162" s="15">
        <f t="shared" si="101"/>
        <v>340</v>
      </c>
      <c r="Z162" s="52">
        <f t="shared" si="102"/>
        <v>100</v>
      </c>
      <c r="AA162" s="52">
        <f t="shared" si="103"/>
        <v>100</v>
      </c>
      <c r="AB162" s="52">
        <f t="shared" si="104"/>
        <v>100</v>
      </c>
      <c r="AC162" s="20">
        <f t="shared" si="105"/>
        <v>100</v>
      </c>
      <c r="AD162" s="15">
        <f>IF('бланки '!I164=1,('бланки '!CX164+'бланки '!CZ164)*3,SUM('бланки '!CW164:DA164))</f>
        <v>5</v>
      </c>
      <c r="AE162" s="15">
        <f>IF('бланки '!H164=2,SUM('бланки '!DE164:DG164)*2-1,SUM('бланки '!DB164:DG164))</f>
        <v>4</v>
      </c>
      <c r="AF162" s="15">
        <f>анкеты!J160</f>
        <v>85</v>
      </c>
      <c r="AG162" s="15">
        <f>анкеты!I160</f>
        <v>85</v>
      </c>
      <c r="AH162" s="52">
        <f t="shared" si="106"/>
        <v>100</v>
      </c>
      <c r="AI162" s="52">
        <f t="shared" si="107"/>
        <v>80</v>
      </c>
      <c r="AJ162" s="2">
        <f t="shared" si="108"/>
        <v>100</v>
      </c>
      <c r="AK162" s="20">
        <f t="shared" si="109"/>
        <v>92</v>
      </c>
      <c r="AL162" s="15">
        <f>анкеты!K160</f>
        <v>340</v>
      </c>
      <c r="AM162" s="15">
        <f t="shared" si="110"/>
        <v>340</v>
      </c>
      <c r="AN162" s="15">
        <f>анкеты!L160</f>
        <v>340</v>
      </c>
      <c r="AO162" s="15">
        <f t="shared" si="111"/>
        <v>340</v>
      </c>
      <c r="AP162" s="15">
        <f>анкеты!N160</f>
        <v>340</v>
      </c>
      <c r="AQ162" s="15">
        <f>анкеты!M160</f>
        <v>340</v>
      </c>
      <c r="AR162" s="52">
        <f t="shared" si="112"/>
        <v>100</v>
      </c>
      <c r="AS162" s="52">
        <f t="shared" si="113"/>
        <v>100</v>
      </c>
      <c r="AT162" s="52">
        <f t="shared" si="114"/>
        <v>100</v>
      </c>
      <c r="AU162" s="51">
        <f t="shared" si="115"/>
        <v>100</v>
      </c>
      <c r="AV162" s="15">
        <f>анкеты!O160</f>
        <v>340</v>
      </c>
      <c r="AW162" s="15">
        <f t="shared" si="116"/>
        <v>340</v>
      </c>
      <c r="AX162" s="15">
        <f>анкеты!P160</f>
        <v>340</v>
      </c>
      <c r="AY162" s="15">
        <f t="shared" si="117"/>
        <v>340</v>
      </c>
      <c r="AZ162" s="15">
        <f>анкеты!Q160</f>
        <v>340</v>
      </c>
      <c r="BA162" s="15">
        <f t="shared" si="118"/>
        <v>340</v>
      </c>
      <c r="BB162" s="52">
        <f t="shared" si="119"/>
        <v>100</v>
      </c>
      <c r="BC162" s="52">
        <f t="shared" si="120"/>
        <v>100</v>
      </c>
      <c r="BD162" s="52">
        <f t="shared" si="121"/>
        <v>100</v>
      </c>
      <c r="BE162" s="51">
        <f t="shared" si="122"/>
        <v>100</v>
      </c>
      <c r="BF162" s="15">
        <f t="shared" si="123"/>
        <v>98.4</v>
      </c>
    </row>
    <row r="163" spans="1:58">
      <c r="A163" s="15">
        <f>'бланки '!D165</f>
        <v>160</v>
      </c>
      <c r="B163" s="15" t="str">
        <f>'бланки '!C165</f>
        <v>Муниципальное казённое общеобразовательное учреждение "Староювалинская основная общеобразовательная школа"</v>
      </c>
      <c r="C163" s="15">
        <f>анкеты!C161</f>
        <v>48</v>
      </c>
      <c r="D163" s="15">
        <f>SUMIF('бланки '!K165:Y165,"&lt;2")</f>
        <v>14</v>
      </c>
      <c r="E163" s="15">
        <f>COUNTIF('бланки '!K165:Y165,"&lt;2")</f>
        <v>14</v>
      </c>
      <c r="F163" s="15">
        <f>SUMIF('бланки '!Z165:CM165,"&lt;2")</f>
        <v>60</v>
      </c>
      <c r="G163" s="15">
        <f>COUNTIF('бланки '!Z165:CM165,"&lt;2")</f>
        <v>60</v>
      </c>
      <c r="H163" s="15">
        <f>SUM('бланки '!CN165:CQ165)</f>
        <v>4</v>
      </c>
      <c r="I163" s="15">
        <f>анкеты!E161</f>
        <v>48</v>
      </c>
      <c r="J163" s="15">
        <f>анкеты!D161</f>
        <v>48</v>
      </c>
      <c r="K163" s="15">
        <f>анкеты!G161</f>
        <v>48</v>
      </c>
      <c r="L163" s="15">
        <f>анкеты!F161</f>
        <v>48</v>
      </c>
      <c r="M163" s="15">
        <f t="shared" si="93"/>
        <v>100</v>
      </c>
      <c r="N163" s="15">
        <f t="shared" si="94"/>
        <v>100</v>
      </c>
      <c r="O163" s="15">
        <f t="shared" si="95"/>
        <v>100</v>
      </c>
      <c r="P163" s="15">
        <f t="shared" si="96"/>
        <v>100</v>
      </c>
      <c r="Q163" s="52">
        <f t="shared" si="97"/>
        <v>100</v>
      </c>
      <c r="R163" s="52">
        <f t="shared" si="98"/>
        <v>100</v>
      </c>
      <c r="S163" s="52">
        <f t="shared" si="99"/>
        <v>100</v>
      </c>
      <c r="T163" s="51">
        <f t="shared" si="100"/>
        <v>100</v>
      </c>
      <c r="U163" s="15">
        <f>SUM('бланки '!CR165:CV165)</f>
        <v>5</v>
      </c>
      <c r="V163" s="15"/>
      <c r="W163" s="15"/>
      <c r="X163" s="15">
        <f>анкеты!H161</f>
        <v>48</v>
      </c>
      <c r="Y163" s="15">
        <f t="shared" si="101"/>
        <v>48</v>
      </c>
      <c r="Z163" s="52">
        <f t="shared" si="102"/>
        <v>100</v>
      </c>
      <c r="AA163" s="52">
        <f t="shared" si="103"/>
        <v>100</v>
      </c>
      <c r="AB163" s="52">
        <f t="shared" si="104"/>
        <v>100</v>
      </c>
      <c r="AC163" s="20">
        <f t="shared" si="105"/>
        <v>100</v>
      </c>
      <c r="AD163" s="15">
        <f>IF('бланки '!I165=1,('бланки '!CX165+'бланки '!CZ165)*3,SUM('бланки '!CW165:DA165))</f>
        <v>3</v>
      </c>
      <c r="AE163" s="15">
        <f>IF('бланки '!H165=2,SUM('бланки '!DE165:DG165)*2-1,SUM('бланки '!DB165:DG165))</f>
        <v>4</v>
      </c>
      <c r="AF163" s="15">
        <f>анкеты!J161</f>
        <v>12</v>
      </c>
      <c r="AG163" s="15">
        <f>анкеты!I161</f>
        <v>12</v>
      </c>
      <c r="AH163" s="52">
        <f t="shared" si="106"/>
        <v>60</v>
      </c>
      <c r="AI163" s="52">
        <f t="shared" si="107"/>
        <v>80</v>
      </c>
      <c r="AJ163" s="2">
        <f t="shared" si="108"/>
        <v>100</v>
      </c>
      <c r="AK163" s="20">
        <f t="shared" si="109"/>
        <v>80</v>
      </c>
      <c r="AL163" s="15">
        <f>анкеты!K161</f>
        <v>48</v>
      </c>
      <c r="AM163" s="15">
        <f t="shared" si="110"/>
        <v>48</v>
      </c>
      <c r="AN163" s="15">
        <f>анкеты!L161</f>
        <v>48</v>
      </c>
      <c r="AO163" s="15">
        <f t="shared" si="111"/>
        <v>48</v>
      </c>
      <c r="AP163" s="15">
        <f>анкеты!N161</f>
        <v>48</v>
      </c>
      <c r="AQ163" s="15">
        <f>анкеты!M161</f>
        <v>48</v>
      </c>
      <c r="AR163" s="52">
        <f t="shared" si="112"/>
        <v>100</v>
      </c>
      <c r="AS163" s="52">
        <f t="shared" si="113"/>
        <v>100</v>
      </c>
      <c r="AT163" s="52">
        <f t="shared" si="114"/>
        <v>100</v>
      </c>
      <c r="AU163" s="51">
        <f t="shared" si="115"/>
        <v>100</v>
      </c>
      <c r="AV163" s="15">
        <f>анкеты!O161</f>
        <v>48</v>
      </c>
      <c r="AW163" s="15">
        <f t="shared" si="116"/>
        <v>48</v>
      </c>
      <c r="AX163" s="15">
        <f>анкеты!P161</f>
        <v>48</v>
      </c>
      <c r="AY163" s="15">
        <f t="shared" si="117"/>
        <v>48</v>
      </c>
      <c r="AZ163" s="15">
        <f>анкеты!Q161</f>
        <v>48</v>
      </c>
      <c r="BA163" s="15">
        <f t="shared" si="118"/>
        <v>48</v>
      </c>
      <c r="BB163" s="52">
        <f t="shared" si="119"/>
        <v>100</v>
      </c>
      <c r="BC163" s="52">
        <f t="shared" si="120"/>
        <v>100</v>
      </c>
      <c r="BD163" s="52">
        <f t="shared" si="121"/>
        <v>100</v>
      </c>
      <c r="BE163" s="51">
        <f t="shared" si="122"/>
        <v>100</v>
      </c>
      <c r="BF163" s="15">
        <f t="shared" si="123"/>
        <v>96</v>
      </c>
    </row>
    <row r="164" spans="1:58">
      <c r="A164" s="15">
        <f>'бланки '!D166</f>
        <v>161</v>
      </c>
      <c r="B164" s="15" t="str">
        <f>'бланки '!C166</f>
        <v>Муниципальное казённое общеобразовательное учреждение "Зайцевская основная общеобразовательная школа"</v>
      </c>
      <c r="C164" s="15">
        <f>анкеты!C162</f>
        <v>33</v>
      </c>
      <c r="D164" s="15">
        <f>SUMIF('бланки '!K166:Y166,"&lt;2")</f>
        <v>14</v>
      </c>
      <c r="E164" s="15">
        <f>COUNTIF('бланки '!K166:Y166,"&lt;2")</f>
        <v>14</v>
      </c>
      <c r="F164" s="15">
        <f>SUMIF('бланки '!Z166:CM166,"&lt;2")</f>
        <v>60</v>
      </c>
      <c r="G164" s="15">
        <f>COUNTIF('бланки '!Z166:CM166,"&lt;2")</f>
        <v>60</v>
      </c>
      <c r="H164" s="15">
        <f>SUM('бланки '!CN166:CQ166)</f>
        <v>4</v>
      </c>
      <c r="I164" s="15">
        <f>анкеты!E162</f>
        <v>33</v>
      </c>
      <c r="J164" s="15">
        <f>анкеты!D162</f>
        <v>33</v>
      </c>
      <c r="K164" s="15">
        <f>анкеты!G162</f>
        <v>33</v>
      </c>
      <c r="L164" s="15">
        <f>анкеты!F162</f>
        <v>33</v>
      </c>
      <c r="M164" s="15">
        <f t="shared" si="93"/>
        <v>100</v>
      </c>
      <c r="N164" s="15">
        <f t="shared" si="94"/>
        <v>100</v>
      </c>
      <c r="O164" s="15">
        <f t="shared" si="95"/>
        <v>100</v>
      </c>
      <c r="P164" s="15">
        <f t="shared" si="96"/>
        <v>100</v>
      </c>
      <c r="Q164" s="52">
        <f t="shared" si="97"/>
        <v>100</v>
      </c>
      <c r="R164" s="52">
        <f t="shared" si="98"/>
        <v>100</v>
      </c>
      <c r="S164" s="52">
        <f t="shared" si="99"/>
        <v>100</v>
      </c>
      <c r="T164" s="51">
        <f t="shared" si="100"/>
        <v>100</v>
      </c>
      <c r="U164" s="15">
        <f>SUM('бланки '!CR166:CV166)</f>
        <v>5</v>
      </c>
      <c r="V164" s="15"/>
      <c r="W164" s="15"/>
      <c r="X164" s="15">
        <f>анкеты!H162</f>
        <v>33</v>
      </c>
      <c r="Y164" s="15">
        <f t="shared" si="101"/>
        <v>33</v>
      </c>
      <c r="Z164" s="52">
        <f t="shared" si="102"/>
        <v>100</v>
      </c>
      <c r="AA164" s="52">
        <f t="shared" si="103"/>
        <v>100</v>
      </c>
      <c r="AB164" s="52">
        <f t="shared" si="104"/>
        <v>100</v>
      </c>
      <c r="AC164" s="20">
        <f t="shared" si="105"/>
        <v>100</v>
      </c>
      <c r="AD164" s="15">
        <f>IF('бланки '!I166=1,('бланки '!CX166+'бланки '!CZ166)*3,SUM('бланки '!CW166:DA166))</f>
        <v>2</v>
      </c>
      <c r="AE164" s="15">
        <f>IF('бланки '!H166=2,SUM('бланки '!DE166:DG166)*2-1,SUM('бланки '!DB166:DG166))</f>
        <v>4</v>
      </c>
      <c r="AF164" s="15">
        <f>анкеты!J162</f>
        <v>9</v>
      </c>
      <c r="AG164" s="15">
        <f>анкеты!I162</f>
        <v>9</v>
      </c>
      <c r="AH164" s="52">
        <f t="shared" si="106"/>
        <v>40</v>
      </c>
      <c r="AI164" s="52">
        <f t="shared" si="107"/>
        <v>80</v>
      </c>
      <c r="AJ164" s="2">
        <f t="shared" si="108"/>
        <v>100</v>
      </c>
      <c r="AK164" s="20">
        <f t="shared" si="109"/>
        <v>74</v>
      </c>
      <c r="AL164" s="15">
        <f>анкеты!K162</f>
        <v>33</v>
      </c>
      <c r="AM164" s="15">
        <f t="shared" si="110"/>
        <v>33</v>
      </c>
      <c r="AN164" s="15">
        <f>анкеты!L162</f>
        <v>33</v>
      </c>
      <c r="AO164" s="15">
        <f t="shared" si="111"/>
        <v>33</v>
      </c>
      <c r="AP164" s="15">
        <f>анкеты!N162</f>
        <v>33</v>
      </c>
      <c r="AQ164" s="15">
        <f>анкеты!M162</f>
        <v>33</v>
      </c>
      <c r="AR164" s="52">
        <f t="shared" si="112"/>
        <v>100</v>
      </c>
      <c r="AS164" s="52">
        <f t="shared" si="113"/>
        <v>100</v>
      </c>
      <c r="AT164" s="52">
        <f t="shared" si="114"/>
        <v>100</v>
      </c>
      <c r="AU164" s="51">
        <f t="shared" si="115"/>
        <v>100</v>
      </c>
      <c r="AV164" s="15">
        <f>анкеты!O162</f>
        <v>33</v>
      </c>
      <c r="AW164" s="15">
        <f t="shared" si="116"/>
        <v>33</v>
      </c>
      <c r="AX164" s="15">
        <f>анкеты!P162</f>
        <v>33</v>
      </c>
      <c r="AY164" s="15">
        <f t="shared" si="117"/>
        <v>33</v>
      </c>
      <c r="AZ164" s="15">
        <f>анкеты!Q162</f>
        <v>33</v>
      </c>
      <c r="BA164" s="15">
        <f t="shared" si="118"/>
        <v>33</v>
      </c>
      <c r="BB164" s="52">
        <f t="shared" si="119"/>
        <v>100</v>
      </c>
      <c r="BC164" s="52">
        <f t="shared" si="120"/>
        <v>100</v>
      </c>
      <c r="BD164" s="52">
        <f t="shared" si="121"/>
        <v>100</v>
      </c>
      <c r="BE164" s="51">
        <f t="shared" si="122"/>
        <v>100</v>
      </c>
      <c r="BF164" s="15">
        <f t="shared" si="123"/>
        <v>94.8</v>
      </c>
    </row>
    <row r="165" spans="1:58">
      <c r="A165" s="15">
        <f>'бланки '!D167</f>
        <v>162</v>
      </c>
      <c r="B165" s="15" t="str">
        <f>'бланки '!C167</f>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C165" s="15">
        <f>анкеты!C163</f>
        <v>565</v>
      </c>
      <c r="D165" s="15">
        <f>SUMIF('бланки '!K167:Y167,"&lt;2")</f>
        <v>14</v>
      </c>
      <c r="E165" s="15">
        <f>COUNTIF('бланки '!K167:Y167,"&lt;2")</f>
        <v>14</v>
      </c>
      <c r="F165" s="15">
        <f>SUMIF('бланки '!Z167:CM167,"&lt;2")</f>
        <v>60</v>
      </c>
      <c r="G165" s="15">
        <f>COUNTIF('бланки '!Z167:CM167,"&lt;2")</f>
        <v>60</v>
      </c>
      <c r="H165" s="15">
        <f>SUM('бланки '!CN167:CQ167)</f>
        <v>4</v>
      </c>
      <c r="I165" s="15">
        <f>анкеты!E163</f>
        <v>565</v>
      </c>
      <c r="J165" s="15">
        <f>анкеты!D163</f>
        <v>565</v>
      </c>
      <c r="K165" s="15">
        <f>анкеты!G163</f>
        <v>565</v>
      </c>
      <c r="L165" s="15">
        <f>анкеты!F163</f>
        <v>565</v>
      </c>
      <c r="M165" s="15">
        <f t="shared" si="93"/>
        <v>100</v>
      </c>
      <c r="N165" s="15">
        <f t="shared" si="94"/>
        <v>100</v>
      </c>
      <c r="O165" s="15">
        <f t="shared" si="95"/>
        <v>100</v>
      </c>
      <c r="P165" s="15">
        <f t="shared" si="96"/>
        <v>100</v>
      </c>
      <c r="Q165" s="52">
        <f t="shared" si="97"/>
        <v>100</v>
      </c>
      <c r="R165" s="52">
        <f t="shared" si="98"/>
        <v>100</v>
      </c>
      <c r="S165" s="52">
        <f t="shared" si="99"/>
        <v>100</v>
      </c>
      <c r="T165" s="51">
        <f t="shared" si="100"/>
        <v>100</v>
      </c>
      <c r="U165" s="15">
        <f>SUM('бланки '!CR167:CV167)</f>
        <v>5</v>
      </c>
      <c r="V165" s="15"/>
      <c r="W165" s="15"/>
      <c r="X165" s="15">
        <f>анкеты!H163</f>
        <v>565</v>
      </c>
      <c r="Y165" s="15">
        <f t="shared" si="101"/>
        <v>565</v>
      </c>
      <c r="Z165" s="52">
        <f t="shared" si="102"/>
        <v>100</v>
      </c>
      <c r="AA165" s="52">
        <f t="shared" si="103"/>
        <v>100</v>
      </c>
      <c r="AB165" s="52">
        <f t="shared" si="104"/>
        <v>100</v>
      </c>
      <c r="AC165" s="20">
        <f t="shared" si="105"/>
        <v>100</v>
      </c>
      <c r="AD165" s="15">
        <f>IF('бланки '!I167=1,('бланки '!CX167+'бланки '!CZ167)*3,SUM('бланки '!CW167:DA167))</f>
        <v>2</v>
      </c>
      <c r="AE165" s="15">
        <f>IF('бланки '!H167=2,SUM('бланки '!DE167:DG167)*2-1,SUM('бланки '!DB167:DG167))</f>
        <v>4</v>
      </c>
      <c r="AF165" s="15">
        <f>анкеты!J163</f>
        <v>142</v>
      </c>
      <c r="AG165" s="15">
        <f>анкеты!I163</f>
        <v>142</v>
      </c>
      <c r="AH165" s="52">
        <f t="shared" si="106"/>
        <v>40</v>
      </c>
      <c r="AI165" s="52">
        <f t="shared" si="107"/>
        <v>80</v>
      </c>
      <c r="AJ165" s="2">
        <f t="shared" si="108"/>
        <v>100</v>
      </c>
      <c r="AK165" s="20">
        <f t="shared" si="109"/>
        <v>74</v>
      </c>
      <c r="AL165" s="15">
        <f>анкеты!K163</f>
        <v>565</v>
      </c>
      <c r="AM165" s="15">
        <f t="shared" si="110"/>
        <v>565</v>
      </c>
      <c r="AN165" s="15">
        <f>анкеты!L163</f>
        <v>565</v>
      </c>
      <c r="AO165" s="15">
        <f t="shared" si="111"/>
        <v>565</v>
      </c>
      <c r="AP165" s="15">
        <f>анкеты!N163</f>
        <v>565</v>
      </c>
      <c r="AQ165" s="15">
        <f>анкеты!M163</f>
        <v>565</v>
      </c>
      <c r="AR165" s="52">
        <f t="shared" si="112"/>
        <v>100</v>
      </c>
      <c r="AS165" s="52">
        <f t="shared" si="113"/>
        <v>100</v>
      </c>
      <c r="AT165" s="52">
        <f t="shared" si="114"/>
        <v>100</v>
      </c>
      <c r="AU165" s="51">
        <f t="shared" si="115"/>
        <v>100</v>
      </c>
      <c r="AV165" s="15">
        <f>анкеты!O163</f>
        <v>565</v>
      </c>
      <c r="AW165" s="15">
        <f t="shared" si="116"/>
        <v>565</v>
      </c>
      <c r="AX165" s="15">
        <f>анкеты!P163</f>
        <v>565</v>
      </c>
      <c r="AY165" s="15">
        <f t="shared" si="117"/>
        <v>565</v>
      </c>
      <c r="AZ165" s="15">
        <f>анкеты!Q163</f>
        <v>565</v>
      </c>
      <c r="BA165" s="15">
        <f t="shared" si="118"/>
        <v>565</v>
      </c>
      <c r="BB165" s="52">
        <f t="shared" si="119"/>
        <v>100</v>
      </c>
      <c r="BC165" s="52">
        <f t="shared" si="120"/>
        <v>100</v>
      </c>
      <c r="BD165" s="52">
        <f t="shared" si="121"/>
        <v>100</v>
      </c>
      <c r="BE165" s="51">
        <f t="shared" si="122"/>
        <v>100</v>
      </c>
      <c r="BF165" s="15">
        <f t="shared" si="123"/>
        <v>94.8</v>
      </c>
    </row>
    <row r="166" spans="1:58">
      <c r="A166" s="15">
        <f>'бланки '!D168</f>
        <v>163</v>
      </c>
      <c r="B166" s="15" t="str">
        <f>'бланки '!C168</f>
        <v>Муниципальное казённое общеобразовательное учреждение "Новогоренская средняя общеобразовательная школа"</v>
      </c>
      <c r="C166" s="15">
        <f>анкеты!C164</f>
        <v>18</v>
      </c>
      <c r="D166" s="15">
        <f>SUMIF('бланки '!K168:Y168,"&lt;2")</f>
        <v>14</v>
      </c>
      <c r="E166" s="15">
        <f>COUNTIF('бланки '!K168:Y168,"&lt;2")</f>
        <v>14</v>
      </c>
      <c r="F166" s="15">
        <f>SUMIF('бланки '!Z168:CM168,"&lt;2")</f>
        <v>60</v>
      </c>
      <c r="G166" s="15">
        <f>COUNTIF('бланки '!Z168:CM168,"&lt;2")</f>
        <v>60</v>
      </c>
      <c r="H166" s="15">
        <f>SUM('бланки '!CN168:CQ168)</f>
        <v>4</v>
      </c>
      <c r="I166" s="15">
        <f>анкеты!E164</f>
        <v>18</v>
      </c>
      <c r="J166" s="15">
        <f>анкеты!D164</f>
        <v>18</v>
      </c>
      <c r="K166" s="15">
        <f>анкеты!G164</f>
        <v>18</v>
      </c>
      <c r="L166" s="15">
        <f>анкеты!F164</f>
        <v>18</v>
      </c>
      <c r="M166" s="15">
        <f t="shared" si="93"/>
        <v>100</v>
      </c>
      <c r="N166" s="15">
        <f t="shared" si="94"/>
        <v>100</v>
      </c>
      <c r="O166" s="15">
        <f t="shared" si="95"/>
        <v>100</v>
      </c>
      <c r="P166" s="15">
        <f t="shared" si="96"/>
        <v>100</v>
      </c>
      <c r="Q166" s="52">
        <f t="shared" si="97"/>
        <v>100</v>
      </c>
      <c r="R166" s="52">
        <f t="shared" si="98"/>
        <v>100</v>
      </c>
      <c r="S166" s="52">
        <f t="shared" si="99"/>
        <v>100</v>
      </c>
      <c r="T166" s="51">
        <f t="shared" si="100"/>
        <v>100</v>
      </c>
      <c r="U166" s="15">
        <f>SUM('бланки '!CR168:CV168)</f>
        <v>5</v>
      </c>
      <c r="V166" s="15"/>
      <c r="W166" s="15"/>
      <c r="X166" s="15">
        <f>анкеты!H164</f>
        <v>18</v>
      </c>
      <c r="Y166" s="15">
        <f t="shared" si="101"/>
        <v>18</v>
      </c>
      <c r="Z166" s="52">
        <f t="shared" si="102"/>
        <v>100</v>
      </c>
      <c r="AA166" s="52">
        <f t="shared" si="103"/>
        <v>100</v>
      </c>
      <c r="AB166" s="52">
        <f t="shared" si="104"/>
        <v>100</v>
      </c>
      <c r="AC166" s="20">
        <f t="shared" si="105"/>
        <v>100</v>
      </c>
      <c r="AD166" s="15">
        <f>IF('бланки '!I168=1,('бланки '!CX168+'бланки '!CZ168)*3,SUM('бланки '!CW168:DA168))</f>
        <v>0</v>
      </c>
      <c r="AE166" s="15">
        <f>IF('бланки '!H168=2,SUM('бланки '!DE168:DG168)*2-1,SUM('бланки '!DB168:DG168))</f>
        <v>5</v>
      </c>
      <c r="AF166" s="15">
        <f>анкеты!J164</f>
        <v>5</v>
      </c>
      <c r="AG166" s="15">
        <f>анкеты!I164</f>
        <v>5</v>
      </c>
      <c r="AH166" s="52">
        <f t="shared" si="106"/>
        <v>0</v>
      </c>
      <c r="AI166" s="52">
        <f t="shared" si="107"/>
        <v>100</v>
      </c>
      <c r="AJ166" s="2">
        <f t="shared" si="108"/>
        <v>100</v>
      </c>
      <c r="AK166" s="20">
        <f t="shared" si="109"/>
        <v>70</v>
      </c>
      <c r="AL166" s="15">
        <f>анкеты!K164</f>
        <v>18</v>
      </c>
      <c r="AM166" s="15">
        <f t="shared" si="110"/>
        <v>18</v>
      </c>
      <c r="AN166" s="15">
        <f>анкеты!L164</f>
        <v>18</v>
      </c>
      <c r="AO166" s="15">
        <f t="shared" si="111"/>
        <v>18</v>
      </c>
      <c r="AP166" s="15">
        <f>анкеты!N164</f>
        <v>18</v>
      </c>
      <c r="AQ166" s="15">
        <f>анкеты!M164</f>
        <v>18</v>
      </c>
      <c r="AR166" s="52">
        <f t="shared" si="112"/>
        <v>100</v>
      </c>
      <c r="AS166" s="52">
        <f t="shared" si="113"/>
        <v>100</v>
      </c>
      <c r="AT166" s="52">
        <f t="shared" si="114"/>
        <v>100</v>
      </c>
      <c r="AU166" s="51">
        <f t="shared" si="115"/>
        <v>100</v>
      </c>
      <c r="AV166" s="15">
        <f>анкеты!O164</f>
        <v>18</v>
      </c>
      <c r="AW166" s="15">
        <f t="shared" si="116"/>
        <v>18</v>
      </c>
      <c r="AX166" s="15">
        <f>анкеты!P164</f>
        <v>18</v>
      </c>
      <c r="AY166" s="15">
        <f t="shared" si="117"/>
        <v>18</v>
      </c>
      <c r="AZ166" s="15">
        <f>анкеты!Q164</f>
        <v>18</v>
      </c>
      <c r="BA166" s="15">
        <f t="shared" si="118"/>
        <v>18</v>
      </c>
      <c r="BB166" s="52">
        <f t="shared" si="119"/>
        <v>100</v>
      </c>
      <c r="BC166" s="52">
        <f t="shared" si="120"/>
        <v>100</v>
      </c>
      <c r="BD166" s="52">
        <f t="shared" si="121"/>
        <v>100</v>
      </c>
      <c r="BE166" s="51">
        <f t="shared" si="122"/>
        <v>100</v>
      </c>
      <c r="BF166" s="15">
        <f t="shared" si="123"/>
        <v>94</v>
      </c>
    </row>
    <row r="167" spans="1:58">
      <c r="A167" s="15">
        <f>'бланки '!D169</f>
        <v>164</v>
      </c>
      <c r="B167" s="15" t="str">
        <f>'бланки '!C169</f>
        <v>Муниципальное бюджетное общеобразовательное учреждение "Озеренская средняя общеобразовательная школа"</v>
      </c>
      <c r="C167" s="15">
        <f>анкеты!C165</f>
        <v>40</v>
      </c>
      <c r="D167" s="15">
        <f>SUMIF('бланки '!K169:Y169,"&lt;2")</f>
        <v>14</v>
      </c>
      <c r="E167" s="15">
        <f>COUNTIF('бланки '!K169:Y169,"&lt;2")</f>
        <v>14</v>
      </c>
      <c r="F167" s="15">
        <f>SUMIF('бланки '!Z169:CM169,"&lt;2")</f>
        <v>60</v>
      </c>
      <c r="G167" s="15">
        <f>COUNTIF('бланки '!Z169:CM169,"&lt;2")</f>
        <v>60</v>
      </c>
      <c r="H167" s="15">
        <f>SUM('бланки '!CN169:CQ169)</f>
        <v>4</v>
      </c>
      <c r="I167" s="15">
        <f>анкеты!E165</f>
        <v>40</v>
      </c>
      <c r="J167" s="15">
        <f>анкеты!D165</f>
        <v>40</v>
      </c>
      <c r="K167" s="15">
        <f>анкеты!G165</f>
        <v>40</v>
      </c>
      <c r="L167" s="15">
        <f>анкеты!F165</f>
        <v>40</v>
      </c>
      <c r="M167" s="15">
        <f t="shared" si="93"/>
        <v>100</v>
      </c>
      <c r="N167" s="15">
        <f t="shared" si="94"/>
        <v>100</v>
      </c>
      <c r="O167" s="15">
        <f t="shared" si="95"/>
        <v>100</v>
      </c>
      <c r="P167" s="15">
        <f t="shared" si="96"/>
        <v>100</v>
      </c>
      <c r="Q167" s="52">
        <f t="shared" si="97"/>
        <v>100</v>
      </c>
      <c r="R167" s="52">
        <f t="shared" si="98"/>
        <v>100</v>
      </c>
      <c r="S167" s="52">
        <f t="shared" si="99"/>
        <v>100</v>
      </c>
      <c r="T167" s="51">
        <f t="shared" si="100"/>
        <v>100</v>
      </c>
      <c r="U167" s="15">
        <f>SUM('бланки '!CR169:CV169)</f>
        <v>5</v>
      </c>
      <c r="V167" s="15"/>
      <c r="W167" s="15"/>
      <c r="X167" s="15">
        <f>анкеты!H165</f>
        <v>40</v>
      </c>
      <c r="Y167" s="15">
        <f t="shared" si="101"/>
        <v>40</v>
      </c>
      <c r="Z167" s="52">
        <f t="shared" si="102"/>
        <v>100</v>
      </c>
      <c r="AA167" s="52">
        <f t="shared" si="103"/>
        <v>100</v>
      </c>
      <c r="AB167" s="52">
        <f t="shared" si="104"/>
        <v>100</v>
      </c>
      <c r="AC167" s="20">
        <f t="shared" si="105"/>
        <v>100</v>
      </c>
      <c r="AD167" s="15">
        <f>IF('бланки '!I169=1,('бланки '!CX169+'бланки '!CZ169)*3,SUM('бланки '!CW169:DA169))</f>
        <v>3</v>
      </c>
      <c r="AE167" s="15">
        <f>IF('бланки '!H169=2,SUM('бланки '!DE169:DG169)*2-1,SUM('бланки '!DB169:DG169))</f>
        <v>4</v>
      </c>
      <c r="AF167" s="15">
        <f>анкеты!J165</f>
        <v>10</v>
      </c>
      <c r="AG167" s="15">
        <f>анкеты!I165</f>
        <v>10</v>
      </c>
      <c r="AH167" s="52">
        <f t="shared" si="106"/>
        <v>60</v>
      </c>
      <c r="AI167" s="52">
        <f t="shared" si="107"/>
        <v>80</v>
      </c>
      <c r="AJ167" s="2">
        <f t="shared" si="108"/>
        <v>100</v>
      </c>
      <c r="AK167" s="20">
        <f t="shared" si="109"/>
        <v>80</v>
      </c>
      <c r="AL167" s="15">
        <f>анкеты!K165</f>
        <v>40</v>
      </c>
      <c r="AM167" s="15">
        <f t="shared" si="110"/>
        <v>40</v>
      </c>
      <c r="AN167" s="15">
        <f>анкеты!L165</f>
        <v>40</v>
      </c>
      <c r="AO167" s="15">
        <f t="shared" si="111"/>
        <v>40</v>
      </c>
      <c r="AP167" s="15">
        <f>анкеты!N165</f>
        <v>40</v>
      </c>
      <c r="AQ167" s="15">
        <f>анкеты!M165</f>
        <v>40</v>
      </c>
      <c r="AR167" s="52">
        <f t="shared" si="112"/>
        <v>100</v>
      </c>
      <c r="AS167" s="52">
        <f t="shared" si="113"/>
        <v>100</v>
      </c>
      <c r="AT167" s="52">
        <f t="shared" si="114"/>
        <v>100</v>
      </c>
      <c r="AU167" s="51">
        <f t="shared" si="115"/>
        <v>100</v>
      </c>
      <c r="AV167" s="15">
        <f>анкеты!O165</f>
        <v>40</v>
      </c>
      <c r="AW167" s="15">
        <f t="shared" si="116"/>
        <v>40</v>
      </c>
      <c r="AX167" s="15">
        <f>анкеты!P165</f>
        <v>40</v>
      </c>
      <c r="AY167" s="15">
        <f t="shared" si="117"/>
        <v>40</v>
      </c>
      <c r="AZ167" s="15">
        <f>анкеты!Q165</f>
        <v>40</v>
      </c>
      <c r="BA167" s="15">
        <f t="shared" si="118"/>
        <v>40</v>
      </c>
      <c r="BB167" s="52">
        <f t="shared" si="119"/>
        <v>100</v>
      </c>
      <c r="BC167" s="52">
        <f t="shared" si="120"/>
        <v>100</v>
      </c>
      <c r="BD167" s="52">
        <f t="shared" si="121"/>
        <v>100</v>
      </c>
      <c r="BE167" s="51">
        <f t="shared" si="122"/>
        <v>100</v>
      </c>
      <c r="BF167" s="15">
        <f t="shared" si="123"/>
        <v>96</v>
      </c>
    </row>
    <row r="168" spans="1:58">
      <c r="A168" s="15">
        <f>'бланки '!D170</f>
        <v>165</v>
      </c>
      <c r="B168" s="15" t="str">
        <f>'бланки '!C170</f>
        <v>Муниципальное казённое общеобразовательное учреждение "Копыловская основная общеобразовательная школа"</v>
      </c>
      <c r="C168" s="15">
        <f>анкеты!C166</f>
        <v>6</v>
      </c>
      <c r="D168" s="15">
        <f>SUMIF('бланки '!K170:Y170,"&lt;2")</f>
        <v>14</v>
      </c>
      <c r="E168" s="15">
        <f>COUNTIF('бланки '!K170:Y170,"&lt;2")</f>
        <v>14</v>
      </c>
      <c r="F168" s="15">
        <f>SUMIF('бланки '!Z170:CM170,"&lt;2")</f>
        <v>60</v>
      </c>
      <c r="G168" s="15">
        <f>COUNTIF('бланки '!Z170:CM170,"&lt;2")</f>
        <v>60</v>
      </c>
      <c r="H168" s="15">
        <f>SUM('бланки '!CN170:CQ170)</f>
        <v>4</v>
      </c>
      <c r="I168" s="15">
        <f>анкеты!E166</f>
        <v>6</v>
      </c>
      <c r="J168" s="15">
        <f>анкеты!D166</f>
        <v>6</v>
      </c>
      <c r="K168" s="15">
        <f>анкеты!G166</f>
        <v>6</v>
      </c>
      <c r="L168" s="15">
        <f>анкеты!F166</f>
        <v>6</v>
      </c>
      <c r="M168" s="15">
        <f t="shared" si="93"/>
        <v>100</v>
      </c>
      <c r="N168" s="15">
        <f t="shared" si="94"/>
        <v>100</v>
      </c>
      <c r="O168" s="15">
        <f t="shared" si="95"/>
        <v>100</v>
      </c>
      <c r="P168" s="15">
        <f t="shared" si="96"/>
        <v>100</v>
      </c>
      <c r="Q168" s="52">
        <f t="shared" si="97"/>
        <v>100</v>
      </c>
      <c r="R168" s="52">
        <f t="shared" si="98"/>
        <v>100</v>
      </c>
      <c r="S168" s="52">
        <f t="shared" si="99"/>
        <v>100</v>
      </c>
      <c r="T168" s="51">
        <f t="shared" si="100"/>
        <v>100</v>
      </c>
      <c r="U168" s="15">
        <f>SUM('бланки '!CR170:CV170)</f>
        <v>5</v>
      </c>
      <c r="V168" s="15"/>
      <c r="W168" s="15"/>
      <c r="X168" s="15">
        <f>анкеты!H166</f>
        <v>6</v>
      </c>
      <c r="Y168" s="15">
        <f t="shared" si="101"/>
        <v>6</v>
      </c>
      <c r="Z168" s="52">
        <f t="shared" si="102"/>
        <v>100</v>
      </c>
      <c r="AA168" s="52">
        <f t="shared" si="103"/>
        <v>100</v>
      </c>
      <c r="AB168" s="52">
        <f t="shared" si="104"/>
        <v>100</v>
      </c>
      <c r="AC168" s="20">
        <f t="shared" si="105"/>
        <v>100</v>
      </c>
      <c r="AD168" s="15">
        <f>IF('бланки '!I170=1,('бланки '!CX170+'бланки '!CZ170)*3,SUM('бланки '!CW170:DA170))</f>
        <v>0</v>
      </c>
      <c r="AE168" s="15">
        <f>IF('бланки '!H170=2,SUM('бланки '!DE170:DG170)*2-1,SUM('бланки '!DB170:DG170))</f>
        <v>2</v>
      </c>
      <c r="AF168" s="15">
        <f>анкеты!J166</f>
        <v>2</v>
      </c>
      <c r="AG168" s="15">
        <f>анкеты!I166</f>
        <v>2</v>
      </c>
      <c r="AH168" s="52">
        <f t="shared" si="106"/>
        <v>0</v>
      </c>
      <c r="AI168" s="52">
        <f t="shared" si="107"/>
        <v>40</v>
      </c>
      <c r="AJ168" s="2">
        <f t="shared" si="108"/>
        <v>100</v>
      </c>
      <c r="AK168" s="20">
        <f t="shared" si="109"/>
        <v>46</v>
      </c>
      <c r="AL168" s="15">
        <f>анкеты!K166</f>
        <v>6</v>
      </c>
      <c r="AM168" s="15">
        <f t="shared" si="110"/>
        <v>6</v>
      </c>
      <c r="AN168" s="15">
        <f>анкеты!L166</f>
        <v>6</v>
      </c>
      <c r="AO168" s="15">
        <f t="shared" si="111"/>
        <v>6</v>
      </c>
      <c r="AP168" s="15">
        <f>анкеты!N166</f>
        <v>6</v>
      </c>
      <c r="AQ168" s="15">
        <f>анкеты!M166</f>
        <v>6</v>
      </c>
      <c r="AR168" s="52">
        <f t="shared" si="112"/>
        <v>100</v>
      </c>
      <c r="AS168" s="52">
        <f t="shared" si="113"/>
        <v>100</v>
      </c>
      <c r="AT168" s="52">
        <f t="shared" si="114"/>
        <v>100</v>
      </c>
      <c r="AU168" s="51">
        <f t="shared" si="115"/>
        <v>100</v>
      </c>
      <c r="AV168" s="15">
        <f>анкеты!O166</f>
        <v>6</v>
      </c>
      <c r="AW168" s="15">
        <f t="shared" si="116"/>
        <v>6</v>
      </c>
      <c r="AX168" s="15">
        <f>анкеты!P166</f>
        <v>6</v>
      </c>
      <c r="AY168" s="15">
        <f t="shared" si="117"/>
        <v>6</v>
      </c>
      <c r="AZ168" s="15">
        <f>анкеты!Q166</f>
        <v>6</v>
      </c>
      <c r="BA168" s="15">
        <f t="shared" si="118"/>
        <v>6</v>
      </c>
      <c r="BB168" s="52">
        <f t="shared" si="119"/>
        <v>100</v>
      </c>
      <c r="BC168" s="52">
        <f t="shared" si="120"/>
        <v>100</v>
      </c>
      <c r="BD168" s="52">
        <f t="shared" si="121"/>
        <v>100</v>
      </c>
      <c r="BE168" s="51">
        <f t="shared" si="122"/>
        <v>100</v>
      </c>
      <c r="BF168" s="15">
        <f t="shared" si="123"/>
        <v>89.2</v>
      </c>
    </row>
    <row r="169" spans="1:58">
      <c r="A169" s="15">
        <f>'бланки '!D171</f>
        <v>166</v>
      </c>
      <c r="B169" s="15" t="str">
        <f>'бланки '!C171</f>
        <v>Муниципальное бюджетное общеобразовательное учреждение "Средняя общеобразовательная школа №5"</v>
      </c>
      <c r="C169" s="15">
        <f>анкеты!C167</f>
        <v>299</v>
      </c>
      <c r="D169" s="15">
        <f>SUMIF('бланки '!K171:Y171,"&lt;2")</f>
        <v>14</v>
      </c>
      <c r="E169" s="15">
        <f>COUNTIF('бланки '!K171:Y171,"&lt;2")</f>
        <v>14</v>
      </c>
      <c r="F169" s="15">
        <f>SUMIF('бланки '!Z171:CM171,"&lt;2")</f>
        <v>60</v>
      </c>
      <c r="G169" s="15">
        <f>COUNTIF('бланки '!Z171:CM171,"&lt;2")</f>
        <v>60</v>
      </c>
      <c r="H169" s="15">
        <f>SUM('бланки '!CN171:CQ171)</f>
        <v>4</v>
      </c>
      <c r="I169" s="15">
        <f>анкеты!E167</f>
        <v>299</v>
      </c>
      <c r="J169" s="15">
        <f>анкеты!D167</f>
        <v>299</v>
      </c>
      <c r="K169" s="15">
        <f>анкеты!G167</f>
        <v>299</v>
      </c>
      <c r="L169" s="15">
        <f>анкеты!F167</f>
        <v>299</v>
      </c>
      <c r="M169" s="15">
        <f t="shared" si="93"/>
        <v>100</v>
      </c>
      <c r="N169" s="15">
        <f t="shared" si="94"/>
        <v>100</v>
      </c>
      <c r="O169" s="15">
        <f t="shared" si="95"/>
        <v>100</v>
      </c>
      <c r="P169" s="15">
        <f t="shared" si="96"/>
        <v>100</v>
      </c>
      <c r="Q169" s="52">
        <f t="shared" si="97"/>
        <v>100</v>
      </c>
      <c r="R169" s="52">
        <f t="shared" si="98"/>
        <v>100</v>
      </c>
      <c r="S169" s="52">
        <f t="shared" si="99"/>
        <v>100</v>
      </c>
      <c r="T169" s="51">
        <f t="shared" si="100"/>
        <v>100</v>
      </c>
      <c r="U169" s="15">
        <f>SUM('бланки '!CR171:CV171)</f>
        <v>5</v>
      </c>
      <c r="V169" s="15"/>
      <c r="W169" s="15"/>
      <c r="X169" s="15">
        <f>анкеты!H167</f>
        <v>299</v>
      </c>
      <c r="Y169" s="15">
        <f t="shared" si="101"/>
        <v>299</v>
      </c>
      <c r="Z169" s="52">
        <f t="shared" si="102"/>
        <v>100</v>
      </c>
      <c r="AA169" s="52">
        <f t="shared" si="103"/>
        <v>100</v>
      </c>
      <c r="AB169" s="52">
        <f t="shared" si="104"/>
        <v>100</v>
      </c>
      <c r="AC169" s="20">
        <f t="shared" si="105"/>
        <v>100</v>
      </c>
      <c r="AD169" s="15">
        <f>IF('бланки '!I171=1,('бланки '!CX171+'бланки '!CZ171)*3,SUM('бланки '!CW171:DA171))</f>
        <v>0</v>
      </c>
      <c r="AE169" s="15">
        <f>IF('бланки '!H171=2,SUM('бланки '!DE171:DG171)*2-1,SUM('бланки '!DB171:DG171))</f>
        <v>5</v>
      </c>
      <c r="AF169" s="15">
        <f>анкеты!J167</f>
        <v>75</v>
      </c>
      <c r="AG169" s="15">
        <f>анкеты!I167</f>
        <v>75</v>
      </c>
      <c r="AH169" s="52">
        <f t="shared" si="106"/>
        <v>0</v>
      </c>
      <c r="AI169" s="52">
        <f t="shared" si="107"/>
        <v>100</v>
      </c>
      <c r="AJ169" s="2">
        <f t="shared" si="108"/>
        <v>100</v>
      </c>
      <c r="AK169" s="20">
        <f t="shared" si="109"/>
        <v>70</v>
      </c>
      <c r="AL169" s="15">
        <f>анкеты!K167</f>
        <v>299</v>
      </c>
      <c r="AM169" s="15">
        <f t="shared" si="110"/>
        <v>299</v>
      </c>
      <c r="AN169" s="15">
        <f>анкеты!L167</f>
        <v>299</v>
      </c>
      <c r="AO169" s="15">
        <f t="shared" si="111"/>
        <v>299</v>
      </c>
      <c r="AP169" s="15">
        <f>анкеты!N167</f>
        <v>299</v>
      </c>
      <c r="AQ169" s="15">
        <f>анкеты!M167</f>
        <v>299</v>
      </c>
      <c r="AR169" s="52">
        <f t="shared" si="112"/>
        <v>100</v>
      </c>
      <c r="AS169" s="52">
        <f t="shared" si="113"/>
        <v>100</v>
      </c>
      <c r="AT169" s="52">
        <f t="shared" si="114"/>
        <v>100</v>
      </c>
      <c r="AU169" s="51">
        <f t="shared" si="115"/>
        <v>100</v>
      </c>
      <c r="AV169" s="15">
        <f>анкеты!O167</f>
        <v>299</v>
      </c>
      <c r="AW169" s="15">
        <f t="shared" si="116"/>
        <v>299</v>
      </c>
      <c r="AX169" s="15">
        <f>анкеты!P167</f>
        <v>299</v>
      </c>
      <c r="AY169" s="15">
        <f t="shared" si="117"/>
        <v>299</v>
      </c>
      <c r="AZ169" s="15">
        <f>анкеты!Q167</f>
        <v>299</v>
      </c>
      <c r="BA169" s="15">
        <f t="shared" si="118"/>
        <v>299</v>
      </c>
      <c r="BB169" s="52">
        <f t="shared" si="119"/>
        <v>100</v>
      </c>
      <c r="BC169" s="52">
        <f t="shared" si="120"/>
        <v>100</v>
      </c>
      <c r="BD169" s="52">
        <f t="shared" si="121"/>
        <v>100</v>
      </c>
      <c r="BE169" s="51">
        <f t="shared" si="122"/>
        <v>100</v>
      </c>
      <c r="BF169" s="15">
        <f t="shared" si="123"/>
        <v>94</v>
      </c>
    </row>
    <row r="170" spans="1:58">
      <c r="A170" s="15">
        <f>'бланки '!D172</f>
        <v>167</v>
      </c>
      <c r="B170" s="15" t="str">
        <f>'бланки '!C172</f>
        <v>Муниципальное автономное общеобразовательное учреждение "Средняя общеобразовательная школа №7"</v>
      </c>
      <c r="C170" s="15">
        <f>анкеты!C168</f>
        <v>575</v>
      </c>
      <c r="D170" s="15">
        <f>SUMIF('бланки '!K172:Y172,"&lt;2")</f>
        <v>14</v>
      </c>
      <c r="E170" s="15">
        <f>COUNTIF('бланки '!K172:Y172,"&lt;2")</f>
        <v>14</v>
      </c>
      <c r="F170" s="15">
        <f>SUMIF('бланки '!Z172:CM172,"&lt;2")</f>
        <v>60</v>
      </c>
      <c r="G170" s="15">
        <f>COUNTIF('бланки '!Z172:CM172,"&lt;2")</f>
        <v>60</v>
      </c>
      <c r="H170" s="15">
        <f>SUM('бланки '!CN172:CQ172)</f>
        <v>4</v>
      </c>
      <c r="I170" s="15">
        <f>анкеты!E168</f>
        <v>575</v>
      </c>
      <c r="J170" s="15">
        <f>анкеты!D168</f>
        <v>575</v>
      </c>
      <c r="K170" s="15">
        <f>анкеты!G168</f>
        <v>575</v>
      </c>
      <c r="L170" s="15">
        <f>анкеты!F168</f>
        <v>575</v>
      </c>
      <c r="M170" s="15">
        <f t="shared" si="93"/>
        <v>100</v>
      </c>
      <c r="N170" s="15">
        <f t="shared" si="94"/>
        <v>100</v>
      </c>
      <c r="O170" s="15">
        <f t="shared" si="95"/>
        <v>100</v>
      </c>
      <c r="P170" s="15">
        <f t="shared" si="96"/>
        <v>100</v>
      </c>
      <c r="Q170" s="52">
        <f t="shared" si="97"/>
        <v>100</v>
      </c>
      <c r="R170" s="52">
        <f t="shared" si="98"/>
        <v>100</v>
      </c>
      <c r="S170" s="52">
        <f t="shared" si="99"/>
        <v>100</v>
      </c>
      <c r="T170" s="51">
        <f t="shared" si="100"/>
        <v>100</v>
      </c>
      <c r="U170" s="15">
        <f>SUM('бланки '!CR172:CV172)</f>
        <v>5</v>
      </c>
      <c r="V170" s="15"/>
      <c r="W170" s="15"/>
      <c r="X170" s="15">
        <f>анкеты!H168</f>
        <v>575</v>
      </c>
      <c r="Y170" s="15">
        <f t="shared" si="101"/>
        <v>575</v>
      </c>
      <c r="Z170" s="52">
        <f t="shared" si="102"/>
        <v>100</v>
      </c>
      <c r="AA170" s="52">
        <f t="shared" si="103"/>
        <v>100</v>
      </c>
      <c r="AB170" s="52">
        <f t="shared" si="104"/>
        <v>100</v>
      </c>
      <c r="AC170" s="20">
        <f t="shared" si="105"/>
        <v>100</v>
      </c>
      <c r="AD170" s="15">
        <f>IF('бланки '!I172=1,('бланки '!CX172+'бланки '!CZ172)*3,SUM('бланки '!CW172:DA172))</f>
        <v>4</v>
      </c>
      <c r="AE170" s="15">
        <f>IF('бланки '!H172=2,SUM('бланки '!DE172:DG172)*2-1,SUM('бланки '!DB172:DG172))</f>
        <v>5</v>
      </c>
      <c r="AF170" s="15">
        <f>анкеты!J168</f>
        <v>144</v>
      </c>
      <c r="AG170" s="15">
        <f>анкеты!I168</f>
        <v>144</v>
      </c>
      <c r="AH170" s="52">
        <f t="shared" si="106"/>
        <v>80</v>
      </c>
      <c r="AI170" s="52">
        <f t="shared" si="107"/>
        <v>100</v>
      </c>
      <c r="AJ170" s="2">
        <f t="shared" si="108"/>
        <v>100</v>
      </c>
      <c r="AK170" s="20">
        <f t="shared" si="109"/>
        <v>94</v>
      </c>
      <c r="AL170" s="15">
        <f>анкеты!K168</f>
        <v>575</v>
      </c>
      <c r="AM170" s="15">
        <f t="shared" si="110"/>
        <v>575</v>
      </c>
      <c r="AN170" s="15">
        <f>анкеты!L168</f>
        <v>575</v>
      </c>
      <c r="AO170" s="15">
        <f t="shared" si="111"/>
        <v>575</v>
      </c>
      <c r="AP170" s="15">
        <f>анкеты!N168</f>
        <v>575</v>
      </c>
      <c r="AQ170" s="15">
        <f>анкеты!M168</f>
        <v>575</v>
      </c>
      <c r="AR170" s="52">
        <f t="shared" si="112"/>
        <v>100</v>
      </c>
      <c r="AS170" s="52">
        <f t="shared" si="113"/>
        <v>100</v>
      </c>
      <c r="AT170" s="52">
        <f t="shared" si="114"/>
        <v>100</v>
      </c>
      <c r="AU170" s="51">
        <f t="shared" si="115"/>
        <v>100</v>
      </c>
      <c r="AV170" s="15">
        <f>анкеты!O168</f>
        <v>575</v>
      </c>
      <c r="AW170" s="15">
        <f t="shared" si="116"/>
        <v>575</v>
      </c>
      <c r="AX170" s="15">
        <f>анкеты!P168</f>
        <v>575</v>
      </c>
      <c r="AY170" s="15">
        <f t="shared" si="117"/>
        <v>575</v>
      </c>
      <c r="AZ170" s="15">
        <f>анкеты!Q168</f>
        <v>575</v>
      </c>
      <c r="BA170" s="15">
        <f t="shared" si="118"/>
        <v>575</v>
      </c>
      <c r="BB170" s="52">
        <f t="shared" si="119"/>
        <v>100</v>
      </c>
      <c r="BC170" s="52">
        <f t="shared" si="120"/>
        <v>100</v>
      </c>
      <c r="BD170" s="52">
        <f t="shared" si="121"/>
        <v>100</v>
      </c>
      <c r="BE170" s="51">
        <f t="shared" si="122"/>
        <v>100</v>
      </c>
      <c r="BF170" s="15">
        <f t="shared" si="123"/>
        <v>98.8</v>
      </c>
    </row>
    <row r="171" spans="1:58">
      <c r="A171" s="15">
        <f>'бланки '!D173</f>
        <v>168</v>
      </c>
      <c r="B171" s="15" t="str">
        <f>'бланки '!C173</f>
        <v>Муниципальное казённое общеобразовательное учреждение "Открытая (сменная) общеобразовательная школа"</v>
      </c>
      <c r="C171" s="15">
        <f>анкеты!C169</f>
        <v>127</v>
      </c>
      <c r="D171" s="15">
        <f>SUMIF('бланки '!K173:Y173,"&lt;2")</f>
        <v>14</v>
      </c>
      <c r="E171" s="15">
        <f>COUNTIF('бланки '!K173:Y173,"&lt;2")</f>
        <v>14</v>
      </c>
      <c r="F171" s="15">
        <f>SUMIF('бланки '!Z173:CM173,"&lt;2")</f>
        <v>60</v>
      </c>
      <c r="G171" s="15">
        <f>COUNTIF('бланки '!Z173:CM173,"&lt;2")</f>
        <v>60</v>
      </c>
      <c r="H171" s="15">
        <f>SUM('бланки '!CN173:CQ173)</f>
        <v>4</v>
      </c>
      <c r="I171" s="15">
        <f>анкеты!E169</f>
        <v>127</v>
      </c>
      <c r="J171" s="15">
        <f>анкеты!D169</f>
        <v>127</v>
      </c>
      <c r="K171" s="15">
        <f>анкеты!G169</f>
        <v>127</v>
      </c>
      <c r="L171" s="15">
        <f>анкеты!F169</f>
        <v>127</v>
      </c>
      <c r="M171" s="15">
        <f t="shared" si="93"/>
        <v>100</v>
      </c>
      <c r="N171" s="15">
        <f t="shared" si="94"/>
        <v>100</v>
      </c>
      <c r="O171" s="15">
        <f t="shared" si="95"/>
        <v>100</v>
      </c>
      <c r="P171" s="15">
        <f t="shared" si="96"/>
        <v>100</v>
      </c>
      <c r="Q171" s="52">
        <f t="shared" si="97"/>
        <v>100</v>
      </c>
      <c r="R171" s="52">
        <f t="shared" si="98"/>
        <v>100</v>
      </c>
      <c r="S171" s="52">
        <f t="shared" si="99"/>
        <v>100</v>
      </c>
      <c r="T171" s="51">
        <f t="shared" si="100"/>
        <v>100</v>
      </c>
      <c r="U171" s="15">
        <f>SUM('бланки '!CR173:CV173)</f>
        <v>5</v>
      </c>
      <c r="V171" s="15"/>
      <c r="W171" s="15"/>
      <c r="X171" s="15">
        <f>анкеты!H169</f>
        <v>127</v>
      </c>
      <c r="Y171" s="15">
        <f t="shared" si="101"/>
        <v>127</v>
      </c>
      <c r="Z171" s="52">
        <f t="shared" si="102"/>
        <v>100</v>
      </c>
      <c r="AA171" s="52">
        <f t="shared" si="103"/>
        <v>100</v>
      </c>
      <c r="AB171" s="52">
        <f t="shared" si="104"/>
        <v>100</v>
      </c>
      <c r="AC171" s="20">
        <f t="shared" si="105"/>
        <v>100</v>
      </c>
      <c r="AD171" s="15">
        <f>IF('бланки '!I173=1,('бланки '!CX173+'бланки '!CZ173)*3,SUM('бланки '!CW173:DA173))</f>
        <v>0</v>
      </c>
      <c r="AE171" s="15">
        <f>IF('бланки '!H173=2,SUM('бланки '!DE173:DG173)*2-1,SUM('бланки '!DB173:DG173))</f>
        <v>4</v>
      </c>
      <c r="AF171" s="15">
        <f>анкеты!J169</f>
        <v>32</v>
      </c>
      <c r="AG171" s="15">
        <f>анкеты!I169</f>
        <v>32</v>
      </c>
      <c r="AH171" s="52">
        <f t="shared" si="106"/>
        <v>0</v>
      </c>
      <c r="AI171" s="52">
        <f t="shared" si="107"/>
        <v>80</v>
      </c>
      <c r="AJ171" s="2">
        <f t="shared" si="108"/>
        <v>100</v>
      </c>
      <c r="AK171" s="20">
        <f t="shared" si="109"/>
        <v>62</v>
      </c>
      <c r="AL171" s="15">
        <f>анкеты!K169</f>
        <v>127</v>
      </c>
      <c r="AM171" s="15">
        <f t="shared" si="110"/>
        <v>127</v>
      </c>
      <c r="AN171" s="15">
        <f>анкеты!L169</f>
        <v>127</v>
      </c>
      <c r="AO171" s="15">
        <f t="shared" si="111"/>
        <v>127</v>
      </c>
      <c r="AP171" s="15">
        <f>анкеты!N169</f>
        <v>127</v>
      </c>
      <c r="AQ171" s="15">
        <f>анкеты!M169</f>
        <v>127</v>
      </c>
      <c r="AR171" s="52">
        <f t="shared" si="112"/>
        <v>100</v>
      </c>
      <c r="AS171" s="52">
        <f t="shared" si="113"/>
        <v>100</v>
      </c>
      <c r="AT171" s="52">
        <f t="shared" si="114"/>
        <v>100</v>
      </c>
      <c r="AU171" s="51">
        <f t="shared" si="115"/>
        <v>100</v>
      </c>
      <c r="AV171" s="15">
        <f>анкеты!O169</f>
        <v>127</v>
      </c>
      <c r="AW171" s="15">
        <f t="shared" si="116"/>
        <v>127</v>
      </c>
      <c r="AX171" s="15">
        <f>анкеты!P169</f>
        <v>127</v>
      </c>
      <c r="AY171" s="15">
        <f t="shared" si="117"/>
        <v>127</v>
      </c>
      <c r="AZ171" s="15">
        <f>анкеты!Q169</f>
        <v>127</v>
      </c>
      <c r="BA171" s="15">
        <f t="shared" si="118"/>
        <v>127</v>
      </c>
      <c r="BB171" s="52">
        <f t="shared" si="119"/>
        <v>100</v>
      </c>
      <c r="BC171" s="52">
        <f t="shared" si="120"/>
        <v>100</v>
      </c>
      <c r="BD171" s="52">
        <f t="shared" si="121"/>
        <v>100</v>
      </c>
      <c r="BE171" s="51">
        <f t="shared" si="122"/>
        <v>100</v>
      </c>
      <c r="BF171" s="15">
        <f t="shared" si="123"/>
        <v>92.4</v>
      </c>
    </row>
    <row r="172" spans="1:58">
      <c r="A172" s="15">
        <f>'бланки '!D174</f>
        <v>169</v>
      </c>
      <c r="B172" s="15" t="str">
        <f>'бланки '!C174</f>
        <v>Муниципальное бюджетное общеобразовательное учреждение "Новоселовская средняя общеобразовательная школа"</v>
      </c>
      <c r="C172" s="15">
        <f>анкеты!C170</f>
        <v>70</v>
      </c>
      <c r="D172" s="15">
        <f>SUMIF('бланки '!K174:Y174,"&lt;2")</f>
        <v>14</v>
      </c>
      <c r="E172" s="15">
        <f>COUNTIF('бланки '!K174:Y174,"&lt;2")</f>
        <v>14</v>
      </c>
      <c r="F172" s="15">
        <f>SUMIF('бланки '!Z174:CM174,"&lt;2")</f>
        <v>60</v>
      </c>
      <c r="G172" s="15">
        <f>COUNTIF('бланки '!Z174:CM174,"&lt;2")</f>
        <v>60</v>
      </c>
      <c r="H172" s="15">
        <f>SUM('бланки '!CN174:CQ174)</f>
        <v>4</v>
      </c>
      <c r="I172" s="15">
        <f>анкеты!E170</f>
        <v>70</v>
      </c>
      <c r="J172" s="15">
        <f>анкеты!D170</f>
        <v>70</v>
      </c>
      <c r="K172" s="15">
        <f>анкеты!G170</f>
        <v>70</v>
      </c>
      <c r="L172" s="15">
        <f>анкеты!F170</f>
        <v>70</v>
      </c>
      <c r="M172" s="15">
        <f t="shared" si="93"/>
        <v>100</v>
      </c>
      <c r="N172" s="15">
        <f t="shared" si="94"/>
        <v>100</v>
      </c>
      <c r="O172" s="15">
        <f t="shared" si="95"/>
        <v>100</v>
      </c>
      <c r="P172" s="15">
        <f t="shared" si="96"/>
        <v>100</v>
      </c>
      <c r="Q172" s="52">
        <f t="shared" si="97"/>
        <v>100</v>
      </c>
      <c r="R172" s="52">
        <f t="shared" si="98"/>
        <v>100</v>
      </c>
      <c r="S172" s="52">
        <f t="shared" si="99"/>
        <v>100</v>
      </c>
      <c r="T172" s="51">
        <f t="shared" si="100"/>
        <v>100</v>
      </c>
      <c r="U172" s="15">
        <f>SUM('бланки '!CR174:CV174)</f>
        <v>5</v>
      </c>
      <c r="V172" s="15"/>
      <c r="W172" s="15"/>
      <c r="X172" s="15">
        <f>анкеты!H170</f>
        <v>70</v>
      </c>
      <c r="Y172" s="15">
        <f t="shared" si="101"/>
        <v>70</v>
      </c>
      <c r="Z172" s="52">
        <f t="shared" si="102"/>
        <v>100</v>
      </c>
      <c r="AA172" s="52">
        <f t="shared" si="103"/>
        <v>100</v>
      </c>
      <c r="AB172" s="52">
        <f t="shared" si="104"/>
        <v>100</v>
      </c>
      <c r="AC172" s="20">
        <f t="shared" si="105"/>
        <v>100</v>
      </c>
      <c r="AD172" s="15">
        <f>IF('бланки '!I174=1,('бланки '!CX174+'бланки '!CZ174)*3,SUM('бланки '!CW174:DA174))</f>
        <v>1</v>
      </c>
      <c r="AE172" s="15">
        <f>IF('бланки '!H174=2,SUM('бланки '!DE174:DG174)*2-1,SUM('бланки '!DB174:DG174))</f>
        <v>3</v>
      </c>
      <c r="AF172" s="15">
        <f>анкеты!J170</f>
        <v>18</v>
      </c>
      <c r="AG172" s="15">
        <f>анкеты!I170</f>
        <v>18</v>
      </c>
      <c r="AH172" s="52">
        <f t="shared" si="106"/>
        <v>20</v>
      </c>
      <c r="AI172" s="52">
        <f t="shared" si="107"/>
        <v>60</v>
      </c>
      <c r="AJ172" s="2">
        <f t="shared" si="108"/>
        <v>100</v>
      </c>
      <c r="AK172" s="20">
        <f t="shared" si="109"/>
        <v>60</v>
      </c>
      <c r="AL172" s="15">
        <f>анкеты!K170</f>
        <v>70</v>
      </c>
      <c r="AM172" s="15">
        <f t="shared" si="110"/>
        <v>70</v>
      </c>
      <c r="AN172" s="15">
        <f>анкеты!L170</f>
        <v>70</v>
      </c>
      <c r="AO172" s="15">
        <f t="shared" si="111"/>
        <v>70</v>
      </c>
      <c r="AP172" s="15">
        <f>анкеты!N170</f>
        <v>70</v>
      </c>
      <c r="AQ172" s="15">
        <f>анкеты!M170</f>
        <v>70</v>
      </c>
      <c r="AR172" s="52">
        <f t="shared" si="112"/>
        <v>100</v>
      </c>
      <c r="AS172" s="52">
        <f t="shared" si="113"/>
        <v>100</v>
      </c>
      <c r="AT172" s="52">
        <f t="shared" si="114"/>
        <v>100</v>
      </c>
      <c r="AU172" s="51">
        <f t="shared" si="115"/>
        <v>100</v>
      </c>
      <c r="AV172" s="15">
        <f>анкеты!O170</f>
        <v>70</v>
      </c>
      <c r="AW172" s="15">
        <f t="shared" si="116"/>
        <v>70</v>
      </c>
      <c r="AX172" s="15">
        <f>анкеты!P170</f>
        <v>70</v>
      </c>
      <c r="AY172" s="15">
        <f t="shared" si="117"/>
        <v>70</v>
      </c>
      <c r="AZ172" s="15">
        <f>анкеты!Q170</f>
        <v>70</v>
      </c>
      <c r="BA172" s="15">
        <f t="shared" si="118"/>
        <v>70</v>
      </c>
      <c r="BB172" s="52">
        <f t="shared" si="119"/>
        <v>100</v>
      </c>
      <c r="BC172" s="52">
        <f t="shared" si="120"/>
        <v>100</v>
      </c>
      <c r="BD172" s="52">
        <f t="shared" si="121"/>
        <v>100</v>
      </c>
      <c r="BE172" s="51">
        <f t="shared" si="122"/>
        <v>100</v>
      </c>
      <c r="BF172" s="15">
        <f t="shared" si="123"/>
        <v>92</v>
      </c>
    </row>
    <row r="173" spans="1:58">
      <c r="A173" s="15">
        <f>'бланки '!D175</f>
        <v>170</v>
      </c>
      <c r="B173" s="15" t="str">
        <f>'бланки '!C175</f>
        <v>Муниципальное бюджетное общеобразовательное учреждение "Инкинская средняя общеобразовательная школа"</v>
      </c>
      <c r="C173" s="15">
        <f>анкеты!C171</f>
        <v>51</v>
      </c>
      <c r="D173" s="15">
        <f>SUMIF('бланки '!K175:Y175,"&lt;2")</f>
        <v>14</v>
      </c>
      <c r="E173" s="15">
        <f>COUNTIF('бланки '!K175:Y175,"&lt;2")</f>
        <v>14</v>
      </c>
      <c r="F173" s="15">
        <f>SUMIF('бланки '!Z175:CM175,"&lt;2")</f>
        <v>60</v>
      </c>
      <c r="G173" s="15">
        <f>COUNTIF('бланки '!Z175:CM175,"&lt;2")</f>
        <v>60</v>
      </c>
      <c r="H173" s="15">
        <f>SUM('бланки '!CN175:CQ175)</f>
        <v>4</v>
      </c>
      <c r="I173" s="15">
        <f>анкеты!E171</f>
        <v>51</v>
      </c>
      <c r="J173" s="15">
        <f>анкеты!D171</f>
        <v>51</v>
      </c>
      <c r="K173" s="15">
        <f>анкеты!G171</f>
        <v>51</v>
      </c>
      <c r="L173" s="15">
        <f>анкеты!F171</f>
        <v>51</v>
      </c>
      <c r="M173" s="15">
        <f t="shared" si="93"/>
        <v>100</v>
      </c>
      <c r="N173" s="15">
        <f t="shared" si="94"/>
        <v>100</v>
      </c>
      <c r="O173" s="15">
        <f t="shared" si="95"/>
        <v>100</v>
      </c>
      <c r="P173" s="15">
        <f t="shared" si="96"/>
        <v>100</v>
      </c>
      <c r="Q173" s="52">
        <f t="shared" si="97"/>
        <v>100</v>
      </c>
      <c r="R173" s="52">
        <f t="shared" si="98"/>
        <v>100</v>
      </c>
      <c r="S173" s="52">
        <f t="shared" si="99"/>
        <v>100</v>
      </c>
      <c r="T173" s="51">
        <f t="shared" si="100"/>
        <v>100</v>
      </c>
      <c r="U173" s="15">
        <f>SUM('бланки '!CR175:CV175)</f>
        <v>5</v>
      </c>
      <c r="V173" s="15"/>
      <c r="W173" s="15"/>
      <c r="X173" s="15">
        <f>анкеты!H171</f>
        <v>51</v>
      </c>
      <c r="Y173" s="15">
        <f t="shared" si="101"/>
        <v>51</v>
      </c>
      <c r="Z173" s="52">
        <f t="shared" si="102"/>
        <v>100</v>
      </c>
      <c r="AA173" s="52">
        <f t="shared" si="103"/>
        <v>100</v>
      </c>
      <c r="AB173" s="52">
        <f t="shared" si="104"/>
        <v>100</v>
      </c>
      <c r="AC173" s="20">
        <f t="shared" si="105"/>
        <v>100</v>
      </c>
      <c r="AD173" s="15">
        <f>IF('бланки '!I175=1,('бланки '!CX175+'бланки '!CZ175)*3,SUM('бланки '!CW175:DA175))</f>
        <v>3</v>
      </c>
      <c r="AE173" s="15">
        <f>IF('бланки '!H175=2,SUM('бланки '!DE175:DG175)*2-1,SUM('бланки '!DB175:DG175))</f>
        <v>4</v>
      </c>
      <c r="AF173" s="15">
        <f>анкеты!J171</f>
        <v>13</v>
      </c>
      <c r="AG173" s="15">
        <f>анкеты!I171</f>
        <v>13</v>
      </c>
      <c r="AH173" s="52">
        <f t="shared" si="106"/>
        <v>60</v>
      </c>
      <c r="AI173" s="52">
        <f t="shared" si="107"/>
        <v>80</v>
      </c>
      <c r="AJ173" s="2">
        <f t="shared" si="108"/>
        <v>100</v>
      </c>
      <c r="AK173" s="20">
        <f t="shared" si="109"/>
        <v>80</v>
      </c>
      <c r="AL173" s="15">
        <f>анкеты!K171</f>
        <v>51</v>
      </c>
      <c r="AM173" s="15">
        <f t="shared" si="110"/>
        <v>51</v>
      </c>
      <c r="AN173" s="15">
        <f>анкеты!L171</f>
        <v>51</v>
      </c>
      <c r="AO173" s="15">
        <f t="shared" si="111"/>
        <v>51</v>
      </c>
      <c r="AP173" s="15">
        <f>анкеты!N171</f>
        <v>51</v>
      </c>
      <c r="AQ173" s="15">
        <f>анкеты!M171</f>
        <v>51</v>
      </c>
      <c r="AR173" s="52">
        <f t="shared" si="112"/>
        <v>100</v>
      </c>
      <c r="AS173" s="52">
        <f t="shared" si="113"/>
        <v>100</v>
      </c>
      <c r="AT173" s="52">
        <f t="shared" si="114"/>
        <v>100</v>
      </c>
      <c r="AU173" s="51">
        <f t="shared" si="115"/>
        <v>100</v>
      </c>
      <c r="AV173" s="15">
        <f>анкеты!O171</f>
        <v>51</v>
      </c>
      <c r="AW173" s="15">
        <f t="shared" si="116"/>
        <v>51</v>
      </c>
      <c r="AX173" s="15">
        <f>анкеты!P171</f>
        <v>51</v>
      </c>
      <c r="AY173" s="15">
        <f t="shared" si="117"/>
        <v>51</v>
      </c>
      <c r="AZ173" s="15">
        <f>анкеты!Q171</f>
        <v>51</v>
      </c>
      <c r="BA173" s="15">
        <f t="shared" si="118"/>
        <v>51</v>
      </c>
      <c r="BB173" s="52">
        <f t="shared" si="119"/>
        <v>100</v>
      </c>
      <c r="BC173" s="52">
        <f t="shared" si="120"/>
        <v>100</v>
      </c>
      <c r="BD173" s="52">
        <f t="shared" si="121"/>
        <v>100</v>
      </c>
      <c r="BE173" s="51">
        <f t="shared" si="122"/>
        <v>100</v>
      </c>
      <c r="BF173" s="15">
        <f t="shared" si="123"/>
        <v>96</v>
      </c>
    </row>
    <row r="174" spans="1:58">
      <c r="A174" s="15">
        <f>'бланки '!D176</f>
        <v>171</v>
      </c>
      <c r="B174" s="15" t="str">
        <f>'бланки '!C176</f>
        <v>Муниципальное бюджетное общеобразовательное учреждение "Чажемтовская средняя общеобразовательная школа"</v>
      </c>
      <c r="C174" s="15">
        <f>анкеты!C172</f>
        <v>148</v>
      </c>
      <c r="D174" s="15">
        <f>SUMIF('бланки '!K176:Y176,"&lt;2")</f>
        <v>14</v>
      </c>
      <c r="E174" s="15">
        <f>COUNTIF('бланки '!K176:Y176,"&lt;2")</f>
        <v>14</v>
      </c>
      <c r="F174" s="15">
        <f>SUMIF('бланки '!Z176:CM176,"&lt;2")</f>
        <v>60</v>
      </c>
      <c r="G174" s="15">
        <f>COUNTIF('бланки '!Z176:CM176,"&lt;2")</f>
        <v>60</v>
      </c>
      <c r="H174" s="15">
        <f>SUM('бланки '!CN176:CQ176)</f>
        <v>4</v>
      </c>
      <c r="I174" s="15">
        <f>анкеты!E172</f>
        <v>148</v>
      </c>
      <c r="J174" s="15">
        <f>анкеты!D172</f>
        <v>148</v>
      </c>
      <c r="K174" s="15">
        <f>анкеты!G172</f>
        <v>148</v>
      </c>
      <c r="L174" s="15">
        <f>анкеты!F172</f>
        <v>148</v>
      </c>
      <c r="M174" s="15">
        <f t="shared" si="93"/>
        <v>100</v>
      </c>
      <c r="N174" s="15">
        <f t="shared" si="94"/>
        <v>100</v>
      </c>
      <c r="O174" s="15">
        <f t="shared" si="95"/>
        <v>100</v>
      </c>
      <c r="P174" s="15">
        <f t="shared" si="96"/>
        <v>100</v>
      </c>
      <c r="Q174" s="52">
        <f t="shared" si="97"/>
        <v>100</v>
      </c>
      <c r="R174" s="52">
        <f t="shared" si="98"/>
        <v>100</v>
      </c>
      <c r="S174" s="52">
        <f t="shared" si="99"/>
        <v>100</v>
      </c>
      <c r="T174" s="51">
        <f t="shared" si="100"/>
        <v>100</v>
      </c>
      <c r="U174" s="15">
        <f>SUM('бланки '!CR176:CV176)</f>
        <v>5</v>
      </c>
      <c r="V174" s="15"/>
      <c r="W174" s="15"/>
      <c r="X174" s="15">
        <f>анкеты!H172</f>
        <v>148</v>
      </c>
      <c r="Y174" s="15">
        <f t="shared" si="101"/>
        <v>148</v>
      </c>
      <c r="Z174" s="52">
        <f t="shared" si="102"/>
        <v>100</v>
      </c>
      <c r="AA174" s="52">
        <f t="shared" si="103"/>
        <v>100</v>
      </c>
      <c r="AB174" s="52">
        <f t="shared" si="104"/>
        <v>100</v>
      </c>
      <c r="AC174" s="20">
        <f t="shared" si="105"/>
        <v>100</v>
      </c>
      <c r="AD174" s="15">
        <f>IF('бланки '!I176=1,('бланки '!CX176+'бланки '!CZ176)*3,SUM('бланки '!CW176:DA176))</f>
        <v>2</v>
      </c>
      <c r="AE174" s="15">
        <f>IF('бланки '!H176=2,SUM('бланки '!DE176:DG176)*2-1,SUM('бланки '!DB176:DG176))</f>
        <v>5</v>
      </c>
      <c r="AF174" s="15">
        <f>анкеты!J172</f>
        <v>37</v>
      </c>
      <c r="AG174" s="15">
        <f>анкеты!I172</f>
        <v>37</v>
      </c>
      <c r="AH174" s="52">
        <f t="shared" si="106"/>
        <v>40</v>
      </c>
      <c r="AI174" s="52">
        <f t="shared" si="107"/>
        <v>100</v>
      </c>
      <c r="AJ174" s="2">
        <f t="shared" si="108"/>
        <v>100</v>
      </c>
      <c r="AK174" s="20">
        <f t="shared" si="109"/>
        <v>82</v>
      </c>
      <c r="AL174" s="15">
        <f>анкеты!K172</f>
        <v>148</v>
      </c>
      <c r="AM174" s="15">
        <f t="shared" si="110"/>
        <v>148</v>
      </c>
      <c r="AN174" s="15">
        <f>анкеты!L172</f>
        <v>148</v>
      </c>
      <c r="AO174" s="15">
        <f t="shared" si="111"/>
        <v>148</v>
      </c>
      <c r="AP174" s="15">
        <f>анкеты!N172</f>
        <v>148</v>
      </c>
      <c r="AQ174" s="15">
        <f>анкеты!M172</f>
        <v>148</v>
      </c>
      <c r="AR174" s="52">
        <f t="shared" si="112"/>
        <v>100</v>
      </c>
      <c r="AS174" s="52">
        <f t="shared" si="113"/>
        <v>100</v>
      </c>
      <c r="AT174" s="52">
        <f t="shared" si="114"/>
        <v>100</v>
      </c>
      <c r="AU174" s="51">
        <f t="shared" si="115"/>
        <v>100</v>
      </c>
      <c r="AV174" s="15">
        <f>анкеты!O172</f>
        <v>148</v>
      </c>
      <c r="AW174" s="15">
        <f t="shared" si="116"/>
        <v>148</v>
      </c>
      <c r="AX174" s="15">
        <f>анкеты!P172</f>
        <v>148</v>
      </c>
      <c r="AY174" s="15">
        <f t="shared" si="117"/>
        <v>148</v>
      </c>
      <c r="AZ174" s="15">
        <f>анкеты!Q172</f>
        <v>148</v>
      </c>
      <c r="BA174" s="15">
        <f t="shared" si="118"/>
        <v>148</v>
      </c>
      <c r="BB174" s="52">
        <f t="shared" si="119"/>
        <v>100</v>
      </c>
      <c r="BC174" s="52">
        <f t="shared" si="120"/>
        <v>100</v>
      </c>
      <c r="BD174" s="52">
        <f t="shared" si="121"/>
        <v>100</v>
      </c>
      <c r="BE174" s="51">
        <f t="shared" si="122"/>
        <v>100</v>
      </c>
      <c r="BF174" s="15">
        <f t="shared" si="123"/>
        <v>96.4</v>
      </c>
    </row>
    <row r="175" spans="1:58">
      <c r="A175" s="15">
        <f>'бланки '!D177</f>
        <v>172</v>
      </c>
      <c r="B175" s="15" t="str">
        <f>'бланки '!C177</f>
        <v>Муниципальное казённое общеобразовательное учреждение "Старо-Короткинская основная общеобразовательная школа"</v>
      </c>
      <c r="C175" s="15">
        <f>анкеты!C173</f>
        <v>16</v>
      </c>
      <c r="D175" s="15">
        <f>SUMIF('бланки '!K177:Y177,"&lt;2")</f>
        <v>14</v>
      </c>
      <c r="E175" s="15">
        <f>COUNTIF('бланки '!K177:Y177,"&lt;2")</f>
        <v>14</v>
      </c>
      <c r="F175" s="15">
        <f>SUMIF('бланки '!Z177:CM177,"&lt;2")</f>
        <v>60</v>
      </c>
      <c r="G175" s="15">
        <f>COUNTIF('бланки '!Z177:CM177,"&lt;2")</f>
        <v>60</v>
      </c>
      <c r="H175" s="15">
        <f>SUM('бланки '!CN177:CQ177)</f>
        <v>4</v>
      </c>
      <c r="I175" s="15">
        <f>анкеты!E173</f>
        <v>16</v>
      </c>
      <c r="J175" s="15">
        <f>анкеты!D173</f>
        <v>16</v>
      </c>
      <c r="K175" s="15">
        <f>анкеты!G173</f>
        <v>16</v>
      </c>
      <c r="L175" s="15">
        <f>анкеты!F173</f>
        <v>16</v>
      </c>
      <c r="M175" s="15">
        <f t="shared" si="93"/>
        <v>100</v>
      </c>
      <c r="N175" s="15">
        <f t="shared" si="94"/>
        <v>100</v>
      </c>
      <c r="O175" s="15">
        <f t="shared" si="95"/>
        <v>100</v>
      </c>
      <c r="P175" s="15">
        <f t="shared" si="96"/>
        <v>100</v>
      </c>
      <c r="Q175" s="52">
        <f t="shared" si="97"/>
        <v>100</v>
      </c>
      <c r="R175" s="52">
        <f t="shared" si="98"/>
        <v>100</v>
      </c>
      <c r="S175" s="52">
        <f t="shared" si="99"/>
        <v>100</v>
      </c>
      <c r="T175" s="51">
        <f t="shared" si="100"/>
        <v>100</v>
      </c>
      <c r="U175" s="15">
        <f>SUM('бланки '!CR177:CV177)</f>
        <v>5</v>
      </c>
      <c r="V175" s="15"/>
      <c r="W175" s="15"/>
      <c r="X175" s="15">
        <f>анкеты!H173</f>
        <v>16</v>
      </c>
      <c r="Y175" s="15">
        <f t="shared" si="101"/>
        <v>16</v>
      </c>
      <c r="Z175" s="52">
        <f t="shared" si="102"/>
        <v>100</v>
      </c>
      <c r="AA175" s="52">
        <f t="shared" si="103"/>
        <v>100</v>
      </c>
      <c r="AB175" s="52">
        <f t="shared" si="104"/>
        <v>100</v>
      </c>
      <c r="AC175" s="20">
        <f t="shared" si="105"/>
        <v>100</v>
      </c>
      <c r="AD175" s="15">
        <f>IF('бланки '!I177=1,('бланки '!CX177+'бланки '!CZ177)*3,SUM('бланки '!CW177:DA177))</f>
        <v>0</v>
      </c>
      <c r="AE175" s="15">
        <f>IF('бланки '!H177=2,SUM('бланки '!DE177:DG177)*2-1,SUM('бланки '!DB177:DG177))</f>
        <v>4</v>
      </c>
      <c r="AF175" s="15">
        <f>анкеты!J173</f>
        <v>4</v>
      </c>
      <c r="AG175" s="15">
        <f>анкеты!I173</f>
        <v>4</v>
      </c>
      <c r="AH175" s="52">
        <f t="shared" si="106"/>
        <v>0</v>
      </c>
      <c r="AI175" s="52">
        <f t="shared" si="107"/>
        <v>80</v>
      </c>
      <c r="AJ175" s="2">
        <f t="shared" si="108"/>
        <v>100</v>
      </c>
      <c r="AK175" s="20">
        <f t="shared" si="109"/>
        <v>62</v>
      </c>
      <c r="AL175" s="15">
        <f>анкеты!K173</f>
        <v>16</v>
      </c>
      <c r="AM175" s="15">
        <f t="shared" si="110"/>
        <v>16</v>
      </c>
      <c r="AN175" s="15">
        <f>анкеты!L173</f>
        <v>16</v>
      </c>
      <c r="AO175" s="15">
        <f t="shared" si="111"/>
        <v>16</v>
      </c>
      <c r="AP175" s="15">
        <f>анкеты!N173</f>
        <v>16</v>
      </c>
      <c r="AQ175" s="15">
        <f>анкеты!M173</f>
        <v>16</v>
      </c>
      <c r="AR175" s="52">
        <f t="shared" si="112"/>
        <v>100</v>
      </c>
      <c r="AS175" s="52">
        <f t="shared" si="113"/>
        <v>100</v>
      </c>
      <c r="AT175" s="52">
        <f t="shared" si="114"/>
        <v>100</v>
      </c>
      <c r="AU175" s="51">
        <f t="shared" si="115"/>
        <v>100</v>
      </c>
      <c r="AV175" s="15">
        <f>анкеты!O173</f>
        <v>16</v>
      </c>
      <c r="AW175" s="15">
        <f t="shared" si="116"/>
        <v>16</v>
      </c>
      <c r="AX175" s="15">
        <f>анкеты!P173</f>
        <v>16</v>
      </c>
      <c r="AY175" s="15">
        <f t="shared" si="117"/>
        <v>16</v>
      </c>
      <c r="AZ175" s="15">
        <f>анкеты!Q173</f>
        <v>16</v>
      </c>
      <c r="BA175" s="15">
        <f t="shared" si="118"/>
        <v>16</v>
      </c>
      <c r="BB175" s="52">
        <f t="shared" si="119"/>
        <v>100</v>
      </c>
      <c r="BC175" s="52">
        <f t="shared" si="120"/>
        <v>100</v>
      </c>
      <c r="BD175" s="52">
        <f t="shared" si="121"/>
        <v>100</v>
      </c>
      <c r="BE175" s="51">
        <f t="shared" si="122"/>
        <v>100</v>
      </c>
      <c r="BF175" s="15">
        <f t="shared" si="123"/>
        <v>92.4</v>
      </c>
    </row>
    <row r="176" spans="1:58">
      <c r="A176" s="15">
        <f>'бланки '!D178</f>
        <v>173</v>
      </c>
      <c r="B176" s="15" t="str">
        <f>'бланки '!C178</f>
        <v>Муниципальное казённое общеобразовательное учреждение "Мараксинская основная общеобразовательная школа"</v>
      </c>
      <c r="C176" s="15">
        <f>анкеты!C174</f>
        <v>39</v>
      </c>
      <c r="D176" s="15">
        <f>SUMIF('бланки '!K178:Y178,"&lt;2")</f>
        <v>14</v>
      </c>
      <c r="E176" s="15">
        <f>COUNTIF('бланки '!K178:Y178,"&lt;2")</f>
        <v>14</v>
      </c>
      <c r="F176" s="15">
        <f>SUMIF('бланки '!Z178:CM178,"&lt;2")</f>
        <v>60</v>
      </c>
      <c r="G176" s="15">
        <f>COUNTIF('бланки '!Z178:CM178,"&lt;2")</f>
        <v>60</v>
      </c>
      <c r="H176" s="15">
        <f>SUM('бланки '!CN178:CQ178)</f>
        <v>4</v>
      </c>
      <c r="I176" s="15">
        <f>анкеты!E174</f>
        <v>39</v>
      </c>
      <c r="J176" s="15">
        <f>анкеты!D174</f>
        <v>39</v>
      </c>
      <c r="K176" s="15">
        <f>анкеты!G174</f>
        <v>39</v>
      </c>
      <c r="L176" s="15">
        <f>анкеты!F174</f>
        <v>39</v>
      </c>
      <c r="M176" s="15">
        <f t="shared" si="93"/>
        <v>100</v>
      </c>
      <c r="N176" s="15">
        <f t="shared" si="94"/>
        <v>100</v>
      </c>
      <c r="O176" s="15">
        <f t="shared" si="95"/>
        <v>100</v>
      </c>
      <c r="P176" s="15">
        <f t="shared" si="96"/>
        <v>100</v>
      </c>
      <c r="Q176" s="52">
        <f t="shared" si="97"/>
        <v>100</v>
      </c>
      <c r="R176" s="52">
        <f t="shared" si="98"/>
        <v>100</v>
      </c>
      <c r="S176" s="52">
        <f t="shared" si="99"/>
        <v>100</v>
      </c>
      <c r="T176" s="51">
        <f t="shared" si="100"/>
        <v>100</v>
      </c>
      <c r="U176" s="15">
        <f>SUM('бланки '!CR178:CV178)</f>
        <v>5</v>
      </c>
      <c r="V176" s="15"/>
      <c r="W176" s="15"/>
      <c r="X176" s="15">
        <f>анкеты!H174</f>
        <v>39</v>
      </c>
      <c r="Y176" s="15">
        <f t="shared" si="101"/>
        <v>39</v>
      </c>
      <c r="Z176" s="52">
        <f t="shared" si="102"/>
        <v>100</v>
      </c>
      <c r="AA176" s="52">
        <f t="shared" si="103"/>
        <v>100</v>
      </c>
      <c r="AB176" s="52">
        <f t="shared" si="104"/>
        <v>100</v>
      </c>
      <c r="AC176" s="20">
        <f t="shared" si="105"/>
        <v>100</v>
      </c>
      <c r="AD176" s="15">
        <f>IF('бланки '!I178=1,('бланки '!CX178+'бланки '!CZ178)*3,SUM('бланки '!CW178:DA178))</f>
        <v>1</v>
      </c>
      <c r="AE176" s="15">
        <f>IF('бланки '!H178=2,SUM('бланки '!DE178:DG178)*2-1,SUM('бланки '!DB178:DG178))</f>
        <v>5</v>
      </c>
      <c r="AF176" s="15">
        <f>анкеты!J174</f>
        <v>10</v>
      </c>
      <c r="AG176" s="15">
        <f>анкеты!I174</f>
        <v>10</v>
      </c>
      <c r="AH176" s="52">
        <f t="shared" si="106"/>
        <v>20</v>
      </c>
      <c r="AI176" s="52">
        <f t="shared" si="107"/>
        <v>100</v>
      </c>
      <c r="AJ176" s="2">
        <f t="shared" si="108"/>
        <v>100</v>
      </c>
      <c r="AK176" s="20">
        <f t="shared" si="109"/>
        <v>76</v>
      </c>
      <c r="AL176" s="15">
        <f>анкеты!K174</f>
        <v>39</v>
      </c>
      <c r="AM176" s="15">
        <f t="shared" si="110"/>
        <v>39</v>
      </c>
      <c r="AN176" s="15">
        <f>анкеты!L174</f>
        <v>39</v>
      </c>
      <c r="AO176" s="15">
        <f t="shared" si="111"/>
        <v>39</v>
      </c>
      <c r="AP176" s="15">
        <f>анкеты!N174</f>
        <v>39</v>
      </c>
      <c r="AQ176" s="15">
        <f>анкеты!M174</f>
        <v>39</v>
      </c>
      <c r="AR176" s="52">
        <f t="shared" si="112"/>
        <v>100</v>
      </c>
      <c r="AS176" s="52">
        <f t="shared" si="113"/>
        <v>100</v>
      </c>
      <c r="AT176" s="52">
        <f t="shared" si="114"/>
        <v>100</v>
      </c>
      <c r="AU176" s="51">
        <f t="shared" si="115"/>
        <v>100</v>
      </c>
      <c r="AV176" s="15">
        <f>анкеты!O174</f>
        <v>39</v>
      </c>
      <c r="AW176" s="15">
        <f t="shared" si="116"/>
        <v>39</v>
      </c>
      <c r="AX176" s="15">
        <f>анкеты!P174</f>
        <v>39</v>
      </c>
      <c r="AY176" s="15">
        <f t="shared" si="117"/>
        <v>39</v>
      </c>
      <c r="AZ176" s="15">
        <f>анкеты!Q174</f>
        <v>39</v>
      </c>
      <c r="BA176" s="15">
        <f t="shared" si="118"/>
        <v>39</v>
      </c>
      <c r="BB176" s="52">
        <f t="shared" si="119"/>
        <v>100</v>
      </c>
      <c r="BC176" s="52">
        <f t="shared" si="120"/>
        <v>100</v>
      </c>
      <c r="BD176" s="52">
        <f t="shared" si="121"/>
        <v>100</v>
      </c>
      <c r="BE176" s="51">
        <f t="shared" si="122"/>
        <v>100</v>
      </c>
      <c r="BF176" s="15">
        <f t="shared" si="123"/>
        <v>95.2</v>
      </c>
    </row>
    <row r="177" spans="1:58">
      <c r="A177" s="15">
        <f>'бланки '!D179</f>
        <v>174</v>
      </c>
      <c r="B177" s="15" t="str">
        <f>'бланки '!C179</f>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C177" s="15">
        <f>анкеты!C175</f>
        <v>472</v>
      </c>
      <c r="D177" s="15">
        <f>SUMIF('бланки '!K179:Y179,"&lt;2")</f>
        <v>14</v>
      </c>
      <c r="E177" s="15">
        <f>COUNTIF('бланки '!K179:Y179,"&lt;2")</f>
        <v>14</v>
      </c>
      <c r="F177" s="15">
        <f>SUMIF('бланки '!Z179:CM179,"&lt;2")</f>
        <v>60</v>
      </c>
      <c r="G177" s="15">
        <f>COUNTIF('бланки '!Z179:CM179,"&lt;2")</f>
        <v>60</v>
      </c>
      <c r="H177" s="15">
        <f>SUM('бланки '!CN179:CQ179)</f>
        <v>4</v>
      </c>
      <c r="I177" s="15">
        <f>анкеты!E175</f>
        <v>472</v>
      </c>
      <c r="J177" s="15">
        <f>анкеты!D175</f>
        <v>472</v>
      </c>
      <c r="K177" s="15">
        <f>анкеты!G175</f>
        <v>472</v>
      </c>
      <c r="L177" s="15">
        <f>анкеты!F175</f>
        <v>472</v>
      </c>
      <c r="M177" s="15">
        <f t="shared" si="93"/>
        <v>100</v>
      </c>
      <c r="N177" s="15">
        <f t="shared" si="94"/>
        <v>100</v>
      </c>
      <c r="O177" s="15">
        <f t="shared" si="95"/>
        <v>100</v>
      </c>
      <c r="P177" s="15">
        <f t="shared" si="96"/>
        <v>100</v>
      </c>
      <c r="Q177" s="52">
        <f t="shared" si="97"/>
        <v>100</v>
      </c>
      <c r="R177" s="52">
        <f t="shared" si="98"/>
        <v>100</v>
      </c>
      <c r="S177" s="52">
        <f t="shared" si="99"/>
        <v>100</v>
      </c>
      <c r="T177" s="51">
        <f t="shared" si="100"/>
        <v>100</v>
      </c>
      <c r="U177" s="15">
        <f>SUM('бланки '!CR179:CV179)</f>
        <v>5</v>
      </c>
      <c r="V177" s="15"/>
      <c r="W177" s="15"/>
      <c r="X177" s="15">
        <f>анкеты!H175</f>
        <v>472</v>
      </c>
      <c r="Y177" s="15">
        <f t="shared" si="101"/>
        <v>472</v>
      </c>
      <c r="Z177" s="52">
        <f t="shared" si="102"/>
        <v>100</v>
      </c>
      <c r="AA177" s="52">
        <f t="shared" si="103"/>
        <v>100</v>
      </c>
      <c r="AB177" s="52">
        <f t="shared" si="104"/>
        <v>100</v>
      </c>
      <c r="AC177" s="20">
        <f t="shared" si="105"/>
        <v>100</v>
      </c>
      <c r="AD177" s="15">
        <f>IF('бланки '!I179=1,('бланки '!CX179+'бланки '!CZ179)*3,SUM('бланки '!CW179:DA179))</f>
        <v>4</v>
      </c>
      <c r="AE177" s="15">
        <f>IF('бланки '!H179=2,SUM('бланки '!DE179:DG179)*2-1,SUM('бланки '!DB179:DG179))</f>
        <v>3</v>
      </c>
      <c r="AF177" s="15">
        <f>анкеты!J175</f>
        <v>118</v>
      </c>
      <c r="AG177" s="15">
        <f>анкеты!I175</f>
        <v>118</v>
      </c>
      <c r="AH177" s="52">
        <f t="shared" si="106"/>
        <v>80</v>
      </c>
      <c r="AI177" s="52">
        <f t="shared" si="107"/>
        <v>60</v>
      </c>
      <c r="AJ177" s="2">
        <f t="shared" si="108"/>
        <v>100</v>
      </c>
      <c r="AK177" s="20">
        <f t="shared" si="109"/>
        <v>78</v>
      </c>
      <c r="AL177" s="15">
        <f>анкеты!K175</f>
        <v>472</v>
      </c>
      <c r="AM177" s="15">
        <f t="shared" si="110"/>
        <v>472</v>
      </c>
      <c r="AN177" s="15">
        <f>анкеты!L175</f>
        <v>472</v>
      </c>
      <c r="AO177" s="15">
        <f t="shared" si="111"/>
        <v>472</v>
      </c>
      <c r="AP177" s="15">
        <f>анкеты!N175</f>
        <v>472</v>
      </c>
      <c r="AQ177" s="15">
        <f>анкеты!M175</f>
        <v>472</v>
      </c>
      <c r="AR177" s="52">
        <f t="shared" si="112"/>
        <v>100</v>
      </c>
      <c r="AS177" s="52">
        <f t="shared" si="113"/>
        <v>100</v>
      </c>
      <c r="AT177" s="52">
        <f t="shared" si="114"/>
        <v>100</v>
      </c>
      <c r="AU177" s="51">
        <f t="shared" si="115"/>
        <v>100</v>
      </c>
      <c r="AV177" s="15">
        <f>анкеты!O175</f>
        <v>472</v>
      </c>
      <c r="AW177" s="15">
        <f t="shared" si="116"/>
        <v>472</v>
      </c>
      <c r="AX177" s="15">
        <f>анкеты!P175</f>
        <v>472</v>
      </c>
      <c r="AY177" s="15">
        <f t="shared" si="117"/>
        <v>472</v>
      </c>
      <c r="AZ177" s="15">
        <f>анкеты!Q175</f>
        <v>472</v>
      </c>
      <c r="BA177" s="15">
        <f t="shared" si="118"/>
        <v>472</v>
      </c>
      <c r="BB177" s="52">
        <f t="shared" si="119"/>
        <v>100</v>
      </c>
      <c r="BC177" s="52">
        <f t="shared" si="120"/>
        <v>100</v>
      </c>
      <c r="BD177" s="52">
        <f t="shared" si="121"/>
        <v>100</v>
      </c>
      <c r="BE177" s="51">
        <f t="shared" si="122"/>
        <v>100</v>
      </c>
      <c r="BF177" s="15">
        <f t="shared" si="123"/>
        <v>95.6</v>
      </c>
    </row>
    <row r="178" spans="1:58">
      <c r="A178" s="15">
        <f>'бланки '!D180</f>
        <v>175</v>
      </c>
      <c r="B178" s="15" t="str">
        <f>'бланки '!C180</f>
        <v>Муниципальное казённое общеобразовательное учреждение "Никольская основная общеобразовательная школа"</v>
      </c>
      <c r="C178" s="15">
        <f>анкеты!C176</f>
        <v>10</v>
      </c>
      <c r="D178" s="15">
        <f>SUMIF('бланки '!K180:Y180,"&lt;2")</f>
        <v>14</v>
      </c>
      <c r="E178" s="15">
        <f>COUNTIF('бланки '!K180:Y180,"&lt;2")</f>
        <v>14</v>
      </c>
      <c r="F178" s="15">
        <f>SUMIF('бланки '!Z180:CM180,"&lt;2")</f>
        <v>60</v>
      </c>
      <c r="G178" s="15">
        <f>COUNTIF('бланки '!Z180:CM180,"&lt;2")</f>
        <v>60</v>
      </c>
      <c r="H178" s="15">
        <f>SUM('бланки '!CN180:CQ180)</f>
        <v>4</v>
      </c>
      <c r="I178" s="15">
        <f>анкеты!E176</f>
        <v>10</v>
      </c>
      <c r="J178" s="15">
        <f>анкеты!D176</f>
        <v>10</v>
      </c>
      <c r="K178" s="15">
        <f>анкеты!G176</f>
        <v>10</v>
      </c>
      <c r="L178" s="15">
        <f>анкеты!F176</f>
        <v>10</v>
      </c>
      <c r="M178" s="15">
        <f t="shared" si="93"/>
        <v>100</v>
      </c>
      <c r="N178" s="15">
        <f t="shared" si="94"/>
        <v>100</v>
      </c>
      <c r="O178" s="15">
        <f t="shared" si="95"/>
        <v>100</v>
      </c>
      <c r="P178" s="15">
        <f t="shared" si="96"/>
        <v>100</v>
      </c>
      <c r="Q178" s="52">
        <f t="shared" si="97"/>
        <v>100</v>
      </c>
      <c r="R178" s="52">
        <f t="shared" si="98"/>
        <v>100</v>
      </c>
      <c r="S178" s="52">
        <f t="shared" si="99"/>
        <v>100</v>
      </c>
      <c r="T178" s="51">
        <f t="shared" si="100"/>
        <v>100</v>
      </c>
      <c r="U178" s="15">
        <f>SUM('бланки '!CR180:CV180)</f>
        <v>5</v>
      </c>
      <c r="V178" s="15"/>
      <c r="W178" s="15"/>
      <c r="X178" s="15">
        <f>анкеты!H176</f>
        <v>10</v>
      </c>
      <c r="Y178" s="15">
        <f t="shared" si="101"/>
        <v>10</v>
      </c>
      <c r="Z178" s="52">
        <f t="shared" si="102"/>
        <v>100</v>
      </c>
      <c r="AA178" s="52">
        <f t="shared" si="103"/>
        <v>100</v>
      </c>
      <c r="AB178" s="52">
        <f t="shared" si="104"/>
        <v>100</v>
      </c>
      <c r="AC178" s="20">
        <f t="shared" si="105"/>
        <v>100</v>
      </c>
      <c r="AD178" s="15">
        <f>IF('бланки '!I180=1,('бланки '!CX180+'бланки '!CZ180)*3,SUM('бланки '!CW180:DA180))</f>
        <v>1</v>
      </c>
      <c r="AE178" s="15">
        <f>IF('бланки '!H180=2,SUM('бланки '!DE180:DG180)*2-1,SUM('бланки '!DB180:DG180))</f>
        <v>4</v>
      </c>
      <c r="AF178" s="15">
        <f>анкеты!J176</f>
        <v>3</v>
      </c>
      <c r="AG178" s="15">
        <f>анкеты!I176</f>
        <v>3</v>
      </c>
      <c r="AH178" s="52">
        <f t="shared" si="106"/>
        <v>20</v>
      </c>
      <c r="AI178" s="52">
        <f t="shared" si="107"/>
        <v>80</v>
      </c>
      <c r="AJ178" s="2">
        <f t="shared" si="108"/>
        <v>100</v>
      </c>
      <c r="AK178" s="20">
        <f t="shared" si="109"/>
        <v>68</v>
      </c>
      <c r="AL178" s="15">
        <f>анкеты!K176</f>
        <v>10</v>
      </c>
      <c r="AM178" s="15">
        <f t="shared" si="110"/>
        <v>10</v>
      </c>
      <c r="AN178" s="15">
        <f>анкеты!L176</f>
        <v>10</v>
      </c>
      <c r="AO178" s="15">
        <f t="shared" si="111"/>
        <v>10</v>
      </c>
      <c r="AP178" s="15">
        <f>анкеты!N176</f>
        <v>10</v>
      </c>
      <c r="AQ178" s="15">
        <f>анкеты!M176</f>
        <v>10</v>
      </c>
      <c r="AR178" s="52">
        <f t="shared" si="112"/>
        <v>100</v>
      </c>
      <c r="AS178" s="52">
        <f t="shared" si="113"/>
        <v>100</v>
      </c>
      <c r="AT178" s="52">
        <f t="shared" si="114"/>
        <v>100</v>
      </c>
      <c r="AU178" s="51">
        <f t="shared" si="115"/>
        <v>100</v>
      </c>
      <c r="AV178" s="15">
        <f>анкеты!O176</f>
        <v>10</v>
      </c>
      <c r="AW178" s="15">
        <f t="shared" si="116"/>
        <v>10</v>
      </c>
      <c r="AX178" s="15">
        <f>анкеты!P176</f>
        <v>10</v>
      </c>
      <c r="AY178" s="15">
        <f t="shared" si="117"/>
        <v>10</v>
      </c>
      <c r="AZ178" s="15">
        <f>анкеты!Q176</f>
        <v>10</v>
      </c>
      <c r="BA178" s="15">
        <f t="shared" si="118"/>
        <v>10</v>
      </c>
      <c r="BB178" s="52">
        <f t="shared" si="119"/>
        <v>100</v>
      </c>
      <c r="BC178" s="52">
        <f t="shared" si="120"/>
        <v>100</v>
      </c>
      <c r="BD178" s="52">
        <f t="shared" si="121"/>
        <v>100</v>
      </c>
      <c r="BE178" s="51">
        <f t="shared" si="122"/>
        <v>100</v>
      </c>
      <c r="BF178" s="15">
        <f t="shared" si="123"/>
        <v>93.6</v>
      </c>
    </row>
    <row r="179" spans="1:58">
      <c r="A179" s="15">
        <f>'бланки '!D181</f>
        <v>176</v>
      </c>
      <c r="B179" s="15" t="str">
        <f>'бланки '!C181</f>
        <v>Муниципальное бюджетное общеобразовательное учреждение "Кривошеинская средняя общеобразовательная школа"</v>
      </c>
      <c r="C179" s="15">
        <f>анкеты!C177</f>
        <v>419</v>
      </c>
      <c r="D179" s="15">
        <f>SUMIF('бланки '!K181:Y181,"&lt;2")</f>
        <v>14</v>
      </c>
      <c r="E179" s="15">
        <f>COUNTIF('бланки '!K181:Y181,"&lt;2")</f>
        <v>14</v>
      </c>
      <c r="F179" s="15">
        <f>SUMIF('бланки '!Z181:CM181,"&lt;2")</f>
        <v>60</v>
      </c>
      <c r="G179" s="15">
        <f>COUNTIF('бланки '!Z181:CM181,"&lt;2")</f>
        <v>60</v>
      </c>
      <c r="H179" s="15">
        <f>SUM('бланки '!CN181:CQ181)</f>
        <v>4</v>
      </c>
      <c r="I179" s="15">
        <f>анкеты!E177</f>
        <v>419</v>
      </c>
      <c r="J179" s="15">
        <f>анкеты!D177</f>
        <v>419</v>
      </c>
      <c r="K179" s="15">
        <f>анкеты!G177</f>
        <v>419</v>
      </c>
      <c r="L179" s="15">
        <f>анкеты!F177</f>
        <v>419</v>
      </c>
      <c r="M179" s="15">
        <f t="shared" si="93"/>
        <v>100</v>
      </c>
      <c r="N179" s="15">
        <f t="shared" si="94"/>
        <v>100</v>
      </c>
      <c r="O179" s="15">
        <f t="shared" si="95"/>
        <v>100</v>
      </c>
      <c r="P179" s="15">
        <f t="shared" si="96"/>
        <v>100</v>
      </c>
      <c r="Q179" s="52">
        <f t="shared" si="97"/>
        <v>100</v>
      </c>
      <c r="R179" s="52">
        <f t="shared" si="98"/>
        <v>100</v>
      </c>
      <c r="S179" s="52">
        <f t="shared" si="99"/>
        <v>100</v>
      </c>
      <c r="T179" s="51">
        <f t="shared" si="100"/>
        <v>100</v>
      </c>
      <c r="U179" s="15">
        <f>SUM('бланки '!CR181:CV181)</f>
        <v>5</v>
      </c>
      <c r="V179" s="15"/>
      <c r="W179" s="15"/>
      <c r="X179" s="15">
        <f>анкеты!H177</f>
        <v>419</v>
      </c>
      <c r="Y179" s="15">
        <f t="shared" si="101"/>
        <v>419</v>
      </c>
      <c r="Z179" s="52">
        <f t="shared" si="102"/>
        <v>100</v>
      </c>
      <c r="AA179" s="52">
        <f t="shared" si="103"/>
        <v>100</v>
      </c>
      <c r="AB179" s="52">
        <f t="shared" si="104"/>
        <v>100</v>
      </c>
      <c r="AC179" s="20">
        <f t="shared" si="105"/>
        <v>100</v>
      </c>
      <c r="AD179" s="15">
        <f>IF('бланки '!I181=1,('бланки '!CX181+'бланки '!CZ181)*3,SUM('бланки '!CW181:DA181))</f>
        <v>4</v>
      </c>
      <c r="AE179" s="15">
        <f>IF('бланки '!H181=2,SUM('бланки '!DE181:DG181)*2-1,SUM('бланки '!DB181:DG181))</f>
        <v>5</v>
      </c>
      <c r="AF179" s="15">
        <f>анкеты!J177</f>
        <v>105</v>
      </c>
      <c r="AG179" s="15">
        <f>анкеты!I177</f>
        <v>105</v>
      </c>
      <c r="AH179" s="52">
        <f t="shared" si="106"/>
        <v>80</v>
      </c>
      <c r="AI179" s="52">
        <f t="shared" si="107"/>
        <v>100</v>
      </c>
      <c r="AJ179" s="2">
        <f t="shared" si="108"/>
        <v>100</v>
      </c>
      <c r="AK179" s="20">
        <f t="shared" si="109"/>
        <v>94</v>
      </c>
      <c r="AL179" s="15">
        <f>анкеты!K177</f>
        <v>419</v>
      </c>
      <c r="AM179" s="15">
        <f t="shared" si="110"/>
        <v>419</v>
      </c>
      <c r="AN179" s="15">
        <f>анкеты!L177</f>
        <v>419</v>
      </c>
      <c r="AO179" s="15">
        <f t="shared" si="111"/>
        <v>419</v>
      </c>
      <c r="AP179" s="15">
        <f>анкеты!N177</f>
        <v>419</v>
      </c>
      <c r="AQ179" s="15">
        <f>анкеты!M177</f>
        <v>419</v>
      </c>
      <c r="AR179" s="52">
        <f t="shared" si="112"/>
        <v>100</v>
      </c>
      <c r="AS179" s="52">
        <f t="shared" si="113"/>
        <v>100</v>
      </c>
      <c r="AT179" s="52">
        <f t="shared" si="114"/>
        <v>100</v>
      </c>
      <c r="AU179" s="51">
        <f t="shared" si="115"/>
        <v>100</v>
      </c>
      <c r="AV179" s="15">
        <f>анкеты!O177</f>
        <v>419</v>
      </c>
      <c r="AW179" s="15">
        <f t="shared" si="116"/>
        <v>419</v>
      </c>
      <c r="AX179" s="15">
        <f>анкеты!P177</f>
        <v>419</v>
      </c>
      <c r="AY179" s="15">
        <f t="shared" si="117"/>
        <v>419</v>
      </c>
      <c r="AZ179" s="15">
        <f>анкеты!Q177</f>
        <v>419</v>
      </c>
      <c r="BA179" s="15">
        <f t="shared" si="118"/>
        <v>419</v>
      </c>
      <c r="BB179" s="52">
        <f t="shared" si="119"/>
        <v>100</v>
      </c>
      <c r="BC179" s="52">
        <f t="shared" si="120"/>
        <v>100</v>
      </c>
      <c r="BD179" s="52">
        <f t="shared" si="121"/>
        <v>100</v>
      </c>
      <c r="BE179" s="51">
        <f t="shared" si="122"/>
        <v>100</v>
      </c>
      <c r="BF179" s="15">
        <f t="shared" si="123"/>
        <v>98.8</v>
      </c>
    </row>
    <row r="180" spans="1:58">
      <c r="A180" s="15">
        <f>'бланки '!D182</f>
        <v>177</v>
      </c>
      <c r="B180" s="15" t="str">
        <f>'бланки '!C182</f>
        <v>Муниципальное бюджетное общеобразовательное учреждение "Белобугорская основная общеобразовательная школа"</v>
      </c>
      <c r="C180" s="15">
        <f>анкеты!C178</f>
        <v>37</v>
      </c>
      <c r="D180" s="15">
        <f>SUMIF('бланки '!K182:Y182,"&lt;2")</f>
        <v>14</v>
      </c>
      <c r="E180" s="15">
        <f>COUNTIF('бланки '!K182:Y182,"&lt;2")</f>
        <v>14</v>
      </c>
      <c r="F180" s="15">
        <f>SUMIF('бланки '!Z182:CM182,"&lt;2")</f>
        <v>60</v>
      </c>
      <c r="G180" s="15">
        <f>COUNTIF('бланки '!Z182:CM182,"&lt;2")</f>
        <v>60</v>
      </c>
      <c r="H180" s="15">
        <f>SUM('бланки '!CN182:CQ182)</f>
        <v>4</v>
      </c>
      <c r="I180" s="15">
        <f>анкеты!E178</f>
        <v>37</v>
      </c>
      <c r="J180" s="15">
        <f>анкеты!D178</f>
        <v>37</v>
      </c>
      <c r="K180" s="15">
        <f>анкеты!G178</f>
        <v>37</v>
      </c>
      <c r="L180" s="15">
        <f>анкеты!F178</f>
        <v>37</v>
      </c>
      <c r="M180" s="15">
        <f t="shared" si="93"/>
        <v>100</v>
      </c>
      <c r="N180" s="15">
        <f t="shared" si="94"/>
        <v>100</v>
      </c>
      <c r="O180" s="15">
        <f t="shared" si="95"/>
        <v>100</v>
      </c>
      <c r="P180" s="15">
        <f t="shared" si="96"/>
        <v>100</v>
      </c>
      <c r="Q180" s="52">
        <f t="shared" si="97"/>
        <v>100</v>
      </c>
      <c r="R180" s="52">
        <f t="shared" si="98"/>
        <v>100</v>
      </c>
      <c r="S180" s="52">
        <f t="shared" si="99"/>
        <v>100</v>
      </c>
      <c r="T180" s="51">
        <f t="shared" si="100"/>
        <v>100</v>
      </c>
      <c r="U180" s="15">
        <f>SUM('бланки '!CR182:CV182)</f>
        <v>5</v>
      </c>
      <c r="V180" s="15"/>
      <c r="W180" s="15"/>
      <c r="X180" s="15">
        <f>анкеты!H178</f>
        <v>37</v>
      </c>
      <c r="Y180" s="15">
        <f t="shared" si="101"/>
        <v>37</v>
      </c>
      <c r="Z180" s="52">
        <f t="shared" si="102"/>
        <v>100</v>
      </c>
      <c r="AA180" s="52">
        <f t="shared" si="103"/>
        <v>100</v>
      </c>
      <c r="AB180" s="52">
        <f t="shared" si="104"/>
        <v>100</v>
      </c>
      <c r="AC180" s="20">
        <f t="shared" si="105"/>
        <v>100</v>
      </c>
      <c r="AD180" s="15">
        <f>IF('бланки '!I182=1,('бланки '!CX182+'бланки '!CZ182)*3,SUM('бланки '!CW182:DA182))</f>
        <v>3</v>
      </c>
      <c r="AE180" s="15">
        <f>IF('бланки '!H182=2,SUM('бланки '!DE182:DG182)*2-1,SUM('бланки '!DB182:DG182))</f>
        <v>4</v>
      </c>
      <c r="AF180" s="15">
        <f>анкеты!J178</f>
        <v>10</v>
      </c>
      <c r="AG180" s="15">
        <f>анкеты!I178</f>
        <v>10</v>
      </c>
      <c r="AH180" s="52">
        <f t="shared" si="106"/>
        <v>60</v>
      </c>
      <c r="AI180" s="52">
        <f t="shared" si="107"/>
        <v>80</v>
      </c>
      <c r="AJ180" s="2">
        <f t="shared" si="108"/>
        <v>100</v>
      </c>
      <c r="AK180" s="20">
        <f t="shared" si="109"/>
        <v>80</v>
      </c>
      <c r="AL180" s="15">
        <f>анкеты!K178</f>
        <v>37</v>
      </c>
      <c r="AM180" s="15">
        <f t="shared" si="110"/>
        <v>37</v>
      </c>
      <c r="AN180" s="15">
        <f>анкеты!L178</f>
        <v>37</v>
      </c>
      <c r="AO180" s="15">
        <f t="shared" si="111"/>
        <v>37</v>
      </c>
      <c r="AP180" s="15">
        <f>анкеты!N178</f>
        <v>37</v>
      </c>
      <c r="AQ180" s="15">
        <f>анкеты!M178</f>
        <v>37</v>
      </c>
      <c r="AR180" s="52">
        <f t="shared" si="112"/>
        <v>100</v>
      </c>
      <c r="AS180" s="52">
        <f t="shared" si="113"/>
        <v>100</v>
      </c>
      <c r="AT180" s="52">
        <f t="shared" si="114"/>
        <v>100</v>
      </c>
      <c r="AU180" s="51">
        <f t="shared" si="115"/>
        <v>100</v>
      </c>
      <c r="AV180" s="15">
        <f>анкеты!O178</f>
        <v>37</v>
      </c>
      <c r="AW180" s="15">
        <f t="shared" si="116"/>
        <v>37</v>
      </c>
      <c r="AX180" s="15">
        <f>анкеты!P178</f>
        <v>37</v>
      </c>
      <c r="AY180" s="15">
        <f t="shared" si="117"/>
        <v>37</v>
      </c>
      <c r="AZ180" s="15">
        <f>анкеты!Q178</f>
        <v>37</v>
      </c>
      <c r="BA180" s="15">
        <f t="shared" si="118"/>
        <v>37</v>
      </c>
      <c r="BB180" s="52">
        <f t="shared" si="119"/>
        <v>100</v>
      </c>
      <c r="BC180" s="52">
        <f t="shared" si="120"/>
        <v>100</v>
      </c>
      <c r="BD180" s="52">
        <f t="shared" si="121"/>
        <v>100</v>
      </c>
      <c r="BE180" s="51">
        <f t="shared" si="122"/>
        <v>100</v>
      </c>
      <c r="BF180" s="15">
        <f t="shared" si="123"/>
        <v>96</v>
      </c>
    </row>
    <row r="181" spans="1:58">
      <c r="A181" s="15">
        <f>'бланки '!D183</f>
        <v>178</v>
      </c>
      <c r="B181" s="15" t="str">
        <f>'бланки '!C183</f>
        <v>Муниципальное бюджетное общеобразовательное учреждение "Пудовская средняя общеобразовательная школа"</v>
      </c>
      <c r="C181" s="15">
        <f>анкеты!C179</f>
        <v>48</v>
      </c>
      <c r="D181" s="15">
        <f>SUMIF('бланки '!K183:Y183,"&lt;2")</f>
        <v>14</v>
      </c>
      <c r="E181" s="15">
        <f>COUNTIF('бланки '!K183:Y183,"&lt;2")</f>
        <v>14</v>
      </c>
      <c r="F181" s="15">
        <f>SUMIF('бланки '!Z183:CM183,"&lt;2")</f>
        <v>60</v>
      </c>
      <c r="G181" s="15">
        <f>COUNTIF('бланки '!Z183:CM183,"&lt;2")</f>
        <v>60</v>
      </c>
      <c r="H181" s="15">
        <f>SUM('бланки '!CN183:CQ183)</f>
        <v>4</v>
      </c>
      <c r="I181" s="15">
        <f>анкеты!E179</f>
        <v>48</v>
      </c>
      <c r="J181" s="15">
        <f>анкеты!D179</f>
        <v>48</v>
      </c>
      <c r="K181" s="15">
        <f>анкеты!G179</f>
        <v>48</v>
      </c>
      <c r="L181" s="15">
        <f>анкеты!F179</f>
        <v>48</v>
      </c>
      <c r="M181" s="15">
        <f t="shared" si="93"/>
        <v>100</v>
      </c>
      <c r="N181" s="15">
        <f t="shared" si="94"/>
        <v>100</v>
      </c>
      <c r="O181" s="15">
        <f t="shared" si="95"/>
        <v>100</v>
      </c>
      <c r="P181" s="15">
        <f t="shared" si="96"/>
        <v>100</v>
      </c>
      <c r="Q181" s="52">
        <f t="shared" si="97"/>
        <v>100</v>
      </c>
      <c r="R181" s="52">
        <f t="shared" si="98"/>
        <v>100</v>
      </c>
      <c r="S181" s="52">
        <f t="shared" si="99"/>
        <v>100</v>
      </c>
      <c r="T181" s="51">
        <f t="shared" si="100"/>
        <v>100</v>
      </c>
      <c r="U181" s="15">
        <f>SUM('бланки '!CR183:CV183)</f>
        <v>5</v>
      </c>
      <c r="V181" s="15"/>
      <c r="W181" s="15"/>
      <c r="X181" s="15">
        <f>анкеты!H179</f>
        <v>48</v>
      </c>
      <c r="Y181" s="15">
        <f t="shared" si="101"/>
        <v>48</v>
      </c>
      <c r="Z181" s="52">
        <f t="shared" si="102"/>
        <v>100</v>
      </c>
      <c r="AA181" s="52">
        <f t="shared" si="103"/>
        <v>100</v>
      </c>
      <c r="AB181" s="52">
        <f t="shared" si="104"/>
        <v>100</v>
      </c>
      <c r="AC181" s="20">
        <f t="shared" si="105"/>
        <v>100</v>
      </c>
      <c r="AD181" s="15">
        <f>IF('бланки '!I183=1,('бланки '!CX183+'бланки '!CZ183)*3,SUM('бланки '!CW183:DA183))</f>
        <v>2</v>
      </c>
      <c r="AE181" s="15">
        <f>IF('бланки '!H183=2,SUM('бланки '!DE183:DG183)*2-1,SUM('бланки '!DB183:DG183))</f>
        <v>4</v>
      </c>
      <c r="AF181" s="15">
        <f>анкеты!J179</f>
        <v>12</v>
      </c>
      <c r="AG181" s="15">
        <f>анкеты!I179</f>
        <v>12</v>
      </c>
      <c r="AH181" s="52">
        <f t="shared" si="106"/>
        <v>40</v>
      </c>
      <c r="AI181" s="52">
        <f t="shared" si="107"/>
        <v>80</v>
      </c>
      <c r="AJ181" s="2">
        <f t="shared" si="108"/>
        <v>100</v>
      </c>
      <c r="AK181" s="20">
        <f t="shared" si="109"/>
        <v>74</v>
      </c>
      <c r="AL181" s="15">
        <f>анкеты!K179</f>
        <v>48</v>
      </c>
      <c r="AM181" s="15">
        <f t="shared" si="110"/>
        <v>48</v>
      </c>
      <c r="AN181" s="15">
        <f>анкеты!L179</f>
        <v>48</v>
      </c>
      <c r="AO181" s="15">
        <f t="shared" si="111"/>
        <v>48</v>
      </c>
      <c r="AP181" s="15">
        <f>анкеты!N179</f>
        <v>48</v>
      </c>
      <c r="AQ181" s="15">
        <f>анкеты!M179</f>
        <v>48</v>
      </c>
      <c r="AR181" s="52">
        <f t="shared" si="112"/>
        <v>100</v>
      </c>
      <c r="AS181" s="52">
        <f t="shared" si="113"/>
        <v>100</v>
      </c>
      <c r="AT181" s="52">
        <f t="shared" si="114"/>
        <v>100</v>
      </c>
      <c r="AU181" s="51">
        <f t="shared" si="115"/>
        <v>100</v>
      </c>
      <c r="AV181" s="15">
        <f>анкеты!O179</f>
        <v>48</v>
      </c>
      <c r="AW181" s="15">
        <f t="shared" si="116"/>
        <v>48</v>
      </c>
      <c r="AX181" s="15">
        <f>анкеты!P179</f>
        <v>48</v>
      </c>
      <c r="AY181" s="15">
        <f t="shared" si="117"/>
        <v>48</v>
      </c>
      <c r="AZ181" s="15">
        <f>анкеты!Q179</f>
        <v>48</v>
      </c>
      <c r="BA181" s="15">
        <f t="shared" si="118"/>
        <v>48</v>
      </c>
      <c r="BB181" s="52">
        <f t="shared" si="119"/>
        <v>100</v>
      </c>
      <c r="BC181" s="52">
        <f t="shared" si="120"/>
        <v>100</v>
      </c>
      <c r="BD181" s="52">
        <f t="shared" si="121"/>
        <v>100</v>
      </c>
      <c r="BE181" s="51">
        <f t="shared" si="122"/>
        <v>100</v>
      </c>
      <c r="BF181" s="15">
        <f t="shared" si="123"/>
        <v>94.8</v>
      </c>
    </row>
    <row r="182" spans="1:58">
      <c r="A182" s="15">
        <f>'бланки '!D184</f>
        <v>179</v>
      </c>
      <c r="B182" s="15" t="str">
        <f>'бланки '!C184</f>
        <v>Муниципальное бюджетное общеобразовательное учреждение "Новокривошеинская основная общеобразовательная школа"</v>
      </c>
      <c r="C182" s="15">
        <f>анкеты!C180</f>
        <v>19</v>
      </c>
      <c r="D182" s="15">
        <f>SUMIF('бланки '!K184:Y184,"&lt;2")</f>
        <v>14</v>
      </c>
      <c r="E182" s="15">
        <f>COUNTIF('бланки '!K184:Y184,"&lt;2")</f>
        <v>14</v>
      </c>
      <c r="F182" s="15">
        <f>SUMIF('бланки '!Z184:CM184,"&lt;2")</f>
        <v>60</v>
      </c>
      <c r="G182" s="15">
        <f>COUNTIF('бланки '!Z184:CM184,"&lt;2")</f>
        <v>60</v>
      </c>
      <c r="H182" s="15">
        <f>SUM('бланки '!CN184:CQ184)</f>
        <v>4</v>
      </c>
      <c r="I182" s="15">
        <f>анкеты!E180</f>
        <v>19</v>
      </c>
      <c r="J182" s="15">
        <f>анкеты!D180</f>
        <v>19</v>
      </c>
      <c r="K182" s="15">
        <f>анкеты!G180</f>
        <v>19</v>
      </c>
      <c r="L182" s="15">
        <f>анкеты!F180</f>
        <v>19</v>
      </c>
      <c r="M182" s="15">
        <f t="shared" si="93"/>
        <v>100</v>
      </c>
      <c r="N182" s="15">
        <f t="shared" si="94"/>
        <v>100</v>
      </c>
      <c r="O182" s="15">
        <f t="shared" si="95"/>
        <v>100</v>
      </c>
      <c r="P182" s="15">
        <f t="shared" si="96"/>
        <v>100</v>
      </c>
      <c r="Q182" s="52">
        <f t="shared" si="97"/>
        <v>100</v>
      </c>
      <c r="R182" s="52">
        <f t="shared" si="98"/>
        <v>100</v>
      </c>
      <c r="S182" s="52">
        <f t="shared" si="99"/>
        <v>100</v>
      </c>
      <c r="T182" s="51">
        <f t="shared" si="100"/>
        <v>100</v>
      </c>
      <c r="U182" s="15">
        <f>SUM('бланки '!CR184:CV184)</f>
        <v>5</v>
      </c>
      <c r="V182" s="15"/>
      <c r="W182" s="15"/>
      <c r="X182" s="15">
        <f>анкеты!H180</f>
        <v>19</v>
      </c>
      <c r="Y182" s="15">
        <f t="shared" si="101"/>
        <v>19</v>
      </c>
      <c r="Z182" s="52">
        <f t="shared" si="102"/>
        <v>100</v>
      </c>
      <c r="AA182" s="52">
        <f t="shared" si="103"/>
        <v>100</v>
      </c>
      <c r="AB182" s="52">
        <f t="shared" si="104"/>
        <v>100</v>
      </c>
      <c r="AC182" s="20">
        <f t="shared" si="105"/>
        <v>100</v>
      </c>
      <c r="AD182" s="15">
        <f>IF('бланки '!I184=1,('бланки '!CX184+'бланки '!CZ184)*3,SUM('бланки '!CW184:DA184))</f>
        <v>0</v>
      </c>
      <c r="AE182" s="15">
        <f>IF('бланки '!H184=2,SUM('бланки '!DE184:DG184)*2-1,SUM('бланки '!DB184:DG184))</f>
        <v>4</v>
      </c>
      <c r="AF182" s="15">
        <f>анкеты!J180</f>
        <v>5</v>
      </c>
      <c r="AG182" s="15">
        <f>анкеты!I180</f>
        <v>5</v>
      </c>
      <c r="AH182" s="52">
        <f t="shared" si="106"/>
        <v>0</v>
      </c>
      <c r="AI182" s="52">
        <f t="shared" si="107"/>
        <v>80</v>
      </c>
      <c r="AJ182" s="2">
        <f t="shared" si="108"/>
        <v>100</v>
      </c>
      <c r="AK182" s="20">
        <f t="shared" si="109"/>
        <v>62</v>
      </c>
      <c r="AL182" s="15">
        <f>анкеты!K180</f>
        <v>19</v>
      </c>
      <c r="AM182" s="15">
        <f t="shared" si="110"/>
        <v>19</v>
      </c>
      <c r="AN182" s="15">
        <f>анкеты!L180</f>
        <v>19</v>
      </c>
      <c r="AO182" s="15">
        <f t="shared" si="111"/>
        <v>19</v>
      </c>
      <c r="AP182" s="15">
        <f>анкеты!N180</f>
        <v>19</v>
      </c>
      <c r="AQ182" s="15">
        <f>анкеты!M180</f>
        <v>19</v>
      </c>
      <c r="AR182" s="52">
        <f t="shared" si="112"/>
        <v>100</v>
      </c>
      <c r="AS182" s="52">
        <f t="shared" si="113"/>
        <v>100</v>
      </c>
      <c r="AT182" s="52">
        <f t="shared" si="114"/>
        <v>100</v>
      </c>
      <c r="AU182" s="51">
        <f t="shared" si="115"/>
        <v>100</v>
      </c>
      <c r="AV182" s="15">
        <f>анкеты!O180</f>
        <v>19</v>
      </c>
      <c r="AW182" s="15">
        <f t="shared" si="116"/>
        <v>19</v>
      </c>
      <c r="AX182" s="15">
        <f>анкеты!P180</f>
        <v>19</v>
      </c>
      <c r="AY182" s="15">
        <f t="shared" si="117"/>
        <v>19</v>
      </c>
      <c r="AZ182" s="15">
        <f>анкеты!Q180</f>
        <v>19</v>
      </c>
      <c r="BA182" s="15">
        <f t="shared" si="118"/>
        <v>19</v>
      </c>
      <c r="BB182" s="52">
        <f t="shared" si="119"/>
        <v>100</v>
      </c>
      <c r="BC182" s="52">
        <f t="shared" si="120"/>
        <v>100</v>
      </c>
      <c r="BD182" s="52">
        <f t="shared" si="121"/>
        <v>100</v>
      </c>
      <c r="BE182" s="51">
        <f t="shared" si="122"/>
        <v>100</v>
      </c>
      <c r="BF182" s="15">
        <f t="shared" si="123"/>
        <v>92.4</v>
      </c>
    </row>
    <row r="183" spans="1:58">
      <c r="A183" s="15">
        <f>'бланки '!D185</f>
        <v>180</v>
      </c>
      <c r="B183" s="15" t="str">
        <f>'бланки '!C185</f>
        <v>Муниципальное бюджетное общеобразовательное учреждение "Красноярская средняя общеобразовательная школа"</v>
      </c>
      <c r="C183" s="15">
        <f>анкеты!C181</f>
        <v>69</v>
      </c>
      <c r="D183" s="15">
        <f>SUMIF('бланки '!K185:Y185,"&lt;2")</f>
        <v>14</v>
      </c>
      <c r="E183" s="15">
        <f>COUNTIF('бланки '!K185:Y185,"&lt;2")</f>
        <v>14</v>
      </c>
      <c r="F183" s="15">
        <f>SUMIF('бланки '!Z185:CM185,"&lt;2")</f>
        <v>60</v>
      </c>
      <c r="G183" s="15">
        <f>COUNTIF('бланки '!Z185:CM185,"&lt;2")</f>
        <v>60</v>
      </c>
      <c r="H183" s="15">
        <f>SUM('бланки '!CN185:CQ185)</f>
        <v>4</v>
      </c>
      <c r="I183" s="15">
        <f>анкеты!E181</f>
        <v>69</v>
      </c>
      <c r="J183" s="15">
        <f>анкеты!D181</f>
        <v>69</v>
      </c>
      <c r="K183" s="15">
        <f>анкеты!G181</f>
        <v>69</v>
      </c>
      <c r="L183" s="15">
        <f>анкеты!F181</f>
        <v>69</v>
      </c>
      <c r="M183" s="15">
        <f t="shared" si="93"/>
        <v>100</v>
      </c>
      <c r="N183" s="15">
        <f t="shared" si="94"/>
        <v>100</v>
      </c>
      <c r="O183" s="15">
        <f t="shared" si="95"/>
        <v>100</v>
      </c>
      <c r="P183" s="15">
        <f t="shared" si="96"/>
        <v>100</v>
      </c>
      <c r="Q183" s="52">
        <f t="shared" si="97"/>
        <v>100</v>
      </c>
      <c r="R183" s="52">
        <f t="shared" si="98"/>
        <v>100</v>
      </c>
      <c r="S183" s="52">
        <f t="shared" si="99"/>
        <v>100</v>
      </c>
      <c r="T183" s="51">
        <f t="shared" si="100"/>
        <v>100</v>
      </c>
      <c r="U183" s="15">
        <f>SUM('бланки '!CR185:CV185)</f>
        <v>5</v>
      </c>
      <c r="V183" s="15"/>
      <c r="W183" s="15"/>
      <c r="X183" s="15">
        <f>анкеты!H181</f>
        <v>69</v>
      </c>
      <c r="Y183" s="15">
        <f t="shared" si="101"/>
        <v>69</v>
      </c>
      <c r="Z183" s="52">
        <f t="shared" si="102"/>
        <v>100</v>
      </c>
      <c r="AA183" s="52">
        <f t="shared" si="103"/>
        <v>100</v>
      </c>
      <c r="AB183" s="52">
        <f t="shared" si="104"/>
        <v>100</v>
      </c>
      <c r="AC183" s="20">
        <f t="shared" si="105"/>
        <v>100</v>
      </c>
      <c r="AD183" s="15">
        <f>IF('бланки '!I185=1,('бланки '!CX185+'бланки '!CZ185)*3,SUM('бланки '!CW185:DA185))</f>
        <v>4</v>
      </c>
      <c r="AE183" s="15">
        <f>IF('бланки '!H185=2,SUM('бланки '!DE185:DG185)*2-1,SUM('бланки '!DB185:DG185))</f>
        <v>5</v>
      </c>
      <c r="AF183" s="15">
        <f>анкеты!J181</f>
        <v>18</v>
      </c>
      <c r="AG183" s="15">
        <f>анкеты!I181</f>
        <v>18</v>
      </c>
      <c r="AH183" s="52">
        <f t="shared" si="106"/>
        <v>80</v>
      </c>
      <c r="AI183" s="52">
        <f t="shared" si="107"/>
        <v>100</v>
      </c>
      <c r="AJ183" s="2">
        <f t="shared" si="108"/>
        <v>100</v>
      </c>
      <c r="AK183" s="20">
        <f t="shared" si="109"/>
        <v>94</v>
      </c>
      <c r="AL183" s="15">
        <f>анкеты!K181</f>
        <v>69</v>
      </c>
      <c r="AM183" s="15">
        <f t="shared" si="110"/>
        <v>69</v>
      </c>
      <c r="AN183" s="15">
        <f>анкеты!L181</f>
        <v>69</v>
      </c>
      <c r="AO183" s="15">
        <f t="shared" si="111"/>
        <v>69</v>
      </c>
      <c r="AP183" s="15">
        <f>анкеты!N181</f>
        <v>69</v>
      </c>
      <c r="AQ183" s="15">
        <f>анкеты!M181</f>
        <v>69</v>
      </c>
      <c r="AR183" s="52">
        <f t="shared" si="112"/>
        <v>100</v>
      </c>
      <c r="AS183" s="52">
        <f t="shared" si="113"/>
        <v>100</v>
      </c>
      <c r="AT183" s="52">
        <f t="shared" si="114"/>
        <v>100</v>
      </c>
      <c r="AU183" s="51">
        <f t="shared" si="115"/>
        <v>100</v>
      </c>
      <c r="AV183" s="15">
        <f>анкеты!O181</f>
        <v>69</v>
      </c>
      <c r="AW183" s="15">
        <f t="shared" si="116"/>
        <v>69</v>
      </c>
      <c r="AX183" s="15">
        <f>анкеты!P181</f>
        <v>69</v>
      </c>
      <c r="AY183" s="15">
        <f t="shared" si="117"/>
        <v>69</v>
      </c>
      <c r="AZ183" s="15">
        <f>анкеты!Q181</f>
        <v>69</v>
      </c>
      <c r="BA183" s="15">
        <f t="shared" si="118"/>
        <v>69</v>
      </c>
      <c r="BB183" s="52">
        <f t="shared" si="119"/>
        <v>100</v>
      </c>
      <c r="BC183" s="52">
        <f t="shared" si="120"/>
        <v>100</v>
      </c>
      <c r="BD183" s="52">
        <f t="shared" si="121"/>
        <v>100</v>
      </c>
      <c r="BE183" s="51">
        <f t="shared" si="122"/>
        <v>100</v>
      </c>
      <c r="BF183" s="15">
        <f t="shared" si="123"/>
        <v>98.8</v>
      </c>
    </row>
    <row r="184" spans="1:58">
      <c r="A184" s="15">
        <f>'бланки '!D186</f>
        <v>181</v>
      </c>
      <c r="B184" s="15" t="str">
        <f>'бланки '!C186</f>
        <v>Муниципальное казённое общеобразовательное учреждение "Петровская основная общеобразовательная школа"</v>
      </c>
      <c r="C184" s="15">
        <f>анкеты!C182</f>
        <v>20</v>
      </c>
      <c r="D184" s="15">
        <f>SUMIF('бланки '!K186:Y186,"&lt;2")</f>
        <v>14</v>
      </c>
      <c r="E184" s="15">
        <f>COUNTIF('бланки '!K186:Y186,"&lt;2")</f>
        <v>14</v>
      </c>
      <c r="F184" s="15">
        <f>SUMIF('бланки '!Z186:CM186,"&lt;2")</f>
        <v>60</v>
      </c>
      <c r="G184" s="15">
        <f>COUNTIF('бланки '!Z186:CM186,"&lt;2")</f>
        <v>60</v>
      </c>
      <c r="H184" s="15">
        <f>SUM('бланки '!CN186:CQ186)</f>
        <v>4</v>
      </c>
      <c r="I184" s="15">
        <f>анкеты!E182</f>
        <v>20</v>
      </c>
      <c r="J184" s="15">
        <f>анкеты!D182</f>
        <v>20</v>
      </c>
      <c r="K184" s="15">
        <f>анкеты!G182</f>
        <v>20</v>
      </c>
      <c r="L184" s="15">
        <f>анкеты!F182</f>
        <v>20</v>
      </c>
      <c r="M184" s="15">
        <f t="shared" si="93"/>
        <v>100</v>
      </c>
      <c r="N184" s="15">
        <f t="shared" si="94"/>
        <v>100</v>
      </c>
      <c r="O184" s="15">
        <f t="shared" si="95"/>
        <v>100</v>
      </c>
      <c r="P184" s="15">
        <f t="shared" si="96"/>
        <v>100</v>
      </c>
      <c r="Q184" s="52">
        <f t="shared" si="97"/>
        <v>100</v>
      </c>
      <c r="R184" s="52">
        <f t="shared" si="98"/>
        <v>100</v>
      </c>
      <c r="S184" s="52">
        <f t="shared" si="99"/>
        <v>100</v>
      </c>
      <c r="T184" s="51">
        <f t="shared" si="100"/>
        <v>100</v>
      </c>
      <c r="U184" s="15">
        <f>SUM('бланки '!CR186:CV186)</f>
        <v>5</v>
      </c>
      <c r="V184" s="15"/>
      <c r="W184" s="15"/>
      <c r="X184" s="15">
        <f>анкеты!H182</f>
        <v>20</v>
      </c>
      <c r="Y184" s="15">
        <f t="shared" si="101"/>
        <v>20</v>
      </c>
      <c r="Z184" s="52">
        <f t="shared" si="102"/>
        <v>100</v>
      </c>
      <c r="AA184" s="52">
        <f t="shared" si="103"/>
        <v>100</v>
      </c>
      <c r="AB184" s="52">
        <f t="shared" si="104"/>
        <v>100</v>
      </c>
      <c r="AC184" s="20">
        <f t="shared" si="105"/>
        <v>100</v>
      </c>
      <c r="AD184" s="15">
        <f>IF('бланки '!I186=1,('бланки '!CX186+'бланки '!CZ186)*3,SUM('бланки '!CW186:DA186))</f>
        <v>1</v>
      </c>
      <c r="AE184" s="15">
        <f>IF('бланки '!H186=2,SUM('бланки '!DE186:DG186)*2-1,SUM('бланки '!DB186:DG186))</f>
        <v>3</v>
      </c>
      <c r="AF184" s="15">
        <f>анкеты!J182</f>
        <v>5</v>
      </c>
      <c r="AG184" s="15">
        <f>анкеты!I182</f>
        <v>5</v>
      </c>
      <c r="AH184" s="52">
        <f t="shared" si="106"/>
        <v>20</v>
      </c>
      <c r="AI184" s="52">
        <f t="shared" si="107"/>
        <v>60</v>
      </c>
      <c r="AJ184" s="2">
        <f t="shared" si="108"/>
        <v>100</v>
      </c>
      <c r="AK184" s="20">
        <f t="shared" si="109"/>
        <v>60</v>
      </c>
      <c r="AL184" s="15">
        <f>анкеты!K182</f>
        <v>20</v>
      </c>
      <c r="AM184" s="15">
        <f t="shared" si="110"/>
        <v>20</v>
      </c>
      <c r="AN184" s="15">
        <f>анкеты!L182</f>
        <v>20</v>
      </c>
      <c r="AO184" s="15">
        <f t="shared" si="111"/>
        <v>20</v>
      </c>
      <c r="AP184" s="15">
        <f>анкеты!N182</f>
        <v>20</v>
      </c>
      <c r="AQ184" s="15">
        <f>анкеты!M182</f>
        <v>20</v>
      </c>
      <c r="AR184" s="52">
        <f t="shared" si="112"/>
        <v>100</v>
      </c>
      <c r="AS184" s="52">
        <f t="shared" si="113"/>
        <v>100</v>
      </c>
      <c r="AT184" s="52">
        <f t="shared" si="114"/>
        <v>100</v>
      </c>
      <c r="AU184" s="51">
        <f t="shared" si="115"/>
        <v>100</v>
      </c>
      <c r="AV184" s="15">
        <f>анкеты!O182</f>
        <v>20</v>
      </c>
      <c r="AW184" s="15">
        <f t="shared" si="116"/>
        <v>20</v>
      </c>
      <c r="AX184" s="15">
        <f>анкеты!P182</f>
        <v>20</v>
      </c>
      <c r="AY184" s="15">
        <f t="shared" si="117"/>
        <v>20</v>
      </c>
      <c r="AZ184" s="15">
        <f>анкеты!Q182</f>
        <v>20</v>
      </c>
      <c r="BA184" s="15">
        <f t="shared" si="118"/>
        <v>20</v>
      </c>
      <c r="BB184" s="52">
        <f t="shared" si="119"/>
        <v>100</v>
      </c>
      <c r="BC184" s="52">
        <f t="shared" si="120"/>
        <v>100</v>
      </c>
      <c r="BD184" s="52">
        <f t="shared" si="121"/>
        <v>100</v>
      </c>
      <c r="BE184" s="51">
        <f t="shared" si="122"/>
        <v>100</v>
      </c>
      <c r="BF184" s="15">
        <f t="shared" si="123"/>
        <v>92</v>
      </c>
    </row>
    <row r="185" spans="1:58">
      <c r="A185" s="15">
        <f>'бланки '!D187</f>
        <v>182</v>
      </c>
      <c r="B185" s="15" t="str">
        <f>'бланки '!C187</f>
        <v>Муниципальное бюджетное общеобразовательное учреждение "Володинская средняя общеобразовательная школа"</v>
      </c>
      <c r="C185" s="15">
        <f>анкеты!C183</f>
        <v>77</v>
      </c>
      <c r="D185" s="15">
        <f>SUMIF('бланки '!K187:Y187,"&lt;2")</f>
        <v>14</v>
      </c>
      <c r="E185" s="15">
        <f>COUNTIF('бланки '!K187:Y187,"&lt;2")</f>
        <v>14</v>
      </c>
      <c r="F185" s="15">
        <f>SUMIF('бланки '!Z187:CM187,"&lt;2")</f>
        <v>60</v>
      </c>
      <c r="G185" s="15">
        <f>COUNTIF('бланки '!Z187:CM187,"&lt;2")</f>
        <v>60</v>
      </c>
      <c r="H185" s="15">
        <f>SUM('бланки '!CN187:CQ187)</f>
        <v>4</v>
      </c>
      <c r="I185" s="15">
        <f>анкеты!E183</f>
        <v>77</v>
      </c>
      <c r="J185" s="15">
        <f>анкеты!D183</f>
        <v>77</v>
      </c>
      <c r="K185" s="15">
        <f>анкеты!G183</f>
        <v>77</v>
      </c>
      <c r="L185" s="15">
        <f>анкеты!F183</f>
        <v>77</v>
      </c>
      <c r="M185" s="15">
        <f t="shared" si="93"/>
        <v>100</v>
      </c>
      <c r="N185" s="15">
        <f t="shared" si="94"/>
        <v>100</v>
      </c>
      <c r="O185" s="15">
        <f t="shared" si="95"/>
        <v>100</v>
      </c>
      <c r="P185" s="15">
        <f t="shared" si="96"/>
        <v>100</v>
      </c>
      <c r="Q185" s="52">
        <f t="shared" si="97"/>
        <v>100</v>
      </c>
      <c r="R185" s="52">
        <f t="shared" si="98"/>
        <v>100</v>
      </c>
      <c r="S185" s="52">
        <f t="shared" si="99"/>
        <v>100</v>
      </c>
      <c r="T185" s="51">
        <f t="shared" si="100"/>
        <v>100</v>
      </c>
      <c r="U185" s="15">
        <f>SUM('бланки '!CR187:CV187)</f>
        <v>5</v>
      </c>
      <c r="V185" s="15"/>
      <c r="W185" s="15"/>
      <c r="X185" s="15">
        <f>анкеты!H183</f>
        <v>77</v>
      </c>
      <c r="Y185" s="15">
        <f t="shared" si="101"/>
        <v>77</v>
      </c>
      <c r="Z185" s="52">
        <f t="shared" si="102"/>
        <v>100</v>
      </c>
      <c r="AA185" s="52">
        <f t="shared" si="103"/>
        <v>100</v>
      </c>
      <c r="AB185" s="52">
        <f t="shared" si="104"/>
        <v>100</v>
      </c>
      <c r="AC185" s="20">
        <f t="shared" si="105"/>
        <v>100</v>
      </c>
      <c r="AD185" s="15">
        <f>IF('бланки '!I187=1,('бланки '!CX187+'бланки '!CZ187)*3,SUM('бланки '!CW187:DA187))</f>
        <v>1</v>
      </c>
      <c r="AE185" s="15">
        <f>IF('бланки '!H187=2,SUM('бланки '!DE187:DG187)*2-1,SUM('бланки '!DB187:DG187))</f>
        <v>4</v>
      </c>
      <c r="AF185" s="15">
        <f>анкеты!J183</f>
        <v>20</v>
      </c>
      <c r="AG185" s="15">
        <f>анкеты!I183</f>
        <v>20</v>
      </c>
      <c r="AH185" s="52">
        <f t="shared" si="106"/>
        <v>20</v>
      </c>
      <c r="AI185" s="52">
        <f t="shared" si="107"/>
        <v>80</v>
      </c>
      <c r="AJ185" s="2">
        <f t="shared" si="108"/>
        <v>100</v>
      </c>
      <c r="AK185" s="20">
        <f t="shared" si="109"/>
        <v>68</v>
      </c>
      <c r="AL185" s="15">
        <f>анкеты!K183</f>
        <v>77</v>
      </c>
      <c r="AM185" s="15">
        <f t="shared" si="110"/>
        <v>77</v>
      </c>
      <c r="AN185" s="15">
        <f>анкеты!L183</f>
        <v>77</v>
      </c>
      <c r="AO185" s="15">
        <f t="shared" si="111"/>
        <v>77</v>
      </c>
      <c r="AP185" s="15">
        <f>анкеты!N183</f>
        <v>77</v>
      </c>
      <c r="AQ185" s="15">
        <f>анкеты!M183</f>
        <v>77</v>
      </c>
      <c r="AR185" s="52">
        <f t="shared" si="112"/>
        <v>100</v>
      </c>
      <c r="AS185" s="52">
        <f t="shared" si="113"/>
        <v>100</v>
      </c>
      <c r="AT185" s="52">
        <f t="shared" si="114"/>
        <v>100</v>
      </c>
      <c r="AU185" s="51">
        <f t="shared" si="115"/>
        <v>100</v>
      </c>
      <c r="AV185" s="15">
        <f>анкеты!O183</f>
        <v>77</v>
      </c>
      <c r="AW185" s="15">
        <f t="shared" si="116"/>
        <v>77</v>
      </c>
      <c r="AX185" s="15">
        <f>анкеты!P183</f>
        <v>77</v>
      </c>
      <c r="AY185" s="15">
        <f t="shared" si="117"/>
        <v>77</v>
      </c>
      <c r="AZ185" s="15">
        <f>анкеты!Q183</f>
        <v>77</v>
      </c>
      <c r="BA185" s="15">
        <f t="shared" si="118"/>
        <v>77</v>
      </c>
      <c r="BB185" s="52">
        <f t="shared" si="119"/>
        <v>100</v>
      </c>
      <c r="BC185" s="52">
        <f t="shared" si="120"/>
        <v>100</v>
      </c>
      <c r="BD185" s="52">
        <f t="shared" si="121"/>
        <v>100</v>
      </c>
      <c r="BE185" s="51">
        <f t="shared" si="122"/>
        <v>100</v>
      </c>
      <c r="BF185" s="15">
        <f t="shared" si="123"/>
        <v>93.6</v>
      </c>
    </row>
    <row r="186" spans="1:58">
      <c r="A186" s="15">
        <f>'бланки '!D188</f>
        <v>183</v>
      </c>
      <c r="B186" s="15" t="str">
        <f>'бланки '!C188</f>
        <v>Муниципальное бюджетное общеобразовательное учреждение "Иштанская основная общеобразовательная школа"</v>
      </c>
      <c r="C186" s="15">
        <f>анкеты!C184</f>
        <v>18</v>
      </c>
      <c r="D186" s="15">
        <f>SUMIF('бланки '!K188:Y188,"&lt;2")</f>
        <v>14</v>
      </c>
      <c r="E186" s="15">
        <f>COUNTIF('бланки '!K188:Y188,"&lt;2")</f>
        <v>14</v>
      </c>
      <c r="F186" s="15">
        <f>SUMIF('бланки '!Z188:CM188,"&lt;2")</f>
        <v>60</v>
      </c>
      <c r="G186" s="15">
        <f>COUNTIF('бланки '!Z188:CM188,"&lt;2")</f>
        <v>60</v>
      </c>
      <c r="H186" s="15">
        <f>SUM('бланки '!CN188:CQ188)</f>
        <v>4</v>
      </c>
      <c r="I186" s="15">
        <f>анкеты!E184</f>
        <v>18</v>
      </c>
      <c r="J186" s="15">
        <f>анкеты!D184</f>
        <v>18</v>
      </c>
      <c r="K186" s="15">
        <f>анкеты!G184</f>
        <v>18</v>
      </c>
      <c r="L186" s="15">
        <f>анкеты!F184</f>
        <v>18</v>
      </c>
      <c r="M186" s="15">
        <f t="shared" si="93"/>
        <v>100</v>
      </c>
      <c r="N186" s="15">
        <f t="shared" si="94"/>
        <v>100</v>
      </c>
      <c r="O186" s="15">
        <f t="shared" si="95"/>
        <v>100</v>
      </c>
      <c r="P186" s="15">
        <f t="shared" si="96"/>
        <v>100</v>
      </c>
      <c r="Q186" s="52">
        <f t="shared" si="97"/>
        <v>100</v>
      </c>
      <c r="R186" s="52">
        <f t="shared" si="98"/>
        <v>100</v>
      </c>
      <c r="S186" s="52">
        <f t="shared" si="99"/>
        <v>100</v>
      </c>
      <c r="T186" s="51">
        <f t="shared" si="100"/>
        <v>100</v>
      </c>
      <c r="U186" s="15">
        <f>SUM('бланки '!CR188:CV188)</f>
        <v>5</v>
      </c>
      <c r="V186" s="15"/>
      <c r="W186" s="15"/>
      <c r="X186" s="15">
        <f>анкеты!H184</f>
        <v>18</v>
      </c>
      <c r="Y186" s="15">
        <f t="shared" si="101"/>
        <v>18</v>
      </c>
      <c r="Z186" s="52">
        <f t="shared" si="102"/>
        <v>100</v>
      </c>
      <c r="AA186" s="52">
        <f t="shared" si="103"/>
        <v>100</v>
      </c>
      <c r="AB186" s="52">
        <f t="shared" si="104"/>
        <v>100</v>
      </c>
      <c r="AC186" s="20">
        <f t="shared" si="105"/>
        <v>100</v>
      </c>
      <c r="AD186" s="15">
        <f>IF('бланки '!I188=1,('бланки '!CX188+'бланки '!CZ188)*3,SUM('бланки '!CW188:DA188))</f>
        <v>1</v>
      </c>
      <c r="AE186" s="15">
        <f>IF('бланки '!H188=2,SUM('бланки '!DE188:DG188)*2-1,SUM('бланки '!DB188:DG188))</f>
        <v>3</v>
      </c>
      <c r="AF186" s="15">
        <f>анкеты!J184</f>
        <v>5</v>
      </c>
      <c r="AG186" s="15">
        <f>анкеты!I184</f>
        <v>5</v>
      </c>
      <c r="AH186" s="52">
        <f t="shared" si="106"/>
        <v>20</v>
      </c>
      <c r="AI186" s="52">
        <f t="shared" si="107"/>
        <v>60</v>
      </c>
      <c r="AJ186" s="2">
        <f t="shared" si="108"/>
        <v>100</v>
      </c>
      <c r="AK186" s="20">
        <f t="shared" si="109"/>
        <v>60</v>
      </c>
      <c r="AL186" s="15">
        <f>анкеты!K184</f>
        <v>18</v>
      </c>
      <c r="AM186" s="15">
        <f t="shared" si="110"/>
        <v>18</v>
      </c>
      <c r="AN186" s="15">
        <f>анкеты!L184</f>
        <v>18</v>
      </c>
      <c r="AO186" s="15">
        <f t="shared" si="111"/>
        <v>18</v>
      </c>
      <c r="AP186" s="15">
        <f>анкеты!N184</f>
        <v>18</v>
      </c>
      <c r="AQ186" s="15">
        <f>анкеты!M184</f>
        <v>18</v>
      </c>
      <c r="AR186" s="52">
        <f t="shared" si="112"/>
        <v>100</v>
      </c>
      <c r="AS186" s="52">
        <f t="shared" si="113"/>
        <v>100</v>
      </c>
      <c r="AT186" s="52">
        <f t="shared" si="114"/>
        <v>100</v>
      </c>
      <c r="AU186" s="51">
        <f t="shared" si="115"/>
        <v>100</v>
      </c>
      <c r="AV186" s="15">
        <f>анкеты!O184</f>
        <v>18</v>
      </c>
      <c r="AW186" s="15">
        <f t="shared" si="116"/>
        <v>18</v>
      </c>
      <c r="AX186" s="15">
        <f>анкеты!P184</f>
        <v>18</v>
      </c>
      <c r="AY186" s="15">
        <f t="shared" si="117"/>
        <v>18</v>
      </c>
      <c r="AZ186" s="15">
        <f>анкеты!Q184</f>
        <v>18</v>
      </c>
      <c r="BA186" s="15">
        <f t="shared" si="118"/>
        <v>18</v>
      </c>
      <c r="BB186" s="52">
        <f t="shared" si="119"/>
        <v>100</v>
      </c>
      <c r="BC186" s="52">
        <f t="shared" si="120"/>
        <v>100</v>
      </c>
      <c r="BD186" s="52">
        <f t="shared" si="121"/>
        <v>100</v>
      </c>
      <c r="BE186" s="51">
        <f t="shared" si="122"/>
        <v>100</v>
      </c>
      <c r="BF186" s="15">
        <f t="shared" si="123"/>
        <v>92</v>
      </c>
    </row>
    <row r="187" spans="1:58">
      <c r="A187" s="15">
        <f>'бланки '!D189</f>
        <v>184</v>
      </c>
      <c r="B187" s="15" t="str">
        <f>'бланки '!C189</f>
        <v>Муниципальное бюджетное общеобразовательное учреждение "Малиновская основная общеобразовательная школа"</v>
      </c>
      <c r="C187" s="15">
        <f>анкеты!C185</f>
        <v>66</v>
      </c>
      <c r="D187" s="15">
        <f>SUMIF('бланки '!K189:Y189,"&lt;2")</f>
        <v>14</v>
      </c>
      <c r="E187" s="15">
        <f>COUNTIF('бланки '!K189:Y189,"&lt;2")</f>
        <v>14</v>
      </c>
      <c r="F187" s="15">
        <f>SUMIF('бланки '!Z189:CM189,"&lt;2")</f>
        <v>60</v>
      </c>
      <c r="G187" s="15">
        <f>COUNTIF('бланки '!Z189:CM189,"&lt;2")</f>
        <v>60</v>
      </c>
      <c r="H187" s="15">
        <f>SUM('бланки '!CN189:CQ189)</f>
        <v>4</v>
      </c>
      <c r="I187" s="15">
        <f>анкеты!E185</f>
        <v>66</v>
      </c>
      <c r="J187" s="15">
        <f>анкеты!D185</f>
        <v>66</v>
      </c>
      <c r="K187" s="15">
        <f>анкеты!G185</f>
        <v>66</v>
      </c>
      <c r="L187" s="15">
        <f>анкеты!F185</f>
        <v>66</v>
      </c>
      <c r="M187" s="15">
        <f t="shared" si="93"/>
        <v>100</v>
      </c>
      <c r="N187" s="15">
        <f t="shared" si="94"/>
        <v>100</v>
      </c>
      <c r="O187" s="15">
        <f t="shared" si="95"/>
        <v>100</v>
      </c>
      <c r="P187" s="15">
        <f t="shared" si="96"/>
        <v>100</v>
      </c>
      <c r="Q187" s="52">
        <f t="shared" si="97"/>
        <v>100</v>
      </c>
      <c r="R187" s="52">
        <f t="shared" si="98"/>
        <v>100</v>
      </c>
      <c r="S187" s="52">
        <f t="shared" si="99"/>
        <v>100</v>
      </c>
      <c r="T187" s="51">
        <f t="shared" si="100"/>
        <v>100</v>
      </c>
      <c r="U187" s="15">
        <f>SUM('бланки '!CR189:CV189)</f>
        <v>5</v>
      </c>
      <c r="V187" s="15"/>
      <c r="W187" s="15"/>
      <c r="X187" s="15">
        <f>анкеты!H185</f>
        <v>66</v>
      </c>
      <c r="Y187" s="15">
        <f t="shared" si="101"/>
        <v>66</v>
      </c>
      <c r="Z187" s="52">
        <f t="shared" si="102"/>
        <v>100</v>
      </c>
      <c r="AA187" s="52">
        <f t="shared" si="103"/>
        <v>100</v>
      </c>
      <c r="AB187" s="52">
        <f t="shared" si="104"/>
        <v>100</v>
      </c>
      <c r="AC187" s="20">
        <f t="shared" si="105"/>
        <v>100</v>
      </c>
      <c r="AD187" s="15">
        <f>IF('бланки '!I189=1,('бланки '!CX189+'бланки '!CZ189)*3,SUM('бланки '!CW189:DA189))</f>
        <v>1</v>
      </c>
      <c r="AE187" s="15">
        <f>IF('бланки '!H189=2,SUM('бланки '!DE189:DG189)*2-1,SUM('бланки '!DB189:DG189))</f>
        <v>4</v>
      </c>
      <c r="AF187" s="15">
        <f>анкеты!J185</f>
        <v>17</v>
      </c>
      <c r="AG187" s="15">
        <f>анкеты!I185</f>
        <v>17</v>
      </c>
      <c r="AH187" s="52">
        <f t="shared" si="106"/>
        <v>20</v>
      </c>
      <c r="AI187" s="52">
        <f t="shared" si="107"/>
        <v>80</v>
      </c>
      <c r="AJ187" s="2">
        <f t="shared" si="108"/>
        <v>100</v>
      </c>
      <c r="AK187" s="20">
        <f t="shared" si="109"/>
        <v>68</v>
      </c>
      <c r="AL187" s="15">
        <f>анкеты!K185</f>
        <v>66</v>
      </c>
      <c r="AM187" s="15">
        <f t="shared" si="110"/>
        <v>66</v>
      </c>
      <c r="AN187" s="15">
        <f>анкеты!L185</f>
        <v>66</v>
      </c>
      <c r="AO187" s="15">
        <f t="shared" si="111"/>
        <v>66</v>
      </c>
      <c r="AP187" s="15">
        <f>анкеты!N185</f>
        <v>66</v>
      </c>
      <c r="AQ187" s="15">
        <f>анкеты!M185</f>
        <v>66</v>
      </c>
      <c r="AR187" s="52">
        <f t="shared" si="112"/>
        <v>100</v>
      </c>
      <c r="AS187" s="52">
        <f t="shared" si="113"/>
        <v>100</v>
      </c>
      <c r="AT187" s="52">
        <f t="shared" si="114"/>
        <v>100</v>
      </c>
      <c r="AU187" s="51">
        <f t="shared" si="115"/>
        <v>100</v>
      </c>
      <c r="AV187" s="15">
        <f>анкеты!O185</f>
        <v>66</v>
      </c>
      <c r="AW187" s="15">
        <f t="shared" si="116"/>
        <v>66</v>
      </c>
      <c r="AX187" s="15">
        <f>анкеты!P185</f>
        <v>66</v>
      </c>
      <c r="AY187" s="15">
        <f t="shared" si="117"/>
        <v>66</v>
      </c>
      <c r="AZ187" s="15">
        <f>анкеты!Q185</f>
        <v>66</v>
      </c>
      <c r="BA187" s="15">
        <f t="shared" si="118"/>
        <v>66</v>
      </c>
      <c r="BB187" s="52">
        <f t="shared" si="119"/>
        <v>100</v>
      </c>
      <c r="BC187" s="52">
        <f t="shared" si="120"/>
        <v>100</v>
      </c>
      <c r="BD187" s="52">
        <f t="shared" si="121"/>
        <v>100</v>
      </c>
      <c r="BE187" s="51">
        <f t="shared" si="122"/>
        <v>100</v>
      </c>
      <c r="BF187" s="15">
        <f t="shared" si="123"/>
        <v>93.6</v>
      </c>
    </row>
    <row r="188" spans="1:58">
      <c r="A188" s="15">
        <f>'бланки '!D190</f>
        <v>185</v>
      </c>
      <c r="B188" s="15" t="str">
        <f>'бланки '!C190</f>
        <v>Муниципальное автономное общеобразовательное учреждение "Тунгусовская средняя общеобразовательная школа"</v>
      </c>
      <c r="C188" s="15">
        <f>анкеты!C186</f>
        <v>101</v>
      </c>
      <c r="D188" s="15">
        <f>SUMIF('бланки '!K190:Y190,"&lt;2")</f>
        <v>14</v>
      </c>
      <c r="E188" s="15">
        <f>COUNTIF('бланки '!K190:Y190,"&lt;2")</f>
        <v>14</v>
      </c>
      <c r="F188" s="15">
        <f>SUMIF('бланки '!Z190:CM190,"&lt;2")</f>
        <v>60</v>
      </c>
      <c r="G188" s="15">
        <f>COUNTIF('бланки '!Z190:CM190,"&lt;2")</f>
        <v>60</v>
      </c>
      <c r="H188" s="15">
        <f>SUM('бланки '!CN190:CQ190)</f>
        <v>4</v>
      </c>
      <c r="I188" s="15">
        <f>анкеты!E186</f>
        <v>101</v>
      </c>
      <c r="J188" s="15">
        <f>анкеты!D186</f>
        <v>101</v>
      </c>
      <c r="K188" s="15">
        <f>анкеты!G186</f>
        <v>101</v>
      </c>
      <c r="L188" s="15">
        <f>анкеты!F186</f>
        <v>101</v>
      </c>
      <c r="M188" s="15">
        <f t="shared" si="93"/>
        <v>100</v>
      </c>
      <c r="N188" s="15">
        <f t="shared" si="94"/>
        <v>100</v>
      </c>
      <c r="O188" s="15">
        <f t="shared" si="95"/>
        <v>100</v>
      </c>
      <c r="P188" s="15">
        <f t="shared" si="96"/>
        <v>100</v>
      </c>
      <c r="Q188" s="52">
        <f t="shared" si="97"/>
        <v>100</v>
      </c>
      <c r="R188" s="52">
        <f t="shared" si="98"/>
        <v>100</v>
      </c>
      <c r="S188" s="52">
        <f t="shared" si="99"/>
        <v>100</v>
      </c>
      <c r="T188" s="51">
        <f t="shared" si="100"/>
        <v>100</v>
      </c>
      <c r="U188" s="15">
        <f>SUM('бланки '!CR190:CV190)</f>
        <v>5</v>
      </c>
      <c r="V188" s="15"/>
      <c r="W188" s="15"/>
      <c r="X188" s="15">
        <f>анкеты!H186</f>
        <v>101</v>
      </c>
      <c r="Y188" s="15">
        <f t="shared" si="101"/>
        <v>101</v>
      </c>
      <c r="Z188" s="52">
        <f t="shared" si="102"/>
        <v>100</v>
      </c>
      <c r="AA188" s="52">
        <f t="shared" si="103"/>
        <v>100</v>
      </c>
      <c r="AB188" s="52">
        <f t="shared" si="104"/>
        <v>100</v>
      </c>
      <c r="AC188" s="20">
        <f t="shared" si="105"/>
        <v>100</v>
      </c>
      <c r="AD188" s="15">
        <f>IF('бланки '!I190=1,('бланки '!CX190+'бланки '!CZ190)*3,SUM('бланки '!CW190:DA190))</f>
        <v>1</v>
      </c>
      <c r="AE188" s="15">
        <f>IF('бланки '!H190=2,SUM('бланки '!DE190:DG190)*2-1,SUM('бланки '!DB190:DG190))</f>
        <v>4</v>
      </c>
      <c r="AF188" s="15">
        <f>анкеты!J186</f>
        <v>26</v>
      </c>
      <c r="AG188" s="15">
        <f>анкеты!I186</f>
        <v>26</v>
      </c>
      <c r="AH188" s="52">
        <f t="shared" si="106"/>
        <v>20</v>
      </c>
      <c r="AI188" s="52">
        <f t="shared" si="107"/>
        <v>80</v>
      </c>
      <c r="AJ188" s="2">
        <f t="shared" si="108"/>
        <v>100</v>
      </c>
      <c r="AK188" s="20">
        <f t="shared" si="109"/>
        <v>68</v>
      </c>
      <c r="AL188" s="15">
        <f>анкеты!K186</f>
        <v>101</v>
      </c>
      <c r="AM188" s="15">
        <f t="shared" si="110"/>
        <v>101</v>
      </c>
      <c r="AN188" s="15">
        <f>анкеты!L186</f>
        <v>101</v>
      </c>
      <c r="AO188" s="15">
        <f t="shared" si="111"/>
        <v>101</v>
      </c>
      <c r="AP188" s="15">
        <f>анкеты!N186</f>
        <v>101</v>
      </c>
      <c r="AQ188" s="15">
        <f>анкеты!M186</f>
        <v>101</v>
      </c>
      <c r="AR188" s="52">
        <f t="shared" si="112"/>
        <v>100</v>
      </c>
      <c r="AS188" s="52">
        <f t="shared" si="113"/>
        <v>100</v>
      </c>
      <c r="AT188" s="52">
        <f t="shared" si="114"/>
        <v>100</v>
      </c>
      <c r="AU188" s="51">
        <f t="shared" si="115"/>
        <v>100</v>
      </c>
      <c r="AV188" s="15">
        <f>анкеты!O186</f>
        <v>101</v>
      </c>
      <c r="AW188" s="15">
        <f t="shared" si="116"/>
        <v>101</v>
      </c>
      <c r="AX188" s="15">
        <f>анкеты!P186</f>
        <v>101</v>
      </c>
      <c r="AY188" s="15">
        <f t="shared" si="117"/>
        <v>101</v>
      </c>
      <c r="AZ188" s="15">
        <f>анкеты!Q186</f>
        <v>101</v>
      </c>
      <c r="BA188" s="15">
        <f t="shared" si="118"/>
        <v>101</v>
      </c>
      <c r="BB188" s="52">
        <f t="shared" si="119"/>
        <v>100</v>
      </c>
      <c r="BC188" s="52">
        <f t="shared" si="120"/>
        <v>100</v>
      </c>
      <c r="BD188" s="52">
        <f t="shared" si="121"/>
        <v>100</v>
      </c>
      <c r="BE188" s="51">
        <f t="shared" si="122"/>
        <v>100</v>
      </c>
      <c r="BF188" s="15">
        <f t="shared" si="123"/>
        <v>93.6</v>
      </c>
    </row>
    <row r="189" spans="1:58">
      <c r="A189" s="15">
        <f>'бланки '!D191</f>
        <v>186</v>
      </c>
      <c r="B189" s="15" t="str">
        <f>'бланки '!C191</f>
        <v>Муниципальное бюджетное общеобразовательное учреждение "Могочинская средняя общеобразовательная школа имени А.С. Пушкина"</v>
      </c>
      <c r="C189" s="15">
        <f>анкеты!C187</f>
        <v>144</v>
      </c>
      <c r="D189" s="15">
        <f>SUMIF('бланки '!K191:Y191,"&lt;2")</f>
        <v>14</v>
      </c>
      <c r="E189" s="15">
        <f>COUNTIF('бланки '!K191:Y191,"&lt;2")</f>
        <v>14</v>
      </c>
      <c r="F189" s="15">
        <f>SUMIF('бланки '!Z191:CM191,"&lt;2")</f>
        <v>60</v>
      </c>
      <c r="G189" s="15">
        <f>COUNTIF('бланки '!Z191:CM191,"&lt;2")</f>
        <v>60</v>
      </c>
      <c r="H189" s="15">
        <f>SUM('бланки '!CN191:CQ191)</f>
        <v>4</v>
      </c>
      <c r="I189" s="15">
        <f>анкеты!E187</f>
        <v>144</v>
      </c>
      <c r="J189" s="15">
        <f>анкеты!D187</f>
        <v>144</v>
      </c>
      <c r="K189" s="15">
        <f>анкеты!G187</f>
        <v>144</v>
      </c>
      <c r="L189" s="15">
        <f>анкеты!F187</f>
        <v>144</v>
      </c>
      <c r="M189" s="15">
        <f t="shared" si="93"/>
        <v>100</v>
      </c>
      <c r="N189" s="15">
        <f t="shared" si="94"/>
        <v>100</v>
      </c>
      <c r="O189" s="15">
        <f t="shared" si="95"/>
        <v>100</v>
      </c>
      <c r="P189" s="15">
        <f t="shared" si="96"/>
        <v>100</v>
      </c>
      <c r="Q189" s="52">
        <f t="shared" si="97"/>
        <v>100</v>
      </c>
      <c r="R189" s="52">
        <f t="shared" si="98"/>
        <v>100</v>
      </c>
      <c r="S189" s="52">
        <f t="shared" si="99"/>
        <v>100</v>
      </c>
      <c r="T189" s="51">
        <f t="shared" si="100"/>
        <v>100</v>
      </c>
      <c r="U189" s="15">
        <f>SUM('бланки '!CR191:CV191)</f>
        <v>5</v>
      </c>
      <c r="V189" s="15"/>
      <c r="W189" s="15"/>
      <c r="X189" s="15">
        <f>анкеты!H187</f>
        <v>144</v>
      </c>
      <c r="Y189" s="15">
        <f t="shared" si="101"/>
        <v>144</v>
      </c>
      <c r="Z189" s="52">
        <f t="shared" si="102"/>
        <v>100</v>
      </c>
      <c r="AA189" s="52">
        <f t="shared" si="103"/>
        <v>100</v>
      </c>
      <c r="AB189" s="52">
        <f t="shared" si="104"/>
        <v>100</v>
      </c>
      <c r="AC189" s="20">
        <f t="shared" si="105"/>
        <v>100</v>
      </c>
      <c r="AD189" s="15">
        <f>IF('бланки '!I191=1,('бланки '!CX191+'бланки '!CZ191)*3,SUM('бланки '!CW191:DA191))</f>
        <v>1</v>
      </c>
      <c r="AE189" s="15">
        <f>IF('бланки '!H191=2,SUM('бланки '!DE191:DG191)*2-1,SUM('бланки '!DB191:DG191))</f>
        <v>5</v>
      </c>
      <c r="AF189" s="15">
        <f>анкеты!J187</f>
        <v>36</v>
      </c>
      <c r="AG189" s="15">
        <f>анкеты!I187</f>
        <v>36</v>
      </c>
      <c r="AH189" s="52">
        <f t="shared" si="106"/>
        <v>20</v>
      </c>
      <c r="AI189" s="52">
        <f t="shared" si="107"/>
        <v>100</v>
      </c>
      <c r="AJ189" s="2">
        <f t="shared" si="108"/>
        <v>100</v>
      </c>
      <c r="AK189" s="20">
        <f t="shared" si="109"/>
        <v>76</v>
      </c>
      <c r="AL189" s="15">
        <f>анкеты!K187</f>
        <v>144</v>
      </c>
      <c r="AM189" s="15">
        <f t="shared" si="110"/>
        <v>144</v>
      </c>
      <c r="AN189" s="15">
        <f>анкеты!L187</f>
        <v>144</v>
      </c>
      <c r="AO189" s="15">
        <f t="shared" si="111"/>
        <v>144</v>
      </c>
      <c r="AP189" s="15">
        <f>анкеты!N187</f>
        <v>144</v>
      </c>
      <c r="AQ189" s="15">
        <f>анкеты!M187</f>
        <v>144</v>
      </c>
      <c r="AR189" s="52">
        <f t="shared" si="112"/>
        <v>100</v>
      </c>
      <c r="AS189" s="52">
        <f t="shared" si="113"/>
        <v>100</v>
      </c>
      <c r="AT189" s="52">
        <f t="shared" si="114"/>
        <v>100</v>
      </c>
      <c r="AU189" s="51">
        <f t="shared" si="115"/>
        <v>100</v>
      </c>
      <c r="AV189" s="15">
        <f>анкеты!O187</f>
        <v>144</v>
      </c>
      <c r="AW189" s="15">
        <f t="shared" si="116"/>
        <v>144</v>
      </c>
      <c r="AX189" s="15">
        <f>анкеты!P187</f>
        <v>144</v>
      </c>
      <c r="AY189" s="15">
        <f t="shared" si="117"/>
        <v>144</v>
      </c>
      <c r="AZ189" s="15">
        <f>анкеты!Q187</f>
        <v>144</v>
      </c>
      <c r="BA189" s="15">
        <f t="shared" si="118"/>
        <v>144</v>
      </c>
      <c r="BB189" s="52">
        <f t="shared" si="119"/>
        <v>100</v>
      </c>
      <c r="BC189" s="52">
        <f t="shared" si="120"/>
        <v>100</v>
      </c>
      <c r="BD189" s="52">
        <f t="shared" si="121"/>
        <v>100</v>
      </c>
      <c r="BE189" s="51">
        <f t="shared" si="122"/>
        <v>100</v>
      </c>
      <c r="BF189" s="15">
        <f t="shared" si="123"/>
        <v>95.2</v>
      </c>
    </row>
    <row r="190" spans="1:58">
      <c r="A190" s="15">
        <f>'бланки '!D192</f>
        <v>187</v>
      </c>
      <c r="B190" s="15" t="str">
        <f>'бланки '!C192</f>
        <v>Муниципальное автономное общеобразовательное учреждение "Молчановская средняя общеобразовательная школа №1"</v>
      </c>
      <c r="C190" s="15">
        <f>анкеты!C188</f>
        <v>291</v>
      </c>
      <c r="D190" s="15">
        <f>SUMIF('бланки '!K192:Y192,"&lt;2")</f>
        <v>14</v>
      </c>
      <c r="E190" s="15">
        <f>COUNTIF('бланки '!K192:Y192,"&lt;2")</f>
        <v>14</v>
      </c>
      <c r="F190" s="15">
        <f>SUMIF('бланки '!Z192:CM192,"&lt;2")</f>
        <v>60</v>
      </c>
      <c r="G190" s="15">
        <f>COUNTIF('бланки '!Z192:CM192,"&lt;2")</f>
        <v>60</v>
      </c>
      <c r="H190" s="15">
        <f>SUM('бланки '!CN192:CQ192)</f>
        <v>4</v>
      </c>
      <c r="I190" s="15">
        <f>анкеты!E188</f>
        <v>291</v>
      </c>
      <c r="J190" s="15">
        <f>анкеты!D188</f>
        <v>291</v>
      </c>
      <c r="K190" s="15">
        <f>анкеты!G188</f>
        <v>291</v>
      </c>
      <c r="L190" s="15">
        <f>анкеты!F188</f>
        <v>291</v>
      </c>
      <c r="M190" s="15">
        <f t="shared" si="93"/>
        <v>100</v>
      </c>
      <c r="N190" s="15">
        <f t="shared" si="94"/>
        <v>100</v>
      </c>
      <c r="O190" s="15">
        <f t="shared" si="95"/>
        <v>100</v>
      </c>
      <c r="P190" s="15">
        <f t="shared" si="96"/>
        <v>100</v>
      </c>
      <c r="Q190" s="52">
        <f t="shared" si="97"/>
        <v>100</v>
      </c>
      <c r="R190" s="52">
        <f t="shared" si="98"/>
        <v>100</v>
      </c>
      <c r="S190" s="52">
        <f t="shared" si="99"/>
        <v>100</v>
      </c>
      <c r="T190" s="51">
        <f t="shared" si="100"/>
        <v>100</v>
      </c>
      <c r="U190" s="15">
        <f>SUM('бланки '!CR192:CV192)</f>
        <v>5</v>
      </c>
      <c r="V190" s="15"/>
      <c r="W190" s="15"/>
      <c r="X190" s="15">
        <f>анкеты!H188</f>
        <v>291</v>
      </c>
      <c r="Y190" s="15">
        <f t="shared" si="101"/>
        <v>291</v>
      </c>
      <c r="Z190" s="52">
        <f t="shared" si="102"/>
        <v>100</v>
      </c>
      <c r="AA190" s="52">
        <f t="shared" si="103"/>
        <v>100</v>
      </c>
      <c r="AB190" s="52">
        <f t="shared" si="104"/>
        <v>100</v>
      </c>
      <c r="AC190" s="20">
        <f t="shared" si="105"/>
        <v>100</v>
      </c>
      <c r="AD190" s="15">
        <f>IF('бланки '!I192=1,('бланки '!CX192+'бланки '!CZ192)*3,SUM('бланки '!CW192:DA192))</f>
        <v>4</v>
      </c>
      <c r="AE190" s="15">
        <f>IF('бланки '!H192=2,SUM('бланки '!DE192:DG192)*2-1,SUM('бланки '!DB192:DG192))</f>
        <v>4</v>
      </c>
      <c r="AF190" s="15">
        <f>анкеты!J188</f>
        <v>73</v>
      </c>
      <c r="AG190" s="15">
        <f>анкеты!I188</f>
        <v>73</v>
      </c>
      <c r="AH190" s="52">
        <f t="shared" si="106"/>
        <v>80</v>
      </c>
      <c r="AI190" s="52">
        <f t="shared" si="107"/>
        <v>80</v>
      </c>
      <c r="AJ190" s="2">
        <f t="shared" si="108"/>
        <v>100</v>
      </c>
      <c r="AK190" s="20">
        <f t="shared" si="109"/>
        <v>86</v>
      </c>
      <c r="AL190" s="15">
        <f>анкеты!K188</f>
        <v>291</v>
      </c>
      <c r="AM190" s="15">
        <f t="shared" si="110"/>
        <v>291</v>
      </c>
      <c r="AN190" s="15">
        <f>анкеты!L188</f>
        <v>291</v>
      </c>
      <c r="AO190" s="15">
        <f t="shared" si="111"/>
        <v>291</v>
      </c>
      <c r="AP190" s="15">
        <f>анкеты!N188</f>
        <v>291</v>
      </c>
      <c r="AQ190" s="15">
        <f>анкеты!M188</f>
        <v>291</v>
      </c>
      <c r="AR190" s="52">
        <f t="shared" si="112"/>
        <v>100</v>
      </c>
      <c r="AS190" s="52">
        <f t="shared" si="113"/>
        <v>100</v>
      </c>
      <c r="AT190" s="52">
        <f t="shared" si="114"/>
        <v>100</v>
      </c>
      <c r="AU190" s="51">
        <f t="shared" si="115"/>
        <v>100</v>
      </c>
      <c r="AV190" s="15">
        <f>анкеты!O188</f>
        <v>291</v>
      </c>
      <c r="AW190" s="15">
        <f t="shared" si="116"/>
        <v>291</v>
      </c>
      <c r="AX190" s="15">
        <f>анкеты!P188</f>
        <v>291</v>
      </c>
      <c r="AY190" s="15">
        <f t="shared" si="117"/>
        <v>291</v>
      </c>
      <c r="AZ190" s="15">
        <f>анкеты!Q188</f>
        <v>291</v>
      </c>
      <c r="BA190" s="15">
        <f t="shared" si="118"/>
        <v>291</v>
      </c>
      <c r="BB190" s="52">
        <f t="shared" si="119"/>
        <v>100</v>
      </c>
      <c r="BC190" s="52">
        <f t="shared" si="120"/>
        <v>100</v>
      </c>
      <c r="BD190" s="52">
        <f t="shared" si="121"/>
        <v>100</v>
      </c>
      <c r="BE190" s="51">
        <f t="shared" si="122"/>
        <v>100</v>
      </c>
      <c r="BF190" s="15">
        <f t="shared" si="123"/>
        <v>97.2</v>
      </c>
    </row>
    <row r="191" spans="1:58">
      <c r="A191" s="15">
        <f>'бланки '!D193</f>
        <v>188</v>
      </c>
      <c r="B191" s="15" t="str">
        <f>'бланки '!C193</f>
        <v>Муниципальное автономное общеобразовательное учреждение "Суйгинская средняя общеобразовательная школа"</v>
      </c>
      <c r="C191" s="15">
        <f>анкеты!C189</f>
        <v>30</v>
      </c>
      <c r="D191" s="15">
        <f>SUMIF('бланки '!K193:Y193,"&lt;2")</f>
        <v>14</v>
      </c>
      <c r="E191" s="15">
        <f>COUNTIF('бланки '!K193:Y193,"&lt;2")</f>
        <v>14</v>
      </c>
      <c r="F191" s="15">
        <f>SUMIF('бланки '!Z193:CM193,"&lt;2")</f>
        <v>60</v>
      </c>
      <c r="G191" s="15">
        <f>COUNTIF('бланки '!Z193:CM193,"&lt;2")</f>
        <v>60</v>
      </c>
      <c r="H191" s="15">
        <f>SUM('бланки '!CN193:CQ193)</f>
        <v>4</v>
      </c>
      <c r="I191" s="15">
        <f>анкеты!E189</f>
        <v>30</v>
      </c>
      <c r="J191" s="15">
        <f>анкеты!D189</f>
        <v>30</v>
      </c>
      <c r="K191" s="15">
        <f>анкеты!G189</f>
        <v>30</v>
      </c>
      <c r="L191" s="15">
        <f>анкеты!F189</f>
        <v>30</v>
      </c>
      <c r="M191" s="15">
        <f t="shared" si="93"/>
        <v>100</v>
      </c>
      <c r="N191" s="15">
        <f t="shared" si="94"/>
        <v>100</v>
      </c>
      <c r="O191" s="15">
        <f t="shared" si="95"/>
        <v>100</v>
      </c>
      <c r="P191" s="15">
        <f t="shared" si="96"/>
        <v>100</v>
      </c>
      <c r="Q191" s="52">
        <f t="shared" si="97"/>
        <v>100</v>
      </c>
      <c r="R191" s="52">
        <f t="shared" si="98"/>
        <v>100</v>
      </c>
      <c r="S191" s="52">
        <f t="shared" si="99"/>
        <v>100</v>
      </c>
      <c r="T191" s="51">
        <f t="shared" si="100"/>
        <v>100</v>
      </c>
      <c r="U191" s="15">
        <f>SUM('бланки '!CR193:CV193)</f>
        <v>5</v>
      </c>
      <c r="V191" s="15"/>
      <c r="W191" s="15"/>
      <c r="X191" s="15">
        <f>анкеты!H189</f>
        <v>30</v>
      </c>
      <c r="Y191" s="15">
        <f t="shared" si="101"/>
        <v>30</v>
      </c>
      <c r="Z191" s="52">
        <f t="shared" si="102"/>
        <v>100</v>
      </c>
      <c r="AA191" s="52">
        <f t="shared" si="103"/>
        <v>100</v>
      </c>
      <c r="AB191" s="52">
        <f t="shared" si="104"/>
        <v>100</v>
      </c>
      <c r="AC191" s="20">
        <f t="shared" si="105"/>
        <v>100</v>
      </c>
      <c r="AD191" s="15">
        <f>IF('бланки '!I193=1,('бланки '!CX193+'бланки '!CZ193)*3,SUM('бланки '!CW193:DA193))</f>
        <v>2</v>
      </c>
      <c r="AE191" s="15">
        <f>IF('бланки '!H193=2,SUM('бланки '!DE193:DG193)*2-1,SUM('бланки '!DB193:DG193))</f>
        <v>5</v>
      </c>
      <c r="AF191" s="15">
        <f>анкеты!J189</f>
        <v>8</v>
      </c>
      <c r="AG191" s="15">
        <f>анкеты!I189</f>
        <v>8</v>
      </c>
      <c r="AH191" s="52">
        <f t="shared" si="106"/>
        <v>40</v>
      </c>
      <c r="AI191" s="52">
        <f t="shared" si="107"/>
        <v>100</v>
      </c>
      <c r="AJ191" s="2">
        <f t="shared" si="108"/>
        <v>100</v>
      </c>
      <c r="AK191" s="20">
        <f t="shared" si="109"/>
        <v>82</v>
      </c>
      <c r="AL191" s="15">
        <f>анкеты!K189</f>
        <v>30</v>
      </c>
      <c r="AM191" s="15">
        <f t="shared" si="110"/>
        <v>30</v>
      </c>
      <c r="AN191" s="15">
        <f>анкеты!L189</f>
        <v>30</v>
      </c>
      <c r="AO191" s="15">
        <f t="shared" si="111"/>
        <v>30</v>
      </c>
      <c r="AP191" s="15">
        <f>анкеты!N189</f>
        <v>30</v>
      </c>
      <c r="AQ191" s="15">
        <f>анкеты!M189</f>
        <v>30</v>
      </c>
      <c r="AR191" s="52">
        <f t="shared" si="112"/>
        <v>100</v>
      </c>
      <c r="AS191" s="52">
        <f t="shared" si="113"/>
        <v>100</v>
      </c>
      <c r="AT191" s="52">
        <f t="shared" si="114"/>
        <v>100</v>
      </c>
      <c r="AU191" s="51">
        <f t="shared" si="115"/>
        <v>100</v>
      </c>
      <c r="AV191" s="15">
        <f>анкеты!O189</f>
        <v>30</v>
      </c>
      <c r="AW191" s="15">
        <f t="shared" si="116"/>
        <v>30</v>
      </c>
      <c r="AX191" s="15">
        <f>анкеты!P189</f>
        <v>30</v>
      </c>
      <c r="AY191" s="15">
        <f t="shared" si="117"/>
        <v>30</v>
      </c>
      <c r="AZ191" s="15">
        <f>анкеты!Q189</f>
        <v>30</v>
      </c>
      <c r="BA191" s="15">
        <f t="shared" si="118"/>
        <v>30</v>
      </c>
      <c r="BB191" s="52">
        <f t="shared" si="119"/>
        <v>100</v>
      </c>
      <c r="BC191" s="52">
        <f t="shared" si="120"/>
        <v>100</v>
      </c>
      <c r="BD191" s="52">
        <f t="shared" si="121"/>
        <v>100</v>
      </c>
      <c r="BE191" s="51">
        <f t="shared" si="122"/>
        <v>100</v>
      </c>
      <c r="BF191" s="15">
        <f t="shared" si="123"/>
        <v>96.4</v>
      </c>
    </row>
    <row r="192" spans="1:58">
      <c r="A192" s="15">
        <f>'бланки '!D194</f>
        <v>189</v>
      </c>
      <c r="B192" s="15" t="str">
        <f>'бланки '!C194</f>
        <v>Муниципальное автономное общеобразовательное учреждение "Молчановская средняя общеобразовательная школа № 2"</v>
      </c>
      <c r="C192" s="15">
        <f>анкеты!C190</f>
        <v>181</v>
      </c>
      <c r="D192" s="15">
        <f>SUMIF('бланки '!K194:Y194,"&lt;2")</f>
        <v>14</v>
      </c>
      <c r="E192" s="15">
        <f>COUNTIF('бланки '!K194:Y194,"&lt;2")</f>
        <v>14</v>
      </c>
      <c r="F192" s="15">
        <f>SUMIF('бланки '!Z194:CM194,"&lt;2")</f>
        <v>60</v>
      </c>
      <c r="G192" s="15">
        <f>COUNTIF('бланки '!Z194:CM194,"&lt;2")</f>
        <v>60</v>
      </c>
      <c r="H192" s="15">
        <f>SUM('бланки '!CN194:CQ194)</f>
        <v>4</v>
      </c>
      <c r="I192" s="15">
        <f>анкеты!E190</f>
        <v>181</v>
      </c>
      <c r="J192" s="15">
        <f>анкеты!D190</f>
        <v>181</v>
      </c>
      <c r="K192" s="15">
        <f>анкеты!G190</f>
        <v>181</v>
      </c>
      <c r="L192" s="15">
        <f>анкеты!F190</f>
        <v>181</v>
      </c>
      <c r="M192" s="15">
        <f t="shared" si="93"/>
        <v>100</v>
      </c>
      <c r="N192" s="15">
        <f t="shared" si="94"/>
        <v>100</v>
      </c>
      <c r="O192" s="15">
        <f t="shared" si="95"/>
        <v>100</v>
      </c>
      <c r="P192" s="15">
        <f t="shared" si="96"/>
        <v>100</v>
      </c>
      <c r="Q192" s="52">
        <f t="shared" si="97"/>
        <v>100</v>
      </c>
      <c r="R192" s="52">
        <f t="shared" si="98"/>
        <v>100</v>
      </c>
      <c r="S192" s="52">
        <f t="shared" si="99"/>
        <v>100</v>
      </c>
      <c r="T192" s="51">
        <f t="shared" si="100"/>
        <v>100</v>
      </c>
      <c r="U192" s="15">
        <f>SUM('бланки '!CR194:CV194)</f>
        <v>5</v>
      </c>
      <c r="V192" s="15"/>
      <c r="W192" s="15"/>
      <c r="X192" s="15">
        <f>анкеты!H190</f>
        <v>181</v>
      </c>
      <c r="Y192" s="15">
        <f t="shared" si="101"/>
        <v>181</v>
      </c>
      <c r="Z192" s="52">
        <f t="shared" si="102"/>
        <v>100</v>
      </c>
      <c r="AA192" s="52">
        <f t="shared" si="103"/>
        <v>100</v>
      </c>
      <c r="AB192" s="52">
        <f t="shared" si="104"/>
        <v>100</v>
      </c>
      <c r="AC192" s="20">
        <f t="shared" si="105"/>
        <v>100</v>
      </c>
      <c r="AD192" s="15">
        <f>IF('бланки '!I194=1,('бланки '!CX194+'бланки '!CZ194)*3,SUM('бланки '!CW194:DA194))</f>
        <v>1</v>
      </c>
      <c r="AE192" s="15">
        <f>IF('бланки '!H194=2,SUM('бланки '!DE194:DG194)*2-1,SUM('бланки '!DB194:DG194))</f>
        <v>5</v>
      </c>
      <c r="AF192" s="15">
        <f>анкеты!J190</f>
        <v>46</v>
      </c>
      <c r="AG192" s="15">
        <f>анкеты!I190</f>
        <v>46</v>
      </c>
      <c r="AH192" s="52">
        <f t="shared" si="106"/>
        <v>20</v>
      </c>
      <c r="AI192" s="52">
        <f t="shared" si="107"/>
        <v>100</v>
      </c>
      <c r="AJ192" s="2">
        <f t="shared" si="108"/>
        <v>100</v>
      </c>
      <c r="AK192" s="20">
        <f t="shared" si="109"/>
        <v>76</v>
      </c>
      <c r="AL192" s="15">
        <f>анкеты!K190</f>
        <v>181</v>
      </c>
      <c r="AM192" s="15">
        <f t="shared" si="110"/>
        <v>181</v>
      </c>
      <c r="AN192" s="15">
        <f>анкеты!L190</f>
        <v>181</v>
      </c>
      <c r="AO192" s="15">
        <f t="shared" si="111"/>
        <v>181</v>
      </c>
      <c r="AP192" s="15">
        <f>анкеты!N190</f>
        <v>181</v>
      </c>
      <c r="AQ192" s="15">
        <f>анкеты!M190</f>
        <v>181</v>
      </c>
      <c r="AR192" s="52">
        <f t="shared" si="112"/>
        <v>100</v>
      </c>
      <c r="AS192" s="52">
        <f t="shared" si="113"/>
        <v>100</v>
      </c>
      <c r="AT192" s="52">
        <f t="shared" si="114"/>
        <v>100</v>
      </c>
      <c r="AU192" s="51">
        <f t="shared" si="115"/>
        <v>100</v>
      </c>
      <c r="AV192" s="15">
        <f>анкеты!O190</f>
        <v>181</v>
      </c>
      <c r="AW192" s="15">
        <f t="shared" si="116"/>
        <v>181</v>
      </c>
      <c r="AX192" s="15">
        <f>анкеты!P190</f>
        <v>181</v>
      </c>
      <c r="AY192" s="15">
        <f t="shared" si="117"/>
        <v>181</v>
      </c>
      <c r="AZ192" s="15">
        <f>анкеты!Q190</f>
        <v>181</v>
      </c>
      <c r="BA192" s="15">
        <f t="shared" si="118"/>
        <v>181</v>
      </c>
      <c r="BB192" s="52">
        <f t="shared" si="119"/>
        <v>100</v>
      </c>
      <c r="BC192" s="52">
        <f t="shared" si="120"/>
        <v>100</v>
      </c>
      <c r="BD192" s="52">
        <f t="shared" si="121"/>
        <v>100</v>
      </c>
      <c r="BE192" s="51">
        <f t="shared" si="122"/>
        <v>100</v>
      </c>
      <c r="BF192" s="15">
        <f t="shared" si="123"/>
        <v>95.2</v>
      </c>
    </row>
    <row r="193" spans="1:58">
      <c r="A193" s="15">
        <f>'бланки '!D195</f>
        <v>190</v>
      </c>
      <c r="B193" s="15" t="str">
        <f>'бланки '!C195</f>
        <v>Муниципальное бюджетное общеобразовательное учреждение "Сарафановская средняя общеобразовательная школа"</v>
      </c>
      <c r="C193" s="15">
        <f>анкеты!C191</f>
        <v>33</v>
      </c>
      <c r="D193" s="15">
        <f>SUMIF('бланки '!K195:Y195,"&lt;2")</f>
        <v>14</v>
      </c>
      <c r="E193" s="15">
        <f>COUNTIF('бланки '!K195:Y195,"&lt;2")</f>
        <v>14</v>
      </c>
      <c r="F193" s="15">
        <f>SUMIF('бланки '!Z195:CM195,"&lt;2")</f>
        <v>60</v>
      </c>
      <c r="G193" s="15">
        <f>COUNTIF('бланки '!Z195:CM195,"&lt;2")</f>
        <v>60</v>
      </c>
      <c r="H193" s="15">
        <f>SUM('бланки '!CN195:CQ195)</f>
        <v>4</v>
      </c>
      <c r="I193" s="15">
        <f>анкеты!E191</f>
        <v>33</v>
      </c>
      <c r="J193" s="15">
        <f>анкеты!D191</f>
        <v>33</v>
      </c>
      <c r="K193" s="15">
        <f>анкеты!G191</f>
        <v>33</v>
      </c>
      <c r="L193" s="15">
        <f>анкеты!F191</f>
        <v>33</v>
      </c>
      <c r="M193" s="15">
        <f t="shared" si="93"/>
        <v>100</v>
      </c>
      <c r="N193" s="15">
        <f t="shared" si="94"/>
        <v>100</v>
      </c>
      <c r="O193" s="15">
        <f t="shared" si="95"/>
        <v>100</v>
      </c>
      <c r="P193" s="15">
        <f t="shared" si="96"/>
        <v>100</v>
      </c>
      <c r="Q193" s="52">
        <f t="shared" si="97"/>
        <v>100</v>
      </c>
      <c r="R193" s="52">
        <f t="shared" si="98"/>
        <v>100</v>
      </c>
      <c r="S193" s="52">
        <f t="shared" si="99"/>
        <v>100</v>
      </c>
      <c r="T193" s="51">
        <f t="shared" si="100"/>
        <v>100</v>
      </c>
      <c r="U193" s="15">
        <f>SUM('бланки '!CR195:CV195)</f>
        <v>5</v>
      </c>
      <c r="V193" s="15"/>
      <c r="W193" s="15"/>
      <c r="X193" s="15">
        <f>анкеты!H191</f>
        <v>33</v>
      </c>
      <c r="Y193" s="15">
        <f t="shared" si="101"/>
        <v>33</v>
      </c>
      <c r="Z193" s="52">
        <f t="shared" si="102"/>
        <v>100</v>
      </c>
      <c r="AA193" s="52">
        <f t="shared" si="103"/>
        <v>100</v>
      </c>
      <c r="AB193" s="52">
        <f t="shared" si="104"/>
        <v>100</v>
      </c>
      <c r="AC193" s="20">
        <f t="shared" si="105"/>
        <v>100</v>
      </c>
      <c r="AD193" s="15">
        <f>IF('бланки '!I195=1,('бланки '!CX195+'бланки '!CZ195)*3,SUM('бланки '!CW195:DA195))</f>
        <v>4</v>
      </c>
      <c r="AE193" s="15">
        <f>IF('бланки '!H195=2,SUM('бланки '!DE195:DG195)*2-1,SUM('бланки '!DB195:DG195))</f>
        <v>3</v>
      </c>
      <c r="AF193" s="15">
        <f>анкеты!J191</f>
        <v>9</v>
      </c>
      <c r="AG193" s="15">
        <f>анкеты!I191</f>
        <v>9</v>
      </c>
      <c r="AH193" s="52">
        <f t="shared" si="106"/>
        <v>80</v>
      </c>
      <c r="AI193" s="52">
        <f t="shared" si="107"/>
        <v>60</v>
      </c>
      <c r="AJ193" s="2">
        <f t="shared" si="108"/>
        <v>100</v>
      </c>
      <c r="AK193" s="20">
        <f t="shared" si="109"/>
        <v>78</v>
      </c>
      <c r="AL193" s="15">
        <f>анкеты!K191</f>
        <v>33</v>
      </c>
      <c r="AM193" s="15">
        <f t="shared" si="110"/>
        <v>33</v>
      </c>
      <c r="AN193" s="15">
        <f>анкеты!L191</f>
        <v>33</v>
      </c>
      <c r="AO193" s="15">
        <f t="shared" si="111"/>
        <v>33</v>
      </c>
      <c r="AP193" s="15">
        <f>анкеты!N191</f>
        <v>33</v>
      </c>
      <c r="AQ193" s="15">
        <f>анкеты!M191</f>
        <v>33</v>
      </c>
      <c r="AR193" s="52">
        <f t="shared" si="112"/>
        <v>100</v>
      </c>
      <c r="AS193" s="52">
        <f t="shared" si="113"/>
        <v>100</v>
      </c>
      <c r="AT193" s="52">
        <f t="shared" si="114"/>
        <v>100</v>
      </c>
      <c r="AU193" s="51">
        <f t="shared" si="115"/>
        <v>100</v>
      </c>
      <c r="AV193" s="15">
        <f>анкеты!O191</f>
        <v>33</v>
      </c>
      <c r="AW193" s="15">
        <f t="shared" si="116"/>
        <v>33</v>
      </c>
      <c r="AX193" s="15">
        <f>анкеты!P191</f>
        <v>33</v>
      </c>
      <c r="AY193" s="15">
        <f t="shared" si="117"/>
        <v>33</v>
      </c>
      <c r="AZ193" s="15">
        <f>анкеты!Q191</f>
        <v>33</v>
      </c>
      <c r="BA193" s="15">
        <f t="shared" si="118"/>
        <v>33</v>
      </c>
      <c r="BB193" s="52">
        <f t="shared" si="119"/>
        <v>100</v>
      </c>
      <c r="BC193" s="52">
        <f t="shared" si="120"/>
        <v>100</v>
      </c>
      <c r="BD193" s="52">
        <f t="shared" si="121"/>
        <v>100</v>
      </c>
      <c r="BE193" s="51">
        <f t="shared" si="122"/>
        <v>100</v>
      </c>
      <c r="BF193" s="15">
        <f t="shared" si="123"/>
        <v>95.6</v>
      </c>
    </row>
    <row r="194" spans="1:58">
      <c r="A194" s="15">
        <f>'бланки '!D196</f>
        <v>191</v>
      </c>
      <c r="B194" s="15" t="str">
        <f>'бланки '!C196</f>
        <v>Муниципальное автономное общеобразовательное учреждение "Сулзатская средняя общеобразовательная школа"</v>
      </c>
      <c r="C194" s="15">
        <f>анкеты!C192</f>
        <v>40</v>
      </c>
      <c r="D194" s="15">
        <f>SUMIF('бланки '!K196:Y196,"&lt;2")</f>
        <v>14</v>
      </c>
      <c r="E194" s="15">
        <f>COUNTIF('бланки '!K196:Y196,"&lt;2")</f>
        <v>14</v>
      </c>
      <c r="F194" s="15">
        <f>SUMIF('бланки '!Z196:CM196,"&lt;2")</f>
        <v>60</v>
      </c>
      <c r="G194" s="15">
        <f>COUNTIF('бланки '!Z196:CM196,"&lt;2")</f>
        <v>60</v>
      </c>
      <c r="H194" s="15">
        <f>SUM('бланки '!CN196:CQ196)</f>
        <v>4</v>
      </c>
      <c r="I194" s="15">
        <f>анкеты!E192</f>
        <v>40</v>
      </c>
      <c r="J194" s="15">
        <f>анкеты!D192</f>
        <v>40</v>
      </c>
      <c r="K194" s="15">
        <f>анкеты!G192</f>
        <v>40</v>
      </c>
      <c r="L194" s="15">
        <f>анкеты!F192</f>
        <v>40</v>
      </c>
      <c r="M194" s="15">
        <f t="shared" si="93"/>
        <v>100</v>
      </c>
      <c r="N194" s="15">
        <f t="shared" si="94"/>
        <v>100</v>
      </c>
      <c r="O194" s="15">
        <f t="shared" si="95"/>
        <v>100</v>
      </c>
      <c r="P194" s="15">
        <f t="shared" si="96"/>
        <v>100</v>
      </c>
      <c r="Q194" s="52">
        <f t="shared" si="97"/>
        <v>100</v>
      </c>
      <c r="R194" s="52">
        <f t="shared" si="98"/>
        <v>100</v>
      </c>
      <c r="S194" s="52">
        <f t="shared" si="99"/>
        <v>100</v>
      </c>
      <c r="T194" s="51">
        <f t="shared" si="100"/>
        <v>100</v>
      </c>
      <c r="U194" s="15">
        <f>SUM('бланки '!CR196:CV196)</f>
        <v>5</v>
      </c>
      <c r="V194" s="15"/>
      <c r="W194" s="15"/>
      <c r="X194" s="15">
        <f>анкеты!H192</f>
        <v>40</v>
      </c>
      <c r="Y194" s="15">
        <f t="shared" si="101"/>
        <v>40</v>
      </c>
      <c r="Z194" s="52">
        <f t="shared" si="102"/>
        <v>100</v>
      </c>
      <c r="AA194" s="52">
        <f t="shared" si="103"/>
        <v>100</v>
      </c>
      <c r="AB194" s="52">
        <f t="shared" si="104"/>
        <v>100</v>
      </c>
      <c r="AC194" s="20">
        <f t="shared" si="105"/>
        <v>100</v>
      </c>
      <c r="AD194" s="15">
        <f>IF('бланки '!I196=1,('бланки '!CX196+'бланки '!CZ196)*3,SUM('бланки '!CW196:DA196))</f>
        <v>1</v>
      </c>
      <c r="AE194" s="15">
        <f>IF('бланки '!H196=2,SUM('бланки '!DE196:DG196)*2-1,SUM('бланки '!DB196:DG196))</f>
        <v>5</v>
      </c>
      <c r="AF194" s="15">
        <f>анкеты!J192</f>
        <v>10</v>
      </c>
      <c r="AG194" s="15">
        <f>анкеты!I192</f>
        <v>10</v>
      </c>
      <c r="AH194" s="52">
        <f t="shared" si="106"/>
        <v>20</v>
      </c>
      <c r="AI194" s="52">
        <f t="shared" si="107"/>
        <v>100</v>
      </c>
      <c r="AJ194" s="2">
        <f t="shared" si="108"/>
        <v>100</v>
      </c>
      <c r="AK194" s="20">
        <f t="shared" si="109"/>
        <v>76</v>
      </c>
      <c r="AL194" s="15">
        <f>анкеты!K192</f>
        <v>40</v>
      </c>
      <c r="AM194" s="15">
        <f t="shared" si="110"/>
        <v>40</v>
      </c>
      <c r="AN194" s="15">
        <f>анкеты!L192</f>
        <v>40</v>
      </c>
      <c r="AO194" s="15">
        <f t="shared" si="111"/>
        <v>40</v>
      </c>
      <c r="AP194" s="15">
        <f>анкеты!N192</f>
        <v>40</v>
      </c>
      <c r="AQ194" s="15">
        <f>анкеты!M192</f>
        <v>40</v>
      </c>
      <c r="AR194" s="52">
        <f t="shared" si="112"/>
        <v>100</v>
      </c>
      <c r="AS194" s="52">
        <f t="shared" si="113"/>
        <v>100</v>
      </c>
      <c r="AT194" s="52">
        <f t="shared" si="114"/>
        <v>100</v>
      </c>
      <c r="AU194" s="51">
        <f t="shared" si="115"/>
        <v>100</v>
      </c>
      <c r="AV194" s="15">
        <f>анкеты!O192</f>
        <v>40</v>
      </c>
      <c r="AW194" s="15">
        <f t="shared" si="116"/>
        <v>40</v>
      </c>
      <c r="AX194" s="15">
        <f>анкеты!P192</f>
        <v>40</v>
      </c>
      <c r="AY194" s="15">
        <f t="shared" si="117"/>
        <v>40</v>
      </c>
      <c r="AZ194" s="15">
        <f>анкеты!Q192</f>
        <v>40</v>
      </c>
      <c r="BA194" s="15">
        <f t="shared" si="118"/>
        <v>40</v>
      </c>
      <c r="BB194" s="52">
        <f t="shared" si="119"/>
        <v>100</v>
      </c>
      <c r="BC194" s="52">
        <f t="shared" si="120"/>
        <v>100</v>
      </c>
      <c r="BD194" s="52">
        <f t="shared" si="121"/>
        <v>100</v>
      </c>
      <c r="BE194" s="51">
        <f t="shared" si="122"/>
        <v>100</v>
      </c>
      <c r="BF194" s="15">
        <f t="shared" si="123"/>
        <v>95.2</v>
      </c>
    </row>
    <row r="195" spans="1:58">
      <c r="A195" s="15">
        <f>'бланки '!D197</f>
        <v>192</v>
      </c>
      <c r="B195" s="15" t="str">
        <f>'бланки '!C197</f>
        <v>Муниципальное бюджетное общеобразовательное учреждение "Наргинская средняя общеобразовательная школа"</v>
      </c>
      <c r="C195" s="15">
        <f>анкеты!C193</f>
        <v>64</v>
      </c>
      <c r="D195" s="15">
        <f>SUMIF('бланки '!K197:Y197,"&lt;2")</f>
        <v>14</v>
      </c>
      <c r="E195" s="15">
        <f>COUNTIF('бланки '!K197:Y197,"&lt;2")</f>
        <v>14</v>
      </c>
      <c r="F195" s="15">
        <f>SUMIF('бланки '!Z197:CM197,"&lt;2")</f>
        <v>60</v>
      </c>
      <c r="G195" s="15">
        <f>COUNTIF('бланки '!Z197:CM197,"&lt;2")</f>
        <v>60</v>
      </c>
      <c r="H195" s="15">
        <f>SUM('бланки '!CN197:CQ197)</f>
        <v>4</v>
      </c>
      <c r="I195" s="15">
        <f>анкеты!E193</f>
        <v>64</v>
      </c>
      <c r="J195" s="15">
        <f>анкеты!D193</f>
        <v>64</v>
      </c>
      <c r="K195" s="15">
        <f>анкеты!G193</f>
        <v>64</v>
      </c>
      <c r="L195" s="15">
        <f>анкеты!F193</f>
        <v>64</v>
      </c>
      <c r="M195" s="15">
        <f t="shared" si="93"/>
        <v>100</v>
      </c>
      <c r="N195" s="15">
        <f t="shared" si="94"/>
        <v>100</v>
      </c>
      <c r="O195" s="15">
        <f t="shared" si="95"/>
        <v>100</v>
      </c>
      <c r="P195" s="15">
        <f t="shared" si="96"/>
        <v>100</v>
      </c>
      <c r="Q195" s="52">
        <f t="shared" si="97"/>
        <v>100</v>
      </c>
      <c r="R195" s="52">
        <f t="shared" si="98"/>
        <v>100</v>
      </c>
      <c r="S195" s="52">
        <f t="shared" si="99"/>
        <v>100</v>
      </c>
      <c r="T195" s="51">
        <f t="shared" si="100"/>
        <v>100</v>
      </c>
      <c r="U195" s="15">
        <f>SUM('бланки '!CR197:CV197)</f>
        <v>5</v>
      </c>
      <c r="V195" s="15"/>
      <c r="W195" s="15"/>
      <c r="X195" s="15">
        <f>анкеты!H193</f>
        <v>64</v>
      </c>
      <c r="Y195" s="15">
        <f t="shared" si="101"/>
        <v>64</v>
      </c>
      <c r="Z195" s="52">
        <f t="shared" si="102"/>
        <v>100</v>
      </c>
      <c r="AA195" s="52">
        <f t="shared" si="103"/>
        <v>100</v>
      </c>
      <c r="AB195" s="52">
        <f t="shared" si="104"/>
        <v>100</v>
      </c>
      <c r="AC195" s="20">
        <f t="shared" si="105"/>
        <v>100</v>
      </c>
      <c r="AD195" s="15">
        <f>IF('бланки '!I197=1,('бланки '!CX197+'бланки '!CZ197)*3,SUM('бланки '!CW197:DA197))</f>
        <v>2</v>
      </c>
      <c r="AE195" s="15">
        <f>IF('бланки '!H197=2,SUM('бланки '!DE197:DG197)*2-1,SUM('бланки '!DB197:DG197))</f>
        <v>3</v>
      </c>
      <c r="AF195" s="15">
        <f>анкеты!J193</f>
        <v>16</v>
      </c>
      <c r="AG195" s="15">
        <f>анкеты!I193</f>
        <v>16</v>
      </c>
      <c r="AH195" s="52">
        <f t="shared" si="106"/>
        <v>40</v>
      </c>
      <c r="AI195" s="52">
        <f t="shared" si="107"/>
        <v>60</v>
      </c>
      <c r="AJ195" s="2">
        <f t="shared" si="108"/>
        <v>100</v>
      </c>
      <c r="AK195" s="20">
        <f t="shared" si="109"/>
        <v>66</v>
      </c>
      <c r="AL195" s="15">
        <f>анкеты!K193</f>
        <v>64</v>
      </c>
      <c r="AM195" s="15">
        <f t="shared" si="110"/>
        <v>64</v>
      </c>
      <c r="AN195" s="15">
        <f>анкеты!L193</f>
        <v>64</v>
      </c>
      <c r="AO195" s="15">
        <f t="shared" si="111"/>
        <v>64</v>
      </c>
      <c r="AP195" s="15">
        <f>анкеты!N193</f>
        <v>64</v>
      </c>
      <c r="AQ195" s="15">
        <f>анкеты!M193</f>
        <v>64</v>
      </c>
      <c r="AR195" s="52">
        <f t="shared" si="112"/>
        <v>100</v>
      </c>
      <c r="AS195" s="52">
        <f t="shared" si="113"/>
        <v>100</v>
      </c>
      <c r="AT195" s="52">
        <f t="shared" si="114"/>
        <v>100</v>
      </c>
      <c r="AU195" s="51">
        <f t="shared" si="115"/>
        <v>100</v>
      </c>
      <c r="AV195" s="15">
        <f>анкеты!O193</f>
        <v>64</v>
      </c>
      <c r="AW195" s="15">
        <f t="shared" si="116"/>
        <v>64</v>
      </c>
      <c r="AX195" s="15">
        <f>анкеты!P193</f>
        <v>64</v>
      </c>
      <c r="AY195" s="15">
        <f t="shared" si="117"/>
        <v>64</v>
      </c>
      <c r="AZ195" s="15">
        <f>анкеты!Q193</f>
        <v>64</v>
      </c>
      <c r="BA195" s="15">
        <f t="shared" si="118"/>
        <v>64</v>
      </c>
      <c r="BB195" s="52">
        <f t="shared" si="119"/>
        <v>100</v>
      </c>
      <c r="BC195" s="52">
        <f t="shared" si="120"/>
        <v>100</v>
      </c>
      <c r="BD195" s="52">
        <f t="shared" si="121"/>
        <v>100</v>
      </c>
      <c r="BE195" s="51">
        <f t="shared" si="122"/>
        <v>100</v>
      </c>
      <c r="BF195" s="15">
        <f t="shared" si="123"/>
        <v>93.2</v>
      </c>
    </row>
    <row r="196" spans="1:58">
      <c r="A196" s="15">
        <f>'бланки '!D198</f>
        <v>193</v>
      </c>
      <c r="B196" s="15" t="str">
        <f>'бланки '!C198</f>
        <v>Муниципальное казённое общеобразовательное учреждение "Новосельцевская средняя школа"</v>
      </c>
      <c r="C196" s="15">
        <f>анкеты!C194</f>
        <v>60</v>
      </c>
      <c r="D196" s="15">
        <f>SUMIF('бланки '!K198:Y198,"&lt;2")</f>
        <v>14</v>
      </c>
      <c r="E196" s="15">
        <f>COUNTIF('бланки '!K198:Y198,"&lt;2")</f>
        <v>14</v>
      </c>
      <c r="F196" s="15">
        <f>SUMIF('бланки '!Z198:CM198,"&lt;2")</f>
        <v>60</v>
      </c>
      <c r="G196" s="15">
        <f>COUNTIF('бланки '!Z198:CM198,"&lt;2")</f>
        <v>60</v>
      </c>
      <c r="H196" s="15">
        <f>SUM('бланки '!CN198:CQ198)</f>
        <v>4</v>
      </c>
      <c r="I196" s="15">
        <f>анкеты!E194</f>
        <v>60</v>
      </c>
      <c r="J196" s="15">
        <f>анкеты!D194</f>
        <v>60</v>
      </c>
      <c r="K196" s="15">
        <f>анкеты!G194</f>
        <v>60</v>
      </c>
      <c r="L196" s="15">
        <f>анкеты!F194</f>
        <v>60</v>
      </c>
      <c r="M196" s="15">
        <f t="shared" si="93"/>
        <v>100</v>
      </c>
      <c r="N196" s="15">
        <f t="shared" si="94"/>
        <v>100</v>
      </c>
      <c r="O196" s="15">
        <f t="shared" si="95"/>
        <v>100</v>
      </c>
      <c r="P196" s="15">
        <f t="shared" si="96"/>
        <v>100</v>
      </c>
      <c r="Q196" s="52">
        <f t="shared" si="97"/>
        <v>100</v>
      </c>
      <c r="R196" s="52">
        <f t="shared" si="98"/>
        <v>100</v>
      </c>
      <c r="S196" s="52">
        <f t="shared" si="99"/>
        <v>100</v>
      </c>
      <c r="T196" s="51">
        <f t="shared" si="100"/>
        <v>100</v>
      </c>
      <c r="U196" s="15">
        <f>SUM('бланки '!CR198:CV198)</f>
        <v>5</v>
      </c>
      <c r="V196" s="15"/>
      <c r="W196" s="15"/>
      <c r="X196" s="15">
        <f>анкеты!H194</f>
        <v>60</v>
      </c>
      <c r="Y196" s="15">
        <f t="shared" si="101"/>
        <v>60</v>
      </c>
      <c r="Z196" s="52">
        <f t="shared" si="102"/>
        <v>100</v>
      </c>
      <c r="AA196" s="52">
        <f t="shared" si="103"/>
        <v>100</v>
      </c>
      <c r="AB196" s="52">
        <f t="shared" si="104"/>
        <v>100</v>
      </c>
      <c r="AC196" s="20">
        <f t="shared" si="105"/>
        <v>100</v>
      </c>
      <c r="AD196" s="15">
        <f>IF('бланки '!I198=1,('бланки '!CX198+'бланки '!CZ198)*3,SUM('бланки '!CW198:DA198))</f>
        <v>0</v>
      </c>
      <c r="AE196" s="15">
        <f>IF('бланки '!H198=2,SUM('бланки '!DE198:DG198)*2-1,SUM('бланки '!DB198:DG198))</f>
        <v>3</v>
      </c>
      <c r="AF196" s="15">
        <f>анкеты!J194</f>
        <v>15</v>
      </c>
      <c r="AG196" s="15">
        <f>анкеты!I194</f>
        <v>15</v>
      </c>
      <c r="AH196" s="52">
        <f t="shared" si="106"/>
        <v>0</v>
      </c>
      <c r="AI196" s="52">
        <f t="shared" si="107"/>
        <v>60</v>
      </c>
      <c r="AJ196" s="2">
        <f t="shared" si="108"/>
        <v>100</v>
      </c>
      <c r="AK196" s="20">
        <f t="shared" si="109"/>
        <v>54</v>
      </c>
      <c r="AL196" s="15">
        <f>анкеты!K194</f>
        <v>60</v>
      </c>
      <c r="AM196" s="15">
        <f t="shared" si="110"/>
        <v>60</v>
      </c>
      <c r="AN196" s="15">
        <f>анкеты!L194</f>
        <v>60</v>
      </c>
      <c r="AO196" s="15">
        <f t="shared" si="111"/>
        <v>60</v>
      </c>
      <c r="AP196" s="15">
        <f>анкеты!N194</f>
        <v>60</v>
      </c>
      <c r="AQ196" s="15">
        <f>анкеты!M194</f>
        <v>60</v>
      </c>
      <c r="AR196" s="52">
        <f t="shared" si="112"/>
        <v>100</v>
      </c>
      <c r="AS196" s="52">
        <f t="shared" si="113"/>
        <v>100</v>
      </c>
      <c r="AT196" s="52">
        <f t="shared" si="114"/>
        <v>100</v>
      </c>
      <c r="AU196" s="51">
        <f t="shared" si="115"/>
        <v>100</v>
      </c>
      <c r="AV196" s="15">
        <f>анкеты!O194</f>
        <v>60</v>
      </c>
      <c r="AW196" s="15">
        <f t="shared" si="116"/>
        <v>60</v>
      </c>
      <c r="AX196" s="15">
        <f>анкеты!P194</f>
        <v>60</v>
      </c>
      <c r="AY196" s="15">
        <f t="shared" si="117"/>
        <v>60</v>
      </c>
      <c r="AZ196" s="15">
        <f>анкеты!Q194</f>
        <v>60</v>
      </c>
      <c r="BA196" s="15">
        <f t="shared" si="118"/>
        <v>60</v>
      </c>
      <c r="BB196" s="52">
        <f t="shared" si="119"/>
        <v>100</v>
      </c>
      <c r="BC196" s="52">
        <f t="shared" si="120"/>
        <v>100</v>
      </c>
      <c r="BD196" s="52">
        <f t="shared" si="121"/>
        <v>100</v>
      </c>
      <c r="BE196" s="51">
        <f t="shared" si="122"/>
        <v>100</v>
      </c>
      <c r="BF196" s="15">
        <f t="shared" si="123"/>
        <v>90.8</v>
      </c>
    </row>
    <row r="197" spans="1:58">
      <c r="A197" s="15">
        <f>'бланки '!D199</f>
        <v>194</v>
      </c>
      <c r="B197" s="15" t="str">
        <f>'бланки '!C199</f>
        <v>Муниципальное бюджетное общеобразовательное учреждение "Шпалозаводская средняя школа"</v>
      </c>
      <c r="C197" s="15">
        <f>анкеты!C195</f>
        <v>24</v>
      </c>
      <c r="D197" s="15">
        <f>SUMIF('бланки '!K199:Y199,"&lt;2")</f>
        <v>14</v>
      </c>
      <c r="E197" s="15">
        <f>COUNTIF('бланки '!K199:Y199,"&lt;2")</f>
        <v>14</v>
      </c>
      <c r="F197" s="15">
        <f>SUMIF('бланки '!Z199:CM199,"&lt;2")</f>
        <v>60</v>
      </c>
      <c r="G197" s="15">
        <f>COUNTIF('бланки '!Z199:CM199,"&lt;2")</f>
        <v>60</v>
      </c>
      <c r="H197" s="15">
        <f>SUM('бланки '!CN199:CQ199)</f>
        <v>4</v>
      </c>
      <c r="I197" s="15">
        <f>анкеты!E195</f>
        <v>24</v>
      </c>
      <c r="J197" s="15">
        <f>анкеты!D195</f>
        <v>24</v>
      </c>
      <c r="K197" s="15">
        <f>анкеты!G195</f>
        <v>24</v>
      </c>
      <c r="L197" s="15">
        <f>анкеты!F195</f>
        <v>24</v>
      </c>
      <c r="M197" s="15">
        <f t="shared" si="93"/>
        <v>100</v>
      </c>
      <c r="N197" s="15">
        <f t="shared" si="94"/>
        <v>100</v>
      </c>
      <c r="O197" s="15">
        <f t="shared" si="95"/>
        <v>100</v>
      </c>
      <c r="P197" s="15">
        <f t="shared" si="96"/>
        <v>100</v>
      </c>
      <c r="Q197" s="52">
        <f t="shared" si="97"/>
        <v>100</v>
      </c>
      <c r="R197" s="52">
        <f t="shared" si="98"/>
        <v>100</v>
      </c>
      <c r="S197" s="52">
        <f t="shared" si="99"/>
        <v>100</v>
      </c>
      <c r="T197" s="51">
        <f t="shared" si="100"/>
        <v>100</v>
      </c>
      <c r="U197" s="15">
        <f>SUM('бланки '!CR199:CV199)</f>
        <v>5</v>
      </c>
      <c r="V197" s="15"/>
      <c r="W197" s="15"/>
      <c r="X197" s="15">
        <f>анкеты!H195</f>
        <v>24</v>
      </c>
      <c r="Y197" s="15">
        <f t="shared" si="101"/>
        <v>24</v>
      </c>
      <c r="Z197" s="52">
        <f t="shared" si="102"/>
        <v>100</v>
      </c>
      <c r="AA197" s="52">
        <f t="shared" si="103"/>
        <v>100</v>
      </c>
      <c r="AB197" s="52">
        <f t="shared" si="104"/>
        <v>100</v>
      </c>
      <c r="AC197" s="20">
        <f t="shared" si="105"/>
        <v>100</v>
      </c>
      <c r="AD197" s="15">
        <f>IF('бланки '!I199=1,('бланки '!CX199+'бланки '!CZ199)*3,SUM('бланки '!CW199:DA199))</f>
        <v>2</v>
      </c>
      <c r="AE197" s="15">
        <f>IF('бланки '!H199=2,SUM('бланки '!DE199:DG199)*2-1,SUM('бланки '!DB199:DG199))</f>
        <v>3</v>
      </c>
      <c r="AF197" s="15">
        <f>анкеты!J195</f>
        <v>6</v>
      </c>
      <c r="AG197" s="15">
        <f>анкеты!I195</f>
        <v>6</v>
      </c>
      <c r="AH197" s="52">
        <f t="shared" si="106"/>
        <v>40</v>
      </c>
      <c r="AI197" s="52">
        <f t="shared" si="107"/>
        <v>60</v>
      </c>
      <c r="AJ197" s="2">
        <f t="shared" si="108"/>
        <v>100</v>
      </c>
      <c r="AK197" s="20">
        <f t="shared" si="109"/>
        <v>66</v>
      </c>
      <c r="AL197" s="15">
        <f>анкеты!K195</f>
        <v>24</v>
      </c>
      <c r="AM197" s="15">
        <f t="shared" si="110"/>
        <v>24</v>
      </c>
      <c r="AN197" s="15">
        <f>анкеты!L195</f>
        <v>24</v>
      </c>
      <c r="AO197" s="15">
        <f t="shared" si="111"/>
        <v>24</v>
      </c>
      <c r="AP197" s="15">
        <f>анкеты!N195</f>
        <v>24</v>
      </c>
      <c r="AQ197" s="15">
        <f>анкеты!M195</f>
        <v>24</v>
      </c>
      <c r="AR197" s="52">
        <f t="shared" si="112"/>
        <v>100</v>
      </c>
      <c r="AS197" s="52">
        <f t="shared" si="113"/>
        <v>100</v>
      </c>
      <c r="AT197" s="52">
        <f t="shared" si="114"/>
        <v>100</v>
      </c>
      <c r="AU197" s="51">
        <f t="shared" si="115"/>
        <v>100</v>
      </c>
      <c r="AV197" s="15">
        <f>анкеты!O195</f>
        <v>24</v>
      </c>
      <c r="AW197" s="15">
        <f t="shared" si="116"/>
        <v>24</v>
      </c>
      <c r="AX197" s="15">
        <f>анкеты!P195</f>
        <v>24</v>
      </c>
      <c r="AY197" s="15">
        <f t="shared" si="117"/>
        <v>24</v>
      </c>
      <c r="AZ197" s="15">
        <f>анкеты!Q195</f>
        <v>24</v>
      </c>
      <c r="BA197" s="15">
        <f t="shared" si="118"/>
        <v>24</v>
      </c>
      <c r="BB197" s="52">
        <f t="shared" si="119"/>
        <v>100</v>
      </c>
      <c r="BC197" s="52">
        <f t="shared" si="120"/>
        <v>100</v>
      </c>
      <c r="BD197" s="52">
        <f t="shared" si="121"/>
        <v>100</v>
      </c>
      <c r="BE197" s="51">
        <f t="shared" si="122"/>
        <v>100</v>
      </c>
      <c r="BF197" s="15">
        <f t="shared" si="123"/>
        <v>93.2</v>
      </c>
    </row>
    <row r="198" spans="1:58">
      <c r="A198" s="15">
        <f>'бланки '!D200</f>
        <v>195</v>
      </c>
      <c r="B198" s="15" t="str">
        <f>'бланки '!C200</f>
        <v>Муниципальное бюджетное общеобразовательное учреждение "Парабельская средняя школа имени Николая Андреевича Образцова"</v>
      </c>
      <c r="C198" s="15">
        <f>анкеты!C196</f>
        <v>352</v>
      </c>
      <c r="D198" s="15">
        <f>SUMIF('бланки '!K200:Y200,"&lt;2")</f>
        <v>14</v>
      </c>
      <c r="E198" s="15">
        <f>COUNTIF('бланки '!K200:Y200,"&lt;2")</f>
        <v>14</v>
      </c>
      <c r="F198" s="15">
        <f>SUMIF('бланки '!Z200:CM200,"&lt;2")</f>
        <v>60</v>
      </c>
      <c r="G198" s="15">
        <f>COUNTIF('бланки '!Z200:CM200,"&lt;2")</f>
        <v>60</v>
      </c>
      <c r="H198" s="15">
        <f>SUM('бланки '!CN200:CQ200)</f>
        <v>4</v>
      </c>
      <c r="I198" s="15">
        <f>анкеты!E196</f>
        <v>352</v>
      </c>
      <c r="J198" s="15">
        <f>анкеты!D196</f>
        <v>352</v>
      </c>
      <c r="K198" s="15">
        <f>анкеты!G196</f>
        <v>352</v>
      </c>
      <c r="L198" s="15">
        <f>анкеты!F196</f>
        <v>352</v>
      </c>
      <c r="M198" s="15">
        <f t="shared" si="93"/>
        <v>100</v>
      </c>
      <c r="N198" s="15">
        <f t="shared" si="94"/>
        <v>100</v>
      </c>
      <c r="O198" s="15">
        <f t="shared" si="95"/>
        <v>100</v>
      </c>
      <c r="P198" s="15">
        <f t="shared" si="96"/>
        <v>100</v>
      </c>
      <c r="Q198" s="52">
        <f t="shared" si="97"/>
        <v>100</v>
      </c>
      <c r="R198" s="52">
        <f t="shared" si="98"/>
        <v>100</v>
      </c>
      <c r="S198" s="52">
        <f t="shared" si="99"/>
        <v>100</v>
      </c>
      <c r="T198" s="51">
        <f t="shared" si="100"/>
        <v>100</v>
      </c>
      <c r="U198" s="15">
        <f>SUM('бланки '!CR200:CV200)</f>
        <v>5</v>
      </c>
      <c r="V198" s="15"/>
      <c r="W198" s="15"/>
      <c r="X198" s="15">
        <f>анкеты!H196</f>
        <v>352</v>
      </c>
      <c r="Y198" s="15">
        <f t="shared" si="101"/>
        <v>352</v>
      </c>
      <c r="Z198" s="52">
        <f t="shared" si="102"/>
        <v>100</v>
      </c>
      <c r="AA198" s="52">
        <f t="shared" si="103"/>
        <v>100</v>
      </c>
      <c r="AB198" s="52">
        <f t="shared" si="104"/>
        <v>100</v>
      </c>
      <c r="AC198" s="20">
        <f t="shared" si="105"/>
        <v>100</v>
      </c>
      <c r="AD198" s="15">
        <f>IF('бланки '!I200=1,('бланки '!CX200+'бланки '!CZ200)*3,SUM('бланки '!CW200:DA200))</f>
        <v>3</v>
      </c>
      <c r="AE198" s="15">
        <f>IF('бланки '!H200=2,SUM('бланки '!DE200:DG200)*2-1,SUM('бланки '!DB200:DG200))</f>
        <v>3</v>
      </c>
      <c r="AF198" s="15">
        <f>анкеты!J196</f>
        <v>88</v>
      </c>
      <c r="AG198" s="15">
        <f>анкеты!I196</f>
        <v>88</v>
      </c>
      <c r="AH198" s="52">
        <f t="shared" si="106"/>
        <v>60</v>
      </c>
      <c r="AI198" s="52">
        <f t="shared" si="107"/>
        <v>60</v>
      </c>
      <c r="AJ198" s="2">
        <f t="shared" si="108"/>
        <v>100</v>
      </c>
      <c r="AK198" s="20">
        <f t="shared" si="109"/>
        <v>72</v>
      </c>
      <c r="AL198" s="15">
        <f>анкеты!K196</f>
        <v>352</v>
      </c>
      <c r="AM198" s="15">
        <f t="shared" si="110"/>
        <v>352</v>
      </c>
      <c r="AN198" s="15">
        <f>анкеты!L196</f>
        <v>352</v>
      </c>
      <c r="AO198" s="15">
        <f t="shared" si="111"/>
        <v>352</v>
      </c>
      <c r="AP198" s="15">
        <f>анкеты!N196</f>
        <v>352</v>
      </c>
      <c r="AQ198" s="15">
        <f>анкеты!M196</f>
        <v>352</v>
      </c>
      <c r="AR198" s="52">
        <f t="shared" si="112"/>
        <v>100</v>
      </c>
      <c r="AS198" s="52">
        <f t="shared" si="113"/>
        <v>100</v>
      </c>
      <c r="AT198" s="52">
        <f t="shared" si="114"/>
        <v>100</v>
      </c>
      <c r="AU198" s="51">
        <f t="shared" si="115"/>
        <v>100</v>
      </c>
      <c r="AV198" s="15">
        <f>анкеты!O196</f>
        <v>352</v>
      </c>
      <c r="AW198" s="15">
        <f t="shared" si="116"/>
        <v>352</v>
      </c>
      <c r="AX198" s="15">
        <f>анкеты!P196</f>
        <v>352</v>
      </c>
      <c r="AY198" s="15">
        <f t="shared" si="117"/>
        <v>352</v>
      </c>
      <c r="AZ198" s="15">
        <f>анкеты!Q196</f>
        <v>352</v>
      </c>
      <c r="BA198" s="15">
        <f t="shared" si="118"/>
        <v>352</v>
      </c>
      <c r="BB198" s="52">
        <f t="shared" si="119"/>
        <v>100</v>
      </c>
      <c r="BC198" s="52">
        <f t="shared" si="120"/>
        <v>100</v>
      </c>
      <c r="BD198" s="52">
        <f t="shared" si="121"/>
        <v>100</v>
      </c>
      <c r="BE198" s="51">
        <f t="shared" si="122"/>
        <v>100</v>
      </c>
      <c r="BF198" s="15">
        <f t="shared" si="123"/>
        <v>94.4</v>
      </c>
    </row>
    <row r="199" spans="1:58">
      <c r="A199" s="15">
        <f>'бланки '!D201</f>
        <v>196</v>
      </c>
      <c r="B199" s="15" t="str">
        <f>'бланки '!C201</f>
        <v>Муниципальное бюджетное общеобразовательное учреждение "Парабельская гимназия"</v>
      </c>
      <c r="C199" s="15">
        <f>анкеты!C197</f>
        <v>342</v>
      </c>
      <c r="D199" s="15">
        <f>SUMIF('бланки '!K201:Y201,"&lt;2")</f>
        <v>14</v>
      </c>
      <c r="E199" s="15">
        <f>COUNTIF('бланки '!K201:Y201,"&lt;2")</f>
        <v>14</v>
      </c>
      <c r="F199" s="15">
        <f>SUMIF('бланки '!Z201:CM201,"&lt;2")</f>
        <v>60</v>
      </c>
      <c r="G199" s="15">
        <f>COUNTIF('бланки '!Z201:CM201,"&lt;2")</f>
        <v>60</v>
      </c>
      <c r="H199" s="15">
        <f>SUM('бланки '!CN201:CQ201)</f>
        <v>4</v>
      </c>
      <c r="I199" s="15">
        <f>анкеты!E197</f>
        <v>342</v>
      </c>
      <c r="J199" s="15">
        <f>анкеты!D197</f>
        <v>342</v>
      </c>
      <c r="K199" s="15">
        <f>анкеты!G197</f>
        <v>342</v>
      </c>
      <c r="L199" s="15">
        <f>анкеты!F197</f>
        <v>342</v>
      </c>
      <c r="M199" s="15">
        <f t="shared" si="93"/>
        <v>100</v>
      </c>
      <c r="N199" s="15">
        <f t="shared" si="94"/>
        <v>100</v>
      </c>
      <c r="O199" s="15">
        <f t="shared" si="95"/>
        <v>100</v>
      </c>
      <c r="P199" s="15">
        <f t="shared" si="96"/>
        <v>100</v>
      </c>
      <c r="Q199" s="52">
        <f t="shared" si="97"/>
        <v>100</v>
      </c>
      <c r="R199" s="52">
        <f t="shared" si="98"/>
        <v>100</v>
      </c>
      <c r="S199" s="52">
        <f t="shared" si="99"/>
        <v>100</v>
      </c>
      <c r="T199" s="51">
        <f t="shared" si="100"/>
        <v>100</v>
      </c>
      <c r="U199" s="15">
        <f>SUM('бланки '!CR201:CV201)</f>
        <v>5</v>
      </c>
      <c r="V199" s="15"/>
      <c r="W199" s="15"/>
      <c r="X199" s="15">
        <f>анкеты!H197</f>
        <v>342</v>
      </c>
      <c r="Y199" s="15">
        <f t="shared" si="101"/>
        <v>342</v>
      </c>
      <c r="Z199" s="52">
        <f t="shared" si="102"/>
        <v>100</v>
      </c>
      <c r="AA199" s="52">
        <f t="shared" si="103"/>
        <v>100</v>
      </c>
      <c r="AB199" s="52">
        <f t="shared" si="104"/>
        <v>100</v>
      </c>
      <c r="AC199" s="20">
        <f t="shared" si="105"/>
        <v>100</v>
      </c>
      <c r="AD199" s="15">
        <f>IF('бланки '!I201=1,('бланки '!CX201+'бланки '!CZ201)*3,SUM('бланки '!CW201:DA201))</f>
        <v>2</v>
      </c>
      <c r="AE199" s="15">
        <f>IF('бланки '!H201=2,SUM('бланки '!DE201:DG201)*2-1,SUM('бланки '!DB201:DG201))</f>
        <v>3</v>
      </c>
      <c r="AF199" s="15">
        <f>анкеты!J197</f>
        <v>86</v>
      </c>
      <c r="AG199" s="15">
        <f>анкеты!I197</f>
        <v>86</v>
      </c>
      <c r="AH199" s="52">
        <f t="shared" si="106"/>
        <v>40</v>
      </c>
      <c r="AI199" s="52">
        <f t="shared" si="107"/>
        <v>60</v>
      </c>
      <c r="AJ199" s="2">
        <f t="shared" si="108"/>
        <v>100</v>
      </c>
      <c r="AK199" s="20">
        <f t="shared" si="109"/>
        <v>66</v>
      </c>
      <c r="AL199" s="15">
        <f>анкеты!K197</f>
        <v>342</v>
      </c>
      <c r="AM199" s="15">
        <f t="shared" si="110"/>
        <v>342</v>
      </c>
      <c r="AN199" s="15">
        <f>анкеты!L197</f>
        <v>342</v>
      </c>
      <c r="AO199" s="15">
        <f t="shared" si="111"/>
        <v>342</v>
      </c>
      <c r="AP199" s="15">
        <f>анкеты!N197</f>
        <v>342</v>
      </c>
      <c r="AQ199" s="15">
        <f>анкеты!M197</f>
        <v>342</v>
      </c>
      <c r="AR199" s="52">
        <f t="shared" si="112"/>
        <v>100</v>
      </c>
      <c r="AS199" s="52">
        <f t="shared" si="113"/>
        <v>100</v>
      </c>
      <c r="AT199" s="52">
        <f t="shared" si="114"/>
        <v>100</v>
      </c>
      <c r="AU199" s="51">
        <f t="shared" si="115"/>
        <v>100</v>
      </c>
      <c r="AV199" s="15">
        <f>анкеты!O197</f>
        <v>342</v>
      </c>
      <c r="AW199" s="15">
        <f t="shared" si="116"/>
        <v>342</v>
      </c>
      <c r="AX199" s="15">
        <f>анкеты!P197</f>
        <v>342</v>
      </c>
      <c r="AY199" s="15">
        <f t="shared" si="117"/>
        <v>342</v>
      </c>
      <c r="AZ199" s="15">
        <f>анкеты!Q197</f>
        <v>342</v>
      </c>
      <c r="BA199" s="15">
        <f t="shared" si="118"/>
        <v>342</v>
      </c>
      <c r="BB199" s="52">
        <f t="shared" si="119"/>
        <v>100</v>
      </c>
      <c r="BC199" s="52">
        <f t="shared" si="120"/>
        <v>100</v>
      </c>
      <c r="BD199" s="52">
        <f t="shared" si="121"/>
        <v>100</v>
      </c>
      <c r="BE199" s="51">
        <f t="shared" si="122"/>
        <v>100</v>
      </c>
      <c r="BF199" s="15">
        <f t="shared" si="123"/>
        <v>93.2</v>
      </c>
    </row>
    <row r="200" spans="1:58">
      <c r="A200" s="15">
        <f>'бланки '!D202</f>
        <v>197</v>
      </c>
      <c r="B200" s="15" t="str">
        <f>'бланки '!C202</f>
        <v>Муниципальное казённое общеобразовательное учреждение "Заводская средняя школа"</v>
      </c>
      <c r="C200" s="15">
        <f>анкеты!C198</f>
        <v>62</v>
      </c>
      <c r="D200" s="15">
        <f>SUMIF('бланки '!K202:Y202,"&lt;2")</f>
        <v>14</v>
      </c>
      <c r="E200" s="15">
        <f>COUNTIF('бланки '!K202:Y202,"&lt;2")</f>
        <v>14</v>
      </c>
      <c r="F200" s="15">
        <f>SUMIF('бланки '!Z202:CM202,"&lt;2")</f>
        <v>60</v>
      </c>
      <c r="G200" s="15">
        <f>COUNTIF('бланки '!Z202:CM202,"&lt;2")</f>
        <v>60</v>
      </c>
      <c r="H200" s="15">
        <f>SUM('бланки '!CN202:CQ202)</f>
        <v>4</v>
      </c>
      <c r="I200" s="15">
        <f>анкеты!E198</f>
        <v>62</v>
      </c>
      <c r="J200" s="15">
        <f>анкеты!D198</f>
        <v>62</v>
      </c>
      <c r="K200" s="15">
        <f>анкеты!G198</f>
        <v>62</v>
      </c>
      <c r="L200" s="15">
        <f>анкеты!F198</f>
        <v>62</v>
      </c>
      <c r="M200" s="15">
        <f t="shared" si="93"/>
        <v>100</v>
      </c>
      <c r="N200" s="15">
        <f t="shared" si="94"/>
        <v>100</v>
      </c>
      <c r="O200" s="15">
        <f t="shared" si="95"/>
        <v>100</v>
      </c>
      <c r="P200" s="15">
        <f t="shared" si="96"/>
        <v>100</v>
      </c>
      <c r="Q200" s="52">
        <f t="shared" si="97"/>
        <v>100</v>
      </c>
      <c r="R200" s="52">
        <f t="shared" si="98"/>
        <v>100</v>
      </c>
      <c r="S200" s="52">
        <f t="shared" si="99"/>
        <v>100</v>
      </c>
      <c r="T200" s="51">
        <f t="shared" si="100"/>
        <v>100</v>
      </c>
      <c r="U200" s="15">
        <f>SUM('бланки '!CR202:CV202)</f>
        <v>5</v>
      </c>
      <c r="V200" s="15"/>
      <c r="W200" s="15"/>
      <c r="X200" s="15">
        <f>анкеты!H198</f>
        <v>62</v>
      </c>
      <c r="Y200" s="15">
        <f t="shared" si="101"/>
        <v>62</v>
      </c>
      <c r="Z200" s="52">
        <f t="shared" si="102"/>
        <v>100</v>
      </c>
      <c r="AA200" s="52">
        <f t="shared" si="103"/>
        <v>100</v>
      </c>
      <c r="AB200" s="52">
        <f t="shared" si="104"/>
        <v>100</v>
      </c>
      <c r="AC200" s="20">
        <f t="shared" si="105"/>
        <v>100</v>
      </c>
      <c r="AD200" s="15">
        <f>IF('бланки '!I202=1,('бланки '!CX202+'бланки '!CZ202)*3,SUM('бланки '!CW202:DA202))</f>
        <v>0</v>
      </c>
      <c r="AE200" s="15">
        <f>IF('бланки '!H202=2,SUM('бланки '!DE202:DG202)*2-1,SUM('бланки '!DB202:DG202))</f>
        <v>4</v>
      </c>
      <c r="AF200" s="15">
        <f>анкеты!J198</f>
        <v>16</v>
      </c>
      <c r="AG200" s="15">
        <f>анкеты!I198</f>
        <v>16</v>
      </c>
      <c r="AH200" s="52">
        <f t="shared" si="106"/>
        <v>0</v>
      </c>
      <c r="AI200" s="52">
        <f t="shared" si="107"/>
        <v>80</v>
      </c>
      <c r="AJ200" s="2">
        <f t="shared" si="108"/>
        <v>100</v>
      </c>
      <c r="AK200" s="20">
        <f t="shared" si="109"/>
        <v>62</v>
      </c>
      <c r="AL200" s="15">
        <f>анкеты!K198</f>
        <v>62</v>
      </c>
      <c r="AM200" s="15">
        <f t="shared" si="110"/>
        <v>62</v>
      </c>
      <c r="AN200" s="15">
        <f>анкеты!L198</f>
        <v>62</v>
      </c>
      <c r="AO200" s="15">
        <f t="shared" si="111"/>
        <v>62</v>
      </c>
      <c r="AP200" s="15">
        <f>анкеты!N198</f>
        <v>62</v>
      </c>
      <c r="AQ200" s="15">
        <f>анкеты!M198</f>
        <v>62</v>
      </c>
      <c r="AR200" s="52">
        <f t="shared" si="112"/>
        <v>100</v>
      </c>
      <c r="AS200" s="52">
        <f t="shared" si="113"/>
        <v>100</v>
      </c>
      <c r="AT200" s="52">
        <f t="shared" si="114"/>
        <v>100</v>
      </c>
      <c r="AU200" s="51">
        <f t="shared" si="115"/>
        <v>100</v>
      </c>
      <c r="AV200" s="15">
        <f>анкеты!O198</f>
        <v>62</v>
      </c>
      <c r="AW200" s="15">
        <f t="shared" si="116"/>
        <v>62</v>
      </c>
      <c r="AX200" s="15">
        <f>анкеты!P198</f>
        <v>62</v>
      </c>
      <c r="AY200" s="15">
        <f t="shared" si="117"/>
        <v>62</v>
      </c>
      <c r="AZ200" s="15">
        <f>анкеты!Q198</f>
        <v>62</v>
      </c>
      <c r="BA200" s="15">
        <f t="shared" si="118"/>
        <v>62</v>
      </c>
      <c r="BB200" s="52">
        <f t="shared" si="119"/>
        <v>100</v>
      </c>
      <c r="BC200" s="52">
        <f t="shared" si="120"/>
        <v>100</v>
      </c>
      <c r="BD200" s="52">
        <f t="shared" si="121"/>
        <v>100</v>
      </c>
      <c r="BE200" s="51">
        <f t="shared" si="122"/>
        <v>100</v>
      </c>
      <c r="BF200" s="15">
        <f t="shared" si="123"/>
        <v>92.4</v>
      </c>
    </row>
    <row r="201" spans="1:58">
      <c r="A201" s="15">
        <f>'бланки '!D203</f>
        <v>198</v>
      </c>
      <c r="B201" s="15" t="str">
        <f>'бланки '!C203</f>
        <v>Муниципальное бюджетное общеобразовательное учреждение "Нарымская средняя школа"</v>
      </c>
      <c r="C201" s="15">
        <f>анкеты!C199</f>
        <v>53</v>
      </c>
      <c r="D201" s="15">
        <f>SUMIF('бланки '!K203:Y203,"&lt;2")</f>
        <v>14</v>
      </c>
      <c r="E201" s="15">
        <f>COUNTIF('бланки '!K203:Y203,"&lt;2")</f>
        <v>14</v>
      </c>
      <c r="F201" s="15">
        <f>SUMIF('бланки '!Z203:CM203,"&lt;2")</f>
        <v>60</v>
      </c>
      <c r="G201" s="15">
        <f>COUNTIF('бланки '!Z203:CM203,"&lt;2")</f>
        <v>60</v>
      </c>
      <c r="H201" s="15">
        <f>SUM('бланки '!CN203:CQ203)</f>
        <v>4</v>
      </c>
      <c r="I201" s="15">
        <f>анкеты!E199</f>
        <v>53</v>
      </c>
      <c r="J201" s="15">
        <f>анкеты!D199</f>
        <v>53</v>
      </c>
      <c r="K201" s="15">
        <f>анкеты!G199</f>
        <v>53</v>
      </c>
      <c r="L201" s="15">
        <f>анкеты!F199</f>
        <v>53</v>
      </c>
      <c r="M201" s="15">
        <f t="shared" si="93"/>
        <v>100</v>
      </c>
      <c r="N201" s="15">
        <f t="shared" si="94"/>
        <v>100</v>
      </c>
      <c r="O201" s="15">
        <f t="shared" si="95"/>
        <v>100</v>
      </c>
      <c r="P201" s="15">
        <f t="shared" si="96"/>
        <v>100</v>
      </c>
      <c r="Q201" s="52">
        <f t="shared" si="97"/>
        <v>100</v>
      </c>
      <c r="R201" s="52">
        <f t="shared" si="98"/>
        <v>100</v>
      </c>
      <c r="S201" s="52">
        <f t="shared" si="99"/>
        <v>100</v>
      </c>
      <c r="T201" s="51">
        <f t="shared" si="100"/>
        <v>100</v>
      </c>
      <c r="U201" s="15">
        <f>SUM('бланки '!CR203:CV203)</f>
        <v>5</v>
      </c>
      <c r="V201" s="15"/>
      <c r="W201" s="15"/>
      <c r="X201" s="15">
        <f>анкеты!H199</f>
        <v>53</v>
      </c>
      <c r="Y201" s="15">
        <f t="shared" si="101"/>
        <v>53</v>
      </c>
      <c r="Z201" s="52">
        <f t="shared" si="102"/>
        <v>100</v>
      </c>
      <c r="AA201" s="52">
        <f t="shared" si="103"/>
        <v>100</v>
      </c>
      <c r="AB201" s="52">
        <f t="shared" si="104"/>
        <v>100</v>
      </c>
      <c r="AC201" s="20">
        <f t="shared" si="105"/>
        <v>100</v>
      </c>
      <c r="AD201" s="15">
        <f>IF('бланки '!I203=1,('бланки '!CX203+'бланки '!CZ203)*3,SUM('бланки '!CW203:DA203))</f>
        <v>1</v>
      </c>
      <c r="AE201" s="15">
        <f>IF('бланки '!H203=2,SUM('бланки '!DE203:DG203)*2-1,SUM('бланки '!DB203:DG203))</f>
        <v>3</v>
      </c>
      <c r="AF201" s="15">
        <f>анкеты!J199</f>
        <v>14</v>
      </c>
      <c r="AG201" s="15">
        <f>анкеты!I199</f>
        <v>14</v>
      </c>
      <c r="AH201" s="52">
        <f t="shared" si="106"/>
        <v>20</v>
      </c>
      <c r="AI201" s="52">
        <f t="shared" si="107"/>
        <v>60</v>
      </c>
      <c r="AJ201" s="2">
        <f t="shared" si="108"/>
        <v>100</v>
      </c>
      <c r="AK201" s="20">
        <f t="shared" si="109"/>
        <v>60</v>
      </c>
      <c r="AL201" s="15">
        <f>анкеты!K199</f>
        <v>53</v>
      </c>
      <c r="AM201" s="15">
        <f t="shared" si="110"/>
        <v>53</v>
      </c>
      <c r="AN201" s="15">
        <f>анкеты!L199</f>
        <v>53</v>
      </c>
      <c r="AO201" s="15">
        <f t="shared" si="111"/>
        <v>53</v>
      </c>
      <c r="AP201" s="15">
        <f>анкеты!N199</f>
        <v>53</v>
      </c>
      <c r="AQ201" s="15">
        <f>анкеты!M199</f>
        <v>53</v>
      </c>
      <c r="AR201" s="52">
        <f t="shared" si="112"/>
        <v>100</v>
      </c>
      <c r="AS201" s="52">
        <f t="shared" si="113"/>
        <v>100</v>
      </c>
      <c r="AT201" s="52">
        <f t="shared" si="114"/>
        <v>100</v>
      </c>
      <c r="AU201" s="51">
        <f t="shared" si="115"/>
        <v>100</v>
      </c>
      <c r="AV201" s="15">
        <f>анкеты!O199</f>
        <v>53</v>
      </c>
      <c r="AW201" s="15">
        <f t="shared" si="116"/>
        <v>53</v>
      </c>
      <c r="AX201" s="15">
        <f>анкеты!P199</f>
        <v>53</v>
      </c>
      <c r="AY201" s="15">
        <f t="shared" si="117"/>
        <v>53</v>
      </c>
      <c r="AZ201" s="15">
        <f>анкеты!Q199</f>
        <v>53</v>
      </c>
      <c r="BA201" s="15">
        <f t="shared" si="118"/>
        <v>53</v>
      </c>
      <c r="BB201" s="52">
        <f t="shared" si="119"/>
        <v>100</v>
      </c>
      <c r="BC201" s="52">
        <f t="shared" si="120"/>
        <v>100</v>
      </c>
      <c r="BD201" s="52">
        <f t="shared" si="121"/>
        <v>100</v>
      </c>
      <c r="BE201" s="51">
        <f t="shared" si="122"/>
        <v>100</v>
      </c>
      <c r="BF201" s="15">
        <f t="shared" si="123"/>
        <v>92</v>
      </c>
    </row>
    <row r="202" spans="1:58">
      <c r="A202" s="15">
        <f>'бланки '!D204</f>
        <v>199</v>
      </c>
      <c r="B202" s="15" t="str">
        <f>'бланки '!C204</f>
        <v>Муниципальное казённое общеобразовательное учреждение "Нельмачевская основная школа"</v>
      </c>
      <c r="C202" s="15">
        <f>анкеты!C200</f>
        <v>7</v>
      </c>
      <c r="D202" s="15">
        <f>SUMIF('бланки '!K204:Y204,"&lt;2")</f>
        <v>14</v>
      </c>
      <c r="E202" s="15">
        <f>COUNTIF('бланки '!K204:Y204,"&lt;2")</f>
        <v>14</v>
      </c>
      <c r="F202" s="15">
        <f>SUMIF('бланки '!Z204:CM204,"&lt;2")</f>
        <v>60</v>
      </c>
      <c r="G202" s="15">
        <f>COUNTIF('бланки '!Z204:CM204,"&lt;2")</f>
        <v>60</v>
      </c>
      <c r="H202" s="15">
        <f>SUM('бланки '!CN204:CQ204)</f>
        <v>4</v>
      </c>
      <c r="I202" s="15">
        <f>анкеты!E200</f>
        <v>7</v>
      </c>
      <c r="J202" s="15">
        <f>анкеты!D200</f>
        <v>7</v>
      </c>
      <c r="K202" s="15">
        <f>анкеты!G200</f>
        <v>7</v>
      </c>
      <c r="L202" s="15">
        <f>анкеты!F200</f>
        <v>7</v>
      </c>
      <c r="M202" s="15">
        <f t="shared" si="93"/>
        <v>100</v>
      </c>
      <c r="N202" s="15">
        <f t="shared" si="94"/>
        <v>100</v>
      </c>
      <c r="O202" s="15">
        <f t="shared" si="95"/>
        <v>100</v>
      </c>
      <c r="P202" s="15">
        <f t="shared" si="96"/>
        <v>100</v>
      </c>
      <c r="Q202" s="52">
        <f t="shared" si="97"/>
        <v>100</v>
      </c>
      <c r="R202" s="52">
        <f t="shared" si="98"/>
        <v>100</v>
      </c>
      <c r="S202" s="52">
        <f t="shared" si="99"/>
        <v>100</v>
      </c>
      <c r="T202" s="51">
        <f t="shared" si="100"/>
        <v>100</v>
      </c>
      <c r="U202" s="15">
        <f>SUM('бланки '!CR204:CV204)</f>
        <v>5</v>
      </c>
      <c r="V202" s="15"/>
      <c r="W202" s="15"/>
      <c r="X202" s="15">
        <f>анкеты!H200</f>
        <v>7</v>
      </c>
      <c r="Y202" s="15">
        <f t="shared" si="101"/>
        <v>7</v>
      </c>
      <c r="Z202" s="52">
        <f t="shared" si="102"/>
        <v>100</v>
      </c>
      <c r="AA202" s="52">
        <f t="shared" si="103"/>
        <v>100</v>
      </c>
      <c r="AB202" s="52">
        <f t="shared" si="104"/>
        <v>100</v>
      </c>
      <c r="AC202" s="20">
        <f t="shared" si="105"/>
        <v>100</v>
      </c>
      <c r="AD202" s="15">
        <f>IF('бланки '!I204=1,('бланки '!CX204+'бланки '!CZ204)*3,SUM('бланки '!CW204:DA204))</f>
        <v>2</v>
      </c>
      <c r="AE202" s="15">
        <f>IF('бланки '!H204=2,SUM('бланки '!DE204:DG204)*2-1,SUM('бланки '!DB204:DG204))</f>
        <v>3</v>
      </c>
      <c r="AF202" s="15">
        <f>анкеты!J200</f>
        <v>2</v>
      </c>
      <c r="AG202" s="15">
        <f>анкеты!I200</f>
        <v>2</v>
      </c>
      <c r="AH202" s="52">
        <f t="shared" si="106"/>
        <v>40</v>
      </c>
      <c r="AI202" s="52">
        <f t="shared" si="107"/>
        <v>60</v>
      </c>
      <c r="AJ202" s="2">
        <f t="shared" si="108"/>
        <v>100</v>
      </c>
      <c r="AK202" s="20">
        <f t="shared" si="109"/>
        <v>66</v>
      </c>
      <c r="AL202" s="15">
        <f>анкеты!K200</f>
        <v>7</v>
      </c>
      <c r="AM202" s="15">
        <f t="shared" si="110"/>
        <v>7</v>
      </c>
      <c r="AN202" s="15">
        <f>анкеты!L200</f>
        <v>7</v>
      </c>
      <c r="AO202" s="15">
        <f t="shared" si="111"/>
        <v>7</v>
      </c>
      <c r="AP202" s="15">
        <f>анкеты!N200</f>
        <v>7</v>
      </c>
      <c r="AQ202" s="15">
        <f>анкеты!M200</f>
        <v>7</v>
      </c>
      <c r="AR202" s="52">
        <f t="shared" si="112"/>
        <v>100</v>
      </c>
      <c r="AS202" s="52">
        <f t="shared" si="113"/>
        <v>100</v>
      </c>
      <c r="AT202" s="52">
        <f t="shared" si="114"/>
        <v>100</v>
      </c>
      <c r="AU202" s="51">
        <f t="shared" si="115"/>
        <v>100</v>
      </c>
      <c r="AV202" s="15">
        <f>анкеты!O200</f>
        <v>7</v>
      </c>
      <c r="AW202" s="15">
        <f t="shared" si="116"/>
        <v>7</v>
      </c>
      <c r="AX202" s="15">
        <f>анкеты!P200</f>
        <v>7</v>
      </c>
      <c r="AY202" s="15">
        <f t="shared" si="117"/>
        <v>7</v>
      </c>
      <c r="AZ202" s="15">
        <f>анкеты!Q200</f>
        <v>7</v>
      </c>
      <c r="BA202" s="15">
        <f t="shared" si="118"/>
        <v>7</v>
      </c>
      <c r="BB202" s="52">
        <f t="shared" si="119"/>
        <v>100</v>
      </c>
      <c r="BC202" s="52">
        <f t="shared" si="120"/>
        <v>100</v>
      </c>
      <c r="BD202" s="52">
        <f t="shared" si="121"/>
        <v>100</v>
      </c>
      <c r="BE202" s="51">
        <f t="shared" si="122"/>
        <v>100</v>
      </c>
      <c r="BF202" s="15">
        <f t="shared" si="123"/>
        <v>93.2</v>
      </c>
    </row>
    <row r="203" spans="1:58">
      <c r="A203" s="15">
        <f>'бланки '!D205</f>
        <v>200</v>
      </c>
      <c r="B203" s="15" t="str">
        <f>'бланки '!C205</f>
        <v>Муниципальное бюджетное общеобразовательное учреждение "Старицинская средняя школа"</v>
      </c>
      <c r="C203" s="15">
        <f>анкеты!C201</f>
        <v>16</v>
      </c>
      <c r="D203" s="15">
        <f>SUMIF('бланки '!K205:Y205,"&lt;2")</f>
        <v>14</v>
      </c>
      <c r="E203" s="15">
        <f>COUNTIF('бланки '!K205:Y205,"&lt;2")</f>
        <v>14</v>
      </c>
      <c r="F203" s="15">
        <f>SUMIF('бланки '!Z205:CM205,"&lt;2")</f>
        <v>60</v>
      </c>
      <c r="G203" s="15">
        <f>COUNTIF('бланки '!Z205:CM205,"&lt;2")</f>
        <v>60</v>
      </c>
      <c r="H203" s="15">
        <f>SUM('бланки '!CN205:CQ205)</f>
        <v>4</v>
      </c>
      <c r="I203" s="15">
        <f>анкеты!E201</f>
        <v>16</v>
      </c>
      <c r="J203" s="15">
        <f>анкеты!D201</f>
        <v>16</v>
      </c>
      <c r="K203" s="15">
        <f>анкеты!G201</f>
        <v>16</v>
      </c>
      <c r="L203" s="15">
        <f>анкеты!F201</f>
        <v>16</v>
      </c>
      <c r="M203" s="15">
        <f t="shared" si="93"/>
        <v>100</v>
      </c>
      <c r="N203" s="15">
        <f t="shared" si="94"/>
        <v>100</v>
      </c>
      <c r="O203" s="15">
        <f t="shared" si="95"/>
        <v>100</v>
      </c>
      <c r="P203" s="15">
        <f t="shared" si="96"/>
        <v>100</v>
      </c>
      <c r="Q203" s="52">
        <f t="shared" si="97"/>
        <v>100</v>
      </c>
      <c r="R203" s="52">
        <f t="shared" si="98"/>
        <v>100</v>
      </c>
      <c r="S203" s="52">
        <f t="shared" si="99"/>
        <v>100</v>
      </c>
      <c r="T203" s="51">
        <f t="shared" si="100"/>
        <v>100</v>
      </c>
      <c r="U203" s="15">
        <f>SUM('бланки '!CR205:CV205)</f>
        <v>5</v>
      </c>
      <c r="V203" s="15"/>
      <c r="W203" s="15"/>
      <c r="X203" s="15">
        <f>анкеты!H201</f>
        <v>16</v>
      </c>
      <c r="Y203" s="15">
        <f t="shared" si="101"/>
        <v>16</v>
      </c>
      <c r="Z203" s="52">
        <f t="shared" si="102"/>
        <v>100</v>
      </c>
      <c r="AA203" s="52">
        <f t="shared" si="103"/>
        <v>100</v>
      </c>
      <c r="AB203" s="52">
        <f t="shared" si="104"/>
        <v>100</v>
      </c>
      <c r="AC203" s="20">
        <f t="shared" si="105"/>
        <v>100</v>
      </c>
      <c r="AD203" s="15">
        <f>IF('бланки '!I205=1,('бланки '!CX205+'бланки '!CZ205)*3,SUM('бланки '!CW205:DA205))</f>
        <v>1</v>
      </c>
      <c r="AE203" s="15">
        <f>IF('бланки '!H205=2,SUM('бланки '!DE205:DG205)*2-1,SUM('бланки '!DB205:DG205))</f>
        <v>3</v>
      </c>
      <c r="AF203" s="15">
        <f>анкеты!J201</f>
        <v>4</v>
      </c>
      <c r="AG203" s="15">
        <f>анкеты!I201</f>
        <v>4</v>
      </c>
      <c r="AH203" s="52">
        <f t="shared" si="106"/>
        <v>20</v>
      </c>
      <c r="AI203" s="52">
        <f t="shared" si="107"/>
        <v>60</v>
      </c>
      <c r="AJ203" s="2">
        <f t="shared" si="108"/>
        <v>100</v>
      </c>
      <c r="AK203" s="20">
        <f t="shared" si="109"/>
        <v>60</v>
      </c>
      <c r="AL203" s="15">
        <f>анкеты!K201</f>
        <v>16</v>
      </c>
      <c r="AM203" s="15">
        <f t="shared" si="110"/>
        <v>16</v>
      </c>
      <c r="AN203" s="15">
        <f>анкеты!L201</f>
        <v>16</v>
      </c>
      <c r="AO203" s="15">
        <f t="shared" si="111"/>
        <v>16</v>
      </c>
      <c r="AP203" s="15">
        <f>анкеты!N201</f>
        <v>16</v>
      </c>
      <c r="AQ203" s="15">
        <f>анкеты!M201</f>
        <v>16</v>
      </c>
      <c r="AR203" s="52">
        <f t="shared" si="112"/>
        <v>100</v>
      </c>
      <c r="AS203" s="52">
        <f t="shared" si="113"/>
        <v>100</v>
      </c>
      <c r="AT203" s="52">
        <f t="shared" si="114"/>
        <v>100</v>
      </c>
      <c r="AU203" s="51">
        <f t="shared" si="115"/>
        <v>100</v>
      </c>
      <c r="AV203" s="15">
        <f>анкеты!O201</f>
        <v>16</v>
      </c>
      <c r="AW203" s="15">
        <f t="shared" si="116"/>
        <v>16</v>
      </c>
      <c r="AX203" s="15">
        <f>анкеты!P201</f>
        <v>16</v>
      </c>
      <c r="AY203" s="15">
        <f t="shared" si="117"/>
        <v>16</v>
      </c>
      <c r="AZ203" s="15">
        <f>анкеты!Q201</f>
        <v>16</v>
      </c>
      <c r="BA203" s="15">
        <f t="shared" si="118"/>
        <v>16</v>
      </c>
      <c r="BB203" s="52">
        <f t="shared" si="119"/>
        <v>100</v>
      </c>
      <c r="BC203" s="52">
        <f t="shared" si="120"/>
        <v>100</v>
      </c>
      <c r="BD203" s="52">
        <f t="shared" si="121"/>
        <v>100</v>
      </c>
      <c r="BE203" s="51">
        <f t="shared" si="122"/>
        <v>100</v>
      </c>
      <c r="BF203" s="15">
        <f t="shared" si="123"/>
        <v>92</v>
      </c>
    </row>
    <row r="204" spans="1:58">
      <c r="A204" s="15">
        <f>'бланки '!D206</f>
        <v>201</v>
      </c>
      <c r="B204" s="15" t="str">
        <f>'бланки '!C206</f>
        <v>Муниципальное автономное общеобразовательное учреждение Сергеевская средняя общеобразовательная школа Первомайского района</v>
      </c>
      <c r="C204" s="15">
        <f>анкеты!C202</f>
        <v>57</v>
      </c>
      <c r="D204" s="15">
        <f>SUMIF('бланки '!K206:Y206,"&lt;2")</f>
        <v>14</v>
      </c>
      <c r="E204" s="15">
        <f>COUNTIF('бланки '!K206:Y206,"&lt;2")</f>
        <v>14</v>
      </c>
      <c r="F204" s="15">
        <f>SUMIF('бланки '!Z206:CM206,"&lt;2")</f>
        <v>60</v>
      </c>
      <c r="G204" s="15">
        <f>COUNTIF('бланки '!Z206:CM206,"&lt;2")</f>
        <v>60</v>
      </c>
      <c r="H204" s="15">
        <f>SUM('бланки '!CN206:CQ206)</f>
        <v>4</v>
      </c>
      <c r="I204" s="15">
        <f>анкеты!E202</f>
        <v>57</v>
      </c>
      <c r="J204" s="15">
        <f>анкеты!D202</f>
        <v>57</v>
      </c>
      <c r="K204" s="15">
        <f>анкеты!G202</f>
        <v>57</v>
      </c>
      <c r="L204" s="15">
        <f>анкеты!F202</f>
        <v>57</v>
      </c>
      <c r="M204" s="15">
        <f t="shared" si="93"/>
        <v>100</v>
      </c>
      <c r="N204" s="15">
        <f t="shared" si="94"/>
        <v>100</v>
      </c>
      <c r="O204" s="15">
        <f t="shared" si="95"/>
        <v>100</v>
      </c>
      <c r="P204" s="15">
        <f t="shared" si="96"/>
        <v>100</v>
      </c>
      <c r="Q204" s="52">
        <f t="shared" si="97"/>
        <v>100</v>
      </c>
      <c r="R204" s="52">
        <f t="shared" si="98"/>
        <v>100</v>
      </c>
      <c r="S204" s="52">
        <f t="shared" si="99"/>
        <v>100</v>
      </c>
      <c r="T204" s="51">
        <f t="shared" si="100"/>
        <v>100</v>
      </c>
      <c r="U204" s="15">
        <f>SUM('бланки '!CR206:CV206)</f>
        <v>5</v>
      </c>
      <c r="V204" s="15"/>
      <c r="W204" s="15"/>
      <c r="X204" s="15">
        <f>анкеты!H202</f>
        <v>57</v>
      </c>
      <c r="Y204" s="15">
        <f t="shared" si="101"/>
        <v>57</v>
      </c>
      <c r="Z204" s="52">
        <f t="shared" si="102"/>
        <v>100</v>
      </c>
      <c r="AA204" s="52">
        <f t="shared" si="103"/>
        <v>100</v>
      </c>
      <c r="AB204" s="52">
        <f t="shared" si="104"/>
        <v>100</v>
      </c>
      <c r="AC204" s="20">
        <f t="shared" si="105"/>
        <v>100</v>
      </c>
      <c r="AD204" s="15">
        <f>IF('бланки '!I206=1,('бланки '!CX206+'бланки '!CZ206)*3,SUM('бланки '!CW206:DA206))</f>
        <v>2</v>
      </c>
      <c r="AE204" s="15">
        <f>IF('бланки '!H206=2,SUM('бланки '!DE206:DG206)*2-1,SUM('бланки '!DB206:DG206))</f>
        <v>3</v>
      </c>
      <c r="AF204" s="15">
        <f>анкеты!J202</f>
        <v>15</v>
      </c>
      <c r="AG204" s="15">
        <f>анкеты!I202</f>
        <v>15</v>
      </c>
      <c r="AH204" s="52">
        <f t="shared" si="106"/>
        <v>40</v>
      </c>
      <c r="AI204" s="52">
        <f t="shared" si="107"/>
        <v>60</v>
      </c>
      <c r="AJ204" s="2">
        <f t="shared" si="108"/>
        <v>100</v>
      </c>
      <c r="AK204" s="20">
        <f t="shared" si="109"/>
        <v>66</v>
      </c>
      <c r="AL204" s="15">
        <f>анкеты!K202</f>
        <v>57</v>
      </c>
      <c r="AM204" s="15">
        <f t="shared" si="110"/>
        <v>57</v>
      </c>
      <c r="AN204" s="15">
        <f>анкеты!L202</f>
        <v>57</v>
      </c>
      <c r="AO204" s="15">
        <f t="shared" si="111"/>
        <v>57</v>
      </c>
      <c r="AP204" s="15">
        <f>анкеты!N202</f>
        <v>57</v>
      </c>
      <c r="AQ204" s="15">
        <f>анкеты!M202</f>
        <v>57</v>
      </c>
      <c r="AR204" s="52">
        <f t="shared" si="112"/>
        <v>100</v>
      </c>
      <c r="AS204" s="52">
        <f t="shared" si="113"/>
        <v>100</v>
      </c>
      <c r="AT204" s="52">
        <f t="shared" si="114"/>
        <v>100</v>
      </c>
      <c r="AU204" s="51">
        <f t="shared" si="115"/>
        <v>100</v>
      </c>
      <c r="AV204" s="15">
        <f>анкеты!O202</f>
        <v>57</v>
      </c>
      <c r="AW204" s="15">
        <f t="shared" si="116"/>
        <v>57</v>
      </c>
      <c r="AX204" s="15">
        <f>анкеты!P202</f>
        <v>57</v>
      </c>
      <c r="AY204" s="15">
        <f t="shared" si="117"/>
        <v>57</v>
      </c>
      <c r="AZ204" s="15">
        <f>анкеты!Q202</f>
        <v>57</v>
      </c>
      <c r="BA204" s="15">
        <f t="shared" si="118"/>
        <v>57</v>
      </c>
      <c r="BB204" s="52">
        <f t="shared" si="119"/>
        <v>100</v>
      </c>
      <c r="BC204" s="52">
        <f t="shared" si="120"/>
        <v>100</v>
      </c>
      <c r="BD204" s="52">
        <f t="shared" si="121"/>
        <v>100</v>
      </c>
      <c r="BE204" s="51">
        <f t="shared" si="122"/>
        <v>100</v>
      </c>
      <c r="BF204" s="15">
        <f t="shared" si="123"/>
        <v>93.2</v>
      </c>
    </row>
    <row r="205" spans="1:58">
      <c r="A205" s="15">
        <f>'бланки '!D207</f>
        <v>202</v>
      </c>
      <c r="B205" s="15" t="str">
        <f>'бланки '!C207</f>
        <v>Муниципальное бюджетное общеобразовательное учреждение Куяновская средняя общеобразовательная школа Первомайского района</v>
      </c>
      <c r="C205" s="15">
        <f>анкеты!C203</f>
        <v>62</v>
      </c>
      <c r="D205" s="15">
        <f>SUMIF('бланки '!K207:Y207,"&lt;2")</f>
        <v>14</v>
      </c>
      <c r="E205" s="15">
        <f>COUNTIF('бланки '!K207:Y207,"&lt;2")</f>
        <v>14</v>
      </c>
      <c r="F205" s="15">
        <f>SUMIF('бланки '!Z207:CM207,"&lt;2")</f>
        <v>60</v>
      </c>
      <c r="G205" s="15">
        <f>COUNTIF('бланки '!Z207:CM207,"&lt;2")</f>
        <v>60</v>
      </c>
      <c r="H205" s="15">
        <f>SUM('бланки '!CN207:CQ207)</f>
        <v>4</v>
      </c>
      <c r="I205" s="15">
        <f>анкеты!E203</f>
        <v>62</v>
      </c>
      <c r="J205" s="15">
        <f>анкеты!D203</f>
        <v>62</v>
      </c>
      <c r="K205" s="15">
        <f>анкеты!G203</f>
        <v>62</v>
      </c>
      <c r="L205" s="15">
        <f>анкеты!F203</f>
        <v>62</v>
      </c>
      <c r="M205" s="15">
        <f t="shared" si="93"/>
        <v>100</v>
      </c>
      <c r="N205" s="15">
        <f t="shared" si="94"/>
        <v>100</v>
      </c>
      <c r="O205" s="15">
        <f t="shared" si="95"/>
        <v>100</v>
      </c>
      <c r="P205" s="15">
        <f t="shared" si="96"/>
        <v>100</v>
      </c>
      <c r="Q205" s="52">
        <f t="shared" si="97"/>
        <v>100</v>
      </c>
      <c r="R205" s="52">
        <f t="shared" si="98"/>
        <v>100</v>
      </c>
      <c r="S205" s="52">
        <f t="shared" si="99"/>
        <v>100</v>
      </c>
      <c r="T205" s="51">
        <f t="shared" si="100"/>
        <v>100</v>
      </c>
      <c r="U205" s="15">
        <f>SUM('бланки '!CR207:CV207)</f>
        <v>5</v>
      </c>
      <c r="V205" s="15"/>
      <c r="W205" s="15"/>
      <c r="X205" s="15">
        <f>анкеты!H203</f>
        <v>62</v>
      </c>
      <c r="Y205" s="15">
        <f t="shared" si="101"/>
        <v>62</v>
      </c>
      <c r="Z205" s="52">
        <f t="shared" si="102"/>
        <v>100</v>
      </c>
      <c r="AA205" s="52">
        <f t="shared" si="103"/>
        <v>100</v>
      </c>
      <c r="AB205" s="52">
        <f t="shared" si="104"/>
        <v>100</v>
      </c>
      <c r="AC205" s="20">
        <f t="shared" si="105"/>
        <v>100</v>
      </c>
      <c r="AD205" s="15">
        <f>IF('бланки '!I207=1,('бланки '!CX207+'бланки '!CZ207)*3,SUM('бланки '!CW207:DA207))</f>
        <v>3</v>
      </c>
      <c r="AE205" s="15">
        <f>IF('бланки '!H207=2,SUM('бланки '!DE207:DG207)*2-1,SUM('бланки '!DB207:DG207))</f>
        <v>4</v>
      </c>
      <c r="AF205" s="15">
        <f>анкеты!J203</f>
        <v>16</v>
      </c>
      <c r="AG205" s="15">
        <f>анкеты!I203</f>
        <v>16</v>
      </c>
      <c r="AH205" s="52">
        <f t="shared" si="106"/>
        <v>60</v>
      </c>
      <c r="AI205" s="52">
        <f t="shared" si="107"/>
        <v>80</v>
      </c>
      <c r="AJ205" s="2">
        <f t="shared" si="108"/>
        <v>100</v>
      </c>
      <c r="AK205" s="20">
        <f t="shared" si="109"/>
        <v>80</v>
      </c>
      <c r="AL205" s="15">
        <f>анкеты!K203</f>
        <v>62</v>
      </c>
      <c r="AM205" s="15">
        <f t="shared" si="110"/>
        <v>62</v>
      </c>
      <c r="AN205" s="15">
        <f>анкеты!L203</f>
        <v>62</v>
      </c>
      <c r="AO205" s="15">
        <f t="shared" si="111"/>
        <v>62</v>
      </c>
      <c r="AP205" s="15">
        <f>анкеты!N203</f>
        <v>62</v>
      </c>
      <c r="AQ205" s="15">
        <f>анкеты!M203</f>
        <v>62</v>
      </c>
      <c r="AR205" s="52">
        <f t="shared" si="112"/>
        <v>100</v>
      </c>
      <c r="AS205" s="52">
        <f t="shared" si="113"/>
        <v>100</v>
      </c>
      <c r="AT205" s="52">
        <f t="shared" si="114"/>
        <v>100</v>
      </c>
      <c r="AU205" s="51">
        <f t="shared" si="115"/>
        <v>100</v>
      </c>
      <c r="AV205" s="15">
        <f>анкеты!O203</f>
        <v>62</v>
      </c>
      <c r="AW205" s="15">
        <f t="shared" si="116"/>
        <v>62</v>
      </c>
      <c r="AX205" s="15">
        <f>анкеты!P203</f>
        <v>62</v>
      </c>
      <c r="AY205" s="15">
        <f t="shared" si="117"/>
        <v>62</v>
      </c>
      <c r="AZ205" s="15">
        <f>анкеты!Q203</f>
        <v>62</v>
      </c>
      <c r="BA205" s="15">
        <f t="shared" si="118"/>
        <v>62</v>
      </c>
      <c r="BB205" s="52">
        <f t="shared" si="119"/>
        <v>100</v>
      </c>
      <c r="BC205" s="52">
        <f t="shared" si="120"/>
        <v>100</v>
      </c>
      <c r="BD205" s="52">
        <f t="shared" si="121"/>
        <v>100</v>
      </c>
      <c r="BE205" s="51">
        <f t="shared" si="122"/>
        <v>100</v>
      </c>
      <c r="BF205" s="15">
        <f t="shared" si="123"/>
        <v>96</v>
      </c>
    </row>
    <row r="206" spans="1:58">
      <c r="A206" s="15">
        <f>'бланки '!D208</f>
        <v>203</v>
      </c>
      <c r="B206" s="15" t="str">
        <f>'бланки '!C208</f>
        <v>Муниципальное автономное общеобразовательное учреждение Туендатская основная общеобразовательная школа Первомайского района</v>
      </c>
      <c r="C206" s="15">
        <f>анкеты!C204</f>
        <v>34</v>
      </c>
      <c r="D206" s="15">
        <f>SUMIF('бланки '!K208:Y208,"&lt;2")</f>
        <v>14</v>
      </c>
      <c r="E206" s="15">
        <f>COUNTIF('бланки '!K208:Y208,"&lt;2")</f>
        <v>14</v>
      </c>
      <c r="F206" s="15">
        <f>SUMIF('бланки '!Z208:CM208,"&lt;2")</f>
        <v>60</v>
      </c>
      <c r="G206" s="15">
        <f>COUNTIF('бланки '!Z208:CM208,"&lt;2")</f>
        <v>60</v>
      </c>
      <c r="H206" s="15">
        <f>SUM('бланки '!CN208:CQ208)</f>
        <v>4</v>
      </c>
      <c r="I206" s="15">
        <f>анкеты!E204</f>
        <v>34</v>
      </c>
      <c r="J206" s="15">
        <f>анкеты!D204</f>
        <v>34</v>
      </c>
      <c r="K206" s="15">
        <f>анкеты!G204</f>
        <v>34</v>
      </c>
      <c r="L206" s="15">
        <f>анкеты!F204</f>
        <v>34</v>
      </c>
      <c r="M206" s="15">
        <f t="shared" si="93"/>
        <v>100</v>
      </c>
      <c r="N206" s="15">
        <f t="shared" si="94"/>
        <v>100</v>
      </c>
      <c r="O206" s="15">
        <f t="shared" si="95"/>
        <v>100</v>
      </c>
      <c r="P206" s="15">
        <f t="shared" si="96"/>
        <v>100</v>
      </c>
      <c r="Q206" s="52">
        <f t="shared" si="97"/>
        <v>100</v>
      </c>
      <c r="R206" s="52">
        <f t="shared" si="98"/>
        <v>100</v>
      </c>
      <c r="S206" s="52">
        <f t="shared" si="99"/>
        <v>100</v>
      </c>
      <c r="T206" s="51">
        <f t="shared" si="100"/>
        <v>100</v>
      </c>
      <c r="U206" s="15">
        <f>SUM('бланки '!CR208:CV208)</f>
        <v>5</v>
      </c>
      <c r="V206" s="15"/>
      <c r="W206" s="15"/>
      <c r="X206" s="15">
        <f>анкеты!H204</f>
        <v>34</v>
      </c>
      <c r="Y206" s="15">
        <f t="shared" si="101"/>
        <v>34</v>
      </c>
      <c r="Z206" s="52">
        <f t="shared" si="102"/>
        <v>100</v>
      </c>
      <c r="AA206" s="52">
        <f t="shared" si="103"/>
        <v>100</v>
      </c>
      <c r="AB206" s="52">
        <f t="shared" si="104"/>
        <v>100</v>
      </c>
      <c r="AC206" s="20">
        <f t="shared" si="105"/>
        <v>100</v>
      </c>
      <c r="AD206" s="15">
        <f>IF('бланки '!I208=1,('бланки '!CX208+'бланки '!CZ208)*3,SUM('бланки '!CW208:DA208))</f>
        <v>1</v>
      </c>
      <c r="AE206" s="15">
        <f>IF('бланки '!H208=2,SUM('бланки '!DE208:DG208)*2-1,SUM('бланки '!DB208:DG208))</f>
        <v>3</v>
      </c>
      <c r="AF206" s="15">
        <f>анкеты!J204</f>
        <v>9</v>
      </c>
      <c r="AG206" s="15">
        <f>анкеты!I204</f>
        <v>9</v>
      </c>
      <c r="AH206" s="52">
        <f t="shared" si="106"/>
        <v>20</v>
      </c>
      <c r="AI206" s="52">
        <f t="shared" si="107"/>
        <v>60</v>
      </c>
      <c r="AJ206" s="2">
        <f t="shared" si="108"/>
        <v>100</v>
      </c>
      <c r="AK206" s="20">
        <f t="shared" si="109"/>
        <v>60</v>
      </c>
      <c r="AL206" s="15">
        <f>анкеты!K204</f>
        <v>34</v>
      </c>
      <c r="AM206" s="15">
        <f t="shared" si="110"/>
        <v>34</v>
      </c>
      <c r="AN206" s="15">
        <f>анкеты!L204</f>
        <v>34</v>
      </c>
      <c r="AO206" s="15">
        <f t="shared" si="111"/>
        <v>34</v>
      </c>
      <c r="AP206" s="15">
        <f>анкеты!N204</f>
        <v>34</v>
      </c>
      <c r="AQ206" s="15">
        <f>анкеты!M204</f>
        <v>34</v>
      </c>
      <c r="AR206" s="52">
        <f t="shared" si="112"/>
        <v>100</v>
      </c>
      <c r="AS206" s="52">
        <f t="shared" si="113"/>
        <v>100</v>
      </c>
      <c r="AT206" s="52">
        <f t="shared" si="114"/>
        <v>100</v>
      </c>
      <c r="AU206" s="51">
        <f t="shared" si="115"/>
        <v>100</v>
      </c>
      <c r="AV206" s="15">
        <f>анкеты!O204</f>
        <v>34</v>
      </c>
      <c r="AW206" s="15">
        <f t="shared" si="116"/>
        <v>34</v>
      </c>
      <c r="AX206" s="15">
        <f>анкеты!P204</f>
        <v>34</v>
      </c>
      <c r="AY206" s="15">
        <f t="shared" si="117"/>
        <v>34</v>
      </c>
      <c r="AZ206" s="15">
        <f>анкеты!Q204</f>
        <v>34</v>
      </c>
      <c r="BA206" s="15">
        <f t="shared" si="118"/>
        <v>34</v>
      </c>
      <c r="BB206" s="52">
        <f t="shared" si="119"/>
        <v>100</v>
      </c>
      <c r="BC206" s="52">
        <f t="shared" si="120"/>
        <v>100</v>
      </c>
      <c r="BD206" s="52">
        <f t="shared" si="121"/>
        <v>100</v>
      </c>
      <c r="BE206" s="51">
        <f t="shared" si="122"/>
        <v>100</v>
      </c>
      <c r="BF206" s="15">
        <f t="shared" si="123"/>
        <v>92</v>
      </c>
    </row>
    <row r="207" spans="1:58">
      <c r="A207" s="15">
        <f>'бланки '!D209</f>
        <v>204</v>
      </c>
      <c r="B207" s="15" t="str">
        <f>'бланки '!C209</f>
        <v>Муниципальное автономное общеобразовательное учреждение Улу-Юльская средняя общеобразовательная школа Первомайского район</v>
      </c>
      <c r="C207" s="15">
        <f>анкеты!C205</f>
        <v>84</v>
      </c>
      <c r="D207" s="15">
        <f>SUMIF('бланки '!K209:Y209,"&lt;2")</f>
        <v>14</v>
      </c>
      <c r="E207" s="15">
        <f>COUNTIF('бланки '!K209:Y209,"&lt;2")</f>
        <v>14</v>
      </c>
      <c r="F207" s="15">
        <f>SUMIF('бланки '!Z209:CM209,"&lt;2")</f>
        <v>60</v>
      </c>
      <c r="G207" s="15">
        <f>COUNTIF('бланки '!Z209:CM209,"&lt;2")</f>
        <v>60</v>
      </c>
      <c r="H207" s="15">
        <f>SUM('бланки '!CN209:CQ209)</f>
        <v>4</v>
      </c>
      <c r="I207" s="15">
        <f>анкеты!E205</f>
        <v>84</v>
      </c>
      <c r="J207" s="15">
        <f>анкеты!D205</f>
        <v>84</v>
      </c>
      <c r="K207" s="15">
        <f>анкеты!G205</f>
        <v>84</v>
      </c>
      <c r="L207" s="15">
        <f>анкеты!F205</f>
        <v>84</v>
      </c>
      <c r="M207" s="15">
        <f t="shared" si="93"/>
        <v>100</v>
      </c>
      <c r="N207" s="15">
        <f t="shared" si="94"/>
        <v>100</v>
      </c>
      <c r="O207" s="15">
        <f t="shared" si="95"/>
        <v>100</v>
      </c>
      <c r="P207" s="15">
        <f t="shared" si="96"/>
        <v>100</v>
      </c>
      <c r="Q207" s="52">
        <f t="shared" si="97"/>
        <v>100</v>
      </c>
      <c r="R207" s="52">
        <f t="shared" si="98"/>
        <v>100</v>
      </c>
      <c r="S207" s="52">
        <f t="shared" si="99"/>
        <v>100</v>
      </c>
      <c r="T207" s="51">
        <f t="shared" si="100"/>
        <v>100</v>
      </c>
      <c r="U207" s="15">
        <f>SUM('бланки '!CR209:CV209)</f>
        <v>5</v>
      </c>
      <c r="V207" s="15"/>
      <c r="W207" s="15"/>
      <c r="X207" s="15">
        <f>анкеты!H205</f>
        <v>84</v>
      </c>
      <c r="Y207" s="15">
        <f t="shared" si="101"/>
        <v>84</v>
      </c>
      <c r="Z207" s="52">
        <f t="shared" si="102"/>
        <v>100</v>
      </c>
      <c r="AA207" s="52">
        <f t="shared" si="103"/>
        <v>100</v>
      </c>
      <c r="AB207" s="52">
        <f t="shared" si="104"/>
        <v>100</v>
      </c>
      <c r="AC207" s="20">
        <f t="shared" si="105"/>
        <v>100</v>
      </c>
      <c r="AD207" s="15">
        <f>IF('бланки '!I209=1,('бланки '!CX209+'бланки '!CZ209)*3,SUM('бланки '!CW209:DA209))</f>
        <v>1</v>
      </c>
      <c r="AE207" s="15">
        <f>IF('бланки '!H209=2,SUM('бланки '!DE209:DG209)*2-1,SUM('бланки '!DB209:DG209))</f>
        <v>3</v>
      </c>
      <c r="AF207" s="15">
        <f>анкеты!J205</f>
        <v>21</v>
      </c>
      <c r="AG207" s="15">
        <f>анкеты!I205</f>
        <v>21</v>
      </c>
      <c r="AH207" s="52">
        <f t="shared" si="106"/>
        <v>20</v>
      </c>
      <c r="AI207" s="52">
        <f t="shared" si="107"/>
        <v>60</v>
      </c>
      <c r="AJ207" s="2">
        <f t="shared" si="108"/>
        <v>100</v>
      </c>
      <c r="AK207" s="20">
        <f t="shared" si="109"/>
        <v>60</v>
      </c>
      <c r="AL207" s="15">
        <f>анкеты!K205</f>
        <v>84</v>
      </c>
      <c r="AM207" s="15">
        <f t="shared" si="110"/>
        <v>84</v>
      </c>
      <c r="AN207" s="15">
        <f>анкеты!L205</f>
        <v>84</v>
      </c>
      <c r="AO207" s="15">
        <f t="shared" si="111"/>
        <v>84</v>
      </c>
      <c r="AP207" s="15">
        <f>анкеты!N205</f>
        <v>84</v>
      </c>
      <c r="AQ207" s="15">
        <f>анкеты!M205</f>
        <v>84</v>
      </c>
      <c r="AR207" s="52">
        <f t="shared" si="112"/>
        <v>100</v>
      </c>
      <c r="AS207" s="52">
        <f t="shared" si="113"/>
        <v>100</v>
      </c>
      <c r="AT207" s="52">
        <f t="shared" si="114"/>
        <v>100</v>
      </c>
      <c r="AU207" s="51">
        <f t="shared" si="115"/>
        <v>100</v>
      </c>
      <c r="AV207" s="15">
        <f>анкеты!O205</f>
        <v>84</v>
      </c>
      <c r="AW207" s="15">
        <f t="shared" si="116"/>
        <v>84</v>
      </c>
      <c r="AX207" s="15">
        <f>анкеты!P205</f>
        <v>84</v>
      </c>
      <c r="AY207" s="15">
        <f t="shared" si="117"/>
        <v>84</v>
      </c>
      <c r="AZ207" s="15">
        <f>анкеты!Q205</f>
        <v>84</v>
      </c>
      <c r="BA207" s="15">
        <f t="shared" si="118"/>
        <v>84</v>
      </c>
      <c r="BB207" s="52">
        <f t="shared" si="119"/>
        <v>100</v>
      </c>
      <c r="BC207" s="52">
        <f t="shared" si="120"/>
        <v>100</v>
      </c>
      <c r="BD207" s="52">
        <f t="shared" si="121"/>
        <v>100</v>
      </c>
      <c r="BE207" s="51">
        <f t="shared" si="122"/>
        <v>100</v>
      </c>
      <c r="BF207" s="15">
        <f t="shared" si="123"/>
        <v>92</v>
      </c>
    </row>
    <row r="208" spans="1:58">
      <c r="A208" s="15">
        <f>'бланки '!D210</f>
        <v>205</v>
      </c>
      <c r="B208" s="15" t="str">
        <f>'бланки '!C210</f>
        <v>Муниципальное бюджетное общеобразовательное учреждение Первомайская средняя общеобразовательная школа Первомайского района</v>
      </c>
      <c r="C208" s="15">
        <f>анкеты!C206</f>
        <v>506</v>
      </c>
      <c r="D208" s="15">
        <f>SUMIF('бланки '!K210:Y210,"&lt;2")</f>
        <v>14</v>
      </c>
      <c r="E208" s="15">
        <f>COUNTIF('бланки '!K210:Y210,"&lt;2")</f>
        <v>14</v>
      </c>
      <c r="F208" s="15">
        <f>SUMIF('бланки '!Z210:CM210,"&lt;2")</f>
        <v>60</v>
      </c>
      <c r="G208" s="15">
        <f>COUNTIF('бланки '!Z210:CM210,"&lt;2")</f>
        <v>60</v>
      </c>
      <c r="H208" s="15">
        <f>SUM('бланки '!CN210:CQ210)</f>
        <v>4</v>
      </c>
      <c r="I208" s="15">
        <f>анкеты!E206</f>
        <v>506</v>
      </c>
      <c r="J208" s="15">
        <f>анкеты!D206</f>
        <v>506</v>
      </c>
      <c r="K208" s="15">
        <f>анкеты!G206</f>
        <v>506</v>
      </c>
      <c r="L208" s="15">
        <f>анкеты!F206</f>
        <v>506</v>
      </c>
      <c r="M208" s="15">
        <f t="shared" si="93"/>
        <v>100</v>
      </c>
      <c r="N208" s="15">
        <f t="shared" si="94"/>
        <v>100</v>
      </c>
      <c r="O208" s="15">
        <f t="shared" si="95"/>
        <v>100</v>
      </c>
      <c r="P208" s="15">
        <f t="shared" si="96"/>
        <v>100</v>
      </c>
      <c r="Q208" s="52">
        <f t="shared" si="97"/>
        <v>100</v>
      </c>
      <c r="R208" s="52">
        <f t="shared" si="98"/>
        <v>100</v>
      </c>
      <c r="S208" s="52">
        <f t="shared" si="99"/>
        <v>100</v>
      </c>
      <c r="T208" s="51">
        <f t="shared" si="100"/>
        <v>100</v>
      </c>
      <c r="U208" s="15">
        <f>SUM('бланки '!CR210:CV210)</f>
        <v>5</v>
      </c>
      <c r="V208" s="15"/>
      <c r="W208" s="15"/>
      <c r="X208" s="15">
        <f>анкеты!H206</f>
        <v>506</v>
      </c>
      <c r="Y208" s="15">
        <f t="shared" si="101"/>
        <v>506</v>
      </c>
      <c r="Z208" s="52">
        <f t="shared" si="102"/>
        <v>100</v>
      </c>
      <c r="AA208" s="52">
        <f t="shared" si="103"/>
        <v>100</v>
      </c>
      <c r="AB208" s="52">
        <f t="shared" si="104"/>
        <v>100</v>
      </c>
      <c r="AC208" s="20">
        <f t="shared" si="105"/>
        <v>100</v>
      </c>
      <c r="AD208" s="15">
        <f>IF('бланки '!I210=1,('бланки '!CX210+'бланки '!CZ210)*3,SUM('бланки '!CW210:DA210))</f>
        <v>3</v>
      </c>
      <c r="AE208" s="15">
        <f>IF('бланки '!H210=2,SUM('бланки '!DE210:DG210)*2-1,SUM('бланки '!DB210:DG210))</f>
        <v>4</v>
      </c>
      <c r="AF208" s="15">
        <f>анкеты!J206</f>
        <v>127</v>
      </c>
      <c r="AG208" s="15">
        <f>анкеты!I206</f>
        <v>127</v>
      </c>
      <c r="AH208" s="52">
        <f t="shared" si="106"/>
        <v>60</v>
      </c>
      <c r="AI208" s="52">
        <f t="shared" si="107"/>
        <v>80</v>
      </c>
      <c r="AJ208" s="2">
        <f t="shared" si="108"/>
        <v>100</v>
      </c>
      <c r="AK208" s="20">
        <f t="shared" si="109"/>
        <v>80</v>
      </c>
      <c r="AL208" s="15">
        <f>анкеты!K206</f>
        <v>506</v>
      </c>
      <c r="AM208" s="15">
        <f t="shared" si="110"/>
        <v>506</v>
      </c>
      <c r="AN208" s="15">
        <f>анкеты!L206</f>
        <v>506</v>
      </c>
      <c r="AO208" s="15">
        <f t="shared" si="111"/>
        <v>506</v>
      </c>
      <c r="AP208" s="15">
        <f>анкеты!N206</f>
        <v>506</v>
      </c>
      <c r="AQ208" s="15">
        <f>анкеты!M206</f>
        <v>506</v>
      </c>
      <c r="AR208" s="52">
        <f t="shared" si="112"/>
        <v>100</v>
      </c>
      <c r="AS208" s="52">
        <f t="shared" si="113"/>
        <v>100</v>
      </c>
      <c r="AT208" s="52">
        <f t="shared" si="114"/>
        <v>100</v>
      </c>
      <c r="AU208" s="51">
        <f t="shared" si="115"/>
        <v>100</v>
      </c>
      <c r="AV208" s="15">
        <f>анкеты!O206</f>
        <v>506</v>
      </c>
      <c r="AW208" s="15">
        <f t="shared" si="116"/>
        <v>506</v>
      </c>
      <c r="AX208" s="15">
        <f>анкеты!P206</f>
        <v>506</v>
      </c>
      <c r="AY208" s="15">
        <f t="shared" si="117"/>
        <v>506</v>
      </c>
      <c r="AZ208" s="15">
        <f>анкеты!Q206</f>
        <v>506</v>
      </c>
      <c r="BA208" s="15">
        <f t="shared" si="118"/>
        <v>506</v>
      </c>
      <c r="BB208" s="52">
        <f t="shared" si="119"/>
        <v>100</v>
      </c>
      <c r="BC208" s="52">
        <f t="shared" si="120"/>
        <v>100</v>
      </c>
      <c r="BD208" s="52">
        <f t="shared" si="121"/>
        <v>100</v>
      </c>
      <c r="BE208" s="51">
        <f t="shared" si="122"/>
        <v>100</v>
      </c>
      <c r="BF208" s="15">
        <f t="shared" si="123"/>
        <v>96</v>
      </c>
    </row>
    <row r="209" spans="1:58">
      <c r="A209" s="15">
        <f>'бланки '!D211</f>
        <v>206</v>
      </c>
      <c r="B209" s="15" t="str">
        <f>'бланки '!C211</f>
        <v>Муниципальное бюджетное общеобразовательное учреждение Берёзовская средняя общеобразовательная школа Первомайского района</v>
      </c>
      <c r="C209" s="15">
        <f>анкеты!C207</f>
        <v>21</v>
      </c>
      <c r="D209" s="15">
        <f>SUMIF('бланки '!K211:Y211,"&lt;2")</f>
        <v>14</v>
      </c>
      <c r="E209" s="15">
        <f>COUNTIF('бланки '!K211:Y211,"&lt;2")</f>
        <v>14</v>
      </c>
      <c r="F209" s="15">
        <f>SUMIF('бланки '!Z211:CM211,"&lt;2")</f>
        <v>60</v>
      </c>
      <c r="G209" s="15">
        <f>COUNTIF('бланки '!Z211:CM211,"&lt;2")</f>
        <v>60</v>
      </c>
      <c r="H209" s="15">
        <f>SUM('бланки '!CN211:CQ211)</f>
        <v>4</v>
      </c>
      <c r="I209" s="15">
        <f>анкеты!E207</f>
        <v>21</v>
      </c>
      <c r="J209" s="15">
        <f>анкеты!D207</f>
        <v>21</v>
      </c>
      <c r="K209" s="15">
        <f>анкеты!G207</f>
        <v>21</v>
      </c>
      <c r="L209" s="15">
        <f>анкеты!F207</f>
        <v>21</v>
      </c>
      <c r="M209" s="15">
        <f t="shared" si="93"/>
        <v>100</v>
      </c>
      <c r="N209" s="15">
        <f t="shared" si="94"/>
        <v>100</v>
      </c>
      <c r="O209" s="15">
        <f t="shared" si="95"/>
        <v>100</v>
      </c>
      <c r="P209" s="15">
        <f t="shared" si="96"/>
        <v>100</v>
      </c>
      <c r="Q209" s="52">
        <f t="shared" si="97"/>
        <v>100</v>
      </c>
      <c r="R209" s="52">
        <f t="shared" si="98"/>
        <v>100</v>
      </c>
      <c r="S209" s="52">
        <f t="shared" si="99"/>
        <v>100</v>
      </c>
      <c r="T209" s="51">
        <f t="shared" si="100"/>
        <v>100</v>
      </c>
      <c r="U209" s="15">
        <f>SUM('бланки '!CR211:CV211)</f>
        <v>5</v>
      </c>
      <c r="V209" s="15"/>
      <c r="W209" s="15"/>
      <c r="X209" s="15">
        <f>анкеты!H207</f>
        <v>21</v>
      </c>
      <c r="Y209" s="15">
        <f t="shared" si="101"/>
        <v>21</v>
      </c>
      <c r="Z209" s="52">
        <f t="shared" si="102"/>
        <v>100</v>
      </c>
      <c r="AA209" s="52">
        <f t="shared" si="103"/>
        <v>100</v>
      </c>
      <c r="AB209" s="52">
        <f t="shared" si="104"/>
        <v>100</v>
      </c>
      <c r="AC209" s="20">
        <f t="shared" si="105"/>
        <v>100</v>
      </c>
      <c r="AD209" s="15">
        <f>IF('бланки '!I211=1,('бланки '!CX211+'бланки '!CZ211)*3,SUM('бланки '!CW211:DA211))</f>
        <v>1</v>
      </c>
      <c r="AE209" s="15">
        <f>IF('бланки '!H211=2,SUM('бланки '!DE211:DG211)*2-1,SUM('бланки '!DB211:DG211))</f>
        <v>3</v>
      </c>
      <c r="AF209" s="15">
        <f>анкеты!J207</f>
        <v>6</v>
      </c>
      <c r="AG209" s="15">
        <f>анкеты!I207</f>
        <v>6</v>
      </c>
      <c r="AH209" s="52">
        <f t="shared" si="106"/>
        <v>20</v>
      </c>
      <c r="AI209" s="52">
        <f t="shared" si="107"/>
        <v>60</v>
      </c>
      <c r="AJ209" s="2">
        <f t="shared" si="108"/>
        <v>100</v>
      </c>
      <c r="AK209" s="20">
        <f t="shared" si="109"/>
        <v>60</v>
      </c>
      <c r="AL209" s="15">
        <f>анкеты!K207</f>
        <v>21</v>
      </c>
      <c r="AM209" s="15">
        <f t="shared" si="110"/>
        <v>21</v>
      </c>
      <c r="AN209" s="15">
        <f>анкеты!L207</f>
        <v>21</v>
      </c>
      <c r="AO209" s="15">
        <f t="shared" si="111"/>
        <v>21</v>
      </c>
      <c r="AP209" s="15">
        <f>анкеты!N207</f>
        <v>21</v>
      </c>
      <c r="AQ209" s="15">
        <f>анкеты!M207</f>
        <v>21</v>
      </c>
      <c r="AR209" s="52">
        <f t="shared" si="112"/>
        <v>100</v>
      </c>
      <c r="AS209" s="52">
        <f t="shared" si="113"/>
        <v>100</v>
      </c>
      <c r="AT209" s="52">
        <f t="shared" si="114"/>
        <v>100</v>
      </c>
      <c r="AU209" s="51">
        <f t="shared" si="115"/>
        <v>100</v>
      </c>
      <c r="AV209" s="15">
        <f>анкеты!O207</f>
        <v>21</v>
      </c>
      <c r="AW209" s="15">
        <f t="shared" si="116"/>
        <v>21</v>
      </c>
      <c r="AX209" s="15">
        <f>анкеты!P207</f>
        <v>21</v>
      </c>
      <c r="AY209" s="15">
        <f t="shared" si="117"/>
        <v>21</v>
      </c>
      <c r="AZ209" s="15">
        <f>анкеты!Q207</f>
        <v>21</v>
      </c>
      <c r="BA209" s="15">
        <f t="shared" si="118"/>
        <v>21</v>
      </c>
      <c r="BB209" s="52">
        <f t="shared" si="119"/>
        <v>100</v>
      </c>
      <c r="BC209" s="52">
        <f t="shared" si="120"/>
        <v>100</v>
      </c>
      <c r="BD209" s="52">
        <f t="shared" si="121"/>
        <v>100</v>
      </c>
      <c r="BE209" s="51">
        <f t="shared" si="122"/>
        <v>100</v>
      </c>
      <c r="BF209" s="15">
        <f t="shared" si="123"/>
        <v>92</v>
      </c>
    </row>
    <row r="210" spans="1:58">
      <c r="A210" s="15">
        <f>'бланки '!D212</f>
        <v>207</v>
      </c>
      <c r="B210" s="15" t="str">
        <f>'бланки '!C212</f>
        <v>Муниципальное бюджетное общеобразовательное учреждение основная общеобразовательная школа п. Новый Первомайского района</v>
      </c>
      <c r="C210" s="15">
        <f>анкеты!C208</f>
        <v>48</v>
      </c>
      <c r="D210" s="15">
        <f>SUMIF('бланки '!K212:Y212,"&lt;2")</f>
        <v>14</v>
      </c>
      <c r="E210" s="15">
        <f>COUNTIF('бланки '!K212:Y212,"&lt;2")</f>
        <v>14</v>
      </c>
      <c r="F210" s="15">
        <f>SUMIF('бланки '!Z212:CM212,"&lt;2")</f>
        <v>60</v>
      </c>
      <c r="G210" s="15">
        <f>COUNTIF('бланки '!Z212:CM212,"&lt;2")</f>
        <v>60</v>
      </c>
      <c r="H210" s="15">
        <f>SUM('бланки '!CN212:CQ212)</f>
        <v>4</v>
      </c>
      <c r="I210" s="15">
        <f>анкеты!E208</f>
        <v>48</v>
      </c>
      <c r="J210" s="15">
        <f>анкеты!D208</f>
        <v>48</v>
      </c>
      <c r="K210" s="15">
        <f>анкеты!G208</f>
        <v>48</v>
      </c>
      <c r="L210" s="15">
        <f>анкеты!F208</f>
        <v>48</v>
      </c>
      <c r="M210" s="15">
        <f t="shared" si="93"/>
        <v>100</v>
      </c>
      <c r="N210" s="15">
        <f t="shared" si="94"/>
        <v>100</v>
      </c>
      <c r="O210" s="15">
        <f t="shared" si="95"/>
        <v>100</v>
      </c>
      <c r="P210" s="15">
        <f t="shared" si="96"/>
        <v>100</v>
      </c>
      <c r="Q210" s="52">
        <f t="shared" si="97"/>
        <v>100</v>
      </c>
      <c r="R210" s="52">
        <f t="shared" si="98"/>
        <v>100</v>
      </c>
      <c r="S210" s="52">
        <f t="shared" si="99"/>
        <v>100</v>
      </c>
      <c r="T210" s="51">
        <f t="shared" si="100"/>
        <v>100</v>
      </c>
      <c r="U210" s="15">
        <f>SUM('бланки '!CR212:CV212)</f>
        <v>5</v>
      </c>
      <c r="V210" s="15"/>
      <c r="W210" s="15"/>
      <c r="X210" s="15">
        <f>анкеты!H208</f>
        <v>48</v>
      </c>
      <c r="Y210" s="15">
        <f t="shared" si="101"/>
        <v>48</v>
      </c>
      <c r="Z210" s="52">
        <f t="shared" si="102"/>
        <v>100</v>
      </c>
      <c r="AA210" s="52">
        <f t="shared" si="103"/>
        <v>100</v>
      </c>
      <c r="AB210" s="52">
        <f t="shared" si="104"/>
        <v>100</v>
      </c>
      <c r="AC210" s="20">
        <f t="shared" si="105"/>
        <v>100</v>
      </c>
      <c r="AD210" s="15">
        <f>IF('бланки '!I212=1,('бланки '!CX212+'бланки '!CZ212)*3,SUM('бланки '!CW212:DA212))</f>
        <v>1</v>
      </c>
      <c r="AE210" s="15">
        <f>IF('бланки '!H212=2,SUM('бланки '!DE212:DG212)*2-1,SUM('бланки '!DB212:DG212))</f>
        <v>3</v>
      </c>
      <c r="AF210" s="15">
        <f>анкеты!J208</f>
        <v>12</v>
      </c>
      <c r="AG210" s="15">
        <f>анкеты!I208</f>
        <v>12</v>
      </c>
      <c r="AH210" s="52">
        <f t="shared" si="106"/>
        <v>20</v>
      </c>
      <c r="AI210" s="52">
        <f t="shared" si="107"/>
        <v>60</v>
      </c>
      <c r="AJ210" s="2">
        <f t="shared" si="108"/>
        <v>100</v>
      </c>
      <c r="AK210" s="20">
        <f t="shared" si="109"/>
        <v>60</v>
      </c>
      <c r="AL210" s="15">
        <f>анкеты!K208</f>
        <v>48</v>
      </c>
      <c r="AM210" s="15">
        <f t="shared" si="110"/>
        <v>48</v>
      </c>
      <c r="AN210" s="15">
        <f>анкеты!L208</f>
        <v>48</v>
      </c>
      <c r="AO210" s="15">
        <f t="shared" si="111"/>
        <v>48</v>
      </c>
      <c r="AP210" s="15">
        <f>анкеты!N208</f>
        <v>48</v>
      </c>
      <c r="AQ210" s="15">
        <f>анкеты!M208</f>
        <v>48</v>
      </c>
      <c r="AR210" s="52">
        <f t="shared" si="112"/>
        <v>100</v>
      </c>
      <c r="AS210" s="52">
        <f t="shared" si="113"/>
        <v>100</v>
      </c>
      <c r="AT210" s="52">
        <f t="shared" si="114"/>
        <v>100</v>
      </c>
      <c r="AU210" s="51">
        <f t="shared" si="115"/>
        <v>100</v>
      </c>
      <c r="AV210" s="15">
        <f>анкеты!O208</f>
        <v>48</v>
      </c>
      <c r="AW210" s="15">
        <f t="shared" si="116"/>
        <v>48</v>
      </c>
      <c r="AX210" s="15">
        <f>анкеты!P208</f>
        <v>48</v>
      </c>
      <c r="AY210" s="15">
        <f t="shared" si="117"/>
        <v>48</v>
      </c>
      <c r="AZ210" s="15">
        <f>анкеты!Q208</f>
        <v>48</v>
      </c>
      <c r="BA210" s="15">
        <f t="shared" si="118"/>
        <v>48</v>
      </c>
      <c r="BB210" s="52">
        <f t="shared" si="119"/>
        <v>100</v>
      </c>
      <c r="BC210" s="52">
        <f t="shared" si="120"/>
        <v>100</v>
      </c>
      <c r="BD210" s="52">
        <f t="shared" si="121"/>
        <v>100</v>
      </c>
      <c r="BE210" s="51">
        <f t="shared" si="122"/>
        <v>100</v>
      </c>
      <c r="BF210" s="15">
        <f t="shared" si="123"/>
        <v>92</v>
      </c>
    </row>
    <row r="211" spans="1:58">
      <c r="A211" s="15">
        <f>'бланки '!D213</f>
        <v>208</v>
      </c>
      <c r="B211" s="15" t="str">
        <f>'бланки '!C213</f>
        <v>Муниципальное бюджетное общеобразовательное учреждение Ежинская основная общеобразовательная школа Первомайского района</v>
      </c>
      <c r="C211" s="15">
        <f>анкеты!C209</f>
        <v>35</v>
      </c>
      <c r="D211" s="15">
        <f>SUMIF('бланки '!K213:Y213,"&lt;2")</f>
        <v>14</v>
      </c>
      <c r="E211" s="15">
        <f>COUNTIF('бланки '!K213:Y213,"&lt;2")</f>
        <v>14</v>
      </c>
      <c r="F211" s="15">
        <f>SUMIF('бланки '!Z213:CM213,"&lt;2")</f>
        <v>60</v>
      </c>
      <c r="G211" s="15">
        <f>COUNTIF('бланки '!Z213:CM213,"&lt;2")</f>
        <v>60</v>
      </c>
      <c r="H211" s="15">
        <f>SUM('бланки '!CN213:CQ213)</f>
        <v>4</v>
      </c>
      <c r="I211" s="15">
        <f>анкеты!E209</f>
        <v>35</v>
      </c>
      <c r="J211" s="15">
        <f>анкеты!D209</f>
        <v>35</v>
      </c>
      <c r="K211" s="15">
        <f>анкеты!G209</f>
        <v>35</v>
      </c>
      <c r="L211" s="15">
        <f>анкеты!F209</f>
        <v>35</v>
      </c>
      <c r="M211" s="15">
        <f t="shared" si="93"/>
        <v>100</v>
      </c>
      <c r="N211" s="15">
        <f t="shared" si="94"/>
        <v>100</v>
      </c>
      <c r="O211" s="15">
        <f t="shared" si="95"/>
        <v>100</v>
      </c>
      <c r="P211" s="15">
        <f t="shared" si="96"/>
        <v>100</v>
      </c>
      <c r="Q211" s="52">
        <f t="shared" si="97"/>
        <v>100</v>
      </c>
      <c r="R211" s="52">
        <f t="shared" si="98"/>
        <v>100</v>
      </c>
      <c r="S211" s="52">
        <f t="shared" si="99"/>
        <v>100</v>
      </c>
      <c r="T211" s="51">
        <f t="shared" si="100"/>
        <v>100</v>
      </c>
      <c r="U211" s="15">
        <f>SUM('бланки '!CR213:CV213)</f>
        <v>5</v>
      </c>
      <c r="V211" s="15"/>
      <c r="W211" s="15"/>
      <c r="X211" s="15">
        <f>анкеты!H209</f>
        <v>35</v>
      </c>
      <c r="Y211" s="15">
        <f t="shared" si="101"/>
        <v>35</v>
      </c>
      <c r="Z211" s="52">
        <f t="shared" si="102"/>
        <v>100</v>
      </c>
      <c r="AA211" s="52">
        <f t="shared" si="103"/>
        <v>100</v>
      </c>
      <c r="AB211" s="52">
        <f t="shared" si="104"/>
        <v>100</v>
      </c>
      <c r="AC211" s="20">
        <f t="shared" si="105"/>
        <v>100</v>
      </c>
      <c r="AD211" s="15">
        <f>IF('бланки '!I213=1,('бланки '!CX213+'бланки '!CZ213)*3,SUM('бланки '!CW213:DA213))</f>
        <v>0</v>
      </c>
      <c r="AE211" s="15">
        <f>IF('бланки '!H213=2,SUM('бланки '!DE213:DG213)*2-1,SUM('бланки '!DB213:DG213))</f>
        <v>3</v>
      </c>
      <c r="AF211" s="15">
        <f>анкеты!J209</f>
        <v>9</v>
      </c>
      <c r="AG211" s="15">
        <f>анкеты!I209</f>
        <v>9</v>
      </c>
      <c r="AH211" s="52">
        <f t="shared" si="106"/>
        <v>0</v>
      </c>
      <c r="AI211" s="52">
        <f t="shared" si="107"/>
        <v>60</v>
      </c>
      <c r="AJ211" s="2">
        <f t="shared" si="108"/>
        <v>100</v>
      </c>
      <c r="AK211" s="20">
        <f t="shared" si="109"/>
        <v>54</v>
      </c>
      <c r="AL211" s="15">
        <f>анкеты!K209</f>
        <v>35</v>
      </c>
      <c r="AM211" s="15">
        <f t="shared" si="110"/>
        <v>35</v>
      </c>
      <c r="AN211" s="15">
        <f>анкеты!L209</f>
        <v>35</v>
      </c>
      <c r="AO211" s="15">
        <f t="shared" si="111"/>
        <v>35</v>
      </c>
      <c r="AP211" s="15">
        <f>анкеты!N209</f>
        <v>35</v>
      </c>
      <c r="AQ211" s="15">
        <f>анкеты!M209</f>
        <v>35</v>
      </c>
      <c r="AR211" s="52">
        <f t="shared" si="112"/>
        <v>100</v>
      </c>
      <c r="AS211" s="52">
        <f t="shared" si="113"/>
        <v>100</v>
      </c>
      <c r="AT211" s="52">
        <f t="shared" si="114"/>
        <v>100</v>
      </c>
      <c r="AU211" s="51">
        <f t="shared" si="115"/>
        <v>100</v>
      </c>
      <c r="AV211" s="15">
        <f>анкеты!O209</f>
        <v>35</v>
      </c>
      <c r="AW211" s="15">
        <f t="shared" si="116"/>
        <v>35</v>
      </c>
      <c r="AX211" s="15">
        <f>анкеты!P209</f>
        <v>35</v>
      </c>
      <c r="AY211" s="15">
        <f t="shared" si="117"/>
        <v>35</v>
      </c>
      <c r="AZ211" s="15">
        <f>анкеты!Q209</f>
        <v>35</v>
      </c>
      <c r="BA211" s="15">
        <f t="shared" si="118"/>
        <v>35</v>
      </c>
      <c r="BB211" s="52">
        <f t="shared" si="119"/>
        <v>100</v>
      </c>
      <c r="BC211" s="52">
        <f t="shared" si="120"/>
        <v>100</v>
      </c>
      <c r="BD211" s="52">
        <f t="shared" si="121"/>
        <v>100</v>
      </c>
      <c r="BE211" s="51">
        <f t="shared" si="122"/>
        <v>100</v>
      </c>
      <c r="BF211" s="15">
        <f t="shared" si="123"/>
        <v>90.8</v>
      </c>
    </row>
    <row r="212" spans="1:58">
      <c r="A212" s="15">
        <f>'бланки '!D214</f>
        <v>209</v>
      </c>
      <c r="B212" s="15" t="str">
        <f>'бланки '!C214</f>
        <v>Муниципальное автономное общеобразовательное учреждение Аргат-Юльская средняя общеобразовательная школа Первомайского района</v>
      </c>
      <c r="C212" s="15">
        <f>анкеты!C210</f>
        <v>14</v>
      </c>
      <c r="D212" s="15">
        <f>SUMIF('бланки '!K214:Y214,"&lt;2")</f>
        <v>14</v>
      </c>
      <c r="E212" s="15">
        <f>COUNTIF('бланки '!K214:Y214,"&lt;2")</f>
        <v>14</v>
      </c>
      <c r="F212" s="15">
        <f>SUMIF('бланки '!Z214:CM214,"&lt;2")</f>
        <v>60</v>
      </c>
      <c r="G212" s="15">
        <f>COUNTIF('бланки '!Z214:CM214,"&lt;2")</f>
        <v>60</v>
      </c>
      <c r="H212" s="15">
        <f>SUM('бланки '!CN214:CQ214)</f>
        <v>4</v>
      </c>
      <c r="I212" s="15">
        <f>анкеты!E210</f>
        <v>14</v>
      </c>
      <c r="J212" s="15">
        <f>анкеты!D210</f>
        <v>14</v>
      </c>
      <c r="K212" s="15">
        <f>анкеты!G210</f>
        <v>14</v>
      </c>
      <c r="L212" s="15">
        <f>анкеты!F210</f>
        <v>14</v>
      </c>
      <c r="M212" s="15">
        <f t="shared" si="93"/>
        <v>100</v>
      </c>
      <c r="N212" s="15">
        <f t="shared" si="94"/>
        <v>100</v>
      </c>
      <c r="O212" s="15">
        <f t="shared" si="95"/>
        <v>100</v>
      </c>
      <c r="P212" s="15">
        <f t="shared" si="96"/>
        <v>100</v>
      </c>
      <c r="Q212" s="52">
        <f t="shared" si="97"/>
        <v>100</v>
      </c>
      <c r="R212" s="52">
        <f t="shared" si="98"/>
        <v>100</v>
      </c>
      <c r="S212" s="52">
        <f t="shared" si="99"/>
        <v>100</v>
      </c>
      <c r="T212" s="51">
        <f t="shared" si="100"/>
        <v>100</v>
      </c>
      <c r="U212" s="15">
        <f>SUM('бланки '!CR214:CV214)</f>
        <v>5</v>
      </c>
      <c r="V212" s="15"/>
      <c r="W212" s="15"/>
      <c r="X212" s="15">
        <f>анкеты!H210</f>
        <v>14</v>
      </c>
      <c r="Y212" s="15">
        <f t="shared" si="101"/>
        <v>14</v>
      </c>
      <c r="Z212" s="52">
        <f t="shared" si="102"/>
        <v>100</v>
      </c>
      <c r="AA212" s="52">
        <f t="shared" si="103"/>
        <v>100</v>
      </c>
      <c r="AB212" s="52">
        <f t="shared" si="104"/>
        <v>100</v>
      </c>
      <c r="AC212" s="20">
        <f t="shared" si="105"/>
        <v>100</v>
      </c>
      <c r="AD212" s="15">
        <f>IF('бланки '!I214=1,('бланки '!CX214+'бланки '!CZ214)*3,SUM('бланки '!CW214:DA214))</f>
        <v>1</v>
      </c>
      <c r="AE212" s="15">
        <f>IF('бланки '!H214=2,SUM('бланки '!DE214:DG214)*2-1,SUM('бланки '!DB214:DG214))</f>
        <v>3</v>
      </c>
      <c r="AF212" s="15">
        <f>анкеты!J210</f>
        <v>4</v>
      </c>
      <c r="AG212" s="15">
        <f>анкеты!I210</f>
        <v>4</v>
      </c>
      <c r="AH212" s="52">
        <f t="shared" si="106"/>
        <v>20</v>
      </c>
      <c r="AI212" s="52">
        <f t="shared" si="107"/>
        <v>60</v>
      </c>
      <c r="AJ212" s="2">
        <f t="shared" si="108"/>
        <v>100</v>
      </c>
      <c r="AK212" s="20">
        <f t="shared" si="109"/>
        <v>60</v>
      </c>
      <c r="AL212" s="15">
        <f>анкеты!K210</f>
        <v>14</v>
      </c>
      <c r="AM212" s="15">
        <f t="shared" si="110"/>
        <v>14</v>
      </c>
      <c r="AN212" s="15">
        <f>анкеты!L210</f>
        <v>14</v>
      </c>
      <c r="AO212" s="15">
        <f t="shared" si="111"/>
        <v>14</v>
      </c>
      <c r="AP212" s="15">
        <f>анкеты!N210</f>
        <v>14</v>
      </c>
      <c r="AQ212" s="15">
        <f>анкеты!M210</f>
        <v>14</v>
      </c>
      <c r="AR212" s="52">
        <f t="shared" si="112"/>
        <v>100</v>
      </c>
      <c r="AS212" s="52">
        <f t="shared" si="113"/>
        <v>100</v>
      </c>
      <c r="AT212" s="52">
        <f t="shared" si="114"/>
        <v>100</v>
      </c>
      <c r="AU212" s="51">
        <f t="shared" si="115"/>
        <v>100</v>
      </c>
      <c r="AV212" s="15">
        <f>анкеты!O210</f>
        <v>14</v>
      </c>
      <c r="AW212" s="15">
        <f t="shared" si="116"/>
        <v>14</v>
      </c>
      <c r="AX212" s="15">
        <f>анкеты!P210</f>
        <v>14</v>
      </c>
      <c r="AY212" s="15">
        <f t="shared" si="117"/>
        <v>14</v>
      </c>
      <c r="AZ212" s="15">
        <f>анкеты!Q210</f>
        <v>14</v>
      </c>
      <c r="BA212" s="15">
        <f t="shared" si="118"/>
        <v>14</v>
      </c>
      <c r="BB212" s="52">
        <f t="shared" si="119"/>
        <v>100</v>
      </c>
      <c r="BC212" s="52">
        <f t="shared" si="120"/>
        <v>100</v>
      </c>
      <c r="BD212" s="52">
        <f t="shared" si="121"/>
        <v>100</v>
      </c>
      <c r="BE212" s="51">
        <f t="shared" si="122"/>
        <v>100</v>
      </c>
      <c r="BF212" s="15">
        <f t="shared" si="123"/>
        <v>92</v>
      </c>
    </row>
    <row r="213" spans="1:58">
      <c r="A213" s="15">
        <f>'бланки '!D215</f>
        <v>210</v>
      </c>
      <c r="B213" s="15" t="str">
        <f>'бланки '!C215</f>
        <v>Муниципальное бюджетное общеобразовательное учреждение Торбеевская основная общеобразовательная школа Первомайского района</v>
      </c>
      <c r="C213" s="15">
        <f>анкеты!C211</f>
        <v>48</v>
      </c>
      <c r="D213" s="15">
        <f>SUMIF('бланки '!K215:Y215,"&lt;2")</f>
        <v>14</v>
      </c>
      <c r="E213" s="15">
        <f>COUNTIF('бланки '!K215:Y215,"&lt;2")</f>
        <v>14</v>
      </c>
      <c r="F213" s="15">
        <f>SUMIF('бланки '!Z215:CM215,"&lt;2")</f>
        <v>60</v>
      </c>
      <c r="G213" s="15">
        <f>COUNTIF('бланки '!Z215:CM215,"&lt;2")</f>
        <v>60</v>
      </c>
      <c r="H213" s="15">
        <f>SUM('бланки '!CN215:CQ215)</f>
        <v>4</v>
      </c>
      <c r="I213" s="15">
        <f>анкеты!E211</f>
        <v>48</v>
      </c>
      <c r="J213" s="15">
        <f>анкеты!D211</f>
        <v>48</v>
      </c>
      <c r="K213" s="15">
        <f>анкеты!G211</f>
        <v>48</v>
      </c>
      <c r="L213" s="15">
        <f>анкеты!F211</f>
        <v>48</v>
      </c>
      <c r="M213" s="15">
        <f t="shared" si="93"/>
        <v>100</v>
      </c>
      <c r="N213" s="15">
        <f t="shared" si="94"/>
        <v>100</v>
      </c>
      <c r="O213" s="15">
        <f t="shared" si="95"/>
        <v>100</v>
      </c>
      <c r="P213" s="15">
        <f t="shared" si="96"/>
        <v>100</v>
      </c>
      <c r="Q213" s="52">
        <f t="shared" si="97"/>
        <v>100</v>
      </c>
      <c r="R213" s="52">
        <f t="shared" si="98"/>
        <v>100</v>
      </c>
      <c r="S213" s="52">
        <f t="shared" si="99"/>
        <v>100</v>
      </c>
      <c r="T213" s="51">
        <f t="shared" si="100"/>
        <v>100</v>
      </c>
      <c r="U213" s="15">
        <f>SUM('бланки '!CR215:CV215)</f>
        <v>5</v>
      </c>
      <c r="V213" s="15"/>
      <c r="W213" s="15"/>
      <c r="X213" s="15">
        <f>анкеты!H211</f>
        <v>48</v>
      </c>
      <c r="Y213" s="15">
        <f t="shared" si="101"/>
        <v>48</v>
      </c>
      <c r="Z213" s="52">
        <f t="shared" si="102"/>
        <v>100</v>
      </c>
      <c r="AA213" s="52">
        <f t="shared" si="103"/>
        <v>100</v>
      </c>
      <c r="AB213" s="52">
        <f t="shared" si="104"/>
        <v>100</v>
      </c>
      <c r="AC213" s="20">
        <f t="shared" si="105"/>
        <v>100</v>
      </c>
      <c r="AD213" s="15">
        <f>IF('бланки '!I215=1,('бланки '!CX215+'бланки '!CZ215)*3,SUM('бланки '!CW215:DA215))</f>
        <v>2</v>
      </c>
      <c r="AE213" s="15">
        <f>IF('бланки '!H215=2,SUM('бланки '!DE215:DG215)*2-1,SUM('бланки '!DB215:DG215))</f>
        <v>3</v>
      </c>
      <c r="AF213" s="15">
        <f>анкеты!J211</f>
        <v>12</v>
      </c>
      <c r="AG213" s="15">
        <f>анкеты!I211</f>
        <v>12</v>
      </c>
      <c r="AH213" s="52">
        <f t="shared" si="106"/>
        <v>40</v>
      </c>
      <c r="AI213" s="52">
        <f t="shared" si="107"/>
        <v>60</v>
      </c>
      <c r="AJ213" s="2">
        <f t="shared" si="108"/>
        <v>100</v>
      </c>
      <c r="AK213" s="20">
        <f t="shared" si="109"/>
        <v>66</v>
      </c>
      <c r="AL213" s="15">
        <f>анкеты!K211</f>
        <v>48</v>
      </c>
      <c r="AM213" s="15">
        <f t="shared" si="110"/>
        <v>48</v>
      </c>
      <c r="AN213" s="15">
        <f>анкеты!L211</f>
        <v>48</v>
      </c>
      <c r="AO213" s="15">
        <f t="shared" si="111"/>
        <v>48</v>
      </c>
      <c r="AP213" s="15">
        <f>анкеты!N211</f>
        <v>48</v>
      </c>
      <c r="AQ213" s="15">
        <f>анкеты!M211</f>
        <v>48</v>
      </c>
      <c r="AR213" s="52">
        <f t="shared" si="112"/>
        <v>100</v>
      </c>
      <c r="AS213" s="52">
        <f t="shared" si="113"/>
        <v>100</v>
      </c>
      <c r="AT213" s="52">
        <f t="shared" si="114"/>
        <v>100</v>
      </c>
      <c r="AU213" s="51">
        <f t="shared" si="115"/>
        <v>100</v>
      </c>
      <c r="AV213" s="15">
        <f>анкеты!O211</f>
        <v>48</v>
      </c>
      <c r="AW213" s="15">
        <f t="shared" si="116"/>
        <v>48</v>
      </c>
      <c r="AX213" s="15">
        <f>анкеты!P211</f>
        <v>48</v>
      </c>
      <c r="AY213" s="15">
        <f t="shared" si="117"/>
        <v>48</v>
      </c>
      <c r="AZ213" s="15">
        <f>анкеты!Q211</f>
        <v>48</v>
      </c>
      <c r="BA213" s="15">
        <f t="shared" si="118"/>
        <v>48</v>
      </c>
      <c r="BB213" s="52">
        <f t="shared" si="119"/>
        <v>100</v>
      </c>
      <c r="BC213" s="52">
        <f t="shared" si="120"/>
        <v>100</v>
      </c>
      <c r="BD213" s="52">
        <f t="shared" si="121"/>
        <v>100</v>
      </c>
      <c r="BE213" s="51">
        <f t="shared" si="122"/>
        <v>100</v>
      </c>
      <c r="BF213" s="15">
        <f t="shared" si="123"/>
        <v>93.2</v>
      </c>
    </row>
    <row r="214" spans="1:58">
      <c r="A214" s="15">
        <f>'бланки '!D216</f>
        <v>211</v>
      </c>
      <c r="B214" s="15" t="str">
        <f>'бланки '!C216</f>
        <v>Муниципальное бюджетное общеобразовательное учреждение Беляйская основная общеобразовательная школа Первомайского района</v>
      </c>
      <c r="C214" s="15">
        <f>анкеты!C212</f>
        <v>69</v>
      </c>
      <c r="D214" s="15">
        <f>SUMIF('бланки '!K216:Y216,"&lt;2")</f>
        <v>14</v>
      </c>
      <c r="E214" s="15">
        <f>COUNTIF('бланки '!K216:Y216,"&lt;2")</f>
        <v>14</v>
      </c>
      <c r="F214" s="15">
        <f>SUMIF('бланки '!Z216:CM216,"&lt;2")</f>
        <v>60</v>
      </c>
      <c r="G214" s="15">
        <f>COUNTIF('бланки '!Z216:CM216,"&lt;2")</f>
        <v>60</v>
      </c>
      <c r="H214" s="15">
        <f>SUM('бланки '!CN216:CQ216)</f>
        <v>4</v>
      </c>
      <c r="I214" s="15">
        <f>анкеты!E212</f>
        <v>69</v>
      </c>
      <c r="J214" s="15">
        <f>анкеты!D212</f>
        <v>69</v>
      </c>
      <c r="K214" s="15">
        <f>анкеты!G212</f>
        <v>69</v>
      </c>
      <c r="L214" s="15">
        <f>анкеты!F212</f>
        <v>69</v>
      </c>
      <c r="M214" s="15">
        <f t="shared" si="93"/>
        <v>100</v>
      </c>
      <c r="N214" s="15">
        <f t="shared" si="94"/>
        <v>100</v>
      </c>
      <c r="O214" s="15">
        <f t="shared" si="95"/>
        <v>100</v>
      </c>
      <c r="P214" s="15">
        <f t="shared" si="96"/>
        <v>100</v>
      </c>
      <c r="Q214" s="52">
        <f t="shared" si="97"/>
        <v>100</v>
      </c>
      <c r="R214" s="52">
        <f t="shared" si="98"/>
        <v>100</v>
      </c>
      <c r="S214" s="52">
        <f t="shared" si="99"/>
        <v>100</v>
      </c>
      <c r="T214" s="51">
        <f t="shared" si="100"/>
        <v>100</v>
      </c>
      <c r="U214" s="15">
        <f>SUM('бланки '!CR216:CV216)</f>
        <v>5</v>
      </c>
      <c r="V214" s="15"/>
      <c r="W214" s="15"/>
      <c r="X214" s="15">
        <f>анкеты!H212</f>
        <v>69</v>
      </c>
      <c r="Y214" s="15">
        <f t="shared" si="101"/>
        <v>69</v>
      </c>
      <c r="Z214" s="52">
        <f t="shared" si="102"/>
        <v>100</v>
      </c>
      <c r="AA214" s="52">
        <f t="shared" si="103"/>
        <v>100</v>
      </c>
      <c r="AB214" s="52">
        <f t="shared" si="104"/>
        <v>100</v>
      </c>
      <c r="AC214" s="20">
        <f t="shared" si="105"/>
        <v>100</v>
      </c>
      <c r="AD214" s="15">
        <f>IF('бланки '!I216=1,('бланки '!CX216+'бланки '!CZ216)*3,SUM('бланки '!CW216:DA216))</f>
        <v>1</v>
      </c>
      <c r="AE214" s="15">
        <f>IF('бланки '!H216=2,SUM('бланки '!DE216:DG216)*2-1,SUM('бланки '!DB216:DG216))</f>
        <v>3</v>
      </c>
      <c r="AF214" s="15">
        <f>анкеты!J212</f>
        <v>18</v>
      </c>
      <c r="AG214" s="15">
        <f>анкеты!I212</f>
        <v>18</v>
      </c>
      <c r="AH214" s="52">
        <f t="shared" si="106"/>
        <v>20</v>
      </c>
      <c r="AI214" s="52">
        <f t="shared" si="107"/>
        <v>60</v>
      </c>
      <c r="AJ214" s="2">
        <f t="shared" si="108"/>
        <v>100</v>
      </c>
      <c r="AK214" s="20">
        <f t="shared" si="109"/>
        <v>60</v>
      </c>
      <c r="AL214" s="15">
        <f>анкеты!K212</f>
        <v>69</v>
      </c>
      <c r="AM214" s="15">
        <f t="shared" si="110"/>
        <v>69</v>
      </c>
      <c r="AN214" s="15">
        <f>анкеты!L212</f>
        <v>69</v>
      </c>
      <c r="AO214" s="15">
        <f t="shared" si="111"/>
        <v>69</v>
      </c>
      <c r="AP214" s="15">
        <f>анкеты!N212</f>
        <v>69</v>
      </c>
      <c r="AQ214" s="15">
        <f>анкеты!M212</f>
        <v>69</v>
      </c>
      <c r="AR214" s="52">
        <f t="shared" si="112"/>
        <v>100</v>
      </c>
      <c r="AS214" s="52">
        <f t="shared" si="113"/>
        <v>100</v>
      </c>
      <c r="AT214" s="52">
        <f t="shared" si="114"/>
        <v>100</v>
      </c>
      <c r="AU214" s="51">
        <f t="shared" si="115"/>
        <v>100</v>
      </c>
      <c r="AV214" s="15">
        <f>анкеты!O212</f>
        <v>69</v>
      </c>
      <c r="AW214" s="15">
        <f t="shared" si="116"/>
        <v>69</v>
      </c>
      <c r="AX214" s="15">
        <f>анкеты!P212</f>
        <v>69</v>
      </c>
      <c r="AY214" s="15">
        <f t="shared" si="117"/>
        <v>69</v>
      </c>
      <c r="AZ214" s="15">
        <f>анкеты!Q212</f>
        <v>69</v>
      </c>
      <c r="BA214" s="15">
        <f t="shared" si="118"/>
        <v>69</v>
      </c>
      <c r="BB214" s="52">
        <f t="shared" si="119"/>
        <v>100</v>
      </c>
      <c r="BC214" s="52">
        <f t="shared" si="120"/>
        <v>100</v>
      </c>
      <c r="BD214" s="52">
        <f t="shared" si="121"/>
        <v>100</v>
      </c>
      <c r="BE214" s="51">
        <f t="shared" si="122"/>
        <v>100</v>
      </c>
      <c r="BF214" s="15">
        <f t="shared" si="123"/>
        <v>92</v>
      </c>
    </row>
    <row r="215" spans="1:58">
      <c r="A215" s="15">
        <f>'бланки '!D217</f>
        <v>212</v>
      </c>
      <c r="B215" s="15" t="str">
        <f>'бланки '!C217</f>
        <v>Муниципальное бюджетное общеобразовательное учреждение Ореховская средняя общеобразовательная школа Первомайского района</v>
      </c>
      <c r="C215" s="15">
        <f>анкеты!C213</f>
        <v>21</v>
      </c>
      <c r="D215" s="15">
        <f>SUMIF('бланки '!K217:Y217,"&lt;2")</f>
        <v>14</v>
      </c>
      <c r="E215" s="15">
        <f>COUNTIF('бланки '!K217:Y217,"&lt;2")</f>
        <v>14</v>
      </c>
      <c r="F215" s="15">
        <f>SUMIF('бланки '!Z217:CM217,"&lt;2")</f>
        <v>60</v>
      </c>
      <c r="G215" s="15">
        <f>COUNTIF('бланки '!Z217:CM217,"&lt;2")</f>
        <v>60</v>
      </c>
      <c r="H215" s="15">
        <f>SUM('бланки '!CN217:CQ217)</f>
        <v>4</v>
      </c>
      <c r="I215" s="15">
        <f>анкеты!E213</f>
        <v>21</v>
      </c>
      <c r="J215" s="15">
        <f>анкеты!D213</f>
        <v>21</v>
      </c>
      <c r="K215" s="15">
        <f>анкеты!G213</f>
        <v>21</v>
      </c>
      <c r="L215" s="15">
        <f>анкеты!F213</f>
        <v>21</v>
      </c>
      <c r="M215" s="15">
        <f t="shared" si="93"/>
        <v>100</v>
      </c>
      <c r="N215" s="15">
        <f t="shared" si="94"/>
        <v>100</v>
      </c>
      <c r="O215" s="15">
        <f t="shared" si="95"/>
        <v>100</v>
      </c>
      <c r="P215" s="15">
        <f t="shared" si="96"/>
        <v>100</v>
      </c>
      <c r="Q215" s="52">
        <f t="shared" si="97"/>
        <v>100</v>
      </c>
      <c r="R215" s="52">
        <f t="shared" si="98"/>
        <v>100</v>
      </c>
      <c r="S215" s="52">
        <f t="shared" si="99"/>
        <v>100</v>
      </c>
      <c r="T215" s="51">
        <f t="shared" si="100"/>
        <v>100</v>
      </c>
      <c r="U215" s="15">
        <f>SUM('бланки '!CR217:CV217)</f>
        <v>5</v>
      </c>
      <c r="V215" s="15"/>
      <c r="W215" s="15"/>
      <c r="X215" s="15">
        <f>анкеты!H213</f>
        <v>21</v>
      </c>
      <c r="Y215" s="15">
        <f t="shared" si="101"/>
        <v>21</v>
      </c>
      <c r="Z215" s="52">
        <f t="shared" si="102"/>
        <v>100</v>
      </c>
      <c r="AA215" s="52">
        <f t="shared" si="103"/>
        <v>100</v>
      </c>
      <c r="AB215" s="52">
        <f t="shared" si="104"/>
        <v>100</v>
      </c>
      <c r="AC215" s="20">
        <f t="shared" si="105"/>
        <v>100</v>
      </c>
      <c r="AD215" s="15">
        <f>IF('бланки '!I217=1,('бланки '!CX217+'бланки '!CZ217)*3,SUM('бланки '!CW217:DA217))</f>
        <v>3</v>
      </c>
      <c r="AE215" s="15">
        <f>IF('бланки '!H217=2,SUM('бланки '!DE217:DG217)*2-1,SUM('бланки '!DB217:DG217))</f>
        <v>4</v>
      </c>
      <c r="AF215" s="15">
        <f>анкеты!J213</f>
        <v>6</v>
      </c>
      <c r="AG215" s="15">
        <f>анкеты!I213</f>
        <v>6</v>
      </c>
      <c r="AH215" s="52">
        <f t="shared" si="106"/>
        <v>60</v>
      </c>
      <c r="AI215" s="52">
        <f t="shared" si="107"/>
        <v>80</v>
      </c>
      <c r="AJ215" s="2">
        <f t="shared" si="108"/>
        <v>100</v>
      </c>
      <c r="AK215" s="20">
        <f t="shared" si="109"/>
        <v>80</v>
      </c>
      <c r="AL215" s="15">
        <f>анкеты!K213</f>
        <v>21</v>
      </c>
      <c r="AM215" s="15">
        <f t="shared" si="110"/>
        <v>21</v>
      </c>
      <c r="AN215" s="15">
        <f>анкеты!L213</f>
        <v>21</v>
      </c>
      <c r="AO215" s="15">
        <f t="shared" si="111"/>
        <v>21</v>
      </c>
      <c r="AP215" s="15">
        <f>анкеты!N213</f>
        <v>21</v>
      </c>
      <c r="AQ215" s="15">
        <f>анкеты!M213</f>
        <v>21</v>
      </c>
      <c r="AR215" s="52">
        <f t="shared" si="112"/>
        <v>100</v>
      </c>
      <c r="AS215" s="52">
        <f t="shared" si="113"/>
        <v>100</v>
      </c>
      <c r="AT215" s="52">
        <f t="shared" si="114"/>
        <v>100</v>
      </c>
      <c r="AU215" s="51">
        <f t="shared" si="115"/>
        <v>100</v>
      </c>
      <c r="AV215" s="15">
        <f>анкеты!O213</f>
        <v>21</v>
      </c>
      <c r="AW215" s="15">
        <f t="shared" si="116"/>
        <v>21</v>
      </c>
      <c r="AX215" s="15">
        <f>анкеты!P213</f>
        <v>21</v>
      </c>
      <c r="AY215" s="15">
        <f t="shared" si="117"/>
        <v>21</v>
      </c>
      <c r="AZ215" s="15">
        <f>анкеты!Q213</f>
        <v>21</v>
      </c>
      <c r="BA215" s="15">
        <f t="shared" si="118"/>
        <v>21</v>
      </c>
      <c r="BB215" s="52">
        <f t="shared" si="119"/>
        <v>100</v>
      </c>
      <c r="BC215" s="52">
        <f t="shared" si="120"/>
        <v>100</v>
      </c>
      <c r="BD215" s="52">
        <f t="shared" si="121"/>
        <v>100</v>
      </c>
      <c r="BE215" s="51">
        <f t="shared" si="122"/>
        <v>100</v>
      </c>
      <c r="BF215" s="15">
        <f t="shared" si="123"/>
        <v>96</v>
      </c>
    </row>
    <row r="216" spans="1:58">
      <c r="A216" s="15">
        <f>'бланки '!D218</f>
        <v>213</v>
      </c>
      <c r="B216" s="15" t="str">
        <f>'бланки '!C218</f>
        <v>Муниципальное автономное общеобразовательное учреждение Альмяковская основная общеобразовательная школа Первомайского района</v>
      </c>
      <c r="C216" s="15">
        <f>анкеты!C214</f>
        <v>10</v>
      </c>
      <c r="D216" s="15">
        <f>SUMIF('бланки '!K218:Y218,"&lt;2")</f>
        <v>14</v>
      </c>
      <c r="E216" s="15">
        <f>COUNTIF('бланки '!K218:Y218,"&lt;2")</f>
        <v>14</v>
      </c>
      <c r="F216" s="15">
        <f>SUMIF('бланки '!Z218:CM218,"&lt;2")</f>
        <v>60</v>
      </c>
      <c r="G216" s="15">
        <f>COUNTIF('бланки '!Z218:CM218,"&lt;2")</f>
        <v>60</v>
      </c>
      <c r="H216" s="15">
        <f>SUM('бланки '!CN218:CQ218)</f>
        <v>4</v>
      </c>
      <c r="I216" s="15">
        <f>анкеты!E214</f>
        <v>10</v>
      </c>
      <c r="J216" s="15">
        <f>анкеты!D214</f>
        <v>10</v>
      </c>
      <c r="K216" s="15">
        <f>анкеты!G214</f>
        <v>10</v>
      </c>
      <c r="L216" s="15">
        <f>анкеты!F214</f>
        <v>10</v>
      </c>
      <c r="M216" s="15">
        <f t="shared" si="93"/>
        <v>100</v>
      </c>
      <c r="N216" s="15">
        <f t="shared" si="94"/>
        <v>100</v>
      </c>
      <c r="O216" s="15">
        <f t="shared" si="95"/>
        <v>100</v>
      </c>
      <c r="P216" s="15">
        <f t="shared" si="96"/>
        <v>100</v>
      </c>
      <c r="Q216" s="52">
        <f t="shared" si="97"/>
        <v>100</v>
      </c>
      <c r="R216" s="52">
        <f t="shared" si="98"/>
        <v>100</v>
      </c>
      <c r="S216" s="52">
        <f t="shared" si="99"/>
        <v>100</v>
      </c>
      <c r="T216" s="51">
        <f t="shared" si="100"/>
        <v>100</v>
      </c>
      <c r="U216" s="15">
        <f>SUM('бланки '!CR218:CV218)</f>
        <v>5</v>
      </c>
      <c r="V216" s="15"/>
      <c r="W216" s="15"/>
      <c r="X216" s="15">
        <f>анкеты!H214</f>
        <v>10</v>
      </c>
      <c r="Y216" s="15">
        <f t="shared" si="101"/>
        <v>10</v>
      </c>
      <c r="Z216" s="52">
        <f t="shared" si="102"/>
        <v>100</v>
      </c>
      <c r="AA216" s="52">
        <f t="shared" si="103"/>
        <v>100</v>
      </c>
      <c r="AB216" s="52">
        <f t="shared" si="104"/>
        <v>100</v>
      </c>
      <c r="AC216" s="20">
        <f t="shared" si="105"/>
        <v>100</v>
      </c>
      <c r="AD216" s="15">
        <f>IF('бланки '!I218=1,('бланки '!CX218+'бланки '!CZ218)*3,SUM('бланки '!CW218:DA218))</f>
        <v>5</v>
      </c>
      <c r="AE216" s="15">
        <f>IF('бланки '!H218=2,SUM('бланки '!DE218:DG218)*2-1,SUM('бланки '!DB218:DG218))</f>
        <v>6</v>
      </c>
      <c r="AF216" s="15">
        <f>анкеты!J214</f>
        <v>3</v>
      </c>
      <c r="AG216" s="15">
        <f>анкеты!I214</f>
        <v>3</v>
      </c>
      <c r="AH216" s="52">
        <f t="shared" si="106"/>
        <v>100</v>
      </c>
      <c r="AI216" s="52">
        <f t="shared" si="107"/>
        <v>100</v>
      </c>
      <c r="AJ216" s="2">
        <f t="shared" si="108"/>
        <v>100</v>
      </c>
      <c r="AK216" s="20">
        <f t="shared" si="109"/>
        <v>100</v>
      </c>
      <c r="AL216" s="15">
        <f>анкеты!K214</f>
        <v>10</v>
      </c>
      <c r="AM216" s="15">
        <f t="shared" si="110"/>
        <v>10</v>
      </c>
      <c r="AN216" s="15">
        <f>анкеты!L214</f>
        <v>10</v>
      </c>
      <c r="AO216" s="15">
        <f t="shared" si="111"/>
        <v>10</v>
      </c>
      <c r="AP216" s="15">
        <f>анкеты!N214</f>
        <v>10</v>
      </c>
      <c r="AQ216" s="15">
        <f>анкеты!M214</f>
        <v>10</v>
      </c>
      <c r="AR216" s="52">
        <f t="shared" si="112"/>
        <v>100</v>
      </c>
      <c r="AS216" s="52">
        <f t="shared" si="113"/>
        <v>100</v>
      </c>
      <c r="AT216" s="52">
        <f t="shared" si="114"/>
        <v>100</v>
      </c>
      <c r="AU216" s="51">
        <f t="shared" si="115"/>
        <v>100</v>
      </c>
      <c r="AV216" s="15">
        <f>анкеты!O214</f>
        <v>10</v>
      </c>
      <c r="AW216" s="15">
        <f t="shared" si="116"/>
        <v>10</v>
      </c>
      <c r="AX216" s="15">
        <f>анкеты!P214</f>
        <v>10</v>
      </c>
      <c r="AY216" s="15">
        <f t="shared" si="117"/>
        <v>10</v>
      </c>
      <c r="AZ216" s="15">
        <f>анкеты!Q214</f>
        <v>10</v>
      </c>
      <c r="BA216" s="15">
        <f t="shared" si="118"/>
        <v>10</v>
      </c>
      <c r="BB216" s="52">
        <f t="shared" si="119"/>
        <v>100</v>
      </c>
      <c r="BC216" s="52">
        <f t="shared" si="120"/>
        <v>100</v>
      </c>
      <c r="BD216" s="52">
        <f t="shared" si="121"/>
        <v>100</v>
      </c>
      <c r="BE216" s="51">
        <f t="shared" si="122"/>
        <v>100</v>
      </c>
      <c r="BF216" s="15">
        <f t="shared" si="123"/>
        <v>100</v>
      </c>
    </row>
    <row r="217" spans="1:58">
      <c r="A217" s="15">
        <f>'бланки '!D219</f>
        <v>214</v>
      </c>
      <c r="B217" s="15" t="str">
        <f>'бланки '!C219</f>
        <v>Муниципальное казённое образовательное учреждение "Тегульдетская средняя общеобразовательная школа"</v>
      </c>
      <c r="C217" s="15">
        <f>анкеты!C215</f>
        <v>353</v>
      </c>
      <c r="D217" s="15">
        <f>SUMIF('бланки '!K219:Y219,"&lt;2")</f>
        <v>14</v>
      </c>
      <c r="E217" s="15">
        <f>COUNTIF('бланки '!K219:Y219,"&lt;2")</f>
        <v>14</v>
      </c>
      <c r="F217" s="15">
        <f>SUMIF('бланки '!Z219:CM219,"&lt;2")</f>
        <v>60</v>
      </c>
      <c r="G217" s="15">
        <f>COUNTIF('бланки '!Z219:CM219,"&lt;2")</f>
        <v>60</v>
      </c>
      <c r="H217" s="15">
        <f>SUM('бланки '!CN219:CQ219)</f>
        <v>4</v>
      </c>
      <c r="I217" s="15">
        <f>анкеты!E215</f>
        <v>353</v>
      </c>
      <c r="J217" s="15">
        <f>анкеты!D215</f>
        <v>353</v>
      </c>
      <c r="K217" s="15">
        <f>анкеты!G215</f>
        <v>353</v>
      </c>
      <c r="L217" s="15">
        <f>анкеты!F215</f>
        <v>353</v>
      </c>
      <c r="M217" s="15">
        <f t="shared" si="93"/>
        <v>100</v>
      </c>
      <c r="N217" s="15">
        <f t="shared" si="94"/>
        <v>100</v>
      </c>
      <c r="O217" s="15">
        <f t="shared" si="95"/>
        <v>100</v>
      </c>
      <c r="P217" s="15">
        <f t="shared" si="96"/>
        <v>100</v>
      </c>
      <c r="Q217" s="52">
        <f t="shared" si="97"/>
        <v>100</v>
      </c>
      <c r="R217" s="52">
        <f t="shared" si="98"/>
        <v>100</v>
      </c>
      <c r="S217" s="52">
        <f t="shared" si="99"/>
        <v>100</v>
      </c>
      <c r="T217" s="51">
        <f t="shared" si="100"/>
        <v>100</v>
      </c>
      <c r="U217" s="15">
        <f>SUM('бланки '!CR219:CV219)</f>
        <v>5</v>
      </c>
      <c r="V217" s="15"/>
      <c r="W217" s="15"/>
      <c r="X217" s="15">
        <f>анкеты!H215</f>
        <v>353</v>
      </c>
      <c r="Y217" s="15">
        <f t="shared" si="101"/>
        <v>353</v>
      </c>
      <c r="Z217" s="52">
        <f t="shared" si="102"/>
        <v>100</v>
      </c>
      <c r="AA217" s="52">
        <f t="shared" si="103"/>
        <v>100</v>
      </c>
      <c r="AB217" s="52">
        <f t="shared" si="104"/>
        <v>100</v>
      </c>
      <c r="AC217" s="20">
        <f t="shared" si="105"/>
        <v>100</v>
      </c>
      <c r="AD217" s="15">
        <f>IF('бланки '!I219=1,('бланки '!CX219+'бланки '!CZ219)*3,SUM('бланки '!CW219:DA219))</f>
        <v>2</v>
      </c>
      <c r="AE217" s="15">
        <f>IF('бланки '!H219=2,SUM('бланки '!DE219:DG219)*2-1,SUM('бланки '!DB219:DG219))</f>
        <v>5</v>
      </c>
      <c r="AF217" s="15">
        <f>анкеты!J215</f>
        <v>89</v>
      </c>
      <c r="AG217" s="15">
        <f>анкеты!I215</f>
        <v>89</v>
      </c>
      <c r="AH217" s="52">
        <f t="shared" si="106"/>
        <v>40</v>
      </c>
      <c r="AI217" s="52">
        <f t="shared" si="107"/>
        <v>100</v>
      </c>
      <c r="AJ217" s="2">
        <f t="shared" si="108"/>
        <v>100</v>
      </c>
      <c r="AK217" s="20">
        <f t="shared" si="109"/>
        <v>82</v>
      </c>
      <c r="AL217" s="15">
        <f>анкеты!K215</f>
        <v>353</v>
      </c>
      <c r="AM217" s="15">
        <f t="shared" si="110"/>
        <v>353</v>
      </c>
      <c r="AN217" s="15">
        <f>анкеты!L215</f>
        <v>353</v>
      </c>
      <c r="AO217" s="15">
        <f t="shared" si="111"/>
        <v>353</v>
      </c>
      <c r="AP217" s="15">
        <f>анкеты!N215</f>
        <v>353</v>
      </c>
      <c r="AQ217" s="15">
        <f>анкеты!M215</f>
        <v>353</v>
      </c>
      <c r="AR217" s="52">
        <f t="shared" si="112"/>
        <v>100</v>
      </c>
      <c r="AS217" s="52">
        <f t="shared" si="113"/>
        <v>100</v>
      </c>
      <c r="AT217" s="52">
        <f t="shared" si="114"/>
        <v>100</v>
      </c>
      <c r="AU217" s="51">
        <f t="shared" si="115"/>
        <v>100</v>
      </c>
      <c r="AV217" s="15">
        <f>анкеты!O215</f>
        <v>353</v>
      </c>
      <c r="AW217" s="15">
        <f t="shared" si="116"/>
        <v>353</v>
      </c>
      <c r="AX217" s="15">
        <f>анкеты!P215</f>
        <v>353</v>
      </c>
      <c r="AY217" s="15">
        <f t="shared" si="117"/>
        <v>353</v>
      </c>
      <c r="AZ217" s="15">
        <f>анкеты!Q215</f>
        <v>353</v>
      </c>
      <c r="BA217" s="15">
        <f t="shared" si="118"/>
        <v>353</v>
      </c>
      <c r="BB217" s="52">
        <f t="shared" si="119"/>
        <v>100</v>
      </c>
      <c r="BC217" s="52">
        <f t="shared" si="120"/>
        <v>100</v>
      </c>
      <c r="BD217" s="52">
        <f t="shared" si="121"/>
        <v>100</v>
      </c>
      <c r="BE217" s="51">
        <f t="shared" si="122"/>
        <v>100</v>
      </c>
      <c r="BF217" s="15">
        <f t="shared" si="123"/>
        <v>96.4</v>
      </c>
    </row>
    <row r="218" spans="1:58">
      <c r="A218" s="15">
        <f>'бланки '!D220</f>
        <v>215</v>
      </c>
      <c r="B218" s="15" t="str">
        <f>'бланки '!C220</f>
        <v>Муниципальное казённое образовательное учреждение "Четь-Конторская основная общеобразовательная школа"</v>
      </c>
      <c r="C218" s="15">
        <f>анкеты!C216</f>
        <v>14</v>
      </c>
      <c r="D218" s="15">
        <f>SUMIF('бланки '!K220:Y220,"&lt;2")</f>
        <v>14</v>
      </c>
      <c r="E218" s="15">
        <f>COUNTIF('бланки '!K220:Y220,"&lt;2")</f>
        <v>14</v>
      </c>
      <c r="F218" s="15">
        <f>SUMIF('бланки '!Z220:CM220,"&lt;2")</f>
        <v>60</v>
      </c>
      <c r="G218" s="15">
        <f>COUNTIF('бланки '!Z220:CM220,"&lt;2")</f>
        <v>60</v>
      </c>
      <c r="H218" s="15">
        <f>SUM('бланки '!CN220:CQ220)</f>
        <v>4</v>
      </c>
      <c r="I218" s="15">
        <f>анкеты!E216</f>
        <v>14</v>
      </c>
      <c r="J218" s="15">
        <f>анкеты!D216</f>
        <v>14</v>
      </c>
      <c r="K218" s="15">
        <f>анкеты!G216</f>
        <v>14</v>
      </c>
      <c r="L218" s="15">
        <f>анкеты!F216</f>
        <v>14</v>
      </c>
      <c r="M218" s="15">
        <f t="shared" si="93"/>
        <v>100</v>
      </c>
      <c r="N218" s="15">
        <f t="shared" si="94"/>
        <v>100</v>
      </c>
      <c r="O218" s="15">
        <f t="shared" si="95"/>
        <v>100</v>
      </c>
      <c r="P218" s="15">
        <f t="shared" si="96"/>
        <v>100</v>
      </c>
      <c r="Q218" s="52">
        <f t="shared" si="97"/>
        <v>100</v>
      </c>
      <c r="R218" s="52">
        <f t="shared" si="98"/>
        <v>100</v>
      </c>
      <c r="S218" s="52">
        <f t="shared" si="99"/>
        <v>100</v>
      </c>
      <c r="T218" s="51">
        <f t="shared" si="100"/>
        <v>100</v>
      </c>
      <c r="U218" s="15">
        <f>SUM('бланки '!CR220:CV220)</f>
        <v>5</v>
      </c>
      <c r="V218" s="15"/>
      <c r="W218" s="15"/>
      <c r="X218" s="15">
        <f>анкеты!H216</f>
        <v>14</v>
      </c>
      <c r="Y218" s="15">
        <f t="shared" si="101"/>
        <v>14</v>
      </c>
      <c r="Z218" s="52">
        <f t="shared" si="102"/>
        <v>100</v>
      </c>
      <c r="AA218" s="52">
        <f t="shared" si="103"/>
        <v>100</v>
      </c>
      <c r="AB218" s="52">
        <f t="shared" si="104"/>
        <v>100</v>
      </c>
      <c r="AC218" s="20">
        <f t="shared" si="105"/>
        <v>100</v>
      </c>
      <c r="AD218" s="15">
        <f>IF('бланки '!I220=1,('бланки '!CX220+'бланки '!CZ220)*3,SUM('бланки '!CW220:DA220))</f>
        <v>1</v>
      </c>
      <c r="AE218" s="15">
        <f>IF('бланки '!H220=2,SUM('бланки '!DE220:DG220)*2-1,SUM('бланки '!DB220:DG220))</f>
        <v>5</v>
      </c>
      <c r="AF218" s="15">
        <f>анкеты!J216</f>
        <v>4</v>
      </c>
      <c r="AG218" s="15">
        <f>анкеты!I216</f>
        <v>4</v>
      </c>
      <c r="AH218" s="52">
        <f t="shared" si="106"/>
        <v>20</v>
      </c>
      <c r="AI218" s="52">
        <f t="shared" si="107"/>
        <v>100</v>
      </c>
      <c r="AJ218" s="2">
        <f t="shared" si="108"/>
        <v>100</v>
      </c>
      <c r="AK218" s="20">
        <f t="shared" si="109"/>
        <v>76</v>
      </c>
      <c r="AL218" s="15">
        <f>анкеты!K216</f>
        <v>14</v>
      </c>
      <c r="AM218" s="15">
        <f t="shared" si="110"/>
        <v>14</v>
      </c>
      <c r="AN218" s="15">
        <f>анкеты!L216</f>
        <v>14</v>
      </c>
      <c r="AO218" s="15">
        <f t="shared" si="111"/>
        <v>14</v>
      </c>
      <c r="AP218" s="15">
        <f>анкеты!N216</f>
        <v>14</v>
      </c>
      <c r="AQ218" s="15">
        <f>анкеты!M216</f>
        <v>14</v>
      </c>
      <c r="AR218" s="52">
        <f t="shared" si="112"/>
        <v>100</v>
      </c>
      <c r="AS218" s="52">
        <f t="shared" si="113"/>
        <v>100</v>
      </c>
      <c r="AT218" s="52">
        <f t="shared" si="114"/>
        <v>100</v>
      </c>
      <c r="AU218" s="51">
        <f t="shared" si="115"/>
        <v>100</v>
      </c>
      <c r="AV218" s="15">
        <f>анкеты!O216</f>
        <v>14</v>
      </c>
      <c r="AW218" s="15">
        <f t="shared" si="116"/>
        <v>14</v>
      </c>
      <c r="AX218" s="15">
        <f>анкеты!P216</f>
        <v>14</v>
      </c>
      <c r="AY218" s="15">
        <f t="shared" si="117"/>
        <v>14</v>
      </c>
      <c r="AZ218" s="15">
        <f>анкеты!Q216</f>
        <v>14</v>
      </c>
      <c r="BA218" s="15">
        <f t="shared" si="118"/>
        <v>14</v>
      </c>
      <c r="BB218" s="52">
        <f t="shared" si="119"/>
        <v>100</v>
      </c>
      <c r="BC218" s="52">
        <f t="shared" si="120"/>
        <v>100</v>
      </c>
      <c r="BD218" s="52">
        <f t="shared" si="121"/>
        <v>100</v>
      </c>
      <c r="BE218" s="51">
        <f t="shared" si="122"/>
        <v>100</v>
      </c>
      <c r="BF218" s="15">
        <f t="shared" si="123"/>
        <v>95.2</v>
      </c>
    </row>
    <row r="219" spans="1:58">
      <c r="A219" s="15">
        <f>'бланки '!D221</f>
        <v>216</v>
      </c>
      <c r="B219" s="15" t="str">
        <f>'бланки '!C221</f>
        <v>Муниципальное казённое образовательное учреждение "Красногорская основная общеобразовательная школа"</v>
      </c>
      <c r="C219" s="15">
        <f>анкеты!C217</f>
        <v>7</v>
      </c>
      <c r="D219" s="15">
        <f>SUMIF('бланки '!K221:Y221,"&lt;2")</f>
        <v>14</v>
      </c>
      <c r="E219" s="15">
        <f>COUNTIF('бланки '!K221:Y221,"&lt;2")</f>
        <v>14</v>
      </c>
      <c r="F219" s="15">
        <f>SUMIF('бланки '!Z221:CM221,"&lt;2")</f>
        <v>60</v>
      </c>
      <c r="G219" s="15">
        <f>COUNTIF('бланки '!Z221:CM221,"&lt;2")</f>
        <v>60</v>
      </c>
      <c r="H219" s="15">
        <f>SUM('бланки '!CN221:CQ221)</f>
        <v>4</v>
      </c>
      <c r="I219" s="15">
        <f>анкеты!E217</f>
        <v>7</v>
      </c>
      <c r="J219" s="15">
        <f>анкеты!D217</f>
        <v>7</v>
      </c>
      <c r="K219" s="15">
        <f>анкеты!G217</f>
        <v>7</v>
      </c>
      <c r="L219" s="15">
        <f>анкеты!F217</f>
        <v>7</v>
      </c>
      <c r="M219" s="15">
        <f t="shared" si="93"/>
        <v>100</v>
      </c>
      <c r="N219" s="15">
        <f t="shared" si="94"/>
        <v>100</v>
      </c>
      <c r="O219" s="15">
        <f t="shared" si="95"/>
        <v>100</v>
      </c>
      <c r="P219" s="15">
        <f t="shared" si="96"/>
        <v>100</v>
      </c>
      <c r="Q219" s="52">
        <f t="shared" si="97"/>
        <v>100</v>
      </c>
      <c r="R219" s="52">
        <f t="shared" si="98"/>
        <v>100</v>
      </c>
      <c r="S219" s="52">
        <f t="shared" si="99"/>
        <v>100</v>
      </c>
      <c r="T219" s="51">
        <f t="shared" si="100"/>
        <v>100</v>
      </c>
      <c r="U219" s="15">
        <f>SUM('бланки '!CR221:CV221)</f>
        <v>5</v>
      </c>
      <c r="V219" s="15"/>
      <c r="W219" s="15"/>
      <c r="X219" s="15">
        <f>анкеты!H217</f>
        <v>7</v>
      </c>
      <c r="Y219" s="15">
        <f t="shared" si="101"/>
        <v>7</v>
      </c>
      <c r="Z219" s="52">
        <f t="shared" si="102"/>
        <v>100</v>
      </c>
      <c r="AA219" s="52">
        <f t="shared" si="103"/>
        <v>100</v>
      </c>
      <c r="AB219" s="52">
        <f t="shared" si="104"/>
        <v>100</v>
      </c>
      <c r="AC219" s="20">
        <f t="shared" si="105"/>
        <v>100</v>
      </c>
      <c r="AD219" s="15">
        <f>IF('бланки '!I221=1,('бланки '!CX221+'бланки '!CZ221)*3,SUM('бланки '!CW221:DA221))</f>
        <v>0</v>
      </c>
      <c r="AE219" s="15">
        <f>IF('бланки '!H221=2,SUM('бланки '!DE221:DG221)*2-1,SUM('бланки '!DB221:DG221))</f>
        <v>4</v>
      </c>
      <c r="AF219" s="15">
        <f>анкеты!J217</f>
        <v>2</v>
      </c>
      <c r="AG219" s="15">
        <f>анкеты!I217</f>
        <v>2</v>
      </c>
      <c r="AH219" s="52">
        <f t="shared" si="106"/>
        <v>0</v>
      </c>
      <c r="AI219" s="52">
        <f t="shared" si="107"/>
        <v>80</v>
      </c>
      <c r="AJ219" s="2">
        <f t="shared" si="108"/>
        <v>100</v>
      </c>
      <c r="AK219" s="20">
        <f t="shared" si="109"/>
        <v>62</v>
      </c>
      <c r="AL219" s="15">
        <f>анкеты!K217</f>
        <v>7</v>
      </c>
      <c r="AM219" s="15">
        <f t="shared" si="110"/>
        <v>7</v>
      </c>
      <c r="AN219" s="15">
        <f>анкеты!L217</f>
        <v>7</v>
      </c>
      <c r="AO219" s="15">
        <f t="shared" si="111"/>
        <v>7</v>
      </c>
      <c r="AP219" s="15">
        <f>анкеты!N217</f>
        <v>7</v>
      </c>
      <c r="AQ219" s="15">
        <f>анкеты!M217</f>
        <v>7</v>
      </c>
      <c r="AR219" s="52">
        <f t="shared" si="112"/>
        <v>100</v>
      </c>
      <c r="AS219" s="52">
        <f t="shared" si="113"/>
        <v>100</v>
      </c>
      <c r="AT219" s="52">
        <f t="shared" si="114"/>
        <v>100</v>
      </c>
      <c r="AU219" s="51">
        <f t="shared" si="115"/>
        <v>100</v>
      </c>
      <c r="AV219" s="15">
        <f>анкеты!O217</f>
        <v>7</v>
      </c>
      <c r="AW219" s="15">
        <f t="shared" si="116"/>
        <v>7</v>
      </c>
      <c r="AX219" s="15">
        <f>анкеты!P217</f>
        <v>7</v>
      </c>
      <c r="AY219" s="15">
        <f t="shared" si="117"/>
        <v>7</v>
      </c>
      <c r="AZ219" s="15">
        <f>анкеты!Q217</f>
        <v>7</v>
      </c>
      <c r="BA219" s="15">
        <f t="shared" si="118"/>
        <v>7</v>
      </c>
      <c r="BB219" s="52">
        <f t="shared" si="119"/>
        <v>100</v>
      </c>
      <c r="BC219" s="52">
        <f t="shared" si="120"/>
        <v>100</v>
      </c>
      <c r="BD219" s="52">
        <f t="shared" si="121"/>
        <v>100</v>
      </c>
      <c r="BE219" s="51">
        <f t="shared" si="122"/>
        <v>100</v>
      </c>
      <c r="BF219" s="15">
        <f t="shared" si="123"/>
        <v>92.4</v>
      </c>
    </row>
    <row r="220" spans="1:58">
      <c r="A220" s="15">
        <f>'бланки '!D222</f>
        <v>217</v>
      </c>
      <c r="B220" s="15" t="str">
        <f>'бланки '!C222</f>
        <v>Муниципальное казённое образовательное учреждение "Белоярская средняя общеобразовательная школа"</v>
      </c>
      <c r="C220" s="15">
        <f>анкеты!C218</f>
        <v>25</v>
      </c>
      <c r="D220" s="15">
        <f>SUMIF('бланки '!K222:Y222,"&lt;2")</f>
        <v>14</v>
      </c>
      <c r="E220" s="15">
        <f>COUNTIF('бланки '!K222:Y222,"&lt;2")</f>
        <v>14</v>
      </c>
      <c r="F220" s="15">
        <f>SUMIF('бланки '!Z222:CM222,"&lt;2")</f>
        <v>60</v>
      </c>
      <c r="G220" s="15">
        <f>COUNTIF('бланки '!Z222:CM222,"&lt;2")</f>
        <v>60</v>
      </c>
      <c r="H220" s="15">
        <f>SUM('бланки '!CN222:CQ222)</f>
        <v>4</v>
      </c>
      <c r="I220" s="15">
        <f>анкеты!E218</f>
        <v>25</v>
      </c>
      <c r="J220" s="15">
        <f>анкеты!D218</f>
        <v>25</v>
      </c>
      <c r="K220" s="15">
        <f>анкеты!G218</f>
        <v>25</v>
      </c>
      <c r="L220" s="15">
        <f>анкеты!F218</f>
        <v>25</v>
      </c>
      <c r="M220" s="15">
        <f t="shared" si="93"/>
        <v>100</v>
      </c>
      <c r="N220" s="15">
        <f t="shared" si="94"/>
        <v>100</v>
      </c>
      <c r="O220" s="15">
        <f t="shared" si="95"/>
        <v>100</v>
      </c>
      <c r="P220" s="15">
        <f t="shared" si="96"/>
        <v>100</v>
      </c>
      <c r="Q220" s="52">
        <f t="shared" si="97"/>
        <v>100</v>
      </c>
      <c r="R220" s="52">
        <f t="shared" si="98"/>
        <v>100</v>
      </c>
      <c r="S220" s="52">
        <f t="shared" si="99"/>
        <v>100</v>
      </c>
      <c r="T220" s="51">
        <f t="shared" si="100"/>
        <v>100</v>
      </c>
      <c r="U220" s="15">
        <f>SUM('бланки '!CR222:CV222)</f>
        <v>5</v>
      </c>
      <c r="V220" s="15"/>
      <c r="W220" s="15"/>
      <c r="X220" s="15">
        <f>анкеты!H218</f>
        <v>25</v>
      </c>
      <c r="Y220" s="15">
        <f t="shared" si="101"/>
        <v>25</v>
      </c>
      <c r="Z220" s="52">
        <f t="shared" si="102"/>
        <v>100</v>
      </c>
      <c r="AA220" s="52">
        <f t="shared" si="103"/>
        <v>100</v>
      </c>
      <c r="AB220" s="52">
        <f t="shared" si="104"/>
        <v>100</v>
      </c>
      <c r="AC220" s="20">
        <f t="shared" si="105"/>
        <v>100</v>
      </c>
      <c r="AD220" s="15">
        <f>IF('бланки '!I222=1,('бланки '!CX222+'бланки '!CZ222)*3,SUM('бланки '!CW222:DA222))</f>
        <v>0</v>
      </c>
      <c r="AE220" s="15">
        <f>IF('бланки '!H222=2,SUM('бланки '!DE222:DG222)*2-1,SUM('бланки '!DB222:DG222))</f>
        <v>4</v>
      </c>
      <c r="AF220" s="15">
        <f>анкеты!J218</f>
        <v>7</v>
      </c>
      <c r="AG220" s="15">
        <f>анкеты!I218</f>
        <v>7</v>
      </c>
      <c r="AH220" s="52">
        <f t="shared" si="106"/>
        <v>0</v>
      </c>
      <c r="AI220" s="52">
        <f t="shared" si="107"/>
        <v>80</v>
      </c>
      <c r="AJ220" s="2">
        <f t="shared" si="108"/>
        <v>100</v>
      </c>
      <c r="AK220" s="20">
        <f t="shared" si="109"/>
        <v>62</v>
      </c>
      <c r="AL220" s="15">
        <f>анкеты!K218</f>
        <v>25</v>
      </c>
      <c r="AM220" s="15">
        <f t="shared" si="110"/>
        <v>25</v>
      </c>
      <c r="AN220" s="15">
        <f>анкеты!L218</f>
        <v>25</v>
      </c>
      <c r="AO220" s="15">
        <f t="shared" si="111"/>
        <v>25</v>
      </c>
      <c r="AP220" s="15">
        <f>анкеты!N218</f>
        <v>25</v>
      </c>
      <c r="AQ220" s="15">
        <f>анкеты!M218</f>
        <v>25</v>
      </c>
      <c r="AR220" s="52">
        <f t="shared" si="112"/>
        <v>100</v>
      </c>
      <c r="AS220" s="52">
        <f t="shared" si="113"/>
        <v>100</v>
      </c>
      <c r="AT220" s="52">
        <f t="shared" si="114"/>
        <v>100</v>
      </c>
      <c r="AU220" s="51">
        <f t="shared" si="115"/>
        <v>100</v>
      </c>
      <c r="AV220" s="15">
        <f>анкеты!O218</f>
        <v>25</v>
      </c>
      <c r="AW220" s="15">
        <f t="shared" si="116"/>
        <v>25</v>
      </c>
      <c r="AX220" s="15">
        <f>анкеты!P218</f>
        <v>25</v>
      </c>
      <c r="AY220" s="15">
        <f t="shared" si="117"/>
        <v>25</v>
      </c>
      <c r="AZ220" s="15">
        <f>анкеты!Q218</f>
        <v>25</v>
      </c>
      <c r="BA220" s="15">
        <f t="shared" si="118"/>
        <v>25</v>
      </c>
      <c r="BB220" s="52">
        <f t="shared" si="119"/>
        <v>100</v>
      </c>
      <c r="BC220" s="52">
        <f t="shared" si="120"/>
        <v>100</v>
      </c>
      <c r="BD220" s="52">
        <f t="shared" si="121"/>
        <v>100</v>
      </c>
      <c r="BE220" s="51">
        <f t="shared" si="122"/>
        <v>100</v>
      </c>
      <c r="BF220" s="15">
        <f t="shared" si="123"/>
        <v>92.4</v>
      </c>
    </row>
    <row r="221" spans="1:58">
      <c r="A221" s="15">
        <f>'бланки '!D223</f>
        <v>218</v>
      </c>
      <c r="B221" s="15" t="str">
        <f>'бланки '!C223</f>
        <v>Муниципальное казённое образовательное учреждение "Берегаевская средняя общеобразовательная школа"</v>
      </c>
      <c r="C221" s="15">
        <f>анкеты!C219</f>
        <v>32</v>
      </c>
      <c r="D221" s="15">
        <f>SUMIF('бланки '!K223:Y223,"&lt;2")</f>
        <v>14</v>
      </c>
      <c r="E221" s="15">
        <f>COUNTIF('бланки '!K223:Y223,"&lt;2")</f>
        <v>14</v>
      </c>
      <c r="F221" s="15">
        <f>SUMIF('бланки '!Z223:CM223,"&lt;2")</f>
        <v>60</v>
      </c>
      <c r="G221" s="15">
        <f>COUNTIF('бланки '!Z223:CM223,"&lt;2")</f>
        <v>60</v>
      </c>
      <c r="H221" s="15">
        <f>SUM('бланки '!CN223:CQ223)</f>
        <v>4</v>
      </c>
      <c r="I221" s="15">
        <f>анкеты!E219</f>
        <v>32</v>
      </c>
      <c r="J221" s="15">
        <f>анкеты!D219</f>
        <v>32</v>
      </c>
      <c r="K221" s="15">
        <f>анкеты!G219</f>
        <v>32</v>
      </c>
      <c r="L221" s="15">
        <f>анкеты!F219</f>
        <v>32</v>
      </c>
      <c r="M221" s="15">
        <f t="shared" ref="M221:M277" si="124">D221/E221*100</f>
        <v>100</v>
      </c>
      <c r="N221" s="15">
        <f t="shared" ref="N221:N277" si="125">F221/G221*100</f>
        <v>100</v>
      </c>
      <c r="O221" s="15">
        <f t="shared" ref="O221:O277" si="126">I221/J221*100</f>
        <v>100</v>
      </c>
      <c r="P221" s="15">
        <f t="shared" ref="P221:P277" si="127">K221/L221*100</f>
        <v>100</v>
      </c>
      <c r="Q221" s="52">
        <f t="shared" ref="Q221:Q277" si="128">ROUNDDOWN((M221+N221)/2,0)</f>
        <v>100</v>
      </c>
      <c r="R221" s="52">
        <f t="shared" ref="R221:R277" si="129">ROUND(MIN(H221*30,100),0)</f>
        <v>100</v>
      </c>
      <c r="S221" s="52">
        <f t="shared" ref="S221:S277" si="130">ROUNDDOWN((O221+P221)/2,0)</f>
        <v>100</v>
      </c>
      <c r="T221" s="51">
        <f t="shared" ref="T221:T277" si="131">IF((MOD(Q221*0.3+R221*0.3+S221*0.4,1.1)*50&lt;0.55),ROUNDDOWN(Q221*0.3+R221*0.3+S221*0.4,1),ROUNDUP(Q221*0.3+R221*0.3+S221*0.4,1))</f>
        <v>100</v>
      </c>
      <c r="U221" s="15">
        <f>SUM('бланки '!CR223:CV223)</f>
        <v>5</v>
      </c>
      <c r="V221" s="15"/>
      <c r="W221" s="15"/>
      <c r="X221" s="15">
        <f>анкеты!H219</f>
        <v>32</v>
      </c>
      <c r="Y221" s="15">
        <f t="shared" ref="Y221:Y277" si="132">C221</f>
        <v>32</v>
      </c>
      <c r="Z221" s="52">
        <f t="shared" ref="Z221:Z277" si="133">MIN(100,U221*20)</f>
        <v>100</v>
      </c>
      <c r="AA221" s="52">
        <f t="shared" ref="AA221:AA277" si="134">ROUNDDOWN((Z221+AB221)/2,0)</f>
        <v>100</v>
      </c>
      <c r="AB221" s="52">
        <f t="shared" ref="AB221:AB277" si="135">IF((MOD(X221*100/Y221,1)&lt;0.55),ROUNDDOWN(X221*100/Y221,0),ROUNDUP(X221*100/Y221,0))</f>
        <v>100</v>
      </c>
      <c r="AC221" s="20">
        <f t="shared" ref="AC221:AC277" si="136">IF((MOD(Z221*0.5+AB221*0.5,1.1)&lt;0.55),ROUNDDOWN(Z221*0.5+AB221*0.5,1),ROUNDUP(Z221*0.5+AB221*0.5,1))</f>
        <v>100</v>
      </c>
      <c r="AD221" s="15">
        <f>IF('бланки '!I223=1,('бланки '!CX223+'бланки '!CZ223)*3,SUM('бланки '!CW223:DA223))</f>
        <v>0</v>
      </c>
      <c r="AE221" s="15">
        <f>IF('бланки '!H223=2,SUM('бланки '!DE223:DG223)*2-1,SUM('бланки '!DB223:DG223))</f>
        <v>4</v>
      </c>
      <c r="AF221" s="15">
        <f>анкеты!J219</f>
        <v>8</v>
      </c>
      <c r="AG221" s="15">
        <f>анкеты!I219</f>
        <v>8</v>
      </c>
      <c r="AH221" s="52">
        <f t="shared" ref="AH221:AH277" si="137">MIN(AD221*20,100)</f>
        <v>0</v>
      </c>
      <c r="AI221" s="52">
        <f t="shared" ref="AI221:AI277" si="138">MIN(AE221*20,100)</f>
        <v>80</v>
      </c>
      <c r="AJ221" s="2">
        <f t="shared" ref="AJ221:AJ277" si="139">IF((MOD(AF221*100/AG221,1)&lt;0.55),ROUNDDOWN(AF221*100/AG221,0),ROUNDUP(AF221*100/AG221,0))</f>
        <v>100</v>
      </c>
      <c r="AK221" s="20">
        <f t="shared" ref="AK221:AK277" si="140">IF((MOD(0.3*AH221+0.4*AI221+0.3*AJ221,1.1)&lt;0.55),ROUNDDOWN(0.3*AH221+0.4*AI221+0.3*AJ221,1),ROUNDUP(0.3*AH221+0.4*AI221+0.3*AJ221,1))</f>
        <v>62</v>
      </c>
      <c r="AL221" s="15">
        <f>анкеты!K219</f>
        <v>32</v>
      </c>
      <c r="AM221" s="15">
        <f t="shared" ref="AM221:AM277" si="141">C221</f>
        <v>32</v>
      </c>
      <c r="AN221" s="15">
        <f>анкеты!L219</f>
        <v>32</v>
      </c>
      <c r="AO221" s="15">
        <f t="shared" ref="AO221:AO277" si="142">C221</f>
        <v>32</v>
      </c>
      <c r="AP221" s="15">
        <f>анкеты!N219</f>
        <v>32</v>
      </c>
      <c r="AQ221" s="15">
        <f>анкеты!M219</f>
        <v>32</v>
      </c>
      <c r="AR221" s="52">
        <f t="shared" ref="AR221:AR277" si="143">IF((MOD(AL221*100/AM221,1)&lt;0.55),ROUNDDOWN(AL221*100/AM221,0),ROUNDUP(AL221*100/AM221,0))</f>
        <v>100</v>
      </c>
      <c r="AS221" s="52">
        <f t="shared" ref="AS221:AS277" si="144">IF((MOD(AN221*100/AO221,1)&lt;0.55),ROUNDDOWN(AN221*100/AO221,0),ROUNDUP(AN221*100/AO221,0))</f>
        <v>100</v>
      </c>
      <c r="AT221" s="52">
        <f t="shared" ref="AT221:AT277" si="145">IF((MOD(AP221*100/AQ221,1)&lt;0.55),ROUNDDOWN(AP221*100/AQ221,0),ROUNDUP(AP221*100/AQ221,0))</f>
        <v>100</v>
      </c>
      <c r="AU221" s="51">
        <f t="shared" ref="AU221:AU277" si="146">IF((MOD(0.4*AR221+0.4*AS221+0.2*AT221,1.1)&lt;0.55),ROUNDDOWN(0.4*AR221+0.4*AS221+0.2*AT221,1),ROUNDUP(0.4*AR221+0.4*AS221+0.2*AT221,1))</f>
        <v>100</v>
      </c>
      <c r="AV221" s="15">
        <f>анкеты!O219</f>
        <v>32</v>
      </c>
      <c r="AW221" s="15">
        <f t="shared" ref="AW221:AW277" si="147">C221</f>
        <v>32</v>
      </c>
      <c r="AX221" s="15">
        <f>анкеты!P219</f>
        <v>32</v>
      </c>
      <c r="AY221" s="15">
        <f t="shared" ref="AY221:AY277" si="148">C221</f>
        <v>32</v>
      </c>
      <c r="AZ221" s="15">
        <f>анкеты!Q219</f>
        <v>32</v>
      </c>
      <c r="BA221" s="15">
        <f t="shared" ref="BA221:BA277" si="149">C221</f>
        <v>32</v>
      </c>
      <c r="BB221" s="52">
        <f t="shared" ref="BB221:BB277" si="150">IF((MOD(AV221*100/AW221,1)&lt;0.55),ROUNDDOWN(AV221*100/AW221,0),ROUNDUP(AV221*100/AW221,0))</f>
        <v>100</v>
      </c>
      <c r="BC221" s="52">
        <f t="shared" ref="BC221:BC277" si="151">IF((MOD(AX221*100/AY221,1)&lt;0.55),ROUNDDOWN(AX221*100/AY221,0),ROUNDUP(AX221*100/AY221,0))</f>
        <v>100</v>
      </c>
      <c r="BD221" s="52">
        <f t="shared" ref="BD221:BD277" si="152">IF((MOD(AZ221*100/BA221,1)&lt;0.55),ROUNDDOWN(AZ221*100/BA221,0),ROUNDUP(AZ221*100/BA221,0))</f>
        <v>100</v>
      </c>
      <c r="BE221" s="51">
        <f t="shared" ref="BE221:BE277" si="153">IF((MOD(0.3*BB221+0.2*BC221+0.5*BD221,1.1)&lt;0.55),ROUNDDOWN(0.3*BB221+0.2*BC221+0.5*BD221,1),ROUNDUP(0.3*BB221+0.2*BC221+0.5*BD221,1))</f>
        <v>100</v>
      </c>
      <c r="BF221" s="15">
        <f t="shared" ref="BF221:BF277" si="154">(T221+AC221+AK221+AU221+BE221)/5</f>
        <v>92.4</v>
      </c>
    </row>
    <row r="222" spans="1:58">
      <c r="A222" s="15">
        <f>'бланки '!D224</f>
        <v>219</v>
      </c>
      <c r="B222" s="15" t="str">
        <f>'бланки '!C224</f>
        <v>Муниципальное казённое образовательное учреждение "Черноярская средняя общеобразовательная школа"</v>
      </c>
      <c r="C222" s="15">
        <f>анкеты!C220</f>
        <v>24</v>
      </c>
      <c r="D222" s="15">
        <f>SUMIF('бланки '!K224:Y224,"&lt;2")</f>
        <v>14</v>
      </c>
      <c r="E222" s="15">
        <f>COUNTIF('бланки '!K224:Y224,"&lt;2")</f>
        <v>14</v>
      </c>
      <c r="F222" s="15">
        <f>SUMIF('бланки '!Z224:CM224,"&lt;2")</f>
        <v>60</v>
      </c>
      <c r="G222" s="15">
        <f>COUNTIF('бланки '!Z224:CM224,"&lt;2")</f>
        <v>60</v>
      </c>
      <c r="H222" s="15">
        <f>SUM('бланки '!CN224:CQ224)</f>
        <v>4</v>
      </c>
      <c r="I222" s="15">
        <f>анкеты!E220</f>
        <v>24</v>
      </c>
      <c r="J222" s="15">
        <f>анкеты!D220</f>
        <v>24</v>
      </c>
      <c r="K222" s="15">
        <f>анкеты!G220</f>
        <v>24</v>
      </c>
      <c r="L222" s="15">
        <f>анкеты!F220</f>
        <v>24</v>
      </c>
      <c r="M222" s="15">
        <f t="shared" si="124"/>
        <v>100</v>
      </c>
      <c r="N222" s="15">
        <f t="shared" si="125"/>
        <v>100</v>
      </c>
      <c r="O222" s="15">
        <f t="shared" si="126"/>
        <v>100</v>
      </c>
      <c r="P222" s="15">
        <f t="shared" si="127"/>
        <v>100</v>
      </c>
      <c r="Q222" s="52">
        <f t="shared" si="128"/>
        <v>100</v>
      </c>
      <c r="R222" s="52">
        <f t="shared" si="129"/>
        <v>100</v>
      </c>
      <c r="S222" s="52">
        <f t="shared" si="130"/>
        <v>100</v>
      </c>
      <c r="T222" s="51">
        <f t="shared" si="131"/>
        <v>100</v>
      </c>
      <c r="U222" s="15">
        <f>SUM('бланки '!CR224:CV224)</f>
        <v>5</v>
      </c>
      <c r="V222" s="15"/>
      <c r="W222" s="15"/>
      <c r="X222" s="15">
        <f>анкеты!H220</f>
        <v>24</v>
      </c>
      <c r="Y222" s="15">
        <f t="shared" si="132"/>
        <v>24</v>
      </c>
      <c r="Z222" s="52">
        <f t="shared" si="133"/>
        <v>100</v>
      </c>
      <c r="AA222" s="52">
        <f t="shared" si="134"/>
        <v>100</v>
      </c>
      <c r="AB222" s="52">
        <f t="shared" si="135"/>
        <v>100</v>
      </c>
      <c r="AC222" s="20">
        <f t="shared" si="136"/>
        <v>100</v>
      </c>
      <c r="AD222" s="15">
        <f>IF('бланки '!I224=1,('бланки '!CX224+'бланки '!CZ224)*3,SUM('бланки '!CW224:DA224))</f>
        <v>0</v>
      </c>
      <c r="AE222" s="15">
        <f>IF('бланки '!H224=2,SUM('бланки '!DE224:DG224)*2-1,SUM('бланки '!DB224:DG224))</f>
        <v>2</v>
      </c>
      <c r="AF222" s="15">
        <f>анкеты!J220</f>
        <v>6</v>
      </c>
      <c r="AG222" s="15">
        <f>анкеты!I220</f>
        <v>6</v>
      </c>
      <c r="AH222" s="52">
        <f t="shared" si="137"/>
        <v>0</v>
      </c>
      <c r="AI222" s="52">
        <f t="shared" si="138"/>
        <v>40</v>
      </c>
      <c r="AJ222" s="2">
        <f t="shared" si="139"/>
        <v>100</v>
      </c>
      <c r="AK222" s="20">
        <f t="shared" si="140"/>
        <v>46</v>
      </c>
      <c r="AL222" s="15">
        <f>анкеты!K220</f>
        <v>24</v>
      </c>
      <c r="AM222" s="15">
        <f t="shared" si="141"/>
        <v>24</v>
      </c>
      <c r="AN222" s="15">
        <f>анкеты!L220</f>
        <v>24</v>
      </c>
      <c r="AO222" s="15">
        <f t="shared" si="142"/>
        <v>24</v>
      </c>
      <c r="AP222" s="15">
        <f>анкеты!N220</f>
        <v>24</v>
      </c>
      <c r="AQ222" s="15">
        <f>анкеты!M220</f>
        <v>24</v>
      </c>
      <c r="AR222" s="52">
        <f t="shared" si="143"/>
        <v>100</v>
      </c>
      <c r="AS222" s="52">
        <f t="shared" si="144"/>
        <v>100</v>
      </c>
      <c r="AT222" s="52">
        <f t="shared" si="145"/>
        <v>100</v>
      </c>
      <c r="AU222" s="51">
        <f t="shared" si="146"/>
        <v>100</v>
      </c>
      <c r="AV222" s="15">
        <f>анкеты!O220</f>
        <v>24</v>
      </c>
      <c r="AW222" s="15">
        <f t="shared" si="147"/>
        <v>24</v>
      </c>
      <c r="AX222" s="15">
        <f>анкеты!P220</f>
        <v>24</v>
      </c>
      <c r="AY222" s="15">
        <f t="shared" si="148"/>
        <v>24</v>
      </c>
      <c r="AZ222" s="15">
        <f>анкеты!Q220</f>
        <v>24</v>
      </c>
      <c r="BA222" s="15">
        <f t="shared" si="149"/>
        <v>24</v>
      </c>
      <c r="BB222" s="52">
        <f t="shared" si="150"/>
        <v>100</v>
      </c>
      <c r="BC222" s="52">
        <f t="shared" si="151"/>
        <v>100</v>
      </c>
      <c r="BD222" s="52">
        <f t="shared" si="152"/>
        <v>100</v>
      </c>
      <c r="BE222" s="51">
        <f t="shared" si="153"/>
        <v>100</v>
      </c>
      <c r="BF222" s="15">
        <f t="shared" si="154"/>
        <v>89.2</v>
      </c>
    </row>
    <row r="223" spans="1:58">
      <c r="A223" s="15">
        <f>'бланки '!D225</f>
        <v>220</v>
      </c>
      <c r="B223" s="15" t="str">
        <f>'бланки '!C225</f>
        <v>Муниципальное автономное общеобразовательное учреждение «Итатская средняя общеобразовательная школа» Томского района</v>
      </c>
      <c r="C223" s="15">
        <f>анкеты!C221</f>
        <v>116</v>
      </c>
      <c r="D223" s="15">
        <f>SUMIF('бланки '!K225:Y225,"&lt;2")</f>
        <v>14</v>
      </c>
      <c r="E223" s="15">
        <f>COUNTIF('бланки '!K225:Y225,"&lt;2")</f>
        <v>14</v>
      </c>
      <c r="F223" s="15">
        <f>SUMIF('бланки '!Z225:CM225,"&lt;2")</f>
        <v>60</v>
      </c>
      <c r="G223" s="15">
        <f>COUNTIF('бланки '!Z225:CM225,"&lt;2")</f>
        <v>60</v>
      </c>
      <c r="H223" s="15">
        <f>SUM('бланки '!CN225:CQ225)</f>
        <v>4</v>
      </c>
      <c r="I223" s="15">
        <f>анкеты!E221</f>
        <v>116</v>
      </c>
      <c r="J223" s="15">
        <f>анкеты!D221</f>
        <v>116</v>
      </c>
      <c r="K223" s="15">
        <f>анкеты!G221</f>
        <v>116</v>
      </c>
      <c r="L223" s="15">
        <f>анкеты!F221</f>
        <v>116</v>
      </c>
      <c r="M223" s="15">
        <f t="shared" si="124"/>
        <v>100</v>
      </c>
      <c r="N223" s="15">
        <f t="shared" si="125"/>
        <v>100</v>
      </c>
      <c r="O223" s="15">
        <f t="shared" si="126"/>
        <v>100</v>
      </c>
      <c r="P223" s="15">
        <f t="shared" si="127"/>
        <v>100</v>
      </c>
      <c r="Q223" s="52">
        <f t="shared" si="128"/>
        <v>100</v>
      </c>
      <c r="R223" s="52">
        <f t="shared" si="129"/>
        <v>100</v>
      </c>
      <c r="S223" s="52">
        <f t="shared" si="130"/>
        <v>100</v>
      </c>
      <c r="T223" s="51">
        <f t="shared" si="131"/>
        <v>100</v>
      </c>
      <c r="U223" s="15">
        <f>SUM('бланки '!CR225:CV225)</f>
        <v>5</v>
      </c>
      <c r="V223" s="15"/>
      <c r="W223" s="15"/>
      <c r="X223" s="15">
        <f>анкеты!H221</f>
        <v>116</v>
      </c>
      <c r="Y223" s="15">
        <f t="shared" si="132"/>
        <v>116</v>
      </c>
      <c r="Z223" s="52">
        <f t="shared" si="133"/>
        <v>100</v>
      </c>
      <c r="AA223" s="52">
        <f t="shared" si="134"/>
        <v>100</v>
      </c>
      <c r="AB223" s="52">
        <f t="shared" si="135"/>
        <v>100</v>
      </c>
      <c r="AC223" s="20">
        <f t="shared" si="136"/>
        <v>100</v>
      </c>
      <c r="AD223" s="15">
        <f>IF('бланки '!I225=1,('бланки '!CX225+'бланки '!CZ225)*3,SUM('бланки '!CW225:DA225))</f>
        <v>1</v>
      </c>
      <c r="AE223" s="15">
        <f>IF('бланки '!H225=2,SUM('бланки '!DE225:DG225)*2-1,SUM('бланки '!DB225:DG225))</f>
        <v>4</v>
      </c>
      <c r="AF223" s="15">
        <f>анкеты!J221</f>
        <v>29</v>
      </c>
      <c r="AG223" s="15">
        <f>анкеты!I221</f>
        <v>29</v>
      </c>
      <c r="AH223" s="52">
        <f t="shared" si="137"/>
        <v>20</v>
      </c>
      <c r="AI223" s="52">
        <f t="shared" si="138"/>
        <v>80</v>
      </c>
      <c r="AJ223" s="2">
        <f t="shared" si="139"/>
        <v>100</v>
      </c>
      <c r="AK223" s="20">
        <f t="shared" si="140"/>
        <v>68</v>
      </c>
      <c r="AL223" s="15">
        <f>анкеты!K221</f>
        <v>116</v>
      </c>
      <c r="AM223" s="15">
        <f t="shared" si="141"/>
        <v>116</v>
      </c>
      <c r="AN223" s="15">
        <f>анкеты!L221</f>
        <v>116</v>
      </c>
      <c r="AO223" s="15">
        <f t="shared" si="142"/>
        <v>116</v>
      </c>
      <c r="AP223" s="15">
        <f>анкеты!N221</f>
        <v>116</v>
      </c>
      <c r="AQ223" s="15">
        <f>анкеты!M221</f>
        <v>116</v>
      </c>
      <c r="AR223" s="52">
        <f t="shared" si="143"/>
        <v>100</v>
      </c>
      <c r="AS223" s="52">
        <f t="shared" si="144"/>
        <v>100</v>
      </c>
      <c r="AT223" s="52">
        <f t="shared" si="145"/>
        <v>100</v>
      </c>
      <c r="AU223" s="51">
        <f t="shared" si="146"/>
        <v>100</v>
      </c>
      <c r="AV223" s="15">
        <f>анкеты!O221</f>
        <v>116</v>
      </c>
      <c r="AW223" s="15">
        <f t="shared" si="147"/>
        <v>116</v>
      </c>
      <c r="AX223" s="15">
        <f>анкеты!P221</f>
        <v>116</v>
      </c>
      <c r="AY223" s="15">
        <f t="shared" si="148"/>
        <v>116</v>
      </c>
      <c r="AZ223" s="15">
        <f>анкеты!Q221</f>
        <v>116</v>
      </c>
      <c r="BA223" s="15">
        <f t="shared" si="149"/>
        <v>116</v>
      </c>
      <c r="BB223" s="52">
        <f t="shared" si="150"/>
        <v>100</v>
      </c>
      <c r="BC223" s="52">
        <f t="shared" si="151"/>
        <v>100</v>
      </c>
      <c r="BD223" s="52">
        <f t="shared" si="152"/>
        <v>100</v>
      </c>
      <c r="BE223" s="51">
        <f t="shared" si="153"/>
        <v>100</v>
      </c>
      <c r="BF223" s="15">
        <f t="shared" si="154"/>
        <v>93.6</v>
      </c>
    </row>
    <row r="224" spans="1:58">
      <c r="A224" s="15">
        <f>'бланки '!D226</f>
        <v>221</v>
      </c>
      <c r="B224" s="15" t="str">
        <f>'бланки '!C226</f>
        <v>Муниципальное автономное общеобразовательное учреждение «Калтайская средняя общеобразовательная школа» Томского района</v>
      </c>
      <c r="C224" s="15">
        <f>анкеты!C222</f>
        <v>123</v>
      </c>
      <c r="D224" s="15">
        <f>SUMIF('бланки '!K226:Y226,"&lt;2")</f>
        <v>14</v>
      </c>
      <c r="E224" s="15">
        <f>COUNTIF('бланки '!K226:Y226,"&lt;2")</f>
        <v>14</v>
      </c>
      <c r="F224" s="15">
        <f>SUMIF('бланки '!Z226:CM226,"&lt;2")</f>
        <v>60</v>
      </c>
      <c r="G224" s="15">
        <f>COUNTIF('бланки '!Z226:CM226,"&lt;2")</f>
        <v>60</v>
      </c>
      <c r="H224" s="15">
        <f>SUM('бланки '!CN226:CQ226)</f>
        <v>4</v>
      </c>
      <c r="I224" s="15">
        <f>анкеты!E222</f>
        <v>123</v>
      </c>
      <c r="J224" s="15">
        <f>анкеты!D222</f>
        <v>123</v>
      </c>
      <c r="K224" s="15">
        <f>анкеты!G222</f>
        <v>123</v>
      </c>
      <c r="L224" s="15">
        <f>анкеты!F222</f>
        <v>123</v>
      </c>
      <c r="M224" s="15">
        <f t="shared" si="124"/>
        <v>100</v>
      </c>
      <c r="N224" s="15">
        <f t="shared" si="125"/>
        <v>100</v>
      </c>
      <c r="O224" s="15">
        <f t="shared" si="126"/>
        <v>100</v>
      </c>
      <c r="P224" s="15">
        <f t="shared" si="127"/>
        <v>100</v>
      </c>
      <c r="Q224" s="52">
        <f t="shared" si="128"/>
        <v>100</v>
      </c>
      <c r="R224" s="52">
        <f t="shared" si="129"/>
        <v>100</v>
      </c>
      <c r="S224" s="52">
        <f t="shared" si="130"/>
        <v>100</v>
      </c>
      <c r="T224" s="51">
        <f t="shared" si="131"/>
        <v>100</v>
      </c>
      <c r="U224" s="15">
        <f>SUM('бланки '!CR226:CV226)</f>
        <v>5</v>
      </c>
      <c r="V224" s="15"/>
      <c r="W224" s="15"/>
      <c r="X224" s="15">
        <f>анкеты!H222</f>
        <v>123</v>
      </c>
      <c r="Y224" s="15">
        <f t="shared" si="132"/>
        <v>123</v>
      </c>
      <c r="Z224" s="52">
        <f t="shared" si="133"/>
        <v>100</v>
      </c>
      <c r="AA224" s="52">
        <f t="shared" si="134"/>
        <v>100</v>
      </c>
      <c r="AB224" s="52">
        <f t="shared" si="135"/>
        <v>100</v>
      </c>
      <c r="AC224" s="20">
        <f t="shared" si="136"/>
        <v>100</v>
      </c>
      <c r="AD224" s="15">
        <f>IF('бланки '!I226=1,('бланки '!CX226+'бланки '!CZ226)*3,SUM('бланки '!CW226:DA226))</f>
        <v>1</v>
      </c>
      <c r="AE224" s="15">
        <f>IF('бланки '!H226=2,SUM('бланки '!DE226:DG226)*2-1,SUM('бланки '!DB226:DG226))</f>
        <v>3</v>
      </c>
      <c r="AF224" s="15">
        <f>анкеты!J222</f>
        <v>31</v>
      </c>
      <c r="AG224" s="15">
        <f>анкеты!I222</f>
        <v>31</v>
      </c>
      <c r="AH224" s="52">
        <f t="shared" si="137"/>
        <v>20</v>
      </c>
      <c r="AI224" s="52">
        <f t="shared" si="138"/>
        <v>60</v>
      </c>
      <c r="AJ224" s="2">
        <f t="shared" si="139"/>
        <v>100</v>
      </c>
      <c r="AK224" s="20">
        <f t="shared" si="140"/>
        <v>60</v>
      </c>
      <c r="AL224" s="15">
        <f>анкеты!K222</f>
        <v>123</v>
      </c>
      <c r="AM224" s="15">
        <f t="shared" si="141"/>
        <v>123</v>
      </c>
      <c r="AN224" s="15">
        <f>анкеты!L222</f>
        <v>123</v>
      </c>
      <c r="AO224" s="15">
        <f t="shared" si="142"/>
        <v>123</v>
      </c>
      <c r="AP224" s="15">
        <f>анкеты!N222</f>
        <v>123</v>
      </c>
      <c r="AQ224" s="15">
        <f>анкеты!M222</f>
        <v>123</v>
      </c>
      <c r="AR224" s="52">
        <f t="shared" si="143"/>
        <v>100</v>
      </c>
      <c r="AS224" s="52">
        <f t="shared" si="144"/>
        <v>100</v>
      </c>
      <c r="AT224" s="52">
        <f t="shared" si="145"/>
        <v>100</v>
      </c>
      <c r="AU224" s="51">
        <f t="shared" si="146"/>
        <v>100</v>
      </c>
      <c r="AV224" s="15">
        <f>анкеты!O222</f>
        <v>123</v>
      </c>
      <c r="AW224" s="15">
        <f t="shared" si="147"/>
        <v>123</v>
      </c>
      <c r="AX224" s="15">
        <f>анкеты!P222</f>
        <v>123</v>
      </c>
      <c r="AY224" s="15">
        <f t="shared" si="148"/>
        <v>123</v>
      </c>
      <c r="AZ224" s="15">
        <f>анкеты!Q222</f>
        <v>123</v>
      </c>
      <c r="BA224" s="15">
        <f t="shared" si="149"/>
        <v>123</v>
      </c>
      <c r="BB224" s="52">
        <f t="shared" si="150"/>
        <v>100</v>
      </c>
      <c r="BC224" s="52">
        <f t="shared" si="151"/>
        <v>100</v>
      </c>
      <c r="BD224" s="52">
        <f t="shared" si="152"/>
        <v>100</v>
      </c>
      <c r="BE224" s="51">
        <f t="shared" si="153"/>
        <v>100</v>
      </c>
      <c r="BF224" s="15">
        <f t="shared" si="154"/>
        <v>92</v>
      </c>
    </row>
    <row r="225" spans="1:58">
      <c r="A225" s="15">
        <f>'бланки '!D227</f>
        <v>222</v>
      </c>
      <c r="B225" s="15" t="str">
        <f>'бланки '!C227</f>
        <v>Муниципальное бюджетное общеобразовательное учреждение «Наумовская средняя общеобразовательная школа» Томского района</v>
      </c>
      <c r="C225" s="15">
        <f>анкеты!C223</f>
        <v>29</v>
      </c>
      <c r="D225" s="15">
        <f>SUMIF('бланки '!K227:Y227,"&lt;2")</f>
        <v>14</v>
      </c>
      <c r="E225" s="15">
        <f>COUNTIF('бланки '!K227:Y227,"&lt;2")</f>
        <v>14</v>
      </c>
      <c r="F225" s="15">
        <f>SUMIF('бланки '!Z227:CM227,"&lt;2")</f>
        <v>60</v>
      </c>
      <c r="G225" s="15">
        <f>COUNTIF('бланки '!Z227:CM227,"&lt;2")</f>
        <v>60</v>
      </c>
      <c r="H225" s="15">
        <f>SUM('бланки '!CN227:CQ227)</f>
        <v>4</v>
      </c>
      <c r="I225" s="15">
        <f>анкеты!E223</f>
        <v>29</v>
      </c>
      <c r="J225" s="15">
        <f>анкеты!D223</f>
        <v>29</v>
      </c>
      <c r="K225" s="15">
        <f>анкеты!G223</f>
        <v>29</v>
      </c>
      <c r="L225" s="15">
        <f>анкеты!F223</f>
        <v>29</v>
      </c>
      <c r="M225" s="15">
        <f t="shared" si="124"/>
        <v>100</v>
      </c>
      <c r="N225" s="15">
        <f t="shared" si="125"/>
        <v>100</v>
      </c>
      <c r="O225" s="15">
        <f t="shared" si="126"/>
        <v>100</v>
      </c>
      <c r="P225" s="15">
        <f t="shared" si="127"/>
        <v>100</v>
      </c>
      <c r="Q225" s="52">
        <f t="shared" si="128"/>
        <v>100</v>
      </c>
      <c r="R225" s="52">
        <f t="shared" si="129"/>
        <v>100</v>
      </c>
      <c r="S225" s="52">
        <f t="shared" si="130"/>
        <v>100</v>
      </c>
      <c r="T225" s="51">
        <f t="shared" si="131"/>
        <v>100</v>
      </c>
      <c r="U225" s="15">
        <f>SUM('бланки '!CR227:CV227)</f>
        <v>5</v>
      </c>
      <c r="V225" s="15"/>
      <c r="W225" s="15"/>
      <c r="X225" s="15">
        <f>анкеты!H223</f>
        <v>29</v>
      </c>
      <c r="Y225" s="15">
        <f t="shared" si="132"/>
        <v>29</v>
      </c>
      <c r="Z225" s="52">
        <f t="shared" si="133"/>
        <v>100</v>
      </c>
      <c r="AA225" s="52">
        <f t="shared" si="134"/>
        <v>100</v>
      </c>
      <c r="AB225" s="52">
        <f t="shared" si="135"/>
        <v>100</v>
      </c>
      <c r="AC225" s="20">
        <f t="shared" si="136"/>
        <v>100</v>
      </c>
      <c r="AD225" s="15">
        <f>IF('бланки '!I227=1,('бланки '!CX227+'бланки '!CZ227)*3,SUM('бланки '!CW227:DA227))</f>
        <v>0</v>
      </c>
      <c r="AE225" s="15">
        <f>IF('бланки '!H227=2,SUM('бланки '!DE227:DG227)*2-1,SUM('бланки '!DB227:DG227))</f>
        <v>3</v>
      </c>
      <c r="AF225" s="15">
        <f>анкеты!J223</f>
        <v>8</v>
      </c>
      <c r="AG225" s="15">
        <f>анкеты!I223</f>
        <v>8</v>
      </c>
      <c r="AH225" s="52">
        <f t="shared" si="137"/>
        <v>0</v>
      </c>
      <c r="AI225" s="52">
        <f t="shared" si="138"/>
        <v>60</v>
      </c>
      <c r="AJ225" s="2">
        <f t="shared" si="139"/>
        <v>100</v>
      </c>
      <c r="AK225" s="20">
        <f t="shared" si="140"/>
        <v>54</v>
      </c>
      <c r="AL225" s="15">
        <f>анкеты!K223</f>
        <v>29</v>
      </c>
      <c r="AM225" s="15">
        <f t="shared" si="141"/>
        <v>29</v>
      </c>
      <c r="AN225" s="15">
        <f>анкеты!L223</f>
        <v>29</v>
      </c>
      <c r="AO225" s="15">
        <f t="shared" si="142"/>
        <v>29</v>
      </c>
      <c r="AP225" s="15">
        <f>анкеты!N223</f>
        <v>29</v>
      </c>
      <c r="AQ225" s="15">
        <f>анкеты!M223</f>
        <v>29</v>
      </c>
      <c r="AR225" s="52">
        <f t="shared" si="143"/>
        <v>100</v>
      </c>
      <c r="AS225" s="52">
        <f t="shared" si="144"/>
        <v>100</v>
      </c>
      <c r="AT225" s="52">
        <f t="shared" si="145"/>
        <v>100</v>
      </c>
      <c r="AU225" s="51">
        <f t="shared" si="146"/>
        <v>100</v>
      </c>
      <c r="AV225" s="15">
        <f>анкеты!O223</f>
        <v>29</v>
      </c>
      <c r="AW225" s="15">
        <f t="shared" si="147"/>
        <v>29</v>
      </c>
      <c r="AX225" s="15">
        <f>анкеты!P223</f>
        <v>29</v>
      </c>
      <c r="AY225" s="15">
        <f t="shared" si="148"/>
        <v>29</v>
      </c>
      <c r="AZ225" s="15">
        <f>анкеты!Q223</f>
        <v>29</v>
      </c>
      <c r="BA225" s="15">
        <f t="shared" si="149"/>
        <v>29</v>
      </c>
      <c r="BB225" s="52">
        <f t="shared" si="150"/>
        <v>100</v>
      </c>
      <c r="BC225" s="52">
        <f t="shared" si="151"/>
        <v>100</v>
      </c>
      <c r="BD225" s="52">
        <f t="shared" si="152"/>
        <v>100</v>
      </c>
      <c r="BE225" s="51">
        <f t="shared" si="153"/>
        <v>100</v>
      </c>
      <c r="BF225" s="15">
        <f t="shared" si="154"/>
        <v>90.8</v>
      </c>
    </row>
    <row r="226" spans="1:58">
      <c r="A226" s="15">
        <f>'бланки '!D228</f>
        <v>223</v>
      </c>
      <c r="B226" s="15" t="str">
        <f>'бланки '!C228</f>
        <v>Муниципальное бюджетное общеобразовательное учреждение «Межениновская средняя общеобразовательная школа» Томского района</v>
      </c>
      <c r="C226" s="15">
        <f>анкеты!C224</f>
        <v>68</v>
      </c>
      <c r="D226" s="15">
        <f>SUMIF('бланки '!K228:Y228,"&lt;2")</f>
        <v>14</v>
      </c>
      <c r="E226" s="15">
        <f>COUNTIF('бланки '!K228:Y228,"&lt;2")</f>
        <v>14</v>
      </c>
      <c r="F226" s="15">
        <f>SUMIF('бланки '!Z228:CM228,"&lt;2")</f>
        <v>60</v>
      </c>
      <c r="G226" s="15">
        <f>COUNTIF('бланки '!Z228:CM228,"&lt;2")</f>
        <v>60</v>
      </c>
      <c r="H226" s="15">
        <f>SUM('бланки '!CN228:CQ228)</f>
        <v>4</v>
      </c>
      <c r="I226" s="15">
        <f>анкеты!E224</f>
        <v>68</v>
      </c>
      <c r="J226" s="15">
        <f>анкеты!D224</f>
        <v>68</v>
      </c>
      <c r="K226" s="15">
        <f>анкеты!G224</f>
        <v>68</v>
      </c>
      <c r="L226" s="15">
        <f>анкеты!F224</f>
        <v>68</v>
      </c>
      <c r="M226" s="15">
        <f t="shared" si="124"/>
        <v>100</v>
      </c>
      <c r="N226" s="15">
        <f t="shared" si="125"/>
        <v>100</v>
      </c>
      <c r="O226" s="15">
        <f t="shared" si="126"/>
        <v>100</v>
      </c>
      <c r="P226" s="15">
        <f t="shared" si="127"/>
        <v>100</v>
      </c>
      <c r="Q226" s="52">
        <f t="shared" si="128"/>
        <v>100</v>
      </c>
      <c r="R226" s="52">
        <f t="shared" si="129"/>
        <v>100</v>
      </c>
      <c r="S226" s="52">
        <f t="shared" si="130"/>
        <v>100</v>
      </c>
      <c r="T226" s="51">
        <f t="shared" si="131"/>
        <v>100</v>
      </c>
      <c r="U226" s="15">
        <f>SUM('бланки '!CR228:CV228)</f>
        <v>5</v>
      </c>
      <c r="V226" s="15"/>
      <c r="W226" s="15"/>
      <c r="X226" s="15">
        <f>анкеты!H224</f>
        <v>68</v>
      </c>
      <c r="Y226" s="15">
        <f t="shared" si="132"/>
        <v>68</v>
      </c>
      <c r="Z226" s="52">
        <f t="shared" si="133"/>
        <v>100</v>
      </c>
      <c r="AA226" s="52">
        <f t="shared" si="134"/>
        <v>100</v>
      </c>
      <c r="AB226" s="52">
        <f t="shared" si="135"/>
        <v>100</v>
      </c>
      <c r="AC226" s="20">
        <f t="shared" si="136"/>
        <v>100</v>
      </c>
      <c r="AD226" s="15">
        <f>IF('бланки '!I228=1,('бланки '!CX228+'бланки '!CZ228)*3,SUM('бланки '!CW228:DA228))</f>
        <v>0</v>
      </c>
      <c r="AE226" s="15">
        <f>IF('бланки '!H228=2,SUM('бланки '!DE228:DG228)*2-1,SUM('бланки '!DB228:DG228))</f>
        <v>3</v>
      </c>
      <c r="AF226" s="15">
        <f>анкеты!J224</f>
        <v>17</v>
      </c>
      <c r="AG226" s="15">
        <f>анкеты!I224</f>
        <v>17</v>
      </c>
      <c r="AH226" s="52">
        <f t="shared" si="137"/>
        <v>0</v>
      </c>
      <c r="AI226" s="52">
        <f t="shared" si="138"/>
        <v>60</v>
      </c>
      <c r="AJ226" s="2">
        <f t="shared" si="139"/>
        <v>100</v>
      </c>
      <c r="AK226" s="20">
        <f t="shared" si="140"/>
        <v>54</v>
      </c>
      <c r="AL226" s="15">
        <f>анкеты!K224</f>
        <v>68</v>
      </c>
      <c r="AM226" s="15">
        <f t="shared" si="141"/>
        <v>68</v>
      </c>
      <c r="AN226" s="15">
        <f>анкеты!L224</f>
        <v>68</v>
      </c>
      <c r="AO226" s="15">
        <f t="shared" si="142"/>
        <v>68</v>
      </c>
      <c r="AP226" s="15">
        <f>анкеты!N224</f>
        <v>68</v>
      </c>
      <c r="AQ226" s="15">
        <f>анкеты!M224</f>
        <v>68</v>
      </c>
      <c r="AR226" s="52">
        <f t="shared" si="143"/>
        <v>100</v>
      </c>
      <c r="AS226" s="52">
        <f t="shared" si="144"/>
        <v>100</v>
      </c>
      <c r="AT226" s="52">
        <f t="shared" si="145"/>
        <v>100</v>
      </c>
      <c r="AU226" s="51">
        <f t="shared" si="146"/>
        <v>100</v>
      </c>
      <c r="AV226" s="15">
        <f>анкеты!O224</f>
        <v>68</v>
      </c>
      <c r="AW226" s="15">
        <f t="shared" si="147"/>
        <v>68</v>
      </c>
      <c r="AX226" s="15">
        <f>анкеты!P224</f>
        <v>68</v>
      </c>
      <c r="AY226" s="15">
        <f t="shared" si="148"/>
        <v>68</v>
      </c>
      <c r="AZ226" s="15">
        <f>анкеты!Q224</f>
        <v>68</v>
      </c>
      <c r="BA226" s="15">
        <f t="shared" si="149"/>
        <v>68</v>
      </c>
      <c r="BB226" s="52">
        <f t="shared" si="150"/>
        <v>100</v>
      </c>
      <c r="BC226" s="52">
        <f t="shared" si="151"/>
        <v>100</v>
      </c>
      <c r="BD226" s="52">
        <f t="shared" si="152"/>
        <v>100</v>
      </c>
      <c r="BE226" s="51">
        <f t="shared" si="153"/>
        <v>100</v>
      </c>
      <c r="BF226" s="15">
        <f t="shared" si="154"/>
        <v>90.8</v>
      </c>
    </row>
    <row r="227" spans="1:58">
      <c r="A227" s="15">
        <f>'бланки '!D229</f>
        <v>224</v>
      </c>
      <c r="B227" s="15" t="str">
        <f>'бланки '!C229</f>
        <v>Муниципальное автономное общеобразовательное учреждение «Моряковская средняя общеобразовательная школа» Томского района</v>
      </c>
      <c r="C227" s="15">
        <f>анкеты!C225</f>
        <v>347</v>
      </c>
      <c r="D227" s="15">
        <f>SUMIF('бланки '!K229:Y229,"&lt;2")</f>
        <v>14</v>
      </c>
      <c r="E227" s="15">
        <f>COUNTIF('бланки '!K229:Y229,"&lt;2")</f>
        <v>14</v>
      </c>
      <c r="F227" s="15">
        <f>SUMIF('бланки '!Z229:CM229,"&lt;2")</f>
        <v>60</v>
      </c>
      <c r="G227" s="15">
        <f>COUNTIF('бланки '!Z229:CM229,"&lt;2")</f>
        <v>60</v>
      </c>
      <c r="H227" s="15">
        <f>SUM('бланки '!CN229:CQ229)</f>
        <v>4</v>
      </c>
      <c r="I227" s="15">
        <f>анкеты!E225</f>
        <v>347</v>
      </c>
      <c r="J227" s="15">
        <f>анкеты!D225</f>
        <v>347</v>
      </c>
      <c r="K227" s="15">
        <f>анкеты!G225</f>
        <v>347</v>
      </c>
      <c r="L227" s="15">
        <f>анкеты!F225</f>
        <v>347</v>
      </c>
      <c r="M227" s="15">
        <f t="shared" si="124"/>
        <v>100</v>
      </c>
      <c r="N227" s="15">
        <f t="shared" si="125"/>
        <v>100</v>
      </c>
      <c r="O227" s="15">
        <f t="shared" si="126"/>
        <v>100</v>
      </c>
      <c r="P227" s="15">
        <f t="shared" si="127"/>
        <v>100</v>
      </c>
      <c r="Q227" s="52">
        <f t="shared" si="128"/>
        <v>100</v>
      </c>
      <c r="R227" s="52">
        <f t="shared" si="129"/>
        <v>100</v>
      </c>
      <c r="S227" s="52">
        <f t="shared" si="130"/>
        <v>100</v>
      </c>
      <c r="T227" s="51">
        <f t="shared" si="131"/>
        <v>100</v>
      </c>
      <c r="U227" s="15">
        <f>SUM('бланки '!CR229:CV229)</f>
        <v>5</v>
      </c>
      <c r="V227" s="15"/>
      <c r="W227" s="15"/>
      <c r="X227" s="15">
        <f>анкеты!H225</f>
        <v>347</v>
      </c>
      <c r="Y227" s="15">
        <f t="shared" si="132"/>
        <v>347</v>
      </c>
      <c r="Z227" s="52">
        <f t="shared" si="133"/>
        <v>100</v>
      </c>
      <c r="AA227" s="52">
        <f t="shared" si="134"/>
        <v>100</v>
      </c>
      <c r="AB227" s="52">
        <f t="shared" si="135"/>
        <v>100</v>
      </c>
      <c r="AC227" s="20">
        <f t="shared" si="136"/>
        <v>100</v>
      </c>
      <c r="AD227" s="15">
        <f>IF('бланки '!I229=1,('бланки '!CX229+'бланки '!CZ229)*3,SUM('бланки '!CW229:DA229))</f>
        <v>3</v>
      </c>
      <c r="AE227" s="15">
        <f>IF('бланки '!H229=2,SUM('бланки '!DE229:DG229)*2-1,SUM('бланки '!DB229:DG229))</f>
        <v>4</v>
      </c>
      <c r="AF227" s="15">
        <f>анкеты!J225</f>
        <v>87</v>
      </c>
      <c r="AG227" s="15">
        <f>анкеты!I225</f>
        <v>87</v>
      </c>
      <c r="AH227" s="52">
        <f t="shared" si="137"/>
        <v>60</v>
      </c>
      <c r="AI227" s="52">
        <f t="shared" si="138"/>
        <v>80</v>
      </c>
      <c r="AJ227" s="2">
        <f t="shared" si="139"/>
        <v>100</v>
      </c>
      <c r="AK227" s="20">
        <f t="shared" si="140"/>
        <v>80</v>
      </c>
      <c r="AL227" s="15">
        <f>анкеты!K225</f>
        <v>347</v>
      </c>
      <c r="AM227" s="15">
        <f t="shared" si="141"/>
        <v>347</v>
      </c>
      <c r="AN227" s="15">
        <f>анкеты!L225</f>
        <v>347</v>
      </c>
      <c r="AO227" s="15">
        <f t="shared" si="142"/>
        <v>347</v>
      </c>
      <c r="AP227" s="15">
        <f>анкеты!N225</f>
        <v>347</v>
      </c>
      <c r="AQ227" s="15">
        <f>анкеты!M225</f>
        <v>347</v>
      </c>
      <c r="AR227" s="52">
        <f t="shared" si="143"/>
        <v>100</v>
      </c>
      <c r="AS227" s="52">
        <f t="shared" si="144"/>
        <v>100</v>
      </c>
      <c r="AT227" s="52">
        <f t="shared" si="145"/>
        <v>100</v>
      </c>
      <c r="AU227" s="51">
        <f t="shared" si="146"/>
        <v>100</v>
      </c>
      <c r="AV227" s="15">
        <f>анкеты!O225</f>
        <v>347</v>
      </c>
      <c r="AW227" s="15">
        <f t="shared" si="147"/>
        <v>347</v>
      </c>
      <c r="AX227" s="15">
        <f>анкеты!P225</f>
        <v>347</v>
      </c>
      <c r="AY227" s="15">
        <f t="shared" si="148"/>
        <v>347</v>
      </c>
      <c r="AZ227" s="15">
        <f>анкеты!Q225</f>
        <v>347</v>
      </c>
      <c r="BA227" s="15">
        <f t="shared" si="149"/>
        <v>347</v>
      </c>
      <c r="BB227" s="52">
        <f t="shared" si="150"/>
        <v>100</v>
      </c>
      <c r="BC227" s="52">
        <f t="shared" si="151"/>
        <v>100</v>
      </c>
      <c r="BD227" s="52">
        <f t="shared" si="152"/>
        <v>100</v>
      </c>
      <c r="BE227" s="51">
        <f t="shared" si="153"/>
        <v>100</v>
      </c>
      <c r="BF227" s="15">
        <f t="shared" si="154"/>
        <v>96</v>
      </c>
    </row>
    <row r="228" spans="1:58">
      <c r="A228" s="15">
        <f>'бланки '!D230</f>
        <v>225</v>
      </c>
      <c r="B228" s="15" t="str">
        <f>'бланки '!C230</f>
        <v>Муниципальное бюджетное общеобразовательное учреждение «Лучановская средняя общеобразовательная школа имени В.В. Михетко» Томского района</v>
      </c>
      <c r="C228" s="15">
        <f>анкеты!C226</f>
        <v>88</v>
      </c>
      <c r="D228" s="15">
        <f>SUMIF('бланки '!K230:Y230,"&lt;2")</f>
        <v>14</v>
      </c>
      <c r="E228" s="15">
        <f>COUNTIF('бланки '!K230:Y230,"&lt;2")</f>
        <v>14</v>
      </c>
      <c r="F228" s="15">
        <f>SUMIF('бланки '!Z230:CM230,"&lt;2")</f>
        <v>60</v>
      </c>
      <c r="G228" s="15">
        <f>COUNTIF('бланки '!Z230:CM230,"&lt;2")</f>
        <v>60</v>
      </c>
      <c r="H228" s="15">
        <f>SUM('бланки '!CN230:CQ230)</f>
        <v>4</v>
      </c>
      <c r="I228" s="15">
        <f>анкеты!E226</f>
        <v>88</v>
      </c>
      <c r="J228" s="15">
        <f>анкеты!D226</f>
        <v>88</v>
      </c>
      <c r="K228" s="15">
        <f>анкеты!G226</f>
        <v>88</v>
      </c>
      <c r="L228" s="15">
        <f>анкеты!F226</f>
        <v>88</v>
      </c>
      <c r="M228" s="15">
        <f t="shared" si="124"/>
        <v>100</v>
      </c>
      <c r="N228" s="15">
        <f t="shared" si="125"/>
        <v>100</v>
      </c>
      <c r="O228" s="15">
        <f t="shared" si="126"/>
        <v>100</v>
      </c>
      <c r="P228" s="15">
        <f t="shared" si="127"/>
        <v>100</v>
      </c>
      <c r="Q228" s="52">
        <f t="shared" si="128"/>
        <v>100</v>
      </c>
      <c r="R228" s="52">
        <f t="shared" si="129"/>
        <v>100</v>
      </c>
      <c r="S228" s="52">
        <f t="shared" si="130"/>
        <v>100</v>
      </c>
      <c r="T228" s="51">
        <f t="shared" si="131"/>
        <v>100</v>
      </c>
      <c r="U228" s="15">
        <f>SUM('бланки '!CR230:CV230)</f>
        <v>5</v>
      </c>
      <c r="V228" s="15"/>
      <c r="W228" s="15"/>
      <c r="X228" s="15">
        <f>анкеты!H226</f>
        <v>88</v>
      </c>
      <c r="Y228" s="15">
        <f t="shared" si="132"/>
        <v>88</v>
      </c>
      <c r="Z228" s="52">
        <f t="shared" si="133"/>
        <v>100</v>
      </c>
      <c r="AA228" s="52">
        <f t="shared" si="134"/>
        <v>100</v>
      </c>
      <c r="AB228" s="52">
        <f t="shared" si="135"/>
        <v>100</v>
      </c>
      <c r="AC228" s="20">
        <f t="shared" si="136"/>
        <v>100</v>
      </c>
      <c r="AD228" s="15">
        <f>IF('бланки '!I230=1,('бланки '!CX230+'бланки '!CZ230)*3,SUM('бланки '!CW230:DA230))</f>
        <v>0</v>
      </c>
      <c r="AE228" s="15">
        <f>IF('бланки '!H230=2,SUM('бланки '!DE230:DG230)*2-1,SUM('бланки '!DB230:DG230))</f>
        <v>4</v>
      </c>
      <c r="AF228" s="15">
        <f>анкеты!J226</f>
        <v>22</v>
      </c>
      <c r="AG228" s="15">
        <f>анкеты!I226</f>
        <v>22</v>
      </c>
      <c r="AH228" s="52">
        <f t="shared" si="137"/>
        <v>0</v>
      </c>
      <c r="AI228" s="52">
        <f t="shared" si="138"/>
        <v>80</v>
      </c>
      <c r="AJ228" s="2">
        <f t="shared" si="139"/>
        <v>100</v>
      </c>
      <c r="AK228" s="20">
        <f t="shared" si="140"/>
        <v>62</v>
      </c>
      <c r="AL228" s="15">
        <f>анкеты!K226</f>
        <v>88</v>
      </c>
      <c r="AM228" s="15">
        <f t="shared" si="141"/>
        <v>88</v>
      </c>
      <c r="AN228" s="15">
        <f>анкеты!L226</f>
        <v>88</v>
      </c>
      <c r="AO228" s="15">
        <f t="shared" si="142"/>
        <v>88</v>
      </c>
      <c r="AP228" s="15">
        <f>анкеты!N226</f>
        <v>88</v>
      </c>
      <c r="AQ228" s="15">
        <f>анкеты!M226</f>
        <v>88</v>
      </c>
      <c r="AR228" s="52">
        <f t="shared" si="143"/>
        <v>100</v>
      </c>
      <c r="AS228" s="52">
        <f t="shared" si="144"/>
        <v>100</v>
      </c>
      <c r="AT228" s="52">
        <f t="shared" si="145"/>
        <v>100</v>
      </c>
      <c r="AU228" s="51">
        <f t="shared" si="146"/>
        <v>100</v>
      </c>
      <c r="AV228" s="15">
        <f>анкеты!O226</f>
        <v>88</v>
      </c>
      <c r="AW228" s="15">
        <f t="shared" si="147"/>
        <v>88</v>
      </c>
      <c r="AX228" s="15">
        <f>анкеты!P226</f>
        <v>88</v>
      </c>
      <c r="AY228" s="15">
        <f t="shared" si="148"/>
        <v>88</v>
      </c>
      <c r="AZ228" s="15">
        <f>анкеты!Q226</f>
        <v>88</v>
      </c>
      <c r="BA228" s="15">
        <f t="shared" si="149"/>
        <v>88</v>
      </c>
      <c r="BB228" s="52">
        <f t="shared" si="150"/>
        <v>100</v>
      </c>
      <c r="BC228" s="52">
        <f t="shared" si="151"/>
        <v>100</v>
      </c>
      <c r="BD228" s="52">
        <f t="shared" si="152"/>
        <v>100</v>
      </c>
      <c r="BE228" s="51">
        <f t="shared" si="153"/>
        <v>100</v>
      </c>
      <c r="BF228" s="15">
        <f t="shared" si="154"/>
        <v>92.4</v>
      </c>
    </row>
    <row r="229" spans="1:58">
      <c r="A229" s="15">
        <f>'бланки '!D231</f>
        <v>226</v>
      </c>
      <c r="B229" s="15" t="str">
        <f>'бланки '!C231</f>
        <v>Муниципальное автономное общеобразовательное учреждение «Кафтанчиковская средняя общеобразовательная школа» Томского района</v>
      </c>
      <c r="C229" s="15">
        <f>анкеты!C227</f>
        <v>183</v>
      </c>
      <c r="D229" s="15">
        <f>SUMIF('бланки '!K231:Y231,"&lt;2")</f>
        <v>14</v>
      </c>
      <c r="E229" s="15">
        <f>COUNTIF('бланки '!K231:Y231,"&lt;2")</f>
        <v>14</v>
      </c>
      <c r="F229" s="15">
        <f>SUMIF('бланки '!Z231:CM231,"&lt;2")</f>
        <v>60</v>
      </c>
      <c r="G229" s="15">
        <f>COUNTIF('бланки '!Z231:CM231,"&lt;2")</f>
        <v>60</v>
      </c>
      <c r="H229" s="15">
        <f>SUM('бланки '!CN231:CQ231)</f>
        <v>4</v>
      </c>
      <c r="I229" s="15">
        <f>анкеты!E227</f>
        <v>183</v>
      </c>
      <c r="J229" s="15">
        <f>анкеты!D227</f>
        <v>183</v>
      </c>
      <c r="K229" s="15">
        <f>анкеты!G227</f>
        <v>183</v>
      </c>
      <c r="L229" s="15">
        <f>анкеты!F227</f>
        <v>183</v>
      </c>
      <c r="M229" s="15">
        <f t="shared" si="124"/>
        <v>100</v>
      </c>
      <c r="N229" s="15">
        <f t="shared" si="125"/>
        <v>100</v>
      </c>
      <c r="O229" s="15">
        <f t="shared" si="126"/>
        <v>100</v>
      </c>
      <c r="P229" s="15">
        <f t="shared" si="127"/>
        <v>100</v>
      </c>
      <c r="Q229" s="52">
        <f t="shared" si="128"/>
        <v>100</v>
      </c>
      <c r="R229" s="52">
        <f t="shared" si="129"/>
        <v>100</v>
      </c>
      <c r="S229" s="52">
        <f t="shared" si="130"/>
        <v>100</v>
      </c>
      <c r="T229" s="51">
        <f t="shared" si="131"/>
        <v>100</v>
      </c>
      <c r="U229" s="15">
        <f>SUM('бланки '!CR231:CV231)</f>
        <v>5</v>
      </c>
      <c r="V229" s="15"/>
      <c r="W229" s="15"/>
      <c r="X229" s="15">
        <f>анкеты!H227</f>
        <v>183</v>
      </c>
      <c r="Y229" s="15">
        <f t="shared" si="132"/>
        <v>183</v>
      </c>
      <c r="Z229" s="52">
        <f t="shared" si="133"/>
        <v>100</v>
      </c>
      <c r="AA229" s="52">
        <f t="shared" si="134"/>
        <v>100</v>
      </c>
      <c r="AB229" s="52">
        <f t="shared" si="135"/>
        <v>100</v>
      </c>
      <c r="AC229" s="20">
        <f t="shared" si="136"/>
        <v>100</v>
      </c>
      <c r="AD229" s="15">
        <f>IF('бланки '!I231=1,('бланки '!CX231+'бланки '!CZ231)*3,SUM('бланки '!CW231:DA231))</f>
        <v>1</v>
      </c>
      <c r="AE229" s="15">
        <f>IF('бланки '!H231=2,SUM('бланки '!DE231:DG231)*2-1,SUM('бланки '!DB231:DG231))</f>
        <v>3</v>
      </c>
      <c r="AF229" s="15">
        <f>анкеты!J227</f>
        <v>46</v>
      </c>
      <c r="AG229" s="15">
        <f>анкеты!I227</f>
        <v>46</v>
      </c>
      <c r="AH229" s="52">
        <f t="shared" si="137"/>
        <v>20</v>
      </c>
      <c r="AI229" s="52">
        <f t="shared" si="138"/>
        <v>60</v>
      </c>
      <c r="AJ229" s="2">
        <f t="shared" si="139"/>
        <v>100</v>
      </c>
      <c r="AK229" s="20">
        <f t="shared" si="140"/>
        <v>60</v>
      </c>
      <c r="AL229" s="15">
        <f>анкеты!K227</f>
        <v>183</v>
      </c>
      <c r="AM229" s="15">
        <f t="shared" si="141"/>
        <v>183</v>
      </c>
      <c r="AN229" s="15">
        <f>анкеты!L227</f>
        <v>183</v>
      </c>
      <c r="AO229" s="15">
        <f t="shared" si="142"/>
        <v>183</v>
      </c>
      <c r="AP229" s="15">
        <f>анкеты!N227</f>
        <v>183</v>
      </c>
      <c r="AQ229" s="15">
        <f>анкеты!M227</f>
        <v>183</v>
      </c>
      <c r="AR229" s="52">
        <f t="shared" si="143"/>
        <v>100</v>
      </c>
      <c r="AS229" s="52">
        <f t="shared" si="144"/>
        <v>100</v>
      </c>
      <c r="AT229" s="52">
        <f t="shared" si="145"/>
        <v>100</v>
      </c>
      <c r="AU229" s="51">
        <f t="shared" si="146"/>
        <v>100</v>
      </c>
      <c r="AV229" s="15">
        <f>анкеты!O227</f>
        <v>183</v>
      </c>
      <c r="AW229" s="15">
        <f t="shared" si="147"/>
        <v>183</v>
      </c>
      <c r="AX229" s="15">
        <f>анкеты!P227</f>
        <v>183</v>
      </c>
      <c r="AY229" s="15">
        <f t="shared" si="148"/>
        <v>183</v>
      </c>
      <c r="AZ229" s="15">
        <f>анкеты!Q227</f>
        <v>183</v>
      </c>
      <c r="BA229" s="15">
        <f t="shared" si="149"/>
        <v>183</v>
      </c>
      <c r="BB229" s="52">
        <f t="shared" si="150"/>
        <v>100</v>
      </c>
      <c r="BC229" s="52">
        <f t="shared" si="151"/>
        <v>100</v>
      </c>
      <c r="BD229" s="52">
        <f t="shared" si="152"/>
        <v>100</v>
      </c>
      <c r="BE229" s="51">
        <f t="shared" si="153"/>
        <v>100</v>
      </c>
      <c r="BF229" s="15">
        <f t="shared" si="154"/>
        <v>92</v>
      </c>
    </row>
    <row r="230" spans="1:58">
      <c r="A230" s="15">
        <f>'бланки '!D232</f>
        <v>227</v>
      </c>
      <c r="B230" s="15" t="str">
        <f>'бланки '!C232</f>
        <v>Муниципальное бюджетное общеобразовательное учреждение «Курлекская средняя общеобразовательная школа» Томского района</v>
      </c>
      <c r="C230" s="15">
        <f>анкеты!C228</f>
        <v>82</v>
      </c>
      <c r="D230" s="15">
        <f>SUMIF('бланки '!K232:Y232,"&lt;2")</f>
        <v>14</v>
      </c>
      <c r="E230" s="15">
        <f>COUNTIF('бланки '!K232:Y232,"&lt;2")</f>
        <v>14</v>
      </c>
      <c r="F230" s="15">
        <f>SUMIF('бланки '!Z232:CM232,"&lt;2")</f>
        <v>60</v>
      </c>
      <c r="G230" s="15">
        <f>COUNTIF('бланки '!Z232:CM232,"&lt;2")</f>
        <v>60</v>
      </c>
      <c r="H230" s="15">
        <f>SUM('бланки '!CN232:CQ232)</f>
        <v>4</v>
      </c>
      <c r="I230" s="15">
        <f>анкеты!E228</f>
        <v>82</v>
      </c>
      <c r="J230" s="15">
        <f>анкеты!D228</f>
        <v>82</v>
      </c>
      <c r="K230" s="15">
        <f>анкеты!G228</f>
        <v>82</v>
      </c>
      <c r="L230" s="15">
        <f>анкеты!F228</f>
        <v>82</v>
      </c>
      <c r="M230" s="15">
        <f t="shared" si="124"/>
        <v>100</v>
      </c>
      <c r="N230" s="15">
        <f t="shared" si="125"/>
        <v>100</v>
      </c>
      <c r="O230" s="15">
        <f t="shared" si="126"/>
        <v>100</v>
      </c>
      <c r="P230" s="15">
        <f t="shared" si="127"/>
        <v>100</v>
      </c>
      <c r="Q230" s="52">
        <f t="shared" si="128"/>
        <v>100</v>
      </c>
      <c r="R230" s="52">
        <f t="shared" si="129"/>
        <v>100</v>
      </c>
      <c r="S230" s="52">
        <f t="shared" si="130"/>
        <v>100</v>
      </c>
      <c r="T230" s="51">
        <f t="shared" si="131"/>
        <v>100</v>
      </c>
      <c r="U230" s="15">
        <f>SUM('бланки '!CR232:CV232)</f>
        <v>5</v>
      </c>
      <c r="V230" s="15"/>
      <c r="W230" s="15"/>
      <c r="X230" s="15">
        <f>анкеты!H228</f>
        <v>82</v>
      </c>
      <c r="Y230" s="15">
        <f t="shared" si="132"/>
        <v>82</v>
      </c>
      <c r="Z230" s="52">
        <f t="shared" si="133"/>
        <v>100</v>
      </c>
      <c r="AA230" s="52">
        <f t="shared" si="134"/>
        <v>100</v>
      </c>
      <c r="AB230" s="52">
        <f t="shared" si="135"/>
        <v>100</v>
      </c>
      <c r="AC230" s="20">
        <f t="shared" si="136"/>
        <v>100</v>
      </c>
      <c r="AD230" s="15">
        <f>IF('бланки '!I232=1,('бланки '!CX232+'бланки '!CZ232)*3,SUM('бланки '!CW232:DA232))</f>
        <v>0</v>
      </c>
      <c r="AE230" s="15">
        <f>IF('бланки '!H232=2,SUM('бланки '!DE232:DG232)*2-1,SUM('бланки '!DB232:DG232))</f>
        <v>3</v>
      </c>
      <c r="AF230" s="15">
        <f>анкеты!J228</f>
        <v>21</v>
      </c>
      <c r="AG230" s="15">
        <f>анкеты!I228</f>
        <v>21</v>
      </c>
      <c r="AH230" s="52">
        <f t="shared" si="137"/>
        <v>0</v>
      </c>
      <c r="AI230" s="52">
        <f t="shared" si="138"/>
        <v>60</v>
      </c>
      <c r="AJ230" s="2">
        <f t="shared" si="139"/>
        <v>100</v>
      </c>
      <c r="AK230" s="20">
        <f t="shared" si="140"/>
        <v>54</v>
      </c>
      <c r="AL230" s="15">
        <f>анкеты!K228</f>
        <v>82</v>
      </c>
      <c r="AM230" s="15">
        <f t="shared" si="141"/>
        <v>82</v>
      </c>
      <c r="AN230" s="15">
        <f>анкеты!L228</f>
        <v>82</v>
      </c>
      <c r="AO230" s="15">
        <f t="shared" si="142"/>
        <v>82</v>
      </c>
      <c r="AP230" s="15">
        <f>анкеты!N228</f>
        <v>82</v>
      </c>
      <c r="AQ230" s="15">
        <f>анкеты!M228</f>
        <v>82</v>
      </c>
      <c r="AR230" s="52">
        <f t="shared" si="143"/>
        <v>100</v>
      </c>
      <c r="AS230" s="52">
        <f t="shared" si="144"/>
        <v>100</v>
      </c>
      <c r="AT230" s="52">
        <f t="shared" si="145"/>
        <v>100</v>
      </c>
      <c r="AU230" s="51">
        <f t="shared" si="146"/>
        <v>100</v>
      </c>
      <c r="AV230" s="15">
        <f>анкеты!O228</f>
        <v>82</v>
      </c>
      <c r="AW230" s="15">
        <f t="shared" si="147"/>
        <v>82</v>
      </c>
      <c r="AX230" s="15">
        <f>анкеты!P228</f>
        <v>82</v>
      </c>
      <c r="AY230" s="15">
        <f t="shared" si="148"/>
        <v>82</v>
      </c>
      <c r="AZ230" s="15">
        <f>анкеты!Q228</f>
        <v>82</v>
      </c>
      <c r="BA230" s="15">
        <f t="shared" si="149"/>
        <v>82</v>
      </c>
      <c r="BB230" s="52">
        <f t="shared" si="150"/>
        <v>100</v>
      </c>
      <c r="BC230" s="52">
        <f t="shared" si="151"/>
        <v>100</v>
      </c>
      <c r="BD230" s="52">
        <f t="shared" si="152"/>
        <v>100</v>
      </c>
      <c r="BE230" s="51">
        <f t="shared" si="153"/>
        <v>100</v>
      </c>
      <c r="BF230" s="15">
        <f t="shared" si="154"/>
        <v>90.8</v>
      </c>
    </row>
    <row r="231" spans="1:58">
      <c r="A231" s="15">
        <f>'бланки '!D233</f>
        <v>228</v>
      </c>
      <c r="B231" s="15" t="str">
        <f>'бланки '!C233</f>
        <v>Муниципальное бюджетное общеобразовательное учреждение «Молодежненская средняя общеобразовательная школа» Томского района</v>
      </c>
      <c r="C231" s="15">
        <f>анкеты!C229</f>
        <v>100</v>
      </c>
      <c r="D231" s="15">
        <f>SUMIF('бланки '!K233:Y233,"&lt;2")</f>
        <v>14</v>
      </c>
      <c r="E231" s="15">
        <f>COUNTIF('бланки '!K233:Y233,"&lt;2")</f>
        <v>14</v>
      </c>
      <c r="F231" s="15">
        <f>SUMIF('бланки '!Z233:CM233,"&lt;2")</f>
        <v>60</v>
      </c>
      <c r="G231" s="15">
        <f>COUNTIF('бланки '!Z233:CM233,"&lt;2")</f>
        <v>60</v>
      </c>
      <c r="H231" s="15">
        <f>SUM('бланки '!CN233:CQ233)</f>
        <v>4</v>
      </c>
      <c r="I231" s="15">
        <f>анкеты!E229</f>
        <v>100</v>
      </c>
      <c r="J231" s="15">
        <f>анкеты!D229</f>
        <v>100</v>
      </c>
      <c r="K231" s="15">
        <f>анкеты!G229</f>
        <v>100</v>
      </c>
      <c r="L231" s="15">
        <f>анкеты!F229</f>
        <v>100</v>
      </c>
      <c r="M231" s="15">
        <f t="shared" si="124"/>
        <v>100</v>
      </c>
      <c r="N231" s="15">
        <f t="shared" si="125"/>
        <v>100</v>
      </c>
      <c r="O231" s="15">
        <f t="shared" si="126"/>
        <v>100</v>
      </c>
      <c r="P231" s="15">
        <f t="shared" si="127"/>
        <v>100</v>
      </c>
      <c r="Q231" s="52">
        <f t="shared" si="128"/>
        <v>100</v>
      </c>
      <c r="R231" s="52">
        <f t="shared" si="129"/>
        <v>100</v>
      </c>
      <c r="S231" s="52">
        <f t="shared" si="130"/>
        <v>100</v>
      </c>
      <c r="T231" s="51">
        <f t="shared" si="131"/>
        <v>100</v>
      </c>
      <c r="U231" s="15">
        <f>SUM('бланки '!CR233:CV233)</f>
        <v>5</v>
      </c>
      <c r="V231" s="15"/>
      <c r="W231" s="15"/>
      <c r="X231" s="15">
        <f>анкеты!H229</f>
        <v>100</v>
      </c>
      <c r="Y231" s="15">
        <f t="shared" si="132"/>
        <v>100</v>
      </c>
      <c r="Z231" s="52">
        <f t="shared" si="133"/>
        <v>100</v>
      </c>
      <c r="AA231" s="52">
        <f t="shared" si="134"/>
        <v>100</v>
      </c>
      <c r="AB231" s="52">
        <f t="shared" si="135"/>
        <v>100</v>
      </c>
      <c r="AC231" s="20">
        <f t="shared" si="136"/>
        <v>100</v>
      </c>
      <c r="AD231" s="15">
        <f>IF('бланки '!I233=1,('бланки '!CX233+'бланки '!CZ233)*3,SUM('бланки '!CW233:DA233))</f>
        <v>0</v>
      </c>
      <c r="AE231" s="15">
        <f>IF('бланки '!H233=2,SUM('бланки '!DE233:DG233)*2-1,SUM('бланки '!DB233:DG233))</f>
        <v>4</v>
      </c>
      <c r="AF231" s="15">
        <f>анкеты!J229</f>
        <v>25</v>
      </c>
      <c r="AG231" s="15">
        <f>анкеты!I229</f>
        <v>25</v>
      </c>
      <c r="AH231" s="52">
        <f t="shared" si="137"/>
        <v>0</v>
      </c>
      <c r="AI231" s="52">
        <f t="shared" si="138"/>
        <v>80</v>
      </c>
      <c r="AJ231" s="2">
        <f t="shared" si="139"/>
        <v>100</v>
      </c>
      <c r="AK231" s="20">
        <f t="shared" si="140"/>
        <v>62</v>
      </c>
      <c r="AL231" s="15">
        <f>анкеты!K229</f>
        <v>100</v>
      </c>
      <c r="AM231" s="15">
        <f t="shared" si="141"/>
        <v>100</v>
      </c>
      <c r="AN231" s="15">
        <f>анкеты!L229</f>
        <v>100</v>
      </c>
      <c r="AO231" s="15">
        <f t="shared" si="142"/>
        <v>100</v>
      </c>
      <c r="AP231" s="15">
        <f>анкеты!N229</f>
        <v>100</v>
      </c>
      <c r="AQ231" s="15">
        <f>анкеты!M229</f>
        <v>100</v>
      </c>
      <c r="AR231" s="52">
        <f t="shared" si="143"/>
        <v>100</v>
      </c>
      <c r="AS231" s="52">
        <f t="shared" si="144"/>
        <v>100</v>
      </c>
      <c r="AT231" s="52">
        <f t="shared" si="145"/>
        <v>100</v>
      </c>
      <c r="AU231" s="51">
        <f t="shared" si="146"/>
        <v>100</v>
      </c>
      <c r="AV231" s="15">
        <f>анкеты!O229</f>
        <v>100</v>
      </c>
      <c r="AW231" s="15">
        <f t="shared" si="147"/>
        <v>100</v>
      </c>
      <c r="AX231" s="15">
        <f>анкеты!P229</f>
        <v>100</v>
      </c>
      <c r="AY231" s="15">
        <f t="shared" si="148"/>
        <v>100</v>
      </c>
      <c r="AZ231" s="15">
        <f>анкеты!Q229</f>
        <v>100</v>
      </c>
      <c r="BA231" s="15">
        <f t="shared" si="149"/>
        <v>100</v>
      </c>
      <c r="BB231" s="52">
        <f t="shared" si="150"/>
        <v>100</v>
      </c>
      <c r="BC231" s="52">
        <f t="shared" si="151"/>
        <v>100</v>
      </c>
      <c r="BD231" s="52">
        <f t="shared" si="152"/>
        <v>100</v>
      </c>
      <c r="BE231" s="51">
        <f t="shared" si="153"/>
        <v>100</v>
      </c>
      <c r="BF231" s="15">
        <f t="shared" si="154"/>
        <v>92.4</v>
      </c>
    </row>
    <row r="232" spans="1:58">
      <c r="A232" s="15">
        <f>'бланки '!D234</f>
        <v>229</v>
      </c>
      <c r="B232" s="15" t="str">
        <f>'бланки '!C234</f>
        <v>Муниципальное бюджетное общеобразовательное учреждение «Поросинская средняя общеобразовательная школа» Томского района</v>
      </c>
      <c r="C232" s="15">
        <f>анкеты!C230</f>
        <v>98</v>
      </c>
      <c r="D232" s="15">
        <f>SUMIF('бланки '!K234:Y234,"&lt;2")</f>
        <v>14</v>
      </c>
      <c r="E232" s="15">
        <f>COUNTIF('бланки '!K234:Y234,"&lt;2")</f>
        <v>14</v>
      </c>
      <c r="F232" s="15">
        <f>SUMIF('бланки '!Z234:CM234,"&lt;2")</f>
        <v>60</v>
      </c>
      <c r="G232" s="15">
        <f>COUNTIF('бланки '!Z234:CM234,"&lt;2")</f>
        <v>60</v>
      </c>
      <c r="H232" s="15">
        <f>SUM('бланки '!CN234:CQ234)</f>
        <v>4</v>
      </c>
      <c r="I232" s="15">
        <f>анкеты!E230</f>
        <v>98</v>
      </c>
      <c r="J232" s="15">
        <f>анкеты!D230</f>
        <v>98</v>
      </c>
      <c r="K232" s="15">
        <f>анкеты!G230</f>
        <v>98</v>
      </c>
      <c r="L232" s="15">
        <f>анкеты!F230</f>
        <v>98</v>
      </c>
      <c r="M232" s="15">
        <f t="shared" si="124"/>
        <v>100</v>
      </c>
      <c r="N232" s="15">
        <f t="shared" si="125"/>
        <v>100</v>
      </c>
      <c r="O232" s="15">
        <f t="shared" si="126"/>
        <v>100</v>
      </c>
      <c r="P232" s="15">
        <f t="shared" si="127"/>
        <v>100</v>
      </c>
      <c r="Q232" s="52">
        <f t="shared" si="128"/>
        <v>100</v>
      </c>
      <c r="R232" s="52">
        <f t="shared" si="129"/>
        <v>100</v>
      </c>
      <c r="S232" s="52">
        <f t="shared" si="130"/>
        <v>100</v>
      </c>
      <c r="T232" s="51">
        <f t="shared" si="131"/>
        <v>100</v>
      </c>
      <c r="U232" s="15">
        <f>SUM('бланки '!CR234:CV234)</f>
        <v>5</v>
      </c>
      <c r="V232" s="15"/>
      <c r="W232" s="15"/>
      <c r="X232" s="15">
        <f>анкеты!H230</f>
        <v>98</v>
      </c>
      <c r="Y232" s="15">
        <f t="shared" si="132"/>
        <v>98</v>
      </c>
      <c r="Z232" s="52">
        <f t="shared" si="133"/>
        <v>100</v>
      </c>
      <c r="AA232" s="52">
        <f t="shared" si="134"/>
        <v>100</v>
      </c>
      <c r="AB232" s="52">
        <f t="shared" si="135"/>
        <v>100</v>
      </c>
      <c r="AC232" s="20">
        <f t="shared" si="136"/>
        <v>100</v>
      </c>
      <c r="AD232" s="15">
        <f>IF('бланки '!I234=1,('бланки '!CX234+'бланки '!CZ234)*3,SUM('бланки '!CW234:DA234))</f>
        <v>0</v>
      </c>
      <c r="AE232" s="15">
        <f>IF('бланки '!H234=2,SUM('бланки '!DE234:DG234)*2-1,SUM('бланки '!DB234:DG234))</f>
        <v>3</v>
      </c>
      <c r="AF232" s="15">
        <f>анкеты!J230</f>
        <v>25</v>
      </c>
      <c r="AG232" s="15">
        <f>анкеты!I230</f>
        <v>25</v>
      </c>
      <c r="AH232" s="52">
        <f t="shared" si="137"/>
        <v>0</v>
      </c>
      <c r="AI232" s="52">
        <f t="shared" si="138"/>
        <v>60</v>
      </c>
      <c r="AJ232" s="2">
        <f t="shared" si="139"/>
        <v>100</v>
      </c>
      <c r="AK232" s="20">
        <f t="shared" si="140"/>
        <v>54</v>
      </c>
      <c r="AL232" s="15">
        <f>анкеты!K230</f>
        <v>98</v>
      </c>
      <c r="AM232" s="15">
        <f t="shared" si="141"/>
        <v>98</v>
      </c>
      <c r="AN232" s="15">
        <f>анкеты!L230</f>
        <v>98</v>
      </c>
      <c r="AO232" s="15">
        <f t="shared" si="142"/>
        <v>98</v>
      </c>
      <c r="AP232" s="15">
        <f>анкеты!N230</f>
        <v>98</v>
      </c>
      <c r="AQ232" s="15">
        <f>анкеты!M230</f>
        <v>98</v>
      </c>
      <c r="AR232" s="52">
        <f t="shared" si="143"/>
        <v>100</v>
      </c>
      <c r="AS232" s="52">
        <f t="shared" si="144"/>
        <v>100</v>
      </c>
      <c r="AT232" s="52">
        <f t="shared" si="145"/>
        <v>100</v>
      </c>
      <c r="AU232" s="51">
        <f t="shared" si="146"/>
        <v>100</v>
      </c>
      <c r="AV232" s="15">
        <f>анкеты!O230</f>
        <v>98</v>
      </c>
      <c r="AW232" s="15">
        <f t="shared" si="147"/>
        <v>98</v>
      </c>
      <c r="AX232" s="15">
        <f>анкеты!P230</f>
        <v>98</v>
      </c>
      <c r="AY232" s="15">
        <f t="shared" si="148"/>
        <v>98</v>
      </c>
      <c r="AZ232" s="15">
        <f>анкеты!Q230</f>
        <v>98</v>
      </c>
      <c r="BA232" s="15">
        <f t="shared" si="149"/>
        <v>98</v>
      </c>
      <c r="BB232" s="52">
        <f t="shared" si="150"/>
        <v>100</v>
      </c>
      <c r="BC232" s="52">
        <f t="shared" si="151"/>
        <v>100</v>
      </c>
      <c r="BD232" s="52">
        <f t="shared" si="152"/>
        <v>100</v>
      </c>
      <c r="BE232" s="51">
        <f t="shared" si="153"/>
        <v>100</v>
      </c>
      <c r="BF232" s="15">
        <f t="shared" si="154"/>
        <v>90.8</v>
      </c>
    </row>
    <row r="233" spans="1:58">
      <c r="A233" s="15">
        <f>'бланки '!D235</f>
        <v>230</v>
      </c>
      <c r="B233" s="15" t="str">
        <f>'бланки '!C235</f>
        <v>Муниципальное автономное общеобразовательное учреждение «Малиновская средняя общеобразовательная школа» Томского района</v>
      </c>
      <c r="C233" s="15">
        <f>анкеты!C231</f>
        <v>190</v>
      </c>
      <c r="D233" s="15">
        <f>SUMIF('бланки '!K235:Y235,"&lt;2")</f>
        <v>14</v>
      </c>
      <c r="E233" s="15">
        <f>COUNTIF('бланки '!K235:Y235,"&lt;2")</f>
        <v>14</v>
      </c>
      <c r="F233" s="15">
        <f>SUMIF('бланки '!Z235:CM235,"&lt;2")</f>
        <v>59</v>
      </c>
      <c r="G233" s="15">
        <f>COUNTIF('бланки '!Z235:CM235,"&lt;2")</f>
        <v>59</v>
      </c>
      <c r="H233" s="15">
        <f>SUM('бланки '!CN235:CQ235)</f>
        <v>4</v>
      </c>
      <c r="I233" s="15">
        <f>анкеты!E231</f>
        <v>190</v>
      </c>
      <c r="J233" s="15">
        <f>анкеты!D231</f>
        <v>190</v>
      </c>
      <c r="K233" s="15">
        <f>анкеты!G231</f>
        <v>190</v>
      </c>
      <c r="L233" s="15">
        <f>анкеты!F231</f>
        <v>190</v>
      </c>
      <c r="M233" s="15">
        <f t="shared" si="124"/>
        <v>100</v>
      </c>
      <c r="N233" s="15">
        <f t="shared" si="125"/>
        <v>100</v>
      </c>
      <c r="O233" s="15">
        <f t="shared" si="126"/>
        <v>100</v>
      </c>
      <c r="P233" s="15">
        <f t="shared" si="127"/>
        <v>100</v>
      </c>
      <c r="Q233" s="52">
        <f t="shared" si="128"/>
        <v>100</v>
      </c>
      <c r="R233" s="52">
        <f t="shared" si="129"/>
        <v>100</v>
      </c>
      <c r="S233" s="52">
        <f t="shared" si="130"/>
        <v>100</v>
      </c>
      <c r="T233" s="51">
        <f t="shared" si="131"/>
        <v>100</v>
      </c>
      <c r="U233" s="15">
        <f>SUM('бланки '!CR235:CV235)</f>
        <v>5</v>
      </c>
      <c r="V233" s="15"/>
      <c r="W233" s="15"/>
      <c r="X233" s="15">
        <f>анкеты!H231</f>
        <v>190</v>
      </c>
      <c r="Y233" s="15">
        <f t="shared" si="132"/>
        <v>190</v>
      </c>
      <c r="Z233" s="52">
        <f t="shared" si="133"/>
        <v>100</v>
      </c>
      <c r="AA233" s="52">
        <f t="shared" si="134"/>
        <v>100</v>
      </c>
      <c r="AB233" s="52">
        <f t="shared" si="135"/>
        <v>100</v>
      </c>
      <c r="AC233" s="20">
        <f t="shared" si="136"/>
        <v>100</v>
      </c>
      <c r="AD233" s="15">
        <f>IF('бланки '!I235=1,('бланки '!CX235+'бланки '!CZ235)*3,SUM('бланки '!CW235:DA235))</f>
        <v>0</v>
      </c>
      <c r="AE233" s="15">
        <f>IF('бланки '!H235=2,SUM('бланки '!DE235:DG235)*2-1,SUM('бланки '!DB235:DG235))</f>
        <v>4</v>
      </c>
      <c r="AF233" s="15">
        <f>анкеты!J231</f>
        <v>48</v>
      </c>
      <c r="AG233" s="15">
        <f>анкеты!I231</f>
        <v>48</v>
      </c>
      <c r="AH233" s="52">
        <f t="shared" si="137"/>
        <v>0</v>
      </c>
      <c r="AI233" s="52">
        <f t="shared" si="138"/>
        <v>80</v>
      </c>
      <c r="AJ233" s="2">
        <f t="shared" si="139"/>
        <v>100</v>
      </c>
      <c r="AK233" s="20">
        <f t="shared" si="140"/>
        <v>62</v>
      </c>
      <c r="AL233" s="15">
        <f>анкеты!K231</f>
        <v>190</v>
      </c>
      <c r="AM233" s="15">
        <f t="shared" si="141"/>
        <v>190</v>
      </c>
      <c r="AN233" s="15">
        <f>анкеты!L231</f>
        <v>190</v>
      </c>
      <c r="AO233" s="15">
        <f t="shared" si="142"/>
        <v>190</v>
      </c>
      <c r="AP233" s="15">
        <f>анкеты!N231</f>
        <v>190</v>
      </c>
      <c r="AQ233" s="15">
        <f>анкеты!M231</f>
        <v>190</v>
      </c>
      <c r="AR233" s="52">
        <f t="shared" si="143"/>
        <v>100</v>
      </c>
      <c r="AS233" s="52">
        <f t="shared" si="144"/>
        <v>100</v>
      </c>
      <c r="AT233" s="52">
        <f t="shared" si="145"/>
        <v>100</v>
      </c>
      <c r="AU233" s="51">
        <f t="shared" si="146"/>
        <v>100</v>
      </c>
      <c r="AV233" s="15">
        <f>анкеты!O231</f>
        <v>190</v>
      </c>
      <c r="AW233" s="15">
        <f t="shared" si="147"/>
        <v>190</v>
      </c>
      <c r="AX233" s="15">
        <f>анкеты!P231</f>
        <v>190</v>
      </c>
      <c r="AY233" s="15">
        <f t="shared" si="148"/>
        <v>190</v>
      </c>
      <c r="AZ233" s="15">
        <f>анкеты!Q231</f>
        <v>190</v>
      </c>
      <c r="BA233" s="15">
        <f t="shared" si="149"/>
        <v>190</v>
      </c>
      <c r="BB233" s="52">
        <f t="shared" si="150"/>
        <v>100</v>
      </c>
      <c r="BC233" s="52">
        <f t="shared" si="151"/>
        <v>100</v>
      </c>
      <c r="BD233" s="52">
        <f t="shared" si="152"/>
        <v>100</v>
      </c>
      <c r="BE233" s="51">
        <f t="shared" si="153"/>
        <v>100</v>
      </c>
      <c r="BF233" s="15">
        <f t="shared" si="154"/>
        <v>92.4</v>
      </c>
    </row>
    <row r="234" spans="1:58">
      <c r="A234" s="15">
        <f>'бланки '!D236</f>
        <v>231</v>
      </c>
      <c r="B234" s="15" t="str">
        <f>'бланки '!C236</f>
        <v>Муниципальное бюджетное общеобразовательное учреждение «Воронинская средняя общеобразовательная школа» Томского района</v>
      </c>
      <c r="C234" s="15">
        <f>анкеты!C232</f>
        <v>108</v>
      </c>
      <c r="D234" s="15">
        <f>SUMIF('бланки '!K236:Y236,"&lt;2")</f>
        <v>14</v>
      </c>
      <c r="E234" s="15">
        <f>COUNTIF('бланки '!K236:Y236,"&lt;2")</f>
        <v>14</v>
      </c>
      <c r="F234" s="15">
        <f>SUMIF('бланки '!Z236:CM236,"&lt;2")</f>
        <v>60</v>
      </c>
      <c r="G234" s="15">
        <f>COUNTIF('бланки '!Z236:CM236,"&lt;2")</f>
        <v>60</v>
      </c>
      <c r="H234" s="15">
        <f>SUM('бланки '!CN236:CQ236)</f>
        <v>4</v>
      </c>
      <c r="I234" s="15">
        <f>анкеты!E232</f>
        <v>108</v>
      </c>
      <c r="J234" s="15">
        <f>анкеты!D232</f>
        <v>108</v>
      </c>
      <c r="K234" s="15">
        <f>анкеты!G232</f>
        <v>108</v>
      </c>
      <c r="L234" s="15">
        <f>анкеты!F232</f>
        <v>108</v>
      </c>
      <c r="M234" s="15">
        <f t="shared" si="124"/>
        <v>100</v>
      </c>
      <c r="N234" s="15">
        <f t="shared" si="125"/>
        <v>100</v>
      </c>
      <c r="O234" s="15">
        <f t="shared" si="126"/>
        <v>100</v>
      </c>
      <c r="P234" s="15">
        <f t="shared" si="127"/>
        <v>100</v>
      </c>
      <c r="Q234" s="52">
        <f t="shared" si="128"/>
        <v>100</v>
      </c>
      <c r="R234" s="52">
        <f t="shared" si="129"/>
        <v>100</v>
      </c>
      <c r="S234" s="52">
        <f t="shared" si="130"/>
        <v>100</v>
      </c>
      <c r="T234" s="51">
        <f t="shared" si="131"/>
        <v>100</v>
      </c>
      <c r="U234" s="15">
        <f>SUM('бланки '!CR236:CV236)</f>
        <v>5</v>
      </c>
      <c r="V234" s="15"/>
      <c r="W234" s="15"/>
      <c r="X234" s="15">
        <f>анкеты!H232</f>
        <v>108</v>
      </c>
      <c r="Y234" s="15">
        <f t="shared" si="132"/>
        <v>108</v>
      </c>
      <c r="Z234" s="52">
        <f t="shared" si="133"/>
        <v>100</v>
      </c>
      <c r="AA234" s="52">
        <f t="shared" si="134"/>
        <v>100</v>
      </c>
      <c r="AB234" s="52">
        <f t="shared" si="135"/>
        <v>100</v>
      </c>
      <c r="AC234" s="20">
        <f t="shared" si="136"/>
        <v>100</v>
      </c>
      <c r="AD234" s="15">
        <f>IF('бланки '!I236=1,('бланки '!CX236+'бланки '!CZ236)*3,SUM('бланки '!CW236:DA236))</f>
        <v>0</v>
      </c>
      <c r="AE234" s="15">
        <f>IF('бланки '!H236=2,SUM('бланки '!DE236:DG236)*2-1,SUM('бланки '!DB236:DG236))</f>
        <v>3</v>
      </c>
      <c r="AF234" s="15">
        <f>анкеты!J232</f>
        <v>27</v>
      </c>
      <c r="AG234" s="15">
        <f>анкеты!I232</f>
        <v>27</v>
      </c>
      <c r="AH234" s="52">
        <f t="shared" si="137"/>
        <v>0</v>
      </c>
      <c r="AI234" s="52">
        <f t="shared" si="138"/>
        <v>60</v>
      </c>
      <c r="AJ234" s="2">
        <f t="shared" si="139"/>
        <v>100</v>
      </c>
      <c r="AK234" s="20">
        <f t="shared" si="140"/>
        <v>54</v>
      </c>
      <c r="AL234" s="15">
        <f>анкеты!K232</f>
        <v>108</v>
      </c>
      <c r="AM234" s="15">
        <f t="shared" si="141"/>
        <v>108</v>
      </c>
      <c r="AN234" s="15">
        <f>анкеты!L232</f>
        <v>108</v>
      </c>
      <c r="AO234" s="15">
        <f t="shared" si="142"/>
        <v>108</v>
      </c>
      <c r="AP234" s="15">
        <f>анкеты!N232</f>
        <v>108</v>
      </c>
      <c r="AQ234" s="15">
        <f>анкеты!M232</f>
        <v>108</v>
      </c>
      <c r="AR234" s="52">
        <f t="shared" si="143"/>
        <v>100</v>
      </c>
      <c r="AS234" s="52">
        <f t="shared" si="144"/>
        <v>100</v>
      </c>
      <c r="AT234" s="52">
        <f t="shared" si="145"/>
        <v>100</v>
      </c>
      <c r="AU234" s="51">
        <f t="shared" si="146"/>
        <v>100</v>
      </c>
      <c r="AV234" s="15">
        <f>анкеты!O232</f>
        <v>108</v>
      </c>
      <c r="AW234" s="15">
        <f t="shared" si="147"/>
        <v>108</v>
      </c>
      <c r="AX234" s="15">
        <f>анкеты!P232</f>
        <v>108</v>
      </c>
      <c r="AY234" s="15">
        <f t="shared" si="148"/>
        <v>108</v>
      </c>
      <c r="AZ234" s="15">
        <f>анкеты!Q232</f>
        <v>108</v>
      </c>
      <c r="BA234" s="15">
        <f t="shared" si="149"/>
        <v>108</v>
      </c>
      <c r="BB234" s="52">
        <f t="shared" si="150"/>
        <v>100</v>
      </c>
      <c r="BC234" s="52">
        <f t="shared" si="151"/>
        <v>100</v>
      </c>
      <c r="BD234" s="52">
        <f t="shared" si="152"/>
        <v>100</v>
      </c>
      <c r="BE234" s="51">
        <f t="shared" si="153"/>
        <v>100</v>
      </c>
      <c r="BF234" s="15">
        <f t="shared" si="154"/>
        <v>90.8</v>
      </c>
    </row>
    <row r="235" spans="1:58">
      <c r="A235" s="15">
        <f>'бланки '!D237</f>
        <v>232</v>
      </c>
      <c r="B235" s="15" t="str">
        <f>'бланки '!C237</f>
        <v>Муниципальное бюджетное общеобразовательное учреждение «Новоархангельская средняя общеобразовательная школа» Томского района</v>
      </c>
      <c r="C235" s="15">
        <f>анкеты!C233</f>
        <v>23</v>
      </c>
      <c r="D235" s="15">
        <f>SUMIF('бланки '!K237:Y237,"&lt;2")</f>
        <v>14</v>
      </c>
      <c r="E235" s="15">
        <f>COUNTIF('бланки '!K237:Y237,"&lt;2")</f>
        <v>14</v>
      </c>
      <c r="F235" s="15">
        <f>SUMIF('бланки '!Z237:CM237,"&lt;2")</f>
        <v>60</v>
      </c>
      <c r="G235" s="15">
        <f>COUNTIF('бланки '!Z237:CM237,"&lt;2")</f>
        <v>60</v>
      </c>
      <c r="H235" s="15">
        <f>SUM('бланки '!CN237:CQ237)</f>
        <v>4</v>
      </c>
      <c r="I235" s="15">
        <f>анкеты!E233</f>
        <v>23</v>
      </c>
      <c r="J235" s="15">
        <f>анкеты!D233</f>
        <v>23</v>
      </c>
      <c r="K235" s="15">
        <f>анкеты!G233</f>
        <v>23</v>
      </c>
      <c r="L235" s="15">
        <f>анкеты!F233</f>
        <v>23</v>
      </c>
      <c r="M235" s="15">
        <f t="shared" si="124"/>
        <v>100</v>
      </c>
      <c r="N235" s="15">
        <f t="shared" si="125"/>
        <v>100</v>
      </c>
      <c r="O235" s="15">
        <f t="shared" si="126"/>
        <v>100</v>
      </c>
      <c r="P235" s="15">
        <f t="shared" si="127"/>
        <v>100</v>
      </c>
      <c r="Q235" s="52">
        <f t="shared" si="128"/>
        <v>100</v>
      </c>
      <c r="R235" s="52">
        <f t="shared" si="129"/>
        <v>100</v>
      </c>
      <c r="S235" s="52">
        <f t="shared" si="130"/>
        <v>100</v>
      </c>
      <c r="T235" s="51">
        <f t="shared" si="131"/>
        <v>100</v>
      </c>
      <c r="U235" s="15">
        <f>SUM('бланки '!CR237:CV237)</f>
        <v>5</v>
      </c>
      <c r="V235" s="15"/>
      <c r="W235" s="15"/>
      <c r="X235" s="15">
        <f>анкеты!H233</f>
        <v>23</v>
      </c>
      <c r="Y235" s="15">
        <f t="shared" si="132"/>
        <v>23</v>
      </c>
      <c r="Z235" s="52">
        <f t="shared" si="133"/>
        <v>100</v>
      </c>
      <c r="AA235" s="52">
        <f t="shared" si="134"/>
        <v>100</v>
      </c>
      <c r="AB235" s="52">
        <f t="shared" si="135"/>
        <v>100</v>
      </c>
      <c r="AC235" s="20">
        <f t="shared" si="136"/>
        <v>100</v>
      </c>
      <c r="AD235" s="15">
        <f>IF('бланки '!I237=1,('бланки '!CX237+'бланки '!CZ237)*3,SUM('бланки '!CW237:DA237))</f>
        <v>0</v>
      </c>
      <c r="AE235" s="15">
        <f>IF('бланки '!H237=2,SUM('бланки '!DE237:DG237)*2-1,SUM('бланки '!DB237:DG237))</f>
        <v>4</v>
      </c>
      <c r="AF235" s="15">
        <f>анкеты!J233</f>
        <v>6</v>
      </c>
      <c r="AG235" s="15">
        <f>анкеты!I233</f>
        <v>6</v>
      </c>
      <c r="AH235" s="52">
        <f t="shared" si="137"/>
        <v>0</v>
      </c>
      <c r="AI235" s="52">
        <f t="shared" si="138"/>
        <v>80</v>
      </c>
      <c r="AJ235" s="2">
        <f t="shared" si="139"/>
        <v>100</v>
      </c>
      <c r="AK235" s="20">
        <f t="shared" si="140"/>
        <v>62</v>
      </c>
      <c r="AL235" s="15">
        <f>анкеты!K233</f>
        <v>23</v>
      </c>
      <c r="AM235" s="15">
        <f t="shared" si="141"/>
        <v>23</v>
      </c>
      <c r="AN235" s="15">
        <f>анкеты!L233</f>
        <v>23</v>
      </c>
      <c r="AO235" s="15">
        <f t="shared" si="142"/>
        <v>23</v>
      </c>
      <c r="AP235" s="15">
        <f>анкеты!N233</f>
        <v>23</v>
      </c>
      <c r="AQ235" s="15">
        <f>анкеты!M233</f>
        <v>23</v>
      </c>
      <c r="AR235" s="52">
        <f t="shared" si="143"/>
        <v>100</v>
      </c>
      <c r="AS235" s="52">
        <f t="shared" si="144"/>
        <v>100</v>
      </c>
      <c r="AT235" s="52">
        <f t="shared" si="145"/>
        <v>100</v>
      </c>
      <c r="AU235" s="51">
        <f t="shared" si="146"/>
        <v>100</v>
      </c>
      <c r="AV235" s="15">
        <f>анкеты!O233</f>
        <v>23</v>
      </c>
      <c r="AW235" s="15">
        <f t="shared" si="147"/>
        <v>23</v>
      </c>
      <c r="AX235" s="15">
        <f>анкеты!P233</f>
        <v>23</v>
      </c>
      <c r="AY235" s="15">
        <f t="shared" si="148"/>
        <v>23</v>
      </c>
      <c r="AZ235" s="15">
        <f>анкеты!Q233</f>
        <v>23</v>
      </c>
      <c r="BA235" s="15">
        <f t="shared" si="149"/>
        <v>23</v>
      </c>
      <c r="BB235" s="52">
        <f t="shared" si="150"/>
        <v>100</v>
      </c>
      <c r="BC235" s="52">
        <f t="shared" si="151"/>
        <v>100</v>
      </c>
      <c r="BD235" s="52">
        <f t="shared" si="152"/>
        <v>100</v>
      </c>
      <c r="BE235" s="51">
        <f t="shared" si="153"/>
        <v>100</v>
      </c>
      <c r="BF235" s="15">
        <f t="shared" si="154"/>
        <v>92.4</v>
      </c>
    </row>
    <row r="236" spans="1:58">
      <c r="A236" s="15">
        <f>'бланки '!D238</f>
        <v>233</v>
      </c>
      <c r="B236" s="15" t="str">
        <f>'бланки '!C238</f>
        <v>Муниципальное бюджетное общеобразовательное учреждение «Рассветовская средняя общеобразовательная школа» Томского района</v>
      </c>
      <c r="C236" s="15">
        <f>анкеты!C234</f>
        <v>127</v>
      </c>
      <c r="D236" s="15">
        <f>SUMIF('бланки '!K238:Y238,"&lt;2")</f>
        <v>14</v>
      </c>
      <c r="E236" s="15">
        <f>COUNTIF('бланки '!K238:Y238,"&lt;2")</f>
        <v>14</v>
      </c>
      <c r="F236" s="15">
        <f>SUMIF('бланки '!Z238:CM238,"&lt;2")</f>
        <v>60</v>
      </c>
      <c r="G236" s="15">
        <f>COUNTIF('бланки '!Z238:CM238,"&lt;2")</f>
        <v>60</v>
      </c>
      <c r="H236" s="15">
        <f>SUM('бланки '!CN238:CQ238)</f>
        <v>4</v>
      </c>
      <c r="I236" s="15">
        <f>анкеты!E234</f>
        <v>127</v>
      </c>
      <c r="J236" s="15">
        <f>анкеты!D234</f>
        <v>127</v>
      </c>
      <c r="K236" s="15">
        <f>анкеты!G234</f>
        <v>127</v>
      </c>
      <c r="L236" s="15">
        <f>анкеты!F234</f>
        <v>127</v>
      </c>
      <c r="M236" s="15">
        <f t="shared" si="124"/>
        <v>100</v>
      </c>
      <c r="N236" s="15">
        <f t="shared" si="125"/>
        <v>100</v>
      </c>
      <c r="O236" s="15">
        <f t="shared" si="126"/>
        <v>100</v>
      </c>
      <c r="P236" s="15">
        <f t="shared" si="127"/>
        <v>100</v>
      </c>
      <c r="Q236" s="52">
        <f t="shared" si="128"/>
        <v>100</v>
      </c>
      <c r="R236" s="52">
        <f t="shared" si="129"/>
        <v>100</v>
      </c>
      <c r="S236" s="52">
        <f t="shared" si="130"/>
        <v>100</v>
      </c>
      <c r="T236" s="51">
        <f t="shared" si="131"/>
        <v>100</v>
      </c>
      <c r="U236" s="15">
        <f>SUM('бланки '!CR238:CV238)</f>
        <v>5</v>
      </c>
      <c r="V236" s="15"/>
      <c r="W236" s="15"/>
      <c r="X236" s="15">
        <f>анкеты!H234</f>
        <v>127</v>
      </c>
      <c r="Y236" s="15">
        <f t="shared" si="132"/>
        <v>127</v>
      </c>
      <c r="Z236" s="52">
        <f t="shared" si="133"/>
        <v>100</v>
      </c>
      <c r="AA236" s="52">
        <f t="shared" si="134"/>
        <v>100</v>
      </c>
      <c r="AB236" s="52">
        <f t="shared" si="135"/>
        <v>100</v>
      </c>
      <c r="AC236" s="20">
        <f t="shared" si="136"/>
        <v>100</v>
      </c>
      <c r="AD236" s="15">
        <f>IF('бланки '!I238=1,('бланки '!CX238+'бланки '!CZ238)*3,SUM('бланки '!CW238:DA238))</f>
        <v>0</v>
      </c>
      <c r="AE236" s="15">
        <f>IF('бланки '!H238=2,SUM('бланки '!DE238:DG238)*2-1,SUM('бланки '!DB238:DG238))</f>
        <v>3</v>
      </c>
      <c r="AF236" s="15">
        <f>анкеты!J234</f>
        <v>32</v>
      </c>
      <c r="AG236" s="15">
        <f>анкеты!I234</f>
        <v>32</v>
      </c>
      <c r="AH236" s="52">
        <f t="shared" si="137"/>
        <v>0</v>
      </c>
      <c r="AI236" s="52">
        <f t="shared" si="138"/>
        <v>60</v>
      </c>
      <c r="AJ236" s="2">
        <f t="shared" si="139"/>
        <v>100</v>
      </c>
      <c r="AK236" s="20">
        <f t="shared" si="140"/>
        <v>54</v>
      </c>
      <c r="AL236" s="15">
        <f>анкеты!K234</f>
        <v>127</v>
      </c>
      <c r="AM236" s="15">
        <f t="shared" si="141"/>
        <v>127</v>
      </c>
      <c r="AN236" s="15">
        <f>анкеты!L234</f>
        <v>127</v>
      </c>
      <c r="AO236" s="15">
        <f t="shared" si="142"/>
        <v>127</v>
      </c>
      <c r="AP236" s="15">
        <f>анкеты!N234</f>
        <v>127</v>
      </c>
      <c r="AQ236" s="15">
        <f>анкеты!M234</f>
        <v>127</v>
      </c>
      <c r="AR236" s="52">
        <f t="shared" si="143"/>
        <v>100</v>
      </c>
      <c r="AS236" s="52">
        <f t="shared" si="144"/>
        <v>100</v>
      </c>
      <c r="AT236" s="52">
        <f t="shared" si="145"/>
        <v>100</v>
      </c>
      <c r="AU236" s="51">
        <f t="shared" si="146"/>
        <v>100</v>
      </c>
      <c r="AV236" s="15">
        <f>анкеты!O234</f>
        <v>127</v>
      </c>
      <c r="AW236" s="15">
        <f t="shared" si="147"/>
        <v>127</v>
      </c>
      <c r="AX236" s="15">
        <f>анкеты!P234</f>
        <v>127</v>
      </c>
      <c r="AY236" s="15">
        <f t="shared" si="148"/>
        <v>127</v>
      </c>
      <c r="AZ236" s="15">
        <f>анкеты!Q234</f>
        <v>127</v>
      </c>
      <c r="BA236" s="15">
        <f t="shared" si="149"/>
        <v>127</v>
      </c>
      <c r="BB236" s="52">
        <f t="shared" si="150"/>
        <v>100</v>
      </c>
      <c r="BC236" s="52">
        <f t="shared" si="151"/>
        <v>100</v>
      </c>
      <c r="BD236" s="52">
        <f t="shared" si="152"/>
        <v>100</v>
      </c>
      <c r="BE236" s="51">
        <f t="shared" si="153"/>
        <v>100</v>
      </c>
      <c r="BF236" s="15">
        <f t="shared" si="154"/>
        <v>90.8</v>
      </c>
    </row>
    <row r="237" spans="1:58">
      <c r="A237" s="15">
        <f>'бланки '!D239</f>
        <v>234</v>
      </c>
      <c r="B237" s="15" t="str">
        <f>'бланки '!C239</f>
        <v>Муниципальное бюджетное общеобразовательное учреждение «Рыбаловская средняя общеобразовательная школа» Томского района</v>
      </c>
      <c r="C237" s="15">
        <f>анкеты!C235</f>
        <v>159</v>
      </c>
      <c r="D237" s="15">
        <f>SUMIF('бланки '!K239:Y239,"&lt;2")</f>
        <v>14</v>
      </c>
      <c r="E237" s="15">
        <f>COUNTIF('бланки '!K239:Y239,"&lt;2")</f>
        <v>14</v>
      </c>
      <c r="F237" s="15">
        <f>SUMIF('бланки '!Z239:CM239,"&lt;2")</f>
        <v>60</v>
      </c>
      <c r="G237" s="15">
        <f>COUNTIF('бланки '!Z239:CM239,"&lt;2")</f>
        <v>60</v>
      </c>
      <c r="H237" s="15">
        <f>SUM('бланки '!CN239:CQ239)</f>
        <v>4</v>
      </c>
      <c r="I237" s="15">
        <f>анкеты!E235</f>
        <v>159</v>
      </c>
      <c r="J237" s="15">
        <f>анкеты!D235</f>
        <v>159</v>
      </c>
      <c r="K237" s="15">
        <f>анкеты!G235</f>
        <v>159</v>
      </c>
      <c r="L237" s="15">
        <f>анкеты!F235</f>
        <v>159</v>
      </c>
      <c r="M237" s="15">
        <f t="shared" si="124"/>
        <v>100</v>
      </c>
      <c r="N237" s="15">
        <f t="shared" si="125"/>
        <v>100</v>
      </c>
      <c r="O237" s="15">
        <f t="shared" si="126"/>
        <v>100</v>
      </c>
      <c r="P237" s="15">
        <f t="shared" si="127"/>
        <v>100</v>
      </c>
      <c r="Q237" s="52">
        <f t="shared" si="128"/>
        <v>100</v>
      </c>
      <c r="R237" s="52">
        <f t="shared" si="129"/>
        <v>100</v>
      </c>
      <c r="S237" s="52">
        <f t="shared" si="130"/>
        <v>100</v>
      </c>
      <c r="T237" s="51">
        <f t="shared" si="131"/>
        <v>100</v>
      </c>
      <c r="U237" s="15">
        <f>SUM('бланки '!CR239:CV239)</f>
        <v>5</v>
      </c>
      <c r="V237" s="15"/>
      <c r="W237" s="15"/>
      <c r="X237" s="15">
        <f>анкеты!H235</f>
        <v>159</v>
      </c>
      <c r="Y237" s="15">
        <f t="shared" si="132"/>
        <v>159</v>
      </c>
      <c r="Z237" s="52">
        <f t="shared" si="133"/>
        <v>100</v>
      </c>
      <c r="AA237" s="52">
        <f t="shared" si="134"/>
        <v>100</v>
      </c>
      <c r="AB237" s="52">
        <f t="shared" si="135"/>
        <v>100</v>
      </c>
      <c r="AC237" s="20">
        <f t="shared" si="136"/>
        <v>100</v>
      </c>
      <c r="AD237" s="15">
        <f>IF('бланки '!I239=1,('бланки '!CX239+'бланки '!CZ239)*3,SUM('бланки '!CW239:DA239))</f>
        <v>2</v>
      </c>
      <c r="AE237" s="15">
        <f>IF('бланки '!H239=2,SUM('бланки '!DE239:DG239)*2-1,SUM('бланки '!DB239:DG239))</f>
        <v>4</v>
      </c>
      <c r="AF237" s="15">
        <f>анкеты!J235</f>
        <v>40</v>
      </c>
      <c r="AG237" s="15">
        <f>анкеты!I235</f>
        <v>40</v>
      </c>
      <c r="AH237" s="52">
        <f t="shared" si="137"/>
        <v>40</v>
      </c>
      <c r="AI237" s="52">
        <f t="shared" si="138"/>
        <v>80</v>
      </c>
      <c r="AJ237" s="2">
        <f t="shared" si="139"/>
        <v>100</v>
      </c>
      <c r="AK237" s="20">
        <f t="shared" si="140"/>
        <v>74</v>
      </c>
      <c r="AL237" s="15">
        <f>анкеты!K235</f>
        <v>159</v>
      </c>
      <c r="AM237" s="15">
        <f t="shared" si="141"/>
        <v>159</v>
      </c>
      <c r="AN237" s="15">
        <f>анкеты!L235</f>
        <v>159</v>
      </c>
      <c r="AO237" s="15">
        <f t="shared" si="142"/>
        <v>159</v>
      </c>
      <c r="AP237" s="15">
        <f>анкеты!N235</f>
        <v>159</v>
      </c>
      <c r="AQ237" s="15">
        <f>анкеты!M235</f>
        <v>159</v>
      </c>
      <c r="AR237" s="52">
        <f t="shared" si="143"/>
        <v>100</v>
      </c>
      <c r="AS237" s="52">
        <f t="shared" si="144"/>
        <v>100</v>
      </c>
      <c r="AT237" s="52">
        <f t="shared" si="145"/>
        <v>100</v>
      </c>
      <c r="AU237" s="51">
        <f t="shared" si="146"/>
        <v>100</v>
      </c>
      <c r="AV237" s="15">
        <f>анкеты!O235</f>
        <v>159</v>
      </c>
      <c r="AW237" s="15">
        <f t="shared" si="147"/>
        <v>159</v>
      </c>
      <c r="AX237" s="15">
        <f>анкеты!P235</f>
        <v>159</v>
      </c>
      <c r="AY237" s="15">
        <f t="shared" si="148"/>
        <v>159</v>
      </c>
      <c r="AZ237" s="15">
        <f>анкеты!Q235</f>
        <v>159</v>
      </c>
      <c r="BA237" s="15">
        <f t="shared" si="149"/>
        <v>159</v>
      </c>
      <c r="BB237" s="52">
        <f t="shared" si="150"/>
        <v>100</v>
      </c>
      <c r="BC237" s="52">
        <f t="shared" si="151"/>
        <v>100</v>
      </c>
      <c r="BD237" s="52">
        <f t="shared" si="152"/>
        <v>100</v>
      </c>
      <c r="BE237" s="51">
        <f t="shared" si="153"/>
        <v>100</v>
      </c>
      <c r="BF237" s="15">
        <f t="shared" si="154"/>
        <v>94.8</v>
      </c>
    </row>
    <row r="238" spans="1:58">
      <c r="A238" s="15">
        <f>'бланки '!D240</f>
        <v>235</v>
      </c>
      <c r="B238" s="15" t="str">
        <f>'бланки '!C240</f>
        <v>Муниципальное бюджетное общеобразовательное учреждение «Александровская средняя общеобразовательная школа» Томского района</v>
      </c>
      <c r="C238" s="15">
        <f>анкеты!C236</f>
        <v>80</v>
      </c>
      <c r="D238" s="15">
        <f>SUMIF('бланки '!K240:Y240,"&lt;2")</f>
        <v>14</v>
      </c>
      <c r="E238" s="15">
        <f>COUNTIF('бланки '!K240:Y240,"&lt;2")</f>
        <v>14</v>
      </c>
      <c r="F238" s="15">
        <f>SUMIF('бланки '!Z240:CM240,"&lt;2")</f>
        <v>60</v>
      </c>
      <c r="G238" s="15">
        <f>COUNTIF('бланки '!Z240:CM240,"&lt;2")</f>
        <v>60</v>
      </c>
      <c r="H238" s="15">
        <f>SUM('бланки '!CN240:CQ240)</f>
        <v>4</v>
      </c>
      <c r="I238" s="15">
        <f>анкеты!E236</f>
        <v>80</v>
      </c>
      <c r="J238" s="15">
        <f>анкеты!D236</f>
        <v>80</v>
      </c>
      <c r="K238" s="15">
        <f>анкеты!G236</f>
        <v>80</v>
      </c>
      <c r="L238" s="15">
        <f>анкеты!F236</f>
        <v>80</v>
      </c>
      <c r="M238" s="15">
        <f t="shared" si="124"/>
        <v>100</v>
      </c>
      <c r="N238" s="15">
        <f t="shared" si="125"/>
        <v>100</v>
      </c>
      <c r="O238" s="15">
        <f t="shared" si="126"/>
        <v>100</v>
      </c>
      <c r="P238" s="15">
        <f t="shared" si="127"/>
        <v>100</v>
      </c>
      <c r="Q238" s="52">
        <f t="shared" si="128"/>
        <v>100</v>
      </c>
      <c r="R238" s="52">
        <f t="shared" si="129"/>
        <v>100</v>
      </c>
      <c r="S238" s="52">
        <f t="shared" si="130"/>
        <v>100</v>
      </c>
      <c r="T238" s="51">
        <f t="shared" si="131"/>
        <v>100</v>
      </c>
      <c r="U238" s="15">
        <f>SUM('бланки '!CR240:CV240)</f>
        <v>5</v>
      </c>
      <c r="V238" s="15"/>
      <c r="W238" s="15"/>
      <c r="X238" s="15">
        <f>анкеты!H236</f>
        <v>80</v>
      </c>
      <c r="Y238" s="15">
        <f t="shared" si="132"/>
        <v>80</v>
      </c>
      <c r="Z238" s="52">
        <f t="shared" si="133"/>
        <v>100</v>
      </c>
      <c r="AA238" s="52">
        <f t="shared" si="134"/>
        <v>100</v>
      </c>
      <c r="AB238" s="52">
        <f t="shared" si="135"/>
        <v>100</v>
      </c>
      <c r="AC238" s="20">
        <f t="shared" si="136"/>
        <v>100</v>
      </c>
      <c r="AD238" s="15">
        <f>IF('бланки '!I240=1,('бланки '!CX240+'бланки '!CZ240)*3,SUM('бланки '!CW240:DA240))</f>
        <v>1</v>
      </c>
      <c r="AE238" s="15">
        <f>IF('бланки '!H240=2,SUM('бланки '!DE240:DG240)*2-1,SUM('бланки '!DB240:DG240))</f>
        <v>4</v>
      </c>
      <c r="AF238" s="15">
        <f>анкеты!J236</f>
        <v>20</v>
      </c>
      <c r="AG238" s="15">
        <f>анкеты!I236</f>
        <v>20</v>
      </c>
      <c r="AH238" s="52">
        <f t="shared" si="137"/>
        <v>20</v>
      </c>
      <c r="AI238" s="52">
        <f t="shared" si="138"/>
        <v>80</v>
      </c>
      <c r="AJ238" s="2">
        <f t="shared" si="139"/>
        <v>100</v>
      </c>
      <c r="AK238" s="20">
        <f t="shared" si="140"/>
        <v>68</v>
      </c>
      <c r="AL238" s="15">
        <f>анкеты!K236</f>
        <v>80</v>
      </c>
      <c r="AM238" s="15">
        <f t="shared" si="141"/>
        <v>80</v>
      </c>
      <c r="AN238" s="15">
        <f>анкеты!L236</f>
        <v>80</v>
      </c>
      <c r="AO238" s="15">
        <f t="shared" si="142"/>
        <v>80</v>
      </c>
      <c r="AP238" s="15">
        <f>анкеты!N236</f>
        <v>80</v>
      </c>
      <c r="AQ238" s="15">
        <f>анкеты!M236</f>
        <v>80</v>
      </c>
      <c r="AR238" s="52">
        <f t="shared" si="143"/>
        <v>100</v>
      </c>
      <c r="AS238" s="52">
        <f t="shared" si="144"/>
        <v>100</v>
      </c>
      <c r="AT238" s="52">
        <f t="shared" si="145"/>
        <v>100</v>
      </c>
      <c r="AU238" s="51">
        <f t="shared" si="146"/>
        <v>100</v>
      </c>
      <c r="AV238" s="15">
        <f>анкеты!O236</f>
        <v>80</v>
      </c>
      <c r="AW238" s="15">
        <f t="shared" si="147"/>
        <v>80</v>
      </c>
      <c r="AX238" s="15">
        <f>анкеты!P236</f>
        <v>80</v>
      </c>
      <c r="AY238" s="15">
        <f t="shared" si="148"/>
        <v>80</v>
      </c>
      <c r="AZ238" s="15">
        <f>анкеты!Q236</f>
        <v>80</v>
      </c>
      <c r="BA238" s="15">
        <f t="shared" si="149"/>
        <v>80</v>
      </c>
      <c r="BB238" s="52">
        <f t="shared" si="150"/>
        <v>100</v>
      </c>
      <c r="BC238" s="52">
        <f t="shared" si="151"/>
        <v>100</v>
      </c>
      <c r="BD238" s="52">
        <f t="shared" si="152"/>
        <v>100</v>
      </c>
      <c r="BE238" s="51">
        <f t="shared" si="153"/>
        <v>100</v>
      </c>
      <c r="BF238" s="15">
        <f t="shared" si="154"/>
        <v>93.6</v>
      </c>
    </row>
    <row r="239" spans="1:58">
      <c r="A239" s="15">
        <f>'бланки '!D241</f>
        <v>236</v>
      </c>
      <c r="B239" s="15" t="str">
        <f>'бланки '!C241</f>
        <v>Муниципальное бюджетное общеобразовательное учреждение «Октябрьская средняя общеобразовательная школа» Томского района</v>
      </c>
      <c r="C239" s="15">
        <f>анкеты!C237</f>
        <v>131</v>
      </c>
      <c r="D239" s="15">
        <f>SUMIF('бланки '!K241:Y241,"&lt;2")</f>
        <v>14</v>
      </c>
      <c r="E239" s="15">
        <f>COUNTIF('бланки '!K241:Y241,"&lt;2")</f>
        <v>14</v>
      </c>
      <c r="F239" s="15">
        <f>SUMIF('бланки '!Z241:CM241,"&lt;2")</f>
        <v>60</v>
      </c>
      <c r="G239" s="15">
        <f>COUNTIF('бланки '!Z241:CM241,"&lt;2")</f>
        <v>60</v>
      </c>
      <c r="H239" s="15">
        <f>SUM('бланки '!CN241:CQ241)</f>
        <v>4</v>
      </c>
      <c r="I239" s="15">
        <f>анкеты!E237</f>
        <v>131</v>
      </c>
      <c r="J239" s="15">
        <f>анкеты!D237</f>
        <v>131</v>
      </c>
      <c r="K239" s="15">
        <f>анкеты!G237</f>
        <v>131</v>
      </c>
      <c r="L239" s="15">
        <f>анкеты!F237</f>
        <v>131</v>
      </c>
      <c r="M239" s="15">
        <f t="shared" si="124"/>
        <v>100</v>
      </c>
      <c r="N239" s="15">
        <f t="shared" si="125"/>
        <v>100</v>
      </c>
      <c r="O239" s="15">
        <f t="shared" si="126"/>
        <v>100</v>
      </c>
      <c r="P239" s="15">
        <f t="shared" si="127"/>
        <v>100</v>
      </c>
      <c r="Q239" s="52">
        <f t="shared" si="128"/>
        <v>100</v>
      </c>
      <c r="R239" s="52">
        <f t="shared" si="129"/>
        <v>100</v>
      </c>
      <c r="S239" s="52">
        <f t="shared" si="130"/>
        <v>100</v>
      </c>
      <c r="T239" s="51">
        <f t="shared" si="131"/>
        <v>100</v>
      </c>
      <c r="U239" s="15">
        <f>SUM('бланки '!CR241:CV241)</f>
        <v>5</v>
      </c>
      <c r="V239" s="15"/>
      <c r="W239" s="15"/>
      <c r="X239" s="15">
        <f>анкеты!H237</f>
        <v>131</v>
      </c>
      <c r="Y239" s="15">
        <f t="shared" si="132"/>
        <v>131</v>
      </c>
      <c r="Z239" s="52">
        <f t="shared" si="133"/>
        <v>100</v>
      </c>
      <c r="AA239" s="52">
        <f t="shared" si="134"/>
        <v>100</v>
      </c>
      <c r="AB239" s="52">
        <f t="shared" si="135"/>
        <v>100</v>
      </c>
      <c r="AC239" s="20">
        <f t="shared" si="136"/>
        <v>100</v>
      </c>
      <c r="AD239" s="15">
        <f>IF('бланки '!I241=1,('бланки '!CX241+'бланки '!CZ241)*3,SUM('бланки '!CW241:DA241))</f>
        <v>0</v>
      </c>
      <c r="AE239" s="15">
        <f>IF('бланки '!H241=2,SUM('бланки '!DE241:DG241)*2-1,SUM('бланки '!DB241:DG241))</f>
        <v>4</v>
      </c>
      <c r="AF239" s="15">
        <f>анкеты!J237</f>
        <v>33</v>
      </c>
      <c r="AG239" s="15">
        <f>анкеты!I237</f>
        <v>33</v>
      </c>
      <c r="AH239" s="52">
        <f t="shared" si="137"/>
        <v>0</v>
      </c>
      <c r="AI239" s="52">
        <f t="shared" si="138"/>
        <v>80</v>
      </c>
      <c r="AJ239" s="2">
        <f t="shared" si="139"/>
        <v>100</v>
      </c>
      <c r="AK239" s="20">
        <f t="shared" si="140"/>
        <v>62</v>
      </c>
      <c r="AL239" s="15">
        <f>анкеты!K237</f>
        <v>131</v>
      </c>
      <c r="AM239" s="15">
        <f t="shared" si="141"/>
        <v>131</v>
      </c>
      <c r="AN239" s="15">
        <f>анкеты!L237</f>
        <v>131</v>
      </c>
      <c r="AO239" s="15">
        <f t="shared" si="142"/>
        <v>131</v>
      </c>
      <c r="AP239" s="15">
        <f>анкеты!N237</f>
        <v>131</v>
      </c>
      <c r="AQ239" s="15">
        <f>анкеты!M237</f>
        <v>131</v>
      </c>
      <c r="AR239" s="52">
        <f t="shared" si="143"/>
        <v>100</v>
      </c>
      <c r="AS239" s="52">
        <f t="shared" si="144"/>
        <v>100</v>
      </c>
      <c r="AT239" s="52">
        <f t="shared" si="145"/>
        <v>100</v>
      </c>
      <c r="AU239" s="51">
        <f t="shared" si="146"/>
        <v>100</v>
      </c>
      <c r="AV239" s="15">
        <f>анкеты!O237</f>
        <v>131</v>
      </c>
      <c r="AW239" s="15">
        <f t="shared" si="147"/>
        <v>131</v>
      </c>
      <c r="AX239" s="15">
        <f>анкеты!P237</f>
        <v>131</v>
      </c>
      <c r="AY239" s="15">
        <f t="shared" si="148"/>
        <v>131</v>
      </c>
      <c r="AZ239" s="15">
        <f>анкеты!Q237</f>
        <v>131</v>
      </c>
      <c r="BA239" s="15">
        <f t="shared" si="149"/>
        <v>131</v>
      </c>
      <c r="BB239" s="52">
        <f t="shared" si="150"/>
        <v>100</v>
      </c>
      <c r="BC239" s="52">
        <f t="shared" si="151"/>
        <v>100</v>
      </c>
      <c r="BD239" s="52">
        <f t="shared" si="152"/>
        <v>100</v>
      </c>
      <c r="BE239" s="51">
        <f t="shared" si="153"/>
        <v>100</v>
      </c>
      <c r="BF239" s="15">
        <f t="shared" si="154"/>
        <v>92.4</v>
      </c>
    </row>
    <row r="240" spans="1:58">
      <c r="A240" s="15">
        <f>'бланки '!D242</f>
        <v>237</v>
      </c>
      <c r="B240" s="15" t="str">
        <f>'бланки '!C242</f>
        <v>Муниципальное бюджетное общеобразовательное учреждение «Кисловская средняя общеобразовательная школа»Томского района</v>
      </c>
      <c r="C240" s="15">
        <f>анкеты!C238</f>
        <v>394</v>
      </c>
      <c r="D240" s="15">
        <f>SUMIF('бланки '!K242:Y242,"&lt;2")</f>
        <v>14</v>
      </c>
      <c r="E240" s="15">
        <f>COUNTIF('бланки '!K242:Y242,"&lt;2")</f>
        <v>14</v>
      </c>
      <c r="F240" s="15">
        <f>SUMIF('бланки '!Z242:CM242,"&lt;2")</f>
        <v>60</v>
      </c>
      <c r="G240" s="15">
        <f>COUNTIF('бланки '!Z242:CM242,"&lt;2")</f>
        <v>60</v>
      </c>
      <c r="H240" s="15">
        <f>SUM('бланки '!CN242:CQ242)</f>
        <v>4</v>
      </c>
      <c r="I240" s="15">
        <f>анкеты!E238</f>
        <v>394</v>
      </c>
      <c r="J240" s="15">
        <f>анкеты!D238</f>
        <v>394</v>
      </c>
      <c r="K240" s="15">
        <f>анкеты!G238</f>
        <v>394</v>
      </c>
      <c r="L240" s="15">
        <f>анкеты!F238</f>
        <v>394</v>
      </c>
      <c r="M240" s="15">
        <f t="shared" si="124"/>
        <v>100</v>
      </c>
      <c r="N240" s="15">
        <f t="shared" si="125"/>
        <v>100</v>
      </c>
      <c r="O240" s="15">
        <f t="shared" si="126"/>
        <v>100</v>
      </c>
      <c r="P240" s="15">
        <f t="shared" si="127"/>
        <v>100</v>
      </c>
      <c r="Q240" s="52">
        <f t="shared" si="128"/>
        <v>100</v>
      </c>
      <c r="R240" s="52">
        <f t="shared" si="129"/>
        <v>100</v>
      </c>
      <c r="S240" s="52">
        <f t="shared" si="130"/>
        <v>100</v>
      </c>
      <c r="T240" s="51">
        <f t="shared" si="131"/>
        <v>100</v>
      </c>
      <c r="U240" s="15">
        <f>SUM('бланки '!CR242:CV242)</f>
        <v>5</v>
      </c>
      <c r="V240" s="15"/>
      <c r="W240" s="15"/>
      <c r="X240" s="15">
        <f>анкеты!H238</f>
        <v>394</v>
      </c>
      <c r="Y240" s="15">
        <f t="shared" si="132"/>
        <v>394</v>
      </c>
      <c r="Z240" s="52">
        <f t="shared" si="133"/>
        <v>100</v>
      </c>
      <c r="AA240" s="52">
        <f t="shared" si="134"/>
        <v>100</v>
      </c>
      <c r="AB240" s="52">
        <f t="shared" si="135"/>
        <v>100</v>
      </c>
      <c r="AC240" s="20">
        <f t="shared" si="136"/>
        <v>100</v>
      </c>
      <c r="AD240" s="15">
        <f>IF('бланки '!I242=1,('бланки '!CX242+'бланки '!CZ242)*3,SUM('бланки '!CW242:DA242))</f>
        <v>2</v>
      </c>
      <c r="AE240" s="15">
        <f>IF('бланки '!H242=2,SUM('бланки '!DE242:DG242)*2-1,SUM('бланки '!DB242:DG242))</f>
        <v>4</v>
      </c>
      <c r="AF240" s="15">
        <f>анкеты!J238</f>
        <v>99</v>
      </c>
      <c r="AG240" s="15">
        <f>анкеты!I238</f>
        <v>99</v>
      </c>
      <c r="AH240" s="52">
        <f t="shared" si="137"/>
        <v>40</v>
      </c>
      <c r="AI240" s="52">
        <f t="shared" si="138"/>
        <v>80</v>
      </c>
      <c r="AJ240" s="2">
        <f t="shared" si="139"/>
        <v>100</v>
      </c>
      <c r="AK240" s="20">
        <f t="shared" si="140"/>
        <v>74</v>
      </c>
      <c r="AL240" s="15">
        <f>анкеты!K238</f>
        <v>394</v>
      </c>
      <c r="AM240" s="15">
        <f t="shared" si="141"/>
        <v>394</v>
      </c>
      <c r="AN240" s="15">
        <f>анкеты!L238</f>
        <v>394</v>
      </c>
      <c r="AO240" s="15">
        <f t="shared" si="142"/>
        <v>394</v>
      </c>
      <c r="AP240" s="15">
        <f>анкеты!N238</f>
        <v>394</v>
      </c>
      <c r="AQ240" s="15">
        <f>анкеты!M238</f>
        <v>394</v>
      </c>
      <c r="AR240" s="52">
        <f t="shared" si="143"/>
        <v>100</v>
      </c>
      <c r="AS240" s="52">
        <f t="shared" si="144"/>
        <v>100</v>
      </c>
      <c r="AT240" s="52">
        <f t="shared" si="145"/>
        <v>100</v>
      </c>
      <c r="AU240" s="51">
        <f t="shared" si="146"/>
        <v>100</v>
      </c>
      <c r="AV240" s="15">
        <f>анкеты!O238</f>
        <v>394</v>
      </c>
      <c r="AW240" s="15">
        <f t="shared" si="147"/>
        <v>394</v>
      </c>
      <c r="AX240" s="15">
        <f>анкеты!P238</f>
        <v>394</v>
      </c>
      <c r="AY240" s="15">
        <f t="shared" si="148"/>
        <v>394</v>
      </c>
      <c r="AZ240" s="15">
        <f>анкеты!Q238</f>
        <v>394</v>
      </c>
      <c r="BA240" s="15">
        <f t="shared" si="149"/>
        <v>394</v>
      </c>
      <c r="BB240" s="52">
        <f t="shared" si="150"/>
        <v>100</v>
      </c>
      <c r="BC240" s="52">
        <f t="shared" si="151"/>
        <v>100</v>
      </c>
      <c r="BD240" s="52">
        <f t="shared" si="152"/>
        <v>100</v>
      </c>
      <c r="BE240" s="51">
        <f t="shared" si="153"/>
        <v>100</v>
      </c>
      <c r="BF240" s="15">
        <f t="shared" si="154"/>
        <v>94.8</v>
      </c>
    </row>
    <row r="241" spans="1:58">
      <c r="A241" s="15">
        <f>'бланки '!D243</f>
        <v>238</v>
      </c>
      <c r="B241" s="15" t="str">
        <f>'бланки '!C243</f>
        <v>Муниципальное бюджетное общеобразовательное учреждение "Начальная общеобразовательная школа мкр. "Южные Ворота" Томского района</v>
      </c>
      <c r="C241" s="15">
        <f>анкеты!C239</f>
        <v>3</v>
      </c>
      <c r="D241" s="15">
        <f>SUMIF('бланки '!K243:Y243,"&lt;2")</f>
        <v>14</v>
      </c>
      <c r="E241" s="15">
        <f>COUNTIF('бланки '!K243:Y243,"&lt;2")</f>
        <v>14</v>
      </c>
      <c r="F241" s="15">
        <f>SUMIF('бланки '!Z243:CM243,"&lt;2")</f>
        <v>60</v>
      </c>
      <c r="G241" s="15">
        <f>COUNTIF('бланки '!Z243:CM243,"&lt;2")</f>
        <v>60</v>
      </c>
      <c r="H241" s="15">
        <f>SUM('бланки '!CN243:CQ243)</f>
        <v>4</v>
      </c>
      <c r="I241" s="15">
        <f>анкеты!E239</f>
        <v>3</v>
      </c>
      <c r="J241" s="15">
        <f>анкеты!D239</f>
        <v>3</v>
      </c>
      <c r="K241" s="15">
        <f>анкеты!G239</f>
        <v>3</v>
      </c>
      <c r="L241" s="15">
        <f>анкеты!F239</f>
        <v>3</v>
      </c>
      <c r="M241" s="15">
        <f t="shared" si="124"/>
        <v>100</v>
      </c>
      <c r="N241" s="15">
        <f t="shared" si="125"/>
        <v>100</v>
      </c>
      <c r="O241" s="15">
        <f t="shared" si="126"/>
        <v>100</v>
      </c>
      <c r="P241" s="15">
        <f t="shared" si="127"/>
        <v>100</v>
      </c>
      <c r="Q241" s="52">
        <f t="shared" si="128"/>
        <v>100</v>
      </c>
      <c r="R241" s="52">
        <f t="shared" si="129"/>
        <v>100</v>
      </c>
      <c r="S241" s="52">
        <f t="shared" si="130"/>
        <v>100</v>
      </c>
      <c r="T241" s="51">
        <f t="shared" si="131"/>
        <v>100</v>
      </c>
      <c r="U241" s="15">
        <f>SUM('бланки '!CR243:CV243)</f>
        <v>5</v>
      </c>
      <c r="V241" s="15"/>
      <c r="W241" s="15"/>
      <c r="X241" s="15">
        <f>анкеты!H239</f>
        <v>3</v>
      </c>
      <c r="Y241" s="15">
        <f t="shared" si="132"/>
        <v>3</v>
      </c>
      <c r="Z241" s="52">
        <f t="shared" si="133"/>
        <v>100</v>
      </c>
      <c r="AA241" s="52">
        <f t="shared" si="134"/>
        <v>100</v>
      </c>
      <c r="AB241" s="52">
        <f t="shared" si="135"/>
        <v>100</v>
      </c>
      <c r="AC241" s="20">
        <f t="shared" si="136"/>
        <v>100</v>
      </c>
      <c r="AD241" s="15">
        <f>IF('бланки '!I243=1,('бланки '!CX243+'бланки '!CZ243)*3,SUM('бланки '!CW243:DA243))</f>
        <v>5</v>
      </c>
      <c r="AE241" s="15">
        <f>IF('бланки '!H243=2,SUM('бланки '!DE243:DG243)*2-1,SUM('бланки '!DB243:DG243))</f>
        <v>4</v>
      </c>
      <c r="AF241" s="15">
        <f>анкеты!J239</f>
        <v>1</v>
      </c>
      <c r="AG241" s="15">
        <f>анкеты!I239</f>
        <v>1</v>
      </c>
      <c r="AH241" s="52">
        <f t="shared" si="137"/>
        <v>100</v>
      </c>
      <c r="AI241" s="52">
        <f t="shared" si="138"/>
        <v>80</v>
      </c>
      <c r="AJ241" s="2">
        <f t="shared" si="139"/>
        <v>100</v>
      </c>
      <c r="AK241" s="20">
        <f t="shared" si="140"/>
        <v>92</v>
      </c>
      <c r="AL241" s="15">
        <f>анкеты!K239</f>
        <v>3</v>
      </c>
      <c r="AM241" s="15">
        <f t="shared" si="141"/>
        <v>3</v>
      </c>
      <c r="AN241" s="15">
        <f>анкеты!L239</f>
        <v>3</v>
      </c>
      <c r="AO241" s="15">
        <f t="shared" si="142"/>
        <v>3</v>
      </c>
      <c r="AP241" s="15">
        <f>анкеты!N239</f>
        <v>3</v>
      </c>
      <c r="AQ241" s="15">
        <f>анкеты!M239</f>
        <v>3</v>
      </c>
      <c r="AR241" s="52">
        <f t="shared" si="143"/>
        <v>100</v>
      </c>
      <c r="AS241" s="52">
        <f t="shared" si="144"/>
        <v>100</v>
      </c>
      <c r="AT241" s="52">
        <f t="shared" si="145"/>
        <v>100</v>
      </c>
      <c r="AU241" s="51">
        <f t="shared" si="146"/>
        <v>100</v>
      </c>
      <c r="AV241" s="15">
        <f>анкеты!O239</f>
        <v>3</v>
      </c>
      <c r="AW241" s="15">
        <f t="shared" si="147"/>
        <v>3</v>
      </c>
      <c r="AX241" s="15">
        <f>анкеты!P239</f>
        <v>3</v>
      </c>
      <c r="AY241" s="15">
        <f t="shared" si="148"/>
        <v>3</v>
      </c>
      <c r="AZ241" s="15">
        <f>анкеты!Q239</f>
        <v>3</v>
      </c>
      <c r="BA241" s="15">
        <f t="shared" si="149"/>
        <v>3</v>
      </c>
      <c r="BB241" s="52">
        <f t="shared" si="150"/>
        <v>100</v>
      </c>
      <c r="BC241" s="52">
        <f t="shared" si="151"/>
        <v>100</v>
      </c>
      <c r="BD241" s="52">
        <f t="shared" si="152"/>
        <v>100</v>
      </c>
      <c r="BE241" s="51">
        <f t="shared" si="153"/>
        <v>100</v>
      </c>
      <c r="BF241" s="15">
        <f t="shared" si="154"/>
        <v>98.4</v>
      </c>
    </row>
    <row r="242" spans="1:58">
      <c r="A242" s="15">
        <f>'бланки '!D244</f>
        <v>239</v>
      </c>
      <c r="B242" s="15" t="str">
        <f>'бланки '!C244</f>
        <v>Муниципальное бюджетное общеобразовательное учреждение «Халдеевская основная общеобразовательная школа» Томского района</v>
      </c>
      <c r="C242" s="15">
        <f>анкеты!C240</f>
        <v>21</v>
      </c>
      <c r="D242" s="15">
        <f>SUMIF('бланки '!K244:Y244,"&lt;2")</f>
        <v>14</v>
      </c>
      <c r="E242" s="15">
        <f>COUNTIF('бланки '!K244:Y244,"&lt;2")</f>
        <v>14</v>
      </c>
      <c r="F242" s="15">
        <f>SUMIF('бланки '!Z244:CM244,"&lt;2")</f>
        <v>60</v>
      </c>
      <c r="G242" s="15">
        <f>COUNTIF('бланки '!Z244:CM244,"&lt;2")</f>
        <v>60</v>
      </c>
      <c r="H242" s="15">
        <f>SUM('бланки '!CN244:CQ244)</f>
        <v>4</v>
      </c>
      <c r="I242" s="15">
        <f>анкеты!E240</f>
        <v>21</v>
      </c>
      <c r="J242" s="15">
        <f>анкеты!D240</f>
        <v>21</v>
      </c>
      <c r="K242" s="15">
        <f>анкеты!G240</f>
        <v>21</v>
      </c>
      <c r="L242" s="15">
        <f>анкеты!F240</f>
        <v>21</v>
      </c>
      <c r="M242" s="15">
        <f t="shared" si="124"/>
        <v>100</v>
      </c>
      <c r="N242" s="15">
        <f t="shared" si="125"/>
        <v>100</v>
      </c>
      <c r="O242" s="15">
        <f t="shared" si="126"/>
        <v>100</v>
      </c>
      <c r="P242" s="15">
        <f t="shared" si="127"/>
        <v>100</v>
      </c>
      <c r="Q242" s="52">
        <f t="shared" si="128"/>
        <v>100</v>
      </c>
      <c r="R242" s="52">
        <f t="shared" si="129"/>
        <v>100</v>
      </c>
      <c r="S242" s="52">
        <f t="shared" si="130"/>
        <v>100</v>
      </c>
      <c r="T242" s="51">
        <f t="shared" si="131"/>
        <v>100</v>
      </c>
      <c r="U242" s="15">
        <f>SUM('бланки '!CR244:CV244)</f>
        <v>5</v>
      </c>
      <c r="V242" s="15"/>
      <c r="W242" s="15"/>
      <c r="X242" s="15">
        <f>анкеты!H240</f>
        <v>21</v>
      </c>
      <c r="Y242" s="15">
        <f t="shared" si="132"/>
        <v>21</v>
      </c>
      <c r="Z242" s="52">
        <f t="shared" si="133"/>
        <v>100</v>
      </c>
      <c r="AA242" s="52">
        <f t="shared" si="134"/>
        <v>100</v>
      </c>
      <c r="AB242" s="52">
        <f t="shared" si="135"/>
        <v>100</v>
      </c>
      <c r="AC242" s="20">
        <f t="shared" si="136"/>
        <v>100</v>
      </c>
      <c r="AD242" s="15">
        <f>IF('бланки '!I244=1,('бланки '!CX244+'бланки '!CZ244)*3,SUM('бланки '!CW244:DA244))</f>
        <v>0</v>
      </c>
      <c r="AE242" s="15">
        <f>IF('бланки '!H244=2,SUM('бланки '!DE244:DG244)*2-1,SUM('бланки '!DB244:DG244))</f>
        <v>3</v>
      </c>
      <c r="AF242" s="15">
        <f>анкеты!J240</f>
        <v>6</v>
      </c>
      <c r="AG242" s="15">
        <f>анкеты!I240</f>
        <v>6</v>
      </c>
      <c r="AH242" s="52">
        <f t="shared" si="137"/>
        <v>0</v>
      </c>
      <c r="AI242" s="52">
        <f t="shared" si="138"/>
        <v>60</v>
      </c>
      <c r="AJ242" s="2">
        <f t="shared" si="139"/>
        <v>100</v>
      </c>
      <c r="AK242" s="20">
        <f t="shared" si="140"/>
        <v>54</v>
      </c>
      <c r="AL242" s="15">
        <f>анкеты!K240</f>
        <v>21</v>
      </c>
      <c r="AM242" s="15">
        <f t="shared" si="141"/>
        <v>21</v>
      </c>
      <c r="AN242" s="15">
        <f>анкеты!L240</f>
        <v>21</v>
      </c>
      <c r="AO242" s="15">
        <f t="shared" si="142"/>
        <v>21</v>
      </c>
      <c r="AP242" s="15">
        <f>анкеты!N240</f>
        <v>21</v>
      </c>
      <c r="AQ242" s="15">
        <f>анкеты!M240</f>
        <v>21</v>
      </c>
      <c r="AR242" s="52">
        <f t="shared" si="143"/>
        <v>100</v>
      </c>
      <c r="AS242" s="52">
        <f t="shared" si="144"/>
        <v>100</v>
      </c>
      <c r="AT242" s="52">
        <f t="shared" si="145"/>
        <v>100</v>
      </c>
      <c r="AU242" s="51">
        <f t="shared" si="146"/>
        <v>100</v>
      </c>
      <c r="AV242" s="15">
        <f>анкеты!O240</f>
        <v>21</v>
      </c>
      <c r="AW242" s="15">
        <f t="shared" si="147"/>
        <v>21</v>
      </c>
      <c r="AX242" s="15">
        <f>анкеты!P240</f>
        <v>21</v>
      </c>
      <c r="AY242" s="15">
        <f t="shared" si="148"/>
        <v>21</v>
      </c>
      <c r="AZ242" s="15">
        <f>анкеты!Q240</f>
        <v>21</v>
      </c>
      <c r="BA242" s="15">
        <f t="shared" si="149"/>
        <v>21</v>
      </c>
      <c r="BB242" s="52">
        <f t="shared" si="150"/>
        <v>100</v>
      </c>
      <c r="BC242" s="52">
        <f t="shared" si="151"/>
        <v>100</v>
      </c>
      <c r="BD242" s="52">
        <f t="shared" si="152"/>
        <v>100</v>
      </c>
      <c r="BE242" s="51">
        <f t="shared" si="153"/>
        <v>100</v>
      </c>
      <c r="BF242" s="15">
        <f t="shared" si="154"/>
        <v>90.8</v>
      </c>
    </row>
    <row r="243" spans="1:58">
      <c r="A243" s="15">
        <f>'бланки '!D245</f>
        <v>240</v>
      </c>
      <c r="B243" s="15" t="str">
        <f>'бланки '!C245</f>
        <v>Муниципальное бюджетное общеобразовательное учреждение «Нелюбинская средняя общеобразовательная школа» Томского района</v>
      </c>
      <c r="C243" s="15">
        <f>анкеты!C241</f>
        <v>91</v>
      </c>
      <c r="D243" s="15">
        <f>SUMIF('бланки '!K245:Y245,"&lt;2")</f>
        <v>14</v>
      </c>
      <c r="E243" s="15">
        <f>COUNTIF('бланки '!K245:Y245,"&lt;2")</f>
        <v>14</v>
      </c>
      <c r="F243" s="15">
        <f>SUMIF('бланки '!Z245:CM245,"&lt;2")</f>
        <v>60</v>
      </c>
      <c r="G243" s="15">
        <f>COUNTIF('бланки '!Z245:CM245,"&lt;2")</f>
        <v>60</v>
      </c>
      <c r="H243" s="15">
        <f>SUM('бланки '!CN245:CQ245)</f>
        <v>4</v>
      </c>
      <c r="I243" s="15">
        <f>анкеты!E241</f>
        <v>91</v>
      </c>
      <c r="J243" s="15">
        <f>анкеты!D241</f>
        <v>91</v>
      </c>
      <c r="K243" s="15">
        <f>анкеты!G241</f>
        <v>91</v>
      </c>
      <c r="L243" s="15">
        <f>анкеты!F241</f>
        <v>91</v>
      </c>
      <c r="M243" s="15">
        <f t="shared" si="124"/>
        <v>100</v>
      </c>
      <c r="N243" s="15">
        <f t="shared" si="125"/>
        <v>100</v>
      </c>
      <c r="O243" s="15">
        <f t="shared" si="126"/>
        <v>100</v>
      </c>
      <c r="P243" s="15">
        <f t="shared" si="127"/>
        <v>100</v>
      </c>
      <c r="Q243" s="52">
        <f t="shared" si="128"/>
        <v>100</v>
      </c>
      <c r="R243" s="52">
        <f t="shared" si="129"/>
        <v>100</v>
      </c>
      <c r="S243" s="52">
        <f t="shared" si="130"/>
        <v>100</v>
      </c>
      <c r="T243" s="51">
        <f t="shared" si="131"/>
        <v>100</v>
      </c>
      <c r="U243" s="15">
        <f>SUM('бланки '!CR245:CV245)</f>
        <v>5</v>
      </c>
      <c r="V243" s="15"/>
      <c r="W243" s="15"/>
      <c r="X243" s="15">
        <f>анкеты!H241</f>
        <v>91</v>
      </c>
      <c r="Y243" s="15">
        <f t="shared" si="132"/>
        <v>91</v>
      </c>
      <c r="Z243" s="52">
        <f t="shared" si="133"/>
        <v>100</v>
      </c>
      <c r="AA243" s="52">
        <f t="shared" si="134"/>
        <v>100</v>
      </c>
      <c r="AB243" s="52">
        <f t="shared" si="135"/>
        <v>100</v>
      </c>
      <c r="AC243" s="20">
        <f t="shared" si="136"/>
        <v>100</v>
      </c>
      <c r="AD243" s="15">
        <f>IF('бланки '!I245=1,('бланки '!CX245+'бланки '!CZ245)*3,SUM('бланки '!CW245:DA245))</f>
        <v>0</v>
      </c>
      <c r="AE243" s="15">
        <f>IF('бланки '!H245=2,SUM('бланки '!DE245:DG245)*2-1,SUM('бланки '!DB245:DG245))</f>
        <v>3</v>
      </c>
      <c r="AF243" s="15">
        <f>анкеты!J241</f>
        <v>23</v>
      </c>
      <c r="AG243" s="15">
        <f>анкеты!I241</f>
        <v>23</v>
      </c>
      <c r="AH243" s="52">
        <f t="shared" si="137"/>
        <v>0</v>
      </c>
      <c r="AI243" s="52">
        <f t="shared" si="138"/>
        <v>60</v>
      </c>
      <c r="AJ243" s="2">
        <f t="shared" si="139"/>
        <v>100</v>
      </c>
      <c r="AK243" s="20">
        <f t="shared" si="140"/>
        <v>54</v>
      </c>
      <c r="AL243" s="15">
        <f>анкеты!K241</f>
        <v>91</v>
      </c>
      <c r="AM243" s="15">
        <f t="shared" si="141"/>
        <v>91</v>
      </c>
      <c r="AN243" s="15">
        <f>анкеты!L241</f>
        <v>91</v>
      </c>
      <c r="AO243" s="15">
        <f t="shared" si="142"/>
        <v>91</v>
      </c>
      <c r="AP243" s="15">
        <f>анкеты!N241</f>
        <v>91</v>
      </c>
      <c r="AQ243" s="15">
        <f>анкеты!M241</f>
        <v>91</v>
      </c>
      <c r="AR243" s="52">
        <f t="shared" si="143"/>
        <v>100</v>
      </c>
      <c r="AS243" s="52">
        <f t="shared" si="144"/>
        <v>100</v>
      </c>
      <c r="AT243" s="52">
        <f t="shared" si="145"/>
        <v>100</v>
      </c>
      <c r="AU243" s="51">
        <f t="shared" si="146"/>
        <v>100</v>
      </c>
      <c r="AV243" s="15">
        <f>анкеты!O241</f>
        <v>91</v>
      </c>
      <c r="AW243" s="15">
        <f t="shared" si="147"/>
        <v>91</v>
      </c>
      <c r="AX243" s="15">
        <f>анкеты!P241</f>
        <v>91</v>
      </c>
      <c r="AY243" s="15">
        <f t="shared" si="148"/>
        <v>91</v>
      </c>
      <c r="AZ243" s="15">
        <f>анкеты!Q241</f>
        <v>91</v>
      </c>
      <c r="BA243" s="15">
        <f t="shared" si="149"/>
        <v>91</v>
      </c>
      <c r="BB243" s="52">
        <f t="shared" si="150"/>
        <v>100</v>
      </c>
      <c r="BC243" s="52">
        <f t="shared" si="151"/>
        <v>100</v>
      </c>
      <c r="BD243" s="52">
        <f t="shared" si="152"/>
        <v>100</v>
      </c>
      <c r="BE243" s="51">
        <f t="shared" si="153"/>
        <v>100</v>
      </c>
      <c r="BF243" s="15">
        <f t="shared" si="154"/>
        <v>90.8</v>
      </c>
    </row>
    <row r="244" spans="1:58">
      <c r="A244" s="15">
        <f>'бланки '!D246</f>
        <v>241</v>
      </c>
      <c r="B244" s="15" t="str">
        <f>'бланки '!C246</f>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C244" s="15">
        <f>анкеты!C242</f>
        <v>45</v>
      </c>
      <c r="D244" s="15">
        <f>SUMIF('бланки '!K246:Y246,"&lt;2")</f>
        <v>14</v>
      </c>
      <c r="E244" s="15">
        <f>COUNTIF('бланки '!K246:Y246,"&lt;2")</f>
        <v>14</v>
      </c>
      <c r="F244" s="15">
        <f>SUMIF('бланки '!Z246:CM246,"&lt;2")</f>
        <v>60</v>
      </c>
      <c r="G244" s="15">
        <f>COUNTIF('бланки '!Z246:CM246,"&lt;2")</f>
        <v>60</v>
      </c>
      <c r="H244" s="15">
        <f>SUM('бланки '!CN246:CQ246)</f>
        <v>4</v>
      </c>
      <c r="I244" s="15">
        <f>анкеты!E242</f>
        <v>45</v>
      </c>
      <c r="J244" s="15">
        <f>анкеты!D242</f>
        <v>45</v>
      </c>
      <c r="K244" s="15">
        <f>анкеты!G242</f>
        <v>45</v>
      </c>
      <c r="L244" s="15">
        <f>анкеты!F242</f>
        <v>45</v>
      </c>
      <c r="M244" s="15">
        <f t="shared" si="124"/>
        <v>100</v>
      </c>
      <c r="N244" s="15">
        <f t="shared" si="125"/>
        <v>100</v>
      </c>
      <c r="O244" s="15">
        <f t="shared" si="126"/>
        <v>100</v>
      </c>
      <c r="P244" s="15">
        <f t="shared" si="127"/>
        <v>100</v>
      </c>
      <c r="Q244" s="52">
        <f t="shared" si="128"/>
        <v>100</v>
      </c>
      <c r="R244" s="52">
        <f t="shared" si="129"/>
        <v>100</v>
      </c>
      <c r="S244" s="52">
        <f t="shared" si="130"/>
        <v>100</v>
      </c>
      <c r="T244" s="51">
        <f t="shared" si="131"/>
        <v>100</v>
      </c>
      <c r="U244" s="15">
        <f>SUM('бланки '!CR246:CV246)</f>
        <v>5</v>
      </c>
      <c r="V244" s="15"/>
      <c r="W244" s="15"/>
      <c r="X244" s="15">
        <f>анкеты!H242</f>
        <v>45</v>
      </c>
      <c r="Y244" s="15">
        <f t="shared" si="132"/>
        <v>45</v>
      </c>
      <c r="Z244" s="52">
        <f t="shared" si="133"/>
        <v>100</v>
      </c>
      <c r="AA244" s="52">
        <f t="shared" si="134"/>
        <v>100</v>
      </c>
      <c r="AB244" s="52">
        <f t="shared" si="135"/>
        <v>100</v>
      </c>
      <c r="AC244" s="20">
        <f t="shared" si="136"/>
        <v>100</v>
      </c>
      <c r="AD244" s="15">
        <f>IF('бланки '!I246=1,('бланки '!CX246+'бланки '!CZ246)*3,SUM('бланки '!CW246:DA246))</f>
        <v>0</v>
      </c>
      <c r="AE244" s="15">
        <f>IF('бланки '!H246=2,SUM('бланки '!DE246:DG246)*2-1,SUM('бланки '!DB246:DG246))</f>
        <v>4</v>
      </c>
      <c r="AF244" s="15">
        <f>анкеты!J242</f>
        <v>12</v>
      </c>
      <c r="AG244" s="15">
        <f>анкеты!I242</f>
        <v>12</v>
      </c>
      <c r="AH244" s="52">
        <f t="shared" si="137"/>
        <v>0</v>
      </c>
      <c r="AI244" s="52">
        <f t="shared" si="138"/>
        <v>80</v>
      </c>
      <c r="AJ244" s="2">
        <f t="shared" si="139"/>
        <v>100</v>
      </c>
      <c r="AK244" s="20">
        <f t="shared" si="140"/>
        <v>62</v>
      </c>
      <c r="AL244" s="15">
        <f>анкеты!K242</f>
        <v>45</v>
      </c>
      <c r="AM244" s="15">
        <f t="shared" si="141"/>
        <v>45</v>
      </c>
      <c r="AN244" s="15">
        <f>анкеты!L242</f>
        <v>45</v>
      </c>
      <c r="AO244" s="15">
        <f t="shared" si="142"/>
        <v>45</v>
      </c>
      <c r="AP244" s="15">
        <f>анкеты!N242</f>
        <v>45</v>
      </c>
      <c r="AQ244" s="15">
        <f>анкеты!M242</f>
        <v>45</v>
      </c>
      <c r="AR244" s="52">
        <f t="shared" si="143"/>
        <v>100</v>
      </c>
      <c r="AS244" s="52">
        <f t="shared" si="144"/>
        <v>100</v>
      </c>
      <c r="AT244" s="52">
        <f t="shared" si="145"/>
        <v>100</v>
      </c>
      <c r="AU244" s="51">
        <f t="shared" si="146"/>
        <v>100</v>
      </c>
      <c r="AV244" s="15">
        <f>анкеты!O242</f>
        <v>45</v>
      </c>
      <c r="AW244" s="15">
        <f t="shared" si="147"/>
        <v>45</v>
      </c>
      <c r="AX244" s="15">
        <f>анкеты!P242</f>
        <v>45</v>
      </c>
      <c r="AY244" s="15">
        <f t="shared" si="148"/>
        <v>45</v>
      </c>
      <c r="AZ244" s="15">
        <f>анкеты!Q242</f>
        <v>45</v>
      </c>
      <c r="BA244" s="15">
        <f t="shared" si="149"/>
        <v>45</v>
      </c>
      <c r="BB244" s="52">
        <f t="shared" si="150"/>
        <v>100</v>
      </c>
      <c r="BC244" s="52">
        <f t="shared" si="151"/>
        <v>100</v>
      </c>
      <c r="BD244" s="52">
        <f t="shared" si="152"/>
        <v>100</v>
      </c>
      <c r="BE244" s="51">
        <f t="shared" si="153"/>
        <v>100</v>
      </c>
      <c r="BF244" s="15">
        <f t="shared" si="154"/>
        <v>92.4</v>
      </c>
    </row>
    <row r="245" spans="1:58">
      <c r="A245" s="15">
        <f>'бланки '!D247</f>
        <v>242</v>
      </c>
      <c r="B245" s="15" t="str">
        <f>'бланки '!C247</f>
        <v>Муниципальное автономное общеобразовательное учреждение «Зональненская средняя общеобразовательная школа» Томского района</v>
      </c>
      <c r="C245" s="15">
        <f>анкеты!C243</f>
        <v>600</v>
      </c>
      <c r="D245" s="15">
        <f>SUMIF('бланки '!K247:Y247,"&lt;2")</f>
        <v>14</v>
      </c>
      <c r="E245" s="15">
        <f>COUNTIF('бланки '!K247:Y247,"&lt;2")</f>
        <v>14</v>
      </c>
      <c r="F245" s="15">
        <f>SUMIF('бланки '!Z247:CM247,"&lt;2")</f>
        <v>60</v>
      </c>
      <c r="G245" s="15">
        <f>COUNTIF('бланки '!Z247:CM247,"&lt;2")</f>
        <v>60</v>
      </c>
      <c r="H245" s="15">
        <f>SUM('бланки '!CN247:CQ247)</f>
        <v>4</v>
      </c>
      <c r="I245" s="15">
        <f>анкеты!E243</f>
        <v>600</v>
      </c>
      <c r="J245" s="15">
        <f>анкеты!D243</f>
        <v>600</v>
      </c>
      <c r="K245" s="15">
        <f>анкеты!G243</f>
        <v>600</v>
      </c>
      <c r="L245" s="15">
        <f>анкеты!F243</f>
        <v>600</v>
      </c>
      <c r="M245" s="15">
        <f t="shared" si="124"/>
        <v>100</v>
      </c>
      <c r="N245" s="15">
        <f t="shared" si="125"/>
        <v>100</v>
      </c>
      <c r="O245" s="15">
        <f t="shared" si="126"/>
        <v>100</v>
      </c>
      <c r="P245" s="15">
        <f t="shared" si="127"/>
        <v>100</v>
      </c>
      <c r="Q245" s="52">
        <f t="shared" si="128"/>
        <v>100</v>
      </c>
      <c r="R245" s="52">
        <f t="shared" si="129"/>
        <v>100</v>
      </c>
      <c r="S245" s="52">
        <f t="shared" si="130"/>
        <v>100</v>
      </c>
      <c r="T245" s="51">
        <f t="shared" si="131"/>
        <v>100</v>
      </c>
      <c r="U245" s="15">
        <f>SUM('бланки '!CR247:CV247)</f>
        <v>5</v>
      </c>
      <c r="V245" s="15"/>
      <c r="W245" s="15"/>
      <c r="X245" s="15">
        <f>анкеты!H243</f>
        <v>600</v>
      </c>
      <c r="Y245" s="15">
        <f t="shared" si="132"/>
        <v>600</v>
      </c>
      <c r="Z245" s="52">
        <f t="shared" si="133"/>
        <v>100</v>
      </c>
      <c r="AA245" s="52">
        <f t="shared" si="134"/>
        <v>100</v>
      </c>
      <c r="AB245" s="52">
        <f t="shared" si="135"/>
        <v>100</v>
      </c>
      <c r="AC245" s="20">
        <f t="shared" si="136"/>
        <v>100</v>
      </c>
      <c r="AD245" s="15">
        <f>IF('бланки '!I247=1,('бланки '!CX247+'бланки '!CZ247)*3,SUM('бланки '!CW247:DA247))</f>
        <v>0</v>
      </c>
      <c r="AE245" s="15">
        <f>IF('бланки '!H247=2,SUM('бланки '!DE247:DG247)*2-1,SUM('бланки '!DB247:DG247))</f>
        <v>5</v>
      </c>
      <c r="AF245" s="15">
        <f>анкеты!J243</f>
        <v>168</v>
      </c>
      <c r="AG245" s="15">
        <f>анкеты!I243</f>
        <v>168</v>
      </c>
      <c r="AH245" s="52">
        <f t="shared" si="137"/>
        <v>0</v>
      </c>
      <c r="AI245" s="52">
        <f t="shared" si="138"/>
        <v>100</v>
      </c>
      <c r="AJ245" s="2">
        <f t="shared" si="139"/>
        <v>100</v>
      </c>
      <c r="AK245" s="20">
        <f t="shared" si="140"/>
        <v>70</v>
      </c>
      <c r="AL245" s="15">
        <f>анкеты!K243</f>
        <v>600</v>
      </c>
      <c r="AM245" s="15">
        <f t="shared" si="141"/>
        <v>600</v>
      </c>
      <c r="AN245" s="15">
        <f>анкеты!L243</f>
        <v>600</v>
      </c>
      <c r="AO245" s="15">
        <f t="shared" si="142"/>
        <v>600</v>
      </c>
      <c r="AP245" s="15">
        <f>анкеты!N243</f>
        <v>600</v>
      </c>
      <c r="AQ245" s="15">
        <f>анкеты!M243</f>
        <v>600</v>
      </c>
      <c r="AR245" s="52">
        <f t="shared" si="143"/>
        <v>100</v>
      </c>
      <c r="AS245" s="52">
        <f t="shared" si="144"/>
        <v>100</v>
      </c>
      <c r="AT245" s="52">
        <f t="shared" si="145"/>
        <v>100</v>
      </c>
      <c r="AU245" s="51">
        <f t="shared" si="146"/>
        <v>100</v>
      </c>
      <c r="AV245" s="15">
        <f>анкеты!O243</f>
        <v>600</v>
      </c>
      <c r="AW245" s="15">
        <f t="shared" si="147"/>
        <v>600</v>
      </c>
      <c r="AX245" s="15">
        <f>анкеты!P243</f>
        <v>600</v>
      </c>
      <c r="AY245" s="15">
        <f t="shared" si="148"/>
        <v>600</v>
      </c>
      <c r="AZ245" s="15">
        <f>анкеты!Q243</f>
        <v>600</v>
      </c>
      <c r="BA245" s="15">
        <f t="shared" si="149"/>
        <v>600</v>
      </c>
      <c r="BB245" s="52">
        <f t="shared" si="150"/>
        <v>100</v>
      </c>
      <c r="BC245" s="52">
        <f t="shared" si="151"/>
        <v>100</v>
      </c>
      <c r="BD245" s="52">
        <f t="shared" si="152"/>
        <v>100</v>
      </c>
      <c r="BE245" s="51">
        <f t="shared" si="153"/>
        <v>100</v>
      </c>
      <c r="BF245" s="15">
        <f t="shared" si="154"/>
        <v>94</v>
      </c>
    </row>
    <row r="246" spans="1:58">
      <c r="A246" s="15">
        <f>'бланки '!D248</f>
        <v>243</v>
      </c>
      <c r="B246" s="15" t="str">
        <f>'бланки '!C248</f>
        <v>Муниципальное бюджетное общеобразовательное учреждение «Богашевская средняя общеобразовательная школа им. А.И.Федорова» Томского района</v>
      </c>
      <c r="C246" s="15">
        <f>анкеты!C244</f>
        <v>349</v>
      </c>
      <c r="D246" s="15">
        <f>SUMIF('бланки '!K248:Y248,"&lt;2")</f>
        <v>14</v>
      </c>
      <c r="E246" s="15">
        <f>COUNTIF('бланки '!K248:Y248,"&lt;2")</f>
        <v>14</v>
      </c>
      <c r="F246" s="15">
        <f>SUMIF('бланки '!Z248:CM248,"&lt;2")</f>
        <v>60</v>
      </c>
      <c r="G246" s="15">
        <f>COUNTIF('бланки '!Z248:CM248,"&lt;2")</f>
        <v>60</v>
      </c>
      <c r="H246" s="15">
        <f>SUM('бланки '!CN248:CQ248)</f>
        <v>4</v>
      </c>
      <c r="I246" s="15">
        <f>анкеты!E244</f>
        <v>349</v>
      </c>
      <c r="J246" s="15">
        <f>анкеты!D244</f>
        <v>349</v>
      </c>
      <c r="K246" s="15">
        <f>анкеты!G244</f>
        <v>349</v>
      </c>
      <c r="L246" s="15">
        <f>анкеты!F244</f>
        <v>349</v>
      </c>
      <c r="M246" s="15">
        <f t="shared" si="124"/>
        <v>100</v>
      </c>
      <c r="N246" s="15">
        <f t="shared" si="125"/>
        <v>100</v>
      </c>
      <c r="O246" s="15">
        <f t="shared" si="126"/>
        <v>100</v>
      </c>
      <c r="P246" s="15">
        <f t="shared" si="127"/>
        <v>100</v>
      </c>
      <c r="Q246" s="52">
        <f t="shared" si="128"/>
        <v>100</v>
      </c>
      <c r="R246" s="52">
        <f t="shared" si="129"/>
        <v>100</v>
      </c>
      <c r="S246" s="52">
        <f t="shared" si="130"/>
        <v>100</v>
      </c>
      <c r="T246" s="51">
        <f t="shared" si="131"/>
        <v>100</v>
      </c>
      <c r="U246" s="15">
        <f>SUM('бланки '!CR248:CV248)</f>
        <v>5</v>
      </c>
      <c r="V246" s="15"/>
      <c r="W246" s="15"/>
      <c r="X246" s="15">
        <f>анкеты!H244</f>
        <v>349</v>
      </c>
      <c r="Y246" s="15">
        <f t="shared" si="132"/>
        <v>349</v>
      </c>
      <c r="Z246" s="52">
        <f t="shared" si="133"/>
        <v>100</v>
      </c>
      <c r="AA246" s="52">
        <f t="shared" si="134"/>
        <v>100</v>
      </c>
      <c r="AB246" s="52">
        <f t="shared" si="135"/>
        <v>100</v>
      </c>
      <c r="AC246" s="20">
        <f t="shared" si="136"/>
        <v>100</v>
      </c>
      <c r="AD246" s="15">
        <f>IF('бланки '!I248=1,('бланки '!CX248+'бланки '!CZ248)*3,SUM('бланки '!CW248:DA248))</f>
        <v>2</v>
      </c>
      <c r="AE246" s="15">
        <f>IF('бланки '!H248=2,SUM('бланки '!DE248:DG248)*2-1,SUM('бланки '!DB248:DG248))</f>
        <v>3</v>
      </c>
      <c r="AF246" s="15">
        <f>анкеты!J244</f>
        <v>88</v>
      </c>
      <c r="AG246" s="15">
        <f>анкеты!I244</f>
        <v>88</v>
      </c>
      <c r="AH246" s="52">
        <f t="shared" si="137"/>
        <v>40</v>
      </c>
      <c r="AI246" s="52">
        <f t="shared" si="138"/>
        <v>60</v>
      </c>
      <c r="AJ246" s="2">
        <f t="shared" si="139"/>
        <v>100</v>
      </c>
      <c r="AK246" s="20">
        <f t="shared" si="140"/>
        <v>66</v>
      </c>
      <c r="AL246" s="15">
        <f>анкеты!K244</f>
        <v>349</v>
      </c>
      <c r="AM246" s="15">
        <f t="shared" si="141"/>
        <v>349</v>
      </c>
      <c r="AN246" s="15">
        <f>анкеты!L244</f>
        <v>349</v>
      </c>
      <c r="AO246" s="15">
        <f t="shared" si="142"/>
        <v>349</v>
      </c>
      <c r="AP246" s="15">
        <f>анкеты!N244</f>
        <v>349</v>
      </c>
      <c r="AQ246" s="15">
        <f>анкеты!M244</f>
        <v>349</v>
      </c>
      <c r="AR246" s="52">
        <f t="shared" si="143"/>
        <v>100</v>
      </c>
      <c r="AS246" s="52">
        <f t="shared" si="144"/>
        <v>100</v>
      </c>
      <c r="AT246" s="52">
        <f t="shared" si="145"/>
        <v>100</v>
      </c>
      <c r="AU246" s="51">
        <f t="shared" si="146"/>
        <v>100</v>
      </c>
      <c r="AV246" s="15">
        <f>анкеты!O244</f>
        <v>349</v>
      </c>
      <c r="AW246" s="15">
        <f t="shared" si="147"/>
        <v>349</v>
      </c>
      <c r="AX246" s="15">
        <f>анкеты!P244</f>
        <v>349</v>
      </c>
      <c r="AY246" s="15">
        <f t="shared" si="148"/>
        <v>349</v>
      </c>
      <c r="AZ246" s="15">
        <f>анкеты!Q244</f>
        <v>349</v>
      </c>
      <c r="BA246" s="15">
        <f t="shared" si="149"/>
        <v>349</v>
      </c>
      <c r="BB246" s="52">
        <f t="shared" si="150"/>
        <v>100</v>
      </c>
      <c r="BC246" s="52">
        <f t="shared" si="151"/>
        <v>100</v>
      </c>
      <c r="BD246" s="52">
        <f t="shared" si="152"/>
        <v>100</v>
      </c>
      <c r="BE246" s="51">
        <f t="shared" si="153"/>
        <v>100</v>
      </c>
      <c r="BF246" s="15">
        <f t="shared" si="154"/>
        <v>93.2</v>
      </c>
    </row>
    <row r="247" spans="1:58">
      <c r="A247" s="15">
        <f>'бланки '!D249</f>
        <v>244</v>
      </c>
      <c r="B247" s="15" t="str">
        <f>'бланки '!C249</f>
        <v>Муниципальное бюджетное общеобразовательное учреждение «Корниловская средняя обшеобразовательная школа» Томского района</v>
      </c>
      <c r="C247" s="15">
        <f>анкеты!C245</f>
        <v>359</v>
      </c>
      <c r="D247" s="15">
        <f>SUMIF('бланки '!K249:Y249,"&lt;2")</f>
        <v>14</v>
      </c>
      <c r="E247" s="15">
        <f>COUNTIF('бланки '!K249:Y249,"&lt;2")</f>
        <v>14</v>
      </c>
      <c r="F247" s="15">
        <f>SUMIF('бланки '!Z249:CM249,"&lt;2")</f>
        <v>60</v>
      </c>
      <c r="G247" s="15">
        <f>COUNTIF('бланки '!Z249:CM249,"&lt;2")</f>
        <v>60</v>
      </c>
      <c r="H247" s="15">
        <f>SUM('бланки '!CN249:CQ249)</f>
        <v>4</v>
      </c>
      <c r="I247" s="15">
        <f>анкеты!E245</f>
        <v>359</v>
      </c>
      <c r="J247" s="15">
        <f>анкеты!D245</f>
        <v>359</v>
      </c>
      <c r="K247" s="15">
        <f>анкеты!G245</f>
        <v>359</v>
      </c>
      <c r="L247" s="15">
        <f>анкеты!F245</f>
        <v>359</v>
      </c>
      <c r="M247" s="15">
        <f t="shared" si="124"/>
        <v>100</v>
      </c>
      <c r="N247" s="15">
        <f t="shared" si="125"/>
        <v>100</v>
      </c>
      <c r="O247" s="15">
        <f t="shared" si="126"/>
        <v>100</v>
      </c>
      <c r="P247" s="15">
        <f t="shared" si="127"/>
        <v>100</v>
      </c>
      <c r="Q247" s="52">
        <f t="shared" si="128"/>
        <v>100</v>
      </c>
      <c r="R247" s="52">
        <f t="shared" si="129"/>
        <v>100</v>
      </c>
      <c r="S247" s="52">
        <f t="shared" si="130"/>
        <v>100</v>
      </c>
      <c r="T247" s="51">
        <f t="shared" si="131"/>
        <v>100</v>
      </c>
      <c r="U247" s="15">
        <f>SUM('бланки '!CR249:CV249)</f>
        <v>5</v>
      </c>
      <c r="V247" s="15"/>
      <c r="W247" s="15"/>
      <c r="X247" s="15">
        <f>анкеты!H245</f>
        <v>359</v>
      </c>
      <c r="Y247" s="15">
        <f t="shared" si="132"/>
        <v>359</v>
      </c>
      <c r="Z247" s="52">
        <f t="shared" si="133"/>
        <v>100</v>
      </c>
      <c r="AA247" s="52">
        <f t="shared" si="134"/>
        <v>100</v>
      </c>
      <c r="AB247" s="52">
        <f t="shared" si="135"/>
        <v>100</v>
      </c>
      <c r="AC247" s="20">
        <f t="shared" si="136"/>
        <v>100</v>
      </c>
      <c r="AD247" s="15">
        <f>IF('бланки '!I249=1,('бланки '!CX249+'бланки '!CZ249)*3,SUM('бланки '!CW249:DA249))</f>
        <v>0</v>
      </c>
      <c r="AE247" s="15">
        <f>IF('бланки '!H249=2,SUM('бланки '!DE249:DG249)*2-1,SUM('бланки '!DB249:DG249))</f>
        <v>5</v>
      </c>
      <c r="AF247" s="15">
        <f>анкеты!J245</f>
        <v>90</v>
      </c>
      <c r="AG247" s="15">
        <f>анкеты!I245</f>
        <v>90</v>
      </c>
      <c r="AH247" s="52">
        <f t="shared" si="137"/>
        <v>0</v>
      </c>
      <c r="AI247" s="52">
        <f t="shared" si="138"/>
        <v>100</v>
      </c>
      <c r="AJ247" s="2">
        <f t="shared" si="139"/>
        <v>100</v>
      </c>
      <c r="AK247" s="20">
        <f t="shared" si="140"/>
        <v>70</v>
      </c>
      <c r="AL247" s="15">
        <f>анкеты!K245</f>
        <v>359</v>
      </c>
      <c r="AM247" s="15">
        <f t="shared" si="141"/>
        <v>359</v>
      </c>
      <c r="AN247" s="15">
        <f>анкеты!L245</f>
        <v>359</v>
      </c>
      <c r="AO247" s="15">
        <f t="shared" si="142"/>
        <v>359</v>
      </c>
      <c r="AP247" s="15">
        <f>анкеты!N245</f>
        <v>359</v>
      </c>
      <c r="AQ247" s="15">
        <f>анкеты!M245</f>
        <v>359</v>
      </c>
      <c r="AR247" s="52">
        <f t="shared" si="143"/>
        <v>100</v>
      </c>
      <c r="AS247" s="52">
        <f t="shared" si="144"/>
        <v>100</v>
      </c>
      <c r="AT247" s="52">
        <f t="shared" si="145"/>
        <v>100</v>
      </c>
      <c r="AU247" s="51">
        <f t="shared" si="146"/>
        <v>100</v>
      </c>
      <c r="AV247" s="15">
        <f>анкеты!O245</f>
        <v>359</v>
      </c>
      <c r="AW247" s="15">
        <f t="shared" si="147"/>
        <v>359</v>
      </c>
      <c r="AX247" s="15">
        <f>анкеты!P245</f>
        <v>359</v>
      </c>
      <c r="AY247" s="15">
        <f t="shared" si="148"/>
        <v>359</v>
      </c>
      <c r="AZ247" s="15">
        <f>анкеты!Q245</f>
        <v>359</v>
      </c>
      <c r="BA247" s="15">
        <f t="shared" si="149"/>
        <v>359</v>
      </c>
      <c r="BB247" s="52">
        <f t="shared" si="150"/>
        <v>100</v>
      </c>
      <c r="BC247" s="52">
        <f t="shared" si="151"/>
        <v>100</v>
      </c>
      <c r="BD247" s="52">
        <f t="shared" si="152"/>
        <v>100</v>
      </c>
      <c r="BE247" s="51">
        <f t="shared" si="153"/>
        <v>100</v>
      </c>
      <c r="BF247" s="15">
        <f t="shared" si="154"/>
        <v>94</v>
      </c>
    </row>
    <row r="248" spans="1:58">
      <c r="A248" s="15">
        <f>'бланки '!D250</f>
        <v>245</v>
      </c>
      <c r="B248" s="15" t="str">
        <f>'бланки '!C250</f>
        <v>Муниципальное бюджетное общеобразовательное учреждение «Семилуженская средняя общеобразовательная школа» Томского района</v>
      </c>
      <c r="C248" s="15">
        <f>анкеты!C246</f>
        <v>84</v>
      </c>
      <c r="D248" s="15">
        <f>SUMIF('бланки '!K250:Y250,"&lt;2")</f>
        <v>14</v>
      </c>
      <c r="E248" s="15">
        <f>COUNTIF('бланки '!K250:Y250,"&lt;2")</f>
        <v>14</v>
      </c>
      <c r="F248" s="15">
        <f>SUMIF('бланки '!Z250:CM250,"&lt;2")</f>
        <v>60</v>
      </c>
      <c r="G248" s="15">
        <f>COUNTIF('бланки '!Z250:CM250,"&lt;2")</f>
        <v>60</v>
      </c>
      <c r="H248" s="15">
        <f>SUM('бланки '!CN250:CQ250)</f>
        <v>4</v>
      </c>
      <c r="I248" s="15">
        <f>анкеты!E246</f>
        <v>84</v>
      </c>
      <c r="J248" s="15">
        <f>анкеты!D246</f>
        <v>84</v>
      </c>
      <c r="K248" s="15">
        <f>анкеты!G246</f>
        <v>84</v>
      </c>
      <c r="L248" s="15">
        <f>анкеты!F246</f>
        <v>84</v>
      </c>
      <c r="M248" s="15">
        <f t="shared" si="124"/>
        <v>100</v>
      </c>
      <c r="N248" s="15">
        <f t="shared" si="125"/>
        <v>100</v>
      </c>
      <c r="O248" s="15">
        <f t="shared" si="126"/>
        <v>100</v>
      </c>
      <c r="P248" s="15">
        <f t="shared" si="127"/>
        <v>100</v>
      </c>
      <c r="Q248" s="52">
        <f t="shared" si="128"/>
        <v>100</v>
      </c>
      <c r="R248" s="52">
        <f t="shared" si="129"/>
        <v>100</v>
      </c>
      <c r="S248" s="52">
        <f t="shared" si="130"/>
        <v>100</v>
      </c>
      <c r="T248" s="51">
        <f t="shared" si="131"/>
        <v>100</v>
      </c>
      <c r="U248" s="15">
        <f>SUM('бланки '!CR250:CV250)</f>
        <v>5</v>
      </c>
      <c r="V248" s="15"/>
      <c r="W248" s="15"/>
      <c r="X248" s="15">
        <f>анкеты!H246</f>
        <v>84</v>
      </c>
      <c r="Y248" s="15">
        <f t="shared" si="132"/>
        <v>84</v>
      </c>
      <c r="Z248" s="52">
        <f t="shared" si="133"/>
        <v>100</v>
      </c>
      <c r="AA248" s="52">
        <f t="shared" si="134"/>
        <v>100</v>
      </c>
      <c r="AB248" s="52">
        <f t="shared" si="135"/>
        <v>100</v>
      </c>
      <c r="AC248" s="20">
        <f t="shared" si="136"/>
        <v>100</v>
      </c>
      <c r="AD248" s="15">
        <f>IF('бланки '!I250=1,('бланки '!CX250+'бланки '!CZ250)*3,SUM('бланки '!CW250:DA250))</f>
        <v>3</v>
      </c>
      <c r="AE248" s="15">
        <f>IF('бланки '!H250=2,SUM('бланки '!DE250:DG250)*2-1,SUM('бланки '!DB250:DG250))</f>
        <v>3</v>
      </c>
      <c r="AF248" s="15">
        <f>анкеты!J246</f>
        <v>21</v>
      </c>
      <c r="AG248" s="15">
        <f>анкеты!I246</f>
        <v>21</v>
      </c>
      <c r="AH248" s="52">
        <f t="shared" si="137"/>
        <v>60</v>
      </c>
      <c r="AI248" s="52">
        <f t="shared" si="138"/>
        <v>60</v>
      </c>
      <c r="AJ248" s="2">
        <f t="shared" si="139"/>
        <v>100</v>
      </c>
      <c r="AK248" s="20">
        <f t="shared" si="140"/>
        <v>72</v>
      </c>
      <c r="AL248" s="15">
        <f>анкеты!K246</f>
        <v>84</v>
      </c>
      <c r="AM248" s="15">
        <f t="shared" si="141"/>
        <v>84</v>
      </c>
      <c r="AN248" s="15">
        <f>анкеты!L246</f>
        <v>84</v>
      </c>
      <c r="AO248" s="15">
        <f t="shared" si="142"/>
        <v>84</v>
      </c>
      <c r="AP248" s="15">
        <f>анкеты!N246</f>
        <v>84</v>
      </c>
      <c r="AQ248" s="15">
        <f>анкеты!M246</f>
        <v>84</v>
      </c>
      <c r="AR248" s="52">
        <f t="shared" si="143"/>
        <v>100</v>
      </c>
      <c r="AS248" s="52">
        <f t="shared" si="144"/>
        <v>100</v>
      </c>
      <c r="AT248" s="52">
        <f t="shared" si="145"/>
        <v>100</v>
      </c>
      <c r="AU248" s="51">
        <f t="shared" si="146"/>
        <v>100</v>
      </c>
      <c r="AV248" s="15">
        <f>анкеты!O246</f>
        <v>84</v>
      </c>
      <c r="AW248" s="15">
        <f t="shared" si="147"/>
        <v>84</v>
      </c>
      <c r="AX248" s="15">
        <f>анкеты!P246</f>
        <v>84</v>
      </c>
      <c r="AY248" s="15">
        <f t="shared" si="148"/>
        <v>84</v>
      </c>
      <c r="AZ248" s="15">
        <f>анкеты!Q246</f>
        <v>84</v>
      </c>
      <c r="BA248" s="15">
        <f t="shared" si="149"/>
        <v>84</v>
      </c>
      <c r="BB248" s="52">
        <f t="shared" si="150"/>
        <v>100</v>
      </c>
      <c r="BC248" s="52">
        <f t="shared" si="151"/>
        <v>100</v>
      </c>
      <c r="BD248" s="52">
        <f t="shared" si="152"/>
        <v>100</v>
      </c>
      <c r="BE248" s="51">
        <f t="shared" si="153"/>
        <v>100</v>
      </c>
      <c r="BF248" s="15">
        <f t="shared" si="154"/>
        <v>94.4</v>
      </c>
    </row>
    <row r="249" spans="1:58">
      <c r="A249" s="15">
        <f>'бланки '!D251</f>
        <v>246</v>
      </c>
      <c r="B249" s="15" t="str">
        <f>'бланки '!C251</f>
        <v>Муниципальное автономное общеобразовательное учреждение «Лицей им. И.В. Авдзейко» Томского района</v>
      </c>
      <c r="C249" s="15">
        <f>анкеты!C247</f>
        <v>218</v>
      </c>
      <c r="D249" s="15">
        <f>SUMIF('бланки '!K251:Y251,"&lt;2")</f>
        <v>14</v>
      </c>
      <c r="E249" s="15">
        <f>COUNTIF('бланки '!K251:Y251,"&lt;2")</f>
        <v>14</v>
      </c>
      <c r="F249" s="15">
        <f>SUMIF('бланки '!Z251:CM251,"&lt;2")</f>
        <v>60</v>
      </c>
      <c r="G249" s="15">
        <f>COUNTIF('бланки '!Z251:CM251,"&lt;2")</f>
        <v>60</v>
      </c>
      <c r="H249" s="15">
        <f>SUM('бланки '!CN251:CQ251)</f>
        <v>4</v>
      </c>
      <c r="I249" s="15">
        <f>анкеты!E247</f>
        <v>218</v>
      </c>
      <c r="J249" s="15">
        <f>анкеты!D247</f>
        <v>218</v>
      </c>
      <c r="K249" s="15">
        <f>анкеты!G247</f>
        <v>218</v>
      </c>
      <c r="L249" s="15">
        <f>анкеты!F247</f>
        <v>218</v>
      </c>
      <c r="M249" s="15">
        <f t="shared" si="124"/>
        <v>100</v>
      </c>
      <c r="N249" s="15">
        <f t="shared" si="125"/>
        <v>100</v>
      </c>
      <c r="O249" s="15">
        <f t="shared" si="126"/>
        <v>100</v>
      </c>
      <c r="P249" s="15">
        <f t="shared" si="127"/>
        <v>100</v>
      </c>
      <c r="Q249" s="52">
        <f t="shared" si="128"/>
        <v>100</v>
      </c>
      <c r="R249" s="52">
        <f t="shared" si="129"/>
        <v>100</v>
      </c>
      <c r="S249" s="52">
        <f t="shared" si="130"/>
        <v>100</v>
      </c>
      <c r="T249" s="51">
        <f t="shared" si="131"/>
        <v>100</v>
      </c>
      <c r="U249" s="15">
        <f>SUM('бланки '!CR251:CV251)</f>
        <v>5</v>
      </c>
      <c r="V249" s="15"/>
      <c r="W249" s="15"/>
      <c r="X249" s="15">
        <f>анкеты!H247</f>
        <v>218</v>
      </c>
      <c r="Y249" s="15">
        <f t="shared" si="132"/>
        <v>218</v>
      </c>
      <c r="Z249" s="52">
        <f t="shared" si="133"/>
        <v>100</v>
      </c>
      <c r="AA249" s="52">
        <f t="shared" si="134"/>
        <v>100</v>
      </c>
      <c r="AB249" s="52">
        <f t="shared" si="135"/>
        <v>100</v>
      </c>
      <c r="AC249" s="20">
        <f t="shared" si="136"/>
        <v>100</v>
      </c>
      <c r="AD249" s="15">
        <f>IF('бланки '!I251=1,('бланки '!CX251+'бланки '!CZ251)*3,SUM('бланки '!CW251:DA251))</f>
        <v>2</v>
      </c>
      <c r="AE249" s="15">
        <f>IF('бланки '!H251=2,SUM('бланки '!DE251:DG251)*2-1,SUM('бланки '!DB251:DG251))</f>
        <v>5</v>
      </c>
      <c r="AF249" s="15">
        <f>анкеты!J247</f>
        <v>55</v>
      </c>
      <c r="AG249" s="15">
        <f>анкеты!I247</f>
        <v>55</v>
      </c>
      <c r="AH249" s="52">
        <f t="shared" si="137"/>
        <v>40</v>
      </c>
      <c r="AI249" s="52">
        <f t="shared" si="138"/>
        <v>100</v>
      </c>
      <c r="AJ249" s="2">
        <f t="shared" si="139"/>
        <v>100</v>
      </c>
      <c r="AK249" s="20">
        <f t="shared" si="140"/>
        <v>82</v>
      </c>
      <c r="AL249" s="15">
        <f>анкеты!K247</f>
        <v>218</v>
      </c>
      <c r="AM249" s="15">
        <f t="shared" si="141"/>
        <v>218</v>
      </c>
      <c r="AN249" s="15">
        <f>анкеты!L247</f>
        <v>218</v>
      </c>
      <c r="AO249" s="15">
        <f t="shared" si="142"/>
        <v>218</v>
      </c>
      <c r="AP249" s="15">
        <f>анкеты!N247</f>
        <v>218</v>
      </c>
      <c r="AQ249" s="15">
        <f>анкеты!M247</f>
        <v>218</v>
      </c>
      <c r="AR249" s="52">
        <f t="shared" si="143"/>
        <v>100</v>
      </c>
      <c r="AS249" s="52">
        <f t="shared" si="144"/>
        <v>100</v>
      </c>
      <c r="AT249" s="52">
        <f t="shared" si="145"/>
        <v>100</v>
      </c>
      <c r="AU249" s="51">
        <f t="shared" si="146"/>
        <v>100</v>
      </c>
      <c r="AV249" s="15">
        <f>анкеты!O247</f>
        <v>218</v>
      </c>
      <c r="AW249" s="15">
        <f t="shared" si="147"/>
        <v>218</v>
      </c>
      <c r="AX249" s="15">
        <f>анкеты!P247</f>
        <v>218</v>
      </c>
      <c r="AY249" s="15">
        <f t="shared" si="148"/>
        <v>218</v>
      </c>
      <c r="AZ249" s="15">
        <f>анкеты!Q247</f>
        <v>218</v>
      </c>
      <c r="BA249" s="15">
        <f t="shared" si="149"/>
        <v>218</v>
      </c>
      <c r="BB249" s="52">
        <f t="shared" si="150"/>
        <v>100</v>
      </c>
      <c r="BC249" s="52">
        <f t="shared" si="151"/>
        <v>100</v>
      </c>
      <c r="BD249" s="52">
        <f t="shared" si="152"/>
        <v>100</v>
      </c>
      <c r="BE249" s="51">
        <f t="shared" si="153"/>
        <v>100</v>
      </c>
      <c r="BF249" s="15">
        <f t="shared" si="154"/>
        <v>96.4</v>
      </c>
    </row>
    <row r="250" spans="1:58">
      <c r="A250" s="15">
        <f>'бланки '!D252</f>
        <v>247</v>
      </c>
      <c r="B250" s="15" t="str">
        <f>'бланки '!C252</f>
        <v>Муниципальное бюджетное общеобразовательное учреждение «Турунтаевская средняя общеобразовательная школа» Томского района</v>
      </c>
      <c r="C250" s="15">
        <f>анкеты!C248</f>
        <v>62</v>
      </c>
      <c r="D250" s="15">
        <f>SUMIF('бланки '!K252:Y252,"&lt;2")</f>
        <v>14</v>
      </c>
      <c r="E250" s="15">
        <f>COUNTIF('бланки '!K252:Y252,"&lt;2")</f>
        <v>14</v>
      </c>
      <c r="F250" s="15">
        <f>SUMIF('бланки '!Z252:CM252,"&lt;2")</f>
        <v>60</v>
      </c>
      <c r="G250" s="15">
        <f>COUNTIF('бланки '!Z252:CM252,"&lt;2")</f>
        <v>60</v>
      </c>
      <c r="H250" s="15">
        <f>SUM('бланки '!CN252:CQ252)</f>
        <v>4</v>
      </c>
      <c r="I250" s="15">
        <f>анкеты!E248</f>
        <v>62</v>
      </c>
      <c r="J250" s="15">
        <f>анкеты!D248</f>
        <v>62</v>
      </c>
      <c r="K250" s="15">
        <f>анкеты!G248</f>
        <v>62</v>
      </c>
      <c r="L250" s="15">
        <f>анкеты!F248</f>
        <v>62</v>
      </c>
      <c r="M250" s="15">
        <f t="shared" si="124"/>
        <v>100</v>
      </c>
      <c r="N250" s="15">
        <f t="shared" si="125"/>
        <v>100</v>
      </c>
      <c r="O250" s="15">
        <f t="shared" si="126"/>
        <v>100</v>
      </c>
      <c r="P250" s="15">
        <f t="shared" si="127"/>
        <v>100</v>
      </c>
      <c r="Q250" s="52">
        <f t="shared" si="128"/>
        <v>100</v>
      </c>
      <c r="R250" s="52">
        <f t="shared" si="129"/>
        <v>100</v>
      </c>
      <c r="S250" s="52">
        <f t="shared" si="130"/>
        <v>100</v>
      </c>
      <c r="T250" s="51">
        <f t="shared" si="131"/>
        <v>100</v>
      </c>
      <c r="U250" s="15">
        <f>SUM('бланки '!CR252:CV252)</f>
        <v>5</v>
      </c>
      <c r="V250" s="15"/>
      <c r="W250" s="15"/>
      <c r="X250" s="15">
        <f>анкеты!H248</f>
        <v>62</v>
      </c>
      <c r="Y250" s="15">
        <f t="shared" si="132"/>
        <v>62</v>
      </c>
      <c r="Z250" s="52">
        <f t="shared" si="133"/>
        <v>100</v>
      </c>
      <c r="AA250" s="52">
        <f t="shared" si="134"/>
        <v>100</v>
      </c>
      <c r="AB250" s="52">
        <f t="shared" si="135"/>
        <v>100</v>
      </c>
      <c r="AC250" s="20">
        <f t="shared" si="136"/>
        <v>100</v>
      </c>
      <c r="AD250" s="15">
        <f>IF('бланки '!I252=1,('бланки '!CX252+'бланки '!CZ252)*3,SUM('бланки '!CW252:DA252))</f>
        <v>0</v>
      </c>
      <c r="AE250" s="15">
        <f>IF('бланки '!H252=2,SUM('бланки '!DE252:DG252)*2-1,SUM('бланки '!DB252:DG252))</f>
        <v>2</v>
      </c>
      <c r="AF250" s="15">
        <f>анкеты!J248</f>
        <v>16</v>
      </c>
      <c r="AG250" s="15">
        <f>анкеты!I248</f>
        <v>16</v>
      </c>
      <c r="AH250" s="52">
        <f t="shared" si="137"/>
        <v>0</v>
      </c>
      <c r="AI250" s="52">
        <f t="shared" si="138"/>
        <v>40</v>
      </c>
      <c r="AJ250" s="2">
        <f t="shared" si="139"/>
        <v>100</v>
      </c>
      <c r="AK250" s="20">
        <f t="shared" si="140"/>
        <v>46</v>
      </c>
      <c r="AL250" s="15">
        <f>анкеты!K248</f>
        <v>62</v>
      </c>
      <c r="AM250" s="15">
        <f t="shared" si="141"/>
        <v>62</v>
      </c>
      <c r="AN250" s="15">
        <f>анкеты!L248</f>
        <v>62</v>
      </c>
      <c r="AO250" s="15">
        <f t="shared" si="142"/>
        <v>62</v>
      </c>
      <c r="AP250" s="15">
        <f>анкеты!N248</f>
        <v>62</v>
      </c>
      <c r="AQ250" s="15">
        <f>анкеты!M248</f>
        <v>62</v>
      </c>
      <c r="AR250" s="52">
        <f t="shared" si="143"/>
        <v>100</v>
      </c>
      <c r="AS250" s="52">
        <f t="shared" si="144"/>
        <v>100</v>
      </c>
      <c r="AT250" s="52">
        <f t="shared" si="145"/>
        <v>100</v>
      </c>
      <c r="AU250" s="51">
        <f t="shared" si="146"/>
        <v>100</v>
      </c>
      <c r="AV250" s="15">
        <f>анкеты!O248</f>
        <v>62</v>
      </c>
      <c r="AW250" s="15">
        <f t="shared" si="147"/>
        <v>62</v>
      </c>
      <c r="AX250" s="15">
        <f>анкеты!P248</f>
        <v>62</v>
      </c>
      <c r="AY250" s="15">
        <f t="shared" si="148"/>
        <v>62</v>
      </c>
      <c r="AZ250" s="15">
        <f>анкеты!Q248</f>
        <v>62</v>
      </c>
      <c r="BA250" s="15">
        <f t="shared" si="149"/>
        <v>62</v>
      </c>
      <c r="BB250" s="52">
        <f t="shared" si="150"/>
        <v>100</v>
      </c>
      <c r="BC250" s="52">
        <f t="shared" si="151"/>
        <v>100</v>
      </c>
      <c r="BD250" s="52">
        <f t="shared" si="152"/>
        <v>100</v>
      </c>
      <c r="BE250" s="51">
        <f t="shared" si="153"/>
        <v>100</v>
      </c>
      <c r="BF250" s="15">
        <f t="shared" si="154"/>
        <v>89.2</v>
      </c>
    </row>
    <row r="251" spans="1:58">
      <c r="A251" s="15">
        <f>'бланки '!D253</f>
        <v>248</v>
      </c>
      <c r="B251" s="15" t="str">
        <f>'бланки '!C253</f>
        <v>Муниципальное автономное общеобразовательное учреждение «Копыловская средняя общеобразовательная школа» Томского района</v>
      </c>
      <c r="C251" s="15">
        <f>анкеты!C249</f>
        <v>163</v>
      </c>
      <c r="D251" s="15">
        <f>SUMIF('бланки '!K253:Y253,"&lt;2")</f>
        <v>14</v>
      </c>
      <c r="E251" s="15">
        <f>COUNTIF('бланки '!K253:Y253,"&lt;2")</f>
        <v>14</v>
      </c>
      <c r="F251" s="15">
        <f>SUMIF('бланки '!Z253:CM253,"&lt;2")</f>
        <v>60</v>
      </c>
      <c r="G251" s="15">
        <f>COUNTIF('бланки '!Z253:CM253,"&lt;2")</f>
        <v>60</v>
      </c>
      <c r="H251" s="15">
        <f>SUM('бланки '!CN253:CQ253)</f>
        <v>4</v>
      </c>
      <c r="I251" s="15">
        <f>анкеты!E249</f>
        <v>163</v>
      </c>
      <c r="J251" s="15">
        <f>анкеты!D249</f>
        <v>163</v>
      </c>
      <c r="K251" s="15">
        <f>анкеты!G249</f>
        <v>163</v>
      </c>
      <c r="L251" s="15">
        <f>анкеты!F249</f>
        <v>163</v>
      </c>
      <c r="M251" s="15">
        <f t="shared" si="124"/>
        <v>100</v>
      </c>
      <c r="N251" s="15">
        <f t="shared" si="125"/>
        <v>100</v>
      </c>
      <c r="O251" s="15">
        <f t="shared" si="126"/>
        <v>100</v>
      </c>
      <c r="P251" s="15">
        <f t="shared" si="127"/>
        <v>100</v>
      </c>
      <c r="Q251" s="52">
        <f t="shared" si="128"/>
        <v>100</v>
      </c>
      <c r="R251" s="52">
        <f t="shared" si="129"/>
        <v>100</v>
      </c>
      <c r="S251" s="52">
        <f t="shared" si="130"/>
        <v>100</v>
      </c>
      <c r="T251" s="51">
        <f t="shared" si="131"/>
        <v>100</v>
      </c>
      <c r="U251" s="15">
        <f>SUM('бланки '!CR253:CV253)</f>
        <v>5</v>
      </c>
      <c r="V251" s="15"/>
      <c r="W251" s="15"/>
      <c r="X251" s="15">
        <f>анкеты!H249</f>
        <v>163</v>
      </c>
      <c r="Y251" s="15">
        <f t="shared" si="132"/>
        <v>163</v>
      </c>
      <c r="Z251" s="52">
        <f t="shared" si="133"/>
        <v>100</v>
      </c>
      <c r="AA251" s="52">
        <f t="shared" si="134"/>
        <v>100</v>
      </c>
      <c r="AB251" s="52">
        <f t="shared" si="135"/>
        <v>100</v>
      </c>
      <c r="AC251" s="20">
        <f t="shared" si="136"/>
        <v>100</v>
      </c>
      <c r="AD251" s="15">
        <f>IF('бланки '!I253=1,('бланки '!CX253+'бланки '!CZ253)*3,SUM('бланки '!CW253:DA253))</f>
        <v>1</v>
      </c>
      <c r="AE251" s="15">
        <f>IF('бланки '!H253=2,SUM('бланки '!DE253:DG253)*2-1,SUM('бланки '!DB253:DG253))</f>
        <v>4</v>
      </c>
      <c r="AF251" s="15">
        <f>анкеты!J249</f>
        <v>41</v>
      </c>
      <c r="AG251" s="15">
        <f>анкеты!I249</f>
        <v>41</v>
      </c>
      <c r="AH251" s="52">
        <f t="shared" si="137"/>
        <v>20</v>
      </c>
      <c r="AI251" s="52">
        <f t="shared" si="138"/>
        <v>80</v>
      </c>
      <c r="AJ251" s="2">
        <f t="shared" si="139"/>
        <v>100</v>
      </c>
      <c r="AK251" s="20">
        <f t="shared" si="140"/>
        <v>68</v>
      </c>
      <c r="AL251" s="15">
        <f>анкеты!K249</f>
        <v>163</v>
      </c>
      <c r="AM251" s="15">
        <f t="shared" si="141"/>
        <v>163</v>
      </c>
      <c r="AN251" s="15">
        <f>анкеты!L249</f>
        <v>163</v>
      </c>
      <c r="AO251" s="15">
        <f t="shared" si="142"/>
        <v>163</v>
      </c>
      <c r="AP251" s="15">
        <f>анкеты!N249</f>
        <v>163</v>
      </c>
      <c r="AQ251" s="15">
        <f>анкеты!M249</f>
        <v>163</v>
      </c>
      <c r="AR251" s="52">
        <f t="shared" si="143"/>
        <v>100</v>
      </c>
      <c r="AS251" s="52">
        <f t="shared" si="144"/>
        <v>100</v>
      </c>
      <c r="AT251" s="52">
        <f t="shared" si="145"/>
        <v>100</v>
      </c>
      <c r="AU251" s="51">
        <f t="shared" si="146"/>
        <v>100</v>
      </c>
      <c r="AV251" s="15">
        <f>анкеты!O249</f>
        <v>163</v>
      </c>
      <c r="AW251" s="15">
        <f t="shared" si="147"/>
        <v>163</v>
      </c>
      <c r="AX251" s="15">
        <f>анкеты!P249</f>
        <v>163</v>
      </c>
      <c r="AY251" s="15">
        <f t="shared" si="148"/>
        <v>163</v>
      </c>
      <c r="AZ251" s="15">
        <f>анкеты!Q249</f>
        <v>163</v>
      </c>
      <c r="BA251" s="15">
        <f t="shared" si="149"/>
        <v>163</v>
      </c>
      <c r="BB251" s="52">
        <f t="shared" si="150"/>
        <v>100</v>
      </c>
      <c r="BC251" s="52">
        <f t="shared" si="151"/>
        <v>100</v>
      </c>
      <c r="BD251" s="52">
        <f t="shared" si="152"/>
        <v>100</v>
      </c>
      <c r="BE251" s="51">
        <f t="shared" si="153"/>
        <v>100</v>
      </c>
      <c r="BF251" s="15">
        <f t="shared" si="154"/>
        <v>93.6</v>
      </c>
    </row>
    <row r="252" spans="1:58">
      <c r="A252" s="15">
        <f>'бланки '!D254</f>
        <v>249</v>
      </c>
      <c r="B252" s="15" t="str">
        <f>'бланки '!C254</f>
        <v>Муниципальное бюджетное общеобразовательное учреждение «Петуховская средняя общеобразовательная школа» Томского района</v>
      </c>
      <c r="C252" s="15">
        <f>анкеты!C250</f>
        <v>52</v>
      </c>
      <c r="D252" s="15">
        <f>SUMIF('бланки '!K254:Y254,"&lt;2")</f>
        <v>14</v>
      </c>
      <c r="E252" s="15">
        <f>COUNTIF('бланки '!K254:Y254,"&lt;2")</f>
        <v>14</v>
      </c>
      <c r="F252" s="15">
        <f>SUMIF('бланки '!Z254:CM254,"&lt;2")</f>
        <v>60</v>
      </c>
      <c r="G252" s="15">
        <f>COUNTIF('бланки '!Z254:CM254,"&lt;2")</f>
        <v>60</v>
      </c>
      <c r="H252" s="15">
        <f>SUM('бланки '!CN254:CQ254)</f>
        <v>4</v>
      </c>
      <c r="I252" s="15">
        <f>анкеты!E250</f>
        <v>52</v>
      </c>
      <c r="J252" s="15">
        <f>анкеты!D250</f>
        <v>52</v>
      </c>
      <c r="K252" s="15">
        <f>анкеты!G250</f>
        <v>52</v>
      </c>
      <c r="L252" s="15">
        <f>анкеты!F250</f>
        <v>52</v>
      </c>
      <c r="M252" s="15">
        <f t="shared" si="124"/>
        <v>100</v>
      </c>
      <c r="N252" s="15">
        <f t="shared" si="125"/>
        <v>100</v>
      </c>
      <c r="O252" s="15">
        <f t="shared" si="126"/>
        <v>100</v>
      </c>
      <c r="P252" s="15">
        <f t="shared" si="127"/>
        <v>100</v>
      </c>
      <c r="Q252" s="52">
        <f t="shared" si="128"/>
        <v>100</v>
      </c>
      <c r="R252" s="52">
        <f t="shared" si="129"/>
        <v>100</v>
      </c>
      <c r="S252" s="52">
        <f t="shared" si="130"/>
        <v>100</v>
      </c>
      <c r="T252" s="51">
        <f t="shared" si="131"/>
        <v>100</v>
      </c>
      <c r="U252" s="15">
        <f>SUM('бланки '!CR254:CV254)</f>
        <v>5</v>
      </c>
      <c r="V252" s="15"/>
      <c r="W252" s="15"/>
      <c r="X252" s="15">
        <f>анкеты!H250</f>
        <v>52</v>
      </c>
      <c r="Y252" s="15">
        <f t="shared" si="132"/>
        <v>52</v>
      </c>
      <c r="Z252" s="52">
        <f t="shared" si="133"/>
        <v>100</v>
      </c>
      <c r="AA252" s="52">
        <f t="shared" si="134"/>
        <v>100</v>
      </c>
      <c r="AB252" s="52">
        <f t="shared" si="135"/>
        <v>100</v>
      </c>
      <c r="AC252" s="20">
        <f t="shared" si="136"/>
        <v>100</v>
      </c>
      <c r="AD252" s="15">
        <f>IF('бланки '!I254=1,('бланки '!CX254+'бланки '!CZ254)*3,SUM('бланки '!CW254:DA254))</f>
        <v>0</v>
      </c>
      <c r="AE252" s="15">
        <f>IF('бланки '!H254=2,SUM('бланки '!DE254:DG254)*2-1,SUM('бланки '!DB254:DG254))</f>
        <v>3</v>
      </c>
      <c r="AF252" s="15">
        <f>анкеты!J250</f>
        <v>13</v>
      </c>
      <c r="AG252" s="15">
        <f>анкеты!I250</f>
        <v>13</v>
      </c>
      <c r="AH252" s="52">
        <f t="shared" si="137"/>
        <v>0</v>
      </c>
      <c r="AI252" s="52">
        <f t="shared" si="138"/>
        <v>60</v>
      </c>
      <c r="AJ252" s="2">
        <f t="shared" si="139"/>
        <v>100</v>
      </c>
      <c r="AK252" s="20">
        <f t="shared" si="140"/>
        <v>54</v>
      </c>
      <c r="AL252" s="15">
        <f>анкеты!K250</f>
        <v>52</v>
      </c>
      <c r="AM252" s="15">
        <f t="shared" si="141"/>
        <v>52</v>
      </c>
      <c r="AN252" s="15">
        <f>анкеты!L250</f>
        <v>52</v>
      </c>
      <c r="AO252" s="15">
        <f t="shared" si="142"/>
        <v>52</v>
      </c>
      <c r="AP252" s="15">
        <f>анкеты!N250</f>
        <v>52</v>
      </c>
      <c r="AQ252" s="15">
        <f>анкеты!M250</f>
        <v>52</v>
      </c>
      <c r="AR252" s="52">
        <f t="shared" si="143"/>
        <v>100</v>
      </c>
      <c r="AS252" s="52">
        <f t="shared" si="144"/>
        <v>100</v>
      </c>
      <c r="AT252" s="52">
        <f t="shared" si="145"/>
        <v>100</v>
      </c>
      <c r="AU252" s="51">
        <f t="shared" si="146"/>
        <v>100</v>
      </c>
      <c r="AV252" s="15">
        <f>анкеты!O250</f>
        <v>52</v>
      </c>
      <c r="AW252" s="15">
        <f t="shared" si="147"/>
        <v>52</v>
      </c>
      <c r="AX252" s="15">
        <f>анкеты!P250</f>
        <v>52</v>
      </c>
      <c r="AY252" s="15">
        <f t="shared" si="148"/>
        <v>52</v>
      </c>
      <c r="AZ252" s="15">
        <f>анкеты!Q250</f>
        <v>52</v>
      </c>
      <c r="BA252" s="15">
        <f t="shared" si="149"/>
        <v>52</v>
      </c>
      <c r="BB252" s="52">
        <f t="shared" si="150"/>
        <v>100</v>
      </c>
      <c r="BC252" s="52">
        <f t="shared" si="151"/>
        <v>100</v>
      </c>
      <c r="BD252" s="52">
        <f t="shared" si="152"/>
        <v>100</v>
      </c>
      <c r="BE252" s="51">
        <f t="shared" si="153"/>
        <v>100</v>
      </c>
      <c r="BF252" s="15">
        <f t="shared" si="154"/>
        <v>90.8</v>
      </c>
    </row>
    <row r="253" spans="1:58">
      <c r="A253" s="15">
        <f>'бланки '!D255</f>
        <v>250</v>
      </c>
      <c r="B253" s="15" t="str">
        <f>'бланки '!C255</f>
        <v>Муниципальное бюджетное общеобразовательное учреждение «Басандайская средняя общеобразовательная школа им.Д.А.Козлова» Томского района</v>
      </c>
      <c r="C253" s="15">
        <f>анкеты!C251</f>
        <v>44</v>
      </c>
      <c r="D253" s="15">
        <f>SUMIF('бланки '!K255:Y255,"&lt;2")</f>
        <v>14</v>
      </c>
      <c r="E253" s="15">
        <f>COUNTIF('бланки '!K255:Y255,"&lt;2")</f>
        <v>14</v>
      </c>
      <c r="F253" s="15">
        <f>SUMIF('бланки '!Z255:CM255,"&lt;2")</f>
        <v>60</v>
      </c>
      <c r="G253" s="15">
        <f>COUNTIF('бланки '!Z255:CM255,"&lt;2")</f>
        <v>60</v>
      </c>
      <c r="H253" s="15">
        <f>SUM('бланки '!CN255:CQ255)</f>
        <v>4</v>
      </c>
      <c r="I253" s="15">
        <f>анкеты!E251</f>
        <v>44</v>
      </c>
      <c r="J253" s="15">
        <f>анкеты!D251</f>
        <v>44</v>
      </c>
      <c r="K253" s="15">
        <f>анкеты!G251</f>
        <v>44</v>
      </c>
      <c r="L253" s="15">
        <f>анкеты!F251</f>
        <v>44</v>
      </c>
      <c r="M253" s="15">
        <f t="shared" si="124"/>
        <v>100</v>
      </c>
      <c r="N253" s="15">
        <f t="shared" si="125"/>
        <v>100</v>
      </c>
      <c r="O253" s="15">
        <f t="shared" si="126"/>
        <v>100</v>
      </c>
      <c r="P253" s="15">
        <f t="shared" si="127"/>
        <v>100</v>
      </c>
      <c r="Q253" s="52">
        <f t="shared" si="128"/>
        <v>100</v>
      </c>
      <c r="R253" s="52">
        <f t="shared" si="129"/>
        <v>100</v>
      </c>
      <c r="S253" s="52">
        <f t="shared" si="130"/>
        <v>100</v>
      </c>
      <c r="T253" s="51">
        <f t="shared" si="131"/>
        <v>100</v>
      </c>
      <c r="U253" s="15">
        <f>SUM('бланки '!CR255:CV255)</f>
        <v>5</v>
      </c>
      <c r="V253" s="15"/>
      <c r="W253" s="15"/>
      <c r="X253" s="15">
        <f>анкеты!H251</f>
        <v>44</v>
      </c>
      <c r="Y253" s="15">
        <f t="shared" si="132"/>
        <v>44</v>
      </c>
      <c r="Z253" s="52">
        <f t="shared" si="133"/>
        <v>100</v>
      </c>
      <c r="AA253" s="52">
        <f t="shared" si="134"/>
        <v>100</v>
      </c>
      <c r="AB253" s="52">
        <f t="shared" si="135"/>
        <v>100</v>
      </c>
      <c r="AC253" s="20">
        <f t="shared" si="136"/>
        <v>100</v>
      </c>
      <c r="AD253" s="15">
        <f>IF('бланки '!I255=1,('бланки '!CX255+'бланки '!CZ255)*3,SUM('бланки '!CW255:DA255))</f>
        <v>1</v>
      </c>
      <c r="AE253" s="15">
        <f>IF('бланки '!H255=2,SUM('бланки '!DE255:DG255)*2-1,SUM('бланки '!DB255:DG255))</f>
        <v>3</v>
      </c>
      <c r="AF253" s="15">
        <f>анкеты!J251</f>
        <v>11</v>
      </c>
      <c r="AG253" s="15">
        <f>анкеты!I251</f>
        <v>11</v>
      </c>
      <c r="AH253" s="52">
        <f t="shared" si="137"/>
        <v>20</v>
      </c>
      <c r="AI253" s="52">
        <f t="shared" si="138"/>
        <v>60</v>
      </c>
      <c r="AJ253" s="2">
        <f t="shared" si="139"/>
        <v>100</v>
      </c>
      <c r="AK253" s="20">
        <f t="shared" si="140"/>
        <v>60</v>
      </c>
      <c r="AL253" s="15">
        <f>анкеты!K251</f>
        <v>44</v>
      </c>
      <c r="AM253" s="15">
        <f t="shared" si="141"/>
        <v>44</v>
      </c>
      <c r="AN253" s="15">
        <f>анкеты!L251</f>
        <v>44</v>
      </c>
      <c r="AO253" s="15">
        <f t="shared" si="142"/>
        <v>44</v>
      </c>
      <c r="AP253" s="15">
        <f>анкеты!N251</f>
        <v>44</v>
      </c>
      <c r="AQ253" s="15">
        <f>анкеты!M251</f>
        <v>44</v>
      </c>
      <c r="AR253" s="52">
        <f t="shared" si="143"/>
        <v>100</v>
      </c>
      <c r="AS253" s="52">
        <f t="shared" si="144"/>
        <v>100</v>
      </c>
      <c r="AT253" s="52">
        <f t="shared" si="145"/>
        <v>100</v>
      </c>
      <c r="AU253" s="51">
        <f t="shared" si="146"/>
        <v>100</v>
      </c>
      <c r="AV253" s="15">
        <f>анкеты!O251</f>
        <v>44</v>
      </c>
      <c r="AW253" s="15">
        <f t="shared" si="147"/>
        <v>44</v>
      </c>
      <c r="AX253" s="15">
        <f>анкеты!P251</f>
        <v>44</v>
      </c>
      <c r="AY253" s="15">
        <f t="shared" si="148"/>
        <v>44</v>
      </c>
      <c r="AZ253" s="15">
        <f>анкеты!Q251</f>
        <v>44</v>
      </c>
      <c r="BA253" s="15">
        <f t="shared" si="149"/>
        <v>44</v>
      </c>
      <c r="BB253" s="52">
        <f t="shared" si="150"/>
        <v>100</v>
      </c>
      <c r="BC253" s="52">
        <f t="shared" si="151"/>
        <v>100</v>
      </c>
      <c r="BD253" s="52">
        <f t="shared" si="152"/>
        <v>100</v>
      </c>
      <c r="BE253" s="51">
        <f t="shared" si="153"/>
        <v>100</v>
      </c>
      <c r="BF253" s="15">
        <f t="shared" si="154"/>
        <v>92</v>
      </c>
    </row>
    <row r="254" spans="1:58">
      <c r="A254" s="15">
        <f>'бланки '!D256</f>
        <v>251</v>
      </c>
      <c r="B254" s="15" t="str">
        <f>'бланки '!C256</f>
        <v>Муниципальное бюджетное общеобразовательное учреждение «Мазаловская средняя общеобразовательная школа» Томского района</v>
      </c>
      <c r="C254" s="15">
        <f>анкеты!C252</f>
        <v>16</v>
      </c>
      <c r="D254" s="15">
        <f>SUMIF('бланки '!K256:Y256,"&lt;2")</f>
        <v>14</v>
      </c>
      <c r="E254" s="15">
        <f>COUNTIF('бланки '!K256:Y256,"&lt;2")</f>
        <v>14</v>
      </c>
      <c r="F254" s="15">
        <f>SUMIF('бланки '!Z256:CM256,"&lt;2")</f>
        <v>60</v>
      </c>
      <c r="G254" s="15">
        <f>COUNTIF('бланки '!Z256:CM256,"&lt;2")</f>
        <v>60</v>
      </c>
      <c r="H254" s="15">
        <f>SUM('бланки '!CN256:CQ256)</f>
        <v>4</v>
      </c>
      <c r="I254" s="15">
        <f>анкеты!E252</f>
        <v>16</v>
      </c>
      <c r="J254" s="15">
        <f>анкеты!D252</f>
        <v>16</v>
      </c>
      <c r="K254" s="15">
        <f>анкеты!G252</f>
        <v>16</v>
      </c>
      <c r="L254" s="15">
        <f>анкеты!F252</f>
        <v>16</v>
      </c>
      <c r="M254" s="15">
        <f t="shared" si="124"/>
        <v>100</v>
      </c>
      <c r="N254" s="15">
        <f t="shared" si="125"/>
        <v>100</v>
      </c>
      <c r="O254" s="15">
        <f t="shared" si="126"/>
        <v>100</v>
      </c>
      <c r="P254" s="15">
        <f t="shared" si="127"/>
        <v>100</v>
      </c>
      <c r="Q254" s="52">
        <f t="shared" si="128"/>
        <v>100</v>
      </c>
      <c r="R254" s="52">
        <f t="shared" si="129"/>
        <v>100</v>
      </c>
      <c r="S254" s="52">
        <f t="shared" si="130"/>
        <v>100</v>
      </c>
      <c r="T254" s="51">
        <f t="shared" si="131"/>
        <v>100</v>
      </c>
      <c r="U254" s="15">
        <f>SUM('бланки '!CR256:CV256)</f>
        <v>5</v>
      </c>
      <c r="V254" s="15"/>
      <c r="W254" s="15"/>
      <c r="X254" s="15">
        <f>анкеты!H252</f>
        <v>16</v>
      </c>
      <c r="Y254" s="15">
        <f t="shared" si="132"/>
        <v>16</v>
      </c>
      <c r="Z254" s="52">
        <f t="shared" si="133"/>
        <v>100</v>
      </c>
      <c r="AA254" s="52">
        <f t="shared" si="134"/>
        <v>100</v>
      </c>
      <c r="AB254" s="52">
        <f t="shared" si="135"/>
        <v>100</v>
      </c>
      <c r="AC254" s="20">
        <f t="shared" si="136"/>
        <v>100</v>
      </c>
      <c r="AD254" s="15">
        <f>IF('бланки '!I256=1,('бланки '!CX256+'бланки '!CZ256)*3,SUM('бланки '!CW256:DA256))</f>
        <v>0</v>
      </c>
      <c r="AE254" s="15">
        <f>IF('бланки '!H256=2,SUM('бланки '!DE256:DG256)*2-1,SUM('бланки '!DB256:DG256))</f>
        <v>2</v>
      </c>
      <c r="AF254" s="15">
        <f>анкеты!J252</f>
        <v>4</v>
      </c>
      <c r="AG254" s="15">
        <f>анкеты!I252</f>
        <v>4</v>
      </c>
      <c r="AH254" s="52">
        <f t="shared" si="137"/>
        <v>0</v>
      </c>
      <c r="AI254" s="52">
        <f t="shared" si="138"/>
        <v>40</v>
      </c>
      <c r="AJ254" s="2">
        <f t="shared" si="139"/>
        <v>100</v>
      </c>
      <c r="AK254" s="20">
        <f t="shared" si="140"/>
        <v>46</v>
      </c>
      <c r="AL254" s="15">
        <f>анкеты!K252</f>
        <v>16</v>
      </c>
      <c r="AM254" s="15">
        <f t="shared" si="141"/>
        <v>16</v>
      </c>
      <c r="AN254" s="15">
        <f>анкеты!L252</f>
        <v>16</v>
      </c>
      <c r="AO254" s="15">
        <f t="shared" si="142"/>
        <v>16</v>
      </c>
      <c r="AP254" s="15">
        <f>анкеты!N252</f>
        <v>16</v>
      </c>
      <c r="AQ254" s="15">
        <f>анкеты!M252</f>
        <v>16</v>
      </c>
      <c r="AR254" s="52">
        <f t="shared" si="143"/>
        <v>100</v>
      </c>
      <c r="AS254" s="52">
        <f t="shared" si="144"/>
        <v>100</v>
      </c>
      <c r="AT254" s="52">
        <f t="shared" si="145"/>
        <v>100</v>
      </c>
      <c r="AU254" s="51">
        <f t="shared" si="146"/>
        <v>100</v>
      </c>
      <c r="AV254" s="15">
        <f>анкеты!O252</f>
        <v>16</v>
      </c>
      <c r="AW254" s="15">
        <f t="shared" si="147"/>
        <v>16</v>
      </c>
      <c r="AX254" s="15">
        <f>анкеты!P252</f>
        <v>16</v>
      </c>
      <c r="AY254" s="15">
        <f t="shared" si="148"/>
        <v>16</v>
      </c>
      <c r="AZ254" s="15">
        <f>анкеты!Q252</f>
        <v>16</v>
      </c>
      <c r="BA254" s="15">
        <f t="shared" si="149"/>
        <v>16</v>
      </c>
      <c r="BB254" s="52">
        <f t="shared" si="150"/>
        <v>100</v>
      </c>
      <c r="BC254" s="52">
        <f t="shared" si="151"/>
        <v>100</v>
      </c>
      <c r="BD254" s="52">
        <f t="shared" si="152"/>
        <v>100</v>
      </c>
      <c r="BE254" s="51">
        <f t="shared" si="153"/>
        <v>100</v>
      </c>
      <c r="BF254" s="15">
        <f t="shared" si="154"/>
        <v>89.2</v>
      </c>
    </row>
    <row r="255" spans="1:58">
      <c r="A255" s="15">
        <f>'бланки '!D257</f>
        <v>252</v>
      </c>
      <c r="B255" s="15" t="str">
        <f>'бланки '!C257</f>
        <v>Муниципальное бюджетное общеобразовательное учреждение «Зоркальцевская средняя общеобразовательная школа» Томского района</v>
      </c>
      <c r="C255" s="15">
        <f>анкеты!C253</f>
        <v>202</v>
      </c>
      <c r="D255" s="15">
        <f>SUMIF('бланки '!K257:Y257,"&lt;2")</f>
        <v>14</v>
      </c>
      <c r="E255" s="15">
        <f>COUNTIF('бланки '!K257:Y257,"&lt;2")</f>
        <v>14</v>
      </c>
      <c r="F255" s="15">
        <f>SUMIF('бланки '!Z257:CM257,"&lt;2")</f>
        <v>60</v>
      </c>
      <c r="G255" s="15">
        <f>COUNTIF('бланки '!Z257:CM257,"&lt;2")</f>
        <v>60</v>
      </c>
      <c r="H255" s="15">
        <f>SUM('бланки '!CN257:CQ257)</f>
        <v>4</v>
      </c>
      <c r="I255" s="15">
        <f>анкеты!E253</f>
        <v>202</v>
      </c>
      <c r="J255" s="15">
        <f>анкеты!D253</f>
        <v>202</v>
      </c>
      <c r="K255" s="15">
        <f>анкеты!G253</f>
        <v>202</v>
      </c>
      <c r="L255" s="15">
        <f>анкеты!F253</f>
        <v>202</v>
      </c>
      <c r="M255" s="15">
        <f t="shared" si="124"/>
        <v>100</v>
      </c>
      <c r="N255" s="15">
        <f t="shared" si="125"/>
        <v>100</v>
      </c>
      <c r="O255" s="15">
        <f t="shared" si="126"/>
        <v>100</v>
      </c>
      <c r="P255" s="15">
        <f t="shared" si="127"/>
        <v>100</v>
      </c>
      <c r="Q255" s="52">
        <f t="shared" si="128"/>
        <v>100</v>
      </c>
      <c r="R255" s="52">
        <f t="shared" si="129"/>
        <v>100</v>
      </c>
      <c r="S255" s="52">
        <f t="shared" si="130"/>
        <v>100</v>
      </c>
      <c r="T255" s="51">
        <f t="shared" si="131"/>
        <v>100</v>
      </c>
      <c r="U255" s="15">
        <f>SUM('бланки '!CR257:CV257)</f>
        <v>5</v>
      </c>
      <c r="V255" s="15"/>
      <c r="W255" s="15"/>
      <c r="X255" s="15">
        <f>анкеты!H253</f>
        <v>202</v>
      </c>
      <c r="Y255" s="15">
        <f t="shared" si="132"/>
        <v>202</v>
      </c>
      <c r="Z255" s="52">
        <f t="shared" si="133"/>
        <v>100</v>
      </c>
      <c r="AA255" s="52">
        <f t="shared" si="134"/>
        <v>100</v>
      </c>
      <c r="AB255" s="52">
        <f t="shared" si="135"/>
        <v>100</v>
      </c>
      <c r="AC255" s="20">
        <f t="shared" si="136"/>
        <v>100</v>
      </c>
      <c r="AD255" s="15">
        <f>IF('бланки '!I257=1,('бланки '!CX257+'бланки '!CZ257)*3,SUM('бланки '!CW257:DA257))</f>
        <v>1</v>
      </c>
      <c r="AE255" s="15">
        <f>IF('бланки '!H257=2,SUM('бланки '!DE257:DG257)*2-1,SUM('бланки '!DB257:DG257))</f>
        <v>4</v>
      </c>
      <c r="AF255" s="15">
        <f>анкеты!J253</f>
        <v>51</v>
      </c>
      <c r="AG255" s="15">
        <f>анкеты!I253</f>
        <v>51</v>
      </c>
      <c r="AH255" s="52">
        <f t="shared" si="137"/>
        <v>20</v>
      </c>
      <c r="AI255" s="52">
        <f t="shared" si="138"/>
        <v>80</v>
      </c>
      <c r="AJ255" s="2">
        <f t="shared" si="139"/>
        <v>100</v>
      </c>
      <c r="AK255" s="20">
        <f t="shared" si="140"/>
        <v>68</v>
      </c>
      <c r="AL255" s="15">
        <f>анкеты!K253</f>
        <v>202</v>
      </c>
      <c r="AM255" s="15">
        <f t="shared" si="141"/>
        <v>202</v>
      </c>
      <c r="AN255" s="15">
        <f>анкеты!L253</f>
        <v>202</v>
      </c>
      <c r="AO255" s="15">
        <f t="shared" si="142"/>
        <v>202</v>
      </c>
      <c r="AP255" s="15">
        <f>анкеты!N253</f>
        <v>202</v>
      </c>
      <c r="AQ255" s="15">
        <f>анкеты!M253</f>
        <v>202</v>
      </c>
      <c r="AR255" s="52">
        <f t="shared" si="143"/>
        <v>100</v>
      </c>
      <c r="AS255" s="52">
        <f t="shared" si="144"/>
        <v>100</v>
      </c>
      <c r="AT255" s="52">
        <f t="shared" si="145"/>
        <v>100</v>
      </c>
      <c r="AU255" s="51">
        <f t="shared" si="146"/>
        <v>100</v>
      </c>
      <c r="AV255" s="15">
        <f>анкеты!O253</f>
        <v>202</v>
      </c>
      <c r="AW255" s="15">
        <f t="shared" si="147"/>
        <v>202</v>
      </c>
      <c r="AX255" s="15">
        <f>анкеты!P253</f>
        <v>202</v>
      </c>
      <c r="AY255" s="15">
        <f t="shared" si="148"/>
        <v>202</v>
      </c>
      <c r="AZ255" s="15">
        <f>анкеты!Q253</f>
        <v>202</v>
      </c>
      <c r="BA255" s="15">
        <f t="shared" si="149"/>
        <v>202</v>
      </c>
      <c r="BB255" s="52">
        <f t="shared" si="150"/>
        <v>100</v>
      </c>
      <c r="BC255" s="52">
        <f t="shared" si="151"/>
        <v>100</v>
      </c>
      <c r="BD255" s="52">
        <f t="shared" si="152"/>
        <v>100</v>
      </c>
      <c r="BE255" s="51">
        <f t="shared" si="153"/>
        <v>100</v>
      </c>
      <c r="BF255" s="15">
        <f t="shared" si="154"/>
        <v>93.6</v>
      </c>
    </row>
    <row r="256" spans="1:58">
      <c r="A256" s="15">
        <f>'бланки '!D258</f>
        <v>253</v>
      </c>
      <c r="B256" s="15" t="str">
        <f>'бланки '!C258</f>
        <v>Муниципальное бюджетное общеобразовательное учреждение "Усть-Бакчарская средняя общеобразовательная школа"</v>
      </c>
      <c r="C256" s="15">
        <f>анкеты!C254</f>
        <v>42</v>
      </c>
      <c r="D256" s="15">
        <f>SUMIF('бланки '!K258:Y258,"&lt;2")</f>
        <v>14</v>
      </c>
      <c r="E256" s="15">
        <f>COUNTIF('бланки '!K258:Y258,"&lt;2")</f>
        <v>14</v>
      </c>
      <c r="F256" s="15">
        <f>SUMIF('бланки '!Z258:CM258,"&lt;2")</f>
        <v>60</v>
      </c>
      <c r="G256" s="15">
        <f>COUNTIF('бланки '!Z258:CM258,"&lt;2")</f>
        <v>60</v>
      </c>
      <c r="H256" s="15">
        <f>SUM('бланки '!CN258:CQ258)</f>
        <v>4</v>
      </c>
      <c r="I256" s="15">
        <f>анкеты!E254</f>
        <v>42</v>
      </c>
      <c r="J256" s="15">
        <f>анкеты!D254</f>
        <v>42</v>
      </c>
      <c r="K256" s="15">
        <f>анкеты!G254</f>
        <v>42</v>
      </c>
      <c r="L256" s="15">
        <f>анкеты!F254</f>
        <v>42</v>
      </c>
      <c r="M256" s="15">
        <f t="shared" si="124"/>
        <v>100</v>
      </c>
      <c r="N256" s="15">
        <f t="shared" si="125"/>
        <v>100</v>
      </c>
      <c r="O256" s="15">
        <f t="shared" si="126"/>
        <v>100</v>
      </c>
      <c r="P256" s="15">
        <f t="shared" si="127"/>
        <v>100</v>
      </c>
      <c r="Q256" s="52">
        <f t="shared" si="128"/>
        <v>100</v>
      </c>
      <c r="R256" s="52">
        <f t="shared" si="129"/>
        <v>100</v>
      </c>
      <c r="S256" s="52">
        <f t="shared" si="130"/>
        <v>100</v>
      </c>
      <c r="T256" s="51">
        <f t="shared" si="131"/>
        <v>100</v>
      </c>
      <c r="U256" s="15">
        <f>SUM('бланки '!CR258:CV258)</f>
        <v>5</v>
      </c>
      <c r="V256" s="15"/>
      <c r="W256" s="15"/>
      <c r="X256" s="15">
        <f>анкеты!H254</f>
        <v>42</v>
      </c>
      <c r="Y256" s="15">
        <f t="shared" si="132"/>
        <v>42</v>
      </c>
      <c r="Z256" s="52">
        <f t="shared" si="133"/>
        <v>100</v>
      </c>
      <c r="AA256" s="52">
        <f t="shared" si="134"/>
        <v>100</v>
      </c>
      <c r="AB256" s="52">
        <f t="shared" si="135"/>
        <v>100</v>
      </c>
      <c r="AC256" s="20">
        <f t="shared" si="136"/>
        <v>100</v>
      </c>
      <c r="AD256" s="15">
        <f>IF('бланки '!I258=1,('бланки '!CX258+'бланки '!CZ258)*3,SUM('бланки '!CW258:DA258))</f>
        <v>1</v>
      </c>
      <c r="AE256" s="15">
        <f>IF('бланки '!H258=2,SUM('бланки '!DE258:DG258)*2-1,SUM('бланки '!DB258:DG258))</f>
        <v>4</v>
      </c>
      <c r="AF256" s="15">
        <f>анкеты!J254</f>
        <v>11</v>
      </c>
      <c r="AG256" s="15">
        <f>анкеты!I254</f>
        <v>11</v>
      </c>
      <c r="AH256" s="52">
        <f t="shared" si="137"/>
        <v>20</v>
      </c>
      <c r="AI256" s="52">
        <f t="shared" si="138"/>
        <v>80</v>
      </c>
      <c r="AJ256" s="2">
        <f t="shared" si="139"/>
        <v>100</v>
      </c>
      <c r="AK256" s="20">
        <f t="shared" si="140"/>
        <v>68</v>
      </c>
      <c r="AL256" s="15">
        <f>анкеты!K254</f>
        <v>42</v>
      </c>
      <c r="AM256" s="15">
        <f t="shared" si="141"/>
        <v>42</v>
      </c>
      <c r="AN256" s="15">
        <f>анкеты!L254</f>
        <v>42</v>
      </c>
      <c r="AO256" s="15">
        <f t="shared" si="142"/>
        <v>42</v>
      </c>
      <c r="AP256" s="15">
        <f>анкеты!N254</f>
        <v>42</v>
      </c>
      <c r="AQ256" s="15">
        <f>анкеты!M254</f>
        <v>42</v>
      </c>
      <c r="AR256" s="52">
        <f t="shared" si="143"/>
        <v>100</v>
      </c>
      <c r="AS256" s="52">
        <f t="shared" si="144"/>
        <v>100</v>
      </c>
      <c r="AT256" s="52">
        <f t="shared" si="145"/>
        <v>100</v>
      </c>
      <c r="AU256" s="51">
        <f t="shared" si="146"/>
        <v>100</v>
      </c>
      <c r="AV256" s="15">
        <f>анкеты!O254</f>
        <v>42</v>
      </c>
      <c r="AW256" s="15">
        <f t="shared" si="147"/>
        <v>42</v>
      </c>
      <c r="AX256" s="15">
        <f>анкеты!P254</f>
        <v>42</v>
      </c>
      <c r="AY256" s="15">
        <f t="shared" si="148"/>
        <v>42</v>
      </c>
      <c r="AZ256" s="15">
        <f>анкеты!Q254</f>
        <v>42</v>
      </c>
      <c r="BA256" s="15">
        <f t="shared" si="149"/>
        <v>42</v>
      </c>
      <c r="BB256" s="52">
        <f t="shared" si="150"/>
        <v>100</v>
      </c>
      <c r="BC256" s="52">
        <f t="shared" si="151"/>
        <v>100</v>
      </c>
      <c r="BD256" s="52">
        <f t="shared" si="152"/>
        <v>100</v>
      </c>
      <c r="BE256" s="51">
        <f t="shared" si="153"/>
        <v>100</v>
      </c>
      <c r="BF256" s="15">
        <f t="shared" si="154"/>
        <v>93.6</v>
      </c>
    </row>
    <row r="257" spans="1:58">
      <c r="A257" s="15">
        <f>'бланки '!D259</f>
        <v>254</v>
      </c>
      <c r="B257" s="15" t="str">
        <f>'бланки '!C259</f>
        <v>Муниципальное автономное общеобразовательное учреждение Чаинского района "Подгорнская средняя общеобразовательная школа"</v>
      </c>
      <c r="C257" s="15">
        <f>анкеты!C255</f>
        <v>430</v>
      </c>
      <c r="D257" s="15">
        <f>SUMIF('бланки '!K259:Y259,"&lt;2")</f>
        <v>14</v>
      </c>
      <c r="E257" s="15">
        <f>COUNTIF('бланки '!K259:Y259,"&lt;2")</f>
        <v>14</v>
      </c>
      <c r="F257" s="15">
        <f>SUMIF('бланки '!Z259:CM259,"&lt;2")</f>
        <v>60</v>
      </c>
      <c r="G257" s="15">
        <f>COUNTIF('бланки '!Z259:CM259,"&lt;2")</f>
        <v>60</v>
      </c>
      <c r="H257" s="15">
        <f>SUM('бланки '!CN259:CQ259)</f>
        <v>4</v>
      </c>
      <c r="I257" s="15">
        <f>анкеты!E255</f>
        <v>430</v>
      </c>
      <c r="J257" s="15">
        <f>анкеты!D255</f>
        <v>430</v>
      </c>
      <c r="K257" s="15">
        <f>анкеты!G255</f>
        <v>430</v>
      </c>
      <c r="L257" s="15">
        <f>анкеты!F255</f>
        <v>430</v>
      </c>
      <c r="M257" s="15">
        <f t="shared" si="124"/>
        <v>100</v>
      </c>
      <c r="N257" s="15">
        <f t="shared" si="125"/>
        <v>100</v>
      </c>
      <c r="O257" s="15">
        <f t="shared" si="126"/>
        <v>100</v>
      </c>
      <c r="P257" s="15">
        <f t="shared" si="127"/>
        <v>100</v>
      </c>
      <c r="Q257" s="52">
        <f t="shared" si="128"/>
        <v>100</v>
      </c>
      <c r="R257" s="52">
        <f t="shared" si="129"/>
        <v>100</v>
      </c>
      <c r="S257" s="52">
        <f t="shared" si="130"/>
        <v>100</v>
      </c>
      <c r="T257" s="51">
        <f t="shared" si="131"/>
        <v>100</v>
      </c>
      <c r="U257" s="15">
        <f>SUM('бланки '!CR259:CV259)</f>
        <v>5</v>
      </c>
      <c r="V257" s="15"/>
      <c r="W257" s="15"/>
      <c r="X257" s="15">
        <f>анкеты!H255</f>
        <v>430</v>
      </c>
      <c r="Y257" s="15">
        <f t="shared" si="132"/>
        <v>430</v>
      </c>
      <c r="Z257" s="52">
        <f t="shared" si="133"/>
        <v>100</v>
      </c>
      <c r="AA257" s="52">
        <f t="shared" si="134"/>
        <v>100</v>
      </c>
      <c r="AB257" s="52">
        <f t="shared" si="135"/>
        <v>100</v>
      </c>
      <c r="AC257" s="20">
        <f t="shared" si="136"/>
        <v>100</v>
      </c>
      <c r="AD257" s="15">
        <f>IF('бланки '!I259=1,('бланки '!CX259+'бланки '!CZ259)*3,SUM('бланки '!CW259:DA259))</f>
        <v>2</v>
      </c>
      <c r="AE257" s="15">
        <f>IF('бланки '!H259=2,SUM('бланки '!DE259:DG259)*2-1,SUM('бланки '!DB259:DG259))</f>
        <v>5</v>
      </c>
      <c r="AF257" s="15">
        <f>анкеты!J255</f>
        <v>108</v>
      </c>
      <c r="AG257" s="15">
        <f>анкеты!I255</f>
        <v>108</v>
      </c>
      <c r="AH257" s="52">
        <f t="shared" si="137"/>
        <v>40</v>
      </c>
      <c r="AI257" s="52">
        <f t="shared" si="138"/>
        <v>100</v>
      </c>
      <c r="AJ257" s="2">
        <f t="shared" si="139"/>
        <v>100</v>
      </c>
      <c r="AK257" s="20">
        <f t="shared" si="140"/>
        <v>82</v>
      </c>
      <c r="AL257" s="15">
        <f>анкеты!K255</f>
        <v>430</v>
      </c>
      <c r="AM257" s="15">
        <f t="shared" si="141"/>
        <v>430</v>
      </c>
      <c r="AN257" s="15">
        <f>анкеты!L255</f>
        <v>430</v>
      </c>
      <c r="AO257" s="15">
        <f t="shared" si="142"/>
        <v>430</v>
      </c>
      <c r="AP257" s="15">
        <f>анкеты!N255</f>
        <v>430</v>
      </c>
      <c r="AQ257" s="15">
        <f>анкеты!M255</f>
        <v>430</v>
      </c>
      <c r="AR257" s="52">
        <f t="shared" si="143"/>
        <v>100</v>
      </c>
      <c r="AS257" s="52">
        <f t="shared" si="144"/>
        <v>100</v>
      </c>
      <c r="AT257" s="52">
        <f t="shared" si="145"/>
        <v>100</v>
      </c>
      <c r="AU257" s="51">
        <f t="shared" si="146"/>
        <v>100</v>
      </c>
      <c r="AV257" s="15">
        <f>анкеты!O255</f>
        <v>430</v>
      </c>
      <c r="AW257" s="15">
        <f t="shared" si="147"/>
        <v>430</v>
      </c>
      <c r="AX257" s="15">
        <f>анкеты!P255</f>
        <v>430</v>
      </c>
      <c r="AY257" s="15">
        <f t="shared" si="148"/>
        <v>430</v>
      </c>
      <c r="AZ257" s="15">
        <f>анкеты!Q255</f>
        <v>430</v>
      </c>
      <c r="BA257" s="15">
        <f t="shared" si="149"/>
        <v>430</v>
      </c>
      <c r="BB257" s="52">
        <f t="shared" si="150"/>
        <v>100</v>
      </c>
      <c r="BC257" s="52">
        <f t="shared" si="151"/>
        <v>100</v>
      </c>
      <c r="BD257" s="52">
        <f t="shared" si="152"/>
        <v>100</v>
      </c>
      <c r="BE257" s="51">
        <f t="shared" si="153"/>
        <v>100</v>
      </c>
      <c r="BF257" s="15">
        <f t="shared" si="154"/>
        <v>96.4</v>
      </c>
    </row>
    <row r="258" spans="1:58">
      <c r="A258" s="15">
        <f>'бланки '!D260</f>
        <v>255</v>
      </c>
      <c r="B258" s="15" t="str">
        <f>'бланки '!C260</f>
        <v>Муниципальное казённое общеобразовательное учреждение " Чаинская школа-интернат"</v>
      </c>
      <c r="C258" s="15">
        <f>анкеты!C256</f>
        <v>28</v>
      </c>
      <c r="D258" s="15">
        <f>SUMIF('бланки '!K260:Y260,"&lt;2")</f>
        <v>14</v>
      </c>
      <c r="E258" s="15">
        <f>COUNTIF('бланки '!K260:Y260,"&lt;2")</f>
        <v>14</v>
      </c>
      <c r="F258" s="15">
        <f>SUMIF('бланки '!Z260:CM260,"&lt;2")</f>
        <v>60</v>
      </c>
      <c r="G258" s="15">
        <f>COUNTIF('бланки '!Z260:CM260,"&lt;2")</f>
        <v>60</v>
      </c>
      <c r="H258" s="15">
        <f>SUM('бланки '!CN260:CQ260)</f>
        <v>4</v>
      </c>
      <c r="I258" s="15">
        <f>анкеты!E256</f>
        <v>28</v>
      </c>
      <c r="J258" s="15">
        <f>анкеты!D256</f>
        <v>28</v>
      </c>
      <c r="K258" s="15">
        <f>анкеты!G256</f>
        <v>28</v>
      </c>
      <c r="L258" s="15">
        <f>анкеты!F256</f>
        <v>28</v>
      </c>
      <c r="M258" s="15">
        <f t="shared" si="124"/>
        <v>100</v>
      </c>
      <c r="N258" s="15">
        <f t="shared" si="125"/>
        <v>100</v>
      </c>
      <c r="O258" s="15">
        <f t="shared" si="126"/>
        <v>100</v>
      </c>
      <c r="P258" s="15">
        <f t="shared" si="127"/>
        <v>100</v>
      </c>
      <c r="Q258" s="52">
        <f t="shared" si="128"/>
        <v>100</v>
      </c>
      <c r="R258" s="52">
        <f t="shared" si="129"/>
        <v>100</v>
      </c>
      <c r="S258" s="52">
        <f t="shared" si="130"/>
        <v>100</v>
      </c>
      <c r="T258" s="51">
        <f t="shared" si="131"/>
        <v>100</v>
      </c>
      <c r="U258" s="15">
        <f>SUM('бланки '!CR260:CV260)</f>
        <v>5</v>
      </c>
      <c r="V258" s="15"/>
      <c r="W258" s="15"/>
      <c r="X258" s="15">
        <f>анкеты!H256</f>
        <v>28</v>
      </c>
      <c r="Y258" s="15">
        <f t="shared" si="132"/>
        <v>28</v>
      </c>
      <c r="Z258" s="52">
        <f t="shared" si="133"/>
        <v>100</v>
      </c>
      <c r="AA258" s="52">
        <f t="shared" si="134"/>
        <v>100</v>
      </c>
      <c r="AB258" s="52">
        <f t="shared" si="135"/>
        <v>100</v>
      </c>
      <c r="AC258" s="20">
        <f t="shared" si="136"/>
        <v>100</v>
      </c>
      <c r="AD258" s="15">
        <f>IF('бланки '!I260=1,('бланки '!CX260+'бланки '!CZ260)*3,SUM('бланки '!CW260:DA260))</f>
        <v>0</v>
      </c>
      <c r="AE258" s="15">
        <f>IF('бланки '!H260=2,SUM('бланки '!DE260:DG260)*2-1,SUM('бланки '!DB260:DG260))</f>
        <v>4</v>
      </c>
      <c r="AF258" s="15">
        <f>анкеты!J256</f>
        <v>7</v>
      </c>
      <c r="AG258" s="15">
        <f>анкеты!I256</f>
        <v>7</v>
      </c>
      <c r="AH258" s="52">
        <f t="shared" si="137"/>
        <v>0</v>
      </c>
      <c r="AI258" s="52">
        <f t="shared" si="138"/>
        <v>80</v>
      </c>
      <c r="AJ258" s="2">
        <f t="shared" si="139"/>
        <v>100</v>
      </c>
      <c r="AK258" s="20">
        <f t="shared" si="140"/>
        <v>62</v>
      </c>
      <c r="AL258" s="15">
        <f>анкеты!K256</f>
        <v>28</v>
      </c>
      <c r="AM258" s="15">
        <f t="shared" si="141"/>
        <v>28</v>
      </c>
      <c r="AN258" s="15">
        <f>анкеты!L256</f>
        <v>28</v>
      </c>
      <c r="AO258" s="15">
        <f t="shared" si="142"/>
        <v>28</v>
      </c>
      <c r="AP258" s="15">
        <f>анкеты!N256</f>
        <v>28</v>
      </c>
      <c r="AQ258" s="15">
        <f>анкеты!M256</f>
        <v>28</v>
      </c>
      <c r="AR258" s="52">
        <f t="shared" si="143"/>
        <v>100</v>
      </c>
      <c r="AS258" s="52">
        <f t="shared" si="144"/>
        <v>100</v>
      </c>
      <c r="AT258" s="52">
        <f t="shared" si="145"/>
        <v>100</v>
      </c>
      <c r="AU258" s="51">
        <f t="shared" si="146"/>
        <v>100</v>
      </c>
      <c r="AV258" s="15">
        <f>анкеты!O256</f>
        <v>28</v>
      </c>
      <c r="AW258" s="15">
        <f t="shared" si="147"/>
        <v>28</v>
      </c>
      <c r="AX258" s="15">
        <f>анкеты!P256</f>
        <v>28</v>
      </c>
      <c r="AY258" s="15">
        <f t="shared" si="148"/>
        <v>28</v>
      </c>
      <c r="AZ258" s="15">
        <f>анкеты!Q256</f>
        <v>28</v>
      </c>
      <c r="BA258" s="15">
        <f t="shared" si="149"/>
        <v>28</v>
      </c>
      <c r="BB258" s="52">
        <f t="shared" si="150"/>
        <v>100</v>
      </c>
      <c r="BC258" s="52">
        <f t="shared" si="151"/>
        <v>100</v>
      </c>
      <c r="BD258" s="52">
        <f t="shared" si="152"/>
        <v>100</v>
      </c>
      <c r="BE258" s="51">
        <f t="shared" si="153"/>
        <v>100</v>
      </c>
      <c r="BF258" s="15">
        <f t="shared" si="154"/>
        <v>92.4</v>
      </c>
    </row>
    <row r="259" spans="1:58">
      <c r="A259" s="15">
        <f>'бланки '!D261</f>
        <v>256</v>
      </c>
      <c r="B259" s="15" t="str">
        <f>'бланки '!C261</f>
        <v>Муниципальное бюджетное общеобразовательное учреждение " Гореловская основная общеобразовательная школа"</v>
      </c>
      <c r="C259" s="15">
        <f>анкеты!C257</f>
        <v>12</v>
      </c>
      <c r="D259" s="15">
        <f>SUMIF('бланки '!K261:Y261,"&lt;2")</f>
        <v>14</v>
      </c>
      <c r="E259" s="15">
        <f>COUNTIF('бланки '!K261:Y261,"&lt;2")</f>
        <v>14</v>
      </c>
      <c r="F259" s="15">
        <f>SUMIF('бланки '!Z261:CM261,"&lt;2")</f>
        <v>60</v>
      </c>
      <c r="G259" s="15">
        <f>COUNTIF('бланки '!Z261:CM261,"&lt;2")</f>
        <v>60</v>
      </c>
      <c r="H259" s="15">
        <f>SUM('бланки '!CN261:CQ261)</f>
        <v>4</v>
      </c>
      <c r="I259" s="15">
        <f>анкеты!E257</f>
        <v>12</v>
      </c>
      <c r="J259" s="15">
        <f>анкеты!D257</f>
        <v>12</v>
      </c>
      <c r="K259" s="15">
        <f>анкеты!G257</f>
        <v>12</v>
      </c>
      <c r="L259" s="15">
        <f>анкеты!F257</f>
        <v>12</v>
      </c>
      <c r="M259" s="15">
        <f t="shared" si="124"/>
        <v>100</v>
      </c>
      <c r="N259" s="15">
        <f t="shared" si="125"/>
        <v>100</v>
      </c>
      <c r="O259" s="15">
        <f t="shared" si="126"/>
        <v>100</v>
      </c>
      <c r="P259" s="15">
        <f t="shared" si="127"/>
        <v>100</v>
      </c>
      <c r="Q259" s="52">
        <f t="shared" si="128"/>
        <v>100</v>
      </c>
      <c r="R259" s="52">
        <f t="shared" si="129"/>
        <v>100</v>
      </c>
      <c r="S259" s="52">
        <f t="shared" si="130"/>
        <v>100</v>
      </c>
      <c r="T259" s="51">
        <f t="shared" si="131"/>
        <v>100</v>
      </c>
      <c r="U259" s="15">
        <f>SUM('бланки '!CR261:CV261)</f>
        <v>5</v>
      </c>
      <c r="V259" s="15"/>
      <c r="W259" s="15"/>
      <c r="X259" s="15">
        <f>анкеты!H257</f>
        <v>12</v>
      </c>
      <c r="Y259" s="15">
        <f t="shared" si="132"/>
        <v>12</v>
      </c>
      <c r="Z259" s="52">
        <f t="shared" si="133"/>
        <v>100</v>
      </c>
      <c r="AA259" s="52">
        <f t="shared" si="134"/>
        <v>100</v>
      </c>
      <c r="AB259" s="52">
        <f t="shared" si="135"/>
        <v>100</v>
      </c>
      <c r="AC259" s="20">
        <f t="shared" si="136"/>
        <v>100</v>
      </c>
      <c r="AD259" s="15">
        <f>IF('бланки '!I261=1,('бланки '!CX261+'бланки '!CZ261)*3,SUM('бланки '!CW261:DA261))</f>
        <v>1</v>
      </c>
      <c r="AE259" s="15">
        <f>IF('бланки '!H261=2,SUM('бланки '!DE261:DG261)*2-1,SUM('бланки '!DB261:DG261))</f>
        <v>5</v>
      </c>
      <c r="AF259" s="15">
        <f>анкеты!J257</f>
        <v>3</v>
      </c>
      <c r="AG259" s="15">
        <f>анкеты!I257</f>
        <v>3</v>
      </c>
      <c r="AH259" s="52">
        <f t="shared" si="137"/>
        <v>20</v>
      </c>
      <c r="AI259" s="52">
        <f t="shared" si="138"/>
        <v>100</v>
      </c>
      <c r="AJ259" s="2">
        <f t="shared" si="139"/>
        <v>100</v>
      </c>
      <c r="AK259" s="20">
        <f t="shared" si="140"/>
        <v>76</v>
      </c>
      <c r="AL259" s="15">
        <f>анкеты!K257</f>
        <v>12</v>
      </c>
      <c r="AM259" s="15">
        <f t="shared" si="141"/>
        <v>12</v>
      </c>
      <c r="AN259" s="15">
        <f>анкеты!L257</f>
        <v>12</v>
      </c>
      <c r="AO259" s="15">
        <f t="shared" si="142"/>
        <v>12</v>
      </c>
      <c r="AP259" s="15">
        <f>анкеты!N257</f>
        <v>12</v>
      </c>
      <c r="AQ259" s="15">
        <f>анкеты!M257</f>
        <v>12</v>
      </c>
      <c r="AR259" s="52">
        <f t="shared" si="143"/>
        <v>100</v>
      </c>
      <c r="AS259" s="52">
        <f t="shared" si="144"/>
        <v>100</v>
      </c>
      <c r="AT259" s="52">
        <f t="shared" si="145"/>
        <v>100</v>
      </c>
      <c r="AU259" s="51">
        <f t="shared" si="146"/>
        <v>100</v>
      </c>
      <c r="AV259" s="15">
        <f>анкеты!O257</f>
        <v>12</v>
      </c>
      <c r="AW259" s="15">
        <f t="shared" si="147"/>
        <v>12</v>
      </c>
      <c r="AX259" s="15">
        <f>анкеты!P257</f>
        <v>12</v>
      </c>
      <c r="AY259" s="15">
        <f t="shared" si="148"/>
        <v>12</v>
      </c>
      <c r="AZ259" s="15">
        <f>анкеты!Q257</f>
        <v>12</v>
      </c>
      <c r="BA259" s="15">
        <f t="shared" si="149"/>
        <v>12</v>
      </c>
      <c r="BB259" s="52">
        <f t="shared" si="150"/>
        <v>100</v>
      </c>
      <c r="BC259" s="52">
        <f t="shared" si="151"/>
        <v>100</v>
      </c>
      <c r="BD259" s="52">
        <f t="shared" si="152"/>
        <v>100</v>
      </c>
      <c r="BE259" s="51">
        <f t="shared" si="153"/>
        <v>100</v>
      </c>
      <c r="BF259" s="15">
        <f t="shared" si="154"/>
        <v>95.2</v>
      </c>
    </row>
    <row r="260" spans="1:58">
      <c r="A260" s="15">
        <f>'бланки '!D262</f>
        <v>257</v>
      </c>
      <c r="B260" s="15" t="str">
        <f>'бланки '!C262</f>
        <v>Муниципальное бюджетное общеобразовательное учреждение "Леботёрская основная общеобразовательная школа"</v>
      </c>
      <c r="C260" s="15">
        <f>анкеты!C258</f>
        <v>22</v>
      </c>
      <c r="D260" s="15">
        <f>SUMIF('бланки '!K262:Y262,"&lt;2")</f>
        <v>14</v>
      </c>
      <c r="E260" s="15">
        <f>COUNTIF('бланки '!K262:Y262,"&lt;2")</f>
        <v>14</v>
      </c>
      <c r="F260" s="15">
        <f>SUMIF('бланки '!Z262:CM262,"&lt;2")</f>
        <v>60</v>
      </c>
      <c r="G260" s="15">
        <f>COUNTIF('бланки '!Z262:CM262,"&lt;2")</f>
        <v>60</v>
      </c>
      <c r="H260" s="15">
        <f>SUM('бланки '!CN262:CQ262)</f>
        <v>4</v>
      </c>
      <c r="I260" s="15">
        <f>анкеты!E258</f>
        <v>22</v>
      </c>
      <c r="J260" s="15">
        <f>анкеты!D258</f>
        <v>22</v>
      </c>
      <c r="K260" s="15">
        <f>анкеты!G258</f>
        <v>22</v>
      </c>
      <c r="L260" s="15">
        <f>анкеты!F258</f>
        <v>22</v>
      </c>
      <c r="M260" s="15">
        <f t="shared" si="124"/>
        <v>100</v>
      </c>
      <c r="N260" s="15">
        <f t="shared" si="125"/>
        <v>100</v>
      </c>
      <c r="O260" s="15">
        <f t="shared" si="126"/>
        <v>100</v>
      </c>
      <c r="P260" s="15">
        <f t="shared" si="127"/>
        <v>100</v>
      </c>
      <c r="Q260" s="52">
        <f t="shared" si="128"/>
        <v>100</v>
      </c>
      <c r="R260" s="52">
        <f t="shared" si="129"/>
        <v>100</v>
      </c>
      <c r="S260" s="52">
        <f t="shared" si="130"/>
        <v>100</v>
      </c>
      <c r="T260" s="51">
        <f t="shared" si="131"/>
        <v>100</v>
      </c>
      <c r="U260" s="15">
        <f>SUM('бланки '!CR262:CV262)</f>
        <v>5</v>
      </c>
      <c r="V260" s="15"/>
      <c r="W260" s="15"/>
      <c r="X260" s="15">
        <f>анкеты!H258</f>
        <v>22</v>
      </c>
      <c r="Y260" s="15">
        <f t="shared" si="132"/>
        <v>22</v>
      </c>
      <c r="Z260" s="52">
        <f t="shared" si="133"/>
        <v>100</v>
      </c>
      <c r="AA260" s="52">
        <f t="shared" si="134"/>
        <v>100</v>
      </c>
      <c r="AB260" s="52">
        <f t="shared" si="135"/>
        <v>100</v>
      </c>
      <c r="AC260" s="20">
        <f t="shared" si="136"/>
        <v>100</v>
      </c>
      <c r="AD260" s="15">
        <f>IF('бланки '!I262=1,('бланки '!CX262+'бланки '!CZ262)*3,SUM('бланки '!CW262:DA262))</f>
        <v>2</v>
      </c>
      <c r="AE260" s="15">
        <f>IF('бланки '!H262=2,SUM('бланки '!DE262:DG262)*2-1,SUM('бланки '!DB262:DG262))</f>
        <v>4</v>
      </c>
      <c r="AF260" s="15">
        <f>анкеты!J258</f>
        <v>6</v>
      </c>
      <c r="AG260" s="15">
        <f>анкеты!I258</f>
        <v>6</v>
      </c>
      <c r="AH260" s="52">
        <f t="shared" si="137"/>
        <v>40</v>
      </c>
      <c r="AI260" s="52">
        <f t="shared" si="138"/>
        <v>80</v>
      </c>
      <c r="AJ260" s="2">
        <f t="shared" si="139"/>
        <v>100</v>
      </c>
      <c r="AK260" s="20">
        <f t="shared" si="140"/>
        <v>74</v>
      </c>
      <c r="AL260" s="15">
        <f>анкеты!K258</f>
        <v>22</v>
      </c>
      <c r="AM260" s="15">
        <f t="shared" si="141"/>
        <v>22</v>
      </c>
      <c r="AN260" s="15">
        <f>анкеты!L258</f>
        <v>22</v>
      </c>
      <c r="AO260" s="15">
        <f t="shared" si="142"/>
        <v>22</v>
      </c>
      <c r="AP260" s="15">
        <f>анкеты!N258</f>
        <v>22</v>
      </c>
      <c r="AQ260" s="15">
        <f>анкеты!M258</f>
        <v>22</v>
      </c>
      <c r="AR260" s="52">
        <f t="shared" si="143"/>
        <v>100</v>
      </c>
      <c r="AS260" s="52">
        <f t="shared" si="144"/>
        <v>100</v>
      </c>
      <c r="AT260" s="52">
        <f t="shared" si="145"/>
        <v>100</v>
      </c>
      <c r="AU260" s="51">
        <f t="shared" si="146"/>
        <v>100</v>
      </c>
      <c r="AV260" s="15">
        <f>анкеты!O258</f>
        <v>22</v>
      </c>
      <c r="AW260" s="15">
        <f t="shared" si="147"/>
        <v>22</v>
      </c>
      <c r="AX260" s="15">
        <f>анкеты!P258</f>
        <v>22</v>
      </c>
      <c r="AY260" s="15">
        <f t="shared" si="148"/>
        <v>22</v>
      </c>
      <c r="AZ260" s="15">
        <f>анкеты!Q258</f>
        <v>22</v>
      </c>
      <c r="BA260" s="15">
        <f t="shared" si="149"/>
        <v>22</v>
      </c>
      <c r="BB260" s="52">
        <f t="shared" si="150"/>
        <v>100</v>
      </c>
      <c r="BC260" s="52">
        <f t="shared" si="151"/>
        <v>100</v>
      </c>
      <c r="BD260" s="52">
        <f t="shared" si="152"/>
        <v>100</v>
      </c>
      <c r="BE260" s="51">
        <f t="shared" si="153"/>
        <v>100</v>
      </c>
      <c r="BF260" s="15">
        <f t="shared" si="154"/>
        <v>94.8</v>
      </c>
    </row>
    <row r="261" spans="1:58">
      <c r="A261" s="15">
        <f>'бланки '!D263</f>
        <v>258</v>
      </c>
      <c r="B261" s="15" t="str">
        <f>'бланки '!C263</f>
        <v>Муниципальное бюджетное общеобразовательное учреждение "Варгатёрская основная общеобразовательная школа"</v>
      </c>
      <c r="C261" s="15">
        <f>анкеты!C259</f>
        <v>34</v>
      </c>
      <c r="D261" s="15">
        <f>SUMIF('бланки '!K263:Y263,"&lt;2")</f>
        <v>14</v>
      </c>
      <c r="E261" s="15">
        <f>COUNTIF('бланки '!K263:Y263,"&lt;2")</f>
        <v>14</v>
      </c>
      <c r="F261" s="15">
        <f>SUMIF('бланки '!Z263:CM263,"&lt;2")</f>
        <v>60</v>
      </c>
      <c r="G261" s="15">
        <f>COUNTIF('бланки '!Z263:CM263,"&lt;2")</f>
        <v>60</v>
      </c>
      <c r="H261" s="15">
        <f>SUM('бланки '!CN263:CQ263)</f>
        <v>4</v>
      </c>
      <c r="I261" s="15">
        <f>анкеты!E259</f>
        <v>34</v>
      </c>
      <c r="J261" s="15">
        <f>анкеты!D259</f>
        <v>34</v>
      </c>
      <c r="K261" s="15">
        <f>анкеты!G259</f>
        <v>34</v>
      </c>
      <c r="L261" s="15">
        <f>анкеты!F259</f>
        <v>34</v>
      </c>
      <c r="M261" s="15">
        <f t="shared" si="124"/>
        <v>100</v>
      </c>
      <c r="N261" s="15">
        <f t="shared" si="125"/>
        <v>100</v>
      </c>
      <c r="O261" s="15">
        <f t="shared" si="126"/>
        <v>100</v>
      </c>
      <c r="P261" s="15">
        <f t="shared" si="127"/>
        <v>100</v>
      </c>
      <c r="Q261" s="52">
        <f t="shared" si="128"/>
        <v>100</v>
      </c>
      <c r="R261" s="52">
        <f t="shared" si="129"/>
        <v>100</v>
      </c>
      <c r="S261" s="52">
        <f t="shared" si="130"/>
        <v>100</v>
      </c>
      <c r="T261" s="51">
        <f t="shared" si="131"/>
        <v>100</v>
      </c>
      <c r="U261" s="15">
        <f>SUM('бланки '!CR263:CV263)</f>
        <v>5</v>
      </c>
      <c r="V261" s="15"/>
      <c r="W261" s="15"/>
      <c r="X261" s="15">
        <f>анкеты!H259</f>
        <v>34</v>
      </c>
      <c r="Y261" s="15">
        <f t="shared" si="132"/>
        <v>34</v>
      </c>
      <c r="Z261" s="52">
        <f t="shared" si="133"/>
        <v>100</v>
      </c>
      <c r="AA261" s="52">
        <f t="shared" si="134"/>
        <v>100</v>
      </c>
      <c r="AB261" s="52">
        <f t="shared" si="135"/>
        <v>100</v>
      </c>
      <c r="AC261" s="20">
        <f t="shared" si="136"/>
        <v>100</v>
      </c>
      <c r="AD261" s="15">
        <f>IF('бланки '!I263=1,('бланки '!CX263+'бланки '!CZ263)*3,SUM('бланки '!CW263:DA263))</f>
        <v>2</v>
      </c>
      <c r="AE261" s="15">
        <f>IF('бланки '!H263=2,SUM('бланки '!DE263:DG263)*2-1,SUM('бланки '!DB263:DG263))</f>
        <v>5</v>
      </c>
      <c r="AF261" s="15">
        <f>анкеты!J259</f>
        <v>9</v>
      </c>
      <c r="AG261" s="15">
        <f>анкеты!I259</f>
        <v>9</v>
      </c>
      <c r="AH261" s="52">
        <f t="shared" si="137"/>
        <v>40</v>
      </c>
      <c r="AI261" s="52">
        <f t="shared" si="138"/>
        <v>100</v>
      </c>
      <c r="AJ261" s="2">
        <f t="shared" si="139"/>
        <v>100</v>
      </c>
      <c r="AK261" s="20">
        <f t="shared" si="140"/>
        <v>82</v>
      </c>
      <c r="AL261" s="15">
        <f>анкеты!K259</f>
        <v>34</v>
      </c>
      <c r="AM261" s="15">
        <f t="shared" si="141"/>
        <v>34</v>
      </c>
      <c r="AN261" s="15">
        <f>анкеты!L259</f>
        <v>34</v>
      </c>
      <c r="AO261" s="15">
        <f t="shared" si="142"/>
        <v>34</v>
      </c>
      <c r="AP261" s="15">
        <f>анкеты!N259</f>
        <v>34</v>
      </c>
      <c r="AQ261" s="15">
        <f>анкеты!M259</f>
        <v>34</v>
      </c>
      <c r="AR261" s="52">
        <f t="shared" si="143"/>
        <v>100</v>
      </c>
      <c r="AS261" s="52">
        <f t="shared" si="144"/>
        <v>100</v>
      </c>
      <c r="AT261" s="52">
        <f t="shared" si="145"/>
        <v>100</v>
      </c>
      <c r="AU261" s="51">
        <f t="shared" si="146"/>
        <v>100</v>
      </c>
      <c r="AV261" s="15">
        <f>анкеты!O259</f>
        <v>34</v>
      </c>
      <c r="AW261" s="15">
        <f t="shared" si="147"/>
        <v>34</v>
      </c>
      <c r="AX261" s="15">
        <f>анкеты!P259</f>
        <v>34</v>
      </c>
      <c r="AY261" s="15">
        <f t="shared" si="148"/>
        <v>34</v>
      </c>
      <c r="AZ261" s="15">
        <f>анкеты!Q259</f>
        <v>34</v>
      </c>
      <c r="BA261" s="15">
        <f t="shared" si="149"/>
        <v>34</v>
      </c>
      <c r="BB261" s="52">
        <f t="shared" si="150"/>
        <v>100</v>
      </c>
      <c r="BC261" s="52">
        <f t="shared" si="151"/>
        <v>100</v>
      </c>
      <c r="BD261" s="52">
        <f t="shared" si="152"/>
        <v>100</v>
      </c>
      <c r="BE261" s="51">
        <f t="shared" si="153"/>
        <v>100</v>
      </c>
      <c r="BF261" s="15">
        <f t="shared" si="154"/>
        <v>96.4</v>
      </c>
    </row>
    <row r="262" spans="1:58">
      <c r="A262" s="15">
        <f>'бланки '!D264</f>
        <v>259</v>
      </c>
      <c r="B262" s="15" t="str">
        <f>'бланки '!C264</f>
        <v>Муниципальное бюджетное общеобразовательное учреждение "Нижнетигинская основная общеобразовательная школа"</v>
      </c>
      <c r="C262" s="15">
        <f>анкеты!C260</f>
        <v>26</v>
      </c>
      <c r="D262" s="15">
        <f>SUMIF('бланки '!K264:Y264,"&lt;2")</f>
        <v>14</v>
      </c>
      <c r="E262" s="15">
        <f>COUNTIF('бланки '!K264:Y264,"&lt;2")</f>
        <v>14</v>
      </c>
      <c r="F262" s="15">
        <f>SUMIF('бланки '!Z264:CM264,"&lt;2")</f>
        <v>60</v>
      </c>
      <c r="G262" s="15">
        <f>COUNTIF('бланки '!Z264:CM264,"&lt;2")</f>
        <v>60</v>
      </c>
      <c r="H262" s="15">
        <f>SUM('бланки '!CN264:CQ264)</f>
        <v>4</v>
      </c>
      <c r="I262" s="15">
        <f>анкеты!E260</f>
        <v>26</v>
      </c>
      <c r="J262" s="15">
        <f>анкеты!D260</f>
        <v>26</v>
      </c>
      <c r="K262" s="15">
        <f>анкеты!G260</f>
        <v>26</v>
      </c>
      <c r="L262" s="15">
        <f>анкеты!F260</f>
        <v>26</v>
      </c>
      <c r="M262" s="15">
        <f t="shared" si="124"/>
        <v>100</v>
      </c>
      <c r="N262" s="15">
        <f t="shared" si="125"/>
        <v>100</v>
      </c>
      <c r="O262" s="15">
        <f t="shared" si="126"/>
        <v>100</v>
      </c>
      <c r="P262" s="15">
        <f t="shared" si="127"/>
        <v>100</v>
      </c>
      <c r="Q262" s="52">
        <f t="shared" si="128"/>
        <v>100</v>
      </c>
      <c r="R262" s="52">
        <f t="shared" si="129"/>
        <v>100</v>
      </c>
      <c r="S262" s="52">
        <f t="shared" si="130"/>
        <v>100</v>
      </c>
      <c r="T262" s="51">
        <f t="shared" si="131"/>
        <v>100</v>
      </c>
      <c r="U262" s="15">
        <f>SUM('бланки '!CR264:CV264)</f>
        <v>5</v>
      </c>
      <c r="V262" s="15"/>
      <c r="W262" s="15"/>
      <c r="X262" s="15">
        <f>анкеты!H260</f>
        <v>26</v>
      </c>
      <c r="Y262" s="15">
        <f t="shared" si="132"/>
        <v>26</v>
      </c>
      <c r="Z262" s="52">
        <f t="shared" si="133"/>
        <v>100</v>
      </c>
      <c r="AA262" s="52">
        <f t="shared" si="134"/>
        <v>100</v>
      </c>
      <c r="AB262" s="52">
        <f t="shared" si="135"/>
        <v>100</v>
      </c>
      <c r="AC262" s="20">
        <f t="shared" si="136"/>
        <v>100</v>
      </c>
      <c r="AD262" s="15">
        <f>IF('бланки '!I264=1,('бланки '!CX264+'бланки '!CZ264)*3,SUM('бланки '!CW264:DA264))</f>
        <v>0</v>
      </c>
      <c r="AE262" s="15">
        <f>IF('бланки '!H264=2,SUM('бланки '!DE264:DG264)*2-1,SUM('бланки '!DB264:DG264))</f>
        <v>4</v>
      </c>
      <c r="AF262" s="15">
        <f>анкеты!J260</f>
        <v>7</v>
      </c>
      <c r="AG262" s="15">
        <f>анкеты!I260</f>
        <v>7</v>
      </c>
      <c r="AH262" s="52">
        <f t="shared" si="137"/>
        <v>0</v>
      </c>
      <c r="AI262" s="52">
        <f t="shared" si="138"/>
        <v>80</v>
      </c>
      <c r="AJ262" s="2">
        <f t="shared" si="139"/>
        <v>100</v>
      </c>
      <c r="AK262" s="20">
        <f t="shared" si="140"/>
        <v>62</v>
      </c>
      <c r="AL262" s="15">
        <f>анкеты!K260</f>
        <v>26</v>
      </c>
      <c r="AM262" s="15">
        <f t="shared" si="141"/>
        <v>26</v>
      </c>
      <c r="AN262" s="15">
        <f>анкеты!L260</f>
        <v>26</v>
      </c>
      <c r="AO262" s="15">
        <f t="shared" si="142"/>
        <v>26</v>
      </c>
      <c r="AP262" s="15">
        <f>анкеты!N260</f>
        <v>26</v>
      </c>
      <c r="AQ262" s="15">
        <f>анкеты!M260</f>
        <v>26</v>
      </c>
      <c r="AR262" s="52">
        <f t="shared" si="143"/>
        <v>100</v>
      </c>
      <c r="AS262" s="52">
        <f t="shared" si="144"/>
        <v>100</v>
      </c>
      <c r="AT262" s="52">
        <f t="shared" si="145"/>
        <v>100</v>
      </c>
      <c r="AU262" s="51">
        <f t="shared" si="146"/>
        <v>100</v>
      </c>
      <c r="AV262" s="15">
        <f>анкеты!O260</f>
        <v>26</v>
      </c>
      <c r="AW262" s="15">
        <f t="shared" si="147"/>
        <v>26</v>
      </c>
      <c r="AX262" s="15">
        <f>анкеты!P260</f>
        <v>26</v>
      </c>
      <c r="AY262" s="15">
        <f t="shared" si="148"/>
        <v>26</v>
      </c>
      <c r="AZ262" s="15">
        <f>анкеты!Q260</f>
        <v>26</v>
      </c>
      <c r="BA262" s="15">
        <f t="shared" si="149"/>
        <v>26</v>
      </c>
      <c r="BB262" s="52">
        <f t="shared" si="150"/>
        <v>100</v>
      </c>
      <c r="BC262" s="52">
        <f t="shared" si="151"/>
        <v>100</v>
      </c>
      <c r="BD262" s="52">
        <f t="shared" si="152"/>
        <v>100</v>
      </c>
      <c r="BE262" s="51">
        <f t="shared" si="153"/>
        <v>100</v>
      </c>
      <c r="BF262" s="15">
        <f t="shared" si="154"/>
        <v>92.4</v>
      </c>
    </row>
    <row r="263" spans="1:58">
      <c r="A263" s="15">
        <f>'бланки '!D265</f>
        <v>260</v>
      </c>
      <c r="B263" s="15" t="str">
        <f>'бланки '!C265</f>
        <v>Муниципальное бюджетное общеобразовательное учреждение "Новоколоминская средняя общеобразовательная школа"</v>
      </c>
      <c r="C263" s="15">
        <f>анкеты!C261</f>
        <v>34</v>
      </c>
      <c r="D263" s="15">
        <f>SUMIF('бланки '!K265:Y265,"&lt;2")</f>
        <v>14</v>
      </c>
      <c r="E263" s="15">
        <f>COUNTIF('бланки '!K265:Y265,"&lt;2")</f>
        <v>14</v>
      </c>
      <c r="F263" s="15">
        <f>SUMIF('бланки '!Z265:CM265,"&lt;2")</f>
        <v>60</v>
      </c>
      <c r="G263" s="15">
        <f>COUNTIF('бланки '!Z265:CM265,"&lt;2")</f>
        <v>60</v>
      </c>
      <c r="H263" s="15">
        <f>SUM('бланки '!CN265:CQ265)</f>
        <v>4</v>
      </c>
      <c r="I263" s="15">
        <f>анкеты!E261</f>
        <v>34</v>
      </c>
      <c r="J263" s="15">
        <f>анкеты!D261</f>
        <v>34</v>
      </c>
      <c r="K263" s="15">
        <f>анкеты!G261</f>
        <v>34</v>
      </c>
      <c r="L263" s="15">
        <f>анкеты!F261</f>
        <v>34</v>
      </c>
      <c r="M263" s="15">
        <f t="shared" si="124"/>
        <v>100</v>
      </c>
      <c r="N263" s="15">
        <f t="shared" si="125"/>
        <v>100</v>
      </c>
      <c r="O263" s="15">
        <f t="shared" si="126"/>
        <v>100</v>
      </c>
      <c r="P263" s="15">
        <f t="shared" si="127"/>
        <v>100</v>
      </c>
      <c r="Q263" s="52">
        <f t="shared" si="128"/>
        <v>100</v>
      </c>
      <c r="R263" s="52">
        <f t="shared" si="129"/>
        <v>100</v>
      </c>
      <c r="S263" s="52">
        <f t="shared" si="130"/>
        <v>100</v>
      </c>
      <c r="T263" s="51">
        <f t="shared" si="131"/>
        <v>100</v>
      </c>
      <c r="U263" s="15">
        <f>SUM('бланки '!CR265:CV265)</f>
        <v>5</v>
      </c>
      <c r="V263" s="15"/>
      <c r="W263" s="15"/>
      <c r="X263" s="15">
        <f>анкеты!H261</f>
        <v>34</v>
      </c>
      <c r="Y263" s="15">
        <f t="shared" si="132"/>
        <v>34</v>
      </c>
      <c r="Z263" s="52">
        <f t="shared" si="133"/>
        <v>100</v>
      </c>
      <c r="AA263" s="52">
        <f t="shared" si="134"/>
        <v>100</v>
      </c>
      <c r="AB263" s="52">
        <f t="shared" si="135"/>
        <v>100</v>
      </c>
      <c r="AC263" s="20">
        <f t="shared" si="136"/>
        <v>100</v>
      </c>
      <c r="AD263" s="15">
        <f>IF('бланки '!I265=1,('бланки '!CX265+'бланки '!CZ265)*3,SUM('бланки '!CW265:DA265))</f>
        <v>1</v>
      </c>
      <c r="AE263" s="15">
        <f>IF('бланки '!H265=2,SUM('бланки '!DE265:DG265)*2-1,SUM('бланки '!DB265:DG265))</f>
        <v>4</v>
      </c>
      <c r="AF263" s="15">
        <f>анкеты!J261</f>
        <v>9</v>
      </c>
      <c r="AG263" s="15">
        <f>анкеты!I261</f>
        <v>9</v>
      </c>
      <c r="AH263" s="52">
        <f t="shared" si="137"/>
        <v>20</v>
      </c>
      <c r="AI263" s="52">
        <f t="shared" si="138"/>
        <v>80</v>
      </c>
      <c r="AJ263" s="2">
        <f t="shared" si="139"/>
        <v>100</v>
      </c>
      <c r="AK263" s="20">
        <f t="shared" si="140"/>
        <v>68</v>
      </c>
      <c r="AL263" s="15">
        <f>анкеты!K261</f>
        <v>34</v>
      </c>
      <c r="AM263" s="15">
        <f t="shared" si="141"/>
        <v>34</v>
      </c>
      <c r="AN263" s="15">
        <f>анкеты!L261</f>
        <v>34</v>
      </c>
      <c r="AO263" s="15">
        <f t="shared" si="142"/>
        <v>34</v>
      </c>
      <c r="AP263" s="15">
        <f>анкеты!N261</f>
        <v>34</v>
      </c>
      <c r="AQ263" s="15">
        <f>анкеты!M261</f>
        <v>34</v>
      </c>
      <c r="AR263" s="52">
        <f t="shared" si="143"/>
        <v>100</v>
      </c>
      <c r="AS263" s="52">
        <f t="shared" si="144"/>
        <v>100</v>
      </c>
      <c r="AT263" s="52">
        <f t="shared" si="145"/>
        <v>100</v>
      </c>
      <c r="AU263" s="51">
        <f t="shared" si="146"/>
        <v>100</v>
      </c>
      <c r="AV263" s="15">
        <f>анкеты!O261</f>
        <v>34</v>
      </c>
      <c r="AW263" s="15">
        <f t="shared" si="147"/>
        <v>34</v>
      </c>
      <c r="AX263" s="15">
        <f>анкеты!P261</f>
        <v>34</v>
      </c>
      <c r="AY263" s="15">
        <f t="shared" si="148"/>
        <v>34</v>
      </c>
      <c r="AZ263" s="15">
        <f>анкеты!Q261</f>
        <v>34</v>
      </c>
      <c r="BA263" s="15">
        <f t="shared" si="149"/>
        <v>34</v>
      </c>
      <c r="BB263" s="52">
        <f t="shared" si="150"/>
        <v>100</v>
      </c>
      <c r="BC263" s="52">
        <f t="shared" si="151"/>
        <v>100</v>
      </c>
      <c r="BD263" s="52">
        <f t="shared" si="152"/>
        <v>100</v>
      </c>
      <c r="BE263" s="51">
        <f t="shared" si="153"/>
        <v>100</v>
      </c>
      <c r="BF263" s="15">
        <f t="shared" si="154"/>
        <v>93.6</v>
      </c>
    </row>
    <row r="264" spans="1:58">
      <c r="A264" s="15">
        <f>'бланки '!D266</f>
        <v>261</v>
      </c>
      <c r="B264" s="15" t="str">
        <f>'бланки '!C266</f>
        <v>Муниципальное бюджетное общеобразовательное учреждение "Коломиногривская средняя общеобразовательная школа"</v>
      </c>
      <c r="C264" s="15">
        <f>анкеты!C262</f>
        <v>37</v>
      </c>
      <c r="D264" s="15">
        <f>SUMIF('бланки '!K266:Y266,"&lt;2")</f>
        <v>14</v>
      </c>
      <c r="E264" s="15">
        <f>COUNTIF('бланки '!K266:Y266,"&lt;2")</f>
        <v>14</v>
      </c>
      <c r="F264" s="15">
        <f>SUMIF('бланки '!Z266:CM266,"&lt;2")</f>
        <v>60</v>
      </c>
      <c r="G264" s="15">
        <f>COUNTIF('бланки '!Z266:CM266,"&lt;2")</f>
        <v>60</v>
      </c>
      <c r="H264" s="15">
        <f>SUM('бланки '!CN266:CQ266)</f>
        <v>4</v>
      </c>
      <c r="I264" s="15">
        <f>анкеты!E262</f>
        <v>37</v>
      </c>
      <c r="J264" s="15">
        <f>анкеты!D262</f>
        <v>37</v>
      </c>
      <c r="K264" s="15">
        <f>анкеты!G262</f>
        <v>37</v>
      </c>
      <c r="L264" s="15">
        <f>анкеты!F262</f>
        <v>37</v>
      </c>
      <c r="M264" s="15">
        <f t="shared" si="124"/>
        <v>100</v>
      </c>
      <c r="N264" s="15">
        <f t="shared" si="125"/>
        <v>100</v>
      </c>
      <c r="O264" s="15">
        <f t="shared" si="126"/>
        <v>100</v>
      </c>
      <c r="P264" s="15">
        <f t="shared" si="127"/>
        <v>100</v>
      </c>
      <c r="Q264" s="52">
        <f t="shared" si="128"/>
        <v>100</v>
      </c>
      <c r="R264" s="52">
        <f t="shared" si="129"/>
        <v>100</v>
      </c>
      <c r="S264" s="52">
        <f t="shared" si="130"/>
        <v>100</v>
      </c>
      <c r="T264" s="51">
        <f t="shared" si="131"/>
        <v>100</v>
      </c>
      <c r="U264" s="15">
        <f>SUM('бланки '!CR266:CV266)</f>
        <v>5</v>
      </c>
      <c r="V264" s="15"/>
      <c r="W264" s="15"/>
      <c r="X264" s="15">
        <f>анкеты!H262</f>
        <v>37</v>
      </c>
      <c r="Y264" s="15">
        <f t="shared" si="132"/>
        <v>37</v>
      </c>
      <c r="Z264" s="52">
        <f t="shared" si="133"/>
        <v>100</v>
      </c>
      <c r="AA264" s="52">
        <f t="shared" si="134"/>
        <v>100</v>
      </c>
      <c r="AB264" s="52">
        <f t="shared" si="135"/>
        <v>100</v>
      </c>
      <c r="AC264" s="20">
        <f t="shared" si="136"/>
        <v>100</v>
      </c>
      <c r="AD264" s="15">
        <f>IF('бланки '!I266=1,('бланки '!CX266+'бланки '!CZ266)*3,SUM('бланки '!CW266:DA266))</f>
        <v>2</v>
      </c>
      <c r="AE264" s="15">
        <f>IF('бланки '!H266=2,SUM('бланки '!DE266:DG266)*2-1,SUM('бланки '!DB266:DG266))</f>
        <v>3</v>
      </c>
      <c r="AF264" s="15">
        <f>анкеты!J262</f>
        <v>10</v>
      </c>
      <c r="AG264" s="15">
        <f>анкеты!I262</f>
        <v>10</v>
      </c>
      <c r="AH264" s="52">
        <f t="shared" si="137"/>
        <v>40</v>
      </c>
      <c r="AI264" s="52">
        <f t="shared" si="138"/>
        <v>60</v>
      </c>
      <c r="AJ264" s="2">
        <f t="shared" si="139"/>
        <v>100</v>
      </c>
      <c r="AK264" s="20">
        <f t="shared" si="140"/>
        <v>66</v>
      </c>
      <c r="AL264" s="15">
        <f>анкеты!K262</f>
        <v>37</v>
      </c>
      <c r="AM264" s="15">
        <f t="shared" si="141"/>
        <v>37</v>
      </c>
      <c r="AN264" s="15">
        <f>анкеты!L262</f>
        <v>37</v>
      </c>
      <c r="AO264" s="15">
        <f t="shared" si="142"/>
        <v>37</v>
      </c>
      <c r="AP264" s="15">
        <f>анкеты!N262</f>
        <v>37</v>
      </c>
      <c r="AQ264" s="15">
        <f>анкеты!M262</f>
        <v>37</v>
      </c>
      <c r="AR264" s="52">
        <f t="shared" si="143"/>
        <v>100</v>
      </c>
      <c r="AS264" s="52">
        <f t="shared" si="144"/>
        <v>100</v>
      </c>
      <c r="AT264" s="52">
        <f t="shared" si="145"/>
        <v>100</v>
      </c>
      <c r="AU264" s="51">
        <f t="shared" si="146"/>
        <v>100</v>
      </c>
      <c r="AV264" s="15">
        <f>анкеты!O262</f>
        <v>37</v>
      </c>
      <c r="AW264" s="15">
        <f t="shared" si="147"/>
        <v>37</v>
      </c>
      <c r="AX264" s="15">
        <f>анкеты!P262</f>
        <v>37</v>
      </c>
      <c r="AY264" s="15">
        <f t="shared" si="148"/>
        <v>37</v>
      </c>
      <c r="AZ264" s="15">
        <f>анкеты!Q262</f>
        <v>37</v>
      </c>
      <c r="BA264" s="15">
        <f t="shared" si="149"/>
        <v>37</v>
      </c>
      <c r="BB264" s="52">
        <f t="shared" si="150"/>
        <v>100</v>
      </c>
      <c r="BC264" s="52">
        <f t="shared" si="151"/>
        <v>100</v>
      </c>
      <c r="BD264" s="52">
        <f t="shared" si="152"/>
        <v>100</v>
      </c>
      <c r="BE264" s="51">
        <f t="shared" si="153"/>
        <v>100</v>
      </c>
      <c r="BF264" s="15">
        <f t="shared" si="154"/>
        <v>93.2</v>
      </c>
    </row>
    <row r="265" spans="1:58">
      <c r="A265" s="15">
        <f>'бланки '!D267</f>
        <v>262</v>
      </c>
      <c r="B265" s="15" t="str">
        <f>'бланки '!C267</f>
        <v>Муниципальное бюджетное общеобразовательное учреждение «Анастасьевская средняя общеобразовательная школа»</v>
      </c>
      <c r="C265" s="15">
        <f>анкеты!C263</f>
        <v>25</v>
      </c>
      <c r="D265" s="15">
        <f>SUMIF('бланки '!K267:Y267,"&lt;2")</f>
        <v>14</v>
      </c>
      <c r="E265" s="15">
        <f>COUNTIF('бланки '!K267:Y267,"&lt;2")</f>
        <v>14</v>
      </c>
      <c r="F265" s="15">
        <f>SUMIF('бланки '!Z267:CM267,"&lt;2")</f>
        <v>60</v>
      </c>
      <c r="G265" s="15">
        <f>COUNTIF('бланки '!Z267:CM267,"&lt;2")</f>
        <v>60</v>
      </c>
      <c r="H265" s="15">
        <f>SUM('бланки '!CN267:CQ267)</f>
        <v>4</v>
      </c>
      <c r="I265" s="15">
        <f>анкеты!E263</f>
        <v>25</v>
      </c>
      <c r="J265" s="15">
        <f>анкеты!D263</f>
        <v>25</v>
      </c>
      <c r="K265" s="15">
        <f>анкеты!G263</f>
        <v>25</v>
      </c>
      <c r="L265" s="15">
        <f>анкеты!F263</f>
        <v>25</v>
      </c>
      <c r="M265" s="15">
        <f t="shared" si="124"/>
        <v>100</v>
      </c>
      <c r="N265" s="15">
        <f t="shared" si="125"/>
        <v>100</v>
      </c>
      <c r="O265" s="15">
        <f t="shared" si="126"/>
        <v>100</v>
      </c>
      <c r="P265" s="15">
        <f t="shared" si="127"/>
        <v>100</v>
      </c>
      <c r="Q265" s="52">
        <f t="shared" si="128"/>
        <v>100</v>
      </c>
      <c r="R265" s="52">
        <f t="shared" si="129"/>
        <v>100</v>
      </c>
      <c r="S265" s="52">
        <f t="shared" si="130"/>
        <v>100</v>
      </c>
      <c r="T265" s="51">
        <f t="shared" si="131"/>
        <v>100</v>
      </c>
      <c r="U265" s="15">
        <f>SUM('бланки '!CR267:CV267)</f>
        <v>5</v>
      </c>
      <c r="V265" s="15"/>
      <c r="W265" s="15"/>
      <c r="X265" s="15">
        <f>анкеты!H263</f>
        <v>25</v>
      </c>
      <c r="Y265" s="15">
        <f t="shared" si="132"/>
        <v>25</v>
      </c>
      <c r="Z265" s="52">
        <f t="shared" si="133"/>
        <v>100</v>
      </c>
      <c r="AA265" s="52">
        <f t="shared" si="134"/>
        <v>100</v>
      </c>
      <c r="AB265" s="52">
        <f t="shared" si="135"/>
        <v>100</v>
      </c>
      <c r="AC265" s="20">
        <f t="shared" si="136"/>
        <v>100</v>
      </c>
      <c r="AD265" s="15">
        <f>IF('бланки '!I267=1,('бланки '!CX267+'бланки '!CZ267)*3,SUM('бланки '!CW267:DA267))</f>
        <v>1</v>
      </c>
      <c r="AE265" s="15">
        <f>IF('бланки '!H267=2,SUM('бланки '!DE267:DG267)*2-1,SUM('бланки '!DB267:DG267))</f>
        <v>3</v>
      </c>
      <c r="AF265" s="15">
        <f>анкеты!J263</f>
        <v>7</v>
      </c>
      <c r="AG265" s="15">
        <f>анкеты!I263</f>
        <v>7</v>
      </c>
      <c r="AH265" s="52">
        <f t="shared" si="137"/>
        <v>20</v>
      </c>
      <c r="AI265" s="52">
        <f t="shared" si="138"/>
        <v>60</v>
      </c>
      <c r="AJ265" s="2">
        <f t="shared" si="139"/>
        <v>100</v>
      </c>
      <c r="AK265" s="20">
        <f t="shared" si="140"/>
        <v>60</v>
      </c>
      <c r="AL265" s="15">
        <f>анкеты!K263</f>
        <v>25</v>
      </c>
      <c r="AM265" s="15">
        <f t="shared" si="141"/>
        <v>25</v>
      </c>
      <c r="AN265" s="15">
        <f>анкеты!L263</f>
        <v>25</v>
      </c>
      <c r="AO265" s="15">
        <f t="shared" si="142"/>
        <v>25</v>
      </c>
      <c r="AP265" s="15">
        <f>анкеты!N263</f>
        <v>25</v>
      </c>
      <c r="AQ265" s="15">
        <f>анкеты!M263</f>
        <v>25</v>
      </c>
      <c r="AR265" s="52">
        <f t="shared" si="143"/>
        <v>100</v>
      </c>
      <c r="AS265" s="52">
        <f t="shared" si="144"/>
        <v>100</v>
      </c>
      <c r="AT265" s="52">
        <f t="shared" si="145"/>
        <v>100</v>
      </c>
      <c r="AU265" s="51">
        <f t="shared" si="146"/>
        <v>100</v>
      </c>
      <c r="AV265" s="15">
        <f>анкеты!O263</f>
        <v>25</v>
      </c>
      <c r="AW265" s="15">
        <f t="shared" si="147"/>
        <v>25</v>
      </c>
      <c r="AX265" s="15">
        <f>анкеты!P263</f>
        <v>25</v>
      </c>
      <c r="AY265" s="15">
        <f t="shared" si="148"/>
        <v>25</v>
      </c>
      <c r="AZ265" s="15">
        <f>анкеты!Q263</f>
        <v>25</v>
      </c>
      <c r="BA265" s="15">
        <f t="shared" si="149"/>
        <v>25</v>
      </c>
      <c r="BB265" s="52">
        <f t="shared" si="150"/>
        <v>100</v>
      </c>
      <c r="BC265" s="52">
        <f t="shared" si="151"/>
        <v>100</v>
      </c>
      <c r="BD265" s="52">
        <f t="shared" si="152"/>
        <v>100</v>
      </c>
      <c r="BE265" s="51">
        <f t="shared" si="153"/>
        <v>100</v>
      </c>
      <c r="BF265" s="15">
        <f t="shared" si="154"/>
        <v>92</v>
      </c>
    </row>
    <row r="266" spans="1:58">
      <c r="A266" s="15">
        <f>'бланки '!D268</f>
        <v>263</v>
      </c>
      <c r="B266" s="15" t="str">
        <f>'бланки '!C268</f>
        <v>Муниципальное казённое общеобразовательное учреждение "Бабарыкинская средняя общеобразовательная школа"</v>
      </c>
      <c r="C266" s="15">
        <f>анкеты!C264</f>
        <v>32</v>
      </c>
      <c r="D266" s="15">
        <f>SUMIF('бланки '!K268:Y268,"&lt;2")</f>
        <v>14</v>
      </c>
      <c r="E266" s="15">
        <f>COUNTIF('бланки '!K268:Y268,"&lt;2")</f>
        <v>14</v>
      </c>
      <c r="F266" s="15">
        <f>SUMIF('бланки '!Z268:CM268,"&lt;2")</f>
        <v>60</v>
      </c>
      <c r="G266" s="15">
        <f>COUNTIF('бланки '!Z268:CM268,"&lt;2")</f>
        <v>60</v>
      </c>
      <c r="H266" s="15">
        <f>SUM('бланки '!CN268:CQ268)</f>
        <v>4</v>
      </c>
      <c r="I266" s="15">
        <f>анкеты!E264</f>
        <v>32</v>
      </c>
      <c r="J266" s="15">
        <f>анкеты!D264</f>
        <v>32</v>
      </c>
      <c r="K266" s="15">
        <f>анкеты!G264</f>
        <v>32</v>
      </c>
      <c r="L266" s="15">
        <f>анкеты!F264</f>
        <v>32</v>
      </c>
      <c r="M266" s="15">
        <f t="shared" si="124"/>
        <v>100</v>
      </c>
      <c r="N266" s="15">
        <f t="shared" si="125"/>
        <v>100</v>
      </c>
      <c r="O266" s="15">
        <f t="shared" si="126"/>
        <v>100</v>
      </c>
      <c r="P266" s="15">
        <f t="shared" si="127"/>
        <v>100</v>
      </c>
      <c r="Q266" s="52">
        <f t="shared" si="128"/>
        <v>100</v>
      </c>
      <c r="R266" s="52">
        <f t="shared" si="129"/>
        <v>100</v>
      </c>
      <c r="S266" s="52">
        <f t="shared" si="130"/>
        <v>100</v>
      </c>
      <c r="T266" s="51">
        <f t="shared" si="131"/>
        <v>100</v>
      </c>
      <c r="U266" s="15">
        <f>SUM('бланки '!CR268:CV268)</f>
        <v>5</v>
      </c>
      <c r="V266" s="15"/>
      <c r="W266" s="15"/>
      <c r="X266" s="15">
        <f>анкеты!H264</f>
        <v>32</v>
      </c>
      <c r="Y266" s="15">
        <f t="shared" si="132"/>
        <v>32</v>
      </c>
      <c r="Z266" s="52">
        <f t="shared" si="133"/>
        <v>100</v>
      </c>
      <c r="AA266" s="52">
        <f t="shared" si="134"/>
        <v>100</v>
      </c>
      <c r="AB266" s="52">
        <f t="shared" si="135"/>
        <v>100</v>
      </c>
      <c r="AC266" s="20">
        <f t="shared" si="136"/>
        <v>100</v>
      </c>
      <c r="AD266" s="15">
        <f>IF('бланки '!I268=1,('бланки '!CX268+'бланки '!CZ268)*3,SUM('бланки '!CW268:DA268))</f>
        <v>1</v>
      </c>
      <c r="AE266" s="15">
        <f>IF('бланки '!H268=2,SUM('бланки '!DE268:DG268)*2-1,SUM('бланки '!DB268:DG268))</f>
        <v>2</v>
      </c>
      <c r="AF266" s="15">
        <f>анкеты!J264</f>
        <v>8</v>
      </c>
      <c r="AG266" s="15">
        <f>анкеты!I264</f>
        <v>8</v>
      </c>
      <c r="AH266" s="52">
        <f t="shared" si="137"/>
        <v>20</v>
      </c>
      <c r="AI266" s="52">
        <f t="shared" si="138"/>
        <v>40</v>
      </c>
      <c r="AJ266" s="2">
        <f t="shared" si="139"/>
        <v>100</v>
      </c>
      <c r="AK266" s="20">
        <f t="shared" si="140"/>
        <v>52</v>
      </c>
      <c r="AL266" s="15">
        <f>анкеты!K264</f>
        <v>32</v>
      </c>
      <c r="AM266" s="15">
        <f t="shared" si="141"/>
        <v>32</v>
      </c>
      <c r="AN266" s="15">
        <f>анкеты!L264</f>
        <v>32</v>
      </c>
      <c r="AO266" s="15">
        <f t="shared" si="142"/>
        <v>32</v>
      </c>
      <c r="AP266" s="15">
        <f>анкеты!N264</f>
        <v>32</v>
      </c>
      <c r="AQ266" s="15">
        <f>анкеты!M264</f>
        <v>32</v>
      </c>
      <c r="AR266" s="52">
        <f t="shared" si="143"/>
        <v>100</v>
      </c>
      <c r="AS266" s="52">
        <f t="shared" si="144"/>
        <v>100</v>
      </c>
      <c r="AT266" s="52">
        <f t="shared" si="145"/>
        <v>100</v>
      </c>
      <c r="AU266" s="51">
        <f t="shared" si="146"/>
        <v>100</v>
      </c>
      <c r="AV266" s="15">
        <f>анкеты!O264</f>
        <v>32</v>
      </c>
      <c r="AW266" s="15">
        <f t="shared" si="147"/>
        <v>32</v>
      </c>
      <c r="AX266" s="15">
        <f>анкеты!P264</f>
        <v>32</v>
      </c>
      <c r="AY266" s="15">
        <f t="shared" si="148"/>
        <v>32</v>
      </c>
      <c r="AZ266" s="15">
        <f>анкеты!Q264</f>
        <v>32</v>
      </c>
      <c r="BA266" s="15">
        <f t="shared" si="149"/>
        <v>32</v>
      </c>
      <c r="BB266" s="52">
        <f t="shared" si="150"/>
        <v>100</v>
      </c>
      <c r="BC266" s="52">
        <f t="shared" si="151"/>
        <v>100</v>
      </c>
      <c r="BD266" s="52">
        <f t="shared" si="152"/>
        <v>100</v>
      </c>
      <c r="BE266" s="51">
        <f t="shared" si="153"/>
        <v>100</v>
      </c>
      <c r="BF266" s="15">
        <f t="shared" si="154"/>
        <v>90.4</v>
      </c>
    </row>
    <row r="267" spans="1:58">
      <c r="A267" s="15">
        <f>'бланки '!D269</f>
        <v>264</v>
      </c>
      <c r="B267" s="15" t="str">
        <f>'бланки '!C269</f>
        <v>Муниципальное казённое общеобразовательное учреждение «Баткатская средняя общеобразовательная школа»</v>
      </c>
      <c r="C267" s="15">
        <f>анкеты!C265</f>
        <v>59</v>
      </c>
      <c r="D267" s="15">
        <f>SUMIF('бланки '!K269:Y269,"&lt;2")</f>
        <v>14</v>
      </c>
      <c r="E267" s="15">
        <f>COUNTIF('бланки '!K269:Y269,"&lt;2")</f>
        <v>14</v>
      </c>
      <c r="F267" s="15">
        <f>SUMIF('бланки '!Z269:CM269,"&lt;2")</f>
        <v>60</v>
      </c>
      <c r="G267" s="15">
        <f>COUNTIF('бланки '!Z269:CM269,"&lt;2")</f>
        <v>60</v>
      </c>
      <c r="H267" s="15">
        <f>SUM('бланки '!CN269:CQ269)</f>
        <v>4</v>
      </c>
      <c r="I267" s="15">
        <f>анкеты!E265</f>
        <v>59</v>
      </c>
      <c r="J267" s="15">
        <f>анкеты!D265</f>
        <v>59</v>
      </c>
      <c r="K267" s="15">
        <f>анкеты!G265</f>
        <v>59</v>
      </c>
      <c r="L267" s="15">
        <f>анкеты!F265</f>
        <v>59</v>
      </c>
      <c r="M267" s="15">
        <f t="shared" si="124"/>
        <v>100</v>
      </c>
      <c r="N267" s="15">
        <f t="shared" si="125"/>
        <v>100</v>
      </c>
      <c r="O267" s="15">
        <f t="shared" si="126"/>
        <v>100</v>
      </c>
      <c r="P267" s="15">
        <f t="shared" si="127"/>
        <v>100</v>
      </c>
      <c r="Q267" s="52">
        <f t="shared" si="128"/>
        <v>100</v>
      </c>
      <c r="R267" s="52">
        <f t="shared" si="129"/>
        <v>100</v>
      </c>
      <c r="S267" s="52">
        <f t="shared" si="130"/>
        <v>100</v>
      </c>
      <c r="T267" s="51">
        <f t="shared" si="131"/>
        <v>100</v>
      </c>
      <c r="U267" s="15">
        <f>SUM('бланки '!CR269:CV269)</f>
        <v>5</v>
      </c>
      <c r="V267" s="15"/>
      <c r="W267" s="15"/>
      <c r="X267" s="15">
        <f>анкеты!H265</f>
        <v>59</v>
      </c>
      <c r="Y267" s="15">
        <f t="shared" si="132"/>
        <v>59</v>
      </c>
      <c r="Z267" s="52">
        <f t="shared" si="133"/>
        <v>100</v>
      </c>
      <c r="AA267" s="52">
        <f t="shared" si="134"/>
        <v>100</v>
      </c>
      <c r="AB267" s="52">
        <f t="shared" si="135"/>
        <v>100</v>
      </c>
      <c r="AC267" s="20">
        <f t="shared" si="136"/>
        <v>100</v>
      </c>
      <c r="AD267" s="15">
        <f>IF('бланки '!I269=1,('бланки '!CX269+'бланки '!CZ269)*3,SUM('бланки '!CW269:DA269))</f>
        <v>4</v>
      </c>
      <c r="AE267" s="15">
        <f>IF('бланки '!H269=2,SUM('бланки '!DE269:DG269)*2-1,SUM('бланки '!DB269:DG269))</f>
        <v>3</v>
      </c>
      <c r="AF267" s="15">
        <f>анкеты!J265</f>
        <v>15</v>
      </c>
      <c r="AG267" s="15">
        <f>анкеты!I265</f>
        <v>15</v>
      </c>
      <c r="AH267" s="52">
        <f t="shared" si="137"/>
        <v>80</v>
      </c>
      <c r="AI267" s="52">
        <f t="shared" si="138"/>
        <v>60</v>
      </c>
      <c r="AJ267" s="2">
        <f t="shared" si="139"/>
        <v>100</v>
      </c>
      <c r="AK267" s="20">
        <f t="shared" si="140"/>
        <v>78</v>
      </c>
      <c r="AL267" s="15">
        <f>анкеты!K265</f>
        <v>59</v>
      </c>
      <c r="AM267" s="15">
        <f t="shared" si="141"/>
        <v>59</v>
      </c>
      <c r="AN267" s="15">
        <f>анкеты!L265</f>
        <v>59</v>
      </c>
      <c r="AO267" s="15">
        <f t="shared" si="142"/>
        <v>59</v>
      </c>
      <c r="AP267" s="15">
        <f>анкеты!N265</f>
        <v>59</v>
      </c>
      <c r="AQ267" s="15">
        <f>анкеты!M265</f>
        <v>59</v>
      </c>
      <c r="AR267" s="52">
        <f t="shared" si="143"/>
        <v>100</v>
      </c>
      <c r="AS267" s="52">
        <f t="shared" si="144"/>
        <v>100</v>
      </c>
      <c r="AT267" s="52">
        <f t="shared" si="145"/>
        <v>100</v>
      </c>
      <c r="AU267" s="51">
        <f t="shared" si="146"/>
        <v>100</v>
      </c>
      <c r="AV267" s="15">
        <f>анкеты!O265</f>
        <v>59</v>
      </c>
      <c r="AW267" s="15">
        <f t="shared" si="147"/>
        <v>59</v>
      </c>
      <c r="AX267" s="15">
        <f>анкеты!P265</f>
        <v>59</v>
      </c>
      <c r="AY267" s="15">
        <f t="shared" si="148"/>
        <v>59</v>
      </c>
      <c r="AZ267" s="15">
        <f>анкеты!Q265</f>
        <v>59</v>
      </c>
      <c r="BA267" s="15">
        <f t="shared" si="149"/>
        <v>59</v>
      </c>
      <c r="BB267" s="52">
        <f t="shared" si="150"/>
        <v>100</v>
      </c>
      <c r="BC267" s="52">
        <f t="shared" si="151"/>
        <v>100</v>
      </c>
      <c r="BD267" s="52">
        <f t="shared" si="152"/>
        <v>100</v>
      </c>
      <c r="BE267" s="51">
        <f t="shared" si="153"/>
        <v>100</v>
      </c>
      <c r="BF267" s="15">
        <f t="shared" si="154"/>
        <v>95.6</v>
      </c>
    </row>
    <row r="268" spans="1:58">
      <c r="A268" s="15">
        <f>'бланки '!D270</f>
        <v>265</v>
      </c>
      <c r="B268" s="15" t="str">
        <f>'бланки '!C270</f>
        <v>Муниципальное казённое образовательное учреждение «Гусевская средняя общеобразовательная школа»</v>
      </c>
      <c r="C268" s="15">
        <f>анкеты!C266</f>
        <v>30</v>
      </c>
      <c r="D268" s="15">
        <f>SUMIF('бланки '!K270:Y270,"&lt;2")</f>
        <v>14</v>
      </c>
      <c r="E268" s="15">
        <f>COUNTIF('бланки '!K270:Y270,"&lt;2")</f>
        <v>14</v>
      </c>
      <c r="F268" s="15">
        <f>SUMIF('бланки '!Z270:CM270,"&lt;2")</f>
        <v>60</v>
      </c>
      <c r="G268" s="15">
        <f>COUNTIF('бланки '!Z270:CM270,"&lt;2")</f>
        <v>60</v>
      </c>
      <c r="H268" s="15">
        <f>SUM('бланки '!CN270:CQ270)</f>
        <v>4</v>
      </c>
      <c r="I268" s="15">
        <f>анкеты!E266</f>
        <v>30</v>
      </c>
      <c r="J268" s="15">
        <f>анкеты!D266</f>
        <v>30</v>
      </c>
      <c r="K268" s="15">
        <f>анкеты!G266</f>
        <v>30</v>
      </c>
      <c r="L268" s="15">
        <f>анкеты!F266</f>
        <v>30</v>
      </c>
      <c r="M268" s="15">
        <f t="shared" si="124"/>
        <v>100</v>
      </c>
      <c r="N268" s="15">
        <f t="shared" si="125"/>
        <v>100</v>
      </c>
      <c r="O268" s="15">
        <f t="shared" si="126"/>
        <v>100</v>
      </c>
      <c r="P268" s="15">
        <f t="shared" si="127"/>
        <v>100</v>
      </c>
      <c r="Q268" s="52">
        <f t="shared" si="128"/>
        <v>100</v>
      </c>
      <c r="R268" s="52">
        <f t="shared" si="129"/>
        <v>100</v>
      </c>
      <c r="S268" s="52">
        <f t="shared" si="130"/>
        <v>100</v>
      </c>
      <c r="T268" s="51">
        <f t="shared" si="131"/>
        <v>100</v>
      </c>
      <c r="U268" s="15">
        <f>SUM('бланки '!CR270:CV270)</f>
        <v>5</v>
      </c>
      <c r="V268" s="15"/>
      <c r="W268" s="15"/>
      <c r="X268" s="15">
        <f>анкеты!H266</f>
        <v>30</v>
      </c>
      <c r="Y268" s="15">
        <f t="shared" si="132"/>
        <v>30</v>
      </c>
      <c r="Z268" s="52">
        <f t="shared" si="133"/>
        <v>100</v>
      </c>
      <c r="AA268" s="52">
        <f t="shared" si="134"/>
        <v>100</v>
      </c>
      <c r="AB268" s="52">
        <f t="shared" si="135"/>
        <v>100</v>
      </c>
      <c r="AC268" s="20">
        <f t="shared" si="136"/>
        <v>100</v>
      </c>
      <c r="AD268" s="15">
        <f>IF('бланки '!I270=1,('бланки '!CX270+'бланки '!CZ270)*3,SUM('бланки '!CW270:DA270))</f>
        <v>0</v>
      </c>
      <c r="AE268" s="15">
        <f>IF('бланки '!H270=2,SUM('бланки '!DE270:DG270)*2-1,SUM('бланки '!DB270:DG270))</f>
        <v>2</v>
      </c>
      <c r="AF268" s="15">
        <f>анкеты!J266</f>
        <v>8</v>
      </c>
      <c r="AG268" s="15">
        <f>анкеты!I266</f>
        <v>8</v>
      </c>
      <c r="AH268" s="52">
        <f t="shared" si="137"/>
        <v>0</v>
      </c>
      <c r="AI268" s="52">
        <f t="shared" si="138"/>
        <v>40</v>
      </c>
      <c r="AJ268" s="2">
        <f t="shared" si="139"/>
        <v>100</v>
      </c>
      <c r="AK268" s="20">
        <f t="shared" si="140"/>
        <v>46</v>
      </c>
      <c r="AL268" s="15">
        <f>анкеты!K266</f>
        <v>30</v>
      </c>
      <c r="AM268" s="15">
        <f t="shared" si="141"/>
        <v>30</v>
      </c>
      <c r="AN268" s="15">
        <f>анкеты!L266</f>
        <v>30</v>
      </c>
      <c r="AO268" s="15">
        <f t="shared" si="142"/>
        <v>30</v>
      </c>
      <c r="AP268" s="15">
        <f>анкеты!N266</f>
        <v>30</v>
      </c>
      <c r="AQ268" s="15">
        <f>анкеты!M266</f>
        <v>30</v>
      </c>
      <c r="AR268" s="52">
        <f t="shared" si="143"/>
        <v>100</v>
      </c>
      <c r="AS268" s="52">
        <f t="shared" si="144"/>
        <v>100</v>
      </c>
      <c r="AT268" s="52">
        <f t="shared" si="145"/>
        <v>100</v>
      </c>
      <c r="AU268" s="51">
        <f t="shared" si="146"/>
        <v>100</v>
      </c>
      <c r="AV268" s="15">
        <f>анкеты!O266</f>
        <v>30</v>
      </c>
      <c r="AW268" s="15">
        <f t="shared" si="147"/>
        <v>30</v>
      </c>
      <c r="AX268" s="15">
        <f>анкеты!P266</f>
        <v>30</v>
      </c>
      <c r="AY268" s="15">
        <f t="shared" si="148"/>
        <v>30</v>
      </c>
      <c r="AZ268" s="15">
        <f>анкеты!Q266</f>
        <v>30</v>
      </c>
      <c r="BA268" s="15">
        <f t="shared" si="149"/>
        <v>30</v>
      </c>
      <c r="BB268" s="52">
        <f t="shared" si="150"/>
        <v>100</v>
      </c>
      <c r="BC268" s="52">
        <f t="shared" si="151"/>
        <v>100</v>
      </c>
      <c r="BD268" s="52">
        <f t="shared" si="152"/>
        <v>100</v>
      </c>
      <c r="BE268" s="51">
        <f t="shared" si="153"/>
        <v>100</v>
      </c>
      <c r="BF268" s="15">
        <f t="shared" si="154"/>
        <v>89.2</v>
      </c>
    </row>
    <row r="269" spans="1:58">
      <c r="A269" s="15">
        <f>'бланки '!D271</f>
        <v>266</v>
      </c>
      <c r="B269" s="15" t="str">
        <f>'бланки '!C271</f>
        <v>Муниципальное казённое общеобразовательное учреждение "Каргалинская основная общеобразовательная школа"</v>
      </c>
      <c r="C269" s="15">
        <f>анкеты!C267</f>
        <v>26</v>
      </c>
      <c r="D269" s="15">
        <f>SUMIF('бланки '!K271:Y271,"&lt;2")</f>
        <v>14</v>
      </c>
      <c r="E269" s="15">
        <f>COUNTIF('бланки '!K271:Y271,"&lt;2")</f>
        <v>14</v>
      </c>
      <c r="F269" s="15">
        <f>SUMIF('бланки '!Z271:CM271,"&lt;2")</f>
        <v>60</v>
      </c>
      <c r="G269" s="15">
        <f>COUNTIF('бланки '!Z271:CM271,"&lt;2")</f>
        <v>60</v>
      </c>
      <c r="H269" s="15">
        <f>SUM('бланки '!CN271:CQ271)</f>
        <v>4</v>
      </c>
      <c r="I269" s="15">
        <f>анкеты!E267</f>
        <v>26</v>
      </c>
      <c r="J269" s="15">
        <f>анкеты!D267</f>
        <v>26</v>
      </c>
      <c r="K269" s="15">
        <f>анкеты!G267</f>
        <v>26</v>
      </c>
      <c r="L269" s="15">
        <f>анкеты!F267</f>
        <v>26</v>
      </c>
      <c r="M269" s="15">
        <f t="shared" si="124"/>
        <v>100</v>
      </c>
      <c r="N269" s="15">
        <f t="shared" si="125"/>
        <v>100</v>
      </c>
      <c r="O269" s="15">
        <f t="shared" si="126"/>
        <v>100</v>
      </c>
      <c r="P269" s="15">
        <f t="shared" si="127"/>
        <v>100</v>
      </c>
      <c r="Q269" s="52">
        <f t="shared" si="128"/>
        <v>100</v>
      </c>
      <c r="R269" s="52">
        <f t="shared" si="129"/>
        <v>100</v>
      </c>
      <c r="S269" s="52">
        <f t="shared" si="130"/>
        <v>100</v>
      </c>
      <c r="T269" s="51">
        <f t="shared" si="131"/>
        <v>100</v>
      </c>
      <c r="U269" s="15">
        <f>SUM('бланки '!CR271:CV271)</f>
        <v>5</v>
      </c>
      <c r="V269" s="15"/>
      <c r="W269" s="15"/>
      <c r="X269" s="15">
        <f>анкеты!H267</f>
        <v>26</v>
      </c>
      <c r="Y269" s="15">
        <f t="shared" si="132"/>
        <v>26</v>
      </c>
      <c r="Z269" s="52">
        <f t="shared" si="133"/>
        <v>100</v>
      </c>
      <c r="AA269" s="52">
        <f t="shared" si="134"/>
        <v>100</v>
      </c>
      <c r="AB269" s="52">
        <f t="shared" si="135"/>
        <v>100</v>
      </c>
      <c r="AC269" s="20">
        <f t="shared" si="136"/>
        <v>100</v>
      </c>
      <c r="AD269" s="15">
        <f>IF('бланки '!I271=1,('бланки '!CX271+'бланки '!CZ271)*3,SUM('бланки '!CW271:DA271))</f>
        <v>4</v>
      </c>
      <c r="AE269" s="15">
        <f>IF('бланки '!H271=2,SUM('бланки '!DE271:DG271)*2-1,SUM('бланки '!DB271:DG271))</f>
        <v>3</v>
      </c>
      <c r="AF269" s="15">
        <f>анкеты!J267</f>
        <v>7</v>
      </c>
      <c r="AG269" s="15">
        <f>анкеты!I267</f>
        <v>7</v>
      </c>
      <c r="AH269" s="52">
        <f t="shared" si="137"/>
        <v>80</v>
      </c>
      <c r="AI269" s="52">
        <f t="shared" si="138"/>
        <v>60</v>
      </c>
      <c r="AJ269" s="2">
        <f t="shared" si="139"/>
        <v>100</v>
      </c>
      <c r="AK269" s="20">
        <f t="shared" si="140"/>
        <v>78</v>
      </c>
      <c r="AL269" s="15">
        <f>анкеты!K267</f>
        <v>26</v>
      </c>
      <c r="AM269" s="15">
        <f t="shared" si="141"/>
        <v>26</v>
      </c>
      <c r="AN269" s="15">
        <f>анкеты!L267</f>
        <v>26</v>
      </c>
      <c r="AO269" s="15">
        <f t="shared" si="142"/>
        <v>26</v>
      </c>
      <c r="AP269" s="15">
        <f>анкеты!N267</f>
        <v>26</v>
      </c>
      <c r="AQ269" s="15">
        <f>анкеты!M267</f>
        <v>26</v>
      </c>
      <c r="AR269" s="52">
        <f t="shared" si="143"/>
        <v>100</v>
      </c>
      <c r="AS269" s="52">
        <f t="shared" si="144"/>
        <v>100</v>
      </c>
      <c r="AT269" s="52">
        <f t="shared" si="145"/>
        <v>100</v>
      </c>
      <c r="AU269" s="51">
        <f t="shared" si="146"/>
        <v>100</v>
      </c>
      <c r="AV269" s="15">
        <f>анкеты!O267</f>
        <v>26</v>
      </c>
      <c r="AW269" s="15">
        <f t="shared" si="147"/>
        <v>26</v>
      </c>
      <c r="AX269" s="15">
        <f>анкеты!P267</f>
        <v>26</v>
      </c>
      <c r="AY269" s="15">
        <f t="shared" si="148"/>
        <v>26</v>
      </c>
      <c r="AZ269" s="15">
        <f>анкеты!Q267</f>
        <v>26</v>
      </c>
      <c r="BA269" s="15">
        <f t="shared" si="149"/>
        <v>26</v>
      </c>
      <c r="BB269" s="52">
        <f t="shared" si="150"/>
        <v>100</v>
      </c>
      <c r="BC269" s="52">
        <f t="shared" si="151"/>
        <v>100</v>
      </c>
      <c r="BD269" s="52">
        <f t="shared" si="152"/>
        <v>100</v>
      </c>
      <c r="BE269" s="51">
        <f t="shared" si="153"/>
        <v>100</v>
      </c>
      <c r="BF269" s="15">
        <f t="shared" si="154"/>
        <v>95.6</v>
      </c>
    </row>
    <row r="270" spans="1:58">
      <c r="A270" s="15">
        <f>'бланки '!D272</f>
        <v>267</v>
      </c>
      <c r="B270" s="15" t="str">
        <f>'бланки '!C272</f>
        <v>Муниципальное казённое общеобразовательное учреждение «Малобрагинская основная общеобразовательная школа»</v>
      </c>
      <c r="C270" s="15">
        <f>анкеты!C268</f>
        <v>7</v>
      </c>
      <c r="D270" s="15">
        <f>SUMIF('бланки '!K272:Y272,"&lt;2")</f>
        <v>14</v>
      </c>
      <c r="E270" s="15">
        <f>COUNTIF('бланки '!K272:Y272,"&lt;2")</f>
        <v>14</v>
      </c>
      <c r="F270" s="15">
        <f>SUMIF('бланки '!Z272:CM272,"&lt;2")</f>
        <v>60</v>
      </c>
      <c r="G270" s="15">
        <f>COUNTIF('бланки '!Z272:CM272,"&lt;2")</f>
        <v>60</v>
      </c>
      <c r="H270" s="15">
        <f>SUM('бланки '!CN272:CQ272)</f>
        <v>4</v>
      </c>
      <c r="I270" s="15">
        <f>анкеты!E268</f>
        <v>7</v>
      </c>
      <c r="J270" s="15">
        <f>анкеты!D268</f>
        <v>7</v>
      </c>
      <c r="K270" s="15">
        <f>анкеты!G268</f>
        <v>7</v>
      </c>
      <c r="L270" s="15">
        <f>анкеты!F268</f>
        <v>7</v>
      </c>
      <c r="M270" s="15">
        <f t="shared" si="124"/>
        <v>100</v>
      </c>
      <c r="N270" s="15">
        <f t="shared" si="125"/>
        <v>100</v>
      </c>
      <c r="O270" s="15">
        <f t="shared" si="126"/>
        <v>100</v>
      </c>
      <c r="P270" s="15">
        <f t="shared" si="127"/>
        <v>100</v>
      </c>
      <c r="Q270" s="52">
        <f t="shared" si="128"/>
        <v>100</v>
      </c>
      <c r="R270" s="52">
        <f t="shared" si="129"/>
        <v>100</v>
      </c>
      <c r="S270" s="52">
        <f t="shared" si="130"/>
        <v>100</v>
      </c>
      <c r="T270" s="51">
        <f t="shared" si="131"/>
        <v>100</v>
      </c>
      <c r="U270" s="15">
        <f>SUM('бланки '!CR272:CV272)</f>
        <v>5</v>
      </c>
      <c r="V270" s="15"/>
      <c r="W270" s="15"/>
      <c r="X270" s="15">
        <f>анкеты!H268</f>
        <v>7</v>
      </c>
      <c r="Y270" s="15">
        <f t="shared" si="132"/>
        <v>7</v>
      </c>
      <c r="Z270" s="52">
        <f t="shared" si="133"/>
        <v>100</v>
      </c>
      <c r="AA270" s="52">
        <f t="shared" si="134"/>
        <v>100</v>
      </c>
      <c r="AB270" s="52">
        <f t="shared" si="135"/>
        <v>100</v>
      </c>
      <c r="AC270" s="20">
        <f t="shared" si="136"/>
        <v>100</v>
      </c>
      <c r="AD270" s="15">
        <f>IF('бланки '!I272=1,('бланки '!CX272+'бланки '!CZ272)*3,SUM('бланки '!CW272:DA272))</f>
        <v>0</v>
      </c>
      <c r="AE270" s="15">
        <f>IF('бланки '!H272=2,SUM('бланки '!DE272:DG272)*2-1,SUM('бланки '!DB272:DG272))</f>
        <v>2</v>
      </c>
      <c r="AF270" s="15">
        <f>анкеты!J268</f>
        <v>2</v>
      </c>
      <c r="AG270" s="15">
        <f>анкеты!I268</f>
        <v>2</v>
      </c>
      <c r="AH270" s="52">
        <f t="shared" si="137"/>
        <v>0</v>
      </c>
      <c r="AI270" s="52">
        <f t="shared" si="138"/>
        <v>40</v>
      </c>
      <c r="AJ270" s="2">
        <f t="shared" si="139"/>
        <v>100</v>
      </c>
      <c r="AK270" s="20">
        <f t="shared" si="140"/>
        <v>46</v>
      </c>
      <c r="AL270" s="15">
        <f>анкеты!K268</f>
        <v>7</v>
      </c>
      <c r="AM270" s="15">
        <f t="shared" si="141"/>
        <v>7</v>
      </c>
      <c r="AN270" s="15">
        <f>анкеты!L268</f>
        <v>7</v>
      </c>
      <c r="AO270" s="15">
        <f t="shared" si="142"/>
        <v>7</v>
      </c>
      <c r="AP270" s="15">
        <f>анкеты!N268</f>
        <v>7</v>
      </c>
      <c r="AQ270" s="15">
        <f>анкеты!M268</f>
        <v>7</v>
      </c>
      <c r="AR270" s="52">
        <f t="shared" si="143"/>
        <v>100</v>
      </c>
      <c r="AS270" s="52">
        <f t="shared" si="144"/>
        <v>100</v>
      </c>
      <c r="AT270" s="52">
        <f t="shared" si="145"/>
        <v>100</v>
      </c>
      <c r="AU270" s="51">
        <f t="shared" si="146"/>
        <v>100</v>
      </c>
      <c r="AV270" s="15">
        <f>анкеты!O268</f>
        <v>7</v>
      </c>
      <c r="AW270" s="15">
        <f t="shared" si="147"/>
        <v>7</v>
      </c>
      <c r="AX270" s="15">
        <f>анкеты!P268</f>
        <v>7</v>
      </c>
      <c r="AY270" s="15">
        <f t="shared" si="148"/>
        <v>7</v>
      </c>
      <c r="AZ270" s="15">
        <f>анкеты!Q268</f>
        <v>7</v>
      </c>
      <c r="BA270" s="15">
        <f t="shared" si="149"/>
        <v>7</v>
      </c>
      <c r="BB270" s="52">
        <f t="shared" si="150"/>
        <v>100</v>
      </c>
      <c r="BC270" s="52">
        <f t="shared" si="151"/>
        <v>100</v>
      </c>
      <c r="BD270" s="52">
        <f t="shared" si="152"/>
        <v>100</v>
      </c>
      <c r="BE270" s="51">
        <f t="shared" si="153"/>
        <v>100</v>
      </c>
      <c r="BF270" s="15">
        <f t="shared" si="154"/>
        <v>89.2</v>
      </c>
    </row>
    <row r="271" spans="1:58">
      <c r="A271" s="15">
        <f>'бланки '!D273</f>
        <v>268</v>
      </c>
      <c r="B271" s="15" t="str">
        <f>'бланки '!C273</f>
        <v>Муниципальное казённое общеобразовательное учреждение "Маркеловская средняя общеобразовательная школа"</v>
      </c>
      <c r="C271" s="15">
        <f>анкеты!C269</f>
        <v>62</v>
      </c>
      <c r="D271" s="15">
        <f>SUMIF('бланки '!K273:Y273,"&lt;2")</f>
        <v>14</v>
      </c>
      <c r="E271" s="15">
        <f>COUNTIF('бланки '!K273:Y273,"&lt;2")</f>
        <v>14</v>
      </c>
      <c r="F271" s="15">
        <f>SUMIF('бланки '!Z273:CM273,"&lt;2")</f>
        <v>60</v>
      </c>
      <c r="G271" s="15">
        <f>COUNTIF('бланки '!Z273:CM273,"&lt;2")</f>
        <v>60</v>
      </c>
      <c r="H271" s="15">
        <f>SUM('бланки '!CN273:CQ273)</f>
        <v>4</v>
      </c>
      <c r="I271" s="15">
        <f>анкеты!E269</f>
        <v>62</v>
      </c>
      <c r="J271" s="15">
        <f>анкеты!D269</f>
        <v>62</v>
      </c>
      <c r="K271" s="15">
        <f>анкеты!G269</f>
        <v>62</v>
      </c>
      <c r="L271" s="15">
        <f>анкеты!F269</f>
        <v>62</v>
      </c>
      <c r="M271" s="15">
        <f t="shared" si="124"/>
        <v>100</v>
      </c>
      <c r="N271" s="15">
        <f t="shared" si="125"/>
        <v>100</v>
      </c>
      <c r="O271" s="15">
        <f t="shared" si="126"/>
        <v>100</v>
      </c>
      <c r="P271" s="15">
        <f t="shared" si="127"/>
        <v>100</v>
      </c>
      <c r="Q271" s="52">
        <f t="shared" si="128"/>
        <v>100</v>
      </c>
      <c r="R271" s="52">
        <f t="shared" si="129"/>
        <v>100</v>
      </c>
      <c r="S271" s="52">
        <f t="shared" si="130"/>
        <v>100</v>
      </c>
      <c r="T271" s="51">
        <f t="shared" si="131"/>
        <v>100</v>
      </c>
      <c r="U271" s="15">
        <f>SUM('бланки '!CR273:CV273)</f>
        <v>5</v>
      </c>
      <c r="V271" s="15"/>
      <c r="W271" s="15"/>
      <c r="X271" s="15">
        <f>анкеты!H269</f>
        <v>62</v>
      </c>
      <c r="Y271" s="15">
        <f t="shared" si="132"/>
        <v>62</v>
      </c>
      <c r="Z271" s="52">
        <f t="shared" si="133"/>
        <v>100</v>
      </c>
      <c r="AA271" s="52">
        <f t="shared" si="134"/>
        <v>100</v>
      </c>
      <c r="AB271" s="52">
        <f t="shared" si="135"/>
        <v>100</v>
      </c>
      <c r="AC271" s="20">
        <f t="shared" si="136"/>
        <v>100</v>
      </c>
      <c r="AD271" s="15">
        <f>IF('бланки '!I273=1,('бланки '!CX273+'бланки '!CZ273)*3,SUM('бланки '!CW273:DA273))</f>
        <v>1</v>
      </c>
      <c r="AE271" s="15">
        <f>IF('бланки '!H273=2,SUM('бланки '!DE273:DG273)*2-1,SUM('бланки '!DB273:DG273))</f>
        <v>3</v>
      </c>
      <c r="AF271" s="15">
        <f>анкеты!J269</f>
        <v>16</v>
      </c>
      <c r="AG271" s="15">
        <f>анкеты!I269</f>
        <v>16</v>
      </c>
      <c r="AH271" s="52">
        <f t="shared" si="137"/>
        <v>20</v>
      </c>
      <c r="AI271" s="52">
        <f t="shared" si="138"/>
        <v>60</v>
      </c>
      <c r="AJ271" s="2">
        <f t="shared" si="139"/>
        <v>100</v>
      </c>
      <c r="AK271" s="20">
        <f t="shared" si="140"/>
        <v>60</v>
      </c>
      <c r="AL271" s="15">
        <f>анкеты!K269</f>
        <v>62</v>
      </c>
      <c r="AM271" s="15">
        <f t="shared" si="141"/>
        <v>62</v>
      </c>
      <c r="AN271" s="15">
        <f>анкеты!L269</f>
        <v>62</v>
      </c>
      <c r="AO271" s="15">
        <f t="shared" si="142"/>
        <v>62</v>
      </c>
      <c r="AP271" s="15">
        <f>анкеты!N269</f>
        <v>62</v>
      </c>
      <c r="AQ271" s="15">
        <f>анкеты!M269</f>
        <v>62</v>
      </c>
      <c r="AR271" s="52">
        <f t="shared" si="143"/>
        <v>100</v>
      </c>
      <c r="AS271" s="52">
        <f t="shared" si="144"/>
        <v>100</v>
      </c>
      <c r="AT271" s="52">
        <f t="shared" si="145"/>
        <v>100</v>
      </c>
      <c r="AU271" s="51">
        <f t="shared" si="146"/>
        <v>100</v>
      </c>
      <c r="AV271" s="15">
        <f>анкеты!O269</f>
        <v>62</v>
      </c>
      <c r="AW271" s="15">
        <f t="shared" si="147"/>
        <v>62</v>
      </c>
      <c r="AX271" s="15">
        <f>анкеты!P269</f>
        <v>62</v>
      </c>
      <c r="AY271" s="15">
        <f t="shared" si="148"/>
        <v>62</v>
      </c>
      <c r="AZ271" s="15">
        <f>анкеты!Q269</f>
        <v>62</v>
      </c>
      <c r="BA271" s="15">
        <f t="shared" si="149"/>
        <v>62</v>
      </c>
      <c r="BB271" s="52">
        <f t="shared" si="150"/>
        <v>100</v>
      </c>
      <c r="BC271" s="52">
        <f t="shared" si="151"/>
        <v>100</v>
      </c>
      <c r="BD271" s="52">
        <f t="shared" si="152"/>
        <v>100</v>
      </c>
      <c r="BE271" s="51">
        <f t="shared" si="153"/>
        <v>100</v>
      </c>
      <c r="BF271" s="15">
        <f t="shared" si="154"/>
        <v>92</v>
      </c>
    </row>
    <row r="272" spans="1:58">
      <c r="A272" s="15">
        <f>'бланки '!D274</f>
        <v>269</v>
      </c>
      <c r="B272" s="15" t="str">
        <f>'бланки '!C274</f>
        <v>Муниципальное казённое общеобразовательное учреждение "Монастырская основная общеобразовательная школа"</v>
      </c>
      <c r="C272" s="15">
        <f>анкеты!C270</f>
        <v>38</v>
      </c>
      <c r="D272" s="15">
        <f>SUMIF('бланки '!K274:Y274,"&lt;2")</f>
        <v>14</v>
      </c>
      <c r="E272" s="15">
        <f>COUNTIF('бланки '!K274:Y274,"&lt;2")</f>
        <v>14</v>
      </c>
      <c r="F272" s="15">
        <f>SUMIF('бланки '!Z274:CM274,"&lt;2")</f>
        <v>60</v>
      </c>
      <c r="G272" s="15">
        <f>COUNTIF('бланки '!Z274:CM274,"&lt;2")</f>
        <v>60</v>
      </c>
      <c r="H272" s="15">
        <f>SUM('бланки '!CN274:CQ274)</f>
        <v>4</v>
      </c>
      <c r="I272" s="15">
        <f>анкеты!E270</f>
        <v>38</v>
      </c>
      <c r="J272" s="15">
        <f>анкеты!D270</f>
        <v>38</v>
      </c>
      <c r="K272" s="15">
        <f>анкеты!G270</f>
        <v>38</v>
      </c>
      <c r="L272" s="15">
        <f>анкеты!F270</f>
        <v>38</v>
      </c>
      <c r="M272" s="15">
        <f t="shared" si="124"/>
        <v>100</v>
      </c>
      <c r="N272" s="15">
        <f t="shared" si="125"/>
        <v>100</v>
      </c>
      <c r="O272" s="15">
        <f t="shared" si="126"/>
        <v>100</v>
      </c>
      <c r="P272" s="15">
        <f t="shared" si="127"/>
        <v>100</v>
      </c>
      <c r="Q272" s="52">
        <f t="shared" si="128"/>
        <v>100</v>
      </c>
      <c r="R272" s="52">
        <f t="shared" si="129"/>
        <v>100</v>
      </c>
      <c r="S272" s="52">
        <f t="shared" si="130"/>
        <v>100</v>
      </c>
      <c r="T272" s="51">
        <f t="shared" si="131"/>
        <v>100</v>
      </c>
      <c r="U272" s="15">
        <f>SUM('бланки '!CR274:CV274)</f>
        <v>5</v>
      </c>
      <c r="V272" s="15"/>
      <c r="W272" s="15"/>
      <c r="X272" s="15">
        <f>анкеты!H270</f>
        <v>38</v>
      </c>
      <c r="Y272" s="15">
        <f t="shared" si="132"/>
        <v>38</v>
      </c>
      <c r="Z272" s="52">
        <f t="shared" si="133"/>
        <v>100</v>
      </c>
      <c r="AA272" s="52">
        <f t="shared" si="134"/>
        <v>100</v>
      </c>
      <c r="AB272" s="52">
        <f t="shared" si="135"/>
        <v>100</v>
      </c>
      <c r="AC272" s="20">
        <f t="shared" si="136"/>
        <v>100</v>
      </c>
      <c r="AD272" s="15">
        <f>IF('бланки '!I274=1,('бланки '!CX274+'бланки '!CZ274)*3,SUM('бланки '!CW274:DA274))</f>
        <v>2</v>
      </c>
      <c r="AE272" s="15">
        <f>IF('бланки '!H274=2,SUM('бланки '!DE274:DG274)*2-1,SUM('бланки '!DB274:DG274))</f>
        <v>4</v>
      </c>
      <c r="AF272" s="15">
        <f>анкеты!J270</f>
        <v>10</v>
      </c>
      <c r="AG272" s="15">
        <f>анкеты!I270</f>
        <v>10</v>
      </c>
      <c r="AH272" s="52">
        <f t="shared" si="137"/>
        <v>40</v>
      </c>
      <c r="AI272" s="52">
        <f t="shared" si="138"/>
        <v>80</v>
      </c>
      <c r="AJ272" s="2">
        <f t="shared" si="139"/>
        <v>100</v>
      </c>
      <c r="AK272" s="20">
        <f t="shared" si="140"/>
        <v>74</v>
      </c>
      <c r="AL272" s="15">
        <f>анкеты!K270</f>
        <v>38</v>
      </c>
      <c r="AM272" s="15">
        <f t="shared" si="141"/>
        <v>38</v>
      </c>
      <c r="AN272" s="15">
        <f>анкеты!L270</f>
        <v>38</v>
      </c>
      <c r="AO272" s="15">
        <f t="shared" si="142"/>
        <v>38</v>
      </c>
      <c r="AP272" s="15">
        <f>анкеты!N270</f>
        <v>38</v>
      </c>
      <c r="AQ272" s="15">
        <f>анкеты!M270</f>
        <v>38</v>
      </c>
      <c r="AR272" s="52">
        <f t="shared" si="143"/>
        <v>100</v>
      </c>
      <c r="AS272" s="52">
        <f t="shared" si="144"/>
        <v>100</v>
      </c>
      <c r="AT272" s="52">
        <f t="shared" si="145"/>
        <v>100</v>
      </c>
      <c r="AU272" s="51">
        <f t="shared" si="146"/>
        <v>100</v>
      </c>
      <c r="AV272" s="15">
        <f>анкеты!O270</f>
        <v>38</v>
      </c>
      <c r="AW272" s="15">
        <f t="shared" si="147"/>
        <v>38</v>
      </c>
      <c r="AX272" s="15">
        <f>анкеты!P270</f>
        <v>38</v>
      </c>
      <c r="AY272" s="15">
        <f t="shared" si="148"/>
        <v>38</v>
      </c>
      <c r="AZ272" s="15">
        <f>анкеты!Q270</f>
        <v>38</v>
      </c>
      <c r="BA272" s="15">
        <f t="shared" si="149"/>
        <v>38</v>
      </c>
      <c r="BB272" s="52">
        <f t="shared" si="150"/>
        <v>100</v>
      </c>
      <c r="BC272" s="52">
        <f t="shared" si="151"/>
        <v>100</v>
      </c>
      <c r="BD272" s="52">
        <f t="shared" si="152"/>
        <v>100</v>
      </c>
      <c r="BE272" s="51">
        <f t="shared" si="153"/>
        <v>100</v>
      </c>
      <c r="BF272" s="15">
        <f t="shared" si="154"/>
        <v>94.8</v>
      </c>
    </row>
    <row r="273" spans="1:58">
      <c r="A273" s="15">
        <f>'бланки '!D275</f>
        <v>270</v>
      </c>
      <c r="B273" s="15" t="str">
        <f>'бланки '!C275</f>
        <v>Муниципальное казённое общеобразовательное учреждение «Побединская средняя общеобразовательная школа»</v>
      </c>
      <c r="C273" s="15">
        <f>анкеты!C271</f>
        <v>60</v>
      </c>
      <c r="D273" s="15">
        <f>SUMIF('бланки '!K275:Y275,"&lt;2")</f>
        <v>14</v>
      </c>
      <c r="E273" s="15">
        <f>COUNTIF('бланки '!K275:Y275,"&lt;2")</f>
        <v>14</v>
      </c>
      <c r="F273" s="15">
        <f>SUMIF('бланки '!Z275:CM275,"&lt;2")</f>
        <v>60</v>
      </c>
      <c r="G273" s="15">
        <f>COUNTIF('бланки '!Z275:CM275,"&lt;2")</f>
        <v>60</v>
      </c>
      <c r="H273" s="15">
        <f>SUM('бланки '!CN275:CQ275)</f>
        <v>4</v>
      </c>
      <c r="I273" s="15">
        <f>анкеты!E271</f>
        <v>60</v>
      </c>
      <c r="J273" s="15">
        <f>анкеты!D271</f>
        <v>60</v>
      </c>
      <c r="K273" s="15">
        <f>анкеты!G271</f>
        <v>60</v>
      </c>
      <c r="L273" s="15">
        <f>анкеты!F271</f>
        <v>60</v>
      </c>
      <c r="M273" s="15">
        <f t="shared" si="124"/>
        <v>100</v>
      </c>
      <c r="N273" s="15">
        <f t="shared" si="125"/>
        <v>100</v>
      </c>
      <c r="O273" s="15">
        <f t="shared" si="126"/>
        <v>100</v>
      </c>
      <c r="P273" s="15">
        <f t="shared" si="127"/>
        <v>100</v>
      </c>
      <c r="Q273" s="52">
        <f t="shared" si="128"/>
        <v>100</v>
      </c>
      <c r="R273" s="52">
        <f t="shared" si="129"/>
        <v>100</v>
      </c>
      <c r="S273" s="52">
        <f t="shared" si="130"/>
        <v>100</v>
      </c>
      <c r="T273" s="51">
        <f t="shared" si="131"/>
        <v>100</v>
      </c>
      <c r="U273" s="15">
        <f>SUM('бланки '!CR275:CV275)</f>
        <v>5</v>
      </c>
      <c r="V273" s="15"/>
      <c r="W273" s="15"/>
      <c r="X273" s="15">
        <f>анкеты!H271</f>
        <v>60</v>
      </c>
      <c r="Y273" s="15">
        <f t="shared" si="132"/>
        <v>60</v>
      </c>
      <c r="Z273" s="52">
        <f t="shared" si="133"/>
        <v>100</v>
      </c>
      <c r="AA273" s="52">
        <f t="shared" si="134"/>
        <v>100</v>
      </c>
      <c r="AB273" s="52">
        <f t="shared" si="135"/>
        <v>100</v>
      </c>
      <c r="AC273" s="20">
        <f t="shared" si="136"/>
        <v>100</v>
      </c>
      <c r="AD273" s="15">
        <f>IF('бланки '!I275=1,('бланки '!CX275+'бланки '!CZ275)*3,SUM('бланки '!CW275:DA275))</f>
        <v>0</v>
      </c>
      <c r="AE273" s="15">
        <f>IF('бланки '!H275=2,SUM('бланки '!DE275:DG275)*2-1,SUM('бланки '!DB275:DG275))</f>
        <v>3</v>
      </c>
      <c r="AF273" s="15">
        <f>анкеты!J271</f>
        <v>15</v>
      </c>
      <c r="AG273" s="15">
        <f>анкеты!I271</f>
        <v>15</v>
      </c>
      <c r="AH273" s="52">
        <f t="shared" si="137"/>
        <v>0</v>
      </c>
      <c r="AI273" s="52">
        <f t="shared" si="138"/>
        <v>60</v>
      </c>
      <c r="AJ273" s="2">
        <f t="shared" si="139"/>
        <v>100</v>
      </c>
      <c r="AK273" s="20">
        <f t="shared" si="140"/>
        <v>54</v>
      </c>
      <c r="AL273" s="15">
        <f>анкеты!K271</f>
        <v>60</v>
      </c>
      <c r="AM273" s="15">
        <f t="shared" si="141"/>
        <v>60</v>
      </c>
      <c r="AN273" s="15">
        <f>анкеты!L271</f>
        <v>60</v>
      </c>
      <c r="AO273" s="15">
        <f t="shared" si="142"/>
        <v>60</v>
      </c>
      <c r="AP273" s="15">
        <f>анкеты!N271</f>
        <v>60</v>
      </c>
      <c r="AQ273" s="15">
        <f>анкеты!M271</f>
        <v>60</v>
      </c>
      <c r="AR273" s="52">
        <f t="shared" si="143"/>
        <v>100</v>
      </c>
      <c r="AS273" s="52">
        <f t="shared" si="144"/>
        <v>100</v>
      </c>
      <c r="AT273" s="52">
        <f t="shared" si="145"/>
        <v>100</v>
      </c>
      <c r="AU273" s="51">
        <f t="shared" si="146"/>
        <v>100</v>
      </c>
      <c r="AV273" s="15">
        <f>анкеты!O271</f>
        <v>60</v>
      </c>
      <c r="AW273" s="15">
        <f t="shared" si="147"/>
        <v>60</v>
      </c>
      <c r="AX273" s="15">
        <f>анкеты!P271</f>
        <v>60</v>
      </c>
      <c r="AY273" s="15">
        <f t="shared" si="148"/>
        <v>60</v>
      </c>
      <c r="AZ273" s="15">
        <f>анкеты!Q271</f>
        <v>60</v>
      </c>
      <c r="BA273" s="15">
        <f t="shared" si="149"/>
        <v>60</v>
      </c>
      <c r="BB273" s="52">
        <f t="shared" si="150"/>
        <v>100</v>
      </c>
      <c r="BC273" s="52">
        <f t="shared" si="151"/>
        <v>100</v>
      </c>
      <c r="BD273" s="52">
        <f t="shared" si="152"/>
        <v>100</v>
      </c>
      <c r="BE273" s="51">
        <f t="shared" si="153"/>
        <v>100</v>
      </c>
      <c r="BF273" s="15">
        <f t="shared" si="154"/>
        <v>90.8</v>
      </c>
    </row>
    <row r="274" spans="1:58">
      <c r="A274" s="15">
        <f>'бланки '!D276</f>
        <v>271</v>
      </c>
      <c r="B274" s="15" t="str">
        <f>'бланки '!C276</f>
        <v>Муниципальное казённое общеобразовательное учреждение «Трубачевская средняя общеобразовательная школа»</v>
      </c>
      <c r="C274" s="15">
        <f>анкеты!C272</f>
        <v>24</v>
      </c>
      <c r="D274" s="15">
        <f>SUMIF('бланки '!K276:Y276,"&lt;2")</f>
        <v>14</v>
      </c>
      <c r="E274" s="15">
        <f>COUNTIF('бланки '!K276:Y276,"&lt;2")</f>
        <v>14</v>
      </c>
      <c r="F274" s="15">
        <f>SUMIF('бланки '!Z276:CM276,"&lt;2")</f>
        <v>60</v>
      </c>
      <c r="G274" s="15">
        <f>COUNTIF('бланки '!Z276:CM276,"&lt;2")</f>
        <v>60</v>
      </c>
      <c r="H274" s="15">
        <f>SUM('бланки '!CN276:CQ276)</f>
        <v>4</v>
      </c>
      <c r="I274" s="15">
        <f>анкеты!E272</f>
        <v>24</v>
      </c>
      <c r="J274" s="15">
        <f>анкеты!D272</f>
        <v>24</v>
      </c>
      <c r="K274" s="15">
        <f>анкеты!G272</f>
        <v>24</v>
      </c>
      <c r="L274" s="15">
        <f>анкеты!F272</f>
        <v>24</v>
      </c>
      <c r="M274" s="15">
        <f t="shared" si="124"/>
        <v>100</v>
      </c>
      <c r="N274" s="15">
        <f t="shared" si="125"/>
        <v>100</v>
      </c>
      <c r="O274" s="15">
        <f t="shared" si="126"/>
        <v>100</v>
      </c>
      <c r="P274" s="15">
        <f t="shared" si="127"/>
        <v>100</v>
      </c>
      <c r="Q274" s="52">
        <f t="shared" si="128"/>
        <v>100</v>
      </c>
      <c r="R274" s="52">
        <f t="shared" si="129"/>
        <v>100</v>
      </c>
      <c r="S274" s="52">
        <f t="shared" si="130"/>
        <v>100</v>
      </c>
      <c r="T274" s="51">
        <f t="shared" si="131"/>
        <v>100</v>
      </c>
      <c r="U274" s="15">
        <f>SUM('бланки '!CR276:CV276)</f>
        <v>5</v>
      </c>
      <c r="V274" s="15"/>
      <c r="W274" s="15"/>
      <c r="X274" s="15">
        <f>анкеты!H272</f>
        <v>24</v>
      </c>
      <c r="Y274" s="15">
        <f t="shared" si="132"/>
        <v>24</v>
      </c>
      <c r="Z274" s="52">
        <f t="shared" si="133"/>
        <v>100</v>
      </c>
      <c r="AA274" s="52">
        <f t="shared" si="134"/>
        <v>100</v>
      </c>
      <c r="AB274" s="52">
        <f t="shared" si="135"/>
        <v>100</v>
      </c>
      <c r="AC274" s="20">
        <f t="shared" si="136"/>
        <v>100</v>
      </c>
      <c r="AD274" s="15">
        <f>IF('бланки '!I276=1,('бланки '!CX276+'бланки '!CZ276)*3,SUM('бланки '!CW276:DA276))</f>
        <v>0</v>
      </c>
      <c r="AE274" s="15">
        <f>IF('бланки '!H276=2,SUM('бланки '!DE276:DG276)*2-1,SUM('бланки '!DB276:DG276))</f>
        <v>3</v>
      </c>
      <c r="AF274" s="15">
        <f>анкеты!J272</f>
        <v>6</v>
      </c>
      <c r="AG274" s="15">
        <f>анкеты!I272</f>
        <v>6</v>
      </c>
      <c r="AH274" s="52">
        <f t="shared" si="137"/>
        <v>0</v>
      </c>
      <c r="AI274" s="52">
        <f t="shared" si="138"/>
        <v>60</v>
      </c>
      <c r="AJ274" s="2">
        <f t="shared" si="139"/>
        <v>100</v>
      </c>
      <c r="AK274" s="20">
        <f t="shared" si="140"/>
        <v>54</v>
      </c>
      <c r="AL274" s="15">
        <f>анкеты!K272</f>
        <v>24</v>
      </c>
      <c r="AM274" s="15">
        <f t="shared" si="141"/>
        <v>24</v>
      </c>
      <c r="AN274" s="15">
        <f>анкеты!L272</f>
        <v>24</v>
      </c>
      <c r="AO274" s="15">
        <f t="shared" si="142"/>
        <v>24</v>
      </c>
      <c r="AP274" s="15">
        <f>анкеты!N272</f>
        <v>24</v>
      </c>
      <c r="AQ274" s="15">
        <f>анкеты!M272</f>
        <v>24</v>
      </c>
      <c r="AR274" s="52">
        <f t="shared" si="143"/>
        <v>100</v>
      </c>
      <c r="AS274" s="52">
        <f t="shared" si="144"/>
        <v>100</v>
      </c>
      <c r="AT274" s="52">
        <f t="shared" si="145"/>
        <v>100</v>
      </c>
      <c r="AU274" s="51">
        <f t="shared" si="146"/>
        <v>100</v>
      </c>
      <c r="AV274" s="15">
        <f>анкеты!O272</f>
        <v>24</v>
      </c>
      <c r="AW274" s="15">
        <f t="shared" si="147"/>
        <v>24</v>
      </c>
      <c r="AX274" s="15">
        <f>анкеты!P272</f>
        <v>24</v>
      </c>
      <c r="AY274" s="15">
        <f t="shared" si="148"/>
        <v>24</v>
      </c>
      <c r="AZ274" s="15">
        <f>анкеты!Q272</f>
        <v>24</v>
      </c>
      <c r="BA274" s="15">
        <f t="shared" si="149"/>
        <v>24</v>
      </c>
      <c r="BB274" s="52">
        <f t="shared" si="150"/>
        <v>100</v>
      </c>
      <c r="BC274" s="52">
        <f t="shared" si="151"/>
        <v>100</v>
      </c>
      <c r="BD274" s="52">
        <f t="shared" si="152"/>
        <v>100</v>
      </c>
      <c r="BE274" s="51">
        <f t="shared" si="153"/>
        <v>100</v>
      </c>
      <c r="BF274" s="15">
        <f t="shared" si="154"/>
        <v>90.8</v>
      </c>
    </row>
    <row r="275" spans="1:58">
      <c r="A275" s="15">
        <f>'бланки '!D277</f>
        <v>272</v>
      </c>
      <c r="B275" s="15" t="str">
        <f>'бланки '!C277</f>
        <v>Муниципальное казённое общеобразовательное учреждение "Шегарская средняя общеобразовательная школа №1"</v>
      </c>
      <c r="C275" s="15">
        <f>анкеты!C273</f>
        <v>320</v>
      </c>
      <c r="D275" s="15">
        <f>SUMIF('бланки '!K277:Y277,"&lt;2")</f>
        <v>14</v>
      </c>
      <c r="E275" s="15">
        <f>COUNTIF('бланки '!K277:Y277,"&lt;2")</f>
        <v>14</v>
      </c>
      <c r="F275" s="15">
        <f>SUMIF('бланки '!Z277:CM277,"&lt;2")</f>
        <v>60</v>
      </c>
      <c r="G275" s="15">
        <f>COUNTIF('бланки '!Z277:CM277,"&lt;2")</f>
        <v>60</v>
      </c>
      <c r="H275" s="15">
        <f>SUM('бланки '!CN277:CQ277)</f>
        <v>4</v>
      </c>
      <c r="I275" s="15">
        <f>анкеты!E273</f>
        <v>320</v>
      </c>
      <c r="J275" s="15">
        <f>анкеты!D273</f>
        <v>320</v>
      </c>
      <c r="K275" s="15">
        <f>анкеты!G273</f>
        <v>320</v>
      </c>
      <c r="L275" s="15">
        <f>анкеты!F273</f>
        <v>320</v>
      </c>
      <c r="M275" s="15">
        <f t="shared" si="124"/>
        <v>100</v>
      </c>
      <c r="N275" s="15">
        <f t="shared" si="125"/>
        <v>100</v>
      </c>
      <c r="O275" s="15">
        <f t="shared" si="126"/>
        <v>100</v>
      </c>
      <c r="P275" s="15">
        <f t="shared" si="127"/>
        <v>100</v>
      </c>
      <c r="Q275" s="52">
        <f t="shared" si="128"/>
        <v>100</v>
      </c>
      <c r="R275" s="52">
        <f t="shared" si="129"/>
        <v>100</v>
      </c>
      <c r="S275" s="52">
        <f t="shared" si="130"/>
        <v>100</v>
      </c>
      <c r="T275" s="51">
        <f t="shared" si="131"/>
        <v>100</v>
      </c>
      <c r="U275" s="15">
        <f>SUM('бланки '!CR277:CV277)</f>
        <v>5</v>
      </c>
      <c r="V275" s="15"/>
      <c r="W275" s="15"/>
      <c r="X275" s="15">
        <f>анкеты!H273</f>
        <v>320</v>
      </c>
      <c r="Y275" s="15">
        <f t="shared" si="132"/>
        <v>320</v>
      </c>
      <c r="Z275" s="52">
        <f t="shared" si="133"/>
        <v>100</v>
      </c>
      <c r="AA275" s="52">
        <f t="shared" si="134"/>
        <v>100</v>
      </c>
      <c r="AB275" s="52">
        <f t="shared" si="135"/>
        <v>100</v>
      </c>
      <c r="AC275" s="20">
        <f t="shared" si="136"/>
        <v>100</v>
      </c>
      <c r="AD275" s="15">
        <f>IF('бланки '!I277=1,('бланки '!CX277+'бланки '!CZ277)*3,SUM('бланки '!CW277:DA277))</f>
        <v>1</v>
      </c>
      <c r="AE275" s="15">
        <f>IF('бланки '!H277=2,SUM('бланки '!DE277:DG277)*2-1,SUM('бланки '!DB277:DG277))</f>
        <v>3</v>
      </c>
      <c r="AF275" s="15">
        <f>анкеты!J273</f>
        <v>80</v>
      </c>
      <c r="AG275" s="15">
        <f>анкеты!I273</f>
        <v>80</v>
      </c>
      <c r="AH275" s="52">
        <f t="shared" si="137"/>
        <v>20</v>
      </c>
      <c r="AI275" s="52">
        <f t="shared" si="138"/>
        <v>60</v>
      </c>
      <c r="AJ275" s="2">
        <f t="shared" si="139"/>
        <v>100</v>
      </c>
      <c r="AK275" s="20">
        <f t="shared" si="140"/>
        <v>60</v>
      </c>
      <c r="AL275" s="15">
        <f>анкеты!K273</f>
        <v>320</v>
      </c>
      <c r="AM275" s="15">
        <f t="shared" si="141"/>
        <v>320</v>
      </c>
      <c r="AN275" s="15">
        <f>анкеты!L273</f>
        <v>320</v>
      </c>
      <c r="AO275" s="15">
        <f t="shared" si="142"/>
        <v>320</v>
      </c>
      <c r="AP275" s="15">
        <f>анкеты!N273</f>
        <v>320</v>
      </c>
      <c r="AQ275" s="15">
        <f>анкеты!M273</f>
        <v>320</v>
      </c>
      <c r="AR275" s="52">
        <f t="shared" si="143"/>
        <v>100</v>
      </c>
      <c r="AS275" s="52">
        <f t="shared" si="144"/>
        <v>100</v>
      </c>
      <c r="AT275" s="52">
        <f t="shared" si="145"/>
        <v>100</v>
      </c>
      <c r="AU275" s="51">
        <f t="shared" si="146"/>
        <v>100</v>
      </c>
      <c r="AV275" s="15">
        <f>анкеты!O273</f>
        <v>320</v>
      </c>
      <c r="AW275" s="15">
        <f t="shared" si="147"/>
        <v>320</v>
      </c>
      <c r="AX275" s="15">
        <f>анкеты!P273</f>
        <v>320</v>
      </c>
      <c r="AY275" s="15">
        <f t="shared" si="148"/>
        <v>320</v>
      </c>
      <c r="AZ275" s="15">
        <f>анкеты!Q273</f>
        <v>320</v>
      </c>
      <c r="BA275" s="15">
        <f t="shared" si="149"/>
        <v>320</v>
      </c>
      <c r="BB275" s="52">
        <f t="shared" si="150"/>
        <v>100</v>
      </c>
      <c r="BC275" s="52">
        <f t="shared" si="151"/>
        <v>100</v>
      </c>
      <c r="BD275" s="52">
        <f t="shared" si="152"/>
        <v>100</v>
      </c>
      <c r="BE275" s="51">
        <f t="shared" si="153"/>
        <v>100</v>
      </c>
      <c r="BF275" s="15">
        <f t="shared" si="154"/>
        <v>92</v>
      </c>
    </row>
    <row r="276" spans="1:58">
      <c r="A276" s="15">
        <f>'бланки '!D278</f>
        <v>273</v>
      </c>
      <c r="B276" s="15" t="str">
        <f>'бланки '!C278</f>
        <v>Муниципальное казённое общеобразовательное учреждение «Шегарская средняя общеобразовательная школа № 2»</v>
      </c>
      <c r="C276" s="15">
        <f>анкеты!C274</f>
        <v>273</v>
      </c>
      <c r="D276" s="15">
        <f>SUMIF('бланки '!K278:Y278,"&lt;2")</f>
        <v>14</v>
      </c>
      <c r="E276" s="15">
        <f>COUNTIF('бланки '!K278:Y278,"&lt;2")</f>
        <v>14</v>
      </c>
      <c r="F276" s="15">
        <f>SUMIF('бланки '!Z278:CM278,"&lt;2")</f>
        <v>60</v>
      </c>
      <c r="G276" s="15">
        <f>COUNTIF('бланки '!Z278:CM278,"&lt;2")</f>
        <v>60</v>
      </c>
      <c r="H276" s="15">
        <f>SUM('бланки '!CN278:CQ278)</f>
        <v>4</v>
      </c>
      <c r="I276" s="15">
        <f>анкеты!E274</f>
        <v>273</v>
      </c>
      <c r="J276" s="15">
        <f>анкеты!D274</f>
        <v>273</v>
      </c>
      <c r="K276" s="15">
        <f>анкеты!G274</f>
        <v>273</v>
      </c>
      <c r="L276" s="15">
        <f>анкеты!F274</f>
        <v>273</v>
      </c>
      <c r="M276" s="15">
        <f t="shared" si="124"/>
        <v>100</v>
      </c>
      <c r="N276" s="15">
        <f t="shared" si="125"/>
        <v>100</v>
      </c>
      <c r="O276" s="15">
        <f t="shared" si="126"/>
        <v>100</v>
      </c>
      <c r="P276" s="15">
        <f t="shared" si="127"/>
        <v>100</v>
      </c>
      <c r="Q276" s="52">
        <f t="shared" si="128"/>
        <v>100</v>
      </c>
      <c r="R276" s="52">
        <f t="shared" si="129"/>
        <v>100</v>
      </c>
      <c r="S276" s="52">
        <f t="shared" si="130"/>
        <v>100</v>
      </c>
      <c r="T276" s="51">
        <f t="shared" si="131"/>
        <v>100</v>
      </c>
      <c r="U276" s="15">
        <f>SUM('бланки '!CR278:CV278)</f>
        <v>5</v>
      </c>
      <c r="V276" s="15"/>
      <c r="W276" s="15"/>
      <c r="X276" s="15">
        <f>анкеты!H274</f>
        <v>273</v>
      </c>
      <c r="Y276" s="15">
        <f t="shared" si="132"/>
        <v>273</v>
      </c>
      <c r="Z276" s="52">
        <f t="shared" si="133"/>
        <v>100</v>
      </c>
      <c r="AA276" s="52">
        <f t="shared" si="134"/>
        <v>100</v>
      </c>
      <c r="AB276" s="52">
        <f t="shared" si="135"/>
        <v>100</v>
      </c>
      <c r="AC276" s="20">
        <f t="shared" si="136"/>
        <v>100</v>
      </c>
      <c r="AD276" s="15">
        <f>IF('бланки '!I278=1,('бланки '!CX278+'бланки '!CZ278)*3,SUM('бланки '!CW278:DA278))</f>
        <v>4</v>
      </c>
      <c r="AE276" s="15">
        <f>IF('бланки '!H278=2,SUM('бланки '!DE278:DG278)*2-1,SUM('бланки '!DB278:DG278))</f>
        <v>3</v>
      </c>
      <c r="AF276" s="15">
        <f>анкеты!J274</f>
        <v>69</v>
      </c>
      <c r="AG276" s="15">
        <f>анкеты!I274</f>
        <v>69</v>
      </c>
      <c r="AH276" s="52">
        <f t="shared" si="137"/>
        <v>80</v>
      </c>
      <c r="AI276" s="52">
        <f t="shared" si="138"/>
        <v>60</v>
      </c>
      <c r="AJ276" s="2">
        <f t="shared" si="139"/>
        <v>100</v>
      </c>
      <c r="AK276" s="20">
        <f t="shared" si="140"/>
        <v>78</v>
      </c>
      <c r="AL276" s="15">
        <f>анкеты!K274</f>
        <v>273</v>
      </c>
      <c r="AM276" s="15">
        <f t="shared" si="141"/>
        <v>273</v>
      </c>
      <c r="AN276" s="15">
        <f>анкеты!L274</f>
        <v>273</v>
      </c>
      <c r="AO276" s="15">
        <f t="shared" si="142"/>
        <v>273</v>
      </c>
      <c r="AP276" s="15">
        <f>анкеты!N274</f>
        <v>273</v>
      </c>
      <c r="AQ276" s="15">
        <f>анкеты!M274</f>
        <v>273</v>
      </c>
      <c r="AR276" s="52">
        <f t="shared" si="143"/>
        <v>100</v>
      </c>
      <c r="AS276" s="52">
        <f t="shared" si="144"/>
        <v>100</v>
      </c>
      <c r="AT276" s="52">
        <f t="shared" si="145"/>
        <v>100</v>
      </c>
      <c r="AU276" s="51">
        <f t="shared" si="146"/>
        <v>100</v>
      </c>
      <c r="AV276" s="15">
        <f>анкеты!O274</f>
        <v>273</v>
      </c>
      <c r="AW276" s="15">
        <f t="shared" si="147"/>
        <v>273</v>
      </c>
      <c r="AX276" s="15">
        <f>анкеты!P274</f>
        <v>273</v>
      </c>
      <c r="AY276" s="15">
        <f t="shared" si="148"/>
        <v>273</v>
      </c>
      <c r="AZ276" s="15">
        <f>анкеты!Q274</f>
        <v>273</v>
      </c>
      <c r="BA276" s="15">
        <f t="shared" si="149"/>
        <v>273</v>
      </c>
      <c r="BB276" s="52">
        <f t="shared" si="150"/>
        <v>100</v>
      </c>
      <c r="BC276" s="52">
        <f t="shared" si="151"/>
        <v>100</v>
      </c>
      <c r="BD276" s="52">
        <f t="shared" si="152"/>
        <v>100</v>
      </c>
      <c r="BE276" s="51">
        <f t="shared" si="153"/>
        <v>100</v>
      </c>
      <c r="BF276" s="15">
        <f t="shared" si="154"/>
        <v>95.6</v>
      </c>
    </row>
    <row r="277" spans="1:58">
      <c r="A277" s="15">
        <f>'бланки '!D279</f>
        <v>274</v>
      </c>
      <c r="B277" s="15" t="str">
        <f>'бланки '!C279</f>
        <v>Муниципальное казённое общеобразовательное учреждение "Вороновская начальная общеобразовательная школа"</v>
      </c>
      <c r="C277" s="15">
        <f>анкеты!C275</f>
        <v>18</v>
      </c>
      <c r="D277" s="15">
        <f>SUMIF('бланки '!K279:Y279,"&lt;2")</f>
        <v>14</v>
      </c>
      <c r="E277" s="15">
        <f>COUNTIF('бланки '!K279:Y279,"&lt;2")</f>
        <v>14</v>
      </c>
      <c r="F277" s="15">
        <f>SUMIF('бланки '!Z279:CM279,"&lt;2")</f>
        <v>60</v>
      </c>
      <c r="G277" s="15">
        <f>COUNTIF('бланки '!Z279:CM279,"&lt;2")</f>
        <v>60</v>
      </c>
      <c r="H277" s="15">
        <f>SUM('бланки '!CN279:CQ279)</f>
        <v>4</v>
      </c>
      <c r="I277" s="15">
        <f>анкеты!E275</f>
        <v>18</v>
      </c>
      <c r="J277" s="15">
        <f>анкеты!D275</f>
        <v>18</v>
      </c>
      <c r="K277" s="15">
        <f>анкеты!G275</f>
        <v>18</v>
      </c>
      <c r="L277" s="15">
        <f>анкеты!F275</f>
        <v>18</v>
      </c>
      <c r="M277" s="15">
        <f t="shared" si="124"/>
        <v>100</v>
      </c>
      <c r="N277" s="15">
        <f t="shared" si="125"/>
        <v>100</v>
      </c>
      <c r="O277" s="15">
        <f t="shared" si="126"/>
        <v>100</v>
      </c>
      <c r="P277" s="15">
        <f t="shared" si="127"/>
        <v>100</v>
      </c>
      <c r="Q277" s="52">
        <f t="shared" si="128"/>
        <v>100</v>
      </c>
      <c r="R277" s="52">
        <f t="shared" si="129"/>
        <v>100</v>
      </c>
      <c r="S277" s="52">
        <f t="shared" si="130"/>
        <v>100</v>
      </c>
      <c r="T277" s="51">
        <f t="shared" si="131"/>
        <v>100</v>
      </c>
      <c r="U277" s="15">
        <f>SUM('бланки '!CR279:CV279)</f>
        <v>5</v>
      </c>
      <c r="V277" s="15"/>
      <c r="W277" s="15"/>
      <c r="X277" s="15">
        <f>анкеты!H275</f>
        <v>18</v>
      </c>
      <c r="Y277" s="15">
        <f t="shared" si="132"/>
        <v>18</v>
      </c>
      <c r="Z277" s="52">
        <f t="shared" si="133"/>
        <v>100</v>
      </c>
      <c r="AA277" s="52">
        <f t="shared" si="134"/>
        <v>100</v>
      </c>
      <c r="AB277" s="52">
        <f t="shared" si="135"/>
        <v>100</v>
      </c>
      <c r="AC277" s="20">
        <f t="shared" si="136"/>
        <v>100</v>
      </c>
      <c r="AD277" s="15">
        <f>IF('бланки '!I279=1,('бланки '!CX279+'бланки '!CZ279)*3,SUM('бланки '!CW279:DA279))</f>
        <v>1</v>
      </c>
      <c r="AE277" s="15">
        <f>IF('бланки '!H279=2,SUM('бланки '!DE279:DG279)*2-1,SUM('бланки '!DB279:DG279))</f>
        <v>4</v>
      </c>
      <c r="AF277" s="15">
        <f>анкеты!J275</f>
        <v>5</v>
      </c>
      <c r="AG277" s="15">
        <f>анкеты!I275</f>
        <v>5</v>
      </c>
      <c r="AH277" s="52">
        <f t="shared" si="137"/>
        <v>20</v>
      </c>
      <c r="AI277" s="52">
        <f t="shared" si="138"/>
        <v>80</v>
      </c>
      <c r="AJ277" s="2">
        <f t="shared" si="139"/>
        <v>100</v>
      </c>
      <c r="AK277" s="20">
        <f t="shared" si="140"/>
        <v>68</v>
      </c>
      <c r="AL277" s="15">
        <f>анкеты!K275</f>
        <v>18</v>
      </c>
      <c r="AM277" s="15">
        <f t="shared" si="141"/>
        <v>18</v>
      </c>
      <c r="AN277" s="15">
        <f>анкеты!L275</f>
        <v>18</v>
      </c>
      <c r="AO277" s="15">
        <f t="shared" si="142"/>
        <v>18</v>
      </c>
      <c r="AP277" s="15">
        <f>анкеты!N275</f>
        <v>18</v>
      </c>
      <c r="AQ277" s="15">
        <f>анкеты!M275</f>
        <v>18</v>
      </c>
      <c r="AR277" s="52">
        <f t="shared" si="143"/>
        <v>100</v>
      </c>
      <c r="AS277" s="52">
        <f t="shared" si="144"/>
        <v>100</v>
      </c>
      <c r="AT277" s="52">
        <f t="shared" si="145"/>
        <v>100</v>
      </c>
      <c r="AU277" s="51">
        <f t="shared" si="146"/>
        <v>100</v>
      </c>
      <c r="AV277" s="15">
        <f>анкеты!O275</f>
        <v>18</v>
      </c>
      <c r="AW277" s="15">
        <f t="shared" si="147"/>
        <v>18</v>
      </c>
      <c r="AX277" s="15">
        <f>анкеты!P275</f>
        <v>18</v>
      </c>
      <c r="AY277" s="15">
        <f t="shared" si="148"/>
        <v>18</v>
      </c>
      <c r="AZ277" s="15">
        <f>анкеты!Q275</f>
        <v>18</v>
      </c>
      <c r="BA277" s="15">
        <f t="shared" si="149"/>
        <v>18</v>
      </c>
      <c r="BB277" s="52">
        <f t="shared" si="150"/>
        <v>100</v>
      </c>
      <c r="BC277" s="52">
        <f t="shared" si="151"/>
        <v>100</v>
      </c>
      <c r="BD277" s="52">
        <f t="shared" si="152"/>
        <v>100</v>
      </c>
      <c r="BE277" s="51">
        <f t="shared" si="153"/>
        <v>100</v>
      </c>
      <c r="BF277" s="15">
        <f t="shared" si="154"/>
        <v>93.6</v>
      </c>
    </row>
  </sheetData>
  <sortState ref="A3:AQ9">
    <sortCondition ref="A3:A9"/>
  </sortState>
  <mergeCells count="48">
    <mergeCell ref="T1:T3"/>
    <mergeCell ref="V2:W2"/>
    <mergeCell ref="AA2:AA3"/>
    <mergeCell ref="G2:G3"/>
    <mergeCell ref="H2:H3"/>
    <mergeCell ref="D1:S1"/>
    <mergeCell ref="S2:S3"/>
    <mergeCell ref="I2:J2"/>
    <mergeCell ref="K2:L2"/>
    <mergeCell ref="Q2:Q3"/>
    <mergeCell ref="R2:R3"/>
    <mergeCell ref="BC2:BC3"/>
    <mergeCell ref="BD2:BD3"/>
    <mergeCell ref="AU1:AU3"/>
    <mergeCell ref="U2:U3"/>
    <mergeCell ref="X2:Y2"/>
    <mergeCell ref="Z2:Z3"/>
    <mergeCell ref="U1:AB1"/>
    <mergeCell ref="AB2:AB3"/>
    <mergeCell ref="BB2:BB3"/>
    <mergeCell ref="AV2:AW2"/>
    <mergeCell ref="AX2:AY2"/>
    <mergeCell ref="AZ2:BA2"/>
    <mergeCell ref="AL2:AM2"/>
    <mergeCell ref="AN2:AO2"/>
    <mergeCell ref="AP2:AQ2"/>
    <mergeCell ref="A1:A3"/>
    <mergeCell ref="B1:B3"/>
    <mergeCell ref="C1:C3"/>
    <mergeCell ref="D2:D3"/>
    <mergeCell ref="F2:F3"/>
    <mergeCell ref="E2:E3"/>
    <mergeCell ref="BE1:BE3"/>
    <mergeCell ref="BF2:BF3"/>
    <mergeCell ref="AC1:AC3"/>
    <mergeCell ref="AK1:AK3"/>
    <mergeCell ref="AD2:AD3"/>
    <mergeCell ref="AE2:AE3"/>
    <mergeCell ref="AF2:AG2"/>
    <mergeCell ref="AH2:AH3"/>
    <mergeCell ref="AI2:AI3"/>
    <mergeCell ref="AJ2:AJ3"/>
    <mergeCell ref="AD1:AJ1"/>
    <mergeCell ref="AL1:AT1"/>
    <mergeCell ref="AV1:BD1"/>
    <mergeCell ref="AR2:AR3"/>
    <mergeCell ref="AS2:AS3"/>
    <mergeCell ref="AT2:AT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V654"/>
  <sheetViews>
    <sheetView topLeftCell="E268" workbookViewId="0">
      <selection activeCell="K2" sqref="K2:L275"/>
    </sheetView>
  </sheetViews>
  <sheetFormatPr defaultColWidth="9.1796875" defaultRowHeight="14"/>
  <cols>
    <col min="1" max="1" width="9.1796875" style="30"/>
    <col min="2" max="2" width="127.7265625" style="30" customWidth="1"/>
    <col min="3" max="3" width="11.7265625" style="30" bestFit="1" customWidth="1"/>
    <col min="4" max="6" width="9.453125" style="30" bestFit="1" customWidth="1"/>
    <col min="7" max="16384" width="9.1796875" style="30"/>
  </cols>
  <sheetData>
    <row r="1" spans="1:22">
      <c r="A1" s="34"/>
      <c r="B1" s="34"/>
      <c r="C1" s="34" t="s">
        <v>368</v>
      </c>
      <c r="D1" s="34" t="s">
        <v>369</v>
      </c>
      <c r="E1" s="34" t="s">
        <v>365</v>
      </c>
      <c r="F1" s="34" t="s">
        <v>366</v>
      </c>
      <c r="G1" s="34" t="s">
        <v>367</v>
      </c>
      <c r="H1" s="34" t="s">
        <v>370</v>
      </c>
      <c r="I1" s="34" t="s">
        <v>371</v>
      </c>
      <c r="J1" s="34" t="s">
        <v>372</v>
      </c>
      <c r="K1" s="34" t="s">
        <v>373</v>
      </c>
      <c r="L1" s="34" t="s">
        <v>374</v>
      </c>
      <c r="M1" s="34" t="s">
        <v>375</v>
      </c>
      <c r="N1" s="34" t="s">
        <v>376</v>
      </c>
      <c r="O1" s="34" t="s">
        <v>377</v>
      </c>
      <c r="P1" s="34" t="s">
        <v>378</v>
      </c>
      <c r="Q1" s="34" t="s">
        <v>379</v>
      </c>
      <c r="R1" s="34" t="s">
        <v>380</v>
      </c>
      <c r="S1" s="34" t="s">
        <v>381</v>
      </c>
      <c r="T1" s="34" t="s">
        <v>382</v>
      </c>
      <c r="U1" s="34" t="s">
        <v>383</v>
      </c>
      <c r="V1" s="34" t="s">
        <v>42</v>
      </c>
    </row>
    <row r="2" spans="1:22">
      <c r="A2" s="33">
        <f>'бланки '!D6</f>
        <v>1</v>
      </c>
      <c r="B2" s="33" t="str">
        <f>'Рейтинговая таблица организаций'!B4</f>
        <v>Муниципальное казенное общеобразовательное учреждение Пудинская средняя общеобразовательная школа</v>
      </c>
      <c r="C2" s="31">
        <f>'Рейтинговая таблица организаций'!Q4</f>
        <v>100</v>
      </c>
      <c r="D2" s="31">
        <f>'Рейтинговая таблица организаций'!R4</f>
        <v>100</v>
      </c>
      <c r="E2" s="31">
        <f>'Рейтинговая таблица организаций'!S4</f>
        <v>100</v>
      </c>
      <c r="F2" s="35">
        <f>'Рейтинговая таблица организаций'!T4</f>
        <v>100</v>
      </c>
      <c r="G2" s="31">
        <f>'Рейтинговая таблица организаций'!Z4</f>
        <v>100</v>
      </c>
      <c r="H2" s="31">
        <f>'Рейтинговая таблица организаций'!AB4</f>
        <v>100</v>
      </c>
      <c r="I2" s="35">
        <f>'Рейтинговая таблица организаций'!AC4</f>
        <v>100</v>
      </c>
      <c r="J2" s="31">
        <f>'Рейтинговая таблица организаций'!AH4</f>
        <v>20</v>
      </c>
      <c r="K2" s="85">
        <f>'Рейтинговая таблица организаций'!AI4</f>
        <v>80</v>
      </c>
      <c r="L2" s="85">
        <f>'Рейтинговая таблица организаций'!AJ4</f>
        <v>100</v>
      </c>
      <c r="M2" s="35">
        <f>'Рейтинговая таблица организаций'!AK4</f>
        <v>68</v>
      </c>
      <c r="N2" s="31">
        <f>'Рейтинговая таблица организаций'!AR4</f>
        <v>100</v>
      </c>
      <c r="O2" s="31">
        <f>'Рейтинговая таблица организаций'!AS4</f>
        <v>100</v>
      </c>
      <c r="P2" s="31">
        <f>'Рейтинговая таблица организаций'!AT4</f>
        <v>100</v>
      </c>
      <c r="Q2" s="35">
        <f>'Рейтинговая таблица организаций'!AU4</f>
        <v>100</v>
      </c>
      <c r="R2" s="31">
        <f>'Рейтинговая таблица организаций'!BB4</f>
        <v>100</v>
      </c>
      <c r="S2" s="31">
        <f>'Рейтинговая таблица организаций'!BC4</f>
        <v>100</v>
      </c>
      <c r="T2" s="31">
        <f>'Рейтинговая таблица организаций'!BD4</f>
        <v>100</v>
      </c>
      <c r="U2" s="35">
        <f>'Рейтинговая таблица организаций'!BE4</f>
        <v>100</v>
      </c>
      <c r="V2" s="36">
        <f>'Рейтинговая таблица организаций'!BF4</f>
        <v>93.6</v>
      </c>
    </row>
    <row r="3" spans="1:22">
      <c r="A3" s="33">
        <f>'бланки '!D7</f>
        <v>2</v>
      </c>
      <c r="B3" s="33" t="str">
        <f>'Рейтинговая таблица организаций'!B5</f>
        <v>Муниципальное казенное общеобразовательное учреждение средняя общеобразовательная школа №1 г. Кедрового</v>
      </c>
      <c r="C3" s="31">
        <f>'Рейтинговая таблица организаций'!Q5</f>
        <v>100</v>
      </c>
      <c r="D3" s="31">
        <f>'Рейтинговая таблица организаций'!R5</f>
        <v>100</v>
      </c>
      <c r="E3" s="31">
        <f>'Рейтинговая таблица организаций'!S5</f>
        <v>100</v>
      </c>
      <c r="F3" s="35">
        <f>'Рейтинговая таблица организаций'!T5</f>
        <v>100</v>
      </c>
      <c r="G3" s="31">
        <f>'Рейтинговая таблица организаций'!Z5</f>
        <v>100</v>
      </c>
      <c r="H3" s="31">
        <f>'Рейтинговая таблица организаций'!AB5</f>
        <v>100</v>
      </c>
      <c r="I3" s="35">
        <f>'Рейтинговая таблица организаций'!AC5</f>
        <v>100</v>
      </c>
      <c r="J3" s="31">
        <f>'Рейтинговая таблица организаций'!AH5</f>
        <v>80</v>
      </c>
      <c r="K3" s="85">
        <f>'Рейтинговая таблица организаций'!AI5</f>
        <v>100</v>
      </c>
      <c r="L3" s="85">
        <f>'Рейтинговая таблица организаций'!AJ5</f>
        <v>100</v>
      </c>
      <c r="M3" s="35">
        <f>'Рейтинговая таблица организаций'!AK5</f>
        <v>94</v>
      </c>
      <c r="N3" s="31">
        <f>'Рейтинговая таблица организаций'!AR5</f>
        <v>100</v>
      </c>
      <c r="O3" s="31">
        <f>'Рейтинговая таблица организаций'!AS5</f>
        <v>100</v>
      </c>
      <c r="P3" s="31">
        <f>'Рейтинговая таблица организаций'!AT5</f>
        <v>100</v>
      </c>
      <c r="Q3" s="35">
        <f>'Рейтинговая таблица организаций'!AU5</f>
        <v>100</v>
      </c>
      <c r="R3" s="31">
        <f>'Рейтинговая таблица организаций'!BB5</f>
        <v>100</v>
      </c>
      <c r="S3" s="31">
        <f>'Рейтинговая таблица организаций'!BC5</f>
        <v>100</v>
      </c>
      <c r="T3" s="31">
        <f>'Рейтинговая таблица организаций'!BD5</f>
        <v>100</v>
      </c>
      <c r="U3" s="35">
        <f>'Рейтинговая таблица организаций'!BE5</f>
        <v>100</v>
      </c>
      <c r="V3" s="36">
        <f>'Рейтинговая таблица организаций'!BF5</f>
        <v>98.8</v>
      </c>
    </row>
    <row r="4" spans="1:22">
      <c r="A4" s="33">
        <f>'бланки '!D8</f>
        <v>3</v>
      </c>
      <c r="B4" s="33" t="str">
        <f>'Рейтинговая таблица организаций'!B6</f>
        <v>Муниципальное автономное общеобразовательное учреждение средняя общеобразовательная школа № 11 им. В.И. Смирнова г.Томска</v>
      </c>
      <c r="C4" s="31">
        <f>'Рейтинговая таблица организаций'!Q6</f>
        <v>100</v>
      </c>
      <c r="D4" s="31">
        <f>'Рейтинговая таблица организаций'!R6</f>
        <v>100</v>
      </c>
      <c r="E4" s="31">
        <f>'Рейтинговая таблица организаций'!S6</f>
        <v>100</v>
      </c>
      <c r="F4" s="35">
        <f>'Рейтинговая таблица организаций'!T6</f>
        <v>100</v>
      </c>
      <c r="G4" s="31">
        <f>'Рейтинговая таблица организаций'!Z6</f>
        <v>100</v>
      </c>
      <c r="H4" s="31">
        <f>'Рейтинговая таблица организаций'!AB6</f>
        <v>100</v>
      </c>
      <c r="I4" s="35">
        <f>'Рейтинговая таблица организаций'!AC6</f>
        <v>100</v>
      </c>
      <c r="J4" s="31">
        <f>'Рейтинговая таблица организаций'!AH6</f>
        <v>0</v>
      </c>
      <c r="K4" s="85">
        <f>'Рейтинговая таблица организаций'!AI6</f>
        <v>60</v>
      </c>
      <c r="L4" s="85">
        <f>'Рейтинговая таблица организаций'!AJ6</f>
        <v>100</v>
      </c>
      <c r="M4" s="35">
        <f>'Рейтинговая таблица организаций'!AK6</f>
        <v>54</v>
      </c>
      <c r="N4" s="31">
        <f>'Рейтинговая таблица организаций'!AR6</f>
        <v>100</v>
      </c>
      <c r="O4" s="31">
        <f>'Рейтинговая таблица организаций'!AS6</f>
        <v>100</v>
      </c>
      <c r="P4" s="31">
        <f>'Рейтинговая таблица организаций'!AT6</f>
        <v>100</v>
      </c>
      <c r="Q4" s="35">
        <f>'Рейтинговая таблица организаций'!AU6</f>
        <v>100</v>
      </c>
      <c r="R4" s="31">
        <f>'Рейтинговая таблица организаций'!BB6</f>
        <v>100</v>
      </c>
      <c r="S4" s="31">
        <f>'Рейтинговая таблица организаций'!BC6</f>
        <v>100</v>
      </c>
      <c r="T4" s="31">
        <f>'Рейтинговая таблица организаций'!BD6</f>
        <v>100</v>
      </c>
      <c r="U4" s="35">
        <f>'Рейтинговая таблица организаций'!BE6</f>
        <v>100</v>
      </c>
      <c r="V4" s="36">
        <f>'Рейтинговая таблица организаций'!BF6</f>
        <v>90.8</v>
      </c>
    </row>
    <row r="5" spans="1:22">
      <c r="A5" s="33">
        <f>'бланки '!D9</f>
        <v>4</v>
      </c>
      <c r="B5" s="33" t="str">
        <f>'Рейтинговая таблица организаций'!B7</f>
        <v>Муниципальное автономное общеобразовательное учреждение средняя общеобразовательная школа № 25 г. Томска</v>
      </c>
      <c r="C5" s="31">
        <f>'Рейтинговая таблица организаций'!Q7</f>
        <v>100</v>
      </c>
      <c r="D5" s="31">
        <f>'Рейтинговая таблица организаций'!R7</f>
        <v>100</v>
      </c>
      <c r="E5" s="31">
        <f>'Рейтинговая таблица организаций'!S7</f>
        <v>100</v>
      </c>
      <c r="F5" s="35">
        <f>'Рейтинговая таблица организаций'!T7</f>
        <v>100</v>
      </c>
      <c r="G5" s="31">
        <f>'Рейтинговая таблица организаций'!Z7</f>
        <v>100</v>
      </c>
      <c r="H5" s="31">
        <f>'Рейтинговая таблица организаций'!AB7</f>
        <v>100</v>
      </c>
      <c r="I5" s="35">
        <f>'Рейтинговая таблица организаций'!AC7</f>
        <v>100</v>
      </c>
      <c r="J5" s="31">
        <f>'Рейтинговая таблица организаций'!AH7</f>
        <v>80</v>
      </c>
      <c r="K5" s="85">
        <f>'Рейтинговая таблица организаций'!AI7</f>
        <v>60</v>
      </c>
      <c r="L5" s="85">
        <f>'Рейтинговая таблица организаций'!AJ7</f>
        <v>100</v>
      </c>
      <c r="M5" s="35">
        <f>'Рейтинговая таблица организаций'!AK7</f>
        <v>78</v>
      </c>
      <c r="N5" s="31">
        <f>'Рейтинговая таблица организаций'!AR7</f>
        <v>100</v>
      </c>
      <c r="O5" s="31">
        <f>'Рейтинговая таблица организаций'!AS7</f>
        <v>100</v>
      </c>
      <c r="P5" s="31">
        <f>'Рейтинговая таблица организаций'!AT7</f>
        <v>100</v>
      </c>
      <c r="Q5" s="35">
        <f>'Рейтинговая таблица организаций'!AU7</f>
        <v>100</v>
      </c>
      <c r="R5" s="31">
        <f>'Рейтинговая таблица организаций'!BB7</f>
        <v>100</v>
      </c>
      <c r="S5" s="31">
        <f>'Рейтинговая таблица организаций'!BC7</f>
        <v>100</v>
      </c>
      <c r="T5" s="31">
        <f>'Рейтинговая таблица организаций'!BD7</f>
        <v>100</v>
      </c>
      <c r="U5" s="35">
        <f>'Рейтинговая таблица организаций'!BE7</f>
        <v>100</v>
      </c>
      <c r="V5" s="36">
        <f>'Рейтинговая таблица организаций'!BF7</f>
        <v>95.6</v>
      </c>
    </row>
    <row r="6" spans="1:22">
      <c r="A6" s="33">
        <f>'бланки '!D10</f>
        <v>5</v>
      </c>
      <c r="B6" s="33" t="str">
        <f>'Рейтинговая таблица организаций'!B8</f>
        <v>Муниципальное автономное общеобразовательное учреждение лицей № 1 имени А.С. Пушкина г. Томска</v>
      </c>
      <c r="C6" s="31">
        <f>'Рейтинговая таблица организаций'!Q8</f>
        <v>100</v>
      </c>
      <c r="D6" s="31">
        <f>'Рейтинговая таблица организаций'!R8</f>
        <v>100</v>
      </c>
      <c r="E6" s="31">
        <f>'Рейтинговая таблица организаций'!S8</f>
        <v>100</v>
      </c>
      <c r="F6" s="35">
        <f>'Рейтинговая таблица организаций'!T8</f>
        <v>100</v>
      </c>
      <c r="G6" s="31">
        <f>'Рейтинговая таблица организаций'!Z8</f>
        <v>100</v>
      </c>
      <c r="H6" s="31">
        <f>'Рейтинговая таблица организаций'!AB8</f>
        <v>100</v>
      </c>
      <c r="I6" s="35">
        <f>'Рейтинговая таблица организаций'!AC8</f>
        <v>100</v>
      </c>
      <c r="J6" s="31">
        <f>'Рейтинговая таблица организаций'!AH8</f>
        <v>60</v>
      </c>
      <c r="K6" s="85">
        <f>'Рейтинговая таблица организаций'!AI8</f>
        <v>60</v>
      </c>
      <c r="L6" s="85">
        <f>'Рейтинговая таблица организаций'!AJ8</f>
        <v>100</v>
      </c>
      <c r="M6" s="35">
        <f>'Рейтинговая таблица организаций'!AK8</f>
        <v>72</v>
      </c>
      <c r="N6" s="31">
        <f>'Рейтинговая таблица организаций'!AR8</f>
        <v>100</v>
      </c>
      <c r="O6" s="31">
        <f>'Рейтинговая таблица организаций'!AS8</f>
        <v>100</v>
      </c>
      <c r="P6" s="31">
        <f>'Рейтинговая таблица организаций'!AT8</f>
        <v>100</v>
      </c>
      <c r="Q6" s="35">
        <f>'Рейтинговая таблица организаций'!AU8</f>
        <v>100</v>
      </c>
      <c r="R6" s="31">
        <f>'Рейтинговая таблица организаций'!BB8</f>
        <v>100</v>
      </c>
      <c r="S6" s="31">
        <f>'Рейтинговая таблица организаций'!BC8</f>
        <v>100</v>
      </c>
      <c r="T6" s="31">
        <f>'Рейтинговая таблица организаций'!BD8</f>
        <v>100</v>
      </c>
      <c r="U6" s="35">
        <f>'Рейтинговая таблица организаций'!BE8</f>
        <v>100</v>
      </c>
      <c r="V6" s="36">
        <f>'Рейтинговая таблица организаций'!BF8</f>
        <v>94.4</v>
      </c>
    </row>
    <row r="7" spans="1:22">
      <c r="A7" s="33">
        <f>'бланки '!D11</f>
        <v>6</v>
      </c>
      <c r="B7" s="33" t="str">
        <f>'Рейтинговая таблица организаций'!B9</f>
        <v>Муниципальное бюджетное общеобразовательное учреждение лицей при ТПУ г. Томска</v>
      </c>
      <c r="C7" s="31">
        <f>'Рейтинговая таблица организаций'!Q9</f>
        <v>100</v>
      </c>
      <c r="D7" s="31">
        <f>'Рейтинговая таблица организаций'!R9</f>
        <v>100</v>
      </c>
      <c r="E7" s="31">
        <f>'Рейтинговая таблица организаций'!S9</f>
        <v>100</v>
      </c>
      <c r="F7" s="35">
        <f>'Рейтинговая таблица организаций'!T9</f>
        <v>100</v>
      </c>
      <c r="G7" s="31">
        <f>'Рейтинговая таблица организаций'!Z9</f>
        <v>100</v>
      </c>
      <c r="H7" s="31">
        <f>'Рейтинговая таблица организаций'!AB9</f>
        <v>100</v>
      </c>
      <c r="I7" s="35">
        <f>'Рейтинговая таблица организаций'!AC9</f>
        <v>100</v>
      </c>
      <c r="J7" s="31">
        <f>'Рейтинговая таблица организаций'!AH9</f>
        <v>0</v>
      </c>
      <c r="K7" s="85">
        <f>'Рейтинговая таблица организаций'!AI9</f>
        <v>100</v>
      </c>
      <c r="L7" s="85">
        <f>'Рейтинговая таблица организаций'!AJ9</f>
        <v>100</v>
      </c>
      <c r="M7" s="35">
        <f>'Рейтинговая таблица организаций'!AK9</f>
        <v>70</v>
      </c>
      <c r="N7" s="31">
        <f>'Рейтинговая таблица организаций'!AR9</f>
        <v>100</v>
      </c>
      <c r="O7" s="31">
        <f>'Рейтинговая таблица организаций'!AS9</f>
        <v>100</v>
      </c>
      <c r="P7" s="31">
        <f>'Рейтинговая таблица организаций'!AT9</f>
        <v>100</v>
      </c>
      <c r="Q7" s="35">
        <f>'Рейтинговая таблица организаций'!AU9</f>
        <v>100</v>
      </c>
      <c r="R7" s="31">
        <f>'Рейтинговая таблица организаций'!BB9</f>
        <v>100</v>
      </c>
      <c r="S7" s="31">
        <f>'Рейтинговая таблица организаций'!BC9</f>
        <v>100</v>
      </c>
      <c r="T7" s="31">
        <f>'Рейтинговая таблица организаций'!BD9</f>
        <v>100</v>
      </c>
      <c r="U7" s="35">
        <f>'Рейтинговая таблица организаций'!BE9</f>
        <v>100</v>
      </c>
      <c r="V7" s="36">
        <f>'Рейтинговая таблица организаций'!BF9</f>
        <v>94</v>
      </c>
    </row>
    <row r="8" spans="1:22">
      <c r="A8" s="33">
        <f>'бланки '!D12</f>
        <v>7</v>
      </c>
      <c r="B8" s="33" t="str">
        <f>'Рейтинговая таблица организаций'!B10</f>
        <v>Муниципальное автономное общеобразовательное учреждение лицей № 7 г. Томска</v>
      </c>
      <c r="C8" s="31">
        <f>'Рейтинговая таблица организаций'!Q10</f>
        <v>100</v>
      </c>
      <c r="D8" s="31">
        <f>'Рейтинговая таблица организаций'!R10</f>
        <v>100</v>
      </c>
      <c r="E8" s="31">
        <f>'Рейтинговая таблица организаций'!S10</f>
        <v>100</v>
      </c>
      <c r="F8" s="35">
        <f>'Рейтинговая таблица организаций'!T10</f>
        <v>100</v>
      </c>
      <c r="G8" s="31">
        <f>'Рейтинговая таблица организаций'!Z10</f>
        <v>100</v>
      </c>
      <c r="H8" s="31">
        <f>'Рейтинговая таблица организаций'!AB10</f>
        <v>100</v>
      </c>
      <c r="I8" s="35">
        <f>'Рейтинговая таблица организаций'!AC10</f>
        <v>100</v>
      </c>
      <c r="J8" s="31">
        <f>'Рейтинговая таблица организаций'!AH10</f>
        <v>40</v>
      </c>
      <c r="K8" s="85">
        <f>'Рейтинговая таблица организаций'!AI10</f>
        <v>60</v>
      </c>
      <c r="L8" s="85">
        <f>'Рейтинговая таблица организаций'!AJ10</f>
        <v>100</v>
      </c>
      <c r="M8" s="35">
        <f>'Рейтинговая таблица организаций'!AK10</f>
        <v>66</v>
      </c>
      <c r="N8" s="31">
        <f>'Рейтинговая таблица организаций'!AR10</f>
        <v>100</v>
      </c>
      <c r="O8" s="31">
        <f>'Рейтинговая таблица организаций'!AS10</f>
        <v>100</v>
      </c>
      <c r="P8" s="31">
        <f>'Рейтинговая таблица организаций'!AT10</f>
        <v>100</v>
      </c>
      <c r="Q8" s="35">
        <f>'Рейтинговая таблица организаций'!AU10</f>
        <v>100</v>
      </c>
      <c r="R8" s="31">
        <f>'Рейтинговая таблица организаций'!BB10</f>
        <v>100</v>
      </c>
      <c r="S8" s="31">
        <f>'Рейтинговая таблица организаций'!BC10</f>
        <v>100</v>
      </c>
      <c r="T8" s="31">
        <f>'Рейтинговая таблица организаций'!BD10</f>
        <v>100</v>
      </c>
      <c r="U8" s="35">
        <f>'Рейтинговая таблица организаций'!BE10</f>
        <v>100</v>
      </c>
      <c r="V8" s="36">
        <f>'Рейтинговая таблица организаций'!BF10</f>
        <v>93.2</v>
      </c>
    </row>
    <row r="9" spans="1:22">
      <c r="A9" s="33">
        <f>'бланки '!D13</f>
        <v>8</v>
      </c>
      <c r="B9" s="33" t="str">
        <f>'Рейтинговая таблица организаций'!B11</f>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C9" s="31">
        <f>'Рейтинговая таблица организаций'!Q11</f>
        <v>100</v>
      </c>
      <c r="D9" s="31">
        <f>'Рейтинговая таблица организаций'!R11</f>
        <v>100</v>
      </c>
      <c r="E9" s="31">
        <f>'Рейтинговая таблица организаций'!S11</f>
        <v>100</v>
      </c>
      <c r="F9" s="35">
        <f>'Рейтинговая таблица организаций'!T11</f>
        <v>100</v>
      </c>
      <c r="G9" s="31">
        <f>'Рейтинговая таблица организаций'!Z11</f>
        <v>100</v>
      </c>
      <c r="H9" s="31">
        <f>'Рейтинговая таблица организаций'!AB11</f>
        <v>100</v>
      </c>
      <c r="I9" s="35">
        <f>'Рейтинговая таблица организаций'!AC11</f>
        <v>100</v>
      </c>
      <c r="J9" s="31">
        <f>'Рейтинговая таблица организаций'!AH11</f>
        <v>40</v>
      </c>
      <c r="K9" s="85">
        <f>'Рейтинговая таблица организаций'!AI11</f>
        <v>80</v>
      </c>
      <c r="L9" s="85">
        <f>'Рейтинговая таблица организаций'!AJ11</f>
        <v>100</v>
      </c>
      <c r="M9" s="35">
        <f>'Рейтинговая таблица организаций'!AK11</f>
        <v>74</v>
      </c>
      <c r="N9" s="31">
        <f>'Рейтинговая таблица организаций'!AR11</f>
        <v>100</v>
      </c>
      <c r="O9" s="31">
        <f>'Рейтинговая таблица организаций'!AS11</f>
        <v>100</v>
      </c>
      <c r="P9" s="31">
        <f>'Рейтинговая таблица организаций'!AT11</f>
        <v>100</v>
      </c>
      <c r="Q9" s="35">
        <f>'Рейтинговая таблица организаций'!AU11</f>
        <v>100</v>
      </c>
      <c r="R9" s="31">
        <f>'Рейтинговая таблица организаций'!BB11</f>
        <v>100</v>
      </c>
      <c r="S9" s="31">
        <f>'Рейтинговая таблица организаций'!BC11</f>
        <v>100</v>
      </c>
      <c r="T9" s="31">
        <f>'Рейтинговая таблица организаций'!BD11</f>
        <v>100</v>
      </c>
      <c r="U9" s="35">
        <f>'Рейтинговая таблица организаций'!BE11</f>
        <v>100</v>
      </c>
      <c r="V9" s="36">
        <f>'Рейтинговая таблица организаций'!BF11</f>
        <v>94.8</v>
      </c>
    </row>
    <row r="10" spans="1:22">
      <c r="A10" s="33">
        <f>'бланки '!D14</f>
        <v>9</v>
      </c>
      <c r="B10" s="33" t="str">
        <f>'Рейтинговая таблица организаций'!B12</f>
        <v>Муниципальное автономное общеобразовательное учреждение средняя общеобразовательная школа № 47 г. Томска</v>
      </c>
      <c r="C10" s="31">
        <f>'Рейтинговая таблица организаций'!Q12</f>
        <v>100</v>
      </c>
      <c r="D10" s="31">
        <f>'Рейтинговая таблица организаций'!R12</f>
        <v>100</v>
      </c>
      <c r="E10" s="31">
        <f>'Рейтинговая таблица организаций'!S12</f>
        <v>100</v>
      </c>
      <c r="F10" s="35">
        <f>'Рейтинговая таблица организаций'!T12</f>
        <v>100</v>
      </c>
      <c r="G10" s="31">
        <f>'Рейтинговая таблица организаций'!Z12</f>
        <v>100</v>
      </c>
      <c r="H10" s="31">
        <f>'Рейтинговая таблица организаций'!AB12</f>
        <v>100</v>
      </c>
      <c r="I10" s="35">
        <f>'Рейтинговая таблица организаций'!AC12</f>
        <v>100</v>
      </c>
      <c r="J10" s="31">
        <f>'Рейтинговая таблица организаций'!AH12</f>
        <v>20</v>
      </c>
      <c r="K10" s="85">
        <f>'Рейтинговая таблица организаций'!AI12</f>
        <v>60</v>
      </c>
      <c r="L10" s="85">
        <f>'Рейтинговая таблица организаций'!AJ12</f>
        <v>100</v>
      </c>
      <c r="M10" s="35">
        <f>'Рейтинговая таблица организаций'!AK12</f>
        <v>60</v>
      </c>
      <c r="N10" s="31">
        <f>'Рейтинговая таблица организаций'!AR12</f>
        <v>100</v>
      </c>
      <c r="O10" s="31">
        <f>'Рейтинговая таблица организаций'!AS12</f>
        <v>100</v>
      </c>
      <c r="P10" s="31">
        <f>'Рейтинговая таблица организаций'!AT12</f>
        <v>100</v>
      </c>
      <c r="Q10" s="35">
        <f>'Рейтинговая таблица организаций'!AU12</f>
        <v>100</v>
      </c>
      <c r="R10" s="31">
        <f>'Рейтинговая таблица организаций'!BB12</f>
        <v>100</v>
      </c>
      <c r="S10" s="31">
        <f>'Рейтинговая таблица организаций'!BC12</f>
        <v>100</v>
      </c>
      <c r="T10" s="31">
        <f>'Рейтинговая таблица организаций'!BD12</f>
        <v>100</v>
      </c>
      <c r="U10" s="35">
        <f>'Рейтинговая таблица организаций'!BE12</f>
        <v>100</v>
      </c>
      <c r="V10" s="36">
        <f>'Рейтинговая таблица организаций'!BF12</f>
        <v>92</v>
      </c>
    </row>
    <row r="11" spans="1:22">
      <c r="A11" s="33">
        <f>'бланки '!D15</f>
        <v>10</v>
      </c>
      <c r="B11" s="33" t="str">
        <f>'Рейтинговая таблица организаций'!B13</f>
        <v>Муниципальное автономное общеобразовательное учреждение средняя общеобразовательная школа № 43 г.Томска</v>
      </c>
      <c r="C11" s="31">
        <f>'Рейтинговая таблица организаций'!Q13</f>
        <v>100</v>
      </c>
      <c r="D11" s="31">
        <f>'Рейтинговая таблица организаций'!R13</f>
        <v>100</v>
      </c>
      <c r="E11" s="31">
        <f>'Рейтинговая таблица организаций'!S13</f>
        <v>100</v>
      </c>
      <c r="F11" s="35">
        <f>'Рейтинговая таблица организаций'!T13</f>
        <v>100</v>
      </c>
      <c r="G11" s="31">
        <f>'Рейтинговая таблица организаций'!Z13</f>
        <v>100</v>
      </c>
      <c r="H11" s="31">
        <f>'Рейтинговая таблица организаций'!AB13</f>
        <v>100</v>
      </c>
      <c r="I11" s="35">
        <f>'Рейтинговая таблица организаций'!AC13</f>
        <v>100</v>
      </c>
      <c r="J11" s="31">
        <f>'Рейтинговая таблица организаций'!AH13</f>
        <v>20</v>
      </c>
      <c r="K11" s="85">
        <f>'Рейтинговая таблица организаций'!AI13</f>
        <v>60</v>
      </c>
      <c r="L11" s="85">
        <f>'Рейтинговая таблица организаций'!AJ13</f>
        <v>100</v>
      </c>
      <c r="M11" s="35">
        <f>'Рейтинговая таблица организаций'!AK13</f>
        <v>60</v>
      </c>
      <c r="N11" s="31">
        <f>'Рейтинговая таблица организаций'!AR13</f>
        <v>100</v>
      </c>
      <c r="O11" s="31">
        <f>'Рейтинговая таблица организаций'!AS13</f>
        <v>100</v>
      </c>
      <c r="P11" s="31">
        <f>'Рейтинговая таблица организаций'!AT13</f>
        <v>100</v>
      </c>
      <c r="Q11" s="35">
        <f>'Рейтинговая таблица организаций'!AU13</f>
        <v>100</v>
      </c>
      <c r="R11" s="31">
        <f>'Рейтинговая таблица организаций'!BB13</f>
        <v>100</v>
      </c>
      <c r="S11" s="31">
        <f>'Рейтинговая таблица организаций'!BC13</f>
        <v>100</v>
      </c>
      <c r="T11" s="31">
        <f>'Рейтинговая таблица организаций'!BD13</f>
        <v>100</v>
      </c>
      <c r="U11" s="35">
        <f>'Рейтинговая таблица организаций'!BE13</f>
        <v>100</v>
      </c>
      <c r="V11" s="36">
        <f>'Рейтинговая таблица организаций'!BF13</f>
        <v>92</v>
      </c>
    </row>
    <row r="12" spans="1:22">
      <c r="A12" s="33">
        <f>'бланки '!D16</f>
        <v>11</v>
      </c>
      <c r="B12" s="33" t="str">
        <f>'Рейтинговая таблица организаций'!B14</f>
        <v>Муниципальное автономное общеобразовательное учреждение средняя общеобразовательная школа № 64 г.Томска</v>
      </c>
      <c r="C12" s="31">
        <f>'Рейтинговая таблица организаций'!Q14</f>
        <v>100</v>
      </c>
      <c r="D12" s="31">
        <f>'Рейтинговая таблица организаций'!R14</f>
        <v>100</v>
      </c>
      <c r="E12" s="31">
        <f>'Рейтинговая таблица организаций'!S14</f>
        <v>100</v>
      </c>
      <c r="F12" s="35">
        <f>'Рейтинговая таблица организаций'!T14</f>
        <v>100</v>
      </c>
      <c r="G12" s="31">
        <f>'Рейтинговая таблица организаций'!Z14</f>
        <v>100</v>
      </c>
      <c r="H12" s="31">
        <f>'Рейтинговая таблица организаций'!AB14</f>
        <v>100</v>
      </c>
      <c r="I12" s="35">
        <f>'Рейтинговая таблица организаций'!AC14</f>
        <v>100</v>
      </c>
      <c r="J12" s="31">
        <f>'Рейтинговая таблица организаций'!AH14</f>
        <v>20</v>
      </c>
      <c r="K12" s="85">
        <f>'Рейтинговая таблица организаций'!AI14</f>
        <v>60</v>
      </c>
      <c r="L12" s="85">
        <f>'Рейтинговая таблица организаций'!AJ14</f>
        <v>100</v>
      </c>
      <c r="M12" s="35">
        <f>'Рейтинговая таблица организаций'!AK14</f>
        <v>60</v>
      </c>
      <c r="N12" s="31">
        <f>'Рейтинговая таблица организаций'!AR14</f>
        <v>100</v>
      </c>
      <c r="O12" s="31">
        <f>'Рейтинговая таблица организаций'!AS14</f>
        <v>100</v>
      </c>
      <c r="P12" s="31">
        <f>'Рейтинговая таблица организаций'!AT14</f>
        <v>100</v>
      </c>
      <c r="Q12" s="35">
        <f>'Рейтинговая таблица организаций'!AU14</f>
        <v>100</v>
      </c>
      <c r="R12" s="31">
        <f>'Рейтинговая таблица организаций'!BB14</f>
        <v>100</v>
      </c>
      <c r="S12" s="31">
        <f>'Рейтинговая таблица организаций'!BC14</f>
        <v>100</v>
      </c>
      <c r="T12" s="31">
        <f>'Рейтинговая таблица организаций'!BD14</f>
        <v>100</v>
      </c>
      <c r="U12" s="35">
        <f>'Рейтинговая таблица организаций'!BE14</f>
        <v>100</v>
      </c>
      <c r="V12" s="36">
        <f>'Рейтинговая таблица организаций'!BF14</f>
        <v>92</v>
      </c>
    </row>
    <row r="13" spans="1:22">
      <c r="A13" s="33">
        <f>'бланки '!D17</f>
        <v>12</v>
      </c>
      <c r="B13" s="33" t="str">
        <f>'Рейтинговая таблица организаций'!B15</f>
        <v>Муниципальное автономное общеобразовательное учреждение средняя общеобразовательная школа № 40 г.Томска</v>
      </c>
      <c r="C13" s="31">
        <f>'Рейтинговая таблица организаций'!Q15</f>
        <v>100</v>
      </c>
      <c r="D13" s="31">
        <f>'Рейтинговая таблица организаций'!R15</f>
        <v>100</v>
      </c>
      <c r="E13" s="31">
        <f>'Рейтинговая таблица организаций'!S15</f>
        <v>100</v>
      </c>
      <c r="F13" s="35">
        <f>'Рейтинговая таблица организаций'!T15</f>
        <v>100</v>
      </c>
      <c r="G13" s="31">
        <f>'Рейтинговая таблица организаций'!Z15</f>
        <v>100</v>
      </c>
      <c r="H13" s="31">
        <f>'Рейтинговая таблица организаций'!AB15</f>
        <v>100</v>
      </c>
      <c r="I13" s="35">
        <f>'Рейтинговая таблица организаций'!AC15</f>
        <v>100</v>
      </c>
      <c r="J13" s="31">
        <f>'Рейтинговая таблица организаций'!AH15</f>
        <v>60</v>
      </c>
      <c r="K13" s="85">
        <f>'Рейтинговая таблица организаций'!AI15</f>
        <v>100</v>
      </c>
      <c r="L13" s="85">
        <f>'Рейтинговая таблица организаций'!AJ15</f>
        <v>100</v>
      </c>
      <c r="M13" s="35">
        <f>'Рейтинговая таблица организаций'!AK15</f>
        <v>88</v>
      </c>
      <c r="N13" s="31">
        <f>'Рейтинговая таблица организаций'!AR15</f>
        <v>100</v>
      </c>
      <c r="O13" s="31">
        <f>'Рейтинговая таблица организаций'!AS15</f>
        <v>100</v>
      </c>
      <c r="P13" s="31">
        <f>'Рейтинговая таблица организаций'!AT15</f>
        <v>100</v>
      </c>
      <c r="Q13" s="35">
        <f>'Рейтинговая таблица организаций'!AU15</f>
        <v>100</v>
      </c>
      <c r="R13" s="31">
        <f>'Рейтинговая таблица организаций'!BB15</f>
        <v>100</v>
      </c>
      <c r="S13" s="31">
        <f>'Рейтинговая таблица организаций'!BC15</f>
        <v>100</v>
      </c>
      <c r="T13" s="31">
        <f>'Рейтинговая таблица организаций'!BD15</f>
        <v>100</v>
      </c>
      <c r="U13" s="35">
        <f>'Рейтинговая таблица организаций'!BE15</f>
        <v>100</v>
      </c>
      <c r="V13" s="36">
        <f>'Рейтинговая таблица организаций'!BF15</f>
        <v>97.6</v>
      </c>
    </row>
    <row r="14" spans="1:22">
      <c r="A14" s="33">
        <f>'бланки '!D18</f>
        <v>13</v>
      </c>
      <c r="B14" s="33" t="str">
        <f>'Рейтинговая таблица организаций'!B16</f>
        <v>Муниципальное автономное общеобразовательное учреждение средняя общеобразовательная школа № 53 г.Томска</v>
      </c>
      <c r="C14" s="31">
        <f>'Рейтинговая таблица организаций'!Q16</f>
        <v>100</v>
      </c>
      <c r="D14" s="31">
        <f>'Рейтинговая таблица организаций'!R16</f>
        <v>100</v>
      </c>
      <c r="E14" s="31">
        <f>'Рейтинговая таблица организаций'!S16</f>
        <v>100</v>
      </c>
      <c r="F14" s="35">
        <f>'Рейтинговая таблица организаций'!T16</f>
        <v>100</v>
      </c>
      <c r="G14" s="31">
        <f>'Рейтинговая таблица организаций'!Z16</f>
        <v>100</v>
      </c>
      <c r="H14" s="31">
        <f>'Рейтинговая таблица организаций'!AB16</f>
        <v>100</v>
      </c>
      <c r="I14" s="35">
        <f>'Рейтинговая таблица организаций'!AC16</f>
        <v>100</v>
      </c>
      <c r="J14" s="31">
        <f>'Рейтинговая таблица организаций'!AH16</f>
        <v>40</v>
      </c>
      <c r="K14" s="85">
        <f>'Рейтинговая таблица организаций'!AI16</f>
        <v>60</v>
      </c>
      <c r="L14" s="85">
        <f>'Рейтинговая таблица организаций'!AJ16</f>
        <v>100</v>
      </c>
      <c r="M14" s="35">
        <f>'Рейтинговая таблица организаций'!AK16</f>
        <v>66</v>
      </c>
      <c r="N14" s="31">
        <f>'Рейтинговая таблица организаций'!AR16</f>
        <v>100</v>
      </c>
      <c r="O14" s="31">
        <f>'Рейтинговая таблица организаций'!AS16</f>
        <v>100</v>
      </c>
      <c r="P14" s="31">
        <f>'Рейтинговая таблица организаций'!AT16</f>
        <v>100</v>
      </c>
      <c r="Q14" s="35">
        <f>'Рейтинговая таблица организаций'!AU16</f>
        <v>100</v>
      </c>
      <c r="R14" s="31">
        <f>'Рейтинговая таблица организаций'!BB16</f>
        <v>100</v>
      </c>
      <c r="S14" s="31">
        <f>'Рейтинговая таблица организаций'!BC16</f>
        <v>100</v>
      </c>
      <c r="T14" s="31">
        <f>'Рейтинговая таблица организаций'!BD16</f>
        <v>100</v>
      </c>
      <c r="U14" s="35">
        <f>'Рейтинговая таблица организаций'!BE16</f>
        <v>100</v>
      </c>
      <c r="V14" s="36">
        <f>'Рейтинговая таблица организаций'!BF16</f>
        <v>93.2</v>
      </c>
    </row>
    <row r="15" spans="1:22">
      <c r="A15" s="33">
        <f>'бланки '!D19</f>
        <v>14</v>
      </c>
      <c r="B15" s="33" t="str">
        <f>'Рейтинговая таблица организаций'!B17</f>
        <v>Муниципальное автономное общеобразовательное учреждение гимназия № 13 г. Томска</v>
      </c>
      <c r="C15" s="31">
        <f>'Рейтинговая таблица организаций'!Q17</f>
        <v>100</v>
      </c>
      <c r="D15" s="31">
        <f>'Рейтинговая таблица организаций'!R17</f>
        <v>100</v>
      </c>
      <c r="E15" s="31">
        <f>'Рейтинговая таблица организаций'!S17</f>
        <v>100</v>
      </c>
      <c r="F15" s="35">
        <f>'Рейтинговая таблица организаций'!T17</f>
        <v>100</v>
      </c>
      <c r="G15" s="31">
        <f>'Рейтинговая таблица организаций'!Z17</f>
        <v>100</v>
      </c>
      <c r="H15" s="31">
        <f>'Рейтинговая таблица организаций'!AB17</f>
        <v>100</v>
      </c>
      <c r="I15" s="35">
        <f>'Рейтинговая таблица организаций'!AC17</f>
        <v>100</v>
      </c>
      <c r="J15" s="31">
        <f>'Рейтинговая таблица организаций'!AH17</f>
        <v>100</v>
      </c>
      <c r="K15" s="85">
        <f>'Рейтинговая таблица организаций'!AI17</f>
        <v>100</v>
      </c>
      <c r="L15" s="85">
        <f>'Рейтинговая таблица организаций'!AJ17</f>
        <v>100</v>
      </c>
      <c r="M15" s="35">
        <f>'Рейтинговая таблица организаций'!AK17</f>
        <v>100</v>
      </c>
      <c r="N15" s="31">
        <f>'Рейтинговая таблица организаций'!AR17</f>
        <v>100</v>
      </c>
      <c r="O15" s="31">
        <f>'Рейтинговая таблица организаций'!AS17</f>
        <v>100</v>
      </c>
      <c r="P15" s="31">
        <f>'Рейтинговая таблица организаций'!AT17</f>
        <v>100</v>
      </c>
      <c r="Q15" s="35">
        <f>'Рейтинговая таблица организаций'!AU17</f>
        <v>100</v>
      </c>
      <c r="R15" s="31">
        <f>'Рейтинговая таблица организаций'!BB17</f>
        <v>100</v>
      </c>
      <c r="S15" s="31">
        <f>'Рейтинговая таблица организаций'!BC17</f>
        <v>100</v>
      </c>
      <c r="T15" s="31">
        <f>'Рейтинговая таблица организаций'!BD17</f>
        <v>100</v>
      </c>
      <c r="U15" s="35">
        <f>'Рейтинговая таблица организаций'!BE17</f>
        <v>100</v>
      </c>
      <c r="V15" s="36">
        <f>'Рейтинговая таблица организаций'!BF17</f>
        <v>100</v>
      </c>
    </row>
    <row r="16" spans="1:22">
      <c r="A16" s="33">
        <f>'бланки '!D20</f>
        <v>15</v>
      </c>
      <c r="B16" s="33" t="str">
        <f>'Рейтинговая таблица организаций'!B18</f>
        <v>Муниципальное автономное общеобразовательное учреждение средняя общеобразовательная школа № 31 г. Томска</v>
      </c>
      <c r="C16" s="31">
        <f>'Рейтинговая таблица организаций'!Q18</f>
        <v>100</v>
      </c>
      <c r="D16" s="31">
        <f>'Рейтинговая таблица организаций'!R18</f>
        <v>100</v>
      </c>
      <c r="E16" s="31">
        <f>'Рейтинговая таблица организаций'!S18</f>
        <v>100</v>
      </c>
      <c r="F16" s="35">
        <f>'Рейтинговая таблица организаций'!T18</f>
        <v>100</v>
      </c>
      <c r="G16" s="31">
        <f>'Рейтинговая таблица организаций'!Z18</f>
        <v>100</v>
      </c>
      <c r="H16" s="31">
        <f>'Рейтинговая таблица организаций'!AB18</f>
        <v>100</v>
      </c>
      <c r="I16" s="35">
        <f>'Рейтинговая таблица организаций'!AC18</f>
        <v>100</v>
      </c>
      <c r="J16" s="31">
        <f>'Рейтинговая таблица организаций'!AH18</f>
        <v>20</v>
      </c>
      <c r="K16" s="85">
        <f>'Рейтинговая таблица организаций'!AI18</f>
        <v>100</v>
      </c>
      <c r="L16" s="85">
        <f>'Рейтинговая таблица организаций'!AJ18</f>
        <v>100</v>
      </c>
      <c r="M16" s="35">
        <f>'Рейтинговая таблица организаций'!AK18</f>
        <v>76</v>
      </c>
      <c r="N16" s="31">
        <f>'Рейтинговая таблица организаций'!AR18</f>
        <v>100</v>
      </c>
      <c r="O16" s="31">
        <f>'Рейтинговая таблица организаций'!AS18</f>
        <v>100</v>
      </c>
      <c r="P16" s="31">
        <f>'Рейтинговая таблица организаций'!AT18</f>
        <v>100</v>
      </c>
      <c r="Q16" s="35">
        <f>'Рейтинговая таблица организаций'!AU18</f>
        <v>100</v>
      </c>
      <c r="R16" s="31">
        <f>'Рейтинговая таблица организаций'!BB18</f>
        <v>100</v>
      </c>
      <c r="S16" s="31">
        <f>'Рейтинговая таблица организаций'!BC18</f>
        <v>100</v>
      </c>
      <c r="T16" s="31">
        <f>'Рейтинговая таблица организаций'!BD18</f>
        <v>100</v>
      </c>
      <c r="U16" s="35">
        <f>'Рейтинговая таблица организаций'!BE18</f>
        <v>100</v>
      </c>
      <c r="V16" s="36">
        <f>'Рейтинговая таблица организаций'!BF18</f>
        <v>95.2</v>
      </c>
    </row>
    <row r="17" spans="1:22">
      <c r="A17" s="33">
        <f>'бланки '!D21</f>
        <v>16</v>
      </c>
      <c r="B17" s="33" t="str">
        <f>'Рейтинговая таблица организаций'!B19</f>
        <v>Муниципальное автономное общеобразовательное учреждение Школа "Эврика-развитие" г. Томска</v>
      </c>
      <c r="C17" s="31">
        <f>'Рейтинговая таблица организаций'!Q19</f>
        <v>100</v>
      </c>
      <c r="D17" s="31">
        <f>'Рейтинговая таблица организаций'!R19</f>
        <v>100</v>
      </c>
      <c r="E17" s="31">
        <f>'Рейтинговая таблица организаций'!S19</f>
        <v>100</v>
      </c>
      <c r="F17" s="35">
        <f>'Рейтинговая таблица организаций'!T19</f>
        <v>100</v>
      </c>
      <c r="G17" s="31">
        <f>'Рейтинговая таблица организаций'!Z19</f>
        <v>100</v>
      </c>
      <c r="H17" s="31">
        <f>'Рейтинговая таблица организаций'!AB19</f>
        <v>100</v>
      </c>
      <c r="I17" s="35">
        <f>'Рейтинговая таблица организаций'!AC19</f>
        <v>100</v>
      </c>
      <c r="J17" s="31">
        <f>'Рейтинговая таблица организаций'!AH19</f>
        <v>80</v>
      </c>
      <c r="K17" s="85">
        <f>'Рейтинговая таблица организаций'!AI19</f>
        <v>100</v>
      </c>
      <c r="L17" s="85">
        <f>'Рейтинговая таблица организаций'!AJ19</f>
        <v>100</v>
      </c>
      <c r="M17" s="35">
        <f>'Рейтинговая таблица организаций'!AK19</f>
        <v>94</v>
      </c>
      <c r="N17" s="31">
        <f>'Рейтинговая таблица организаций'!AR19</f>
        <v>100</v>
      </c>
      <c r="O17" s="31">
        <f>'Рейтинговая таблица организаций'!AS19</f>
        <v>100</v>
      </c>
      <c r="P17" s="31">
        <f>'Рейтинговая таблица организаций'!AT19</f>
        <v>100</v>
      </c>
      <c r="Q17" s="35">
        <f>'Рейтинговая таблица организаций'!AU19</f>
        <v>100</v>
      </c>
      <c r="R17" s="31">
        <f>'Рейтинговая таблица организаций'!BB19</f>
        <v>100</v>
      </c>
      <c r="S17" s="31">
        <f>'Рейтинговая таблица организаций'!BC19</f>
        <v>100</v>
      </c>
      <c r="T17" s="31">
        <f>'Рейтинговая таблица организаций'!BD19</f>
        <v>100</v>
      </c>
      <c r="U17" s="35">
        <f>'Рейтинговая таблица организаций'!BE19</f>
        <v>100</v>
      </c>
      <c r="V17" s="36">
        <f>'Рейтинговая таблица организаций'!BF19</f>
        <v>98.8</v>
      </c>
    </row>
    <row r="18" spans="1:22">
      <c r="A18" s="33">
        <f>'бланки '!D22</f>
        <v>17</v>
      </c>
      <c r="B18" s="33" t="str">
        <f>'Рейтинговая таблица организаций'!B20</f>
        <v>Муниципальное автономное общеобразовательное учреждение гимназия № 29 г. Томска</v>
      </c>
      <c r="C18" s="31">
        <f>'Рейтинговая таблица организаций'!Q20</f>
        <v>100</v>
      </c>
      <c r="D18" s="31">
        <f>'Рейтинговая таблица организаций'!R20</f>
        <v>100</v>
      </c>
      <c r="E18" s="31">
        <f>'Рейтинговая таблица организаций'!S20</f>
        <v>100</v>
      </c>
      <c r="F18" s="35">
        <f>'Рейтинговая таблица организаций'!T20</f>
        <v>100</v>
      </c>
      <c r="G18" s="31">
        <f>'Рейтинговая таблица организаций'!Z20</f>
        <v>100</v>
      </c>
      <c r="H18" s="31">
        <f>'Рейтинговая таблица организаций'!AB20</f>
        <v>100</v>
      </c>
      <c r="I18" s="35">
        <f>'Рейтинговая таблица организаций'!AC20</f>
        <v>100</v>
      </c>
      <c r="J18" s="31">
        <f>'Рейтинговая таблица организаций'!AH20</f>
        <v>20</v>
      </c>
      <c r="K18" s="85">
        <f>'Рейтинговая таблица организаций'!AI20</f>
        <v>80</v>
      </c>
      <c r="L18" s="85">
        <f>'Рейтинговая таблица организаций'!AJ20</f>
        <v>100</v>
      </c>
      <c r="M18" s="35">
        <f>'Рейтинговая таблица организаций'!AK20</f>
        <v>68</v>
      </c>
      <c r="N18" s="31">
        <f>'Рейтинговая таблица организаций'!AR20</f>
        <v>100</v>
      </c>
      <c r="O18" s="31">
        <f>'Рейтинговая таблица организаций'!AS20</f>
        <v>100</v>
      </c>
      <c r="P18" s="31">
        <f>'Рейтинговая таблица организаций'!AT20</f>
        <v>100</v>
      </c>
      <c r="Q18" s="35">
        <f>'Рейтинговая таблица организаций'!AU20</f>
        <v>100</v>
      </c>
      <c r="R18" s="31">
        <f>'Рейтинговая таблица организаций'!BB20</f>
        <v>100</v>
      </c>
      <c r="S18" s="31">
        <f>'Рейтинговая таблица организаций'!BC20</f>
        <v>100</v>
      </c>
      <c r="T18" s="31">
        <f>'Рейтинговая таблица организаций'!BD20</f>
        <v>100</v>
      </c>
      <c r="U18" s="35">
        <f>'Рейтинговая таблица организаций'!BE20</f>
        <v>100</v>
      </c>
      <c r="V18" s="36">
        <f>'Рейтинговая таблица организаций'!BF20</f>
        <v>93.6</v>
      </c>
    </row>
    <row r="19" spans="1:22">
      <c r="A19" s="33">
        <f>'бланки '!D23</f>
        <v>18</v>
      </c>
      <c r="B19" s="33" t="str">
        <f>'Рейтинговая таблица организаций'!B21</f>
        <v>Муниципальное автономное общеобразовательное учреждение средняя общеобразовательная школа № 42 г.Томска</v>
      </c>
      <c r="C19" s="31">
        <f>'Рейтинговая таблица организаций'!Q21</f>
        <v>100</v>
      </c>
      <c r="D19" s="31">
        <f>'Рейтинговая таблица организаций'!R21</f>
        <v>100</v>
      </c>
      <c r="E19" s="31">
        <f>'Рейтинговая таблица организаций'!S21</f>
        <v>100</v>
      </c>
      <c r="F19" s="35">
        <f>'Рейтинговая таблица организаций'!T21</f>
        <v>100</v>
      </c>
      <c r="G19" s="31">
        <f>'Рейтинговая таблица организаций'!Z21</f>
        <v>100</v>
      </c>
      <c r="H19" s="31">
        <f>'Рейтинговая таблица организаций'!AB21</f>
        <v>100</v>
      </c>
      <c r="I19" s="35">
        <f>'Рейтинговая таблица организаций'!AC21</f>
        <v>100</v>
      </c>
      <c r="J19" s="31">
        <f>'Рейтинговая таблица организаций'!AH21</f>
        <v>60</v>
      </c>
      <c r="K19" s="85">
        <f>'Рейтинговая таблица организаций'!AI21</f>
        <v>80</v>
      </c>
      <c r="L19" s="85">
        <f>'Рейтинговая таблица организаций'!AJ21</f>
        <v>100</v>
      </c>
      <c r="M19" s="35">
        <f>'Рейтинговая таблица организаций'!AK21</f>
        <v>80</v>
      </c>
      <c r="N19" s="31">
        <f>'Рейтинговая таблица организаций'!AR21</f>
        <v>100</v>
      </c>
      <c r="O19" s="31">
        <f>'Рейтинговая таблица организаций'!AS21</f>
        <v>100</v>
      </c>
      <c r="P19" s="31">
        <f>'Рейтинговая таблица организаций'!AT21</f>
        <v>100</v>
      </c>
      <c r="Q19" s="35">
        <f>'Рейтинговая таблица организаций'!AU21</f>
        <v>100</v>
      </c>
      <c r="R19" s="31">
        <f>'Рейтинговая таблица организаций'!BB21</f>
        <v>100</v>
      </c>
      <c r="S19" s="31">
        <f>'Рейтинговая таблица организаций'!BC21</f>
        <v>100</v>
      </c>
      <c r="T19" s="31">
        <f>'Рейтинговая таблица организаций'!BD21</f>
        <v>100</v>
      </c>
      <c r="U19" s="35">
        <f>'Рейтинговая таблица организаций'!BE21</f>
        <v>100</v>
      </c>
      <c r="V19" s="36">
        <f>'Рейтинговая таблица организаций'!BF21</f>
        <v>96</v>
      </c>
    </row>
    <row r="20" spans="1:22">
      <c r="A20" s="33">
        <f>'бланки '!D24</f>
        <v>19</v>
      </c>
      <c r="B20" s="33" t="str">
        <f>'Рейтинговая таблица организаций'!B22</f>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C20" s="31">
        <f>'Рейтинговая таблица организаций'!Q22</f>
        <v>100</v>
      </c>
      <c r="D20" s="31">
        <f>'Рейтинговая таблица организаций'!R22</f>
        <v>100</v>
      </c>
      <c r="E20" s="31">
        <f>'Рейтинговая таблица организаций'!S22</f>
        <v>100</v>
      </c>
      <c r="F20" s="35">
        <f>'Рейтинговая таблица организаций'!T22</f>
        <v>100</v>
      </c>
      <c r="G20" s="31">
        <f>'Рейтинговая таблица организаций'!Z22</f>
        <v>100</v>
      </c>
      <c r="H20" s="31">
        <f>'Рейтинговая таблица организаций'!AB22</f>
        <v>100</v>
      </c>
      <c r="I20" s="35">
        <f>'Рейтинговая таблица организаций'!AC22</f>
        <v>100</v>
      </c>
      <c r="J20" s="31">
        <f>'Рейтинговая таблица организаций'!AH22</f>
        <v>40</v>
      </c>
      <c r="K20" s="85">
        <f>'Рейтинговая таблица организаций'!AI22</f>
        <v>60</v>
      </c>
      <c r="L20" s="85">
        <f>'Рейтинговая таблица организаций'!AJ22</f>
        <v>100</v>
      </c>
      <c r="M20" s="35">
        <f>'Рейтинговая таблица организаций'!AK22</f>
        <v>66</v>
      </c>
      <c r="N20" s="31">
        <f>'Рейтинговая таблица организаций'!AR22</f>
        <v>100</v>
      </c>
      <c r="O20" s="31">
        <f>'Рейтинговая таблица организаций'!AS22</f>
        <v>100</v>
      </c>
      <c r="P20" s="31">
        <f>'Рейтинговая таблица организаций'!AT22</f>
        <v>100</v>
      </c>
      <c r="Q20" s="35">
        <f>'Рейтинговая таблица организаций'!AU22</f>
        <v>100</v>
      </c>
      <c r="R20" s="31">
        <f>'Рейтинговая таблица организаций'!BB22</f>
        <v>100</v>
      </c>
      <c r="S20" s="31">
        <f>'Рейтинговая таблица организаций'!BC22</f>
        <v>100</v>
      </c>
      <c r="T20" s="31">
        <f>'Рейтинговая таблица организаций'!BD22</f>
        <v>100</v>
      </c>
      <c r="U20" s="35">
        <f>'Рейтинговая таблица организаций'!BE22</f>
        <v>100</v>
      </c>
      <c r="V20" s="36">
        <f>'Рейтинговая таблица организаций'!BF22</f>
        <v>93.2</v>
      </c>
    </row>
    <row r="21" spans="1:22">
      <c r="A21" s="33">
        <f>'бланки '!D25</f>
        <v>20</v>
      </c>
      <c r="B21" s="33" t="str">
        <f>'Рейтинговая таблица организаций'!B23</f>
        <v>Муниципальное автономное общеобразовательное учреждение средняя общеобразовательная школа № 44 г.Томска</v>
      </c>
      <c r="C21" s="31">
        <f>'Рейтинговая таблица организаций'!Q23</f>
        <v>100</v>
      </c>
      <c r="D21" s="31">
        <f>'Рейтинговая таблица организаций'!R23</f>
        <v>100</v>
      </c>
      <c r="E21" s="31">
        <f>'Рейтинговая таблица организаций'!S23</f>
        <v>100</v>
      </c>
      <c r="F21" s="35">
        <f>'Рейтинговая таблица организаций'!T23</f>
        <v>100</v>
      </c>
      <c r="G21" s="31">
        <f>'Рейтинговая таблица организаций'!Z23</f>
        <v>100</v>
      </c>
      <c r="H21" s="31">
        <f>'Рейтинговая таблица организаций'!AB23</f>
        <v>100</v>
      </c>
      <c r="I21" s="35">
        <f>'Рейтинговая таблица организаций'!AC23</f>
        <v>100</v>
      </c>
      <c r="J21" s="31">
        <f>'Рейтинговая таблица организаций'!AH23</f>
        <v>40</v>
      </c>
      <c r="K21" s="85">
        <f>'Рейтинговая таблица организаций'!AI23</f>
        <v>60</v>
      </c>
      <c r="L21" s="85">
        <f>'Рейтинговая таблица организаций'!AJ23</f>
        <v>100</v>
      </c>
      <c r="M21" s="35">
        <f>'Рейтинговая таблица организаций'!AK23</f>
        <v>66</v>
      </c>
      <c r="N21" s="31">
        <f>'Рейтинговая таблица организаций'!AR23</f>
        <v>100</v>
      </c>
      <c r="O21" s="31">
        <f>'Рейтинговая таблица организаций'!AS23</f>
        <v>100</v>
      </c>
      <c r="P21" s="31">
        <f>'Рейтинговая таблица организаций'!AT23</f>
        <v>100</v>
      </c>
      <c r="Q21" s="35">
        <f>'Рейтинговая таблица организаций'!AU23</f>
        <v>100</v>
      </c>
      <c r="R21" s="31">
        <f>'Рейтинговая таблица организаций'!BB23</f>
        <v>100</v>
      </c>
      <c r="S21" s="31">
        <f>'Рейтинговая таблица организаций'!BC23</f>
        <v>100</v>
      </c>
      <c r="T21" s="31">
        <f>'Рейтинговая таблица организаций'!BD23</f>
        <v>100</v>
      </c>
      <c r="U21" s="35">
        <f>'Рейтинговая таблица организаций'!BE23</f>
        <v>100</v>
      </c>
      <c r="V21" s="36">
        <f>'Рейтинговая таблица организаций'!BF23</f>
        <v>93.2</v>
      </c>
    </row>
    <row r="22" spans="1:22">
      <c r="A22" s="33">
        <f>'бланки '!D26</f>
        <v>21</v>
      </c>
      <c r="B22" s="33" t="str">
        <f>'Рейтинговая таблица организаций'!B24</f>
        <v>Муниципальное автономное общеобразовательное учреждение средняя общеобразовательная школа № 54 города Томска</v>
      </c>
      <c r="C22" s="31">
        <f>'Рейтинговая таблица организаций'!Q24</f>
        <v>100</v>
      </c>
      <c r="D22" s="31">
        <f>'Рейтинговая таблица организаций'!R24</f>
        <v>100</v>
      </c>
      <c r="E22" s="31">
        <f>'Рейтинговая таблица организаций'!S24</f>
        <v>100</v>
      </c>
      <c r="F22" s="35">
        <f>'Рейтинговая таблица организаций'!T24</f>
        <v>100</v>
      </c>
      <c r="G22" s="31">
        <f>'Рейтинговая таблица организаций'!Z24</f>
        <v>100</v>
      </c>
      <c r="H22" s="31">
        <f>'Рейтинговая таблица организаций'!AB24</f>
        <v>100</v>
      </c>
      <c r="I22" s="35">
        <f>'Рейтинговая таблица организаций'!AC24</f>
        <v>100</v>
      </c>
      <c r="J22" s="31">
        <f>'Рейтинговая таблица организаций'!AH24</f>
        <v>80</v>
      </c>
      <c r="K22" s="85">
        <f>'Рейтинговая таблица организаций'!AI24</f>
        <v>100</v>
      </c>
      <c r="L22" s="85">
        <f>'Рейтинговая таблица организаций'!AJ24</f>
        <v>100</v>
      </c>
      <c r="M22" s="35">
        <f>'Рейтинговая таблица организаций'!AK24</f>
        <v>94</v>
      </c>
      <c r="N22" s="31">
        <f>'Рейтинговая таблица организаций'!AR24</f>
        <v>100</v>
      </c>
      <c r="O22" s="31">
        <f>'Рейтинговая таблица организаций'!AS24</f>
        <v>100</v>
      </c>
      <c r="P22" s="31">
        <f>'Рейтинговая таблица организаций'!AT24</f>
        <v>100</v>
      </c>
      <c r="Q22" s="35">
        <f>'Рейтинговая таблица организаций'!AU24</f>
        <v>100</v>
      </c>
      <c r="R22" s="31">
        <f>'Рейтинговая таблица организаций'!BB24</f>
        <v>100</v>
      </c>
      <c r="S22" s="31">
        <f>'Рейтинговая таблица организаций'!BC24</f>
        <v>100</v>
      </c>
      <c r="T22" s="31">
        <f>'Рейтинговая таблица организаций'!BD24</f>
        <v>100</v>
      </c>
      <c r="U22" s="35">
        <f>'Рейтинговая таблица организаций'!BE24</f>
        <v>100</v>
      </c>
      <c r="V22" s="36">
        <f>'Рейтинговая таблица организаций'!BF24</f>
        <v>98.8</v>
      </c>
    </row>
    <row r="23" spans="1:22">
      <c r="A23" s="33">
        <f>'бланки '!D27</f>
        <v>22</v>
      </c>
      <c r="B23" s="33" t="str">
        <f>'Рейтинговая таблица организаций'!B25</f>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C23" s="31">
        <f>'Рейтинговая таблица организаций'!Q25</f>
        <v>100</v>
      </c>
      <c r="D23" s="31">
        <f>'Рейтинговая таблица организаций'!R25</f>
        <v>100</v>
      </c>
      <c r="E23" s="31">
        <f>'Рейтинговая таблица организаций'!S25</f>
        <v>100</v>
      </c>
      <c r="F23" s="35">
        <f>'Рейтинговая таблица организаций'!T25</f>
        <v>100</v>
      </c>
      <c r="G23" s="31">
        <f>'Рейтинговая таблица организаций'!Z25</f>
        <v>100</v>
      </c>
      <c r="H23" s="31">
        <f>'Рейтинговая таблица организаций'!AB25</f>
        <v>100</v>
      </c>
      <c r="I23" s="35">
        <f>'Рейтинговая таблица организаций'!AC25</f>
        <v>100</v>
      </c>
      <c r="J23" s="31">
        <f>'Рейтинговая таблица организаций'!AH25</f>
        <v>60</v>
      </c>
      <c r="K23" s="85">
        <f>'Рейтинговая таблица организаций'!AI25</f>
        <v>40</v>
      </c>
      <c r="L23" s="85">
        <f>'Рейтинговая таблица организаций'!AJ25</f>
        <v>100</v>
      </c>
      <c r="M23" s="35">
        <f>'Рейтинговая таблица организаций'!AK25</f>
        <v>64</v>
      </c>
      <c r="N23" s="31">
        <f>'Рейтинговая таблица организаций'!AR25</f>
        <v>100</v>
      </c>
      <c r="O23" s="31">
        <f>'Рейтинговая таблица организаций'!AS25</f>
        <v>100</v>
      </c>
      <c r="P23" s="31">
        <f>'Рейтинговая таблица организаций'!AT25</f>
        <v>100</v>
      </c>
      <c r="Q23" s="35">
        <f>'Рейтинговая таблица организаций'!AU25</f>
        <v>100</v>
      </c>
      <c r="R23" s="31">
        <f>'Рейтинговая таблица организаций'!BB25</f>
        <v>100</v>
      </c>
      <c r="S23" s="31">
        <f>'Рейтинговая таблица организаций'!BC25</f>
        <v>100</v>
      </c>
      <c r="T23" s="31">
        <f>'Рейтинговая таблица организаций'!BD25</f>
        <v>100</v>
      </c>
      <c r="U23" s="35">
        <f>'Рейтинговая таблица организаций'!BE25</f>
        <v>100</v>
      </c>
      <c r="V23" s="36">
        <f>'Рейтинговая таблица организаций'!BF25</f>
        <v>92.8</v>
      </c>
    </row>
    <row r="24" spans="1:22">
      <c r="A24" s="33">
        <f>'бланки '!D28</f>
        <v>23</v>
      </c>
      <c r="B24" s="33" t="str">
        <f>'Рейтинговая таблица организаций'!B26</f>
        <v>Муниципальное автономное общеобразовательное учреждение лицей № 51 г.Томска</v>
      </c>
      <c r="C24" s="31">
        <f>'Рейтинговая таблица организаций'!Q26</f>
        <v>100</v>
      </c>
      <c r="D24" s="31">
        <f>'Рейтинговая таблица организаций'!R26</f>
        <v>100</v>
      </c>
      <c r="E24" s="31">
        <f>'Рейтинговая таблица организаций'!S26</f>
        <v>100</v>
      </c>
      <c r="F24" s="35">
        <f>'Рейтинговая таблица организаций'!T26</f>
        <v>100</v>
      </c>
      <c r="G24" s="31">
        <f>'Рейтинговая таблица организаций'!Z26</f>
        <v>100</v>
      </c>
      <c r="H24" s="31">
        <f>'Рейтинговая таблица организаций'!AB26</f>
        <v>100</v>
      </c>
      <c r="I24" s="35">
        <f>'Рейтинговая таблица организаций'!AC26</f>
        <v>100</v>
      </c>
      <c r="J24" s="31">
        <f>'Рейтинговая таблица организаций'!AH26</f>
        <v>40</v>
      </c>
      <c r="K24" s="85">
        <f>'Рейтинговая таблица организаций'!AI26</f>
        <v>100</v>
      </c>
      <c r="L24" s="85">
        <f>'Рейтинговая таблица организаций'!AJ26</f>
        <v>100</v>
      </c>
      <c r="M24" s="35">
        <f>'Рейтинговая таблица организаций'!AK26</f>
        <v>82</v>
      </c>
      <c r="N24" s="31">
        <f>'Рейтинговая таблица организаций'!AR26</f>
        <v>100</v>
      </c>
      <c r="O24" s="31">
        <f>'Рейтинговая таблица организаций'!AS26</f>
        <v>100</v>
      </c>
      <c r="P24" s="31">
        <f>'Рейтинговая таблица организаций'!AT26</f>
        <v>100</v>
      </c>
      <c r="Q24" s="35">
        <f>'Рейтинговая таблица организаций'!AU26</f>
        <v>100</v>
      </c>
      <c r="R24" s="31">
        <f>'Рейтинговая таблица организаций'!BB26</f>
        <v>100</v>
      </c>
      <c r="S24" s="31">
        <f>'Рейтинговая таблица организаций'!BC26</f>
        <v>100</v>
      </c>
      <c r="T24" s="31">
        <f>'Рейтинговая таблица организаций'!BD26</f>
        <v>100</v>
      </c>
      <c r="U24" s="35">
        <f>'Рейтинговая таблица организаций'!BE26</f>
        <v>100</v>
      </c>
      <c r="V24" s="36">
        <f>'Рейтинговая таблица организаций'!BF26</f>
        <v>96.4</v>
      </c>
    </row>
    <row r="25" spans="1:22">
      <c r="A25" s="33">
        <f>'бланки '!D29</f>
        <v>24</v>
      </c>
      <c r="B25" s="33" t="str">
        <f>'Рейтинговая таблица организаций'!B27</f>
        <v>Муниципальное автономное общеобразовательное учреждение средняя общеобразовательная школа № 67 г. Томска</v>
      </c>
      <c r="C25" s="31">
        <f>'Рейтинговая таблица организаций'!Q27</f>
        <v>100</v>
      </c>
      <c r="D25" s="31">
        <f>'Рейтинговая таблица организаций'!R27</f>
        <v>100</v>
      </c>
      <c r="E25" s="31">
        <f>'Рейтинговая таблица организаций'!S27</f>
        <v>100</v>
      </c>
      <c r="F25" s="35">
        <f>'Рейтинговая таблица организаций'!T27</f>
        <v>100</v>
      </c>
      <c r="G25" s="31">
        <f>'Рейтинговая таблица организаций'!Z27</f>
        <v>100</v>
      </c>
      <c r="H25" s="31">
        <f>'Рейтинговая таблица организаций'!AB27</f>
        <v>100</v>
      </c>
      <c r="I25" s="35">
        <f>'Рейтинговая таблица организаций'!AC27</f>
        <v>100</v>
      </c>
      <c r="J25" s="31">
        <f>'Рейтинговая таблица организаций'!AH27</f>
        <v>0</v>
      </c>
      <c r="K25" s="85">
        <f>'Рейтинговая таблица организаций'!AI27</f>
        <v>100</v>
      </c>
      <c r="L25" s="85">
        <f>'Рейтинговая таблица организаций'!AJ27</f>
        <v>100</v>
      </c>
      <c r="M25" s="35">
        <f>'Рейтинговая таблица организаций'!AK27</f>
        <v>70</v>
      </c>
      <c r="N25" s="31">
        <f>'Рейтинговая таблица организаций'!AR27</f>
        <v>100</v>
      </c>
      <c r="O25" s="31">
        <f>'Рейтинговая таблица организаций'!AS27</f>
        <v>100</v>
      </c>
      <c r="P25" s="31">
        <f>'Рейтинговая таблица организаций'!AT27</f>
        <v>100</v>
      </c>
      <c r="Q25" s="35">
        <f>'Рейтинговая таблица организаций'!AU27</f>
        <v>100</v>
      </c>
      <c r="R25" s="31">
        <f>'Рейтинговая таблица организаций'!BB27</f>
        <v>100</v>
      </c>
      <c r="S25" s="31">
        <f>'Рейтинговая таблица организаций'!BC27</f>
        <v>100</v>
      </c>
      <c r="T25" s="31">
        <f>'Рейтинговая таблица организаций'!BD27</f>
        <v>100</v>
      </c>
      <c r="U25" s="35">
        <f>'Рейтинговая таблица организаций'!BE27</f>
        <v>100</v>
      </c>
      <c r="V25" s="36">
        <f>'Рейтинговая таблица организаций'!BF27</f>
        <v>94</v>
      </c>
    </row>
    <row r="26" spans="1:22">
      <c r="A26" s="33">
        <f>'бланки '!D30</f>
        <v>25</v>
      </c>
      <c r="B26" s="33" t="str">
        <f>'Рейтинговая таблица организаций'!B28</f>
        <v>Муниципальное автономное общеобразовательное учреждение средняя общеобразовательная школа № 22 г. Томска</v>
      </c>
      <c r="C26" s="31">
        <f>'Рейтинговая таблица организаций'!Q28</f>
        <v>100</v>
      </c>
      <c r="D26" s="31">
        <f>'Рейтинговая таблица организаций'!R28</f>
        <v>100</v>
      </c>
      <c r="E26" s="31">
        <f>'Рейтинговая таблица организаций'!S28</f>
        <v>100</v>
      </c>
      <c r="F26" s="35">
        <f>'Рейтинговая таблица организаций'!T28</f>
        <v>100</v>
      </c>
      <c r="G26" s="31">
        <f>'Рейтинговая таблица организаций'!Z28</f>
        <v>100</v>
      </c>
      <c r="H26" s="31">
        <f>'Рейтинговая таблица организаций'!AB28</f>
        <v>100</v>
      </c>
      <c r="I26" s="35">
        <f>'Рейтинговая таблица организаций'!AC28</f>
        <v>100</v>
      </c>
      <c r="J26" s="31">
        <f>'Рейтинговая таблица организаций'!AH28</f>
        <v>60</v>
      </c>
      <c r="K26" s="85">
        <f>'Рейтинговая таблица организаций'!AI28</f>
        <v>60</v>
      </c>
      <c r="L26" s="85">
        <f>'Рейтинговая таблица организаций'!AJ28</f>
        <v>100</v>
      </c>
      <c r="M26" s="35">
        <f>'Рейтинговая таблица организаций'!AK28</f>
        <v>72</v>
      </c>
      <c r="N26" s="31">
        <f>'Рейтинговая таблица организаций'!AR28</f>
        <v>100</v>
      </c>
      <c r="O26" s="31">
        <f>'Рейтинговая таблица организаций'!AS28</f>
        <v>100</v>
      </c>
      <c r="P26" s="31">
        <f>'Рейтинговая таблица организаций'!AT28</f>
        <v>100</v>
      </c>
      <c r="Q26" s="35">
        <f>'Рейтинговая таблица организаций'!AU28</f>
        <v>100</v>
      </c>
      <c r="R26" s="31">
        <f>'Рейтинговая таблица организаций'!BB28</f>
        <v>100</v>
      </c>
      <c r="S26" s="31">
        <f>'Рейтинговая таблица организаций'!BC28</f>
        <v>100</v>
      </c>
      <c r="T26" s="31">
        <f>'Рейтинговая таблица организаций'!BD28</f>
        <v>100</v>
      </c>
      <c r="U26" s="35">
        <f>'Рейтинговая таблица организаций'!BE28</f>
        <v>100</v>
      </c>
      <c r="V26" s="36">
        <f>'Рейтинговая таблица организаций'!BF28</f>
        <v>94.4</v>
      </c>
    </row>
    <row r="27" spans="1:22">
      <c r="A27" s="33">
        <f>'бланки '!D31</f>
        <v>26</v>
      </c>
      <c r="B27" s="33" t="str">
        <f>'Рейтинговая таблица организаций'!B29</f>
        <v>Муниципальное бюджетное общеобразовательное учреждение Академический лицей им. Г.А. Псахье г. Томска</v>
      </c>
      <c r="C27" s="31">
        <f>'Рейтинговая таблица организаций'!Q29</f>
        <v>100</v>
      </c>
      <c r="D27" s="31">
        <f>'Рейтинговая таблица организаций'!R29</f>
        <v>100</v>
      </c>
      <c r="E27" s="31">
        <f>'Рейтинговая таблица организаций'!S29</f>
        <v>100</v>
      </c>
      <c r="F27" s="35">
        <f>'Рейтинговая таблица организаций'!T29</f>
        <v>100</v>
      </c>
      <c r="G27" s="31">
        <f>'Рейтинговая таблица организаций'!Z29</f>
        <v>100</v>
      </c>
      <c r="H27" s="31">
        <f>'Рейтинговая таблица организаций'!AB29</f>
        <v>100</v>
      </c>
      <c r="I27" s="35">
        <f>'Рейтинговая таблица организаций'!AC29</f>
        <v>100</v>
      </c>
      <c r="J27" s="31">
        <f>'Рейтинговая таблица организаций'!AH29</f>
        <v>80</v>
      </c>
      <c r="K27" s="85">
        <f>'Рейтинговая таблица организаций'!AI29</f>
        <v>60</v>
      </c>
      <c r="L27" s="85">
        <f>'Рейтинговая таблица организаций'!AJ29</f>
        <v>100</v>
      </c>
      <c r="M27" s="35">
        <f>'Рейтинговая таблица организаций'!AK29</f>
        <v>78</v>
      </c>
      <c r="N27" s="31">
        <f>'Рейтинговая таблица организаций'!AR29</f>
        <v>100</v>
      </c>
      <c r="O27" s="31">
        <f>'Рейтинговая таблица организаций'!AS29</f>
        <v>100</v>
      </c>
      <c r="P27" s="31">
        <f>'Рейтинговая таблица организаций'!AT29</f>
        <v>100</v>
      </c>
      <c r="Q27" s="35">
        <f>'Рейтинговая таблица организаций'!AU29</f>
        <v>100</v>
      </c>
      <c r="R27" s="31">
        <f>'Рейтинговая таблица организаций'!BB29</f>
        <v>100</v>
      </c>
      <c r="S27" s="31">
        <f>'Рейтинговая таблица организаций'!BC29</f>
        <v>100</v>
      </c>
      <c r="T27" s="31">
        <f>'Рейтинговая таблица организаций'!BD29</f>
        <v>100</v>
      </c>
      <c r="U27" s="35">
        <f>'Рейтинговая таблица организаций'!BE29</f>
        <v>100</v>
      </c>
      <c r="V27" s="36">
        <f>'Рейтинговая таблица организаций'!BF29</f>
        <v>95.6</v>
      </c>
    </row>
    <row r="28" spans="1:22">
      <c r="A28" s="33">
        <f>'бланки '!D32</f>
        <v>27</v>
      </c>
      <c r="B28" s="33" t="str">
        <f>'Рейтинговая таблица организаций'!B30</f>
        <v>Муниципальное автономное общеобразовательное учреждение средняя общеобразовательная школа № 27 им. Г.Н. Ворошилова г. Томска</v>
      </c>
      <c r="C28" s="31">
        <f>'Рейтинговая таблица организаций'!Q30</f>
        <v>100</v>
      </c>
      <c r="D28" s="31">
        <f>'Рейтинговая таблица организаций'!R30</f>
        <v>100</v>
      </c>
      <c r="E28" s="31">
        <f>'Рейтинговая таблица организаций'!S30</f>
        <v>100</v>
      </c>
      <c r="F28" s="35">
        <f>'Рейтинговая таблица организаций'!T30</f>
        <v>100</v>
      </c>
      <c r="G28" s="31">
        <f>'Рейтинговая таблица организаций'!Z30</f>
        <v>100</v>
      </c>
      <c r="H28" s="31">
        <f>'Рейтинговая таблица организаций'!AB30</f>
        <v>100</v>
      </c>
      <c r="I28" s="35">
        <f>'Рейтинговая таблица организаций'!AC30</f>
        <v>100</v>
      </c>
      <c r="J28" s="31">
        <f>'Рейтинговая таблица организаций'!AH30</f>
        <v>40</v>
      </c>
      <c r="K28" s="85">
        <f>'Рейтинговая таблица организаций'!AI30</f>
        <v>60</v>
      </c>
      <c r="L28" s="85">
        <f>'Рейтинговая таблица организаций'!AJ30</f>
        <v>100</v>
      </c>
      <c r="M28" s="35">
        <f>'Рейтинговая таблица организаций'!AK30</f>
        <v>66</v>
      </c>
      <c r="N28" s="31">
        <f>'Рейтинговая таблица организаций'!AR30</f>
        <v>100</v>
      </c>
      <c r="O28" s="31">
        <f>'Рейтинговая таблица организаций'!AS30</f>
        <v>100</v>
      </c>
      <c r="P28" s="31">
        <f>'Рейтинговая таблица организаций'!AT30</f>
        <v>100</v>
      </c>
      <c r="Q28" s="35">
        <f>'Рейтинговая таблица организаций'!AU30</f>
        <v>100</v>
      </c>
      <c r="R28" s="31">
        <f>'Рейтинговая таблица организаций'!BB30</f>
        <v>100</v>
      </c>
      <c r="S28" s="31">
        <f>'Рейтинговая таблица организаций'!BC30</f>
        <v>100</v>
      </c>
      <c r="T28" s="31">
        <f>'Рейтинговая таблица организаций'!BD30</f>
        <v>100</v>
      </c>
      <c r="U28" s="35">
        <f>'Рейтинговая таблица организаций'!BE30</f>
        <v>100</v>
      </c>
      <c r="V28" s="36">
        <f>'Рейтинговая таблица организаций'!BF30</f>
        <v>93.2</v>
      </c>
    </row>
    <row r="29" spans="1:22">
      <c r="A29" s="33">
        <f>'бланки '!D33</f>
        <v>28</v>
      </c>
      <c r="B29" s="33" t="str">
        <f>'Рейтинговая таблица организаций'!B31</f>
        <v>Муниципальное автономное общеобразовательное учреждение гимназия № 26 города Томска</v>
      </c>
      <c r="C29" s="31">
        <f>'Рейтинговая таблица организаций'!Q31</f>
        <v>100</v>
      </c>
      <c r="D29" s="31">
        <f>'Рейтинговая таблица организаций'!R31</f>
        <v>100</v>
      </c>
      <c r="E29" s="31">
        <f>'Рейтинговая таблица организаций'!S31</f>
        <v>100</v>
      </c>
      <c r="F29" s="35">
        <f>'Рейтинговая таблица организаций'!T31</f>
        <v>100</v>
      </c>
      <c r="G29" s="31">
        <f>'Рейтинговая таблица организаций'!Z31</f>
        <v>100</v>
      </c>
      <c r="H29" s="31">
        <f>'Рейтинговая таблица организаций'!AB31</f>
        <v>100</v>
      </c>
      <c r="I29" s="35">
        <f>'Рейтинговая таблица организаций'!AC31</f>
        <v>100</v>
      </c>
      <c r="J29" s="31">
        <f>'Рейтинговая таблица организаций'!AH31</f>
        <v>40</v>
      </c>
      <c r="K29" s="85">
        <f>'Рейтинговая таблица организаций'!AI31</f>
        <v>100</v>
      </c>
      <c r="L29" s="85">
        <f>'Рейтинговая таблица организаций'!AJ31</f>
        <v>100</v>
      </c>
      <c r="M29" s="35">
        <f>'Рейтинговая таблица организаций'!AK31</f>
        <v>82</v>
      </c>
      <c r="N29" s="31">
        <f>'Рейтинговая таблица организаций'!AR31</f>
        <v>100</v>
      </c>
      <c r="O29" s="31">
        <f>'Рейтинговая таблица организаций'!AS31</f>
        <v>100</v>
      </c>
      <c r="P29" s="31">
        <f>'Рейтинговая таблица организаций'!AT31</f>
        <v>100</v>
      </c>
      <c r="Q29" s="35">
        <f>'Рейтинговая таблица организаций'!AU31</f>
        <v>100</v>
      </c>
      <c r="R29" s="31">
        <f>'Рейтинговая таблица организаций'!BB31</f>
        <v>100</v>
      </c>
      <c r="S29" s="31">
        <f>'Рейтинговая таблица организаций'!BC31</f>
        <v>100</v>
      </c>
      <c r="T29" s="31">
        <f>'Рейтинговая таблица организаций'!BD31</f>
        <v>100</v>
      </c>
      <c r="U29" s="35">
        <f>'Рейтинговая таблица организаций'!BE31</f>
        <v>100</v>
      </c>
      <c r="V29" s="36">
        <f>'Рейтинговая таблица организаций'!BF31</f>
        <v>96.4</v>
      </c>
    </row>
    <row r="30" spans="1:22">
      <c r="A30" s="33">
        <f>'бланки '!D34</f>
        <v>29</v>
      </c>
      <c r="B30" s="33" t="str">
        <f>'Рейтинговая таблица организаций'!B32</f>
        <v>Муниципальное автономное общеобразовательное учреждение гимназия № 55 им. Е.Г. Вёрсткиной г. Томска</v>
      </c>
      <c r="C30" s="31">
        <f>'Рейтинговая таблица организаций'!Q32</f>
        <v>100</v>
      </c>
      <c r="D30" s="31">
        <f>'Рейтинговая таблица организаций'!R32</f>
        <v>100</v>
      </c>
      <c r="E30" s="31">
        <f>'Рейтинговая таблица организаций'!S32</f>
        <v>100</v>
      </c>
      <c r="F30" s="35">
        <f>'Рейтинговая таблица организаций'!T32</f>
        <v>100</v>
      </c>
      <c r="G30" s="31">
        <f>'Рейтинговая таблица организаций'!Z32</f>
        <v>100</v>
      </c>
      <c r="H30" s="31">
        <f>'Рейтинговая таблица организаций'!AB32</f>
        <v>100</v>
      </c>
      <c r="I30" s="35">
        <f>'Рейтинговая таблица организаций'!AC32</f>
        <v>100</v>
      </c>
      <c r="J30" s="31">
        <f>'Рейтинговая таблица организаций'!AH32</f>
        <v>20</v>
      </c>
      <c r="K30" s="85">
        <f>'Рейтинговая таблица организаций'!AI32</f>
        <v>80</v>
      </c>
      <c r="L30" s="85">
        <f>'Рейтинговая таблица организаций'!AJ32</f>
        <v>100</v>
      </c>
      <c r="M30" s="35">
        <f>'Рейтинговая таблица организаций'!AK32</f>
        <v>68</v>
      </c>
      <c r="N30" s="31">
        <f>'Рейтинговая таблица организаций'!AR32</f>
        <v>100</v>
      </c>
      <c r="O30" s="31">
        <f>'Рейтинговая таблица организаций'!AS32</f>
        <v>100</v>
      </c>
      <c r="P30" s="31">
        <f>'Рейтинговая таблица организаций'!AT32</f>
        <v>100</v>
      </c>
      <c r="Q30" s="35">
        <f>'Рейтинговая таблица организаций'!AU32</f>
        <v>100</v>
      </c>
      <c r="R30" s="31">
        <f>'Рейтинговая таблица организаций'!BB32</f>
        <v>100</v>
      </c>
      <c r="S30" s="31">
        <f>'Рейтинговая таблица организаций'!BC32</f>
        <v>100</v>
      </c>
      <c r="T30" s="31">
        <f>'Рейтинговая таблица организаций'!BD32</f>
        <v>100</v>
      </c>
      <c r="U30" s="35">
        <f>'Рейтинговая таблица организаций'!BE32</f>
        <v>100</v>
      </c>
      <c r="V30" s="36">
        <f>'Рейтинговая таблица организаций'!BF32</f>
        <v>93.6</v>
      </c>
    </row>
    <row r="31" spans="1:22">
      <c r="A31" s="33">
        <f>'бланки '!D35</f>
        <v>30</v>
      </c>
      <c r="B31" s="33" t="str">
        <f>'Рейтинговая таблица организаций'!B33</f>
        <v>Муниципальное автономное общеобразовательное учреждение средняя общеобразовательная школа № 12 г. Томска</v>
      </c>
      <c r="C31" s="31">
        <f>'Рейтинговая таблица организаций'!Q33</f>
        <v>100</v>
      </c>
      <c r="D31" s="31">
        <f>'Рейтинговая таблица организаций'!R33</f>
        <v>100</v>
      </c>
      <c r="E31" s="31">
        <f>'Рейтинговая таблица организаций'!S33</f>
        <v>100</v>
      </c>
      <c r="F31" s="35">
        <f>'Рейтинговая таблица организаций'!T33</f>
        <v>100</v>
      </c>
      <c r="G31" s="31">
        <f>'Рейтинговая таблица организаций'!Z33</f>
        <v>100</v>
      </c>
      <c r="H31" s="31">
        <f>'Рейтинговая таблица организаций'!AB33</f>
        <v>100</v>
      </c>
      <c r="I31" s="35">
        <f>'Рейтинговая таблица организаций'!AC33</f>
        <v>100</v>
      </c>
      <c r="J31" s="31">
        <f>'Рейтинговая таблица организаций'!AH33</f>
        <v>20</v>
      </c>
      <c r="K31" s="85">
        <f>'Рейтинговая таблица организаций'!AI33</f>
        <v>80</v>
      </c>
      <c r="L31" s="85">
        <f>'Рейтинговая таблица организаций'!AJ33</f>
        <v>100</v>
      </c>
      <c r="M31" s="35">
        <f>'Рейтинговая таблица организаций'!AK33</f>
        <v>68</v>
      </c>
      <c r="N31" s="31">
        <f>'Рейтинговая таблица организаций'!AR33</f>
        <v>100</v>
      </c>
      <c r="O31" s="31">
        <f>'Рейтинговая таблица организаций'!AS33</f>
        <v>100</v>
      </c>
      <c r="P31" s="31">
        <f>'Рейтинговая таблица организаций'!AT33</f>
        <v>100</v>
      </c>
      <c r="Q31" s="35">
        <f>'Рейтинговая таблица организаций'!AU33</f>
        <v>100</v>
      </c>
      <c r="R31" s="31">
        <f>'Рейтинговая таблица организаций'!BB33</f>
        <v>100</v>
      </c>
      <c r="S31" s="31">
        <f>'Рейтинговая таблица организаций'!BC33</f>
        <v>100</v>
      </c>
      <c r="T31" s="31">
        <f>'Рейтинговая таблица организаций'!BD33</f>
        <v>100</v>
      </c>
      <c r="U31" s="35">
        <f>'Рейтинговая таблица организаций'!BE33</f>
        <v>100</v>
      </c>
      <c r="V31" s="36">
        <f>'Рейтинговая таблица организаций'!BF33</f>
        <v>93.6</v>
      </c>
    </row>
    <row r="32" spans="1:22">
      <c r="A32" s="33">
        <f>'бланки '!D36</f>
        <v>31</v>
      </c>
      <c r="B32" s="33" t="str">
        <f>'Рейтинговая таблица организаций'!B34</f>
        <v>Муниципальное автономное общеобразовательное учреждение средняя общеобразовательная школа № 33 г.Томска</v>
      </c>
      <c r="C32" s="31">
        <f>'Рейтинговая таблица организаций'!Q34</f>
        <v>100</v>
      </c>
      <c r="D32" s="31">
        <f>'Рейтинговая таблица организаций'!R34</f>
        <v>100</v>
      </c>
      <c r="E32" s="31">
        <f>'Рейтинговая таблица организаций'!S34</f>
        <v>100</v>
      </c>
      <c r="F32" s="35">
        <f>'Рейтинговая таблица организаций'!T34</f>
        <v>100</v>
      </c>
      <c r="G32" s="31">
        <f>'Рейтинговая таблица организаций'!Z34</f>
        <v>100</v>
      </c>
      <c r="H32" s="31">
        <f>'Рейтинговая таблица организаций'!AB34</f>
        <v>100</v>
      </c>
      <c r="I32" s="35">
        <f>'Рейтинговая таблица организаций'!AC34</f>
        <v>100</v>
      </c>
      <c r="J32" s="31">
        <f>'Рейтинговая таблица организаций'!AH34</f>
        <v>0</v>
      </c>
      <c r="K32" s="85">
        <f>'Рейтинговая таблица организаций'!AI34</f>
        <v>80</v>
      </c>
      <c r="L32" s="85">
        <f>'Рейтинговая таблица организаций'!AJ34</f>
        <v>100</v>
      </c>
      <c r="M32" s="35">
        <f>'Рейтинговая таблица организаций'!AK34</f>
        <v>62</v>
      </c>
      <c r="N32" s="31">
        <f>'Рейтинговая таблица организаций'!AR34</f>
        <v>100</v>
      </c>
      <c r="O32" s="31">
        <f>'Рейтинговая таблица организаций'!AS34</f>
        <v>100</v>
      </c>
      <c r="P32" s="31">
        <f>'Рейтинговая таблица организаций'!AT34</f>
        <v>100</v>
      </c>
      <c r="Q32" s="35">
        <f>'Рейтинговая таблица организаций'!AU34</f>
        <v>100</v>
      </c>
      <c r="R32" s="31">
        <f>'Рейтинговая таблица организаций'!BB34</f>
        <v>100</v>
      </c>
      <c r="S32" s="31">
        <f>'Рейтинговая таблица организаций'!BC34</f>
        <v>100</v>
      </c>
      <c r="T32" s="31">
        <f>'Рейтинговая таблица организаций'!BD34</f>
        <v>100</v>
      </c>
      <c r="U32" s="35">
        <f>'Рейтинговая таблица организаций'!BE34</f>
        <v>100</v>
      </c>
      <c r="V32" s="36">
        <f>'Рейтинговая таблица организаций'!BF34</f>
        <v>92.4</v>
      </c>
    </row>
    <row r="33" spans="1:22">
      <c r="A33" s="33">
        <f>'бланки '!D37</f>
        <v>32</v>
      </c>
      <c r="B33" s="33" t="str">
        <f>'Рейтинговая таблица организаций'!B35</f>
        <v>Муниципальное автономное общеобразовательное учреждение средняя общеобразовательная школа № 28 г. Томска</v>
      </c>
      <c r="C33" s="31">
        <f>'Рейтинговая таблица организаций'!Q35</f>
        <v>100</v>
      </c>
      <c r="D33" s="31">
        <f>'Рейтинговая таблица организаций'!R35</f>
        <v>100</v>
      </c>
      <c r="E33" s="31">
        <f>'Рейтинговая таблица организаций'!S35</f>
        <v>100</v>
      </c>
      <c r="F33" s="35">
        <f>'Рейтинговая таблица организаций'!T35</f>
        <v>100</v>
      </c>
      <c r="G33" s="31">
        <f>'Рейтинговая таблица организаций'!Z35</f>
        <v>100</v>
      </c>
      <c r="H33" s="31">
        <f>'Рейтинговая таблица организаций'!AB35</f>
        <v>100</v>
      </c>
      <c r="I33" s="35">
        <f>'Рейтинговая таблица организаций'!AC35</f>
        <v>100</v>
      </c>
      <c r="J33" s="31">
        <f>'Рейтинговая таблица организаций'!AH35</f>
        <v>80</v>
      </c>
      <c r="K33" s="85">
        <f>'Рейтинговая таблица организаций'!AI35</f>
        <v>80</v>
      </c>
      <c r="L33" s="85">
        <f>'Рейтинговая таблица организаций'!AJ35</f>
        <v>100</v>
      </c>
      <c r="M33" s="35">
        <f>'Рейтинговая таблица организаций'!AK35</f>
        <v>86</v>
      </c>
      <c r="N33" s="31">
        <f>'Рейтинговая таблица организаций'!AR35</f>
        <v>100</v>
      </c>
      <c r="O33" s="31">
        <f>'Рейтинговая таблица организаций'!AS35</f>
        <v>100</v>
      </c>
      <c r="P33" s="31">
        <f>'Рейтинговая таблица организаций'!AT35</f>
        <v>100</v>
      </c>
      <c r="Q33" s="35">
        <f>'Рейтинговая таблица организаций'!AU35</f>
        <v>100</v>
      </c>
      <c r="R33" s="31">
        <f>'Рейтинговая таблица организаций'!BB35</f>
        <v>100</v>
      </c>
      <c r="S33" s="31">
        <f>'Рейтинговая таблица организаций'!BC35</f>
        <v>100</v>
      </c>
      <c r="T33" s="31">
        <f>'Рейтинговая таблица организаций'!BD35</f>
        <v>100</v>
      </c>
      <c r="U33" s="35">
        <f>'Рейтинговая таблица организаций'!BE35</f>
        <v>100</v>
      </c>
      <c r="V33" s="36">
        <f>'Рейтинговая таблица организаций'!BF35</f>
        <v>97.2</v>
      </c>
    </row>
    <row r="34" spans="1:22">
      <c r="A34" s="33">
        <f>'бланки '!D38</f>
        <v>33</v>
      </c>
      <c r="B34" s="33" t="str">
        <f>'Рейтинговая таблица организаций'!B36</f>
        <v>Муниципальное автономное общеобразовательное учреждение средняя общеобразовательная школа № 2 г. Томска</v>
      </c>
      <c r="C34" s="31">
        <f>'Рейтинговая таблица организаций'!Q36</f>
        <v>100</v>
      </c>
      <c r="D34" s="31">
        <f>'Рейтинговая таблица организаций'!R36</f>
        <v>100</v>
      </c>
      <c r="E34" s="31">
        <f>'Рейтинговая таблица организаций'!S36</f>
        <v>100</v>
      </c>
      <c r="F34" s="35">
        <f>'Рейтинговая таблица организаций'!T36</f>
        <v>100</v>
      </c>
      <c r="G34" s="31">
        <f>'Рейтинговая таблица организаций'!Z36</f>
        <v>100</v>
      </c>
      <c r="H34" s="31">
        <f>'Рейтинговая таблица организаций'!AB36</f>
        <v>100</v>
      </c>
      <c r="I34" s="35">
        <f>'Рейтинговая таблица организаций'!AC36</f>
        <v>100</v>
      </c>
      <c r="J34" s="31">
        <f>'Рейтинговая таблица организаций'!AH36</f>
        <v>0</v>
      </c>
      <c r="K34" s="85">
        <f>'Рейтинговая таблица организаций'!AI36</f>
        <v>60</v>
      </c>
      <c r="L34" s="85">
        <f>'Рейтинговая таблица организаций'!AJ36</f>
        <v>100</v>
      </c>
      <c r="M34" s="35">
        <f>'Рейтинговая таблица организаций'!AK36</f>
        <v>54</v>
      </c>
      <c r="N34" s="31">
        <f>'Рейтинговая таблица организаций'!AR36</f>
        <v>100</v>
      </c>
      <c r="O34" s="31">
        <f>'Рейтинговая таблица организаций'!AS36</f>
        <v>100</v>
      </c>
      <c r="P34" s="31">
        <f>'Рейтинговая таблица организаций'!AT36</f>
        <v>100</v>
      </c>
      <c r="Q34" s="35">
        <f>'Рейтинговая таблица организаций'!AU36</f>
        <v>100</v>
      </c>
      <c r="R34" s="31">
        <f>'Рейтинговая таблица организаций'!BB36</f>
        <v>100</v>
      </c>
      <c r="S34" s="31">
        <f>'Рейтинговая таблица организаций'!BC36</f>
        <v>100</v>
      </c>
      <c r="T34" s="31">
        <f>'Рейтинговая таблица организаций'!BD36</f>
        <v>100</v>
      </c>
      <c r="U34" s="35">
        <f>'Рейтинговая таблица организаций'!BE36</f>
        <v>100</v>
      </c>
      <c r="V34" s="36">
        <f>'Рейтинговая таблица организаций'!BF36</f>
        <v>90.8</v>
      </c>
    </row>
    <row r="35" spans="1:22">
      <c r="A35" s="33">
        <f>'бланки '!D39</f>
        <v>34</v>
      </c>
      <c r="B35" s="33" t="str">
        <f>'Рейтинговая таблица организаций'!B37</f>
        <v>Муниципальное автономное общеобразовательное учреждение гимназия № 6 г. Томска</v>
      </c>
      <c r="C35" s="31">
        <f>'Рейтинговая таблица организаций'!Q37</f>
        <v>100</v>
      </c>
      <c r="D35" s="31">
        <f>'Рейтинговая таблица организаций'!R37</f>
        <v>100</v>
      </c>
      <c r="E35" s="31">
        <f>'Рейтинговая таблица организаций'!S37</f>
        <v>100</v>
      </c>
      <c r="F35" s="35">
        <f>'Рейтинговая таблица организаций'!T37</f>
        <v>100</v>
      </c>
      <c r="G35" s="31">
        <f>'Рейтинговая таблица организаций'!Z37</f>
        <v>100</v>
      </c>
      <c r="H35" s="31">
        <f>'Рейтинговая таблица организаций'!AB37</f>
        <v>100</v>
      </c>
      <c r="I35" s="35">
        <f>'Рейтинговая таблица организаций'!AC37</f>
        <v>100</v>
      </c>
      <c r="J35" s="31">
        <f>'Рейтинговая таблица организаций'!AH37</f>
        <v>20</v>
      </c>
      <c r="K35" s="85">
        <f>'Рейтинговая таблица организаций'!AI37</f>
        <v>100</v>
      </c>
      <c r="L35" s="85">
        <f>'Рейтинговая таблица организаций'!AJ37</f>
        <v>100</v>
      </c>
      <c r="M35" s="35">
        <f>'Рейтинговая таблица организаций'!AK37</f>
        <v>76</v>
      </c>
      <c r="N35" s="31">
        <f>'Рейтинговая таблица организаций'!AR37</f>
        <v>100</v>
      </c>
      <c r="O35" s="31">
        <f>'Рейтинговая таблица организаций'!AS37</f>
        <v>100</v>
      </c>
      <c r="P35" s="31">
        <f>'Рейтинговая таблица организаций'!AT37</f>
        <v>100</v>
      </c>
      <c r="Q35" s="35">
        <f>'Рейтинговая таблица организаций'!AU37</f>
        <v>100</v>
      </c>
      <c r="R35" s="31">
        <f>'Рейтинговая таблица организаций'!BB37</f>
        <v>100</v>
      </c>
      <c r="S35" s="31">
        <f>'Рейтинговая таблица организаций'!BC37</f>
        <v>100</v>
      </c>
      <c r="T35" s="31">
        <f>'Рейтинговая таблица организаций'!BD37</f>
        <v>100</v>
      </c>
      <c r="U35" s="35">
        <f>'Рейтинговая таблица организаций'!BE37</f>
        <v>100</v>
      </c>
      <c r="V35" s="36">
        <f>'Рейтинговая таблица организаций'!BF37</f>
        <v>95.2</v>
      </c>
    </row>
    <row r="36" spans="1:22">
      <c r="A36" s="33">
        <f>'бланки '!D40</f>
        <v>35</v>
      </c>
      <c r="B36" s="33" t="str">
        <f>'Рейтинговая таблица организаций'!B38</f>
        <v>Муниципальное бюджетное общеобразовательное учреждение общеобразовательная школа-интернат № 1 основного общего образования г. Томска</v>
      </c>
      <c r="C36" s="31">
        <f>'Рейтинговая таблица организаций'!Q38</f>
        <v>100</v>
      </c>
      <c r="D36" s="31">
        <f>'Рейтинговая таблица организаций'!R38</f>
        <v>100</v>
      </c>
      <c r="E36" s="31">
        <f>'Рейтинговая таблица организаций'!S38</f>
        <v>100</v>
      </c>
      <c r="F36" s="35">
        <f>'Рейтинговая таблица организаций'!T38</f>
        <v>100</v>
      </c>
      <c r="G36" s="31">
        <f>'Рейтинговая таблица организаций'!Z38</f>
        <v>100</v>
      </c>
      <c r="H36" s="31">
        <f>'Рейтинговая таблица организаций'!AB38</f>
        <v>100</v>
      </c>
      <c r="I36" s="35">
        <f>'Рейтинговая таблица организаций'!AC38</f>
        <v>100</v>
      </c>
      <c r="J36" s="31">
        <f>'Рейтинговая таблица организаций'!AH38</f>
        <v>40</v>
      </c>
      <c r="K36" s="85">
        <f>'Рейтинговая таблица организаций'!AI38</f>
        <v>60</v>
      </c>
      <c r="L36" s="85">
        <f>'Рейтинговая таблица организаций'!AJ38</f>
        <v>100</v>
      </c>
      <c r="M36" s="35">
        <f>'Рейтинговая таблица организаций'!AK38</f>
        <v>66</v>
      </c>
      <c r="N36" s="31">
        <f>'Рейтинговая таблица организаций'!AR38</f>
        <v>100</v>
      </c>
      <c r="O36" s="31">
        <f>'Рейтинговая таблица организаций'!AS38</f>
        <v>100</v>
      </c>
      <c r="P36" s="31">
        <f>'Рейтинговая таблица организаций'!AT38</f>
        <v>100</v>
      </c>
      <c r="Q36" s="35">
        <f>'Рейтинговая таблица организаций'!AU38</f>
        <v>100</v>
      </c>
      <c r="R36" s="31">
        <f>'Рейтинговая таблица организаций'!BB38</f>
        <v>100</v>
      </c>
      <c r="S36" s="31">
        <f>'Рейтинговая таблица организаций'!BC38</f>
        <v>100</v>
      </c>
      <c r="T36" s="31">
        <f>'Рейтинговая таблица организаций'!BD38</f>
        <v>100</v>
      </c>
      <c r="U36" s="35">
        <f>'Рейтинговая таблица организаций'!BE38</f>
        <v>100</v>
      </c>
      <c r="V36" s="36">
        <f>'Рейтинговая таблица организаций'!BF38</f>
        <v>93.2</v>
      </c>
    </row>
    <row r="37" spans="1:22">
      <c r="A37" s="33">
        <f>'бланки '!D41</f>
        <v>36</v>
      </c>
      <c r="B37" s="33" t="str">
        <f>'Рейтинговая таблица организаций'!B39</f>
        <v>Муниципальное автономное общеобразовательное учреждение средняя общеобразовательная школа № 4 имени И.С. Черных г. Томска</v>
      </c>
      <c r="C37" s="31">
        <f>'Рейтинговая таблица организаций'!Q39</f>
        <v>100</v>
      </c>
      <c r="D37" s="31">
        <f>'Рейтинговая таблица организаций'!R39</f>
        <v>100</v>
      </c>
      <c r="E37" s="31">
        <f>'Рейтинговая таблица организаций'!S39</f>
        <v>100</v>
      </c>
      <c r="F37" s="35">
        <f>'Рейтинговая таблица организаций'!T39</f>
        <v>100</v>
      </c>
      <c r="G37" s="31">
        <f>'Рейтинговая таблица организаций'!Z39</f>
        <v>100</v>
      </c>
      <c r="H37" s="31">
        <f>'Рейтинговая таблица организаций'!AB39</f>
        <v>100</v>
      </c>
      <c r="I37" s="35">
        <f>'Рейтинговая таблица организаций'!AC39</f>
        <v>100</v>
      </c>
      <c r="J37" s="31">
        <f>'Рейтинговая таблица организаций'!AH39</f>
        <v>0</v>
      </c>
      <c r="K37" s="85">
        <f>'Рейтинговая таблица организаций'!AI39</f>
        <v>60</v>
      </c>
      <c r="L37" s="85">
        <f>'Рейтинговая таблица организаций'!AJ39</f>
        <v>100</v>
      </c>
      <c r="M37" s="35">
        <f>'Рейтинговая таблица организаций'!AK39</f>
        <v>54</v>
      </c>
      <c r="N37" s="31">
        <f>'Рейтинговая таблица организаций'!AR39</f>
        <v>100</v>
      </c>
      <c r="O37" s="31">
        <f>'Рейтинговая таблица организаций'!AS39</f>
        <v>100</v>
      </c>
      <c r="P37" s="31">
        <f>'Рейтинговая таблица организаций'!AT39</f>
        <v>100</v>
      </c>
      <c r="Q37" s="35">
        <f>'Рейтинговая таблица организаций'!AU39</f>
        <v>100</v>
      </c>
      <c r="R37" s="31">
        <f>'Рейтинговая таблица организаций'!BB39</f>
        <v>100</v>
      </c>
      <c r="S37" s="31">
        <f>'Рейтинговая таблица организаций'!BC39</f>
        <v>100</v>
      </c>
      <c r="T37" s="31">
        <f>'Рейтинговая таблица организаций'!BD39</f>
        <v>100</v>
      </c>
      <c r="U37" s="35">
        <f>'Рейтинговая таблица организаций'!BE39</f>
        <v>100</v>
      </c>
      <c r="V37" s="36">
        <f>'Рейтинговая таблица организаций'!BF39</f>
        <v>90.8</v>
      </c>
    </row>
    <row r="38" spans="1:22">
      <c r="A38" s="33">
        <f>'бланки '!D42</f>
        <v>37</v>
      </c>
      <c r="B38" s="33" t="str">
        <f>'Рейтинговая таблица организаций'!B40</f>
        <v>Муниципальное автономное общеобразовательное учреждение гимназия № 24 им. М.В. Октябрьской г. Томска</v>
      </c>
      <c r="C38" s="31">
        <f>'Рейтинговая таблица организаций'!Q40</f>
        <v>100</v>
      </c>
      <c r="D38" s="31">
        <f>'Рейтинговая таблица организаций'!R40</f>
        <v>100</v>
      </c>
      <c r="E38" s="31">
        <f>'Рейтинговая таблица организаций'!S40</f>
        <v>100</v>
      </c>
      <c r="F38" s="35">
        <f>'Рейтинговая таблица организаций'!T40</f>
        <v>100</v>
      </c>
      <c r="G38" s="31">
        <f>'Рейтинговая таблица организаций'!Z40</f>
        <v>100</v>
      </c>
      <c r="H38" s="31">
        <f>'Рейтинговая таблица организаций'!AB40</f>
        <v>100</v>
      </c>
      <c r="I38" s="35">
        <f>'Рейтинговая таблица организаций'!AC40</f>
        <v>100</v>
      </c>
      <c r="J38" s="31">
        <f>'Рейтинговая таблица организаций'!AH40</f>
        <v>40</v>
      </c>
      <c r="K38" s="85">
        <f>'Рейтинговая таблица организаций'!AI40</f>
        <v>100</v>
      </c>
      <c r="L38" s="85">
        <f>'Рейтинговая таблица организаций'!AJ40</f>
        <v>100</v>
      </c>
      <c r="M38" s="35">
        <f>'Рейтинговая таблица организаций'!AK40</f>
        <v>82</v>
      </c>
      <c r="N38" s="31">
        <f>'Рейтинговая таблица организаций'!AR40</f>
        <v>100</v>
      </c>
      <c r="O38" s="31">
        <f>'Рейтинговая таблица организаций'!AS40</f>
        <v>100</v>
      </c>
      <c r="P38" s="31">
        <f>'Рейтинговая таблица организаций'!AT40</f>
        <v>100</v>
      </c>
      <c r="Q38" s="35">
        <f>'Рейтинговая таблица организаций'!AU40</f>
        <v>100</v>
      </c>
      <c r="R38" s="31">
        <f>'Рейтинговая таблица организаций'!BB40</f>
        <v>100</v>
      </c>
      <c r="S38" s="31">
        <f>'Рейтинговая таблица организаций'!BC40</f>
        <v>100</v>
      </c>
      <c r="T38" s="31">
        <f>'Рейтинговая таблица организаций'!BD40</f>
        <v>100</v>
      </c>
      <c r="U38" s="35">
        <f>'Рейтинговая таблица организаций'!BE40</f>
        <v>100</v>
      </c>
      <c r="V38" s="36">
        <f>'Рейтинговая таблица организаций'!BF40</f>
        <v>96.4</v>
      </c>
    </row>
    <row r="39" spans="1:22">
      <c r="A39" s="33">
        <f>'бланки '!D43</f>
        <v>38</v>
      </c>
      <c r="B39" s="33" t="str">
        <f>'Рейтинговая таблица организаций'!B41</f>
        <v>Муниципальное автономное общеобразовательное учреждение средняя общеобразовательная школа № 50 города Томска</v>
      </c>
      <c r="C39" s="31">
        <f>'Рейтинговая таблица организаций'!Q41</f>
        <v>100</v>
      </c>
      <c r="D39" s="31">
        <f>'Рейтинговая таблица организаций'!R41</f>
        <v>100</v>
      </c>
      <c r="E39" s="31">
        <f>'Рейтинговая таблица организаций'!S41</f>
        <v>100</v>
      </c>
      <c r="F39" s="35">
        <f>'Рейтинговая таблица организаций'!T41</f>
        <v>100</v>
      </c>
      <c r="G39" s="31">
        <f>'Рейтинговая таблица организаций'!Z41</f>
        <v>100</v>
      </c>
      <c r="H39" s="31">
        <f>'Рейтинговая таблица организаций'!AB41</f>
        <v>100</v>
      </c>
      <c r="I39" s="35">
        <f>'Рейтинговая таблица организаций'!AC41</f>
        <v>100</v>
      </c>
      <c r="J39" s="31">
        <f>'Рейтинговая таблица организаций'!AH41</f>
        <v>60</v>
      </c>
      <c r="K39" s="85">
        <f>'Рейтинговая таблица организаций'!AI41</f>
        <v>100</v>
      </c>
      <c r="L39" s="85">
        <f>'Рейтинговая таблица организаций'!AJ41</f>
        <v>100</v>
      </c>
      <c r="M39" s="35">
        <f>'Рейтинговая таблица организаций'!AK41</f>
        <v>88</v>
      </c>
      <c r="N39" s="31">
        <f>'Рейтинговая таблица организаций'!AR41</f>
        <v>100</v>
      </c>
      <c r="O39" s="31">
        <f>'Рейтинговая таблица организаций'!AS41</f>
        <v>100</v>
      </c>
      <c r="P39" s="31">
        <f>'Рейтинговая таблица организаций'!AT41</f>
        <v>100</v>
      </c>
      <c r="Q39" s="35">
        <f>'Рейтинговая таблица организаций'!AU41</f>
        <v>100</v>
      </c>
      <c r="R39" s="31">
        <f>'Рейтинговая таблица организаций'!BB41</f>
        <v>100</v>
      </c>
      <c r="S39" s="31">
        <f>'Рейтинговая таблица организаций'!BC41</f>
        <v>100</v>
      </c>
      <c r="T39" s="31">
        <f>'Рейтинговая таблица организаций'!BD41</f>
        <v>100</v>
      </c>
      <c r="U39" s="35">
        <f>'Рейтинговая таблица организаций'!BE41</f>
        <v>100</v>
      </c>
      <c r="V39" s="36">
        <f>'Рейтинговая таблица организаций'!BF41</f>
        <v>97.6</v>
      </c>
    </row>
    <row r="40" spans="1:22">
      <c r="A40" s="33">
        <f>'бланки '!D44</f>
        <v>39</v>
      </c>
      <c r="B40" s="33" t="str">
        <f>'Рейтинговая таблица организаций'!B42</f>
        <v>Муниципальное автономное общеобразовательное учреждение Школа «Перспектива» г. Томска</v>
      </c>
      <c r="C40" s="31">
        <f>'Рейтинговая таблица организаций'!Q42</f>
        <v>100</v>
      </c>
      <c r="D40" s="31">
        <f>'Рейтинговая таблица организаций'!R42</f>
        <v>100</v>
      </c>
      <c r="E40" s="31">
        <f>'Рейтинговая таблица организаций'!S42</f>
        <v>100</v>
      </c>
      <c r="F40" s="35">
        <f>'Рейтинговая таблица организаций'!T42</f>
        <v>100</v>
      </c>
      <c r="G40" s="31">
        <f>'Рейтинговая таблица организаций'!Z42</f>
        <v>100</v>
      </c>
      <c r="H40" s="31">
        <f>'Рейтинговая таблица организаций'!AB42</f>
        <v>100</v>
      </c>
      <c r="I40" s="35">
        <f>'Рейтинговая таблица организаций'!AC42</f>
        <v>100</v>
      </c>
      <c r="J40" s="31">
        <f>'Рейтинговая таблица организаций'!AH42</f>
        <v>80</v>
      </c>
      <c r="K40" s="85">
        <f>'Рейтинговая таблица организаций'!AI42</f>
        <v>60</v>
      </c>
      <c r="L40" s="85">
        <f>'Рейтинговая таблица организаций'!AJ42</f>
        <v>100</v>
      </c>
      <c r="M40" s="35">
        <f>'Рейтинговая таблица организаций'!AK42</f>
        <v>78</v>
      </c>
      <c r="N40" s="31">
        <f>'Рейтинговая таблица организаций'!AR42</f>
        <v>100</v>
      </c>
      <c r="O40" s="31">
        <f>'Рейтинговая таблица организаций'!AS42</f>
        <v>100</v>
      </c>
      <c r="P40" s="31">
        <f>'Рейтинговая таблица организаций'!AT42</f>
        <v>100</v>
      </c>
      <c r="Q40" s="35">
        <f>'Рейтинговая таблица организаций'!AU42</f>
        <v>100</v>
      </c>
      <c r="R40" s="31">
        <f>'Рейтинговая таблица организаций'!BB42</f>
        <v>100</v>
      </c>
      <c r="S40" s="31">
        <f>'Рейтинговая таблица организаций'!BC42</f>
        <v>100</v>
      </c>
      <c r="T40" s="31">
        <f>'Рейтинговая таблица организаций'!BD42</f>
        <v>100</v>
      </c>
      <c r="U40" s="35">
        <f>'Рейтинговая таблица организаций'!BE42</f>
        <v>100</v>
      </c>
      <c r="V40" s="36">
        <f>'Рейтинговая таблица организаций'!BF42</f>
        <v>95.6</v>
      </c>
    </row>
    <row r="41" spans="1:22">
      <c r="A41" s="33">
        <f>'бланки '!D45</f>
        <v>40</v>
      </c>
      <c r="B41" s="33" t="str">
        <f>'Рейтинговая таблица организаций'!B43</f>
        <v>Муниципальное автономное общеобразовательное учреждение средняя общеобразовательная школа № 32 г.Томска</v>
      </c>
      <c r="C41" s="31">
        <f>'Рейтинговая таблица организаций'!Q43</f>
        <v>100</v>
      </c>
      <c r="D41" s="31">
        <f>'Рейтинговая таблица организаций'!R43</f>
        <v>100</v>
      </c>
      <c r="E41" s="31">
        <f>'Рейтинговая таблица организаций'!S43</f>
        <v>100</v>
      </c>
      <c r="F41" s="35">
        <f>'Рейтинговая таблица организаций'!T43</f>
        <v>100</v>
      </c>
      <c r="G41" s="31">
        <f>'Рейтинговая таблица организаций'!Z43</f>
        <v>100</v>
      </c>
      <c r="H41" s="31">
        <f>'Рейтинговая таблица организаций'!AB43</f>
        <v>100</v>
      </c>
      <c r="I41" s="35">
        <f>'Рейтинговая таблица организаций'!AC43</f>
        <v>100</v>
      </c>
      <c r="J41" s="31">
        <f>'Рейтинговая таблица организаций'!AH43</f>
        <v>60</v>
      </c>
      <c r="K41" s="85">
        <f>'Рейтинговая таблица организаций'!AI43</f>
        <v>80</v>
      </c>
      <c r="L41" s="85">
        <f>'Рейтинговая таблица организаций'!AJ43</f>
        <v>100</v>
      </c>
      <c r="M41" s="35">
        <f>'Рейтинговая таблица организаций'!AK43</f>
        <v>80</v>
      </c>
      <c r="N41" s="31">
        <f>'Рейтинговая таблица организаций'!AR43</f>
        <v>100</v>
      </c>
      <c r="O41" s="31">
        <f>'Рейтинговая таблица организаций'!AS43</f>
        <v>100</v>
      </c>
      <c r="P41" s="31">
        <f>'Рейтинговая таблица организаций'!AT43</f>
        <v>100</v>
      </c>
      <c r="Q41" s="35">
        <f>'Рейтинговая таблица организаций'!AU43</f>
        <v>100</v>
      </c>
      <c r="R41" s="31">
        <f>'Рейтинговая таблица организаций'!BB43</f>
        <v>100</v>
      </c>
      <c r="S41" s="31">
        <f>'Рейтинговая таблица организаций'!BC43</f>
        <v>100</v>
      </c>
      <c r="T41" s="31">
        <f>'Рейтинговая таблица организаций'!BD43</f>
        <v>100</v>
      </c>
      <c r="U41" s="35">
        <f>'Рейтинговая таблица организаций'!BE43</f>
        <v>100</v>
      </c>
      <c r="V41" s="36">
        <f>'Рейтинговая таблица организаций'!BF43</f>
        <v>96</v>
      </c>
    </row>
    <row r="42" spans="1:22">
      <c r="A42" s="33">
        <f>'бланки '!D46</f>
        <v>41</v>
      </c>
      <c r="B42" s="33" t="str">
        <f>'Рейтинговая таблица организаций'!B44</f>
        <v>Муниципальное автономное общеобразовательное учреждение средняя общеобразовательная школа № 41 г.Томска</v>
      </c>
      <c r="C42" s="31">
        <f>'Рейтинговая таблица организаций'!Q44</f>
        <v>100</v>
      </c>
      <c r="D42" s="31">
        <f>'Рейтинговая таблица организаций'!R44</f>
        <v>100</v>
      </c>
      <c r="E42" s="31">
        <f>'Рейтинговая таблица организаций'!S44</f>
        <v>100</v>
      </c>
      <c r="F42" s="35">
        <f>'Рейтинговая таблица организаций'!T44</f>
        <v>100</v>
      </c>
      <c r="G42" s="31">
        <f>'Рейтинговая таблица организаций'!Z44</f>
        <v>100</v>
      </c>
      <c r="H42" s="31">
        <f>'Рейтинговая таблица организаций'!AB44</f>
        <v>100</v>
      </c>
      <c r="I42" s="35">
        <f>'Рейтинговая таблица организаций'!AC44</f>
        <v>100</v>
      </c>
      <c r="J42" s="31">
        <f>'Рейтинговая таблица организаций'!AH44</f>
        <v>60</v>
      </c>
      <c r="K42" s="85">
        <f>'Рейтинговая таблица организаций'!AI44</f>
        <v>100</v>
      </c>
      <c r="L42" s="85">
        <f>'Рейтинговая таблица организаций'!AJ44</f>
        <v>100</v>
      </c>
      <c r="M42" s="35">
        <f>'Рейтинговая таблица организаций'!AK44</f>
        <v>88</v>
      </c>
      <c r="N42" s="31">
        <f>'Рейтинговая таблица организаций'!AR44</f>
        <v>100</v>
      </c>
      <c r="O42" s="31">
        <f>'Рейтинговая таблица организаций'!AS44</f>
        <v>100</v>
      </c>
      <c r="P42" s="31">
        <f>'Рейтинговая таблица организаций'!AT44</f>
        <v>100</v>
      </c>
      <c r="Q42" s="35">
        <f>'Рейтинговая таблица организаций'!AU44</f>
        <v>100</v>
      </c>
      <c r="R42" s="31">
        <f>'Рейтинговая таблица организаций'!BB44</f>
        <v>100</v>
      </c>
      <c r="S42" s="31">
        <f>'Рейтинговая таблица организаций'!BC44</f>
        <v>100</v>
      </c>
      <c r="T42" s="31">
        <f>'Рейтинговая таблица организаций'!BD44</f>
        <v>100</v>
      </c>
      <c r="U42" s="35">
        <f>'Рейтинговая таблица организаций'!BE44</f>
        <v>100</v>
      </c>
      <c r="V42" s="36">
        <f>'Рейтинговая таблица организаций'!BF44</f>
        <v>97.6</v>
      </c>
    </row>
    <row r="43" spans="1:22">
      <c r="A43" s="33">
        <f>'бланки '!D47</f>
        <v>42</v>
      </c>
      <c r="B43" s="33" t="str">
        <f>'Рейтинговая таблица организаций'!B45</f>
        <v>Муниципальное автономное общеобразовательное учреждение средняя общеобразовательная школа № 46 г. Томска</v>
      </c>
      <c r="C43" s="31">
        <f>'Рейтинговая таблица организаций'!Q45</f>
        <v>100</v>
      </c>
      <c r="D43" s="31">
        <f>'Рейтинговая таблица организаций'!R45</f>
        <v>100</v>
      </c>
      <c r="E43" s="31">
        <f>'Рейтинговая таблица организаций'!S45</f>
        <v>100</v>
      </c>
      <c r="F43" s="35">
        <f>'Рейтинговая таблица организаций'!T45</f>
        <v>100</v>
      </c>
      <c r="G43" s="31">
        <f>'Рейтинговая таблица организаций'!Z45</f>
        <v>100</v>
      </c>
      <c r="H43" s="31">
        <f>'Рейтинговая таблица организаций'!AB45</f>
        <v>100</v>
      </c>
      <c r="I43" s="35">
        <f>'Рейтинговая таблица организаций'!AC45</f>
        <v>100</v>
      </c>
      <c r="J43" s="31">
        <f>'Рейтинговая таблица организаций'!AH45</f>
        <v>100</v>
      </c>
      <c r="K43" s="85">
        <f>'Рейтинговая таблица организаций'!AI45</f>
        <v>100</v>
      </c>
      <c r="L43" s="85">
        <f>'Рейтинговая таблица организаций'!AJ45</f>
        <v>100</v>
      </c>
      <c r="M43" s="35">
        <f>'Рейтинговая таблица организаций'!AK45</f>
        <v>100</v>
      </c>
      <c r="N43" s="31">
        <f>'Рейтинговая таблица организаций'!AR45</f>
        <v>100</v>
      </c>
      <c r="O43" s="31">
        <f>'Рейтинговая таблица организаций'!AS45</f>
        <v>100</v>
      </c>
      <c r="P43" s="31">
        <f>'Рейтинговая таблица организаций'!AT45</f>
        <v>100</v>
      </c>
      <c r="Q43" s="35">
        <f>'Рейтинговая таблица организаций'!AU45</f>
        <v>100</v>
      </c>
      <c r="R43" s="31">
        <f>'Рейтинговая таблица организаций'!BB45</f>
        <v>100</v>
      </c>
      <c r="S43" s="31">
        <f>'Рейтинговая таблица организаций'!BC45</f>
        <v>100</v>
      </c>
      <c r="T43" s="31">
        <f>'Рейтинговая таблица организаций'!BD45</f>
        <v>100</v>
      </c>
      <c r="U43" s="35">
        <f>'Рейтинговая таблица организаций'!BE45</f>
        <v>100</v>
      </c>
      <c r="V43" s="36">
        <f>'Рейтинговая таблица организаций'!BF45</f>
        <v>100</v>
      </c>
    </row>
    <row r="44" spans="1:22">
      <c r="A44" s="33">
        <f>'бланки '!D48</f>
        <v>43</v>
      </c>
      <c r="B44" s="33" t="str">
        <f>'Рейтинговая таблица организаций'!B46</f>
        <v>Муниципальное автономное общеобразовательное учреждение Мариинская средняя общеобразовательная школа № 3 г. Томска</v>
      </c>
      <c r="C44" s="31">
        <f>'Рейтинговая таблица организаций'!Q46</f>
        <v>100</v>
      </c>
      <c r="D44" s="31">
        <f>'Рейтинговая таблица организаций'!R46</f>
        <v>100</v>
      </c>
      <c r="E44" s="31">
        <f>'Рейтинговая таблица организаций'!S46</f>
        <v>100</v>
      </c>
      <c r="F44" s="35">
        <f>'Рейтинговая таблица организаций'!T46</f>
        <v>100</v>
      </c>
      <c r="G44" s="31">
        <f>'Рейтинговая таблица организаций'!Z46</f>
        <v>100</v>
      </c>
      <c r="H44" s="31">
        <f>'Рейтинговая таблица организаций'!AB46</f>
        <v>100</v>
      </c>
      <c r="I44" s="35">
        <f>'Рейтинговая таблица организаций'!AC46</f>
        <v>100</v>
      </c>
      <c r="J44" s="31">
        <f>'Рейтинговая таблица организаций'!AH46</f>
        <v>0</v>
      </c>
      <c r="K44" s="85">
        <f>'Рейтинговая таблица организаций'!AI46</f>
        <v>60</v>
      </c>
      <c r="L44" s="85">
        <f>'Рейтинговая таблица организаций'!AJ46</f>
        <v>100</v>
      </c>
      <c r="M44" s="35">
        <f>'Рейтинговая таблица организаций'!AK46</f>
        <v>54</v>
      </c>
      <c r="N44" s="31">
        <f>'Рейтинговая таблица организаций'!AR46</f>
        <v>100</v>
      </c>
      <c r="O44" s="31">
        <f>'Рейтинговая таблица организаций'!AS46</f>
        <v>100</v>
      </c>
      <c r="P44" s="31">
        <f>'Рейтинговая таблица организаций'!AT46</f>
        <v>100</v>
      </c>
      <c r="Q44" s="35">
        <f>'Рейтинговая таблица организаций'!AU46</f>
        <v>100</v>
      </c>
      <c r="R44" s="31">
        <f>'Рейтинговая таблица организаций'!BB46</f>
        <v>100</v>
      </c>
      <c r="S44" s="31">
        <f>'Рейтинговая таблица организаций'!BC46</f>
        <v>100</v>
      </c>
      <c r="T44" s="31">
        <f>'Рейтинговая таблица организаций'!BD46</f>
        <v>100</v>
      </c>
      <c r="U44" s="35">
        <f>'Рейтинговая таблица организаций'!BE46</f>
        <v>100</v>
      </c>
      <c r="V44" s="36">
        <f>'Рейтинговая таблица организаций'!BF46</f>
        <v>90.8</v>
      </c>
    </row>
    <row r="45" spans="1:22">
      <c r="A45" s="33">
        <f>'бланки '!D49</f>
        <v>44</v>
      </c>
      <c r="B45" s="33" t="str">
        <f>'Рейтинговая таблица организаций'!B47</f>
        <v>Муниципальное автономное общеобразовательное учреждение средняя общеобразовательная школа № 36 г.Томска</v>
      </c>
      <c r="C45" s="31">
        <f>'Рейтинговая таблица организаций'!Q47</f>
        <v>100</v>
      </c>
      <c r="D45" s="31">
        <f>'Рейтинговая таблица организаций'!R47</f>
        <v>100</v>
      </c>
      <c r="E45" s="31">
        <f>'Рейтинговая таблица организаций'!S47</f>
        <v>100</v>
      </c>
      <c r="F45" s="35">
        <f>'Рейтинговая таблица организаций'!T47</f>
        <v>100</v>
      </c>
      <c r="G45" s="31">
        <f>'Рейтинговая таблица организаций'!Z47</f>
        <v>100</v>
      </c>
      <c r="H45" s="31">
        <f>'Рейтинговая таблица организаций'!AB47</f>
        <v>100</v>
      </c>
      <c r="I45" s="35">
        <f>'Рейтинговая таблица организаций'!AC47</f>
        <v>100</v>
      </c>
      <c r="J45" s="31">
        <f>'Рейтинговая таблица организаций'!AH47</f>
        <v>80</v>
      </c>
      <c r="K45" s="85">
        <f>'Рейтинговая таблица организаций'!AI47</f>
        <v>60</v>
      </c>
      <c r="L45" s="85">
        <f>'Рейтинговая таблица организаций'!AJ47</f>
        <v>100</v>
      </c>
      <c r="M45" s="35">
        <f>'Рейтинговая таблица организаций'!AK47</f>
        <v>78</v>
      </c>
      <c r="N45" s="31">
        <f>'Рейтинговая таблица организаций'!AR47</f>
        <v>100</v>
      </c>
      <c r="O45" s="31">
        <f>'Рейтинговая таблица организаций'!AS47</f>
        <v>100</v>
      </c>
      <c r="P45" s="31">
        <f>'Рейтинговая таблица организаций'!AT47</f>
        <v>100</v>
      </c>
      <c r="Q45" s="35">
        <f>'Рейтинговая таблица организаций'!AU47</f>
        <v>100</v>
      </c>
      <c r="R45" s="31">
        <f>'Рейтинговая таблица организаций'!BB47</f>
        <v>100</v>
      </c>
      <c r="S45" s="31">
        <f>'Рейтинговая таблица организаций'!BC47</f>
        <v>100</v>
      </c>
      <c r="T45" s="31">
        <f>'Рейтинговая таблица организаций'!BD47</f>
        <v>100</v>
      </c>
      <c r="U45" s="35">
        <f>'Рейтинговая таблица организаций'!BE47</f>
        <v>100</v>
      </c>
      <c r="V45" s="36">
        <f>'Рейтинговая таблица организаций'!BF47</f>
        <v>95.6</v>
      </c>
    </row>
    <row r="46" spans="1:22">
      <c r="A46" s="33">
        <f>'бланки '!D50</f>
        <v>45</v>
      </c>
      <c r="B46" s="33" t="str">
        <f>'Рейтинговая таблица организаций'!B48</f>
        <v>Муниципальное автономное общеобразовательное учреждение средняя общеобразовательная школа № 37 г. Томска</v>
      </c>
      <c r="C46" s="31">
        <f>'Рейтинговая таблица организаций'!Q48</f>
        <v>100</v>
      </c>
      <c r="D46" s="31">
        <f>'Рейтинговая таблица организаций'!R48</f>
        <v>100</v>
      </c>
      <c r="E46" s="31">
        <f>'Рейтинговая таблица организаций'!S48</f>
        <v>100</v>
      </c>
      <c r="F46" s="35">
        <f>'Рейтинговая таблица организаций'!T48</f>
        <v>100</v>
      </c>
      <c r="G46" s="31">
        <f>'Рейтинговая таблица организаций'!Z48</f>
        <v>100</v>
      </c>
      <c r="H46" s="31">
        <f>'Рейтинговая таблица организаций'!AB48</f>
        <v>100</v>
      </c>
      <c r="I46" s="35">
        <f>'Рейтинговая таблица организаций'!AC48</f>
        <v>100</v>
      </c>
      <c r="J46" s="31">
        <f>'Рейтинговая таблица организаций'!AH48</f>
        <v>60</v>
      </c>
      <c r="K46" s="85">
        <f>'Рейтинговая таблица организаций'!AI48</f>
        <v>80</v>
      </c>
      <c r="L46" s="85">
        <f>'Рейтинговая таблица организаций'!AJ48</f>
        <v>100</v>
      </c>
      <c r="M46" s="35">
        <f>'Рейтинговая таблица организаций'!AK48</f>
        <v>80</v>
      </c>
      <c r="N46" s="31">
        <f>'Рейтинговая таблица организаций'!AR48</f>
        <v>100</v>
      </c>
      <c r="O46" s="31">
        <f>'Рейтинговая таблица организаций'!AS48</f>
        <v>100</v>
      </c>
      <c r="P46" s="31">
        <f>'Рейтинговая таблица организаций'!AT48</f>
        <v>100</v>
      </c>
      <c r="Q46" s="35">
        <f>'Рейтинговая таблица организаций'!AU48</f>
        <v>100</v>
      </c>
      <c r="R46" s="31">
        <f>'Рейтинговая таблица организаций'!BB48</f>
        <v>100</v>
      </c>
      <c r="S46" s="31">
        <f>'Рейтинговая таблица организаций'!BC48</f>
        <v>100</v>
      </c>
      <c r="T46" s="31">
        <f>'Рейтинговая таблица организаций'!BD48</f>
        <v>100</v>
      </c>
      <c r="U46" s="35">
        <f>'Рейтинговая таблица организаций'!BE48</f>
        <v>100</v>
      </c>
      <c r="V46" s="36">
        <f>'Рейтинговая таблица организаций'!BF48</f>
        <v>96</v>
      </c>
    </row>
    <row r="47" spans="1:22">
      <c r="A47" s="33">
        <f>'бланки '!D51</f>
        <v>46</v>
      </c>
      <c r="B47" s="33" t="str">
        <f>'Рейтинговая таблица организаций'!B49</f>
        <v>Муниципальное автономное общеобразовательное учреждение гимназия № 56 г. Томска</v>
      </c>
      <c r="C47" s="31">
        <f>'Рейтинговая таблица организаций'!Q49</f>
        <v>100</v>
      </c>
      <c r="D47" s="31">
        <f>'Рейтинговая таблица организаций'!R49</f>
        <v>100</v>
      </c>
      <c r="E47" s="31">
        <f>'Рейтинговая таблица организаций'!S49</f>
        <v>100</v>
      </c>
      <c r="F47" s="35">
        <f>'Рейтинговая таблица организаций'!T49</f>
        <v>100</v>
      </c>
      <c r="G47" s="31">
        <f>'Рейтинговая таблица организаций'!Z49</f>
        <v>100</v>
      </c>
      <c r="H47" s="31">
        <f>'Рейтинговая таблица организаций'!AB49</f>
        <v>100</v>
      </c>
      <c r="I47" s="35">
        <f>'Рейтинговая таблица организаций'!AC49</f>
        <v>100</v>
      </c>
      <c r="J47" s="31">
        <f>'Рейтинговая таблица организаций'!AH49</f>
        <v>40</v>
      </c>
      <c r="K47" s="85">
        <f>'Рейтинговая таблица организаций'!AI49</f>
        <v>60</v>
      </c>
      <c r="L47" s="85">
        <f>'Рейтинговая таблица организаций'!AJ49</f>
        <v>100</v>
      </c>
      <c r="M47" s="35">
        <f>'Рейтинговая таблица организаций'!AK49</f>
        <v>66</v>
      </c>
      <c r="N47" s="31">
        <f>'Рейтинговая таблица организаций'!AR49</f>
        <v>100</v>
      </c>
      <c r="O47" s="31">
        <f>'Рейтинговая таблица организаций'!AS49</f>
        <v>100</v>
      </c>
      <c r="P47" s="31">
        <f>'Рейтинговая таблица организаций'!AT49</f>
        <v>100</v>
      </c>
      <c r="Q47" s="35">
        <f>'Рейтинговая таблица организаций'!AU49</f>
        <v>100</v>
      </c>
      <c r="R47" s="31">
        <f>'Рейтинговая таблица организаций'!BB49</f>
        <v>100</v>
      </c>
      <c r="S47" s="31">
        <f>'Рейтинговая таблица организаций'!BC49</f>
        <v>100</v>
      </c>
      <c r="T47" s="31">
        <f>'Рейтинговая таблица организаций'!BD49</f>
        <v>100</v>
      </c>
      <c r="U47" s="35">
        <f>'Рейтинговая таблица организаций'!BE49</f>
        <v>100</v>
      </c>
      <c r="V47" s="36">
        <f>'Рейтинговая таблица организаций'!BF49</f>
        <v>93.2</v>
      </c>
    </row>
    <row r="48" spans="1:22">
      <c r="A48" s="33">
        <f>'бланки '!D52</f>
        <v>47</v>
      </c>
      <c r="B48" s="33" t="str">
        <f>'Рейтинговая таблица организаций'!B50</f>
        <v>Муниципальное автономное общеобразовательное учреждение гимназия № 18 г. Томска</v>
      </c>
      <c r="C48" s="31">
        <f>'Рейтинговая таблица организаций'!Q50</f>
        <v>100</v>
      </c>
      <c r="D48" s="31">
        <f>'Рейтинговая таблица организаций'!R50</f>
        <v>100</v>
      </c>
      <c r="E48" s="31">
        <f>'Рейтинговая таблица организаций'!S50</f>
        <v>100</v>
      </c>
      <c r="F48" s="35">
        <f>'Рейтинговая таблица организаций'!T50</f>
        <v>100</v>
      </c>
      <c r="G48" s="31">
        <f>'Рейтинговая таблица организаций'!Z50</f>
        <v>100</v>
      </c>
      <c r="H48" s="31">
        <f>'Рейтинговая таблица организаций'!AB50</f>
        <v>100</v>
      </c>
      <c r="I48" s="35">
        <f>'Рейтинговая таблица организаций'!AC50</f>
        <v>100</v>
      </c>
      <c r="J48" s="31">
        <f>'Рейтинговая таблица организаций'!AH50</f>
        <v>20</v>
      </c>
      <c r="K48" s="85">
        <f>'Рейтинговая таблица организаций'!AI50</f>
        <v>60</v>
      </c>
      <c r="L48" s="85">
        <f>'Рейтинговая таблица организаций'!AJ50</f>
        <v>100</v>
      </c>
      <c r="M48" s="35">
        <f>'Рейтинговая таблица организаций'!AK50</f>
        <v>60</v>
      </c>
      <c r="N48" s="31">
        <f>'Рейтинговая таблица организаций'!AR50</f>
        <v>100</v>
      </c>
      <c r="O48" s="31">
        <f>'Рейтинговая таблица организаций'!AS50</f>
        <v>100</v>
      </c>
      <c r="P48" s="31">
        <f>'Рейтинговая таблица организаций'!AT50</f>
        <v>100</v>
      </c>
      <c r="Q48" s="35">
        <f>'Рейтинговая таблица организаций'!AU50</f>
        <v>100</v>
      </c>
      <c r="R48" s="31">
        <f>'Рейтинговая таблица организаций'!BB50</f>
        <v>100</v>
      </c>
      <c r="S48" s="31">
        <f>'Рейтинговая таблица организаций'!BC50</f>
        <v>100</v>
      </c>
      <c r="T48" s="31">
        <f>'Рейтинговая таблица организаций'!BD50</f>
        <v>100</v>
      </c>
      <c r="U48" s="35">
        <f>'Рейтинговая таблица организаций'!BE50</f>
        <v>100</v>
      </c>
      <c r="V48" s="36">
        <f>'Рейтинговая таблица организаций'!BF50</f>
        <v>92</v>
      </c>
    </row>
    <row r="49" spans="1:22">
      <c r="A49" s="33">
        <f>'бланки '!D53</f>
        <v>48</v>
      </c>
      <c r="B49" s="33" t="str">
        <f>'Рейтинговая таблица организаций'!B51</f>
        <v>Муниципальное автономное общеобразовательное учреждение средняя общеобразовательная школа № 23 г. Томска</v>
      </c>
      <c r="C49" s="31">
        <f>'Рейтинговая таблица организаций'!Q51</f>
        <v>100</v>
      </c>
      <c r="D49" s="31">
        <f>'Рейтинговая таблица организаций'!R51</f>
        <v>100</v>
      </c>
      <c r="E49" s="31">
        <f>'Рейтинговая таблица организаций'!S51</f>
        <v>100</v>
      </c>
      <c r="F49" s="35">
        <f>'Рейтинговая таблица организаций'!T51</f>
        <v>100</v>
      </c>
      <c r="G49" s="31">
        <f>'Рейтинговая таблица организаций'!Z51</f>
        <v>100</v>
      </c>
      <c r="H49" s="31">
        <f>'Рейтинговая таблица организаций'!AB51</f>
        <v>100</v>
      </c>
      <c r="I49" s="35">
        <f>'Рейтинговая таблица организаций'!AC51</f>
        <v>100</v>
      </c>
      <c r="J49" s="31">
        <f>'Рейтинговая таблица организаций'!AH51</f>
        <v>40</v>
      </c>
      <c r="K49" s="85">
        <f>'Рейтинговая таблица организаций'!AI51</f>
        <v>60</v>
      </c>
      <c r="L49" s="85">
        <f>'Рейтинговая таблица организаций'!AJ51</f>
        <v>100</v>
      </c>
      <c r="M49" s="35">
        <f>'Рейтинговая таблица организаций'!AK51</f>
        <v>66</v>
      </c>
      <c r="N49" s="31">
        <f>'Рейтинговая таблица организаций'!AR51</f>
        <v>100</v>
      </c>
      <c r="O49" s="31">
        <f>'Рейтинговая таблица организаций'!AS51</f>
        <v>100</v>
      </c>
      <c r="P49" s="31">
        <f>'Рейтинговая таблица организаций'!AT51</f>
        <v>100</v>
      </c>
      <c r="Q49" s="35">
        <f>'Рейтинговая таблица организаций'!AU51</f>
        <v>100</v>
      </c>
      <c r="R49" s="31">
        <f>'Рейтинговая таблица организаций'!BB51</f>
        <v>100</v>
      </c>
      <c r="S49" s="31">
        <f>'Рейтинговая таблица организаций'!BC51</f>
        <v>100</v>
      </c>
      <c r="T49" s="31">
        <f>'Рейтинговая таблица организаций'!BD51</f>
        <v>100</v>
      </c>
      <c r="U49" s="35">
        <f>'Рейтинговая таблица организаций'!BE51</f>
        <v>100</v>
      </c>
      <c r="V49" s="36">
        <f>'Рейтинговая таблица организаций'!BF51</f>
        <v>93.2</v>
      </c>
    </row>
    <row r="50" spans="1:22">
      <c r="A50" s="33">
        <f>'бланки '!D54</f>
        <v>49</v>
      </c>
      <c r="B50" s="33" t="str">
        <f>'Рейтинговая таблица организаций'!B52</f>
        <v>Муниципальное автономное общеобразовательное учреждение средняя общеобразовательная школа № 34 имени 79-й Гвардейской стрелковой дивизии г. Томска</v>
      </c>
      <c r="C50" s="31">
        <f>'Рейтинговая таблица организаций'!Q52</f>
        <v>100</v>
      </c>
      <c r="D50" s="31">
        <f>'Рейтинговая таблица организаций'!R52</f>
        <v>100</v>
      </c>
      <c r="E50" s="31">
        <f>'Рейтинговая таблица организаций'!S52</f>
        <v>100</v>
      </c>
      <c r="F50" s="35">
        <f>'Рейтинговая таблица организаций'!T52</f>
        <v>100</v>
      </c>
      <c r="G50" s="31">
        <f>'Рейтинговая таблица организаций'!Z52</f>
        <v>100</v>
      </c>
      <c r="H50" s="31">
        <f>'Рейтинговая таблица организаций'!AB52</f>
        <v>100</v>
      </c>
      <c r="I50" s="35">
        <f>'Рейтинговая таблица организаций'!AC52</f>
        <v>100</v>
      </c>
      <c r="J50" s="31">
        <f>'Рейтинговая таблица организаций'!AH52</f>
        <v>20</v>
      </c>
      <c r="K50" s="85">
        <f>'Рейтинговая таблица организаций'!AI52</f>
        <v>80</v>
      </c>
      <c r="L50" s="85">
        <f>'Рейтинговая таблица организаций'!AJ52</f>
        <v>100</v>
      </c>
      <c r="M50" s="35">
        <f>'Рейтинговая таблица организаций'!AK52</f>
        <v>68</v>
      </c>
      <c r="N50" s="31">
        <f>'Рейтинговая таблица организаций'!AR52</f>
        <v>100</v>
      </c>
      <c r="O50" s="31">
        <f>'Рейтинговая таблица организаций'!AS52</f>
        <v>100</v>
      </c>
      <c r="P50" s="31">
        <f>'Рейтинговая таблица организаций'!AT52</f>
        <v>100</v>
      </c>
      <c r="Q50" s="35">
        <f>'Рейтинговая таблица организаций'!AU52</f>
        <v>100</v>
      </c>
      <c r="R50" s="31">
        <f>'Рейтинговая таблица организаций'!BB52</f>
        <v>100</v>
      </c>
      <c r="S50" s="31">
        <f>'Рейтинговая таблица организаций'!BC52</f>
        <v>100</v>
      </c>
      <c r="T50" s="31">
        <f>'Рейтинговая таблица организаций'!BD52</f>
        <v>100</v>
      </c>
      <c r="U50" s="35">
        <f>'Рейтинговая таблица организаций'!BE52</f>
        <v>100</v>
      </c>
      <c r="V50" s="36">
        <f>'Рейтинговая таблица организаций'!BF52</f>
        <v>93.6</v>
      </c>
    </row>
    <row r="51" spans="1:22">
      <c r="A51" s="33">
        <f>'бланки '!D55</f>
        <v>50</v>
      </c>
      <c r="B51" s="33" t="str">
        <f>'Рейтинговая таблица организаций'!B53</f>
        <v>Муниципальное автономное общеобразовательное учреждение средняя общеобразовательная школа № 65 г.Томска</v>
      </c>
      <c r="C51" s="31">
        <f>'Рейтинговая таблица организаций'!Q53</f>
        <v>100</v>
      </c>
      <c r="D51" s="31">
        <f>'Рейтинговая таблица организаций'!R53</f>
        <v>100</v>
      </c>
      <c r="E51" s="31">
        <f>'Рейтинговая таблица организаций'!S53</f>
        <v>100</v>
      </c>
      <c r="F51" s="35">
        <f>'Рейтинговая таблица организаций'!T53</f>
        <v>100</v>
      </c>
      <c r="G51" s="31">
        <f>'Рейтинговая таблица организаций'!Z53</f>
        <v>100</v>
      </c>
      <c r="H51" s="31">
        <f>'Рейтинговая таблица организаций'!AB53</f>
        <v>100</v>
      </c>
      <c r="I51" s="35">
        <f>'Рейтинговая таблица организаций'!AC53</f>
        <v>100</v>
      </c>
      <c r="J51" s="31">
        <f>'Рейтинговая таблица организаций'!AH53</f>
        <v>40</v>
      </c>
      <c r="K51" s="85">
        <f>'Рейтинговая таблица организаций'!AI53</f>
        <v>80</v>
      </c>
      <c r="L51" s="85">
        <f>'Рейтинговая таблица организаций'!AJ53</f>
        <v>100</v>
      </c>
      <c r="M51" s="35">
        <f>'Рейтинговая таблица организаций'!AK53</f>
        <v>74</v>
      </c>
      <c r="N51" s="31">
        <f>'Рейтинговая таблица организаций'!AR53</f>
        <v>100</v>
      </c>
      <c r="O51" s="31">
        <f>'Рейтинговая таблица организаций'!AS53</f>
        <v>100</v>
      </c>
      <c r="P51" s="31">
        <f>'Рейтинговая таблица организаций'!AT53</f>
        <v>100</v>
      </c>
      <c r="Q51" s="35">
        <f>'Рейтинговая таблица организаций'!AU53</f>
        <v>100</v>
      </c>
      <c r="R51" s="31">
        <f>'Рейтинговая таблица организаций'!BB53</f>
        <v>100</v>
      </c>
      <c r="S51" s="31">
        <f>'Рейтинговая таблица организаций'!BC53</f>
        <v>100</v>
      </c>
      <c r="T51" s="31">
        <f>'Рейтинговая таблица организаций'!BD53</f>
        <v>100</v>
      </c>
      <c r="U51" s="35">
        <f>'Рейтинговая таблица организаций'!BE53</f>
        <v>100</v>
      </c>
      <c r="V51" s="36">
        <f>'Рейтинговая таблица организаций'!BF53</f>
        <v>94.8</v>
      </c>
    </row>
    <row r="52" spans="1:22">
      <c r="A52" s="33">
        <f>'бланки '!D56</f>
        <v>51</v>
      </c>
      <c r="B52" s="33" t="str">
        <f>'Рейтинговая таблица организаций'!B54</f>
        <v>Муниципальное автономное общеобразовательное учреждение Сибирский лицей г. Томска</v>
      </c>
      <c r="C52" s="31">
        <f>'Рейтинговая таблица организаций'!Q54</f>
        <v>100</v>
      </c>
      <c r="D52" s="31">
        <f>'Рейтинговая таблица организаций'!R54</f>
        <v>100</v>
      </c>
      <c r="E52" s="31">
        <f>'Рейтинговая таблица организаций'!S54</f>
        <v>100</v>
      </c>
      <c r="F52" s="35">
        <f>'Рейтинговая таблица организаций'!T54</f>
        <v>100</v>
      </c>
      <c r="G52" s="31">
        <f>'Рейтинговая таблица организаций'!Z54</f>
        <v>100</v>
      </c>
      <c r="H52" s="31">
        <f>'Рейтинговая таблица организаций'!AB54</f>
        <v>100</v>
      </c>
      <c r="I52" s="35">
        <f>'Рейтинговая таблица организаций'!AC54</f>
        <v>100</v>
      </c>
      <c r="J52" s="31">
        <f>'Рейтинговая таблица организаций'!AH54</f>
        <v>40</v>
      </c>
      <c r="K52" s="85">
        <f>'Рейтинговая таблица организаций'!AI54</f>
        <v>100</v>
      </c>
      <c r="L52" s="85">
        <f>'Рейтинговая таблица организаций'!AJ54</f>
        <v>100</v>
      </c>
      <c r="M52" s="35">
        <f>'Рейтинговая таблица организаций'!AK54</f>
        <v>82</v>
      </c>
      <c r="N52" s="31">
        <f>'Рейтинговая таблица организаций'!AR54</f>
        <v>100</v>
      </c>
      <c r="O52" s="31">
        <f>'Рейтинговая таблица организаций'!AS54</f>
        <v>100</v>
      </c>
      <c r="P52" s="31">
        <f>'Рейтинговая таблица организаций'!AT54</f>
        <v>100</v>
      </c>
      <c r="Q52" s="35">
        <f>'Рейтинговая таблица организаций'!AU54</f>
        <v>100</v>
      </c>
      <c r="R52" s="31">
        <f>'Рейтинговая таблица организаций'!BB54</f>
        <v>100</v>
      </c>
      <c r="S52" s="31">
        <f>'Рейтинговая таблица организаций'!BC54</f>
        <v>100</v>
      </c>
      <c r="T52" s="31">
        <f>'Рейтинговая таблица организаций'!BD54</f>
        <v>100</v>
      </c>
      <c r="U52" s="35">
        <f>'Рейтинговая таблица организаций'!BE54</f>
        <v>100</v>
      </c>
      <c r="V52" s="36">
        <f>'Рейтинговая таблица организаций'!BF54</f>
        <v>96.4</v>
      </c>
    </row>
    <row r="53" spans="1:22">
      <c r="A53" s="33">
        <f>'бланки '!D57</f>
        <v>52</v>
      </c>
      <c r="B53" s="33" t="str">
        <f>'Рейтинговая таблица организаций'!B55</f>
        <v>Муниципальное автономное общеобразовательное учреждение Гуманитарный лицей г. Томска</v>
      </c>
      <c r="C53" s="31">
        <f>'Рейтинговая таблица организаций'!Q55</f>
        <v>100</v>
      </c>
      <c r="D53" s="31">
        <f>'Рейтинговая таблица организаций'!R55</f>
        <v>100</v>
      </c>
      <c r="E53" s="31">
        <f>'Рейтинговая таблица организаций'!S55</f>
        <v>100</v>
      </c>
      <c r="F53" s="35">
        <f>'Рейтинговая таблица организаций'!T55</f>
        <v>100</v>
      </c>
      <c r="G53" s="31">
        <f>'Рейтинговая таблица организаций'!Z55</f>
        <v>100</v>
      </c>
      <c r="H53" s="31">
        <f>'Рейтинговая таблица организаций'!AB55</f>
        <v>100</v>
      </c>
      <c r="I53" s="35">
        <f>'Рейтинговая таблица организаций'!AC55</f>
        <v>100</v>
      </c>
      <c r="J53" s="31">
        <f>'Рейтинговая таблица организаций'!AH55</f>
        <v>60</v>
      </c>
      <c r="K53" s="85">
        <f>'Рейтинговая таблица организаций'!AI55</f>
        <v>80</v>
      </c>
      <c r="L53" s="85">
        <f>'Рейтинговая таблица организаций'!AJ55</f>
        <v>100</v>
      </c>
      <c r="M53" s="35">
        <f>'Рейтинговая таблица организаций'!AK55</f>
        <v>80</v>
      </c>
      <c r="N53" s="31">
        <f>'Рейтинговая таблица организаций'!AR55</f>
        <v>100</v>
      </c>
      <c r="O53" s="31">
        <f>'Рейтинговая таблица организаций'!AS55</f>
        <v>100</v>
      </c>
      <c r="P53" s="31">
        <f>'Рейтинговая таблица организаций'!AT55</f>
        <v>100</v>
      </c>
      <c r="Q53" s="35">
        <f>'Рейтинговая таблица организаций'!AU55</f>
        <v>100</v>
      </c>
      <c r="R53" s="31">
        <f>'Рейтинговая таблица организаций'!BB55</f>
        <v>100</v>
      </c>
      <c r="S53" s="31">
        <f>'Рейтинговая таблица организаций'!BC55</f>
        <v>100</v>
      </c>
      <c r="T53" s="31">
        <f>'Рейтинговая таблица организаций'!BD55</f>
        <v>100</v>
      </c>
      <c r="U53" s="35">
        <f>'Рейтинговая таблица организаций'!BE55</f>
        <v>100</v>
      </c>
      <c r="V53" s="36">
        <f>'Рейтинговая таблица организаций'!BF55</f>
        <v>96</v>
      </c>
    </row>
    <row r="54" spans="1:22">
      <c r="A54" s="33">
        <f>'бланки '!D58</f>
        <v>53</v>
      </c>
      <c r="B54" s="33" t="str">
        <f>'Рейтинговая таблица организаций'!B56</f>
        <v>ЧАСТНОЕ ОБЩЕОБРАЗОВАТЕЛЬНОЕ УЧРЕЖДЕНИЕ "ЛИЦЕЙ ТГУ"</v>
      </c>
      <c r="C54" s="31">
        <f>'Рейтинговая таблица организаций'!Q56</f>
        <v>100</v>
      </c>
      <c r="D54" s="31">
        <f>'Рейтинговая таблица организаций'!R56</f>
        <v>100</v>
      </c>
      <c r="E54" s="31">
        <f>'Рейтинговая таблица организаций'!S56</f>
        <v>100</v>
      </c>
      <c r="F54" s="35">
        <f>'Рейтинговая таблица организаций'!T56</f>
        <v>100</v>
      </c>
      <c r="G54" s="31">
        <f>'Рейтинговая таблица организаций'!Z56</f>
        <v>100</v>
      </c>
      <c r="H54" s="31">
        <f>'Рейтинговая таблица организаций'!AB56</f>
        <v>100</v>
      </c>
      <c r="I54" s="35">
        <f>'Рейтинговая таблица организаций'!AC56</f>
        <v>100</v>
      </c>
      <c r="J54" s="31">
        <f>'Рейтинговая таблица организаций'!AH56</f>
        <v>0</v>
      </c>
      <c r="K54" s="85">
        <f>'Рейтинговая таблица организаций'!AI56</f>
        <v>40</v>
      </c>
      <c r="L54" s="85">
        <f>'Рейтинговая таблица организаций'!AJ56</f>
        <v>100</v>
      </c>
      <c r="M54" s="35">
        <f>'Рейтинговая таблица организаций'!AK56</f>
        <v>46</v>
      </c>
      <c r="N54" s="31">
        <f>'Рейтинговая таблица организаций'!AR56</f>
        <v>100</v>
      </c>
      <c r="O54" s="31">
        <f>'Рейтинговая таблица организаций'!AS56</f>
        <v>100</v>
      </c>
      <c r="P54" s="31">
        <f>'Рейтинговая таблица организаций'!AT56</f>
        <v>100</v>
      </c>
      <c r="Q54" s="35">
        <f>'Рейтинговая таблица организаций'!AU56</f>
        <v>100</v>
      </c>
      <c r="R54" s="31">
        <f>'Рейтинговая таблица организаций'!BB56</f>
        <v>100</v>
      </c>
      <c r="S54" s="31">
        <f>'Рейтинговая таблица организаций'!BC56</f>
        <v>100</v>
      </c>
      <c r="T54" s="31">
        <f>'Рейтинговая таблица организаций'!BD56</f>
        <v>100</v>
      </c>
      <c r="U54" s="35">
        <f>'Рейтинговая таблица организаций'!BE56</f>
        <v>100</v>
      </c>
      <c r="V54" s="36">
        <f>'Рейтинговая таблица организаций'!BF56</f>
        <v>89.2</v>
      </c>
    </row>
    <row r="55" spans="1:22">
      <c r="A55" s="33">
        <f>'бланки '!D59</f>
        <v>54</v>
      </c>
      <c r="B55" s="33" t="str">
        <f>'Рейтинговая таблица организаций'!B57</f>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C55" s="31">
        <f>'Рейтинговая таблица организаций'!Q57</f>
        <v>100</v>
      </c>
      <c r="D55" s="31">
        <f>'Рейтинговая таблица организаций'!R57</f>
        <v>100</v>
      </c>
      <c r="E55" s="31">
        <f>'Рейтинговая таблица организаций'!S57</f>
        <v>100</v>
      </c>
      <c r="F55" s="35">
        <f>'Рейтинговая таблица организаций'!T57</f>
        <v>100</v>
      </c>
      <c r="G55" s="31">
        <f>'Рейтинговая таблица организаций'!Z57</f>
        <v>100</v>
      </c>
      <c r="H55" s="31">
        <f>'Рейтинговая таблица организаций'!AB57</f>
        <v>100</v>
      </c>
      <c r="I55" s="35">
        <f>'Рейтинговая таблица организаций'!AC57</f>
        <v>100</v>
      </c>
      <c r="J55" s="31">
        <f>'Рейтинговая таблица организаций'!AH57</f>
        <v>100</v>
      </c>
      <c r="K55" s="85">
        <f>'Рейтинговая таблица организаций'!AI57</f>
        <v>80</v>
      </c>
      <c r="L55" s="85">
        <f>'Рейтинговая таблица организаций'!AJ57</f>
        <v>100</v>
      </c>
      <c r="M55" s="35">
        <f>'Рейтинговая таблица организаций'!AK57</f>
        <v>92</v>
      </c>
      <c r="N55" s="31">
        <f>'Рейтинговая таблица организаций'!AR57</f>
        <v>100</v>
      </c>
      <c r="O55" s="31">
        <f>'Рейтинговая таблица организаций'!AS57</f>
        <v>100</v>
      </c>
      <c r="P55" s="31">
        <f>'Рейтинговая таблица организаций'!AT57</f>
        <v>100</v>
      </c>
      <c r="Q55" s="35">
        <f>'Рейтинговая таблица организаций'!AU57</f>
        <v>100</v>
      </c>
      <c r="R55" s="31">
        <f>'Рейтинговая таблица организаций'!BB57</f>
        <v>100</v>
      </c>
      <c r="S55" s="31">
        <f>'Рейтинговая таблица организаций'!BC57</f>
        <v>100</v>
      </c>
      <c r="T55" s="31">
        <f>'Рейтинговая таблица организаций'!BD57</f>
        <v>100</v>
      </c>
      <c r="U55" s="35">
        <f>'Рейтинговая таблица организаций'!BE57</f>
        <v>100</v>
      </c>
      <c r="V55" s="36">
        <f>'Рейтинговая таблица организаций'!BF57</f>
        <v>98.4</v>
      </c>
    </row>
    <row r="56" spans="1:22">
      <c r="A56" s="33">
        <f>'бланки '!D60</f>
        <v>55</v>
      </c>
      <c r="B56" s="33" t="str">
        <f>'Рейтинговая таблица организаций'!B58</f>
        <v>Муниципальное автономное общеобразовательное учреждение прогимназия «Кристина» г. Томска</v>
      </c>
      <c r="C56" s="31">
        <f>'Рейтинговая таблица организаций'!Q58</f>
        <v>100</v>
      </c>
      <c r="D56" s="31">
        <f>'Рейтинговая таблица организаций'!R58</f>
        <v>100</v>
      </c>
      <c r="E56" s="31">
        <f>'Рейтинговая таблица организаций'!S58</f>
        <v>100</v>
      </c>
      <c r="F56" s="35">
        <f>'Рейтинговая таблица организаций'!T58</f>
        <v>100</v>
      </c>
      <c r="G56" s="31">
        <f>'Рейтинговая таблица организаций'!Z58</f>
        <v>100</v>
      </c>
      <c r="H56" s="31">
        <f>'Рейтинговая таблица организаций'!AB58</f>
        <v>100</v>
      </c>
      <c r="I56" s="35">
        <f>'Рейтинговая таблица организаций'!AC58</f>
        <v>100</v>
      </c>
      <c r="J56" s="31">
        <f>'Рейтинговая таблица организаций'!AH58</f>
        <v>60</v>
      </c>
      <c r="K56" s="85">
        <f>'Рейтинговая таблица организаций'!AI58</f>
        <v>100</v>
      </c>
      <c r="L56" s="85">
        <f>'Рейтинговая таблица организаций'!AJ58</f>
        <v>100</v>
      </c>
      <c r="M56" s="35">
        <f>'Рейтинговая таблица организаций'!AK58</f>
        <v>88</v>
      </c>
      <c r="N56" s="31">
        <f>'Рейтинговая таблица организаций'!AR58</f>
        <v>100</v>
      </c>
      <c r="O56" s="31">
        <f>'Рейтинговая таблица организаций'!AS58</f>
        <v>100</v>
      </c>
      <c r="P56" s="31">
        <f>'Рейтинговая таблица организаций'!AT58</f>
        <v>100</v>
      </c>
      <c r="Q56" s="35">
        <f>'Рейтинговая таблица организаций'!AU58</f>
        <v>100</v>
      </c>
      <c r="R56" s="31">
        <f>'Рейтинговая таблица организаций'!BB58</f>
        <v>100</v>
      </c>
      <c r="S56" s="31">
        <f>'Рейтинговая таблица организаций'!BC58</f>
        <v>100</v>
      </c>
      <c r="T56" s="31">
        <f>'Рейтинговая таблица организаций'!BD58</f>
        <v>100</v>
      </c>
      <c r="U56" s="35">
        <f>'Рейтинговая таблица организаций'!BE58</f>
        <v>100</v>
      </c>
      <c r="V56" s="36">
        <f>'Рейтинговая таблица организаций'!BF58</f>
        <v>97.6</v>
      </c>
    </row>
    <row r="57" spans="1:22">
      <c r="A57" s="33">
        <f>'бланки '!D61</f>
        <v>56</v>
      </c>
      <c r="B57" s="33" t="str">
        <f>'Рейтинговая таблица организаций'!B59</f>
        <v>Муниципальное бюджетное общеобразовательное учреждение Русская классическая гимназия № 2 г.Томска</v>
      </c>
      <c r="C57" s="31">
        <f>'Рейтинговая таблица организаций'!Q59</f>
        <v>100</v>
      </c>
      <c r="D57" s="31">
        <f>'Рейтинговая таблица организаций'!R59</f>
        <v>100</v>
      </c>
      <c r="E57" s="31">
        <f>'Рейтинговая таблица организаций'!S59</f>
        <v>100</v>
      </c>
      <c r="F57" s="35">
        <f>'Рейтинговая таблица организаций'!T59</f>
        <v>100</v>
      </c>
      <c r="G57" s="31">
        <f>'Рейтинговая таблица организаций'!Z59</f>
        <v>100</v>
      </c>
      <c r="H57" s="31">
        <f>'Рейтинговая таблица организаций'!AB59</f>
        <v>100</v>
      </c>
      <c r="I57" s="35">
        <f>'Рейтинговая таблица организаций'!AC59</f>
        <v>100</v>
      </c>
      <c r="J57" s="31">
        <f>'Рейтинговая таблица организаций'!AH59</f>
        <v>0</v>
      </c>
      <c r="K57" s="85">
        <f>'Рейтинговая таблица организаций'!AI59</f>
        <v>100</v>
      </c>
      <c r="L57" s="85">
        <f>'Рейтинговая таблица организаций'!AJ59</f>
        <v>100</v>
      </c>
      <c r="M57" s="35">
        <f>'Рейтинговая таблица организаций'!AK59</f>
        <v>70</v>
      </c>
      <c r="N57" s="31">
        <f>'Рейтинговая таблица организаций'!AR59</f>
        <v>100</v>
      </c>
      <c r="O57" s="31">
        <f>'Рейтинговая таблица организаций'!AS59</f>
        <v>100</v>
      </c>
      <c r="P57" s="31">
        <f>'Рейтинговая таблица организаций'!AT59</f>
        <v>100</v>
      </c>
      <c r="Q57" s="35">
        <f>'Рейтинговая таблица организаций'!AU59</f>
        <v>100</v>
      </c>
      <c r="R57" s="31">
        <f>'Рейтинговая таблица организаций'!BB59</f>
        <v>100</v>
      </c>
      <c r="S57" s="31">
        <f>'Рейтинговая таблица организаций'!BC59</f>
        <v>100</v>
      </c>
      <c r="T57" s="31">
        <f>'Рейтинговая таблица организаций'!BD59</f>
        <v>100</v>
      </c>
      <c r="U57" s="35">
        <f>'Рейтинговая таблица организаций'!BE59</f>
        <v>100</v>
      </c>
      <c r="V57" s="36">
        <f>'Рейтинговая таблица организаций'!BF59</f>
        <v>94</v>
      </c>
    </row>
    <row r="58" spans="1:22">
      <c r="A58" s="33">
        <f>'бланки '!D62</f>
        <v>57</v>
      </c>
      <c r="B58" s="33" t="str">
        <f>'Рейтинговая таблица организаций'!B60</f>
        <v>НЕГОСУДАРСТВЕННОЕ ОБЩЕОБРАЗОВАТЕЛЬНОЕ УЧРЕЖДЕНИЕ "КАТОЛИЧЕСКАЯ ГИМНАЗИЯ Г. ТОМСКА"</v>
      </c>
      <c r="C58" s="31">
        <f>'Рейтинговая таблица организаций'!Q60</f>
        <v>100</v>
      </c>
      <c r="D58" s="31">
        <f>'Рейтинговая таблица организаций'!R60</f>
        <v>100</v>
      </c>
      <c r="E58" s="31">
        <f>'Рейтинговая таблица организаций'!S60</f>
        <v>100</v>
      </c>
      <c r="F58" s="35">
        <f>'Рейтинговая таблица организаций'!T60</f>
        <v>100</v>
      </c>
      <c r="G58" s="31">
        <f>'Рейтинговая таблица организаций'!Z60</f>
        <v>100</v>
      </c>
      <c r="H58" s="31">
        <f>'Рейтинговая таблица организаций'!AB60</f>
        <v>100</v>
      </c>
      <c r="I58" s="35">
        <f>'Рейтинговая таблица организаций'!AC60</f>
        <v>100</v>
      </c>
      <c r="J58" s="31">
        <f>'Рейтинговая таблица организаций'!AH60</f>
        <v>100</v>
      </c>
      <c r="K58" s="85">
        <f>'Рейтинговая таблица организаций'!AI60</f>
        <v>100</v>
      </c>
      <c r="L58" s="85">
        <f>'Рейтинговая таблица организаций'!AJ60</f>
        <v>100</v>
      </c>
      <c r="M58" s="35">
        <f>'Рейтинговая таблица организаций'!AK60</f>
        <v>100</v>
      </c>
      <c r="N58" s="31">
        <f>'Рейтинговая таблица организаций'!AR60</f>
        <v>100</v>
      </c>
      <c r="O58" s="31">
        <f>'Рейтинговая таблица организаций'!AS60</f>
        <v>100</v>
      </c>
      <c r="P58" s="31">
        <f>'Рейтинговая таблица организаций'!AT60</f>
        <v>100</v>
      </c>
      <c r="Q58" s="35">
        <f>'Рейтинговая таблица организаций'!AU60</f>
        <v>100</v>
      </c>
      <c r="R58" s="31">
        <f>'Рейтинговая таблица организаций'!BB60</f>
        <v>100</v>
      </c>
      <c r="S58" s="31">
        <f>'Рейтинговая таблица организаций'!BC60</f>
        <v>100</v>
      </c>
      <c r="T58" s="31">
        <f>'Рейтинговая таблица организаций'!BD60</f>
        <v>100</v>
      </c>
      <c r="U58" s="35">
        <f>'Рейтинговая таблица организаций'!BE60</f>
        <v>100</v>
      </c>
      <c r="V58" s="36">
        <f>'Рейтинговая таблица организаций'!BF60</f>
        <v>100</v>
      </c>
    </row>
    <row r="59" spans="1:22">
      <c r="A59" s="33">
        <f>'бланки '!D63</f>
        <v>58</v>
      </c>
      <c r="B59" s="33" t="str">
        <f>'Рейтинговая таблица организаций'!B61</f>
        <v>Муниципальное автономное общеобразовательное учреждение средняя общеобразовательная школа № 19 г. Томска</v>
      </c>
      <c r="C59" s="31">
        <f>'Рейтинговая таблица организаций'!Q61</f>
        <v>100</v>
      </c>
      <c r="D59" s="31">
        <f>'Рейтинговая таблица организаций'!R61</f>
        <v>100</v>
      </c>
      <c r="E59" s="31">
        <f>'Рейтинговая таблица организаций'!S61</f>
        <v>100</v>
      </c>
      <c r="F59" s="35">
        <f>'Рейтинговая таблица организаций'!T61</f>
        <v>100</v>
      </c>
      <c r="G59" s="31">
        <f>'Рейтинговая таблица организаций'!Z61</f>
        <v>100</v>
      </c>
      <c r="H59" s="31">
        <f>'Рейтинговая таблица организаций'!AB61</f>
        <v>100</v>
      </c>
      <c r="I59" s="35">
        <f>'Рейтинговая таблица организаций'!AC61</f>
        <v>100</v>
      </c>
      <c r="J59" s="31">
        <f>'Рейтинговая таблица организаций'!AH61</f>
        <v>40</v>
      </c>
      <c r="K59" s="85">
        <f>'Рейтинговая таблица организаций'!AI61</f>
        <v>60</v>
      </c>
      <c r="L59" s="85">
        <f>'Рейтинговая таблица организаций'!AJ61</f>
        <v>100</v>
      </c>
      <c r="M59" s="35">
        <f>'Рейтинговая таблица организаций'!AK61</f>
        <v>66</v>
      </c>
      <c r="N59" s="31">
        <f>'Рейтинговая таблица организаций'!AR61</f>
        <v>100</v>
      </c>
      <c r="O59" s="31">
        <f>'Рейтинговая таблица организаций'!AS61</f>
        <v>100</v>
      </c>
      <c r="P59" s="31">
        <f>'Рейтинговая таблица организаций'!AT61</f>
        <v>100</v>
      </c>
      <c r="Q59" s="35">
        <f>'Рейтинговая таблица организаций'!AU61</f>
        <v>100</v>
      </c>
      <c r="R59" s="31">
        <f>'Рейтинговая таблица организаций'!BB61</f>
        <v>100</v>
      </c>
      <c r="S59" s="31">
        <f>'Рейтинговая таблица организаций'!BC61</f>
        <v>100</v>
      </c>
      <c r="T59" s="31">
        <f>'Рейтинговая таблица организаций'!BD61</f>
        <v>100</v>
      </c>
      <c r="U59" s="35">
        <f>'Рейтинговая таблица организаций'!BE61</f>
        <v>100</v>
      </c>
      <c r="V59" s="36">
        <f>'Рейтинговая таблица организаций'!BF61</f>
        <v>93.2</v>
      </c>
    </row>
    <row r="60" spans="1:22">
      <c r="A60" s="33">
        <f>'бланки '!D64</f>
        <v>59</v>
      </c>
      <c r="B60" s="33" t="str">
        <f>'Рейтинговая таблица организаций'!B62</f>
        <v>Муниципальное автономное общеобразовательное учреждение средняя общеобразовательная школа № 35 г.Томска</v>
      </c>
      <c r="C60" s="31">
        <f>'Рейтинговая таблица организаций'!Q62</f>
        <v>100</v>
      </c>
      <c r="D60" s="31">
        <f>'Рейтинговая таблица организаций'!R62</f>
        <v>100</v>
      </c>
      <c r="E60" s="31">
        <f>'Рейтинговая таблица организаций'!S62</f>
        <v>100</v>
      </c>
      <c r="F60" s="35">
        <f>'Рейтинговая таблица организаций'!T62</f>
        <v>100</v>
      </c>
      <c r="G60" s="31">
        <f>'Рейтинговая таблица организаций'!Z62</f>
        <v>100</v>
      </c>
      <c r="H60" s="31">
        <f>'Рейтинговая таблица организаций'!AB62</f>
        <v>100</v>
      </c>
      <c r="I60" s="35">
        <f>'Рейтинговая таблица организаций'!AC62</f>
        <v>100</v>
      </c>
      <c r="J60" s="31">
        <f>'Рейтинговая таблица организаций'!AH62</f>
        <v>60</v>
      </c>
      <c r="K60" s="85">
        <f>'Рейтинговая таблица организаций'!AI62</f>
        <v>60</v>
      </c>
      <c r="L60" s="85">
        <f>'Рейтинговая таблица организаций'!AJ62</f>
        <v>100</v>
      </c>
      <c r="M60" s="35">
        <f>'Рейтинговая таблица организаций'!AK62</f>
        <v>72</v>
      </c>
      <c r="N60" s="31">
        <f>'Рейтинговая таблица организаций'!AR62</f>
        <v>100</v>
      </c>
      <c r="O60" s="31">
        <f>'Рейтинговая таблица организаций'!AS62</f>
        <v>100</v>
      </c>
      <c r="P60" s="31">
        <f>'Рейтинговая таблица организаций'!AT62</f>
        <v>100</v>
      </c>
      <c r="Q60" s="35">
        <f>'Рейтинговая таблица организаций'!AU62</f>
        <v>100</v>
      </c>
      <c r="R60" s="31">
        <f>'Рейтинговая таблица организаций'!BB62</f>
        <v>100</v>
      </c>
      <c r="S60" s="31">
        <f>'Рейтинговая таблица организаций'!BC62</f>
        <v>100</v>
      </c>
      <c r="T60" s="31">
        <f>'Рейтинговая таблица организаций'!BD62</f>
        <v>100</v>
      </c>
      <c r="U60" s="35">
        <f>'Рейтинговая таблица организаций'!BE62</f>
        <v>100</v>
      </c>
      <c r="V60" s="36">
        <f>'Рейтинговая таблица организаций'!BF62</f>
        <v>94.4</v>
      </c>
    </row>
    <row r="61" spans="1:22">
      <c r="A61" s="33">
        <f>'бланки '!D65</f>
        <v>60</v>
      </c>
      <c r="B61" s="33" t="str">
        <f>'Рейтинговая таблица организаций'!B63</f>
        <v>Муниципальное автономное общеобразовательное учреждение средняя общеобразовательная школа № 15 имени Г.Е. Николаевой г. Томска</v>
      </c>
      <c r="C61" s="31">
        <f>'Рейтинговая таблица организаций'!Q63</f>
        <v>100</v>
      </c>
      <c r="D61" s="31">
        <f>'Рейтинговая таблица организаций'!R63</f>
        <v>100</v>
      </c>
      <c r="E61" s="31">
        <f>'Рейтинговая таблица организаций'!S63</f>
        <v>100</v>
      </c>
      <c r="F61" s="35">
        <f>'Рейтинговая таблица организаций'!T63</f>
        <v>100</v>
      </c>
      <c r="G61" s="31">
        <f>'Рейтинговая таблица организаций'!Z63</f>
        <v>100</v>
      </c>
      <c r="H61" s="31">
        <f>'Рейтинговая таблица организаций'!AB63</f>
        <v>100</v>
      </c>
      <c r="I61" s="35">
        <f>'Рейтинговая таблица организаций'!AC63</f>
        <v>100</v>
      </c>
      <c r="J61" s="31">
        <f>'Рейтинговая таблица организаций'!AH63</f>
        <v>40</v>
      </c>
      <c r="K61" s="85">
        <f>'Рейтинговая таблица организаций'!AI63</f>
        <v>60</v>
      </c>
      <c r="L61" s="85">
        <f>'Рейтинговая таблица организаций'!AJ63</f>
        <v>100</v>
      </c>
      <c r="M61" s="35">
        <f>'Рейтинговая таблица организаций'!AK63</f>
        <v>66</v>
      </c>
      <c r="N61" s="31">
        <f>'Рейтинговая таблица организаций'!AR63</f>
        <v>100</v>
      </c>
      <c r="O61" s="31">
        <f>'Рейтинговая таблица организаций'!AS63</f>
        <v>100</v>
      </c>
      <c r="P61" s="31">
        <f>'Рейтинговая таблица организаций'!AT63</f>
        <v>100</v>
      </c>
      <c r="Q61" s="35">
        <f>'Рейтинговая таблица организаций'!AU63</f>
        <v>100</v>
      </c>
      <c r="R61" s="31">
        <f>'Рейтинговая таблица организаций'!BB63</f>
        <v>100</v>
      </c>
      <c r="S61" s="31">
        <f>'Рейтинговая таблица организаций'!BC63</f>
        <v>100</v>
      </c>
      <c r="T61" s="31">
        <f>'Рейтинговая таблица организаций'!BD63</f>
        <v>100</v>
      </c>
      <c r="U61" s="35">
        <f>'Рейтинговая таблица организаций'!BE63</f>
        <v>100</v>
      </c>
      <c r="V61" s="36">
        <f>'Рейтинговая таблица организаций'!BF63</f>
        <v>93.2</v>
      </c>
    </row>
    <row r="62" spans="1:22">
      <c r="A62" s="33">
        <f>'бланки '!D66</f>
        <v>61</v>
      </c>
      <c r="B62" s="33" t="str">
        <f>'Рейтинговая таблица организаций'!B64</f>
        <v>Муниципальное автономное общеобразовательное учреждение основная общеобразовательная школа № 66 г. Томска</v>
      </c>
      <c r="C62" s="31">
        <f>'Рейтинговая таблица организаций'!Q64</f>
        <v>100</v>
      </c>
      <c r="D62" s="31">
        <f>'Рейтинговая таблица организаций'!R64</f>
        <v>100</v>
      </c>
      <c r="E62" s="31">
        <f>'Рейтинговая таблица организаций'!S64</f>
        <v>100</v>
      </c>
      <c r="F62" s="35">
        <f>'Рейтинговая таблица организаций'!T64</f>
        <v>100</v>
      </c>
      <c r="G62" s="31">
        <f>'Рейтинговая таблица организаций'!Z64</f>
        <v>100</v>
      </c>
      <c r="H62" s="31">
        <f>'Рейтинговая таблица организаций'!AB64</f>
        <v>100</v>
      </c>
      <c r="I62" s="35">
        <f>'Рейтинговая таблица организаций'!AC64</f>
        <v>100</v>
      </c>
      <c r="J62" s="31">
        <f>'Рейтинговая таблица организаций'!AH64</f>
        <v>20</v>
      </c>
      <c r="K62" s="85">
        <f>'Рейтинговая таблица организаций'!AI64</f>
        <v>80</v>
      </c>
      <c r="L62" s="85">
        <f>'Рейтинговая таблица организаций'!AJ64</f>
        <v>100</v>
      </c>
      <c r="M62" s="35">
        <f>'Рейтинговая таблица организаций'!AK64</f>
        <v>68</v>
      </c>
      <c r="N62" s="31">
        <f>'Рейтинговая таблица организаций'!AR64</f>
        <v>100</v>
      </c>
      <c r="O62" s="31">
        <f>'Рейтинговая таблица организаций'!AS64</f>
        <v>100</v>
      </c>
      <c r="P62" s="31">
        <f>'Рейтинговая таблица организаций'!AT64</f>
        <v>100</v>
      </c>
      <c r="Q62" s="35">
        <f>'Рейтинговая таблица организаций'!AU64</f>
        <v>100</v>
      </c>
      <c r="R62" s="31">
        <f>'Рейтинговая таблица организаций'!BB64</f>
        <v>100</v>
      </c>
      <c r="S62" s="31">
        <f>'Рейтинговая таблица организаций'!BC64</f>
        <v>100</v>
      </c>
      <c r="T62" s="31">
        <f>'Рейтинговая таблица организаций'!BD64</f>
        <v>100</v>
      </c>
      <c r="U62" s="35">
        <f>'Рейтинговая таблица организаций'!BE64</f>
        <v>100</v>
      </c>
      <c r="V62" s="36">
        <f>'Рейтинговая таблица организаций'!BF64</f>
        <v>93.6</v>
      </c>
    </row>
    <row r="63" spans="1:22">
      <c r="A63" s="33">
        <f>'бланки '!D67</f>
        <v>62</v>
      </c>
      <c r="B63" s="33" t="str">
        <f>'Рейтинговая таблица организаций'!B65</f>
        <v>ЧАСТНОЕ ОБЩЕОБРАЗОВАТЕЛЬНОЕ УЧРЕЖДЕНИЕ ГИМНАЗИЯ "ТОМЬ"</v>
      </c>
      <c r="C63" s="31">
        <f>'Рейтинговая таблица организаций'!Q65</f>
        <v>100</v>
      </c>
      <c r="D63" s="31">
        <f>'Рейтинговая таблица организаций'!R65</f>
        <v>100</v>
      </c>
      <c r="E63" s="31">
        <f>'Рейтинговая таблица организаций'!S65</f>
        <v>100</v>
      </c>
      <c r="F63" s="35">
        <f>'Рейтинговая таблица организаций'!T65</f>
        <v>100</v>
      </c>
      <c r="G63" s="31">
        <f>'Рейтинговая таблица организаций'!Z65</f>
        <v>100</v>
      </c>
      <c r="H63" s="31">
        <f>'Рейтинговая таблица организаций'!AB65</f>
        <v>100</v>
      </c>
      <c r="I63" s="35">
        <f>'Рейтинговая таблица организаций'!AC65</f>
        <v>100</v>
      </c>
      <c r="J63" s="31">
        <f>'Рейтинговая таблица организаций'!AH65</f>
        <v>0</v>
      </c>
      <c r="K63" s="85">
        <f>'Рейтинговая таблица организаций'!AI65</f>
        <v>100</v>
      </c>
      <c r="L63" s="85">
        <f>'Рейтинговая таблица организаций'!AJ65</f>
        <v>100</v>
      </c>
      <c r="M63" s="35">
        <f>'Рейтинговая таблица организаций'!AK65</f>
        <v>70</v>
      </c>
      <c r="N63" s="31">
        <f>'Рейтинговая таблица организаций'!AR65</f>
        <v>100</v>
      </c>
      <c r="O63" s="31">
        <f>'Рейтинговая таблица организаций'!AS65</f>
        <v>100</v>
      </c>
      <c r="P63" s="31">
        <f>'Рейтинговая таблица организаций'!AT65</f>
        <v>100</v>
      </c>
      <c r="Q63" s="35">
        <f>'Рейтинговая таблица организаций'!AU65</f>
        <v>100</v>
      </c>
      <c r="R63" s="31">
        <f>'Рейтинговая таблица организаций'!BB65</f>
        <v>100</v>
      </c>
      <c r="S63" s="31">
        <f>'Рейтинговая таблица организаций'!BC65</f>
        <v>100</v>
      </c>
      <c r="T63" s="31">
        <f>'Рейтинговая таблица организаций'!BD65</f>
        <v>100</v>
      </c>
      <c r="U63" s="35">
        <f>'Рейтинговая таблица организаций'!BE65</f>
        <v>100</v>
      </c>
      <c r="V63" s="36">
        <f>'Рейтинговая таблица организаций'!BF65</f>
        <v>94</v>
      </c>
    </row>
    <row r="64" spans="1:22">
      <c r="A64" s="33">
        <f>'бланки '!D68</f>
        <v>63</v>
      </c>
      <c r="B64" s="33" t="str">
        <f>'Рейтинговая таблица организаций'!B66</f>
        <v>ЧАСТНОЕ ОБЩЕОБРАЗОВАТЕЛЬНОЕ УЧРЕЖДЕНИЕ СИБИРСКИЙ ИНСТИТУТ РАЗВИВАЮЩЕГО ОБУЧЕНИЯ "ПЕЛЕНГ"</v>
      </c>
      <c r="C64" s="31">
        <f>'Рейтинговая таблица организаций'!Q66</f>
        <v>100</v>
      </c>
      <c r="D64" s="31">
        <f>'Рейтинговая таблица организаций'!R66</f>
        <v>100</v>
      </c>
      <c r="E64" s="31">
        <f>'Рейтинговая таблица организаций'!S66</f>
        <v>100</v>
      </c>
      <c r="F64" s="35">
        <f>'Рейтинговая таблица организаций'!T66</f>
        <v>100</v>
      </c>
      <c r="G64" s="31">
        <f>'Рейтинговая таблица организаций'!Z66</f>
        <v>100</v>
      </c>
      <c r="H64" s="31">
        <f>'Рейтинговая таблица организаций'!AB66</f>
        <v>100</v>
      </c>
      <c r="I64" s="35">
        <f>'Рейтинговая таблица организаций'!AC66</f>
        <v>100</v>
      </c>
      <c r="J64" s="31">
        <f>'Рейтинговая таблица организаций'!AH66</f>
        <v>20</v>
      </c>
      <c r="K64" s="85">
        <f>'Рейтинговая таблица организаций'!AI66</f>
        <v>60</v>
      </c>
      <c r="L64" s="85">
        <f>'Рейтинговая таблица организаций'!AJ66</f>
        <v>100</v>
      </c>
      <c r="M64" s="35">
        <f>'Рейтинговая таблица организаций'!AK66</f>
        <v>60</v>
      </c>
      <c r="N64" s="31">
        <f>'Рейтинговая таблица организаций'!AR66</f>
        <v>100</v>
      </c>
      <c r="O64" s="31">
        <f>'Рейтинговая таблица организаций'!AS66</f>
        <v>100</v>
      </c>
      <c r="P64" s="31">
        <f>'Рейтинговая таблица организаций'!AT66</f>
        <v>100</v>
      </c>
      <c r="Q64" s="35">
        <f>'Рейтинговая таблица организаций'!AU66</f>
        <v>100</v>
      </c>
      <c r="R64" s="31">
        <f>'Рейтинговая таблица организаций'!BB66</f>
        <v>100</v>
      </c>
      <c r="S64" s="31">
        <f>'Рейтинговая таблица организаций'!BC66</f>
        <v>100</v>
      </c>
      <c r="T64" s="31">
        <f>'Рейтинговая таблица организаций'!BD66</f>
        <v>100</v>
      </c>
      <c r="U64" s="35">
        <f>'Рейтинговая таблица организаций'!BE66</f>
        <v>100</v>
      </c>
      <c r="V64" s="36">
        <f>'Рейтинговая таблица организаций'!BF66</f>
        <v>92</v>
      </c>
    </row>
    <row r="65" spans="1:22">
      <c r="A65" s="33">
        <f>'бланки '!D69</f>
        <v>64</v>
      </c>
      <c r="B65" s="33" t="str">
        <f>'Рейтинговая таблица организаций'!B67</f>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C65" s="31">
        <f>'Рейтинговая таблица организаций'!Q67</f>
        <v>100</v>
      </c>
      <c r="D65" s="31">
        <f>'Рейтинговая таблица организаций'!R67</f>
        <v>100</v>
      </c>
      <c r="E65" s="31">
        <f>'Рейтинговая таблица организаций'!S67</f>
        <v>100</v>
      </c>
      <c r="F65" s="35">
        <f>'Рейтинговая таблица организаций'!T67</f>
        <v>100</v>
      </c>
      <c r="G65" s="31">
        <f>'Рейтинговая таблица организаций'!Z67</f>
        <v>100</v>
      </c>
      <c r="H65" s="31">
        <f>'Рейтинговая таблица организаций'!AB67</f>
        <v>100</v>
      </c>
      <c r="I65" s="35">
        <f>'Рейтинговая таблица организаций'!AC67</f>
        <v>100</v>
      </c>
      <c r="J65" s="31">
        <f>'Рейтинговая таблица организаций'!AH67</f>
        <v>20</v>
      </c>
      <c r="K65" s="85">
        <f>'Рейтинговая таблица организаций'!AI67</f>
        <v>100</v>
      </c>
      <c r="L65" s="85">
        <f>'Рейтинговая таблица организаций'!AJ67</f>
        <v>100</v>
      </c>
      <c r="M65" s="35">
        <f>'Рейтинговая таблица организаций'!AK67</f>
        <v>76</v>
      </c>
      <c r="N65" s="31">
        <f>'Рейтинговая таблица организаций'!AR67</f>
        <v>100</v>
      </c>
      <c r="O65" s="31">
        <f>'Рейтинговая таблица организаций'!AS67</f>
        <v>100</v>
      </c>
      <c r="P65" s="31">
        <f>'Рейтинговая таблица организаций'!AT67</f>
        <v>100</v>
      </c>
      <c r="Q65" s="35">
        <f>'Рейтинговая таблица организаций'!AU67</f>
        <v>100</v>
      </c>
      <c r="R65" s="31">
        <f>'Рейтинговая таблица организаций'!BB67</f>
        <v>100</v>
      </c>
      <c r="S65" s="31">
        <f>'Рейтинговая таблица организаций'!BC67</f>
        <v>100</v>
      </c>
      <c r="T65" s="31">
        <f>'Рейтинговая таблица организаций'!BD67</f>
        <v>100</v>
      </c>
      <c r="U65" s="35">
        <f>'Рейтинговая таблица организаций'!BE67</f>
        <v>100</v>
      </c>
      <c r="V65" s="36">
        <f>'Рейтинговая таблица организаций'!BF67</f>
        <v>95.2</v>
      </c>
    </row>
    <row r="66" spans="1:22">
      <c r="A66" s="33">
        <f>'бланки '!D70</f>
        <v>65</v>
      </c>
      <c r="B66" s="33" t="str">
        <f>'Рейтинговая таблица организаций'!B68</f>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C66" s="31">
        <f>'Рейтинговая таблица организаций'!Q68</f>
        <v>100</v>
      </c>
      <c r="D66" s="31">
        <f>'Рейтинговая таблица организаций'!R68</f>
        <v>100</v>
      </c>
      <c r="E66" s="31">
        <f>'Рейтинговая таблица организаций'!S68</f>
        <v>100</v>
      </c>
      <c r="F66" s="35">
        <f>'Рейтинговая таблица организаций'!T68</f>
        <v>100</v>
      </c>
      <c r="G66" s="31">
        <f>'Рейтинговая таблица организаций'!Z68</f>
        <v>100</v>
      </c>
      <c r="H66" s="31">
        <f>'Рейтинговая таблица организаций'!AB68</f>
        <v>100</v>
      </c>
      <c r="I66" s="35">
        <f>'Рейтинговая таблица организаций'!AC68</f>
        <v>100</v>
      </c>
      <c r="J66" s="31">
        <f>'Рейтинговая таблица организаций'!AH68</f>
        <v>60</v>
      </c>
      <c r="K66" s="85">
        <f>'Рейтинговая таблица организаций'!AI68</f>
        <v>100</v>
      </c>
      <c r="L66" s="85">
        <f>'Рейтинговая таблица организаций'!AJ68</f>
        <v>100</v>
      </c>
      <c r="M66" s="35">
        <f>'Рейтинговая таблица организаций'!AK68</f>
        <v>88</v>
      </c>
      <c r="N66" s="31">
        <f>'Рейтинговая таблица организаций'!AR68</f>
        <v>100</v>
      </c>
      <c r="O66" s="31">
        <f>'Рейтинговая таблица организаций'!AS68</f>
        <v>100</v>
      </c>
      <c r="P66" s="31">
        <f>'Рейтинговая таблица организаций'!AT68</f>
        <v>100</v>
      </c>
      <c r="Q66" s="35">
        <f>'Рейтинговая таблица организаций'!AU68</f>
        <v>100</v>
      </c>
      <c r="R66" s="31">
        <f>'Рейтинговая таблица организаций'!BB68</f>
        <v>100</v>
      </c>
      <c r="S66" s="31">
        <f>'Рейтинговая таблица организаций'!BC68</f>
        <v>100</v>
      </c>
      <c r="T66" s="31">
        <f>'Рейтинговая таблица организаций'!BD68</f>
        <v>100</v>
      </c>
      <c r="U66" s="35">
        <f>'Рейтинговая таблица организаций'!BE68</f>
        <v>100</v>
      </c>
      <c r="V66" s="36">
        <f>'Рейтинговая таблица организаций'!BF68</f>
        <v>97.6</v>
      </c>
    </row>
    <row r="67" spans="1:22">
      <c r="A67" s="33">
        <f>'бланки '!D71</f>
        <v>66</v>
      </c>
      <c r="B67" s="33" t="str">
        <f>'Рейтинговая таблица организаций'!B69</f>
        <v>Муниципальное общеобразовательное учреждение Средняя общеобразовательная школа № 2 городского округа Стрежевой</v>
      </c>
      <c r="C67" s="31">
        <f>'Рейтинговая таблица организаций'!Q69</f>
        <v>100</v>
      </c>
      <c r="D67" s="31">
        <f>'Рейтинговая таблица организаций'!R69</f>
        <v>100</v>
      </c>
      <c r="E67" s="31">
        <f>'Рейтинговая таблица организаций'!S69</f>
        <v>100</v>
      </c>
      <c r="F67" s="35">
        <f>'Рейтинговая таблица организаций'!T69</f>
        <v>100</v>
      </c>
      <c r="G67" s="31">
        <f>'Рейтинговая таблица организаций'!Z69</f>
        <v>100</v>
      </c>
      <c r="H67" s="31">
        <f>'Рейтинговая таблица организаций'!AB69</f>
        <v>100</v>
      </c>
      <c r="I67" s="35">
        <f>'Рейтинговая таблица организаций'!AC69</f>
        <v>100</v>
      </c>
      <c r="J67" s="31">
        <f>'Рейтинговая таблица организаций'!AH69</f>
        <v>40</v>
      </c>
      <c r="K67" s="85">
        <f>'Рейтинговая таблица организаций'!AI69</f>
        <v>100</v>
      </c>
      <c r="L67" s="85">
        <f>'Рейтинговая таблица организаций'!AJ69</f>
        <v>100</v>
      </c>
      <c r="M67" s="35">
        <f>'Рейтинговая таблица организаций'!AK69</f>
        <v>82</v>
      </c>
      <c r="N67" s="31">
        <f>'Рейтинговая таблица организаций'!AR69</f>
        <v>100</v>
      </c>
      <c r="O67" s="31">
        <f>'Рейтинговая таблица организаций'!AS69</f>
        <v>100</v>
      </c>
      <c r="P67" s="31">
        <f>'Рейтинговая таблица организаций'!AT69</f>
        <v>100</v>
      </c>
      <c r="Q67" s="35">
        <f>'Рейтинговая таблица организаций'!AU69</f>
        <v>100</v>
      </c>
      <c r="R67" s="31">
        <f>'Рейтинговая таблица организаций'!BB69</f>
        <v>100</v>
      </c>
      <c r="S67" s="31">
        <f>'Рейтинговая таблица организаций'!BC69</f>
        <v>100</v>
      </c>
      <c r="T67" s="31">
        <f>'Рейтинговая таблица организаций'!BD69</f>
        <v>100</v>
      </c>
      <c r="U67" s="35">
        <f>'Рейтинговая таблица организаций'!BE69</f>
        <v>100</v>
      </c>
      <c r="V67" s="36">
        <f>'Рейтинговая таблица организаций'!BF69</f>
        <v>96.4</v>
      </c>
    </row>
    <row r="68" spans="1:22">
      <c r="A68" s="33">
        <f>'бланки '!D72</f>
        <v>67</v>
      </c>
      <c r="B68" s="33" t="str">
        <f>'Рейтинговая таблица организаций'!B70</f>
        <v>Муниципальное общеобразовательное учреждение "Специальная (коррекционная) школа" городского округа Стрежевой</v>
      </c>
      <c r="C68" s="31">
        <f>'Рейтинговая таблица организаций'!Q70</f>
        <v>100</v>
      </c>
      <c r="D68" s="31">
        <f>'Рейтинговая таблица организаций'!R70</f>
        <v>100</v>
      </c>
      <c r="E68" s="31">
        <f>'Рейтинговая таблица организаций'!S70</f>
        <v>100</v>
      </c>
      <c r="F68" s="35">
        <f>'Рейтинговая таблица организаций'!T70</f>
        <v>100</v>
      </c>
      <c r="G68" s="31">
        <f>'Рейтинговая таблица организаций'!Z70</f>
        <v>100</v>
      </c>
      <c r="H68" s="31">
        <f>'Рейтинговая таблица организаций'!AB70</f>
        <v>100</v>
      </c>
      <c r="I68" s="35">
        <f>'Рейтинговая таблица организаций'!AC70</f>
        <v>100</v>
      </c>
      <c r="J68" s="31">
        <f>'Рейтинговая таблица организаций'!AH70</f>
        <v>100</v>
      </c>
      <c r="K68" s="85">
        <f>'Рейтинговая таблица организаций'!AI70</f>
        <v>100</v>
      </c>
      <c r="L68" s="85">
        <f>'Рейтинговая таблица организаций'!AJ70</f>
        <v>100</v>
      </c>
      <c r="M68" s="35">
        <f>'Рейтинговая таблица организаций'!AK70</f>
        <v>100</v>
      </c>
      <c r="N68" s="31">
        <f>'Рейтинговая таблица организаций'!AR70</f>
        <v>100</v>
      </c>
      <c r="O68" s="31">
        <f>'Рейтинговая таблица организаций'!AS70</f>
        <v>100</v>
      </c>
      <c r="P68" s="31">
        <f>'Рейтинговая таблица организаций'!AT70</f>
        <v>100</v>
      </c>
      <c r="Q68" s="35">
        <f>'Рейтинговая таблица организаций'!AU70</f>
        <v>100</v>
      </c>
      <c r="R68" s="31">
        <f>'Рейтинговая таблица организаций'!BB70</f>
        <v>100</v>
      </c>
      <c r="S68" s="31">
        <f>'Рейтинговая таблица организаций'!BC70</f>
        <v>100</v>
      </c>
      <c r="T68" s="31">
        <f>'Рейтинговая таблица организаций'!BD70</f>
        <v>100</v>
      </c>
      <c r="U68" s="35">
        <f>'Рейтинговая таблица организаций'!BE70</f>
        <v>100</v>
      </c>
      <c r="V68" s="36">
        <f>'Рейтинговая таблица организаций'!BF70</f>
        <v>100</v>
      </c>
    </row>
    <row r="69" spans="1:22">
      <c r="A69" s="33">
        <f>'бланки '!D73</f>
        <v>68</v>
      </c>
      <c r="B69" s="33" t="str">
        <f>'Рейтинговая таблица организаций'!B71</f>
        <v>Муниципальное общеобразовательное учреждение "Средняя общеобразовательная школа № 6 городского округа Стрежевой"</v>
      </c>
      <c r="C69" s="31">
        <f>'Рейтинговая таблица организаций'!Q71</f>
        <v>100</v>
      </c>
      <c r="D69" s="31">
        <f>'Рейтинговая таблица организаций'!R71</f>
        <v>100</v>
      </c>
      <c r="E69" s="31">
        <f>'Рейтинговая таблица организаций'!S71</f>
        <v>100</v>
      </c>
      <c r="F69" s="35">
        <f>'Рейтинговая таблица организаций'!T71</f>
        <v>100</v>
      </c>
      <c r="G69" s="31">
        <f>'Рейтинговая таблица организаций'!Z71</f>
        <v>100</v>
      </c>
      <c r="H69" s="31">
        <f>'Рейтинговая таблица организаций'!AB71</f>
        <v>100</v>
      </c>
      <c r="I69" s="35">
        <f>'Рейтинговая таблица организаций'!AC71</f>
        <v>100</v>
      </c>
      <c r="J69" s="31">
        <f>'Рейтинговая таблица организаций'!AH71</f>
        <v>80</v>
      </c>
      <c r="K69" s="85">
        <f>'Рейтинговая таблица организаций'!AI71</f>
        <v>100</v>
      </c>
      <c r="L69" s="85">
        <f>'Рейтинговая таблица организаций'!AJ71</f>
        <v>100</v>
      </c>
      <c r="M69" s="35">
        <f>'Рейтинговая таблица организаций'!AK71</f>
        <v>94</v>
      </c>
      <c r="N69" s="31">
        <f>'Рейтинговая таблица организаций'!AR71</f>
        <v>100</v>
      </c>
      <c r="O69" s="31">
        <f>'Рейтинговая таблица организаций'!AS71</f>
        <v>100</v>
      </c>
      <c r="P69" s="31">
        <f>'Рейтинговая таблица организаций'!AT71</f>
        <v>100</v>
      </c>
      <c r="Q69" s="35">
        <f>'Рейтинговая таблица организаций'!AU71</f>
        <v>100</v>
      </c>
      <c r="R69" s="31">
        <f>'Рейтинговая таблица организаций'!BB71</f>
        <v>100</v>
      </c>
      <c r="S69" s="31">
        <f>'Рейтинговая таблица организаций'!BC71</f>
        <v>100</v>
      </c>
      <c r="T69" s="31">
        <f>'Рейтинговая таблица организаций'!BD71</f>
        <v>100</v>
      </c>
      <c r="U69" s="35">
        <f>'Рейтинговая таблица организаций'!BE71</f>
        <v>100</v>
      </c>
      <c r="V69" s="36">
        <f>'Рейтинговая таблица организаций'!BF71</f>
        <v>98.8</v>
      </c>
    </row>
    <row r="70" spans="1:22">
      <c r="A70" s="33">
        <f>'бланки '!D74</f>
        <v>69</v>
      </c>
      <c r="B70" s="33" t="str">
        <f>'Рейтинговая таблица организаций'!B72</f>
        <v>Муниципальное общеобразовательное учреждение "Средняя общеобразовательная школа №3 городского округа Стрежевой"</v>
      </c>
      <c r="C70" s="31">
        <f>'Рейтинговая таблица организаций'!Q72</f>
        <v>100</v>
      </c>
      <c r="D70" s="31">
        <f>'Рейтинговая таблица организаций'!R72</f>
        <v>100</v>
      </c>
      <c r="E70" s="31">
        <f>'Рейтинговая таблица организаций'!S72</f>
        <v>100</v>
      </c>
      <c r="F70" s="35">
        <f>'Рейтинговая таблица организаций'!T72</f>
        <v>100</v>
      </c>
      <c r="G70" s="31">
        <f>'Рейтинговая таблица организаций'!Z72</f>
        <v>100</v>
      </c>
      <c r="H70" s="31">
        <f>'Рейтинговая таблица организаций'!AB72</f>
        <v>100</v>
      </c>
      <c r="I70" s="35">
        <f>'Рейтинговая таблица организаций'!AC72</f>
        <v>100</v>
      </c>
      <c r="J70" s="31">
        <f>'Рейтинговая таблица организаций'!AH72</f>
        <v>80</v>
      </c>
      <c r="K70" s="85">
        <f>'Рейтинговая таблица организаций'!AI72</f>
        <v>100</v>
      </c>
      <c r="L70" s="85">
        <f>'Рейтинговая таблица организаций'!AJ72</f>
        <v>100</v>
      </c>
      <c r="M70" s="35">
        <f>'Рейтинговая таблица организаций'!AK72</f>
        <v>94</v>
      </c>
      <c r="N70" s="31">
        <f>'Рейтинговая таблица организаций'!AR72</f>
        <v>100</v>
      </c>
      <c r="O70" s="31">
        <f>'Рейтинговая таблица организаций'!AS72</f>
        <v>100</v>
      </c>
      <c r="P70" s="31">
        <f>'Рейтинговая таблица организаций'!AT72</f>
        <v>100</v>
      </c>
      <c r="Q70" s="35">
        <f>'Рейтинговая таблица организаций'!AU72</f>
        <v>100</v>
      </c>
      <c r="R70" s="31">
        <f>'Рейтинговая таблица организаций'!BB72</f>
        <v>100</v>
      </c>
      <c r="S70" s="31">
        <f>'Рейтинговая таблица организаций'!BC72</f>
        <v>100</v>
      </c>
      <c r="T70" s="31">
        <f>'Рейтинговая таблица организаций'!BD72</f>
        <v>100</v>
      </c>
      <c r="U70" s="35">
        <f>'Рейтинговая таблица организаций'!BE72</f>
        <v>100</v>
      </c>
      <c r="V70" s="36">
        <f>'Рейтинговая таблица организаций'!BF72</f>
        <v>98.8</v>
      </c>
    </row>
    <row r="71" spans="1:22">
      <c r="A71" s="33">
        <f>'бланки '!D75</f>
        <v>70</v>
      </c>
      <c r="B71" s="33" t="str">
        <f>'Рейтинговая таблица организаций'!B73</f>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C71" s="31">
        <f>'Рейтинговая таблица организаций'!Q73</f>
        <v>100</v>
      </c>
      <c r="D71" s="31">
        <f>'Рейтинговая таблица организаций'!R73</f>
        <v>100</v>
      </c>
      <c r="E71" s="31">
        <f>'Рейтинговая таблица организаций'!S73</f>
        <v>100</v>
      </c>
      <c r="F71" s="35">
        <f>'Рейтинговая таблица организаций'!T73</f>
        <v>100</v>
      </c>
      <c r="G71" s="31">
        <f>'Рейтинговая таблица организаций'!Z73</f>
        <v>100</v>
      </c>
      <c r="H71" s="31">
        <f>'Рейтинговая таблица организаций'!AB73</f>
        <v>100</v>
      </c>
      <c r="I71" s="35">
        <f>'Рейтинговая таблица организаций'!AC73</f>
        <v>100</v>
      </c>
      <c r="J71" s="31">
        <f>'Рейтинговая таблица организаций'!AH73</f>
        <v>20</v>
      </c>
      <c r="K71" s="85">
        <f>'Рейтинговая таблица организаций'!AI73</f>
        <v>100</v>
      </c>
      <c r="L71" s="85">
        <f>'Рейтинговая таблица организаций'!AJ73</f>
        <v>100</v>
      </c>
      <c r="M71" s="35">
        <f>'Рейтинговая таблица организаций'!AK73</f>
        <v>76</v>
      </c>
      <c r="N71" s="31">
        <f>'Рейтинговая таблица организаций'!AR73</f>
        <v>100</v>
      </c>
      <c r="O71" s="31">
        <f>'Рейтинговая таблица организаций'!AS73</f>
        <v>100</v>
      </c>
      <c r="P71" s="31">
        <f>'Рейтинговая таблица организаций'!AT73</f>
        <v>100</v>
      </c>
      <c r="Q71" s="35">
        <f>'Рейтинговая таблица организаций'!AU73</f>
        <v>100</v>
      </c>
      <c r="R71" s="31">
        <f>'Рейтинговая таблица организаций'!BB73</f>
        <v>100</v>
      </c>
      <c r="S71" s="31">
        <f>'Рейтинговая таблица организаций'!BC73</f>
        <v>100</v>
      </c>
      <c r="T71" s="31">
        <f>'Рейтинговая таблица организаций'!BD73</f>
        <v>100</v>
      </c>
      <c r="U71" s="35">
        <f>'Рейтинговая таблица организаций'!BE73</f>
        <v>100</v>
      </c>
      <c r="V71" s="36">
        <f>'Рейтинговая таблица организаций'!BF73</f>
        <v>95.2</v>
      </c>
    </row>
    <row r="72" spans="1:22">
      <c r="A72" s="33">
        <f>'бланки '!D76</f>
        <v>71</v>
      </c>
      <c r="B72" s="33" t="str">
        <f>'Рейтинговая таблица организаций'!B74</f>
        <v>Муниципальное общеобразовательное учреждение "Гимназия №1 городского округа Стрежевой"</v>
      </c>
      <c r="C72" s="31">
        <f>'Рейтинговая таблица организаций'!Q74</f>
        <v>100</v>
      </c>
      <c r="D72" s="31">
        <f>'Рейтинговая таблица организаций'!R74</f>
        <v>100</v>
      </c>
      <c r="E72" s="31">
        <f>'Рейтинговая таблица организаций'!S74</f>
        <v>100</v>
      </c>
      <c r="F72" s="35">
        <f>'Рейтинговая таблица организаций'!T74</f>
        <v>100</v>
      </c>
      <c r="G72" s="31">
        <f>'Рейтинговая таблица организаций'!Z74</f>
        <v>100</v>
      </c>
      <c r="H72" s="31">
        <f>'Рейтинговая таблица организаций'!AB74</f>
        <v>100</v>
      </c>
      <c r="I72" s="35">
        <f>'Рейтинговая таблица организаций'!AC74</f>
        <v>100</v>
      </c>
      <c r="J72" s="31">
        <f>'Рейтинговая таблица организаций'!AH74</f>
        <v>40</v>
      </c>
      <c r="K72" s="85">
        <f>'Рейтинговая таблица организаций'!AI74</f>
        <v>100</v>
      </c>
      <c r="L72" s="85">
        <f>'Рейтинговая таблица организаций'!AJ74</f>
        <v>100</v>
      </c>
      <c r="M72" s="35">
        <f>'Рейтинговая таблица организаций'!AK74</f>
        <v>82</v>
      </c>
      <c r="N72" s="31">
        <f>'Рейтинговая таблица организаций'!AR74</f>
        <v>100</v>
      </c>
      <c r="O72" s="31">
        <f>'Рейтинговая таблица организаций'!AS74</f>
        <v>100</v>
      </c>
      <c r="P72" s="31">
        <f>'Рейтинговая таблица организаций'!AT74</f>
        <v>100</v>
      </c>
      <c r="Q72" s="35">
        <f>'Рейтинговая таблица организаций'!AU74</f>
        <v>100</v>
      </c>
      <c r="R72" s="31">
        <f>'Рейтинговая таблица организаций'!BB74</f>
        <v>100</v>
      </c>
      <c r="S72" s="31">
        <f>'Рейтинговая таблица организаций'!BC74</f>
        <v>100</v>
      </c>
      <c r="T72" s="31">
        <f>'Рейтинговая таблица организаций'!BD74</f>
        <v>100</v>
      </c>
      <c r="U72" s="35">
        <f>'Рейтинговая таблица организаций'!BE74</f>
        <v>100</v>
      </c>
      <c r="V72" s="36">
        <f>'Рейтинговая таблица организаций'!BF74</f>
        <v>96.4</v>
      </c>
    </row>
    <row r="73" spans="1:22">
      <c r="A73" s="33">
        <f>'бланки '!D77</f>
        <v>72</v>
      </c>
      <c r="B73" s="33" t="str">
        <f>'Рейтинговая таблица организаций'!B75</f>
        <v>Муниципальное бюджетное образовательное учреждение «Средняя общеобразовательная школа № 88 имени А.Бородина и А.Кочева»</v>
      </c>
      <c r="C73" s="31">
        <f>'Рейтинговая таблица организаций'!Q75</f>
        <v>100</v>
      </c>
      <c r="D73" s="31">
        <f>'Рейтинговая таблица организаций'!R75</f>
        <v>100</v>
      </c>
      <c r="E73" s="31">
        <f>'Рейтинговая таблица организаций'!S75</f>
        <v>100</v>
      </c>
      <c r="F73" s="35">
        <f>'Рейтинговая таблица организаций'!T75</f>
        <v>100</v>
      </c>
      <c r="G73" s="31">
        <f>'Рейтинговая таблица организаций'!Z75</f>
        <v>100</v>
      </c>
      <c r="H73" s="31">
        <f>'Рейтинговая таблица организаций'!AB75</f>
        <v>100</v>
      </c>
      <c r="I73" s="35">
        <f>'Рейтинговая таблица организаций'!AC75</f>
        <v>100</v>
      </c>
      <c r="J73" s="31">
        <f>'Рейтинговая таблица организаций'!AH75</f>
        <v>40</v>
      </c>
      <c r="K73" s="85">
        <f>'Рейтинговая таблица организаций'!AI75</f>
        <v>100</v>
      </c>
      <c r="L73" s="85">
        <f>'Рейтинговая таблица организаций'!AJ75</f>
        <v>100</v>
      </c>
      <c r="M73" s="35">
        <f>'Рейтинговая таблица организаций'!AK75</f>
        <v>82</v>
      </c>
      <c r="N73" s="31">
        <f>'Рейтинговая таблица организаций'!AR75</f>
        <v>100</v>
      </c>
      <c r="O73" s="31">
        <f>'Рейтинговая таблица организаций'!AS75</f>
        <v>100</v>
      </c>
      <c r="P73" s="31">
        <f>'Рейтинговая таблица организаций'!AT75</f>
        <v>100</v>
      </c>
      <c r="Q73" s="35">
        <f>'Рейтинговая таблица организаций'!AU75</f>
        <v>100</v>
      </c>
      <c r="R73" s="31">
        <f>'Рейтинговая таблица организаций'!BB75</f>
        <v>100</v>
      </c>
      <c r="S73" s="31">
        <f>'Рейтинговая таблица организаций'!BC75</f>
        <v>100</v>
      </c>
      <c r="T73" s="31">
        <f>'Рейтинговая таблица организаций'!BD75</f>
        <v>100</v>
      </c>
      <c r="U73" s="35">
        <f>'Рейтинговая таблица организаций'!BE75</f>
        <v>100</v>
      </c>
      <c r="V73" s="36">
        <f>'Рейтинговая таблица организаций'!BF75</f>
        <v>96.4</v>
      </c>
    </row>
    <row r="74" spans="1:22">
      <c r="A74" s="33">
        <f>'бланки '!D78</f>
        <v>73</v>
      </c>
      <c r="B74" s="33" t="str">
        <f>'Рейтинговая таблица организаций'!B76</f>
        <v>Муниципальное бюджетное образовательное учреждение «Средняя общеобразовательная школа № 78»</v>
      </c>
      <c r="C74" s="31">
        <f>'Рейтинговая таблица организаций'!Q76</f>
        <v>100</v>
      </c>
      <c r="D74" s="31">
        <f>'Рейтинговая таблица организаций'!R76</f>
        <v>100</v>
      </c>
      <c r="E74" s="31">
        <f>'Рейтинговая таблица организаций'!S76</f>
        <v>100</v>
      </c>
      <c r="F74" s="35">
        <f>'Рейтинговая таблица организаций'!T76</f>
        <v>100</v>
      </c>
      <c r="G74" s="31">
        <f>'Рейтинговая таблица организаций'!Z76</f>
        <v>100</v>
      </c>
      <c r="H74" s="31">
        <f>'Рейтинговая таблица организаций'!AB76</f>
        <v>100</v>
      </c>
      <c r="I74" s="35">
        <f>'Рейтинговая таблица организаций'!AC76</f>
        <v>100</v>
      </c>
      <c r="J74" s="31">
        <f>'Рейтинговая таблица организаций'!AH76</f>
        <v>0</v>
      </c>
      <c r="K74" s="85">
        <f>'Рейтинговая таблица организаций'!AI76</f>
        <v>100</v>
      </c>
      <c r="L74" s="85">
        <f>'Рейтинговая таблица организаций'!AJ76</f>
        <v>100</v>
      </c>
      <c r="M74" s="35">
        <f>'Рейтинговая таблица организаций'!AK76</f>
        <v>70</v>
      </c>
      <c r="N74" s="31">
        <f>'Рейтинговая таблица организаций'!AR76</f>
        <v>100</v>
      </c>
      <c r="O74" s="31">
        <f>'Рейтинговая таблица организаций'!AS76</f>
        <v>100</v>
      </c>
      <c r="P74" s="31">
        <f>'Рейтинговая таблица организаций'!AT76</f>
        <v>100</v>
      </c>
      <c r="Q74" s="35">
        <f>'Рейтинговая таблица организаций'!AU76</f>
        <v>100</v>
      </c>
      <c r="R74" s="31">
        <f>'Рейтинговая таблица организаций'!BB76</f>
        <v>100</v>
      </c>
      <c r="S74" s="31">
        <f>'Рейтинговая таблица организаций'!BC76</f>
        <v>100</v>
      </c>
      <c r="T74" s="31">
        <f>'Рейтинговая таблица организаций'!BD76</f>
        <v>100</v>
      </c>
      <c r="U74" s="35">
        <f>'Рейтинговая таблица организаций'!BE76</f>
        <v>100</v>
      </c>
      <c r="V74" s="36">
        <f>'Рейтинговая таблица организаций'!BF76</f>
        <v>94</v>
      </c>
    </row>
    <row r="75" spans="1:22">
      <c r="A75" s="33">
        <f>'бланки '!D79</f>
        <v>74</v>
      </c>
      <c r="B75" s="33" t="str">
        <f>'Рейтинговая таблица организаций'!B77</f>
        <v>Муниципальное бюджетное образовательное учреждение «Северская гимназия»</v>
      </c>
      <c r="C75" s="31">
        <f>'Рейтинговая таблица организаций'!Q77</f>
        <v>100</v>
      </c>
      <c r="D75" s="31">
        <f>'Рейтинговая таблица организаций'!R77</f>
        <v>100</v>
      </c>
      <c r="E75" s="31">
        <f>'Рейтинговая таблица организаций'!S77</f>
        <v>100</v>
      </c>
      <c r="F75" s="35">
        <f>'Рейтинговая таблица организаций'!T77</f>
        <v>100</v>
      </c>
      <c r="G75" s="31">
        <f>'Рейтинговая таблица организаций'!Z77</f>
        <v>100</v>
      </c>
      <c r="H75" s="31">
        <f>'Рейтинговая таблица организаций'!AB77</f>
        <v>100</v>
      </c>
      <c r="I75" s="35">
        <f>'Рейтинговая таблица организаций'!AC77</f>
        <v>100</v>
      </c>
      <c r="J75" s="31">
        <f>'Рейтинговая таблица организаций'!AH77</f>
        <v>0</v>
      </c>
      <c r="K75" s="85">
        <f>'Рейтинговая таблица организаций'!AI77</f>
        <v>100</v>
      </c>
      <c r="L75" s="85">
        <f>'Рейтинговая таблица организаций'!AJ77</f>
        <v>100</v>
      </c>
      <c r="M75" s="35">
        <f>'Рейтинговая таблица организаций'!AK77</f>
        <v>70</v>
      </c>
      <c r="N75" s="31">
        <f>'Рейтинговая таблица организаций'!AR77</f>
        <v>100</v>
      </c>
      <c r="O75" s="31">
        <f>'Рейтинговая таблица организаций'!AS77</f>
        <v>100</v>
      </c>
      <c r="P75" s="31">
        <f>'Рейтинговая таблица организаций'!AT77</f>
        <v>100</v>
      </c>
      <c r="Q75" s="35">
        <f>'Рейтинговая таблица организаций'!AU77</f>
        <v>100</v>
      </c>
      <c r="R75" s="31">
        <f>'Рейтинговая таблица организаций'!BB77</f>
        <v>100</v>
      </c>
      <c r="S75" s="31">
        <f>'Рейтинговая таблица организаций'!BC77</f>
        <v>100</v>
      </c>
      <c r="T75" s="31">
        <f>'Рейтинговая таблица организаций'!BD77</f>
        <v>100</v>
      </c>
      <c r="U75" s="35">
        <f>'Рейтинговая таблица организаций'!BE77</f>
        <v>100</v>
      </c>
      <c r="V75" s="36">
        <f>'Рейтинговая таблица организаций'!BF77</f>
        <v>94</v>
      </c>
    </row>
    <row r="76" spans="1:22">
      <c r="A76" s="33">
        <f>'бланки '!D80</f>
        <v>75</v>
      </c>
      <c r="B76" s="33" t="str">
        <f>'Рейтинговая таблица организаций'!B78</f>
        <v>Муниципальное бюджетное образовательное учреждение «Средняя общеобразовательная школа № 87»</v>
      </c>
      <c r="C76" s="31">
        <f>'Рейтинговая таблица организаций'!Q78</f>
        <v>100</v>
      </c>
      <c r="D76" s="31">
        <f>'Рейтинговая таблица организаций'!R78</f>
        <v>100</v>
      </c>
      <c r="E76" s="31">
        <f>'Рейтинговая таблица организаций'!S78</f>
        <v>100</v>
      </c>
      <c r="F76" s="35">
        <f>'Рейтинговая таблица организаций'!T78</f>
        <v>100</v>
      </c>
      <c r="G76" s="31">
        <f>'Рейтинговая таблица организаций'!Z78</f>
        <v>100</v>
      </c>
      <c r="H76" s="31">
        <f>'Рейтинговая таблица организаций'!AB78</f>
        <v>100</v>
      </c>
      <c r="I76" s="35">
        <f>'Рейтинговая таблица организаций'!AC78</f>
        <v>100</v>
      </c>
      <c r="J76" s="31">
        <f>'Рейтинговая таблица организаций'!AH78</f>
        <v>80</v>
      </c>
      <c r="K76" s="85">
        <f>'Рейтинговая таблица организаций'!AI78</f>
        <v>100</v>
      </c>
      <c r="L76" s="85">
        <f>'Рейтинговая таблица организаций'!AJ78</f>
        <v>100</v>
      </c>
      <c r="M76" s="35">
        <f>'Рейтинговая таблица организаций'!AK78</f>
        <v>94</v>
      </c>
      <c r="N76" s="31">
        <f>'Рейтинговая таблица организаций'!AR78</f>
        <v>100</v>
      </c>
      <c r="O76" s="31">
        <f>'Рейтинговая таблица организаций'!AS78</f>
        <v>100</v>
      </c>
      <c r="P76" s="31">
        <f>'Рейтинговая таблица организаций'!AT78</f>
        <v>100</v>
      </c>
      <c r="Q76" s="35">
        <f>'Рейтинговая таблица организаций'!AU78</f>
        <v>100</v>
      </c>
      <c r="R76" s="31">
        <f>'Рейтинговая таблица организаций'!BB78</f>
        <v>100</v>
      </c>
      <c r="S76" s="31">
        <f>'Рейтинговая таблица организаций'!BC78</f>
        <v>100</v>
      </c>
      <c r="T76" s="31">
        <f>'Рейтинговая таблица организаций'!BD78</f>
        <v>100</v>
      </c>
      <c r="U76" s="35">
        <f>'Рейтинговая таблица организаций'!BE78</f>
        <v>100</v>
      </c>
      <c r="V76" s="36">
        <f>'Рейтинговая таблица организаций'!BF78</f>
        <v>98.8</v>
      </c>
    </row>
    <row r="77" spans="1:22">
      <c r="A77" s="33">
        <f>'бланки '!D81</f>
        <v>76</v>
      </c>
      <c r="B77" s="33" t="str">
        <f>'Рейтинговая таблица организаций'!B79</f>
        <v>Муниципальное бюджетное образовательное учреждение «Северский лицей»</v>
      </c>
      <c r="C77" s="31">
        <f>'Рейтинговая таблица организаций'!Q79</f>
        <v>100</v>
      </c>
      <c r="D77" s="31">
        <f>'Рейтинговая таблица организаций'!R79</f>
        <v>100</v>
      </c>
      <c r="E77" s="31">
        <f>'Рейтинговая таблица организаций'!S79</f>
        <v>100</v>
      </c>
      <c r="F77" s="35">
        <f>'Рейтинговая таблица организаций'!T79</f>
        <v>100</v>
      </c>
      <c r="G77" s="31">
        <f>'Рейтинговая таблица организаций'!Z79</f>
        <v>100</v>
      </c>
      <c r="H77" s="31">
        <f>'Рейтинговая таблица организаций'!AB79</f>
        <v>100</v>
      </c>
      <c r="I77" s="35">
        <f>'Рейтинговая таблица организаций'!AC79</f>
        <v>100</v>
      </c>
      <c r="J77" s="31">
        <f>'Рейтинговая таблица организаций'!AH79</f>
        <v>0</v>
      </c>
      <c r="K77" s="85">
        <f>'Рейтинговая таблица организаций'!AI79</f>
        <v>60</v>
      </c>
      <c r="L77" s="85">
        <f>'Рейтинговая таблица организаций'!AJ79</f>
        <v>100</v>
      </c>
      <c r="M77" s="35">
        <f>'Рейтинговая таблица организаций'!AK79</f>
        <v>54</v>
      </c>
      <c r="N77" s="31">
        <f>'Рейтинговая таблица организаций'!AR79</f>
        <v>100</v>
      </c>
      <c r="O77" s="31">
        <f>'Рейтинговая таблица организаций'!AS79</f>
        <v>100</v>
      </c>
      <c r="P77" s="31">
        <f>'Рейтинговая таблица организаций'!AT79</f>
        <v>100</v>
      </c>
      <c r="Q77" s="35">
        <f>'Рейтинговая таблица организаций'!AU79</f>
        <v>100</v>
      </c>
      <c r="R77" s="31">
        <f>'Рейтинговая таблица организаций'!BB79</f>
        <v>100</v>
      </c>
      <c r="S77" s="31">
        <f>'Рейтинговая таблица организаций'!BC79</f>
        <v>100</v>
      </c>
      <c r="T77" s="31">
        <f>'Рейтинговая таблица организаций'!BD79</f>
        <v>100</v>
      </c>
      <c r="U77" s="35">
        <f>'Рейтинговая таблица организаций'!BE79</f>
        <v>100</v>
      </c>
      <c r="V77" s="36">
        <f>'Рейтинговая таблица организаций'!BF79</f>
        <v>90.8</v>
      </c>
    </row>
    <row r="78" spans="1:22">
      <c r="A78" s="33">
        <f>'бланки '!D82</f>
        <v>77</v>
      </c>
      <c r="B78" s="33" t="str">
        <f>'Рейтинговая таблица организаций'!B80</f>
        <v>Муниципальное автономное образовательное учреждение «Средняя общеобразовательная школа № 80»</v>
      </c>
      <c r="C78" s="31">
        <f>'Рейтинговая таблица организаций'!Q80</f>
        <v>100</v>
      </c>
      <c r="D78" s="31">
        <f>'Рейтинговая таблица организаций'!R80</f>
        <v>100</v>
      </c>
      <c r="E78" s="31">
        <f>'Рейтинговая таблица организаций'!S80</f>
        <v>100</v>
      </c>
      <c r="F78" s="35">
        <f>'Рейтинговая таблица организаций'!T80</f>
        <v>100</v>
      </c>
      <c r="G78" s="31">
        <f>'Рейтинговая таблица организаций'!Z80</f>
        <v>100</v>
      </c>
      <c r="H78" s="31">
        <f>'Рейтинговая таблица организаций'!AB80</f>
        <v>100</v>
      </c>
      <c r="I78" s="35">
        <f>'Рейтинговая таблица организаций'!AC80</f>
        <v>100</v>
      </c>
      <c r="J78" s="31">
        <f>'Рейтинговая таблица организаций'!AH80</f>
        <v>0</v>
      </c>
      <c r="K78" s="85">
        <f>'Рейтинговая таблица организаций'!AI80</f>
        <v>100</v>
      </c>
      <c r="L78" s="85">
        <f>'Рейтинговая таблица организаций'!AJ80</f>
        <v>100</v>
      </c>
      <c r="M78" s="35">
        <f>'Рейтинговая таблица организаций'!AK80</f>
        <v>70</v>
      </c>
      <c r="N78" s="31">
        <f>'Рейтинговая таблица организаций'!AR80</f>
        <v>100</v>
      </c>
      <c r="O78" s="31">
        <f>'Рейтинговая таблица организаций'!AS80</f>
        <v>100</v>
      </c>
      <c r="P78" s="31">
        <f>'Рейтинговая таблица организаций'!AT80</f>
        <v>100</v>
      </c>
      <c r="Q78" s="35">
        <f>'Рейтинговая таблица организаций'!AU80</f>
        <v>100</v>
      </c>
      <c r="R78" s="31">
        <f>'Рейтинговая таблица организаций'!BB80</f>
        <v>100</v>
      </c>
      <c r="S78" s="31">
        <f>'Рейтинговая таблица организаций'!BC80</f>
        <v>100</v>
      </c>
      <c r="T78" s="31">
        <f>'Рейтинговая таблица организаций'!BD80</f>
        <v>100</v>
      </c>
      <c r="U78" s="35">
        <f>'Рейтинговая таблица организаций'!BE80</f>
        <v>100</v>
      </c>
      <c r="V78" s="36">
        <f>'Рейтинговая таблица организаций'!BF80</f>
        <v>94</v>
      </c>
    </row>
    <row r="79" spans="1:22">
      <c r="A79" s="33">
        <f>'бланки '!D83</f>
        <v>78</v>
      </c>
      <c r="B79" s="33" t="str">
        <f>'Рейтинговая таблица организаций'!B81</f>
        <v>Муниципальное бюджетное образовательное учреждение 2Средняя общеобразовательная школа № 83»</v>
      </c>
      <c r="C79" s="31">
        <f>'Рейтинговая таблица организаций'!Q81</f>
        <v>100</v>
      </c>
      <c r="D79" s="31">
        <f>'Рейтинговая таблица организаций'!R81</f>
        <v>100</v>
      </c>
      <c r="E79" s="31">
        <f>'Рейтинговая таблица организаций'!S81</f>
        <v>100</v>
      </c>
      <c r="F79" s="35">
        <f>'Рейтинговая таблица организаций'!T81</f>
        <v>100</v>
      </c>
      <c r="G79" s="31">
        <f>'Рейтинговая таблица организаций'!Z81</f>
        <v>100</v>
      </c>
      <c r="H79" s="31">
        <f>'Рейтинговая таблица организаций'!AB81</f>
        <v>100</v>
      </c>
      <c r="I79" s="35">
        <f>'Рейтинговая таблица организаций'!AC81</f>
        <v>100</v>
      </c>
      <c r="J79" s="31">
        <f>'Рейтинговая таблица организаций'!AH81</f>
        <v>60</v>
      </c>
      <c r="K79" s="85">
        <f>'Рейтинговая таблица организаций'!AI81</f>
        <v>100</v>
      </c>
      <c r="L79" s="85">
        <f>'Рейтинговая таблица организаций'!AJ81</f>
        <v>100</v>
      </c>
      <c r="M79" s="35">
        <f>'Рейтинговая таблица организаций'!AK81</f>
        <v>88</v>
      </c>
      <c r="N79" s="31">
        <f>'Рейтинговая таблица организаций'!AR81</f>
        <v>100</v>
      </c>
      <c r="O79" s="31">
        <f>'Рейтинговая таблица организаций'!AS81</f>
        <v>100</v>
      </c>
      <c r="P79" s="31">
        <f>'Рейтинговая таблица организаций'!AT81</f>
        <v>100</v>
      </c>
      <c r="Q79" s="35">
        <f>'Рейтинговая таблица организаций'!AU81</f>
        <v>100</v>
      </c>
      <c r="R79" s="31">
        <f>'Рейтинговая таблица организаций'!BB81</f>
        <v>100</v>
      </c>
      <c r="S79" s="31">
        <f>'Рейтинговая таблица организаций'!BC81</f>
        <v>100</v>
      </c>
      <c r="T79" s="31">
        <f>'Рейтинговая таблица организаций'!BD81</f>
        <v>100</v>
      </c>
      <c r="U79" s="35">
        <f>'Рейтинговая таблица организаций'!BE81</f>
        <v>100</v>
      </c>
      <c r="V79" s="36">
        <f>'Рейтинговая таблица организаций'!BF81</f>
        <v>97.6</v>
      </c>
    </row>
    <row r="80" spans="1:22">
      <c r="A80" s="33">
        <f>'бланки '!D84</f>
        <v>79</v>
      </c>
      <c r="B80" s="33" t="str">
        <f>'Рейтинговая таблица организаций'!B82</f>
        <v>Муниципальное бюджетное образовательное учреждение "Средняя общеобразовательная школа №198"</v>
      </c>
      <c r="C80" s="31">
        <f>'Рейтинговая таблица организаций'!Q82</f>
        <v>100</v>
      </c>
      <c r="D80" s="31">
        <f>'Рейтинговая таблица организаций'!R82</f>
        <v>100</v>
      </c>
      <c r="E80" s="31">
        <f>'Рейтинговая таблица организаций'!S82</f>
        <v>100</v>
      </c>
      <c r="F80" s="35">
        <f>'Рейтинговая таблица организаций'!T82</f>
        <v>100</v>
      </c>
      <c r="G80" s="31">
        <f>'Рейтинговая таблица организаций'!Z82</f>
        <v>100</v>
      </c>
      <c r="H80" s="31">
        <f>'Рейтинговая таблица организаций'!AB82</f>
        <v>100</v>
      </c>
      <c r="I80" s="35">
        <f>'Рейтинговая таблица организаций'!AC82</f>
        <v>100</v>
      </c>
      <c r="J80" s="31">
        <f>'Рейтинговая таблица организаций'!AH82</f>
        <v>60</v>
      </c>
      <c r="K80" s="85">
        <f>'Рейтинговая таблица организаций'!AI82</f>
        <v>100</v>
      </c>
      <c r="L80" s="85">
        <f>'Рейтинговая таблица организаций'!AJ82</f>
        <v>100</v>
      </c>
      <c r="M80" s="35">
        <f>'Рейтинговая таблица организаций'!AK82</f>
        <v>88</v>
      </c>
      <c r="N80" s="31">
        <f>'Рейтинговая таблица организаций'!AR82</f>
        <v>100</v>
      </c>
      <c r="O80" s="31">
        <f>'Рейтинговая таблица организаций'!AS82</f>
        <v>100</v>
      </c>
      <c r="P80" s="31">
        <f>'Рейтинговая таблица организаций'!AT82</f>
        <v>100</v>
      </c>
      <c r="Q80" s="35">
        <f>'Рейтинговая таблица организаций'!AU82</f>
        <v>100</v>
      </c>
      <c r="R80" s="31">
        <f>'Рейтинговая таблица организаций'!BB82</f>
        <v>100</v>
      </c>
      <c r="S80" s="31">
        <f>'Рейтинговая таблица организаций'!BC82</f>
        <v>100</v>
      </c>
      <c r="T80" s="31">
        <f>'Рейтинговая таблица организаций'!BD82</f>
        <v>100</v>
      </c>
      <c r="U80" s="35">
        <f>'Рейтинговая таблица организаций'!BE82</f>
        <v>100</v>
      </c>
      <c r="V80" s="36">
        <f>'Рейтинговая таблица организаций'!BF82</f>
        <v>97.6</v>
      </c>
    </row>
    <row r="81" spans="1:22">
      <c r="A81" s="33">
        <f>'бланки '!D85</f>
        <v>80</v>
      </c>
      <c r="B81" s="33" t="str">
        <f>'Рейтинговая таблица организаций'!B83</f>
        <v>Муниципальное бюджетное образовательное учреждение «Средняя общеобразовательная школа №89»</v>
      </c>
      <c r="C81" s="31">
        <f>'Рейтинговая таблица организаций'!Q83</f>
        <v>100</v>
      </c>
      <c r="D81" s="31">
        <f>'Рейтинговая таблица организаций'!R83</f>
        <v>100</v>
      </c>
      <c r="E81" s="31">
        <f>'Рейтинговая таблица организаций'!S83</f>
        <v>100</v>
      </c>
      <c r="F81" s="35">
        <f>'Рейтинговая таблица организаций'!T83</f>
        <v>100</v>
      </c>
      <c r="G81" s="31">
        <f>'Рейтинговая таблица организаций'!Z83</f>
        <v>100</v>
      </c>
      <c r="H81" s="31">
        <f>'Рейтинговая таблица организаций'!AB83</f>
        <v>100</v>
      </c>
      <c r="I81" s="35">
        <f>'Рейтинговая таблица организаций'!AC83</f>
        <v>100</v>
      </c>
      <c r="J81" s="31">
        <f>'Рейтинговая таблица организаций'!AH83</f>
        <v>80</v>
      </c>
      <c r="K81" s="85">
        <f>'Рейтинговая таблица организаций'!AI83</f>
        <v>80</v>
      </c>
      <c r="L81" s="85">
        <f>'Рейтинговая таблица организаций'!AJ83</f>
        <v>100</v>
      </c>
      <c r="M81" s="35">
        <f>'Рейтинговая таблица организаций'!AK83</f>
        <v>86</v>
      </c>
      <c r="N81" s="31">
        <f>'Рейтинговая таблица организаций'!AR83</f>
        <v>100</v>
      </c>
      <c r="O81" s="31">
        <f>'Рейтинговая таблица организаций'!AS83</f>
        <v>100</v>
      </c>
      <c r="P81" s="31">
        <f>'Рейтинговая таблица организаций'!AT83</f>
        <v>100</v>
      </c>
      <c r="Q81" s="35">
        <f>'Рейтинговая таблица организаций'!AU83</f>
        <v>100</v>
      </c>
      <c r="R81" s="31">
        <f>'Рейтинговая таблица организаций'!BB83</f>
        <v>100</v>
      </c>
      <c r="S81" s="31">
        <f>'Рейтинговая таблица организаций'!BC83</f>
        <v>100</v>
      </c>
      <c r="T81" s="31">
        <f>'Рейтинговая таблица организаций'!BD83</f>
        <v>100</v>
      </c>
      <c r="U81" s="35">
        <f>'Рейтинговая таблица организаций'!BE83</f>
        <v>100</v>
      </c>
      <c r="V81" s="36">
        <f>'Рейтинговая таблица организаций'!BF83</f>
        <v>97.2</v>
      </c>
    </row>
    <row r="82" spans="1:22">
      <c r="A82" s="33">
        <f>'бланки '!D86</f>
        <v>81</v>
      </c>
      <c r="B82" s="33" t="str">
        <f>'Рейтинговая таблица организаций'!B84</f>
        <v>Муниципальное бюджетное образовательное учреждение «Северская школа-интернат для обучающихся с ограниченными возможностями здоровья»</v>
      </c>
      <c r="C82" s="31">
        <f>'Рейтинговая таблица организаций'!Q84</f>
        <v>100</v>
      </c>
      <c r="D82" s="31">
        <f>'Рейтинговая таблица организаций'!R84</f>
        <v>100</v>
      </c>
      <c r="E82" s="31">
        <f>'Рейтинговая таблица организаций'!S84</f>
        <v>100</v>
      </c>
      <c r="F82" s="35">
        <f>'Рейтинговая таблица организаций'!T84</f>
        <v>100</v>
      </c>
      <c r="G82" s="31">
        <f>'Рейтинговая таблица организаций'!Z84</f>
        <v>100</v>
      </c>
      <c r="H82" s="31">
        <f>'Рейтинговая таблица организаций'!AB84</f>
        <v>100</v>
      </c>
      <c r="I82" s="35">
        <f>'Рейтинговая таблица организаций'!AC84</f>
        <v>100</v>
      </c>
      <c r="J82" s="31">
        <f>'Рейтинговая таблица организаций'!AH84</f>
        <v>80</v>
      </c>
      <c r="K82" s="85">
        <f>'Рейтинговая таблица организаций'!AI84</f>
        <v>100</v>
      </c>
      <c r="L82" s="85">
        <f>'Рейтинговая таблица организаций'!AJ84</f>
        <v>100</v>
      </c>
      <c r="M82" s="35">
        <f>'Рейтинговая таблица организаций'!AK84</f>
        <v>94</v>
      </c>
      <c r="N82" s="31">
        <f>'Рейтинговая таблица организаций'!AR84</f>
        <v>100</v>
      </c>
      <c r="O82" s="31">
        <f>'Рейтинговая таблица организаций'!AS84</f>
        <v>100</v>
      </c>
      <c r="P82" s="31">
        <f>'Рейтинговая таблица организаций'!AT84</f>
        <v>100</v>
      </c>
      <c r="Q82" s="35">
        <f>'Рейтинговая таблица организаций'!AU84</f>
        <v>100</v>
      </c>
      <c r="R82" s="31">
        <f>'Рейтинговая таблица организаций'!BB84</f>
        <v>100</v>
      </c>
      <c r="S82" s="31">
        <f>'Рейтинговая таблица организаций'!BC84</f>
        <v>100</v>
      </c>
      <c r="T82" s="31">
        <f>'Рейтинговая таблица организаций'!BD84</f>
        <v>100</v>
      </c>
      <c r="U82" s="35">
        <f>'Рейтинговая таблица организаций'!BE84</f>
        <v>100</v>
      </c>
      <c r="V82" s="36">
        <f>'Рейтинговая таблица организаций'!BF84</f>
        <v>98.8</v>
      </c>
    </row>
    <row r="83" spans="1:22">
      <c r="A83" s="33">
        <f>'бланки '!D87</f>
        <v>82</v>
      </c>
      <c r="B83" s="33" t="str">
        <f>'Рейтинговая таблица организаций'!B85</f>
        <v>Муниципальное автономное образовательное учреждение «Северский физико-математический лицей»</v>
      </c>
      <c r="C83" s="31">
        <f>'Рейтинговая таблица организаций'!Q85</f>
        <v>100</v>
      </c>
      <c r="D83" s="31">
        <f>'Рейтинговая таблица организаций'!R85</f>
        <v>100</v>
      </c>
      <c r="E83" s="31">
        <f>'Рейтинговая таблица организаций'!S85</f>
        <v>100</v>
      </c>
      <c r="F83" s="35">
        <f>'Рейтинговая таблица организаций'!T85</f>
        <v>100</v>
      </c>
      <c r="G83" s="31">
        <f>'Рейтинговая таблица организаций'!Z85</f>
        <v>100</v>
      </c>
      <c r="H83" s="31">
        <f>'Рейтинговая таблица организаций'!AB85</f>
        <v>100</v>
      </c>
      <c r="I83" s="35">
        <f>'Рейтинговая таблица организаций'!AC85</f>
        <v>100</v>
      </c>
      <c r="J83" s="31">
        <f>'Рейтинговая таблица организаций'!AH85</f>
        <v>40</v>
      </c>
      <c r="K83" s="85">
        <f>'Рейтинговая таблица организаций'!AI85</f>
        <v>60</v>
      </c>
      <c r="L83" s="85">
        <f>'Рейтинговая таблица организаций'!AJ85</f>
        <v>100</v>
      </c>
      <c r="M83" s="35">
        <f>'Рейтинговая таблица организаций'!AK85</f>
        <v>66</v>
      </c>
      <c r="N83" s="31">
        <f>'Рейтинговая таблица организаций'!AR85</f>
        <v>100</v>
      </c>
      <c r="O83" s="31">
        <f>'Рейтинговая таблица организаций'!AS85</f>
        <v>100</v>
      </c>
      <c r="P83" s="31">
        <f>'Рейтинговая таблица организаций'!AT85</f>
        <v>100</v>
      </c>
      <c r="Q83" s="35">
        <f>'Рейтинговая таблица организаций'!AU85</f>
        <v>100</v>
      </c>
      <c r="R83" s="31">
        <f>'Рейтинговая таблица организаций'!BB85</f>
        <v>100</v>
      </c>
      <c r="S83" s="31">
        <f>'Рейтинговая таблица организаций'!BC85</f>
        <v>100</v>
      </c>
      <c r="T83" s="31">
        <f>'Рейтинговая таблица организаций'!BD85</f>
        <v>100</v>
      </c>
      <c r="U83" s="35">
        <f>'Рейтинговая таблица организаций'!BE85</f>
        <v>100</v>
      </c>
      <c r="V83" s="36">
        <f>'Рейтинговая таблица организаций'!BF85</f>
        <v>93.2</v>
      </c>
    </row>
    <row r="84" spans="1:22">
      <c r="A84" s="33">
        <f>'бланки '!D88</f>
        <v>83</v>
      </c>
      <c r="B84" s="33" t="str">
        <f>'Рейтинговая таблица организаций'!B86</f>
        <v>Муниципальное бюджетное образовательное учреждение «Средняя общеобразовательная школа №197 им.В.Маркелова»</v>
      </c>
      <c r="C84" s="31">
        <f>'Рейтинговая таблица организаций'!Q86</f>
        <v>100</v>
      </c>
      <c r="D84" s="31">
        <f>'Рейтинговая таблица организаций'!R86</f>
        <v>100</v>
      </c>
      <c r="E84" s="31">
        <f>'Рейтинговая таблица организаций'!S86</f>
        <v>100</v>
      </c>
      <c r="F84" s="35">
        <f>'Рейтинговая таблица организаций'!T86</f>
        <v>100</v>
      </c>
      <c r="G84" s="31">
        <f>'Рейтинговая таблица организаций'!Z86</f>
        <v>100</v>
      </c>
      <c r="H84" s="31">
        <f>'Рейтинговая таблица организаций'!AB86</f>
        <v>100</v>
      </c>
      <c r="I84" s="35">
        <f>'Рейтинговая таблица организаций'!AC86</f>
        <v>100</v>
      </c>
      <c r="J84" s="31">
        <f>'Рейтинговая таблица организаций'!AH86</f>
        <v>0</v>
      </c>
      <c r="K84" s="85">
        <f>'Рейтинговая таблица организаций'!AI86</f>
        <v>60</v>
      </c>
      <c r="L84" s="85">
        <f>'Рейтинговая таблица организаций'!AJ86</f>
        <v>100</v>
      </c>
      <c r="M84" s="35">
        <f>'Рейтинговая таблица организаций'!AK86</f>
        <v>54</v>
      </c>
      <c r="N84" s="31">
        <f>'Рейтинговая таблица организаций'!AR86</f>
        <v>100</v>
      </c>
      <c r="O84" s="31">
        <f>'Рейтинговая таблица организаций'!AS86</f>
        <v>100</v>
      </c>
      <c r="P84" s="31">
        <f>'Рейтинговая таблица организаций'!AT86</f>
        <v>100</v>
      </c>
      <c r="Q84" s="35">
        <f>'Рейтинговая таблица организаций'!AU86</f>
        <v>100</v>
      </c>
      <c r="R84" s="31">
        <f>'Рейтинговая таблица организаций'!BB86</f>
        <v>100</v>
      </c>
      <c r="S84" s="31">
        <f>'Рейтинговая таблица организаций'!BC86</f>
        <v>100</v>
      </c>
      <c r="T84" s="31">
        <f>'Рейтинговая таблица организаций'!BD86</f>
        <v>100</v>
      </c>
      <c r="U84" s="35">
        <f>'Рейтинговая таблица организаций'!BE86</f>
        <v>100</v>
      </c>
      <c r="V84" s="36">
        <f>'Рейтинговая таблица организаций'!BF86</f>
        <v>90.8</v>
      </c>
    </row>
    <row r="85" spans="1:22">
      <c r="A85" s="33">
        <f>'бланки '!D89</f>
        <v>84</v>
      </c>
      <c r="B85" s="33" t="str">
        <f>'Рейтинговая таблица организаций'!B87</f>
        <v>Муниципальное бюджетное образовательное учреждение «Средняя общеобразовательная школа № 90»</v>
      </c>
      <c r="C85" s="31">
        <f>'Рейтинговая таблица организаций'!Q87</f>
        <v>100</v>
      </c>
      <c r="D85" s="31">
        <f>'Рейтинговая таблица организаций'!R87</f>
        <v>100</v>
      </c>
      <c r="E85" s="31">
        <f>'Рейтинговая таблица организаций'!S87</f>
        <v>100</v>
      </c>
      <c r="F85" s="35">
        <f>'Рейтинговая таблица организаций'!T87</f>
        <v>100</v>
      </c>
      <c r="G85" s="31">
        <f>'Рейтинговая таблица организаций'!Z87</f>
        <v>100</v>
      </c>
      <c r="H85" s="31">
        <f>'Рейтинговая таблица организаций'!AB87</f>
        <v>100</v>
      </c>
      <c r="I85" s="35">
        <f>'Рейтинговая таблица организаций'!AC87</f>
        <v>100</v>
      </c>
      <c r="J85" s="31">
        <f>'Рейтинговая таблица организаций'!AH87</f>
        <v>60</v>
      </c>
      <c r="K85" s="85">
        <f>'Рейтинговая таблица организаций'!AI87</f>
        <v>100</v>
      </c>
      <c r="L85" s="85">
        <f>'Рейтинговая таблица организаций'!AJ87</f>
        <v>100</v>
      </c>
      <c r="M85" s="35">
        <f>'Рейтинговая таблица организаций'!AK87</f>
        <v>88</v>
      </c>
      <c r="N85" s="31">
        <f>'Рейтинговая таблица организаций'!AR87</f>
        <v>100</v>
      </c>
      <c r="O85" s="31">
        <f>'Рейтинговая таблица организаций'!AS87</f>
        <v>100</v>
      </c>
      <c r="P85" s="31">
        <f>'Рейтинговая таблица организаций'!AT87</f>
        <v>100</v>
      </c>
      <c r="Q85" s="35">
        <f>'Рейтинговая таблица организаций'!AU87</f>
        <v>100</v>
      </c>
      <c r="R85" s="31">
        <f>'Рейтинговая таблица организаций'!BB87</f>
        <v>100</v>
      </c>
      <c r="S85" s="31">
        <f>'Рейтинговая таблица организаций'!BC87</f>
        <v>100</v>
      </c>
      <c r="T85" s="31">
        <f>'Рейтинговая таблица организаций'!BD87</f>
        <v>100</v>
      </c>
      <c r="U85" s="35">
        <f>'Рейтинговая таблица организаций'!BE87</f>
        <v>100</v>
      </c>
      <c r="V85" s="36">
        <f>'Рейтинговая таблица организаций'!BF87</f>
        <v>97.6</v>
      </c>
    </row>
    <row r="86" spans="1:22">
      <c r="A86" s="33">
        <f>'бланки '!D90</f>
        <v>85</v>
      </c>
      <c r="B86" s="33" t="str">
        <f>'Рейтинговая таблица организаций'!B88</f>
        <v>Муниципальное бюджетное образовательное учреждение «Орловская cредняя общеобразовательная школа»</v>
      </c>
      <c r="C86" s="31">
        <f>'Рейтинговая таблица организаций'!Q88</f>
        <v>100</v>
      </c>
      <c r="D86" s="31">
        <f>'Рейтинговая таблица организаций'!R88</f>
        <v>100</v>
      </c>
      <c r="E86" s="31">
        <f>'Рейтинговая таблица организаций'!S88</f>
        <v>100</v>
      </c>
      <c r="F86" s="35">
        <f>'Рейтинговая таблица организаций'!T88</f>
        <v>100</v>
      </c>
      <c r="G86" s="31">
        <f>'Рейтинговая таблица организаций'!Z88</f>
        <v>100</v>
      </c>
      <c r="H86" s="31">
        <f>'Рейтинговая таблица организаций'!AB88</f>
        <v>100</v>
      </c>
      <c r="I86" s="35">
        <f>'Рейтинговая таблица организаций'!AC88</f>
        <v>100</v>
      </c>
      <c r="J86" s="31">
        <f>'Рейтинговая таблица организаций'!AH88</f>
        <v>0</v>
      </c>
      <c r="K86" s="85">
        <f>'Рейтинговая таблица организаций'!AI88</f>
        <v>80</v>
      </c>
      <c r="L86" s="85">
        <f>'Рейтинговая таблица организаций'!AJ88</f>
        <v>100</v>
      </c>
      <c r="M86" s="35">
        <f>'Рейтинговая таблица организаций'!AK88</f>
        <v>62</v>
      </c>
      <c r="N86" s="31">
        <f>'Рейтинговая таблица организаций'!AR88</f>
        <v>100</v>
      </c>
      <c r="O86" s="31">
        <f>'Рейтинговая таблица организаций'!AS88</f>
        <v>100</v>
      </c>
      <c r="P86" s="31">
        <f>'Рейтинговая таблица организаций'!AT88</f>
        <v>100</v>
      </c>
      <c r="Q86" s="35">
        <f>'Рейтинговая таблица организаций'!AU88</f>
        <v>100</v>
      </c>
      <c r="R86" s="31">
        <f>'Рейтинговая таблица организаций'!BB88</f>
        <v>100</v>
      </c>
      <c r="S86" s="31">
        <f>'Рейтинговая таблица организаций'!BC88</f>
        <v>100</v>
      </c>
      <c r="T86" s="31">
        <f>'Рейтинговая таблица организаций'!BD88</f>
        <v>100</v>
      </c>
      <c r="U86" s="35">
        <f>'Рейтинговая таблица организаций'!BE88</f>
        <v>100</v>
      </c>
      <c r="V86" s="36">
        <f>'Рейтинговая таблица организаций'!BF88</f>
        <v>92.4</v>
      </c>
    </row>
    <row r="87" spans="1:22">
      <c r="A87" s="33">
        <f>'бланки '!D91</f>
        <v>86</v>
      </c>
      <c r="B87" s="33" t="str">
        <f>'Рейтинговая таблица организаций'!B89</f>
        <v>Муниципальное бюджетное образовательное учреждение «Средняя общеобразовательная школа № 84»</v>
      </c>
      <c r="C87" s="31">
        <f>'Рейтинговая таблица организаций'!Q89</f>
        <v>100</v>
      </c>
      <c r="D87" s="31">
        <f>'Рейтинговая таблица организаций'!R89</f>
        <v>100</v>
      </c>
      <c r="E87" s="31">
        <f>'Рейтинговая таблица организаций'!S89</f>
        <v>100</v>
      </c>
      <c r="F87" s="35">
        <f>'Рейтинговая таблица организаций'!T89</f>
        <v>100</v>
      </c>
      <c r="G87" s="31">
        <f>'Рейтинговая таблица организаций'!Z89</f>
        <v>100</v>
      </c>
      <c r="H87" s="31">
        <f>'Рейтинговая таблица организаций'!AB89</f>
        <v>100</v>
      </c>
      <c r="I87" s="35">
        <f>'Рейтинговая таблица организаций'!AC89</f>
        <v>100</v>
      </c>
      <c r="J87" s="31">
        <f>'Рейтинговая таблица организаций'!AH89</f>
        <v>100</v>
      </c>
      <c r="K87" s="85">
        <f>'Рейтинговая таблица организаций'!AI89</f>
        <v>80</v>
      </c>
      <c r="L87" s="85">
        <f>'Рейтинговая таблица организаций'!AJ89</f>
        <v>100</v>
      </c>
      <c r="M87" s="35">
        <f>'Рейтинговая таблица организаций'!AK89</f>
        <v>92</v>
      </c>
      <c r="N87" s="31">
        <f>'Рейтинговая таблица организаций'!AR89</f>
        <v>100</v>
      </c>
      <c r="O87" s="31">
        <f>'Рейтинговая таблица организаций'!AS89</f>
        <v>100</v>
      </c>
      <c r="P87" s="31">
        <f>'Рейтинговая таблица организаций'!AT89</f>
        <v>100</v>
      </c>
      <c r="Q87" s="35">
        <f>'Рейтинговая таблица организаций'!AU89</f>
        <v>100</v>
      </c>
      <c r="R87" s="31">
        <f>'Рейтинговая таблица организаций'!BB89</f>
        <v>100</v>
      </c>
      <c r="S87" s="31">
        <f>'Рейтинговая таблица организаций'!BC89</f>
        <v>100</v>
      </c>
      <c r="T87" s="31">
        <f>'Рейтинговая таблица организаций'!BD89</f>
        <v>100</v>
      </c>
      <c r="U87" s="35">
        <f>'Рейтинговая таблица организаций'!BE89</f>
        <v>100</v>
      </c>
      <c r="V87" s="36">
        <f>'Рейтинговая таблица организаций'!BF89</f>
        <v>98.4</v>
      </c>
    </row>
    <row r="88" spans="1:22">
      <c r="A88" s="33">
        <f>'бланки '!D92</f>
        <v>87</v>
      </c>
      <c r="B88" s="33" t="str">
        <f>'Рейтинговая таблица организаций'!B90</f>
        <v>Муниципальное бюджетное образовательное учреждение «Средняя общеобразовательная школа № 196»</v>
      </c>
      <c r="C88" s="31">
        <f>'Рейтинговая таблица организаций'!Q90</f>
        <v>100</v>
      </c>
      <c r="D88" s="31">
        <f>'Рейтинговая таблица организаций'!R90</f>
        <v>100</v>
      </c>
      <c r="E88" s="31">
        <f>'Рейтинговая таблица организаций'!S90</f>
        <v>100</v>
      </c>
      <c r="F88" s="35">
        <f>'Рейтинговая таблица организаций'!T90</f>
        <v>100</v>
      </c>
      <c r="G88" s="31">
        <f>'Рейтинговая таблица организаций'!Z90</f>
        <v>100</v>
      </c>
      <c r="H88" s="31">
        <f>'Рейтинговая таблица организаций'!AB90</f>
        <v>100</v>
      </c>
      <c r="I88" s="35">
        <f>'Рейтинговая таблица организаций'!AC90</f>
        <v>100</v>
      </c>
      <c r="J88" s="31">
        <f>'Рейтинговая таблица организаций'!AH90</f>
        <v>60</v>
      </c>
      <c r="K88" s="85">
        <f>'Рейтинговая таблица организаций'!AI90</f>
        <v>100</v>
      </c>
      <c r="L88" s="85">
        <f>'Рейтинговая таблица организаций'!AJ90</f>
        <v>100</v>
      </c>
      <c r="M88" s="35">
        <f>'Рейтинговая таблица организаций'!AK90</f>
        <v>88</v>
      </c>
      <c r="N88" s="31">
        <f>'Рейтинговая таблица организаций'!AR90</f>
        <v>100</v>
      </c>
      <c r="O88" s="31">
        <f>'Рейтинговая таблица организаций'!AS90</f>
        <v>100</v>
      </c>
      <c r="P88" s="31">
        <f>'Рейтинговая таблица организаций'!AT90</f>
        <v>100</v>
      </c>
      <c r="Q88" s="35">
        <f>'Рейтинговая таблица организаций'!AU90</f>
        <v>100</v>
      </c>
      <c r="R88" s="31">
        <f>'Рейтинговая таблица организаций'!BB90</f>
        <v>100</v>
      </c>
      <c r="S88" s="31">
        <f>'Рейтинговая таблица организаций'!BC90</f>
        <v>100</v>
      </c>
      <c r="T88" s="31">
        <f>'Рейтинговая таблица организаций'!BD90</f>
        <v>100</v>
      </c>
      <c r="U88" s="35">
        <f>'Рейтинговая таблица организаций'!BE90</f>
        <v>100</v>
      </c>
      <c r="V88" s="36">
        <f>'Рейтинговая таблица организаций'!BF90</f>
        <v>97.6</v>
      </c>
    </row>
    <row r="89" spans="1:22">
      <c r="A89" s="33">
        <f>'бланки '!D93</f>
        <v>88</v>
      </c>
      <c r="B89" s="33" t="str">
        <f>'Рейтинговая таблица организаций'!B91</f>
        <v>Муниципальное бюджетное образовательное учреждение «Самусьский лицей им. академика В.В.Пекарского»</v>
      </c>
      <c r="C89" s="31">
        <f>'Рейтинговая таблица организаций'!Q91</f>
        <v>100</v>
      </c>
      <c r="D89" s="31">
        <f>'Рейтинговая таблица организаций'!R91</f>
        <v>100</v>
      </c>
      <c r="E89" s="31">
        <f>'Рейтинговая таблица организаций'!S91</f>
        <v>100</v>
      </c>
      <c r="F89" s="35">
        <f>'Рейтинговая таблица организаций'!T91</f>
        <v>100</v>
      </c>
      <c r="G89" s="31">
        <f>'Рейтинговая таблица организаций'!Z91</f>
        <v>100</v>
      </c>
      <c r="H89" s="31">
        <f>'Рейтинговая таблица организаций'!AB91</f>
        <v>100</v>
      </c>
      <c r="I89" s="35">
        <f>'Рейтинговая таблица организаций'!AC91</f>
        <v>100</v>
      </c>
      <c r="J89" s="31">
        <f>'Рейтинговая таблица организаций'!AH91</f>
        <v>20</v>
      </c>
      <c r="K89" s="85">
        <f>'Рейтинговая таблица организаций'!AI91</f>
        <v>80</v>
      </c>
      <c r="L89" s="85">
        <f>'Рейтинговая таблица организаций'!AJ91</f>
        <v>100</v>
      </c>
      <c r="M89" s="35">
        <f>'Рейтинговая таблица организаций'!AK91</f>
        <v>68</v>
      </c>
      <c r="N89" s="31">
        <f>'Рейтинговая таблица организаций'!AR91</f>
        <v>100</v>
      </c>
      <c r="O89" s="31">
        <f>'Рейтинговая таблица организаций'!AS91</f>
        <v>100</v>
      </c>
      <c r="P89" s="31">
        <f>'Рейтинговая таблица организаций'!AT91</f>
        <v>100</v>
      </c>
      <c r="Q89" s="35">
        <f>'Рейтинговая таблица организаций'!AU91</f>
        <v>100</v>
      </c>
      <c r="R89" s="31">
        <f>'Рейтинговая таблица организаций'!BB91</f>
        <v>100</v>
      </c>
      <c r="S89" s="31">
        <f>'Рейтинговая таблица организаций'!BC91</f>
        <v>100</v>
      </c>
      <c r="T89" s="31">
        <f>'Рейтинговая таблица организаций'!BD91</f>
        <v>100</v>
      </c>
      <c r="U89" s="35">
        <f>'Рейтинговая таблица организаций'!BE91</f>
        <v>100</v>
      </c>
      <c r="V89" s="36">
        <f>'Рейтинговая таблица организаций'!BF91</f>
        <v>93.6</v>
      </c>
    </row>
    <row r="90" spans="1:22">
      <c r="A90" s="33">
        <f>'бланки '!D94</f>
        <v>89</v>
      </c>
      <c r="B90" s="33" t="str">
        <f>'Рейтинговая таблица организаций'!B92</f>
        <v>Муниципальное автономное образовательное учреждение «Средняя общеобразовательная школа № 76»</v>
      </c>
      <c r="C90" s="31">
        <f>'Рейтинговая таблица организаций'!Q92</f>
        <v>100</v>
      </c>
      <c r="D90" s="31">
        <f>'Рейтинговая таблица организаций'!R92</f>
        <v>100</v>
      </c>
      <c r="E90" s="31">
        <f>'Рейтинговая таблица организаций'!S92</f>
        <v>100</v>
      </c>
      <c r="F90" s="35">
        <f>'Рейтинговая таблица организаций'!T92</f>
        <v>100</v>
      </c>
      <c r="G90" s="31">
        <f>'Рейтинговая таблица организаций'!Z92</f>
        <v>100</v>
      </c>
      <c r="H90" s="31">
        <f>'Рейтинговая таблица организаций'!AB92</f>
        <v>100</v>
      </c>
      <c r="I90" s="35">
        <f>'Рейтинговая таблица организаций'!AC92</f>
        <v>100</v>
      </c>
      <c r="J90" s="31">
        <f>'Рейтинговая таблица организаций'!AH92</f>
        <v>100</v>
      </c>
      <c r="K90" s="85">
        <f>'Рейтинговая таблица организаций'!AI92</f>
        <v>100</v>
      </c>
      <c r="L90" s="85">
        <f>'Рейтинговая таблица организаций'!AJ92</f>
        <v>100</v>
      </c>
      <c r="M90" s="35">
        <f>'Рейтинговая таблица организаций'!AK92</f>
        <v>100</v>
      </c>
      <c r="N90" s="31">
        <f>'Рейтинговая таблица организаций'!AR92</f>
        <v>100</v>
      </c>
      <c r="O90" s="31">
        <f>'Рейтинговая таблица организаций'!AS92</f>
        <v>100</v>
      </c>
      <c r="P90" s="31">
        <f>'Рейтинговая таблица организаций'!AT92</f>
        <v>100</v>
      </c>
      <c r="Q90" s="35">
        <f>'Рейтинговая таблица организаций'!AU92</f>
        <v>100</v>
      </c>
      <c r="R90" s="31">
        <f>'Рейтинговая таблица организаций'!BB92</f>
        <v>100</v>
      </c>
      <c r="S90" s="31">
        <f>'Рейтинговая таблица организаций'!BC92</f>
        <v>100</v>
      </c>
      <c r="T90" s="31">
        <f>'Рейтинговая таблица организаций'!BD92</f>
        <v>100</v>
      </c>
      <c r="U90" s="35">
        <f>'Рейтинговая таблица организаций'!BE92</f>
        <v>100</v>
      </c>
      <c r="V90" s="36">
        <f>'Рейтинговая таблица организаций'!BF92</f>
        <v>100</v>
      </c>
    </row>
    <row r="91" spans="1:22">
      <c r="A91" s="33">
        <f>'бланки '!D95</f>
        <v>90</v>
      </c>
      <c r="B91" s="33" t="str">
        <f>'Рейтинговая таблица организаций'!B93</f>
        <v>Муниципальное автономное общеобразовательное учреждение "Средняя общеобразовательная школа № 1 с. Александровское"</v>
      </c>
      <c r="C91" s="31">
        <f>'Рейтинговая таблица организаций'!Q93</f>
        <v>100</v>
      </c>
      <c r="D91" s="31">
        <f>'Рейтинговая таблица организаций'!R93</f>
        <v>100</v>
      </c>
      <c r="E91" s="31">
        <f>'Рейтинговая таблица организаций'!S93</f>
        <v>100</v>
      </c>
      <c r="F91" s="35">
        <f>'Рейтинговая таблица организаций'!T93</f>
        <v>100</v>
      </c>
      <c r="G91" s="31">
        <f>'Рейтинговая таблица организаций'!Z93</f>
        <v>100</v>
      </c>
      <c r="H91" s="31">
        <f>'Рейтинговая таблица организаций'!AB93</f>
        <v>100</v>
      </c>
      <c r="I91" s="35">
        <f>'Рейтинговая таблица организаций'!AC93</f>
        <v>100</v>
      </c>
      <c r="J91" s="31">
        <f>'Рейтинговая таблица организаций'!AH93</f>
        <v>100</v>
      </c>
      <c r="K91" s="85">
        <f>'Рейтинговая таблица организаций'!AI93</f>
        <v>100</v>
      </c>
      <c r="L91" s="85">
        <f>'Рейтинговая таблица организаций'!AJ93</f>
        <v>100</v>
      </c>
      <c r="M91" s="35">
        <f>'Рейтинговая таблица организаций'!AK93</f>
        <v>100</v>
      </c>
      <c r="N91" s="31">
        <f>'Рейтинговая таблица организаций'!AR93</f>
        <v>100</v>
      </c>
      <c r="O91" s="31">
        <f>'Рейтинговая таблица организаций'!AS93</f>
        <v>100</v>
      </c>
      <c r="P91" s="31">
        <f>'Рейтинговая таблица организаций'!AT93</f>
        <v>100</v>
      </c>
      <c r="Q91" s="35">
        <f>'Рейтинговая таблица организаций'!AU93</f>
        <v>100</v>
      </c>
      <c r="R91" s="31">
        <f>'Рейтинговая таблица организаций'!BB93</f>
        <v>100</v>
      </c>
      <c r="S91" s="31">
        <f>'Рейтинговая таблица организаций'!BC93</f>
        <v>100</v>
      </c>
      <c r="T91" s="31">
        <f>'Рейтинговая таблица организаций'!BD93</f>
        <v>100</v>
      </c>
      <c r="U91" s="35">
        <f>'Рейтинговая таблица организаций'!BE93</f>
        <v>100</v>
      </c>
      <c r="V91" s="36">
        <f>'Рейтинговая таблица организаций'!BF93</f>
        <v>100</v>
      </c>
    </row>
    <row r="92" spans="1:22">
      <c r="A92" s="33">
        <f>'бланки '!D96</f>
        <v>91</v>
      </c>
      <c r="B92" s="33" t="str">
        <f>'Рейтинговая таблица организаций'!B94</f>
        <v>Муниципальное автономное общеобразовательное учреждение "Средняя общеобразовательная школа № 2 с. Александровское"</v>
      </c>
      <c r="C92" s="31">
        <f>'Рейтинговая таблица организаций'!Q94</f>
        <v>100</v>
      </c>
      <c r="D92" s="31">
        <f>'Рейтинговая таблица организаций'!R94</f>
        <v>100</v>
      </c>
      <c r="E92" s="31">
        <f>'Рейтинговая таблица организаций'!S94</f>
        <v>100</v>
      </c>
      <c r="F92" s="35">
        <f>'Рейтинговая таблица организаций'!T94</f>
        <v>100</v>
      </c>
      <c r="G92" s="31">
        <f>'Рейтинговая таблица организаций'!Z94</f>
        <v>100</v>
      </c>
      <c r="H92" s="31">
        <f>'Рейтинговая таблица организаций'!AB94</f>
        <v>100</v>
      </c>
      <c r="I92" s="35">
        <f>'Рейтинговая таблица организаций'!AC94</f>
        <v>100</v>
      </c>
      <c r="J92" s="31">
        <f>'Рейтинговая таблица организаций'!AH94</f>
        <v>80</v>
      </c>
      <c r="K92" s="85">
        <f>'Рейтинговая таблица организаций'!AI94</f>
        <v>100</v>
      </c>
      <c r="L92" s="85">
        <f>'Рейтинговая таблица организаций'!AJ94</f>
        <v>100</v>
      </c>
      <c r="M92" s="35">
        <f>'Рейтинговая таблица организаций'!AK94</f>
        <v>94</v>
      </c>
      <c r="N92" s="31">
        <f>'Рейтинговая таблица организаций'!AR94</f>
        <v>100</v>
      </c>
      <c r="O92" s="31">
        <f>'Рейтинговая таблица организаций'!AS94</f>
        <v>100</v>
      </c>
      <c r="P92" s="31">
        <f>'Рейтинговая таблица организаций'!AT94</f>
        <v>100</v>
      </c>
      <c r="Q92" s="35">
        <f>'Рейтинговая таблица организаций'!AU94</f>
        <v>100</v>
      </c>
      <c r="R92" s="31">
        <f>'Рейтинговая таблица организаций'!BB94</f>
        <v>100</v>
      </c>
      <c r="S92" s="31">
        <f>'Рейтинговая таблица организаций'!BC94</f>
        <v>100</v>
      </c>
      <c r="T92" s="31">
        <f>'Рейтинговая таблица организаций'!BD94</f>
        <v>100</v>
      </c>
      <c r="U92" s="35">
        <f>'Рейтинговая таблица организаций'!BE94</f>
        <v>100</v>
      </c>
      <c r="V92" s="36">
        <f>'Рейтинговая таблица организаций'!BF94</f>
        <v>98.8</v>
      </c>
    </row>
    <row r="93" spans="1:22">
      <c r="A93" s="33">
        <f>'бланки '!D97</f>
        <v>92</v>
      </c>
      <c r="B93" s="33" t="str">
        <f>'Рейтинговая таблица организаций'!B95</f>
        <v>Муниципальное казённое общеобразовательное учреждение "Средняя общеобразовательная школа с. Новоникольское"</v>
      </c>
      <c r="C93" s="31">
        <f>'Рейтинговая таблица организаций'!Q95</f>
        <v>100</v>
      </c>
      <c r="D93" s="31">
        <f>'Рейтинговая таблица организаций'!R95</f>
        <v>100</v>
      </c>
      <c r="E93" s="31">
        <f>'Рейтинговая таблица организаций'!S95</f>
        <v>100</v>
      </c>
      <c r="F93" s="35">
        <f>'Рейтинговая таблица организаций'!T95</f>
        <v>100</v>
      </c>
      <c r="G93" s="31">
        <f>'Рейтинговая таблица организаций'!Z95</f>
        <v>100</v>
      </c>
      <c r="H93" s="31">
        <f>'Рейтинговая таблица организаций'!AB95</f>
        <v>100</v>
      </c>
      <c r="I93" s="35">
        <f>'Рейтинговая таблица организаций'!AC95</f>
        <v>100</v>
      </c>
      <c r="J93" s="31">
        <f>'Рейтинговая таблица организаций'!AH95</f>
        <v>0</v>
      </c>
      <c r="K93" s="85">
        <f>'Рейтинговая таблица организаций'!AI95</f>
        <v>100</v>
      </c>
      <c r="L93" s="85">
        <f>'Рейтинговая таблица организаций'!AJ95</f>
        <v>100</v>
      </c>
      <c r="M93" s="35">
        <f>'Рейтинговая таблица организаций'!AK95</f>
        <v>70</v>
      </c>
      <c r="N93" s="31">
        <f>'Рейтинговая таблица организаций'!AR95</f>
        <v>100</v>
      </c>
      <c r="O93" s="31">
        <f>'Рейтинговая таблица организаций'!AS95</f>
        <v>100</v>
      </c>
      <c r="P93" s="31">
        <f>'Рейтинговая таблица организаций'!AT95</f>
        <v>100</v>
      </c>
      <c r="Q93" s="35">
        <f>'Рейтинговая таблица организаций'!AU95</f>
        <v>100</v>
      </c>
      <c r="R93" s="31">
        <f>'Рейтинговая таблица организаций'!BB95</f>
        <v>100</v>
      </c>
      <c r="S93" s="31">
        <f>'Рейтинговая таблица организаций'!BC95</f>
        <v>100</v>
      </c>
      <c r="T93" s="31">
        <f>'Рейтинговая таблица организаций'!BD95</f>
        <v>100</v>
      </c>
      <c r="U93" s="35">
        <f>'Рейтинговая таблица организаций'!BE95</f>
        <v>100</v>
      </c>
      <c r="V93" s="36">
        <f>'Рейтинговая таблица организаций'!BF95</f>
        <v>94</v>
      </c>
    </row>
    <row r="94" spans="1:22">
      <c r="A94" s="33">
        <f>'бланки '!D98</f>
        <v>93</v>
      </c>
      <c r="B94" s="33" t="str">
        <f>'Рейтинговая таблица организаций'!B96</f>
        <v>Муниципальное казённое общеобразовательное учреждение "Средняя общеобразовательная школа с. Назино"</v>
      </c>
      <c r="C94" s="31">
        <f>'Рейтинговая таблица организаций'!Q96</f>
        <v>100</v>
      </c>
      <c r="D94" s="31">
        <f>'Рейтинговая таблица организаций'!R96</f>
        <v>100</v>
      </c>
      <c r="E94" s="31">
        <f>'Рейтинговая таблица организаций'!S96</f>
        <v>100</v>
      </c>
      <c r="F94" s="35">
        <f>'Рейтинговая таблица организаций'!T96</f>
        <v>100</v>
      </c>
      <c r="G94" s="31">
        <f>'Рейтинговая таблица организаций'!Z96</f>
        <v>100</v>
      </c>
      <c r="H94" s="31">
        <f>'Рейтинговая таблица организаций'!AB96</f>
        <v>100</v>
      </c>
      <c r="I94" s="35">
        <f>'Рейтинговая таблица организаций'!AC96</f>
        <v>100</v>
      </c>
      <c r="J94" s="31">
        <f>'Рейтинговая таблица организаций'!AH96</f>
        <v>0</v>
      </c>
      <c r="K94" s="85">
        <f>'Рейтинговая таблица организаций'!AI96</f>
        <v>100</v>
      </c>
      <c r="L94" s="85">
        <f>'Рейтинговая таблица организаций'!AJ96</f>
        <v>100</v>
      </c>
      <c r="M94" s="35">
        <f>'Рейтинговая таблица организаций'!AK96</f>
        <v>70</v>
      </c>
      <c r="N94" s="31">
        <f>'Рейтинговая таблица организаций'!AR96</f>
        <v>100</v>
      </c>
      <c r="O94" s="31">
        <f>'Рейтинговая таблица организаций'!AS96</f>
        <v>100</v>
      </c>
      <c r="P94" s="31">
        <f>'Рейтинговая таблица организаций'!AT96</f>
        <v>100</v>
      </c>
      <c r="Q94" s="35">
        <f>'Рейтинговая таблица организаций'!AU96</f>
        <v>100</v>
      </c>
      <c r="R94" s="31">
        <f>'Рейтинговая таблица организаций'!BB96</f>
        <v>100</v>
      </c>
      <c r="S94" s="31">
        <f>'Рейтинговая таблица организаций'!BC96</f>
        <v>100</v>
      </c>
      <c r="T94" s="31">
        <f>'Рейтинговая таблица организаций'!BD96</f>
        <v>100</v>
      </c>
      <c r="U94" s="35">
        <f>'Рейтинговая таблица организаций'!BE96</f>
        <v>100</v>
      </c>
      <c r="V94" s="36">
        <f>'Рейтинговая таблица организаций'!BF96</f>
        <v>94</v>
      </c>
    </row>
    <row r="95" spans="1:22">
      <c r="A95" s="33">
        <f>'бланки '!D99</f>
        <v>94</v>
      </c>
      <c r="B95" s="33" t="str">
        <f>'Рейтинговая таблица организаций'!B97</f>
        <v>Муниципальное казённое общеобразовательное учреждение "Средняя общеобразовательная школа с. Лукашкин Яр"</v>
      </c>
      <c r="C95" s="31">
        <f>'Рейтинговая таблица организаций'!Q97</f>
        <v>100</v>
      </c>
      <c r="D95" s="31">
        <f>'Рейтинговая таблица организаций'!R97</f>
        <v>100</v>
      </c>
      <c r="E95" s="31">
        <f>'Рейтинговая таблица организаций'!S97</f>
        <v>100</v>
      </c>
      <c r="F95" s="35">
        <f>'Рейтинговая таблица организаций'!T97</f>
        <v>100</v>
      </c>
      <c r="G95" s="31">
        <f>'Рейтинговая таблица организаций'!Z97</f>
        <v>100</v>
      </c>
      <c r="H95" s="31">
        <f>'Рейтинговая таблица организаций'!AB97</f>
        <v>100</v>
      </c>
      <c r="I95" s="35">
        <f>'Рейтинговая таблица организаций'!AC97</f>
        <v>100</v>
      </c>
      <c r="J95" s="31">
        <f>'Рейтинговая таблица организаций'!AH97</f>
        <v>0</v>
      </c>
      <c r="K95" s="85">
        <f>'Рейтинговая таблица организаций'!AI97</f>
        <v>80</v>
      </c>
      <c r="L95" s="85">
        <f>'Рейтинговая таблица организаций'!AJ97</f>
        <v>100</v>
      </c>
      <c r="M95" s="35">
        <f>'Рейтинговая таблица организаций'!AK97</f>
        <v>62</v>
      </c>
      <c r="N95" s="31">
        <f>'Рейтинговая таблица организаций'!AR97</f>
        <v>100</v>
      </c>
      <c r="O95" s="31">
        <f>'Рейтинговая таблица организаций'!AS97</f>
        <v>100</v>
      </c>
      <c r="P95" s="31">
        <f>'Рейтинговая таблица организаций'!AT97</f>
        <v>100</v>
      </c>
      <c r="Q95" s="35">
        <f>'Рейтинговая таблица организаций'!AU97</f>
        <v>100</v>
      </c>
      <c r="R95" s="31">
        <f>'Рейтинговая таблица организаций'!BB97</f>
        <v>100</v>
      </c>
      <c r="S95" s="31">
        <f>'Рейтинговая таблица организаций'!BC97</f>
        <v>100</v>
      </c>
      <c r="T95" s="31">
        <f>'Рейтинговая таблица организаций'!BD97</f>
        <v>100</v>
      </c>
      <c r="U95" s="35">
        <f>'Рейтинговая таблица организаций'!BE97</f>
        <v>100</v>
      </c>
      <c r="V95" s="36">
        <f>'Рейтинговая таблица организаций'!BF97</f>
        <v>92.4</v>
      </c>
    </row>
    <row r="96" spans="1:22">
      <c r="A96" s="33">
        <f>'бланки '!D100</f>
        <v>95</v>
      </c>
      <c r="B96" s="33" t="str">
        <f>'Рейтинговая таблица организаций'!B98</f>
        <v>Муниципальное казённое общеобразовательное учреждение "Основная общеобразовательная школа п. Октябрьский"</v>
      </c>
      <c r="C96" s="31">
        <f>'Рейтинговая таблица организаций'!Q98</f>
        <v>100</v>
      </c>
      <c r="D96" s="31">
        <f>'Рейтинговая таблица организаций'!R98</f>
        <v>100</v>
      </c>
      <c r="E96" s="31">
        <f>'Рейтинговая таблица организаций'!S98</f>
        <v>100</v>
      </c>
      <c r="F96" s="35">
        <f>'Рейтинговая таблица организаций'!T98</f>
        <v>100</v>
      </c>
      <c r="G96" s="31">
        <f>'Рейтинговая таблица организаций'!Z98</f>
        <v>100</v>
      </c>
      <c r="H96" s="31">
        <f>'Рейтинговая таблица организаций'!AB98</f>
        <v>100</v>
      </c>
      <c r="I96" s="35">
        <f>'Рейтинговая таблица организаций'!AC98</f>
        <v>100</v>
      </c>
      <c r="J96" s="31">
        <f>'Рейтинговая таблица организаций'!AH98</f>
        <v>0</v>
      </c>
      <c r="K96" s="85">
        <f>'Рейтинговая таблица организаций'!AI98</f>
        <v>100</v>
      </c>
      <c r="L96" s="85">
        <f>'Рейтинговая таблица организаций'!AJ98</f>
        <v>100</v>
      </c>
      <c r="M96" s="35">
        <f>'Рейтинговая таблица организаций'!AK98</f>
        <v>70</v>
      </c>
      <c r="N96" s="31">
        <f>'Рейтинговая таблица организаций'!AR98</f>
        <v>100</v>
      </c>
      <c r="O96" s="31">
        <f>'Рейтинговая таблица организаций'!AS98</f>
        <v>100</v>
      </c>
      <c r="P96" s="31">
        <f>'Рейтинговая таблица организаций'!AT98</f>
        <v>100</v>
      </c>
      <c r="Q96" s="35">
        <f>'Рейтинговая таблица организаций'!AU98</f>
        <v>100</v>
      </c>
      <c r="R96" s="31">
        <f>'Рейтинговая таблица организаций'!BB98</f>
        <v>100</v>
      </c>
      <c r="S96" s="31">
        <f>'Рейтинговая таблица организаций'!BC98</f>
        <v>100</v>
      </c>
      <c r="T96" s="31">
        <f>'Рейтинговая таблица организаций'!BD98</f>
        <v>100</v>
      </c>
      <c r="U96" s="35">
        <f>'Рейтинговая таблица организаций'!BE98</f>
        <v>100</v>
      </c>
      <c r="V96" s="36">
        <f>'Рейтинговая таблица организаций'!BF98</f>
        <v>94</v>
      </c>
    </row>
    <row r="97" spans="1:22">
      <c r="A97" s="33">
        <f>'бланки '!D101</f>
        <v>96</v>
      </c>
      <c r="B97" s="33" t="str">
        <f>'Рейтинговая таблица организаций'!B99</f>
        <v>Муниципальное бюджетное общеобразовательное учреждение вечерняя (сменная) общеобразовательная школа № 9 г. Асино</v>
      </c>
      <c r="C97" s="31">
        <f>'Рейтинговая таблица организаций'!Q99</f>
        <v>100</v>
      </c>
      <c r="D97" s="31">
        <f>'Рейтинговая таблица организаций'!R99</f>
        <v>100</v>
      </c>
      <c r="E97" s="31">
        <f>'Рейтинговая таблица организаций'!S99</f>
        <v>100</v>
      </c>
      <c r="F97" s="35">
        <f>'Рейтинговая таблица организаций'!T99</f>
        <v>100</v>
      </c>
      <c r="G97" s="31">
        <f>'Рейтинговая таблица организаций'!Z99</f>
        <v>100</v>
      </c>
      <c r="H97" s="31">
        <f>'Рейтинговая таблица организаций'!AB99</f>
        <v>100</v>
      </c>
      <c r="I97" s="35">
        <f>'Рейтинговая таблица организаций'!AC99</f>
        <v>100</v>
      </c>
      <c r="J97" s="31">
        <f>'Рейтинговая таблица организаций'!AH99</f>
        <v>20</v>
      </c>
      <c r="K97" s="85">
        <f>'Рейтинговая таблица организаций'!AI99</f>
        <v>40</v>
      </c>
      <c r="L97" s="85">
        <f>'Рейтинговая таблица организаций'!AJ99</f>
        <v>100</v>
      </c>
      <c r="M97" s="35">
        <f>'Рейтинговая таблица организаций'!AK99</f>
        <v>52</v>
      </c>
      <c r="N97" s="31">
        <f>'Рейтинговая таблица организаций'!AR99</f>
        <v>100</v>
      </c>
      <c r="O97" s="31">
        <f>'Рейтинговая таблица организаций'!AS99</f>
        <v>100</v>
      </c>
      <c r="P97" s="31">
        <f>'Рейтинговая таблица организаций'!AT99</f>
        <v>100</v>
      </c>
      <c r="Q97" s="35">
        <f>'Рейтинговая таблица организаций'!AU99</f>
        <v>100</v>
      </c>
      <c r="R97" s="31">
        <f>'Рейтинговая таблица организаций'!BB99</f>
        <v>100</v>
      </c>
      <c r="S97" s="31">
        <f>'Рейтинговая таблица организаций'!BC99</f>
        <v>100</v>
      </c>
      <c r="T97" s="31">
        <f>'Рейтинговая таблица организаций'!BD99</f>
        <v>100</v>
      </c>
      <c r="U97" s="35">
        <f>'Рейтинговая таблица организаций'!BE99</f>
        <v>100</v>
      </c>
      <c r="V97" s="36">
        <f>'Рейтинговая таблица организаций'!BF99</f>
        <v>90.4</v>
      </c>
    </row>
    <row r="98" spans="1:22">
      <c r="A98" s="33">
        <f>'бланки '!D102</f>
        <v>97</v>
      </c>
      <c r="B98" s="33" t="str">
        <f>'Рейтинговая таблица организаций'!B100</f>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C98" s="31">
        <f>'Рейтинговая таблица организаций'!Q100</f>
        <v>100</v>
      </c>
      <c r="D98" s="31">
        <f>'Рейтинговая таблица организаций'!R100</f>
        <v>100</v>
      </c>
      <c r="E98" s="31">
        <f>'Рейтинговая таблица организаций'!S100</f>
        <v>100</v>
      </c>
      <c r="F98" s="35">
        <f>'Рейтинговая таблица организаций'!T100</f>
        <v>100</v>
      </c>
      <c r="G98" s="31">
        <f>'Рейтинговая таблица организаций'!Z100</f>
        <v>100</v>
      </c>
      <c r="H98" s="31">
        <f>'Рейтинговая таблица организаций'!AB100</f>
        <v>100</v>
      </c>
      <c r="I98" s="35">
        <f>'Рейтинговая таблица организаций'!AC100</f>
        <v>100</v>
      </c>
      <c r="J98" s="31">
        <f>'Рейтинговая таблица организаций'!AH100</f>
        <v>100</v>
      </c>
      <c r="K98" s="85">
        <f>'Рейтинговая таблица организаций'!AI100</f>
        <v>100</v>
      </c>
      <c r="L98" s="85">
        <f>'Рейтинговая таблица организаций'!AJ100</f>
        <v>100</v>
      </c>
      <c r="M98" s="35">
        <f>'Рейтинговая таблица организаций'!AK100</f>
        <v>100</v>
      </c>
      <c r="N98" s="31">
        <f>'Рейтинговая таблица организаций'!AR100</f>
        <v>100</v>
      </c>
      <c r="O98" s="31">
        <f>'Рейтинговая таблица организаций'!AS100</f>
        <v>100</v>
      </c>
      <c r="P98" s="31">
        <f>'Рейтинговая таблица организаций'!AT100</f>
        <v>100</v>
      </c>
      <c r="Q98" s="35">
        <f>'Рейтинговая таблица организаций'!AU100</f>
        <v>100</v>
      </c>
      <c r="R98" s="31">
        <f>'Рейтинговая таблица организаций'!BB100</f>
        <v>100</v>
      </c>
      <c r="S98" s="31">
        <f>'Рейтинговая таблица организаций'!BC100</f>
        <v>100</v>
      </c>
      <c r="T98" s="31">
        <f>'Рейтинговая таблица организаций'!BD100</f>
        <v>100</v>
      </c>
      <c r="U98" s="35">
        <f>'Рейтинговая таблица организаций'!BE100</f>
        <v>100</v>
      </c>
      <c r="V98" s="36">
        <f>'Рейтинговая таблица организаций'!BF100</f>
        <v>100</v>
      </c>
    </row>
    <row r="99" spans="1:22">
      <c r="A99" s="33">
        <f>'бланки '!D103</f>
        <v>98</v>
      </c>
      <c r="B99" s="33" t="str">
        <f>'Рейтинговая таблица организаций'!B101</f>
        <v>Муниципальное автономное общеобразовательное учреждение - средняя общеобразовательная школа с. Батурино Асиновского района Томской области</v>
      </c>
      <c r="C99" s="31">
        <f>'Рейтинговая таблица организаций'!Q101</f>
        <v>100</v>
      </c>
      <c r="D99" s="31">
        <f>'Рейтинговая таблица организаций'!R101</f>
        <v>100</v>
      </c>
      <c r="E99" s="31">
        <f>'Рейтинговая таблица организаций'!S101</f>
        <v>100</v>
      </c>
      <c r="F99" s="35">
        <f>'Рейтинговая таблица организаций'!T101</f>
        <v>100</v>
      </c>
      <c r="G99" s="31">
        <f>'Рейтинговая таблица организаций'!Z101</f>
        <v>100</v>
      </c>
      <c r="H99" s="31">
        <f>'Рейтинговая таблица организаций'!AB101</f>
        <v>100</v>
      </c>
      <c r="I99" s="35">
        <f>'Рейтинговая таблица организаций'!AC101</f>
        <v>100</v>
      </c>
      <c r="J99" s="31">
        <f>'Рейтинговая таблица организаций'!AH101</f>
        <v>100</v>
      </c>
      <c r="K99" s="85">
        <f>'Рейтинговая таблица организаций'!AI101</f>
        <v>80</v>
      </c>
      <c r="L99" s="85">
        <f>'Рейтинговая таблица организаций'!AJ101</f>
        <v>100</v>
      </c>
      <c r="M99" s="35">
        <f>'Рейтинговая таблица организаций'!AK101</f>
        <v>92</v>
      </c>
      <c r="N99" s="31">
        <f>'Рейтинговая таблица организаций'!AR101</f>
        <v>100</v>
      </c>
      <c r="O99" s="31">
        <f>'Рейтинговая таблица организаций'!AS101</f>
        <v>100</v>
      </c>
      <c r="P99" s="31">
        <f>'Рейтинговая таблица организаций'!AT101</f>
        <v>100</v>
      </c>
      <c r="Q99" s="35">
        <f>'Рейтинговая таблица организаций'!AU101</f>
        <v>100</v>
      </c>
      <c r="R99" s="31">
        <f>'Рейтинговая таблица организаций'!BB101</f>
        <v>100</v>
      </c>
      <c r="S99" s="31">
        <f>'Рейтинговая таблица организаций'!BC101</f>
        <v>100</v>
      </c>
      <c r="T99" s="31">
        <f>'Рейтинговая таблица организаций'!BD101</f>
        <v>100</v>
      </c>
      <c r="U99" s="35">
        <f>'Рейтинговая таблица организаций'!BE101</f>
        <v>100</v>
      </c>
      <c r="V99" s="36">
        <f>'Рейтинговая таблица организаций'!BF101</f>
        <v>98.4</v>
      </c>
    </row>
    <row r="100" spans="1:22">
      <c r="A100" s="33">
        <f>'бланки '!D104</f>
        <v>99</v>
      </c>
      <c r="B100" s="33" t="str">
        <f>'Рейтинговая таблица организаций'!B102</f>
        <v>Муниципальное автономное общеобразовательное учреждение «Средняя общеобразовательная школа с.Ново-Кусково Асиновского района Томской области»</v>
      </c>
      <c r="C100" s="31">
        <f>'Рейтинговая таблица организаций'!Q102</f>
        <v>100</v>
      </c>
      <c r="D100" s="31">
        <f>'Рейтинговая таблица организаций'!R102</f>
        <v>100</v>
      </c>
      <c r="E100" s="31">
        <f>'Рейтинговая таблица организаций'!S102</f>
        <v>100</v>
      </c>
      <c r="F100" s="35">
        <f>'Рейтинговая таблица организаций'!T102</f>
        <v>100</v>
      </c>
      <c r="G100" s="31">
        <f>'Рейтинговая таблица организаций'!Z102</f>
        <v>100</v>
      </c>
      <c r="H100" s="31">
        <f>'Рейтинговая таблица организаций'!AB102</f>
        <v>100</v>
      </c>
      <c r="I100" s="35">
        <f>'Рейтинговая таблица организаций'!AC102</f>
        <v>100</v>
      </c>
      <c r="J100" s="31">
        <f>'Рейтинговая таблица организаций'!AH102</f>
        <v>100</v>
      </c>
      <c r="K100" s="85">
        <f>'Рейтинговая таблица организаций'!AI102</f>
        <v>80</v>
      </c>
      <c r="L100" s="85">
        <f>'Рейтинговая таблица организаций'!AJ102</f>
        <v>100</v>
      </c>
      <c r="M100" s="35">
        <f>'Рейтинговая таблица организаций'!AK102</f>
        <v>92</v>
      </c>
      <c r="N100" s="31">
        <f>'Рейтинговая таблица организаций'!AR102</f>
        <v>100</v>
      </c>
      <c r="O100" s="31">
        <f>'Рейтинговая таблица организаций'!AS102</f>
        <v>100</v>
      </c>
      <c r="P100" s="31">
        <f>'Рейтинговая таблица организаций'!AT102</f>
        <v>100</v>
      </c>
      <c r="Q100" s="35">
        <f>'Рейтинговая таблица организаций'!AU102</f>
        <v>100</v>
      </c>
      <c r="R100" s="31">
        <f>'Рейтинговая таблица организаций'!BB102</f>
        <v>100</v>
      </c>
      <c r="S100" s="31">
        <f>'Рейтинговая таблица организаций'!BC102</f>
        <v>100</v>
      </c>
      <c r="T100" s="31">
        <f>'Рейтинговая таблица организаций'!BD102</f>
        <v>100</v>
      </c>
      <c r="U100" s="35">
        <f>'Рейтинговая таблица организаций'!BE102</f>
        <v>100</v>
      </c>
      <c r="V100" s="36">
        <f>'Рейтинговая таблица организаций'!BF102</f>
        <v>98.4</v>
      </c>
    </row>
    <row r="101" spans="1:22">
      <c r="A101" s="33">
        <f>'бланки '!D105</f>
        <v>100</v>
      </c>
      <c r="B101" s="33" t="str">
        <f>'Рейтинговая таблица организаций'!B103</f>
        <v>Муниципальное автономное общеобразовательное учреждение-основная общеобразовательная школа с.Больше-Дорохово Асиновского района Томской области</v>
      </c>
      <c r="C101" s="31">
        <f>'Рейтинговая таблица организаций'!Q103</f>
        <v>100</v>
      </c>
      <c r="D101" s="31">
        <f>'Рейтинговая таблица организаций'!R103</f>
        <v>100</v>
      </c>
      <c r="E101" s="31">
        <f>'Рейтинговая таблица организаций'!S103</f>
        <v>100</v>
      </c>
      <c r="F101" s="35">
        <f>'Рейтинговая таблица организаций'!T103</f>
        <v>100</v>
      </c>
      <c r="G101" s="31">
        <f>'Рейтинговая таблица организаций'!Z103</f>
        <v>100</v>
      </c>
      <c r="H101" s="31">
        <f>'Рейтинговая таблица организаций'!AB103</f>
        <v>100</v>
      </c>
      <c r="I101" s="35">
        <f>'Рейтинговая таблица организаций'!AC103</f>
        <v>100</v>
      </c>
      <c r="J101" s="31">
        <f>'Рейтинговая таблица организаций'!AH103</f>
        <v>60</v>
      </c>
      <c r="K101" s="85">
        <f>'Рейтинговая таблица организаций'!AI103</f>
        <v>40</v>
      </c>
      <c r="L101" s="85">
        <f>'Рейтинговая таблица организаций'!AJ103</f>
        <v>100</v>
      </c>
      <c r="M101" s="35">
        <f>'Рейтинговая таблица организаций'!AK103</f>
        <v>64</v>
      </c>
      <c r="N101" s="31">
        <f>'Рейтинговая таблица организаций'!AR103</f>
        <v>100</v>
      </c>
      <c r="O101" s="31">
        <f>'Рейтинговая таблица организаций'!AS103</f>
        <v>100</v>
      </c>
      <c r="P101" s="31">
        <f>'Рейтинговая таблица организаций'!AT103</f>
        <v>100</v>
      </c>
      <c r="Q101" s="35">
        <f>'Рейтинговая таблица организаций'!AU103</f>
        <v>100</v>
      </c>
      <c r="R101" s="31">
        <f>'Рейтинговая таблица организаций'!BB103</f>
        <v>100</v>
      </c>
      <c r="S101" s="31">
        <f>'Рейтинговая таблица организаций'!BC103</f>
        <v>100</v>
      </c>
      <c r="T101" s="31">
        <f>'Рейтинговая таблица организаций'!BD103</f>
        <v>100</v>
      </c>
      <c r="U101" s="35">
        <f>'Рейтинговая таблица организаций'!BE103</f>
        <v>100</v>
      </c>
      <c r="V101" s="36">
        <f>'Рейтинговая таблица организаций'!BF103</f>
        <v>92.8</v>
      </c>
    </row>
    <row r="102" spans="1:22">
      <c r="A102" s="33">
        <f>'бланки '!D106</f>
        <v>101</v>
      </c>
      <c r="B102" s="33" t="str">
        <f>'Рейтинговая таблица организаций'!B104</f>
        <v>Муниципальное автономное общеобразовательное учреждение – средняя общеобразовательная школа с. Минаевки Асиновского района Томской области</v>
      </c>
      <c r="C102" s="31">
        <f>'Рейтинговая таблица организаций'!Q104</f>
        <v>100</v>
      </c>
      <c r="D102" s="31">
        <f>'Рейтинговая таблица организаций'!R104</f>
        <v>100</v>
      </c>
      <c r="E102" s="31">
        <f>'Рейтинговая таблица организаций'!S104</f>
        <v>100</v>
      </c>
      <c r="F102" s="35">
        <f>'Рейтинговая таблица организаций'!T104</f>
        <v>100</v>
      </c>
      <c r="G102" s="31">
        <f>'Рейтинговая таблица организаций'!Z104</f>
        <v>100</v>
      </c>
      <c r="H102" s="31">
        <f>'Рейтинговая таблица организаций'!AB104</f>
        <v>100</v>
      </c>
      <c r="I102" s="35">
        <f>'Рейтинговая таблица организаций'!AC104</f>
        <v>100</v>
      </c>
      <c r="J102" s="31">
        <f>'Рейтинговая таблица организаций'!AH104</f>
        <v>80</v>
      </c>
      <c r="K102" s="85">
        <f>'Рейтинговая таблица организаций'!AI104</f>
        <v>60</v>
      </c>
      <c r="L102" s="85">
        <f>'Рейтинговая таблица организаций'!AJ104</f>
        <v>100</v>
      </c>
      <c r="M102" s="35">
        <f>'Рейтинговая таблица организаций'!AK104</f>
        <v>78</v>
      </c>
      <c r="N102" s="31">
        <f>'Рейтинговая таблица организаций'!AR104</f>
        <v>100</v>
      </c>
      <c r="O102" s="31">
        <f>'Рейтинговая таблица организаций'!AS104</f>
        <v>100</v>
      </c>
      <c r="P102" s="31">
        <f>'Рейтинговая таблица организаций'!AT104</f>
        <v>100</v>
      </c>
      <c r="Q102" s="35">
        <f>'Рейтинговая таблица организаций'!AU104</f>
        <v>100</v>
      </c>
      <c r="R102" s="31">
        <f>'Рейтинговая таблица организаций'!BB104</f>
        <v>100</v>
      </c>
      <c r="S102" s="31">
        <f>'Рейтинговая таблица организаций'!BC104</f>
        <v>100</v>
      </c>
      <c r="T102" s="31">
        <f>'Рейтинговая таблица организаций'!BD104</f>
        <v>100</v>
      </c>
      <c r="U102" s="35">
        <f>'Рейтинговая таблица организаций'!BE104</f>
        <v>100</v>
      </c>
      <c r="V102" s="36">
        <f>'Рейтинговая таблица организаций'!BF104</f>
        <v>95.6</v>
      </c>
    </row>
    <row r="103" spans="1:22">
      <c r="A103" s="33">
        <f>'бланки '!D107</f>
        <v>102</v>
      </c>
      <c r="B103" s="33" t="str">
        <f>'Рейтинговая таблица организаций'!B105</f>
        <v>Муниципальное автономное общеобразовательное учреждение - средняя общеобразовательная школа с. Новиковка Асиновского района Томской области</v>
      </c>
      <c r="C103" s="31">
        <f>'Рейтинговая таблица организаций'!Q105</f>
        <v>100</v>
      </c>
      <c r="D103" s="31">
        <f>'Рейтинговая таблица организаций'!R105</f>
        <v>100</v>
      </c>
      <c r="E103" s="31">
        <f>'Рейтинговая таблица организаций'!S105</f>
        <v>100</v>
      </c>
      <c r="F103" s="35">
        <f>'Рейтинговая таблица организаций'!T105</f>
        <v>100</v>
      </c>
      <c r="G103" s="31">
        <f>'Рейтинговая таблица организаций'!Z105</f>
        <v>100</v>
      </c>
      <c r="H103" s="31">
        <f>'Рейтинговая таблица организаций'!AB105</f>
        <v>100</v>
      </c>
      <c r="I103" s="35">
        <f>'Рейтинговая таблица организаций'!AC105</f>
        <v>100</v>
      </c>
      <c r="J103" s="31">
        <f>'Рейтинговая таблица организаций'!AH105</f>
        <v>40</v>
      </c>
      <c r="K103" s="85">
        <f>'Рейтинговая таблица организаций'!AI105</f>
        <v>60</v>
      </c>
      <c r="L103" s="85">
        <f>'Рейтинговая таблица организаций'!AJ105</f>
        <v>100</v>
      </c>
      <c r="M103" s="35">
        <f>'Рейтинговая таблица организаций'!AK105</f>
        <v>66</v>
      </c>
      <c r="N103" s="31">
        <f>'Рейтинговая таблица организаций'!AR105</f>
        <v>100</v>
      </c>
      <c r="O103" s="31">
        <f>'Рейтинговая таблица организаций'!AS105</f>
        <v>100</v>
      </c>
      <c r="P103" s="31">
        <f>'Рейтинговая таблица организаций'!AT105</f>
        <v>100</v>
      </c>
      <c r="Q103" s="35">
        <f>'Рейтинговая таблица организаций'!AU105</f>
        <v>100</v>
      </c>
      <c r="R103" s="31">
        <f>'Рейтинговая таблица организаций'!BB105</f>
        <v>100</v>
      </c>
      <c r="S103" s="31">
        <f>'Рейтинговая таблица организаций'!BC105</f>
        <v>100</v>
      </c>
      <c r="T103" s="31">
        <f>'Рейтинговая таблица организаций'!BD105</f>
        <v>100</v>
      </c>
      <c r="U103" s="35">
        <f>'Рейтинговая таблица организаций'!BE105</f>
        <v>100</v>
      </c>
      <c r="V103" s="36">
        <f>'Рейтинговая таблица организаций'!BF105</f>
        <v>93.2</v>
      </c>
    </row>
    <row r="104" spans="1:22">
      <c r="A104" s="33">
        <f>'бланки '!D108</f>
        <v>103</v>
      </c>
      <c r="B104" s="33" t="str">
        <f>'Рейтинговая таблица организаций'!B106</f>
        <v>Муниципальное автономное общеобразовательное учреждение «Общеобразовательная школа № 5 г. Асино»</v>
      </c>
      <c r="C104" s="31">
        <f>'Рейтинговая таблица организаций'!Q106</f>
        <v>100</v>
      </c>
      <c r="D104" s="31">
        <f>'Рейтинговая таблица организаций'!R106</f>
        <v>100</v>
      </c>
      <c r="E104" s="31">
        <f>'Рейтинговая таблица организаций'!S106</f>
        <v>100</v>
      </c>
      <c r="F104" s="35">
        <f>'Рейтинговая таблица организаций'!T106</f>
        <v>100</v>
      </c>
      <c r="G104" s="31">
        <f>'Рейтинговая таблица организаций'!Z106</f>
        <v>100</v>
      </c>
      <c r="H104" s="31">
        <f>'Рейтинговая таблица организаций'!AB106</f>
        <v>100</v>
      </c>
      <c r="I104" s="35">
        <f>'Рейтинговая таблица организаций'!AC106</f>
        <v>100</v>
      </c>
      <c r="J104" s="31">
        <f>'Рейтинговая таблица организаций'!AH106</f>
        <v>20</v>
      </c>
      <c r="K104" s="85">
        <f>'Рейтинговая таблица организаций'!AI106</f>
        <v>80</v>
      </c>
      <c r="L104" s="85">
        <f>'Рейтинговая таблица организаций'!AJ106</f>
        <v>100</v>
      </c>
      <c r="M104" s="35">
        <f>'Рейтинговая таблица организаций'!AK106</f>
        <v>68</v>
      </c>
      <c r="N104" s="31">
        <f>'Рейтинговая таблица организаций'!AR106</f>
        <v>100</v>
      </c>
      <c r="O104" s="31">
        <f>'Рейтинговая таблица организаций'!AS106</f>
        <v>100</v>
      </c>
      <c r="P104" s="31">
        <f>'Рейтинговая таблица организаций'!AT106</f>
        <v>100</v>
      </c>
      <c r="Q104" s="35">
        <f>'Рейтинговая таблица организаций'!AU106</f>
        <v>100</v>
      </c>
      <c r="R104" s="31">
        <f>'Рейтинговая таблица организаций'!BB106</f>
        <v>100</v>
      </c>
      <c r="S104" s="31">
        <f>'Рейтинговая таблица организаций'!BC106</f>
        <v>100</v>
      </c>
      <c r="T104" s="31">
        <f>'Рейтинговая таблица организаций'!BD106</f>
        <v>100</v>
      </c>
      <c r="U104" s="35">
        <f>'Рейтинговая таблица организаций'!BE106</f>
        <v>100</v>
      </c>
      <c r="V104" s="36">
        <f>'Рейтинговая таблица организаций'!BF106</f>
        <v>93.6</v>
      </c>
    </row>
    <row r="105" spans="1:22">
      <c r="A105" s="33">
        <f>'бланки '!D109</f>
        <v>104</v>
      </c>
      <c r="B105" s="33" t="str">
        <f>'Рейтинговая таблица организаций'!B107</f>
        <v>Муниципальное автономное общеобразовательное учреждение - средняя общеобразовательная школа с. Новониколавки Асиновского района Томской области</v>
      </c>
      <c r="C105" s="31">
        <f>'Рейтинговая таблица организаций'!Q107</f>
        <v>100</v>
      </c>
      <c r="D105" s="31">
        <f>'Рейтинговая таблица организаций'!R107</f>
        <v>100</v>
      </c>
      <c r="E105" s="31">
        <f>'Рейтинговая таблица организаций'!S107</f>
        <v>100</v>
      </c>
      <c r="F105" s="35">
        <f>'Рейтинговая таблица организаций'!T107</f>
        <v>100</v>
      </c>
      <c r="G105" s="31">
        <f>'Рейтинговая таблица организаций'!Z107</f>
        <v>100</v>
      </c>
      <c r="H105" s="31">
        <f>'Рейтинговая таблица организаций'!AB107</f>
        <v>100</v>
      </c>
      <c r="I105" s="35">
        <f>'Рейтинговая таблица организаций'!AC107</f>
        <v>100</v>
      </c>
      <c r="J105" s="31">
        <f>'Рейтинговая таблица организаций'!AH107</f>
        <v>80</v>
      </c>
      <c r="K105" s="85">
        <f>'Рейтинговая таблица организаций'!AI107</f>
        <v>80</v>
      </c>
      <c r="L105" s="85">
        <f>'Рейтинговая таблица организаций'!AJ107</f>
        <v>100</v>
      </c>
      <c r="M105" s="35">
        <f>'Рейтинговая таблица организаций'!AK107</f>
        <v>86</v>
      </c>
      <c r="N105" s="31">
        <f>'Рейтинговая таблица организаций'!AR107</f>
        <v>100</v>
      </c>
      <c r="O105" s="31">
        <f>'Рейтинговая таблица организаций'!AS107</f>
        <v>100</v>
      </c>
      <c r="P105" s="31">
        <f>'Рейтинговая таблица организаций'!AT107</f>
        <v>100</v>
      </c>
      <c r="Q105" s="35">
        <f>'Рейтинговая таблица организаций'!AU107</f>
        <v>100</v>
      </c>
      <c r="R105" s="31">
        <f>'Рейтинговая таблица организаций'!BB107</f>
        <v>100</v>
      </c>
      <c r="S105" s="31">
        <f>'Рейтинговая таблица организаций'!BC107</f>
        <v>100</v>
      </c>
      <c r="T105" s="31">
        <f>'Рейтинговая таблица организаций'!BD107</f>
        <v>100</v>
      </c>
      <c r="U105" s="35">
        <f>'Рейтинговая таблица организаций'!BE107</f>
        <v>100</v>
      </c>
      <c r="V105" s="36">
        <f>'Рейтинговая таблица организаций'!BF107</f>
        <v>97.2</v>
      </c>
    </row>
    <row r="106" spans="1:22">
      <c r="A106" s="33">
        <f>'бланки '!D110</f>
        <v>105</v>
      </c>
      <c r="B106" s="33" t="str">
        <f>'Рейтинговая таблица организаций'!B108</f>
        <v>Муниципальное автономное общеобразовательное учреждение средняя общеобразовательная школа № 1 г. Асино</v>
      </c>
      <c r="C106" s="31">
        <f>'Рейтинговая таблица организаций'!Q108</f>
        <v>100</v>
      </c>
      <c r="D106" s="31">
        <f>'Рейтинговая таблица организаций'!R108</f>
        <v>100</v>
      </c>
      <c r="E106" s="31">
        <f>'Рейтинговая таблица организаций'!S108</f>
        <v>100</v>
      </c>
      <c r="F106" s="35">
        <f>'Рейтинговая таблица организаций'!T108</f>
        <v>100</v>
      </c>
      <c r="G106" s="31">
        <f>'Рейтинговая таблица организаций'!Z108</f>
        <v>100</v>
      </c>
      <c r="H106" s="31">
        <f>'Рейтинговая таблица организаций'!AB108</f>
        <v>100</v>
      </c>
      <c r="I106" s="35">
        <f>'Рейтинговая таблица организаций'!AC108</f>
        <v>100</v>
      </c>
      <c r="J106" s="31">
        <f>'Рейтинговая таблица организаций'!AH108</f>
        <v>20</v>
      </c>
      <c r="K106" s="85">
        <f>'Рейтинговая таблица организаций'!AI108</f>
        <v>60</v>
      </c>
      <c r="L106" s="85">
        <f>'Рейтинговая таблица организаций'!AJ108</f>
        <v>100</v>
      </c>
      <c r="M106" s="35">
        <f>'Рейтинговая таблица организаций'!AK108</f>
        <v>60</v>
      </c>
      <c r="N106" s="31">
        <f>'Рейтинговая таблица организаций'!AR108</f>
        <v>100</v>
      </c>
      <c r="O106" s="31">
        <f>'Рейтинговая таблица организаций'!AS108</f>
        <v>100</v>
      </c>
      <c r="P106" s="31">
        <f>'Рейтинговая таблица организаций'!AT108</f>
        <v>100</v>
      </c>
      <c r="Q106" s="35">
        <f>'Рейтинговая таблица организаций'!AU108</f>
        <v>100</v>
      </c>
      <c r="R106" s="31">
        <f>'Рейтинговая таблица организаций'!BB108</f>
        <v>100</v>
      </c>
      <c r="S106" s="31">
        <f>'Рейтинговая таблица организаций'!BC108</f>
        <v>100</v>
      </c>
      <c r="T106" s="31">
        <f>'Рейтинговая таблица организаций'!BD108</f>
        <v>100</v>
      </c>
      <c r="U106" s="35">
        <f>'Рейтинговая таблица организаций'!BE108</f>
        <v>100</v>
      </c>
      <c r="V106" s="36">
        <f>'Рейтинговая таблица организаций'!BF108</f>
        <v>92</v>
      </c>
    </row>
    <row r="107" spans="1:22">
      <c r="A107" s="33">
        <f>'бланки '!D111</f>
        <v>106</v>
      </c>
      <c r="B107" s="33" t="str">
        <f>'Рейтинговая таблица организаций'!B109</f>
        <v>Муниципальное автономное общеобразовательное учреждение гимназия № 2 г. Асино</v>
      </c>
      <c r="C107" s="31">
        <f>'Рейтинговая таблица организаций'!Q109</f>
        <v>100</v>
      </c>
      <c r="D107" s="31">
        <f>'Рейтинговая таблица организаций'!R109</f>
        <v>100</v>
      </c>
      <c r="E107" s="31">
        <f>'Рейтинговая таблица организаций'!S109</f>
        <v>100</v>
      </c>
      <c r="F107" s="35">
        <f>'Рейтинговая таблица организаций'!T109</f>
        <v>100</v>
      </c>
      <c r="G107" s="31">
        <f>'Рейтинговая таблица организаций'!Z109</f>
        <v>100</v>
      </c>
      <c r="H107" s="31">
        <f>'Рейтинговая таблица организаций'!AB109</f>
        <v>100</v>
      </c>
      <c r="I107" s="35">
        <f>'Рейтинговая таблица организаций'!AC109</f>
        <v>100</v>
      </c>
      <c r="J107" s="31">
        <f>'Рейтинговая таблица организаций'!AH109</f>
        <v>60</v>
      </c>
      <c r="K107" s="85">
        <f>'Рейтинговая таблица организаций'!AI109</f>
        <v>80</v>
      </c>
      <c r="L107" s="85">
        <f>'Рейтинговая таблица организаций'!AJ109</f>
        <v>100</v>
      </c>
      <c r="M107" s="35">
        <f>'Рейтинговая таблица организаций'!AK109</f>
        <v>80</v>
      </c>
      <c r="N107" s="31">
        <f>'Рейтинговая таблица организаций'!AR109</f>
        <v>100</v>
      </c>
      <c r="O107" s="31">
        <f>'Рейтинговая таблица организаций'!AS109</f>
        <v>100</v>
      </c>
      <c r="P107" s="31">
        <f>'Рейтинговая таблица организаций'!AT109</f>
        <v>100</v>
      </c>
      <c r="Q107" s="35">
        <f>'Рейтинговая таблица организаций'!AU109</f>
        <v>100</v>
      </c>
      <c r="R107" s="31">
        <f>'Рейтинговая таблица организаций'!BB109</f>
        <v>100</v>
      </c>
      <c r="S107" s="31">
        <f>'Рейтинговая таблица организаций'!BC109</f>
        <v>100</v>
      </c>
      <c r="T107" s="31">
        <f>'Рейтинговая таблица организаций'!BD109</f>
        <v>100</v>
      </c>
      <c r="U107" s="35">
        <f>'Рейтинговая таблица организаций'!BE109</f>
        <v>100</v>
      </c>
      <c r="V107" s="36">
        <f>'Рейтинговая таблица организаций'!BF109</f>
        <v>96</v>
      </c>
    </row>
    <row r="108" spans="1:22">
      <c r="A108" s="33">
        <f>'бланки '!D112</f>
        <v>107</v>
      </c>
      <c r="B108" s="33" t="str">
        <f>'Рейтинговая таблица организаций'!B110</f>
        <v>Муниципальное автономное общеобразовательное учреждение - средняя общеобразовательная школа с. Ягодного Асиновского района Томской области</v>
      </c>
      <c r="C108" s="31">
        <f>'Рейтинговая таблица организаций'!Q110</f>
        <v>100</v>
      </c>
      <c r="D108" s="31">
        <f>'Рейтинговая таблица организаций'!R110</f>
        <v>100</v>
      </c>
      <c r="E108" s="31">
        <f>'Рейтинговая таблица организаций'!S110</f>
        <v>100</v>
      </c>
      <c r="F108" s="35">
        <f>'Рейтинговая таблица организаций'!T110</f>
        <v>100</v>
      </c>
      <c r="G108" s="31">
        <f>'Рейтинговая таблица организаций'!Z110</f>
        <v>100</v>
      </c>
      <c r="H108" s="31">
        <f>'Рейтинговая таблица организаций'!AB110</f>
        <v>100</v>
      </c>
      <c r="I108" s="35">
        <f>'Рейтинговая таблица организаций'!AC110</f>
        <v>100</v>
      </c>
      <c r="J108" s="31">
        <f>'Рейтинговая таблица организаций'!AH110</f>
        <v>100</v>
      </c>
      <c r="K108" s="85">
        <f>'Рейтинговая таблица организаций'!AI110</f>
        <v>80</v>
      </c>
      <c r="L108" s="85">
        <f>'Рейтинговая таблица организаций'!AJ110</f>
        <v>100</v>
      </c>
      <c r="M108" s="35">
        <f>'Рейтинговая таблица организаций'!AK110</f>
        <v>92</v>
      </c>
      <c r="N108" s="31">
        <f>'Рейтинговая таблица организаций'!AR110</f>
        <v>100</v>
      </c>
      <c r="O108" s="31">
        <f>'Рейтинговая таблица организаций'!AS110</f>
        <v>100</v>
      </c>
      <c r="P108" s="31">
        <f>'Рейтинговая таблица организаций'!AT110</f>
        <v>100</v>
      </c>
      <c r="Q108" s="35">
        <f>'Рейтинговая таблица организаций'!AU110</f>
        <v>100</v>
      </c>
      <c r="R108" s="31">
        <f>'Рейтинговая таблица организаций'!BB110</f>
        <v>100</v>
      </c>
      <c r="S108" s="31">
        <f>'Рейтинговая таблица организаций'!BC110</f>
        <v>100</v>
      </c>
      <c r="T108" s="31">
        <f>'Рейтинговая таблица организаций'!BD110</f>
        <v>100</v>
      </c>
      <c r="U108" s="35">
        <f>'Рейтинговая таблица организаций'!BE110</f>
        <v>100</v>
      </c>
      <c r="V108" s="36">
        <f>'Рейтинговая таблица организаций'!BF110</f>
        <v>98.4</v>
      </c>
    </row>
    <row r="109" spans="1:22">
      <c r="A109" s="33">
        <f>'бланки '!D113</f>
        <v>108</v>
      </c>
      <c r="B109" s="33" t="str">
        <f>'Рейтинговая таблица организаций'!B111</f>
        <v>Муниципальное автономное общеобразовательное учреждение средняя общеобразовательная школа № 4 г. Асино</v>
      </c>
      <c r="C109" s="31">
        <f>'Рейтинговая таблица организаций'!Q111</f>
        <v>100</v>
      </c>
      <c r="D109" s="31">
        <f>'Рейтинговая таблица организаций'!R111</f>
        <v>100</v>
      </c>
      <c r="E109" s="31">
        <f>'Рейтинговая таблица организаций'!S111</f>
        <v>100</v>
      </c>
      <c r="F109" s="35">
        <f>'Рейтинговая таблица организаций'!T111</f>
        <v>100</v>
      </c>
      <c r="G109" s="31">
        <f>'Рейтинговая таблица организаций'!Z111</f>
        <v>100</v>
      </c>
      <c r="H109" s="31">
        <f>'Рейтинговая таблица организаций'!AB111</f>
        <v>100</v>
      </c>
      <c r="I109" s="35">
        <f>'Рейтинговая таблица организаций'!AC111</f>
        <v>100</v>
      </c>
      <c r="J109" s="31">
        <f>'Рейтинговая таблица организаций'!AH111</f>
        <v>100</v>
      </c>
      <c r="K109" s="85">
        <f>'Рейтинговая таблица организаций'!AI111</f>
        <v>100</v>
      </c>
      <c r="L109" s="85">
        <f>'Рейтинговая таблица организаций'!AJ111</f>
        <v>100</v>
      </c>
      <c r="M109" s="35">
        <f>'Рейтинговая таблица организаций'!AK111</f>
        <v>100</v>
      </c>
      <c r="N109" s="31">
        <f>'Рейтинговая таблица организаций'!AR111</f>
        <v>100</v>
      </c>
      <c r="O109" s="31">
        <f>'Рейтинговая таблица организаций'!AS111</f>
        <v>100</v>
      </c>
      <c r="P109" s="31">
        <f>'Рейтинговая таблица организаций'!AT111</f>
        <v>100</v>
      </c>
      <c r="Q109" s="35">
        <f>'Рейтинговая таблица организаций'!AU111</f>
        <v>100</v>
      </c>
      <c r="R109" s="31">
        <f>'Рейтинговая таблица организаций'!BB111</f>
        <v>100</v>
      </c>
      <c r="S109" s="31">
        <f>'Рейтинговая таблица организаций'!BC111</f>
        <v>100</v>
      </c>
      <c r="T109" s="31">
        <f>'Рейтинговая таблица организаций'!BD111</f>
        <v>100</v>
      </c>
      <c r="U109" s="35">
        <f>'Рейтинговая таблица организаций'!BE111</f>
        <v>100</v>
      </c>
      <c r="V109" s="36">
        <f>'Рейтинговая таблица организаций'!BF111</f>
        <v>100</v>
      </c>
    </row>
    <row r="110" spans="1:22">
      <c r="A110" s="33">
        <f>'бланки '!D114</f>
        <v>109</v>
      </c>
      <c r="B110" s="33" t="str">
        <f>'Рейтинговая таблица организаций'!B112</f>
        <v>Муниципальное казённое общеобразовательное учреждение "Вавиловская средняя общеобразовательная школа"</v>
      </c>
      <c r="C110" s="31">
        <f>'Рейтинговая таблица организаций'!Q112</f>
        <v>100</v>
      </c>
      <c r="D110" s="31">
        <f>'Рейтинговая таблица организаций'!R112</f>
        <v>100</v>
      </c>
      <c r="E110" s="31">
        <f>'Рейтинговая таблица организаций'!S112</f>
        <v>100</v>
      </c>
      <c r="F110" s="35">
        <f>'Рейтинговая таблица организаций'!T112</f>
        <v>100</v>
      </c>
      <c r="G110" s="31">
        <f>'Рейтинговая таблица организаций'!Z112</f>
        <v>100</v>
      </c>
      <c r="H110" s="31">
        <f>'Рейтинговая таблица организаций'!AB112</f>
        <v>100</v>
      </c>
      <c r="I110" s="35">
        <f>'Рейтинговая таблица организаций'!AC112</f>
        <v>100</v>
      </c>
      <c r="J110" s="31">
        <f>'Рейтинговая таблица организаций'!AH112</f>
        <v>0</v>
      </c>
      <c r="K110" s="85">
        <f>'Рейтинговая таблица организаций'!AI112</f>
        <v>100</v>
      </c>
      <c r="L110" s="85">
        <f>'Рейтинговая таблица организаций'!AJ112</f>
        <v>100</v>
      </c>
      <c r="M110" s="35">
        <f>'Рейтинговая таблица организаций'!AK112</f>
        <v>70</v>
      </c>
      <c r="N110" s="31">
        <f>'Рейтинговая таблица организаций'!AR112</f>
        <v>100</v>
      </c>
      <c r="O110" s="31">
        <f>'Рейтинговая таблица организаций'!AS112</f>
        <v>100</v>
      </c>
      <c r="P110" s="31">
        <f>'Рейтинговая таблица организаций'!AT112</f>
        <v>100</v>
      </c>
      <c r="Q110" s="35">
        <f>'Рейтинговая таблица организаций'!AU112</f>
        <v>100</v>
      </c>
      <c r="R110" s="31">
        <f>'Рейтинговая таблица организаций'!BB112</f>
        <v>100</v>
      </c>
      <c r="S110" s="31">
        <f>'Рейтинговая таблица организаций'!BC112</f>
        <v>100</v>
      </c>
      <c r="T110" s="31">
        <f>'Рейтинговая таблица организаций'!BD112</f>
        <v>100</v>
      </c>
      <c r="U110" s="35">
        <f>'Рейтинговая таблица организаций'!BE112</f>
        <v>100</v>
      </c>
      <c r="V110" s="36">
        <f>'Рейтинговая таблица организаций'!BF112</f>
        <v>94</v>
      </c>
    </row>
    <row r="111" spans="1:22">
      <c r="A111" s="33">
        <f>'бланки '!D115</f>
        <v>110</v>
      </c>
      <c r="B111" s="33" t="str">
        <f>'Рейтинговая таблица организаций'!B113</f>
        <v>Муниципальное бюджетное общеобразовательное учреждение "Парбигская средняя общеобразовательная школа имени Михаила Тимофеевича Калашникова"</v>
      </c>
      <c r="C111" s="31">
        <f>'Рейтинговая таблица организаций'!Q113</f>
        <v>100</v>
      </c>
      <c r="D111" s="31">
        <f>'Рейтинговая таблица организаций'!R113</f>
        <v>100</v>
      </c>
      <c r="E111" s="31">
        <f>'Рейтинговая таблица организаций'!S113</f>
        <v>100</v>
      </c>
      <c r="F111" s="35">
        <f>'Рейтинговая таблица организаций'!T113</f>
        <v>100</v>
      </c>
      <c r="G111" s="31">
        <f>'Рейтинговая таблица организаций'!Z113</f>
        <v>100</v>
      </c>
      <c r="H111" s="31">
        <f>'Рейтинговая таблица организаций'!AB113</f>
        <v>100</v>
      </c>
      <c r="I111" s="35">
        <f>'Рейтинговая таблица организаций'!AC113</f>
        <v>100</v>
      </c>
      <c r="J111" s="31">
        <f>'Рейтинговая таблица организаций'!AH113</f>
        <v>40</v>
      </c>
      <c r="K111" s="85">
        <f>'Рейтинговая таблица организаций'!AI113</f>
        <v>60</v>
      </c>
      <c r="L111" s="85">
        <f>'Рейтинговая таблица организаций'!AJ113</f>
        <v>100</v>
      </c>
      <c r="M111" s="35">
        <f>'Рейтинговая таблица организаций'!AK113</f>
        <v>66</v>
      </c>
      <c r="N111" s="31">
        <f>'Рейтинговая таблица организаций'!AR113</f>
        <v>100</v>
      </c>
      <c r="O111" s="31">
        <f>'Рейтинговая таблица организаций'!AS113</f>
        <v>100</v>
      </c>
      <c r="P111" s="31">
        <f>'Рейтинговая таблица организаций'!AT113</f>
        <v>100</v>
      </c>
      <c r="Q111" s="35">
        <f>'Рейтинговая таблица организаций'!AU113</f>
        <v>100</v>
      </c>
      <c r="R111" s="31">
        <f>'Рейтинговая таблица организаций'!BB113</f>
        <v>100</v>
      </c>
      <c r="S111" s="31">
        <f>'Рейтинговая таблица организаций'!BC113</f>
        <v>100</v>
      </c>
      <c r="T111" s="31">
        <f>'Рейтинговая таблица организаций'!BD113</f>
        <v>100</v>
      </c>
      <c r="U111" s="35">
        <f>'Рейтинговая таблица организаций'!BE113</f>
        <v>100</v>
      </c>
      <c r="V111" s="36">
        <f>'Рейтинговая таблица организаций'!BF113</f>
        <v>93.2</v>
      </c>
    </row>
    <row r="112" spans="1:22">
      <c r="A112" s="33">
        <f>'бланки '!D116</f>
        <v>111</v>
      </c>
      <c r="B112" s="33" t="str">
        <f>'Рейтинговая таблица организаций'!B114</f>
        <v>Муниципальное казённое общеобразовательное учреждение "Плотниковская средняя общеобразовательная школа"</v>
      </c>
      <c r="C112" s="31">
        <f>'Рейтинговая таблица организаций'!Q114</f>
        <v>100</v>
      </c>
      <c r="D112" s="31">
        <f>'Рейтинговая таблица организаций'!R114</f>
        <v>100</v>
      </c>
      <c r="E112" s="31">
        <f>'Рейтинговая таблица организаций'!S114</f>
        <v>100</v>
      </c>
      <c r="F112" s="35">
        <f>'Рейтинговая таблица организаций'!T114</f>
        <v>100</v>
      </c>
      <c r="G112" s="31">
        <f>'Рейтинговая таблица организаций'!Z114</f>
        <v>100</v>
      </c>
      <c r="H112" s="31">
        <f>'Рейтинговая таблица организаций'!AB114</f>
        <v>100</v>
      </c>
      <c r="I112" s="35">
        <f>'Рейтинговая таблица организаций'!AC114</f>
        <v>100</v>
      </c>
      <c r="J112" s="31">
        <f>'Рейтинговая таблица организаций'!AH114</f>
        <v>0</v>
      </c>
      <c r="K112" s="85">
        <f>'Рейтинговая таблица организаций'!AI114</f>
        <v>100</v>
      </c>
      <c r="L112" s="85">
        <f>'Рейтинговая таблица организаций'!AJ114</f>
        <v>100</v>
      </c>
      <c r="M112" s="35">
        <f>'Рейтинговая таблица организаций'!AK114</f>
        <v>70</v>
      </c>
      <c r="N112" s="31">
        <f>'Рейтинговая таблица организаций'!AR114</f>
        <v>100</v>
      </c>
      <c r="O112" s="31">
        <f>'Рейтинговая таблица организаций'!AS114</f>
        <v>100</v>
      </c>
      <c r="P112" s="31">
        <f>'Рейтинговая таблица организаций'!AT114</f>
        <v>100</v>
      </c>
      <c r="Q112" s="35">
        <f>'Рейтинговая таблица организаций'!AU114</f>
        <v>100</v>
      </c>
      <c r="R112" s="31">
        <f>'Рейтинговая таблица организаций'!BB114</f>
        <v>100</v>
      </c>
      <c r="S112" s="31">
        <f>'Рейтинговая таблица организаций'!BC114</f>
        <v>100</v>
      </c>
      <c r="T112" s="31">
        <f>'Рейтинговая таблица организаций'!BD114</f>
        <v>100</v>
      </c>
      <c r="U112" s="35">
        <f>'Рейтинговая таблица организаций'!BE114</f>
        <v>100</v>
      </c>
      <c r="V112" s="36">
        <f>'Рейтинговая таблица организаций'!BF114</f>
        <v>94</v>
      </c>
    </row>
    <row r="113" spans="1:22">
      <c r="A113" s="33">
        <f>'бланки '!D117</f>
        <v>112</v>
      </c>
      <c r="B113" s="33" t="str">
        <f>'Рейтинговая таблица организаций'!B115</f>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C113" s="31">
        <f>'Рейтинговая таблица организаций'!Q115</f>
        <v>100</v>
      </c>
      <c r="D113" s="31">
        <f>'Рейтинговая таблица организаций'!R115</f>
        <v>100</v>
      </c>
      <c r="E113" s="31">
        <f>'Рейтинговая таблица организаций'!S115</f>
        <v>100</v>
      </c>
      <c r="F113" s="35">
        <f>'Рейтинговая таблица организаций'!T115</f>
        <v>100</v>
      </c>
      <c r="G113" s="31">
        <f>'Рейтинговая таблица организаций'!Z115</f>
        <v>100</v>
      </c>
      <c r="H113" s="31">
        <f>'Рейтинговая таблица организаций'!AB115</f>
        <v>100</v>
      </c>
      <c r="I113" s="35">
        <f>'Рейтинговая таблица организаций'!AC115</f>
        <v>100</v>
      </c>
      <c r="J113" s="31">
        <f>'Рейтинговая таблица организаций'!AH115</f>
        <v>80</v>
      </c>
      <c r="K113" s="85">
        <f>'Рейтинговая таблица организаций'!AI115</f>
        <v>100</v>
      </c>
      <c r="L113" s="85">
        <f>'Рейтинговая таблица организаций'!AJ115</f>
        <v>100</v>
      </c>
      <c r="M113" s="35">
        <f>'Рейтинговая таблица организаций'!AK115</f>
        <v>94</v>
      </c>
      <c r="N113" s="31">
        <f>'Рейтинговая таблица организаций'!AR115</f>
        <v>100</v>
      </c>
      <c r="O113" s="31">
        <f>'Рейтинговая таблица организаций'!AS115</f>
        <v>100</v>
      </c>
      <c r="P113" s="31">
        <f>'Рейтинговая таблица организаций'!AT115</f>
        <v>100</v>
      </c>
      <c r="Q113" s="35">
        <f>'Рейтинговая таблица организаций'!AU115</f>
        <v>100</v>
      </c>
      <c r="R113" s="31">
        <f>'Рейтинговая таблица организаций'!BB115</f>
        <v>100</v>
      </c>
      <c r="S113" s="31">
        <f>'Рейтинговая таблица организаций'!BC115</f>
        <v>100</v>
      </c>
      <c r="T113" s="31">
        <f>'Рейтинговая таблица организаций'!BD115</f>
        <v>100</v>
      </c>
      <c r="U113" s="35">
        <f>'Рейтинговая таблица организаций'!BE115</f>
        <v>100</v>
      </c>
      <c r="V113" s="36">
        <f>'Рейтинговая таблица организаций'!BF115</f>
        <v>98.8</v>
      </c>
    </row>
    <row r="114" spans="1:22">
      <c r="A114" s="33">
        <f>'бланки '!D118</f>
        <v>113</v>
      </c>
      <c r="B114" s="33" t="str">
        <f>'Рейтинговая таблица организаций'!B116</f>
        <v>Муниципальное бюджетное общеобразовательное учреждение "Бакчарская средняя общеобразовательная школа"</v>
      </c>
      <c r="C114" s="31">
        <f>'Рейтинговая таблица организаций'!Q116</f>
        <v>100</v>
      </c>
      <c r="D114" s="31">
        <f>'Рейтинговая таблица организаций'!R116</f>
        <v>100</v>
      </c>
      <c r="E114" s="31">
        <f>'Рейтинговая таблица организаций'!S116</f>
        <v>100</v>
      </c>
      <c r="F114" s="35">
        <f>'Рейтинговая таблица организаций'!T116</f>
        <v>100</v>
      </c>
      <c r="G114" s="31">
        <f>'Рейтинговая таблица организаций'!Z116</f>
        <v>100</v>
      </c>
      <c r="H114" s="31">
        <f>'Рейтинговая таблица организаций'!AB116</f>
        <v>100</v>
      </c>
      <c r="I114" s="35">
        <f>'Рейтинговая таблица организаций'!AC116</f>
        <v>100</v>
      </c>
      <c r="J114" s="31">
        <f>'Рейтинговая таблица организаций'!AH116</f>
        <v>60</v>
      </c>
      <c r="K114" s="85">
        <f>'Рейтинговая таблица организаций'!AI116</f>
        <v>60</v>
      </c>
      <c r="L114" s="85">
        <f>'Рейтинговая таблица организаций'!AJ116</f>
        <v>100</v>
      </c>
      <c r="M114" s="35">
        <f>'Рейтинговая таблица организаций'!AK116</f>
        <v>72</v>
      </c>
      <c r="N114" s="31">
        <f>'Рейтинговая таблица организаций'!AR116</f>
        <v>100</v>
      </c>
      <c r="O114" s="31">
        <f>'Рейтинговая таблица организаций'!AS116</f>
        <v>100</v>
      </c>
      <c r="P114" s="31">
        <f>'Рейтинговая таблица организаций'!AT116</f>
        <v>100</v>
      </c>
      <c r="Q114" s="35">
        <f>'Рейтинговая таблица организаций'!AU116</f>
        <v>100</v>
      </c>
      <c r="R114" s="31">
        <f>'Рейтинговая таблица организаций'!BB116</f>
        <v>100</v>
      </c>
      <c r="S114" s="31">
        <f>'Рейтинговая таблица организаций'!BC116</f>
        <v>100</v>
      </c>
      <c r="T114" s="31">
        <f>'Рейтинговая таблица организаций'!BD116</f>
        <v>100</v>
      </c>
      <c r="U114" s="35">
        <f>'Рейтинговая таблица организаций'!BE116</f>
        <v>100</v>
      </c>
      <c r="V114" s="36">
        <f>'Рейтинговая таблица организаций'!BF116</f>
        <v>94.4</v>
      </c>
    </row>
    <row r="115" spans="1:22">
      <c r="A115" s="33">
        <f>'бланки '!D119</f>
        <v>114</v>
      </c>
      <c r="B115" s="33" t="str">
        <f>'Рейтинговая таблица организаций'!B117</f>
        <v>Муниципальное казённое общеобразовательное учреждение "Поротниковская средняя общеобразовательная школа"</v>
      </c>
      <c r="C115" s="31">
        <f>'Рейтинговая таблица организаций'!Q117</f>
        <v>100</v>
      </c>
      <c r="D115" s="31">
        <f>'Рейтинговая таблица организаций'!R117</f>
        <v>100</v>
      </c>
      <c r="E115" s="31">
        <f>'Рейтинговая таблица организаций'!S117</f>
        <v>100</v>
      </c>
      <c r="F115" s="35">
        <f>'Рейтинговая таблица организаций'!T117</f>
        <v>100</v>
      </c>
      <c r="G115" s="31">
        <f>'Рейтинговая таблица организаций'!Z117</f>
        <v>100</v>
      </c>
      <c r="H115" s="31">
        <f>'Рейтинговая таблица организаций'!AB117</f>
        <v>100</v>
      </c>
      <c r="I115" s="35">
        <f>'Рейтинговая таблица организаций'!AC117</f>
        <v>100</v>
      </c>
      <c r="J115" s="31">
        <f>'Рейтинговая таблица организаций'!AH117</f>
        <v>0</v>
      </c>
      <c r="K115" s="85">
        <f>'Рейтинговая таблица организаций'!AI117</f>
        <v>60</v>
      </c>
      <c r="L115" s="85">
        <f>'Рейтинговая таблица организаций'!AJ117</f>
        <v>100</v>
      </c>
      <c r="M115" s="35">
        <f>'Рейтинговая таблица организаций'!AK117</f>
        <v>54</v>
      </c>
      <c r="N115" s="31">
        <f>'Рейтинговая таблица организаций'!AR117</f>
        <v>100</v>
      </c>
      <c r="O115" s="31">
        <f>'Рейтинговая таблица организаций'!AS117</f>
        <v>100</v>
      </c>
      <c r="P115" s="31">
        <f>'Рейтинговая таблица организаций'!AT117</f>
        <v>100</v>
      </c>
      <c r="Q115" s="35">
        <f>'Рейтинговая таблица организаций'!AU117</f>
        <v>100</v>
      </c>
      <c r="R115" s="31">
        <f>'Рейтинговая таблица организаций'!BB117</f>
        <v>100</v>
      </c>
      <c r="S115" s="31">
        <f>'Рейтинговая таблица организаций'!BC117</f>
        <v>100</v>
      </c>
      <c r="T115" s="31">
        <f>'Рейтинговая таблица организаций'!BD117</f>
        <v>100</v>
      </c>
      <c r="U115" s="35">
        <f>'Рейтинговая таблица организаций'!BE117</f>
        <v>100</v>
      </c>
      <c r="V115" s="36">
        <f>'Рейтинговая таблица организаций'!BF117</f>
        <v>90.8</v>
      </c>
    </row>
    <row r="116" spans="1:22">
      <c r="A116" s="33">
        <f>'бланки '!D120</f>
        <v>115</v>
      </c>
      <c r="B116" s="33" t="str">
        <f>'Рейтинговая таблица организаций'!B118</f>
        <v>Муниципальное казённое общеобразовательное учреждение "Большегалкинская средняя общеобразовательная школа"</v>
      </c>
      <c r="C116" s="31">
        <f>'Рейтинговая таблица организаций'!Q118</f>
        <v>100</v>
      </c>
      <c r="D116" s="31">
        <f>'Рейтинговая таблица организаций'!R118</f>
        <v>100</v>
      </c>
      <c r="E116" s="31">
        <f>'Рейтинговая таблица организаций'!S118</f>
        <v>100</v>
      </c>
      <c r="F116" s="35">
        <f>'Рейтинговая таблица организаций'!T118</f>
        <v>100</v>
      </c>
      <c r="G116" s="31">
        <f>'Рейтинговая таблица организаций'!Z118</f>
        <v>100</v>
      </c>
      <c r="H116" s="31">
        <f>'Рейтинговая таблица организаций'!AB118</f>
        <v>100</v>
      </c>
      <c r="I116" s="35">
        <f>'Рейтинговая таблица организаций'!AC118</f>
        <v>100</v>
      </c>
      <c r="J116" s="31">
        <f>'Рейтинговая таблица организаций'!AH118</f>
        <v>20</v>
      </c>
      <c r="K116" s="85">
        <f>'Рейтинговая таблица организаций'!AI118</f>
        <v>60</v>
      </c>
      <c r="L116" s="85">
        <f>'Рейтинговая таблица организаций'!AJ118</f>
        <v>100</v>
      </c>
      <c r="M116" s="35">
        <f>'Рейтинговая таблица организаций'!AK118</f>
        <v>60</v>
      </c>
      <c r="N116" s="31">
        <f>'Рейтинговая таблица организаций'!AR118</f>
        <v>100</v>
      </c>
      <c r="O116" s="31">
        <f>'Рейтинговая таблица организаций'!AS118</f>
        <v>100</v>
      </c>
      <c r="P116" s="31">
        <f>'Рейтинговая таблица организаций'!AT118</f>
        <v>100</v>
      </c>
      <c r="Q116" s="35">
        <f>'Рейтинговая таблица организаций'!AU118</f>
        <v>100</v>
      </c>
      <c r="R116" s="31">
        <f>'Рейтинговая таблица организаций'!BB118</f>
        <v>100</v>
      </c>
      <c r="S116" s="31">
        <f>'Рейтинговая таблица организаций'!BC118</f>
        <v>100</v>
      </c>
      <c r="T116" s="31">
        <f>'Рейтинговая таблица организаций'!BD118</f>
        <v>100</v>
      </c>
      <c r="U116" s="35">
        <f>'Рейтинговая таблица организаций'!BE118</f>
        <v>100</v>
      </c>
      <c r="V116" s="36">
        <f>'Рейтинговая таблица организаций'!BF118</f>
        <v>92</v>
      </c>
    </row>
    <row r="117" spans="1:22">
      <c r="A117" s="33">
        <f>'бланки '!D121</f>
        <v>116</v>
      </c>
      <c r="B117" s="33" t="str">
        <f>'Рейтинговая таблица организаций'!B119</f>
        <v>Муниципальное казённое общеобразовательное учреждение "Высокоярская средняя общеобразовательная школа"</v>
      </c>
      <c r="C117" s="31">
        <f>'Рейтинговая таблица организаций'!Q119</f>
        <v>100</v>
      </c>
      <c r="D117" s="31">
        <f>'Рейтинговая таблица организаций'!R119</f>
        <v>100</v>
      </c>
      <c r="E117" s="31">
        <f>'Рейтинговая таблица организаций'!S119</f>
        <v>100</v>
      </c>
      <c r="F117" s="35">
        <f>'Рейтинговая таблица организаций'!T119</f>
        <v>100</v>
      </c>
      <c r="G117" s="31">
        <f>'Рейтинговая таблица организаций'!Z119</f>
        <v>100</v>
      </c>
      <c r="H117" s="31">
        <f>'Рейтинговая таблица организаций'!AB119</f>
        <v>100</v>
      </c>
      <c r="I117" s="35">
        <f>'Рейтинговая таблица организаций'!AC119</f>
        <v>100</v>
      </c>
      <c r="J117" s="31">
        <f>'Рейтинговая таблица организаций'!AH119</f>
        <v>100</v>
      </c>
      <c r="K117" s="85">
        <f>'Рейтинговая таблица организаций'!AI119</f>
        <v>100</v>
      </c>
      <c r="L117" s="85">
        <f>'Рейтинговая таблица организаций'!AJ119</f>
        <v>100</v>
      </c>
      <c r="M117" s="35">
        <f>'Рейтинговая таблица организаций'!AK119</f>
        <v>100</v>
      </c>
      <c r="N117" s="31">
        <f>'Рейтинговая таблица организаций'!AR119</f>
        <v>100</v>
      </c>
      <c r="O117" s="31">
        <f>'Рейтинговая таблица организаций'!AS119</f>
        <v>100</v>
      </c>
      <c r="P117" s="31">
        <f>'Рейтинговая таблица организаций'!AT119</f>
        <v>100</v>
      </c>
      <c r="Q117" s="35">
        <f>'Рейтинговая таблица организаций'!AU119</f>
        <v>100</v>
      </c>
      <c r="R117" s="31">
        <f>'Рейтинговая таблица организаций'!BB119</f>
        <v>100</v>
      </c>
      <c r="S117" s="31">
        <f>'Рейтинговая таблица организаций'!BC119</f>
        <v>100</v>
      </c>
      <c r="T117" s="31">
        <f>'Рейтинговая таблица организаций'!BD119</f>
        <v>100</v>
      </c>
      <c r="U117" s="35">
        <f>'Рейтинговая таблица организаций'!BE119</f>
        <v>100</v>
      </c>
      <c r="V117" s="36">
        <f>'Рейтинговая таблица организаций'!BF119</f>
        <v>100</v>
      </c>
    </row>
    <row r="118" spans="1:22">
      <c r="A118" s="33">
        <f>'бланки '!D122</f>
        <v>117</v>
      </c>
      <c r="B118" s="33" t="str">
        <f>'Рейтинговая таблица организаций'!B120</f>
        <v>Муниципальное бюджетное общеобразовательное учреждение "Клюквинская средняя общеобразовательная школа - интернат"</v>
      </c>
      <c r="C118" s="31">
        <f>'Рейтинговая таблица организаций'!Q120</f>
        <v>100</v>
      </c>
      <c r="D118" s="31">
        <f>'Рейтинговая таблица организаций'!R120</f>
        <v>100</v>
      </c>
      <c r="E118" s="31">
        <f>'Рейтинговая таблица организаций'!S120</f>
        <v>100</v>
      </c>
      <c r="F118" s="35">
        <f>'Рейтинговая таблица организаций'!T120</f>
        <v>100</v>
      </c>
      <c r="G118" s="31">
        <f>'Рейтинговая таблица организаций'!Z120</f>
        <v>100</v>
      </c>
      <c r="H118" s="31">
        <f>'Рейтинговая таблица организаций'!AB120</f>
        <v>100</v>
      </c>
      <c r="I118" s="35">
        <f>'Рейтинговая таблица организаций'!AC120</f>
        <v>100</v>
      </c>
      <c r="J118" s="31">
        <f>'Рейтинговая таблица организаций'!AH120</f>
        <v>40</v>
      </c>
      <c r="K118" s="85">
        <f>'Рейтинговая таблица организаций'!AI120</f>
        <v>100</v>
      </c>
      <c r="L118" s="85">
        <f>'Рейтинговая таблица организаций'!AJ120</f>
        <v>100</v>
      </c>
      <c r="M118" s="35">
        <f>'Рейтинговая таблица организаций'!AK120</f>
        <v>82</v>
      </c>
      <c r="N118" s="31">
        <f>'Рейтинговая таблица организаций'!AR120</f>
        <v>100</v>
      </c>
      <c r="O118" s="31">
        <f>'Рейтинговая таблица организаций'!AS120</f>
        <v>100</v>
      </c>
      <c r="P118" s="31">
        <f>'Рейтинговая таблица организаций'!AT120</f>
        <v>100</v>
      </c>
      <c r="Q118" s="35">
        <f>'Рейтинговая таблица организаций'!AU120</f>
        <v>100</v>
      </c>
      <c r="R118" s="31">
        <f>'Рейтинговая таблица организаций'!BB120</f>
        <v>100</v>
      </c>
      <c r="S118" s="31">
        <f>'Рейтинговая таблица организаций'!BC120</f>
        <v>100</v>
      </c>
      <c r="T118" s="31">
        <f>'Рейтинговая таблица организаций'!BD120</f>
        <v>100</v>
      </c>
      <c r="U118" s="35">
        <f>'Рейтинговая таблица организаций'!BE120</f>
        <v>100</v>
      </c>
      <c r="V118" s="36">
        <f>'Рейтинговая таблица организаций'!BF120</f>
        <v>96.4</v>
      </c>
    </row>
    <row r="119" spans="1:22">
      <c r="A119" s="33">
        <f>'бланки '!D123</f>
        <v>118</v>
      </c>
      <c r="B119" s="33" t="str">
        <f>'Рейтинговая таблица организаций'!B121</f>
        <v>Муниципальное бюджетное общеобразовательное учреждение "Белоярская средняя общеобразовательная школа №1" Верхнекетского района Томской области</v>
      </c>
      <c r="C119" s="31">
        <f>'Рейтинговая таблица организаций'!Q121</f>
        <v>100</v>
      </c>
      <c r="D119" s="31">
        <f>'Рейтинговая таблица организаций'!R121</f>
        <v>100</v>
      </c>
      <c r="E119" s="31">
        <f>'Рейтинговая таблица организаций'!S121</f>
        <v>100</v>
      </c>
      <c r="F119" s="35">
        <f>'Рейтинговая таблица организаций'!T121</f>
        <v>100</v>
      </c>
      <c r="G119" s="31">
        <f>'Рейтинговая таблица организаций'!Z121</f>
        <v>100</v>
      </c>
      <c r="H119" s="31">
        <f>'Рейтинговая таблица организаций'!AB121</f>
        <v>100</v>
      </c>
      <c r="I119" s="35">
        <f>'Рейтинговая таблица организаций'!AC121</f>
        <v>100</v>
      </c>
      <c r="J119" s="31">
        <f>'Рейтинговая таблица организаций'!AH121</f>
        <v>60</v>
      </c>
      <c r="K119" s="85">
        <f>'Рейтинговая таблица организаций'!AI121</f>
        <v>100</v>
      </c>
      <c r="L119" s="85">
        <f>'Рейтинговая таблица организаций'!AJ121</f>
        <v>100</v>
      </c>
      <c r="M119" s="35">
        <f>'Рейтинговая таблица организаций'!AK121</f>
        <v>88</v>
      </c>
      <c r="N119" s="31">
        <f>'Рейтинговая таблица организаций'!AR121</f>
        <v>100</v>
      </c>
      <c r="O119" s="31">
        <f>'Рейтинговая таблица организаций'!AS121</f>
        <v>100</v>
      </c>
      <c r="P119" s="31">
        <f>'Рейтинговая таблица организаций'!AT121</f>
        <v>100</v>
      </c>
      <c r="Q119" s="35">
        <f>'Рейтинговая таблица организаций'!AU121</f>
        <v>100</v>
      </c>
      <c r="R119" s="31">
        <f>'Рейтинговая таблица организаций'!BB121</f>
        <v>100</v>
      </c>
      <c r="S119" s="31">
        <f>'Рейтинговая таблица организаций'!BC121</f>
        <v>100</v>
      </c>
      <c r="T119" s="31">
        <f>'Рейтинговая таблица организаций'!BD121</f>
        <v>100</v>
      </c>
      <c r="U119" s="35">
        <f>'Рейтинговая таблица организаций'!BE121</f>
        <v>100</v>
      </c>
      <c r="V119" s="36">
        <f>'Рейтинговая таблица организаций'!BF121</f>
        <v>97.6</v>
      </c>
    </row>
    <row r="120" spans="1:22">
      <c r="A120" s="33">
        <f>'бланки '!D124</f>
        <v>119</v>
      </c>
      <c r="B120" s="33" t="str">
        <f>'Рейтинговая таблица организаций'!B122</f>
        <v>Муниципальное бюджетное общеобразовательное учреждение "Степановская средняя общеобразовательная школа" Верхнекетского района Томской области</v>
      </c>
      <c r="C120" s="31">
        <f>'Рейтинговая таблица организаций'!Q122</f>
        <v>100</v>
      </c>
      <c r="D120" s="31">
        <f>'Рейтинговая таблица организаций'!R122</f>
        <v>100</v>
      </c>
      <c r="E120" s="31">
        <f>'Рейтинговая таблица организаций'!S122</f>
        <v>100</v>
      </c>
      <c r="F120" s="35">
        <f>'Рейтинговая таблица организаций'!T122</f>
        <v>100</v>
      </c>
      <c r="G120" s="31">
        <f>'Рейтинговая таблица организаций'!Z122</f>
        <v>100</v>
      </c>
      <c r="H120" s="31">
        <f>'Рейтинговая таблица организаций'!AB122</f>
        <v>100</v>
      </c>
      <c r="I120" s="35">
        <f>'Рейтинговая таблица организаций'!AC122</f>
        <v>100</v>
      </c>
      <c r="J120" s="31">
        <f>'Рейтинговая таблица организаций'!AH122</f>
        <v>40</v>
      </c>
      <c r="K120" s="85">
        <f>'Рейтинговая таблица организаций'!AI122</f>
        <v>100</v>
      </c>
      <c r="L120" s="85">
        <f>'Рейтинговая таблица организаций'!AJ122</f>
        <v>100</v>
      </c>
      <c r="M120" s="35">
        <f>'Рейтинговая таблица организаций'!AK122</f>
        <v>82</v>
      </c>
      <c r="N120" s="31">
        <f>'Рейтинговая таблица организаций'!AR122</f>
        <v>100</v>
      </c>
      <c r="O120" s="31">
        <f>'Рейтинговая таблица организаций'!AS122</f>
        <v>100</v>
      </c>
      <c r="P120" s="31">
        <f>'Рейтинговая таблица организаций'!AT122</f>
        <v>100</v>
      </c>
      <c r="Q120" s="35">
        <f>'Рейтинговая таблица организаций'!AU122</f>
        <v>100</v>
      </c>
      <c r="R120" s="31">
        <f>'Рейтинговая таблица организаций'!BB122</f>
        <v>100</v>
      </c>
      <c r="S120" s="31">
        <f>'Рейтинговая таблица организаций'!BC122</f>
        <v>100</v>
      </c>
      <c r="T120" s="31">
        <f>'Рейтинговая таблица организаций'!BD122</f>
        <v>100</v>
      </c>
      <c r="U120" s="35">
        <f>'Рейтинговая таблица организаций'!BE122</f>
        <v>100</v>
      </c>
      <c r="V120" s="36">
        <f>'Рейтинговая таблица организаций'!BF122</f>
        <v>96.4</v>
      </c>
    </row>
    <row r="121" spans="1:22">
      <c r="A121" s="33">
        <f>'бланки '!D125</f>
        <v>120</v>
      </c>
      <c r="B121" s="33" t="str">
        <f>'Рейтинговая таблица организаций'!B123</f>
        <v>Муниципальное бюджетное общеобразовательное учреждение "Сайгинская средняя общеобразовательная школа" Верхнекетского района Томской области</v>
      </c>
      <c r="C121" s="31">
        <f>'Рейтинговая таблица организаций'!Q123</f>
        <v>100</v>
      </c>
      <c r="D121" s="31">
        <f>'Рейтинговая таблица организаций'!R123</f>
        <v>100</v>
      </c>
      <c r="E121" s="31">
        <f>'Рейтинговая таблица организаций'!S123</f>
        <v>100</v>
      </c>
      <c r="F121" s="35">
        <f>'Рейтинговая таблица организаций'!T123</f>
        <v>100</v>
      </c>
      <c r="G121" s="31">
        <f>'Рейтинговая таблица организаций'!Z123</f>
        <v>100</v>
      </c>
      <c r="H121" s="31">
        <f>'Рейтинговая таблица организаций'!AB123</f>
        <v>100</v>
      </c>
      <c r="I121" s="35">
        <f>'Рейтинговая таблица организаций'!AC123</f>
        <v>100</v>
      </c>
      <c r="J121" s="31">
        <f>'Рейтинговая таблица организаций'!AH123</f>
        <v>40</v>
      </c>
      <c r="K121" s="85">
        <f>'Рейтинговая таблица организаций'!AI123</f>
        <v>100</v>
      </c>
      <c r="L121" s="85">
        <f>'Рейтинговая таблица организаций'!AJ123</f>
        <v>100</v>
      </c>
      <c r="M121" s="35">
        <f>'Рейтинговая таблица организаций'!AK123</f>
        <v>82</v>
      </c>
      <c r="N121" s="31">
        <f>'Рейтинговая таблица организаций'!AR123</f>
        <v>100</v>
      </c>
      <c r="O121" s="31">
        <f>'Рейтинговая таблица организаций'!AS123</f>
        <v>100</v>
      </c>
      <c r="P121" s="31">
        <f>'Рейтинговая таблица организаций'!AT123</f>
        <v>100</v>
      </c>
      <c r="Q121" s="35">
        <f>'Рейтинговая таблица организаций'!AU123</f>
        <v>100</v>
      </c>
      <c r="R121" s="31">
        <f>'Рейтинговая таблица организаций'!BB123</f>
        <v>100</v>
      </c>
      <c r="S121" s="31">
        <f>'Рейтинговая таблица организаций'!BC123</f>
        <v>100</v>
      </c>
      <c r="T121" s="31">
        <f>'Рейтинговая таблица организаций'!BD123</f>
        <v>100</v>
      </c>
      <c r="U121" s="35">
        <f>'Рейтинговая таблица организаций'!BE123</f>
        <v>100</v>
      </c>
      <c r="V121" s="36">
        <f>'Рейтинговая таблица организаций'!BF123</f>
        <v>96.4</v>
      </c>
    </row>
    <row r="122" spans="1:22">
      <c r="A122" s="33">
        <f>'бланки '!D126</f>
        <v>121</v>
      </c>
      <c r="B122" s="33" t="str">
        <f>'Рейтинговая таблица организаций'!B124</f>
        <v>Муниципальное бюджетное общеобразовательное учреждение "Катайгинская средняя общеобразовательная школа" Верхнекетского района Томской области</v>
      </c>
      <c r="C122" s="31">
        <f>'Рейтинговая таблица организаций'!Q124</f>
        <v>100</v>
      </c>
      <c r="D122" s="31">
        <f>'Рейтинговая таблица организаций'!R124</f>
        <v>100</v>
      </c>
      <c r="E122" s="31">
        <f>'Рейтинговая таблица организаций'!S124</f>
        <v>100</v>
      </c>
      <c r="F122" s="35">
        <f>'Рейтинговая таблица организаций'!T124</f>
        <v>100</v>
      </c>
      <c r="G122" s="31">
        <f>'Рейтинговая таблица организаций'!Z124</f>
        <v>100</v>
      </c>
      <c r="H122" s="31">
        <f>'Рейтинговая таблица организаций'!AB124</f>
        <v>100</v>
      </c>
      <c r="I122" s="35">
        <f>'Рейтинговая таблица организаций'!AC124</f>
        <v>100</v>
      </c>
      <c r="J122" s="31">
        <f>'Рейтинговая таблица организаций'!AH124</f>
        <v>20</v>
      </c>
      <c r="K122" s="85">
        <f>'Рейтинговая таблица организаций'!AI124</f>
        <v>80</v>
      </c>
      <c r="L122" s="85">
        <f>'Рейтинговая таблица организаций'!AJ124</f>
        <v>100</v>
      </c>
      <c r="M122" s="35">
        <f>'Рейтинговая таблица организаций'!AK124</f>
        <v>68</v>
      </c>
      <c r="N122" s="31">
        <f>'Рейтинговая таблица организаций'!AR124</f>
        <v>100</v>
      </c>
      <c r="O122" s="31">
        <f>'Рейтинговая таблица организаций'!AS124</f>
        <v>100</v>
      </c>
      <c r="P122" s="31">
        <f>'Рейтинговая таблица организаций'!AT124</f>
        <v>100</v>
      </c>
      <c r="Q122" s="35">
        <f>'Рейтинговая таблица организаций'!AU124</f>
        <v>100</v>
      </c>
      <c r="R122" s="31">
        <f>'Рейтинговая таблица организаций'!BB124</f>
        <v>100</v>
      </c>
      <c r="S122" s="31">
        <f>'Рейтинговая таблица организаций'!BC124</f>
        <v>100</v>
      </c>
      <c r="T122" s="31">
        <f>'Рейтинговая таблица организаций'!BD124</f>
        <v>100</v>
      </c>
      <c r="U122" s="35">
        <f>'Рейтинговая таблица организаций'!BE124</f>
        <v>100</v>
      </c>
      <c r="V122" s="36">
        <f>'Рейтинговая таблица организаций'!BF124</f>
        <v>93.6</v>
      </c>
    </row>
    <row r="123" spans="1:22">
      <c r="A123" s="33">
        <f>'бланки '!D127</f>
        <v>122</v>
      </c>
      <c r="B123" s="33" t="str">
        <f>'Рейтинговая таблица организаций'!B125</f>
        <v>Муниципальное автономное общеобразовательное учреждение "Белоярская средняя общеобразовательная школа №2"</v>
      </c>
      <c r="C123" s="31">
        <f>'Рейтинговая таблица организаций'!Q125</f>
        <v>100</v>
      </c>
      <c r="D123" s="31">
        <f>'Рейтинговая таблица организаций'!R125</f>
        <v>100</v>
      </c>
      <c r="E123" s="31">
        <f>'Рейтинговая таблица организаций'!S125</f>
        <v>100</v>
      </c>
      <c r="F123" s="35">
        <f>'Рейтинговая таблица организаций'!T125</f>
        <v>100</v>
      </c>
      <c r="G123" s="31">
        <f>'Рейтинговая таблица организаций'!Z125</f>
        <v>100</v>
      </c>
      <c r="H123" s="31">
        <f>'Рейтинговая таблица организаций'!AB125</f>
        <v>100</v>
      </c>
      <c r="I123" s="35">
        <f>'Рейтинговая таблица организаций'!AC125</f>
        <v>100</v>
      </c>
      <c r="J123" s="31">
        <f>'Рейтинговая таблица организаций'!AH125</f>
        <v>80</v>
      </c>
      <c r="K123" s="85">
        <f>'Рейтинговая таблица организаций'!AI125</f>
        <v>100</v>
      </c>
      <c r="L123" s="85">
        <f>'Рейтинговая таблица организаций'!AJ125</f>
        <v>100</v>
      </c>
      <c r="M123" s="35">
        <f>'Рейтинговая таблица организаций'!AK125</f>
        <v>94</v>
      </c>
      <c r="N123" s="31">
        <f>'Рейтинговая таблица организаций'!AR125</f>
        <v>100</v>
      </c>
      <c r="O123" s="31">
        <f>'Рейтинговая таблица организаций'!AS125</f>
        <v>100</v>
      </c>
      <c r="P123" s="31">
        <f>'Рейтинговая таблица организаций'!AT125</f>
        <v>100</v>
      </c>
      <c r="Q123" s="35">
        <f>'Рейтинговая таблица организаций'!AU125</f>
        <v>100</v>
      </c>
      <c r="R123" s="31">
        <f>'Рейтинговая таблица организаций'!BB125</f>
        <v>100</v>
      </c>
      <c r="S123" s="31">
        <f>'Рейтинговая таблица организаций'!BC125</f>
        <v>100</v>
      </c>
      <c r="T123" s="31">
        <f>'Рейтинговая таблица организаций'!BD125</f>
        <v>100</v>
      </c>
      <c r="U123" s="35">
        <f>'Рейтинговая таблица организаций'!BE125</f>
        <v>100</v>
      </c>
      <c r="V123" s="36">
        <f>'Рейтинговая таблица организаций'!BF125</f>
        <v>98.8</v>
      </c>
    </row>
    <row r="124" spans="1:22">
      <c r="A124" s="33">
        <f>'бланки '!D128</f>
        <v>123</v>
      </c>
      <c r="B124" s="33" t="str">
        <f>'Рейтинговая таблица организаций'!B126</f>
        <v>Муниципальное общеобразовательное учреждение «Высоковская средняя общеобразовательная школа» Зырянского района</v>
      </c>
      <c r="C124" s="31">
        <f>'Рейтинговая таблица организаций'!Q126</f>
        <v>100</v>
      </c>
      <c r="D124" s="31">
        <f>'Рейтинговая таблица организаций'!R126</f>
        <v>100</v>
      </c>
      <c r="E124" s="31">
        <f>'Рейтинговая таблица организаций'!S126</f>
        <v>100</v>
      </c>
      <c r="F124" s="35">
        <f>'Рейтинговая таблица организаций'!T126</f>
        <v>100</v>
      </c>
      <c r="G124" s="31">
        <f>'Рейтинговая таблица организаций'!Z126</f>
        <v>100</v>
      </c>
      <c r="H124" s="31">
        <f>'Рейтинговая таблица организаций'!AB126</f>
        <v>100</v>
      </c>
      <c r="I124" s="35">
        <f>'Рейтинговая таблица организаций'!AC126</f>
        <v>100</v>
      </c>
      <c r="J124" s="31">
        <f>'Рейтинговая таблица организаций'!AH126</f>
        <v>40</v>
      </c>
      <c r="K124" s="85">
        <f>'Рейтинговая таблица организаций'!AI126</f>
        <v>60</v>
      </c>
      <c r="L124" s="85">
        <f>'Рейтинговая таблица организаций'!AJ126</f>
        <v>100</v>
      </c>
      <c r="M124" s="35">
        <f>'Рейтинговая таблица организаций'!AK126</f>
        <v>66</v>
      </c>
      <c r="N124" s="31">
        <f>'Рейтинговая таблица организаций'!AR126</f>
        <v>100</v>
      </c>
      <c r="O124" s="31">
        <f>'Рейтинговая таблица организаций'!AS126</f>
        <v>100</v>
      </c>
      <c r="P124" s="31">
        <f>'Рейтинговая таблица организаций'!AT126</f>
        <v>100</v>
      </c>
      <c r="Q124" s="35">
        <f>'Рейтинговая таблица организаций'!AU126</f>
        <v>100</v>
      </c>
      <c r="R124" s="31">
        <f>'Рейтинговая таблица организаций'!BB126</f>
        <v>100</v>
      </c>
      <c r="S124" s="31">
        <f>'Рейтинговая таблица организаций'!BC126</f>
        <v>100</v>
      </c>
      <c r="T124" s="31">
        <f>'Рейтинговая таблица организаций'!BD126</f>
        <v>100</v>
      </c>
      <c r="U124" s="35">
        <f>'Рейтинговая таблица организаций'!BE126</f>
        <v>100</v>
      </c>
      <c r="V124" s="36">
        <f>'Рейтинговая таблица организаций'!BF126</f>
        <v>93.2</v>
      </c>
    </row>
    <row r="125" spans="1:22">
      <c r="A125" s="33">
        <f>'бланки '!D129</f>
        <v>124</v>
      </c>
      <c r="B125" s="33" t="str">
        <f>'Рейтинговая таблица организаций'!B127</f>
        <v>Муниципальное бюджетное общеобразовательное учреждение «Зырянская средняя общеобразовательная школа» Зырянского района</v>
      </c>
      <c r="C125" s="31">
        <f>'Рейтинговая таблица организаций'!Q127</f>
        <v>100</v>
      </c>
      <c r="D125" s="31">
        <f>'Рейтинговая таблица организаций'!R127</f>
        <v>100</v>
      </c>
      <c r="E125" s="31">
        <f>'Рейтинговая таблица организаций'!S127</f>
        <v>100</v>
      </c>
      <c r="F125" s="35">
        <f>'Рейтинговая таблица организаций'!T127</f>
        <v>100</v>
      </c>
      <c r="G125" s="31">
        <f>'Рейтинговая таблица организаций'!Z127</f>
        <v>100</v>
      </c>
      <c r="H125" s="31">
        <f>'Рейтинговая таблица организаций'!AB127</f>
        <v>100</v>
      </c>
      <c r="I125" s="35">
        <f>'Рейтинговая таблица организаций'!AC127</f>
        <v>100</v>
      </c>
      <c r="J125" s="31">
        <f>'Рейтинговая таблица организаций'!AH127</f>
        <v>80</v>
      </c>
      <c r="K125" s="85">
        <f>'Рейтинговая таблица организаций'!AI127</f>
        <v>60</v>
      </c>
      <c r="L125" s="85">
        <f>'Рейтинговая таблица организаций'!AJ127</f>
        <v>100</v>
      </c>
      <c r="M125" s="35">
        <f>'Рейтинговая таблица организаций'!AK127</f>
        <v>78</v>
      </c>
      <c r="N125" s="31">
        <f>'Рейтинговая таблица организаций'!AR127</f>
        <v>100</v>
      </c>
      <c r="O125" s="31">
        <f>'Рейтинговая таблица организаций'!AS127</f>
        <v>100</v>
      </c>
      <c r="P125" s="31">
        <f>'Рейтинговая таблица организаций'!AT127</f>
        <v>100</v>
      </c>
      <c r="Q125" s="35">
        <f>'Рейтинговая таблица организаций'!AU127</f>
        <v>100</v>
      </c>
      <c r="R125" s="31">
        <f>'Рейтинговая таблица организаций'!BB127</f>
        <v>100</v>
      </c>
      <c r="S125" s="31">
        <f>'Рейтинговая таблица организаций'!BC127</f>
        <v>100</v>
      </c>
      <c r="T125" s="31">
        <f>'Рейтинговая таблица организаций'!BD127</f>
        <v>100</v>
      </c>
      <c r="U125" s="35">
        <f>'Рейтинговая таблица организаций'!BE127</f>
        <v>100</v>
      </c>
      <c r="V125" s="36">
        <f>'Рейтинговая таблица организаций'!BF127</f>
        <v>95.6</v>
      </c>
    </row>
    <row r="126" spans="1:22">
      <c r="A126" s="33">
        <f>'бланки '!D130</f>
        <v>125</v>
      </c>
      <c r="B126" s="33" t="str">
        <f>'Рейтинговая таблица организаций'!B128</f>
        <v>Муниципальное бюджетное общеобразовательное учреждение «Берлинская основная общеобразовательная школа» Зырянского района</v>
      </c>
      <c r="C126" s="31">
        <f>'Рейтинговая таблица организаций'!Q128</f>
        <v>100</v>
      </c>
      <c r="D126" s="31">
        <f>'Рейтинговая таблица организаций'!R128</f>
        <v>100</v>
      </c>
      <c r="E126" s="31">
        <f>'Рейтинговая таблица организаций'!S128</f>
        <v>100</v>
      </c>
      <c r="F126" s="35">
        <f>'Рейтинговая таблица организаций'!T128</f>
        <v>100</v>
      </c>
      <c r="G126" s="31">
        <f>'Рейтинговая таблица организаций'!Z128</f>
        <v>100</v>
      </c>
      <c r="H126" s="31">
        <f>'Рейтинговая таблица организаций'!AB128</f>
        <v>100</v>
      </c>
      <c r="I126" s="35">
        <f>'Рейтинговая таблица организаций'!AC128</f>
        <v>100</v>
      </c>
      <c r="J126" s="31">
        <f>'Рейтинговая таблица организаций'!AH128</f>
        <v>20</v>
      </c>
      <c r="K126" s="85">
        <f>'Рейтинговая таблица организаций'!AI128</f>
        <v>80</v>
      </c>
      <c r="L126" s="85">
        <f>'Рейтинговая таблица организаций'!AJ128</f>
        <v>100</v>
      </c>
      <c r="M126" s="35">
        <f>'Рейтинговая таблица организаций'!AK128</f>
        <v>68</v>
      </c>
      <c r="N126" s="31">
        <f>'Рейтинговая таблица организаций'!AR128</f>
        <v>100</v>
      </c>
      <c r="O126" s="31">
        <f>'Рейтинговая таблица организаций'!AS128</f>
        <v>100</v>
      </c>
      <c r="P126" s="31">
        <f>'Рейтинговая таблица организаций'!AT128</f>
        <v>100</v>
      </c>
      <c r="Q126" s="35">
        <f>'Рейтинговая таблица организаций'!AU128</f>
        <v>100</v>
      </c>
      <c r="R126" s="31">
        <f>'Рейтинговая таблица организаций'!BB128</f>
        <v>100</v>
      </c>
      <c r="S126" s="31">
        <f>'Рейтинговая таблица организаций'!BC128</f>
        <v>100</v>
      </c>
      <c r="T126" s="31">
        <f>'Рейтинговая таблица организаций'!BD128</f>
        <v>100</v>
      </c>
      <c r="U126" s="35">
        <f>'Рейтинговая таблица организаций'!BE128</f>
        <v>100</v>
      </c>
      <c r="V126" s="36">
        <f>'Рейтинговая таблица организаций'!BF128</f>
        <v>93.6</v>
      </c>
    </row>
    <row r="127" spans="1:22">
      <c r="A127" s="33">
        <f>'бланки '!D131</f>
        <v>126</v>
      </c>
      <c r="B127" s="33" t="str">
        <f>'Рейтинговая таблица организаций'!B129</f>
        <v>Муниципальное бюджетное общеобразовательное учреждение «Семёновская основная общеобразовательная школа» Зырянского района</v>
      </c>
      <c r="C127" s="31">
        <f>'Рейтинговая таблица организаций'!Q129</f>
        <v>100</v>
      </c>
      <c r="D127" s="31">
        <f>'Рейтинговая таблица организаций'!R129</f>
        <v>100</v>
      </c>
      <c r="E127" s="31">
        <f>'Рейтинговая таблица организаций'!S129</f>
        <v>100</v>
      </c>
      <c r="F127" s="35">
        <f>'Рейтинговая таблица организаций'!T129</f>
        <v>100</v>
      </c>
      <c r="G127" s="31">
        <f>'Рейтинговая таблица организаций'!Z129</f>
        <v>100</v>
      </c>
      <c r="H127" s="31">
        <f>'Рейтинговая таблица организаций'!AB129</f>
        <v>100</v>
      </c>
      <c r="I127" s="35">
        <f>'Рейтинговая таблица организаций'!AC129</f>
        <v>100</v>
      </c>
      <c r="J127" s="31">
        <f>'Рейтинговая таблица организаций'!AH129</f>
        <v>40</v>
      </c>
      <c r="K127" s="85">
        <f>'Рейтинговая таблица организаций'!AI129</f>
        <v>60</v>
      </c>
      <c r="L127" s="85">
        <f>'Рейтинговая таблица организаций'!AJ129</f>
        <v>100</v>
      </c>
      <c r="M127" s="35">
        <f>'Рейтинговая таблица организаций'!AK129</f>
        <v>66</v>
      </c>
      <c r="N127" s="31">
        <f>'Рейтинговая таблица организаций'!AR129</f>
        <v>100</v>
      </c>
      <c r="O127" s="31">
        <f>'Рейтинговая таблица организаций'!AS129</f>
        <v>100</v>
      </c>
      <c r="P127" s="31">
        <f>'Рейтинговая таблица организаций'!AT129</f>
        <v>100</v>
      </c>
      <c r="Q127" s="35">
        <f>'Рейтинговая таблица организаций'!AU129</f>
        <v>100</v>
      </c>
      <c r="R127" s="31">
        <f>'Рейтинговая таблица организаций'!BB129</f>
        <v>100</v>
      </c>
      <c r="S127" s="31">
        <f>'Рейтинговая таблица организаций'!BC129</f>
        <v>100</v>
      </c>
      <c r="T127" s="31">
        <f>'Рейтинговая таблица организаций'!BD129</f>
        <v>100</v>
      </c>
      <c r="U127" s="35">
        <f>'Рейтинговая таблица организаций'!BE129</f>
        <v>100</v>
      </c>
      <c r="V127" s="36">
        <f>'Рейтинговая таблица организаций'!BF129</f>
        <v>93.2</v>
      </c>
    </row>
    <row r="128" spans="1:22">
      <c r="A128" s="33">
        <f>'бланки '!D132</f>
        <v>127</v>
      </c>
      <c r="B128" s="33" t="str">
        <f>'Рейтинговая таблица организаций'!B130</f>
        <v>Муниципальное бюджетное общеобразовательное учреждение «Дубровская основная общеобразовательная школа» Зырянского района</v>
      </c>
      <c r="C128" s="31">
        <f>'Рейтинговая таблица организаций'!Q130</f>
        <v>100</v>
      </c>
      <c r="D128" s="31">
        <f>'Рейтинговая таблица организаций'!R130</f>
        <v>100</v>
      </c>
      <c r="E128" s="31">
        <f>'Рейтинговая таблица организаций'!S130</f>
        <v>100</v>
      </c>
      <c r="F128" s="35">
        <f>'Рейтинговая таблица организаций'!T130</f>
        <v>100</v>
      </c>
      <c r="G128" s="31">
        <f>'Рейтинговая таблица организаций'!Z130</f>
        <v>100</v>
      </c>
      <c r="H128" s="31">
        <f>'Рейтинговая таблица организаций'!AB130</f>
        <v>100</v>
      </c>
      <c r="I128" s="35">
        <f>'Рейтинговая таблица организаций'!AC130</f>
        <v>100</v>
      </c>
      <c r="J128" s="31">
        <f>'Рейтинговая таблица организаций'!AH130</f>
        <v>0</v>
      </c>
      <c r="K128" s="85">
        <f>'Рейтинговая таблица организаций'!AI130</f>
        <v>80</v>
      </c>
      <c r="L128" s="85">
        <f>'Рейтинговая таблица организаций'!AJ130</f>
        <v>100</v>
      </c>
      <c r="M128" s="35">
        <f>'Рейтинговая таблица организаций'!AK130</f>
        <v>62</v>
      </c>
      <c r="N128" s="31">
        <f>'Рейтинговая таблица организаций'!AR130</f>
        <v>100</v>
      </c>
      <c r="O128" s="31">
        <f>'Рейтинговая таблица организаций'!AS130</f>
        <v>100</v>
      </c>
      <c r="P128" s="31">
        <f>'Рейтинговая таблица организаций'!AT130</f>
        <v>100</v>
      </c>
      <c r="Q128" s="35">
        <f>'Рейтинговая таблица организаций'!AU130</f>
        <v>100</v>
      </c>
      <c r="R128" s="31">
        <f>'Рейтинговая таблица организаций'!BB130</f>
        <v>100</v>
      </c>
      <c r="S128" s="31">
        <f>'Рейтинговая таблица организаций'!BC130</f>
        <v>100</v>
      </c>
      <c r="T128" s="31">
        <f>'Рейтинговая таблица организаций'!BD130</f>
        <v>100</v>
      </c>
      <c r="U128" s="35">
        <f>'Рейтинговая таблица организаций'!BE130</f>
        <v>100</v>
      </c>
      <c r="V128" s="36">
        <f>'Рейтинговая таблица организаций'!BF130</f>
        <v>92.4</v>
      </c>
    </row>
    <row r="129" spans="1:22">
      <c r="A129" s="33">
        <f>'бланки '!D133</f>
        <v>128</v>
      </c>
      <c r="B129" s="33" t="str">
        <f>'Рейтинговая таблица организаций'!B131</f>
        <v>Муниципальное общеобразовательное учреждение «Чердатская средняя общеобразовательная школа» Зырянского района</v>
      </c>
      <c r="C129" s="31">
        <f>'Рейтинговая таблица организаций'!Q131</f>
        <v>100</v>
      </c>
      <c r="D129" s="31">
        <f>'Рейтинговая таблица организаций'!R131</f>
        <v>100</v>
      </c>
      <c r="E129" s="31">
        <f>'Рейтинговая таблица организаций'!S131</f>
        <v>100</v>
      </c>
      <c r="F129" s="35">
        <f>'Рейтинговая таблица организаций'!T131</f>
        <v>100</v>
      </c>
      <c r="G129" s="31">
        <f>'Рейтинговая таблица организаций'!Z131</f>
        <v>100</v>
      </c>
      <c r="H129" s="31">
        <f>'Рейтинговая таблица организаций'!AB131</f>
        <v>100</v>
      </c>
      <c r="I129" s="35">
        <f>'Рейтинговая таблица организаций'!AC131</f>
        <v>100</v>
      </c>
      <c r="J129" s="31">
        <f>'Рейтинговая таблица организаций'!AH131</f>
        <v>20</v>
      </c>
      <c r="K129" s="85">
        <f>'Рейтинговая таблица организаций'!AI131</f>
        <v>80</v>
      </c>
      <c r="L129" s="85">
        <f>'Рейтинговая таблица организаций'!AJ131</f>
        <v>100</v>
      </c>
      <c r="M129" s="35">
        <f>'Рейтинговая таблица организаций'!AK131</f>
        <v>68</v>
      </c>
      <c r="N129" s="31">
        <f>'Рейтинговая таблица организаций'!AR131</f>
        <v>100</v>
      </c>
      <c r="O129" s="31">
        <f>'Рейтинговая таблица организаций'!AS131</f>
        <v>100</v>
      </c>
      <c r="P129" s="31">
        <f>'Рейтинговая таблица организаций'!AT131</f>
        <v>100</v>
      </c>
      <c r="Q129" s="35">
        <f>'Рейтинговая таблица организаций'!AU131</f>
        <v>100</v>
      </c>
      <c r="R129" s="31">
        <f>'Рейтинговая таблица организаций'!BB131</f>
        <v>100</v>
      </c>
      <c r="S129" s="31">
        <f>'Рейтинговая таблица организаций'!BC131</f>
        <v>100</v>
      </c>
      <c r="T129" s="31">
        <f>'Рейтинговая таблица организаций'!BD131</f>
        <v>100</v>
      </c>
      <c r="U129" s="35">
        <f>'Рейтинговая таблица организаций'!BE131</f>
        <v>100</v>
      </c>
      <c r="V129" s="36">
        <f>'Рейтинговая таблица организаций'!BF131</f>
        <v>93.6</v>
      </c>
    </row>
    <row r="130" spans="1:22">
      <c r="A130" s="33">
        <f>'бланки '!D134</f>
        <v>129</v>
      </c>
      <c r="B130" s="33" t="str">
        <f>'Рейтинговая таблица организаций'!B132</f>
        <v>Муниципальное казённое общеобразовательное учреждение «Староюгинская основная общеобразовательная школа»</v>
      </c>
      <c r="C130" s="31">
        <f>'Рейтинговая таблица организаций'!Q132</f>
        <v>100</v>
      </c>
      <c r="D130" s="31">
        <f>'Рейтинговая таблица организаций'!R132</f>
        <v>100</v>
      </c>
      <c r="E130" s="31">
        <f>'Рейтинговая таблица организаций'!S132</f>
        <v>100</v>
      </c>
      <c r="F130" s="35">
        <f>'Рейтинговая таблица организаций'!T132</f>
        <v>100</v>
      </c>
      <c r="G130" s="31">
        <f>'Рейтинговая таблица организаций'!Z132</f>
        <v>100</v>
      </c>
      <c r="H130" s="31">
        <f>'Рейтинговая таблица организаций'!AB132</f>
        <v>100</v>
      </c>
      <c r="I130" s="35">
        <f>'Рейтинговая таблица организаций'!AC132</f>
        <v>100</v>
      </c>
      <c r="J130" s="31">
        <f>'Рейтинговая таблица организаций'!AH132</f>
        <v>40</v>
      </c>
      <c r="K130" s="85">
        <f>'Рейтинговая таблица организаций'!AI132</f>
        <v>100</v>
      </c>
      <c r="L130" s="85">
        <f>'Рейтинговая таблица организаций'!AJ132</f>
        <v>100</v>
      </c>
      <c r="M130" s="35">
        <f>'Рейтинговая таблица организаций'!AK132</f>
        <v>82</v>
      </c>
      <c r="N130" s="31">
        <f>'Рейтинговая таблица организаций'!AR132</f>
        <v>100</v>
      </c>
      <c r="O130" s="31">
        <f>'Рейтинговая таблица организаций'!AS132</f>
        <v>100</v>
      </c>
      <c r="P130" s="31">
        <f>'Рейтинговая таблица организаций'!AT132</f>
        <v>100</v>
      </c>
      <c r="Q130" s="35">
        <f>'Рейтинговая таблица организаций'!AU132</f>
        <v>100</v>
      </c>
      <c r="R130" s="31">
        <f>'Рейтинговая таблица организаций'!BB132</f>
        <v>100</v>
      </c>
      <c r="S130" s="31">
        <f>'Рейтинговая таблица организаций'!BC132</f>
        <v>100</v>
      </c>
      <c r="T130" s="31">
        <f>'Рейтинговая таблица организаций'!BD132</f>
        <v>100</v>
      </c>
      <c r="U130" s="35">
        <f>'Рейтинговая таблица организаций'!BE132</f>
        <v>100</v>
      </c>
      <c r="V130" s="36">
        <f>'Рейтинговая таблица организаций'!BF132</f>
        <v>96.4</v>
      </c>
    </row>
    <row r="131" spans="1:22">
      <c r="A131" s="33">
        <f>'бланки '!D135</f>
        <v>130</v>
      </c>
      <c r="B131" s="33" t="str">
        <f>'Рейтинговая таблица организаций'!B133</f>
        <v>Муниципальное казённое общеобразовательное учреждение "Вертикосская средняя общеобразовательная школа"</v>
      </c>
      <c r="C131" s="31">
        <f>'Рейтинговая таблица организаций'!Q133</f>
        <v>100</v>
      </c>
      <c r="D131" s="31">
        <f>'Рейтинговая таблица организаций'!R133</f>
        <v>100</v>
      </c>
      <c r="E131" s="31">
        <f>'Рейтинговая таблица организаций'!S133</f>
        <v>100</v>
      </c>
      <c r="F131" s="35">
        <f>'Рейтинговая таблица организаций'!T133</f>
        <v>100</v>
      </c>
      <c r="G131" s="31">
        <f>'Рейтинговая таблица организаций'!Z133</f>
        <v>100</v>
      </c>
      <c r="H131" s="31">
        <f>'Рейтинговая таблица организаций'!AB133</f>
        <v>100</v>
      </c>
      <c r="I131" s="35">
        <f>'Рейтинговая таблица организаций'!AC133</f>
        <v>100</v>
      </c>
      <c r="J131" s="31">
        <f>'Рейтинговая таблица организаций'!AH133</f>
        <v>40</v>
      </c>
      <c r="K131" s="85">
        <f>'Рейтинговая таблица организаций'!AI133</f>
        <v>100</v>
      </c>
      <c r="L131" s="85">
        <f>'Рейтинговая таблица организаций'!AJ133</f>
        <v>100</v>
      </c>
      <c r="M131" s="35">
        <f>'Рейтинговая таблица организаций'!AK133</f>
        <v>82</v>
      </c>
      <c r="N131" s="31">
        <f>'Рейтинговая таблица организаций'!AR133</f>
        <v>100</v>
      </c>
      <c r="O131" s="31">
        <f>'Рейтинговая таблица организаций'!AS133</f>
        <v>100</v>
      </c>
      <c r="P131" s="31">
        <f>'Рейтинговая таблица организаций'!AT133</f>
        <v>100</v>
      </c>
      <c r="Q131" s="35">
        <f>'Рейтинговая таблица организаций'!AU133</f>
        <v>100</v>
      </c>
      <c r="R131" s="31">
        <f>'Рейтинговая таблица организаций'!BB133</f>
        <v>100</v>
      </c>
      <c r="S131" s="31">
        <f>'Рейтинговая таблица организаций'!BC133</f>
        <v>100</v>
      </c>
      <c r="T131" s="31">
        <f>'Рейтинговая таблица организаций'!BD133</f>
        <v>100</v>
      </c>
      <c r="U131" s="35">
        <f>'Рейтинговая таблица организаций'!BE133</f>
        <v>100</v>
      </c>
      <c r="V131" s="36">
        <f>'Рейтинговая таблица организаций'!BF133</f>
        <v>96.4</v>
      </c>
    </row>
    <row r="132" spans="1:22">
      <c r="A132" s="33">
        <f>'бланки '!D136</f>
        <v>131</v>
      </c>
      <c r="B132" s="33" t="str">
        <f>'Рейтинговая таблица организаций'!B134</f>
        <v>Муниципальное бюджетное общеобразовательное учреждение «Каргасокская средняя общеобразовательная школа №2»</v>
      </c>
      <c r="C132" s="31">
        <f>'Рейтинговая таблица организаций'!Q134</f>
        <v>100</v>
      </c>
      <c r="D132" s="31">
        <f>'Рейтинговая таблица организаций'!R134</f>
        <v>100</v>
      </c>
      <c r="E132" s="31">
        <f>'Рейтинговая таблица организаций'!S134</f>
        <v>100</v>
      </c>
      <c r="F132" s="35">
        <f>'Рейтинговая таблица организаций'!T134</f>
        <v>100</v>
      </c>
      <c r="G132" s="31">
        <f>'Рейтинговая таблица организаций'!Z134</f>
        <v>100</v>
      </c>
      <c r="H132" s="31">
        <f>'Рейтинговая таблица организаций'!AB134</f>
        <v>100</v>
      </c>
      <c r="I132" s="35">
        <f>'Рейтинговая таблица организаций'!AC134</f>
        <v>100</v>
      </c>
      <c r="J132" s="31">
        <f>'Рейтинговая таблица организаций'!AH134</f>
        <v>40</v>
      </c>
      <c r="K132" s="85">
        <f>'Рейтинговая таблица организаций'!AI134</f>
        <v>60</v>
      </c>
      <c r="L132" s="85">
        <f>'Рейтинговая таблица организаций'!AJ134</f>
        <v>100</v>
      </c>
      <c r="M132" s="35">
        <f>'Рейтинговая таблица организаций'!AK134</f>
        <v>66</v>
      </c>
      <c r="N132" s="31">
        <f>'Рейтинговая таблица организаций'!AR134</f>
        <v>100</v>
      </c>
      <c r="O132" s="31">
        <f>'Рейтинговая таблица организаций'!AS134</f>
        <v>100</v>
      </c>
      <c r="P132" s="31">
        <f>'Рейтинговая таблица организаций'!AT134</f>
        <v>100</v>
      </c>
      <c r="Q132" s="35">
        <f>'Рейтинговая таблица организаций'!AU134</f>
        <v>100</v>
      </c>
      <c r="R132" s="31">
        <f>'Рейтинговая таблица организаций'!BB134</f>
        <v>100</v>
      </c>
      <c r="S132" s="31">
        <f>'Рейтинговая таблица организаций'!BC134</f>
        <v>100</v>
      </c>
      <c r="T132" s="31">
        <f>'Рейтинговая таблица организаций'!BD134</f>
        <v>100</v>
      </c>
      <c r="U132" s="35">
        <f>'Рейтинговая таблица организаций'!BE134</f>
        <v>100</v>
      </c>
      <c r="V132" s="36">
        <f>'Рейтинговая таблица организаций'!BF134</f>
        <v>93.2</v>
      </c>
    </row>
    <row r="133" spans="1:22">
      <c r="A133" s="33">
        <f>'бланки '!D137</f>
        <v>132</v>
      </c>
      <c r="B133" s="33" t="str">
        <f>'Рейтинговая таблица организаций'!B135</f>
        <v>Муниципальное казённое общеобразовательное учреждение «Тымская основная общеобразовательная школа»</v>
      </c>
      <c r="C133" s="31">
        <f>'Рейтинговая таблица организаций'!Q135</f>
        <v>100</v>
      </c>
      <c r="D133" s="31">
        <f>'Рейтинговая таблица организаций'!R135</f>
        <v>100</v>
      </c>
      <c r="E133" s="31">
        <f>'Рейтинговая таблица организаций'!S135</f>
        <v>100</v>
      </c>
      <c r="F133" s="35">
        <f>'Рейтинговая таблица организаций'!T135</f>
        <v>100</v>
      </c>
      <c r="G133" s="31">
        <f>'Рейтинговая таблица организаций'!Z135</f>
        <v>100</v>
      </c>
      <c r="H133" s="31">
        <f>'Рейтинговая таблица организаций'!AB135</f>
        <v>100</v>
      </c>
      <c r="I133" s="35">
        <f>'Рейтинговая таблица организаций'!AC135</f>
        <v>100</v>
      </c>
      <c r="J133" s="31">
        <f>'Рейтинговая таблица организаций'!AH135</f>
        <v>40</v>
      </c>
      <c r="K133" s="85">
        <f>'Рейтинговая таблица организаций'!AI135</f>
        <v>80</v>
      </c>
      <c r="L133" s="85">
        <f>'Рейтинговая таблица организаций'!AJ135</f>
        <v>100</v>
      </c>
      <c r="M133" s="35">
        <f>'Рейтинговая таблица организаций'!AK135</f>
        <v>74</v>
      </c>
      <c r="N133" s="31">
        <f>'Рейтинговая таблица организаций'!AR135</f>
        <v>100</v>
      </c>
      <c r="O133" s="31">
        <f>'Рейтинговая таблица организаций'!AS135</f>
        <v>100</v>
      </c>
      <c r="P133" s="31">
        <f>'Рейтинговая таблица организаций'!AT135</f>
        <v>100</v>
      </c>
      <c r="Q133" s="35">
        <f>'Рейтинговая таблица организаций'!AU135</f>
        <v>100</v>
      </c>
      <c r="R133" s="31">
        <f>'Рейтинговая таблица организаций'!BB135</f>
        <v>100</v>
      </c>
      <c r="S133" s="31">
        <f>'Рейтинговая таблица организаций'!BC135</f>
        <v>100</v>
      </c>
      <c r="T133" s="31">
        <f>'Рейтинговая таблица организаций'!BD135</f>
        <v>100</v>
      </c>
      <c r="U133" s="35">
        <f>'Рейтинговая таблица организаций'!BE135</f>
        <v>100</v>
      </c>
      <c r="V133" s="36">
        <f>'Рейтинговая таблица организаций'!BF135</f>
        <v>94.8</v>
      </c>
    </row>
    <row r="134" spans="1:22">
      <c r="A134" s="33">
        <f>'бланки '!D138</f>
        <v>133</v>
      </c>
      <c r="B134" s="33" t="str">
        <f>'Рейтинговая таблица организаций'!B136</f>
        <v>Муниципальное казённое общеобразовательное учреждение «Усть-Тымская основная общеобразовательная школа»</v>
      </c>
      <c r="C134" s="31">
        <f>'Рейтинговая таблица организаций'!Q136</f>
        <v>100</v>
      </c>
      <c r="D134" s="31">
        <f>'Рейтинговая таблица организаций'!R136</f>
        <v>100</v>
      </c>
      <c r="E134" s="31">
        <f>'Рейтинговая таблица организаций'!S136</f>
        <v>100</v>
      </c>
      <c r="F134" s="35">
        <f>'Рейтинговая таблица организаций'!T136</f>
        <v>100</v>
      </c>
      <c r="G134" s="31">
        <f>'Рейтинговая таблица организаций'!Z136</f>
        <v>100</v>
      </c>
      <c r="H134" s="31">
        <f>'Рейтинговая таблица организаций'!AB136</f>
        <v>100</v>
      </c>
      <c r="I134" s="35">
        <f>'Рейтинговая таблица организаций'!AC136</f>
        <v>100</v>
      </c>
      <c r="J134" s="31">
        <f>'Рейтинговая таблица организаций'!AH136</f>
        <v>40</v>
      </c>
      <c r="K134" s="85">
        <f>'Рейтинговая таблица организаций'!AI136</f>
        <v>60</v>
      </c>
      <c r="L134" s="85">
        <f>'Рейтинговая таблица организаций'!AJ136</f>
        <v>100</v>
      </c>
      <c r="M134" s="35">
        <f>'Рейтинговая таблица организаций'!AK136</f>
        <v>66</v>
      </c>
      <c r="N134" s="31">
        <f>'Рейтинговая таблица организаций'!AR136</f>
        <v>100</v>
      </c>
      <c r="O134" s="31">
        <f>'Рейтинговая таблица организаций'!AS136</f>
        <v>100</v>
      </c>
      <c r="P134" s="31">
        <f>'Рейтинговая таблица организаций'!AT136</f>
        <v>100</v>
      </c>
      <c r="Q134" s="35">
        <f>'Рейтинговая таблица организаций'!AU136</f>
        <v>100</v>
      </c>
      <c r="R134" s="31">
        <f>'Рейтинговая таблица организаций'!BB136</f>
        <v>100</v>
      </c>
      <c r="S134" s="31">
        <f>'Рейтинговая таблица организаций'!BC136</f>
        <v>100</v>
      </c>
      <c r="T134" s="31">
        <f>'Рейтинговая таблица организаций'!BD136</f>
        <v>100</v>
      </c>
      <c r="U134" s="35">
        <f>'Рейтинговая таблица организаций'!BE136</f>
        <v>100</v>
      </c>
      <c r="V134" s="36">
        <f>'Рейтинговая таблица организаций'!BF136</f>
        <v>93.2</v>
      </c>
    </row>
    <row r="135" spans="1:22">
      <c r="A135" s="33">
        <f>'бланки '!D139</f>
        <v>134</v>
      </c>
      <c r="B135" s="33" t="str">
        <f>'Рейтинговая таблица организаций'!B137</f>
        <v>Муниципальное бюджетное общеобразовательное учреждение Каргасокская средняя общеобразовательная школа-интернат №1</v>
      </c>
      <c r="C135" s="31">
        <f>'Рейтинговая таблица организаций'!Q137</f>
        <v>100</v>
      </c>
      <c r="D135" s="31">
        <f>'Рейтинговая таблица организаций'!R137</f>
        <v>100</v>
      </c>
      <c r="E135" s="31">
        <f>'Рейтинговая таблица организаций'!S137</f>
        <v>100</v>
      </c>
      <c r="F135" s="35">
        <f>'Рейтинговая таблица организаций'!T137</f>
        <v>100</v>
      </c>
      <c r="G135" s="31">
        <f>'Рейтинговая таблица организаций'!Z137</f>
        <v>100</v>
      </c>
      <c r="H135" s="31">
        <f>'Рейтинговая таблица организаций'!AB137</f>
        <v>100</v>
      </c>
      <c r="I135" s="35">
        <f>'Рейтинговая таблица организаций'!AC137</f>
        <v>100</v>
      </c>
      <c r="J135" s="31">
        <f>'Рейтинговая таблица организаций'!AH137</f>
        <v>60</v>
      </c>
      <c r="K135" s="85">
        <f>'Рейтинговая таблица организаций'!AI137</f>
        <v>80</v>
      </c>
      <c r="L135" s="85">
        <f>'Рейтинговая таблица организаций'!AJ137</f>
        <v>100</v>
      </c>
      <c r="M135" s="35">
        <f>'Рейтинговая таблица организаций'!AK137</f>
        <v>80</v>
      </c>
      <c r="N135" s="31">
        <f>'Рейтинговая таблица организаций'!AR137</f>
        <v>100</v>
      </c>
      <c r="O135" s="31">
        <f>'Рейтинговая таблица организаций'!AS137</f>
        <v>100</v>
      </c>
      <c r="P135" s="31">
        <f>'Рейтинговая таблица организаций'!AT137</f>
        <v>100</v>
      </c>
      <c r="Q135" s="35">
        <f>'Рейтинговая таблица организаций'!AU137</f>
        <v>100</v>
      </c>
      <c r="R135" s="31">
        <f>'Рейтинговая таблица организаций'!BB137</f>
        <v>100</v>
      </c>
      <c r="S135" s="31">
        <f>'Рейтинговая таблица организаций'!BC137</f>
        <v>100</v>
      </c>
      <c r="T135" s="31">
        <f>'Рейтинговая таблица организаций'!BD137</f>
        <v>100</v>
      </c>
      <c r="U135" s="35">
        <f>'Рейтинговая таблица организаций'!BE137</f>
        <v>100</v>
      </c>
      <c r="V135" s="36">
        <f>'Рейтинговая таблица организаций'!BF137</f>
        <v>96</v>
      </c>
    </row>
    <row r="136" spans="1:22">
      <c r="A136" s="33">
        <f>'бланки '!D140</f>
        <v>135</v>
      </c>
      <c r="B136" s="33" t="str">
        <f>'Рейтинговая таблица организаций'!B138</f>
        <v>Муниципальное казённое общеобразовательное учреждение «Павловская основная общеобразовательная школа»</v>
      </c>
      <c r="C136" s="31">
        <f>'Рейтинговая таблица организаций'!Q138</f>
        <v>100</v>
      </c>
      <c r="D136" s="31">
        <f>'Рейтинговая таблица организаций'!R138</f>
        <v>100</v>
      </c>
      <c r="E136" s="31">
        <f>'Рейтинговая таблица организаций'!S138</f>
        <v>100</v>
      </c>
      <c r="F136" s="35">
        <f>'Рейтинговая таблица организаций'!T138</f>
        <v>100</v>
      </c>
      <c r="G136" s="31">
        <f>'Рейтинговая таблица организаций'!Z138</f>
        <v>100</v>
      </c>
      <c r="H136" s="31">
        <f>'Рейтинговая таблица организаций'!AB138</f>
        <v>100</v>
      </c>
      <c r="I136" s="35">
        <f>'Рейтинговая таблица организаций'!AC138</f>
        <v>100</v>
      </c>
      <c r="J136" s="31">
        <f>'Рейтинговая таблица организаций'!AH138</f>
        <v>20</v>
      </c>
      <c r="K136" s="85">
        <f>'Рейтинговая таблица организаций'!AI138</f>
        <v>100</v>
      </c>
      <c r="L136" s="85">
        <f>'Рейтинговая таблица организаций'!AJ138</f>
        <v>100</v>
      </c>
      <c r="M136" s="35">
        <f>'Рейтинговая таблица организаций'!AK138</f>
        <v>76</v>
      </c>
      <c r="N136" s="31">
        <f>'Рейтинговая таблица организаций'!AR138</f>
        <v>100</v>
      </c>
      <c r="O136" s="31">
        <f>'Рейтинговая таблица организаций'!AS138</f>
        <v>100</v>
      </c>
      <c r="P136" s="31">
        <f>'Рейтинговая таблица организаций'!AT138</f>
        <v>100</v>
      </c>
      <c r="Q136" s="35">
        <f>'Рейтинговая таблица организаций'!AU138</f>
        <v>100</v>
      </c>
      <c r="R136" s="31">
        <f>'Рейтинговая таблица организаций'!BB138</f>
        <v>100</v>
      </c>
      <c r="S136" s="31">
        <f>'Рейтинговая таблица организаций'!BC138</f>
        <v>100</v>
      </c>
      <c r="T136" s="31">
        <f>'Рейтинговая таблица организаций'!BD138</f>
        <v>100</v>
      </c>
      <c r="U136" s="35">
        <f>'Рейтинговая таблица организаций'!BE138</f>
        <v>100</v>
      </c>
      <c r="V136" s="36">
        <f>'Рейтинговая таблица организаций'!BF138</f>
        <v>95.2</v>
      </c>
    </row>
    <row r="137" spans="1:22">
      <c r="A137" s="33">
        <f>'бланки '!D141</f>
        <v>136</v>
      </c>
      <c r="B137" s="33" t="str">
        <f>'Рейтинговая таблица организаций'!B139</f>
        <v>Муниципальное казённое общеобразовательное учреждение "Средневасюганская средняя общеобразовательная школа"</v>
      </c>
      <c r="C137" s="31">
        <f>'Рейтинговая таблица организаций'!Q139</f>
        <v>100</v>
      </c>
      <c r="D137" s="31">
        <f>'Рейтинговая таблица организаций'!R139</f>
        <v>100</v>
      </c>
      <c r="E137" s="31">
        <f>'Рейтинговая таблица организаций'!S139</f>
        <v>100</v>
      </c>
      <c r="F137" s="35">
        <f>'Рейтинговая таблица организаций'!T139</f>
        <v>100</v>
      </c>
      <c r="G137" s="31">
        <f>'Рейтинговая таблица организаций'!Z139</f>
        <v>100</v>
      </c>
      <c r="H137" s="31">
        <f>'Рейтинговая таблица организаций'!AB139</f>
        <v>100</v>
      </c>
      <c r="I137" s="35">
        <f>'Рейтинговая таблица организаций'!AC139</f>
        <v>100</v>
      </c>
      <c r="J137" s="31">
        <f>'Рейтинговая таблица организаций'!AH139</f>
        <v>60</v>
      </c>
      <c r="K137" s="85">
        <f>'Рейтинговая таблица организаций'!AI139</f>
        <v>80</v>
      </c>
      <c r="L137" s="85">
        <f>'Рейтинговая таблица организаций'!AJ139</f>
        <v>100</v>
      </c>
      <c r="M137" s="35">
        <f>'Рейтинговая таблица организаций'!AK139</f>
        <v>80</v>
      </c>
      <c r="N137" s="31">
        <f>'Рейтинговая таблица организаций'!AR139</f>
        <v>100</v>
      </c>
      <c r="O137" s="31">
        <f>'Рейтинговая таблица организаций'!AS139</f>
        <v>100</v>
      </c>
      <c r="P137" s="31">
        <f>'Рейтинговая таблица организаций'!AT139</f>
        <v>100</v>
      </c>
      <c r="Q137" s="35">
        <f>'Рейтинговая таблица организаций'!AU139</f>
        <v>100</v>
      </c>
      <c r="R137" s="31">
        <f>'Рейтинговая таблица организаций'!BB139</f>
        <v>100</v>
      </c>
      <c r="S137" s="31">
        <f>'Рейтинговая таблица организаций'!BC139</f>
        <v>100</v>
      </c>
      <c r="T137" s="31">
        <f>'Рейтинговая таблица организаций'!BD139</f>
        <v>100</v>
      </c>
      <c r="U137" s="35">
        <f>'Рейтинговая таблица организаций'!BE139</f>
        <v>100</v>
      </c>
      <c r="V137" s="36">
        <f>'Рейтинговая таблица организаций'!BF139</f>
        <v>96</v>
      </c>
    </row>
    <row r="138" spans="1:22">
      <c r="A138" s="33">
        <f>'бланки '!D142</f>
        <v>137</v>
      </c>
      <c r="B138" s="33" t="str">
        <f>'Рейтинговая таблица организаций'!B140</f>
        <v>Муниципальное казённое общеобразовательное учреждение «Среднетымская средняя общеобразовательная школа»</v>
      </c>
      <c r="C138" s="31">
        <f>'Рейтинговая таблица организаций'!Q140</f>
        <v>100</v>
      </c>
      <c r="D138" s="31">
        <f>'Рейтинговая таблица организаций'!R140</f>
        <v>100</v>
      </c>
      <c r="E138" s="31">
        <f>'Рейтинговая таблица организаций'!S140</f>
        <v>100</v>
      </c>
      <c r="F138" s="35">
        <f>'Рейтинговая таблица организаций'!T140</f>
        <v>100</v>
      </c>
      <c r="G138" s="31">
        <f>'Рейтинговая таблица организаций'!Z140</f>
        <v>100</v>
      </c>
      <c r="H138" s="31">
        <f>'Рейтинговая таблица организаций'!AB140</f>
        <v>100</v>
      </c>
      <c r="I138" s="35">
        <f>'Рейтинговая таблица организаций'!AC140</f>
        <v>100</v>
      </c>
      <c r="J138" s="31">
        <f>'Рейтинговая таблица организаций'!AH140</f>
        <v>20</v>
      </c>
      <c r="K138" s="85">
        <f>'Рейтинговая таблица организаций'!AI140</f>
        <v>80</v>
      </c>
      <c r="L138" s="85">
        <f>'Рейтинговая таблица организаций'!AJ140</f>
        <v>100</v>
      </c>
      <c r="M138" s="35">
        <f>'Рейтинговая таблица организаций'!AK140</f>
        <v>68</v>
      </c>
      <c r="N138" s="31">
        <f>'Рейтинговая таблица организаций'!AR140</f>
        <v>100</v>
      </c>
      <c r="O138" s="31">
        <f>'Рейтинговая таблица организаций'!AS140</f>
        <v>100</v>
      </c>
      <c r="P138" s="31">
        <f>'Рейтинговая таблица организаций'!AT140</f>
        <v>100</v>
      </c>
      <c r="Q138" s="35">
        <f>'Рейтинговая таблица организаций'!AU140</f>
        <v>100</v>
      </c>
      <c r="R138" s="31">
        <f>'Рейтинговая таблица организаций'!BB140</f>
        <v>100</v>
      </c>
      <c r="S138" s="31">
        <f>'Рейтинговая таблица организаций'!BC140</f>
        <v>100</v>
      </c>
      <c r="T138" s="31">
        <f>'Рейтинговая таблица организаций'!BD140</f>
        <v>100</v>
      </c>
      <c r="U138" s="35">
        <f>'Рейтинговая таблица организаций'!BE140</f>
        <v>100</v>
      </c>
      <c r="V138" s="36">
        <f>'Рейтинговая таблица организаций'!BF140</f>
        <v>93.6</v>
      </c>
    </row>
    <row r="139" spans="1:22">
      <c r="A139" s="33">
        <f>'бланки '!D143</f>
        <v>138</v>
      </c>
      <c r="B139" s="33" t="str">
        <f>'Рейтинговая таблица организаций'!B141</f>
        <v>Муниципальное казённое общеобразовательное учреждение «Мыльджинская основная общеобразовательная школа имени Владимира Николаевича Ляшенко»</v>
      </c>
      <c r="C139" s="31">
        <f>'Рейтинговая таблица организаций'!Q141</f>
        <v>100</v>
      </c>
      <c r="D139" s="31">
        <f>'Рейтинговая таблица организаций'!R141</f>
        <v>100</v>
      </c>
      <c r="E139" s="31">
        <f>'Рейтинговая таблица организаций'!S141</f>
        <v>100</v>
      </c>
      <c r="F139" s="35">
        <f>'Рейтинговая таблица организаций'!T141</f>
        <v>100</v>
      </c>
      <c r="G139" s="31">
        <f>'Рейтинговая таблица организаций'!Z141</f>
        <v>100</v>
      </c>
      <c r="H139" s="31">
        <f>'Рейтинговая таблица организаций'!AB141</f>
        <v>100</v>
      </c>
      <c r="I139" s="35">
        <f>'Рейтинговая таблица организаций'!AC141</f>
        <v>100</v>
      </c>
      <c r="J139" s="31">
        <f>'Рейтинговая таблица организаций'!AH141</f>
        <v>60</v>
      </c>
      <c r="K139" s="85">
        <f>'Рейтинговая таблица организаций'!AI141</f>
        <v>80</v>
      </c>
      <c r="L139" s="85">
        <f>'Рейтинговая таблица организаций'!AJ141</f>
        <v>100</v>
      </c>
      <c r="M139" s="35">
        <f>'Рейтинговая таблица организаций'!AK141</f>
        <v>80</v>
      </c>
      <c r="N139" s="31">
        <f>'Рейтинговая таблица организаций'!AR141</f>
        <v>100</v>
      </c>
      <c r="O139" s="31">
        <f>'Рейтинговая таблица организаций'!AS141</f>
        <v>100</v>
      </c>
      <c r="P139" s="31">
        <f>'Рейтинговая таблица организаций'!AT141</f>
        <v>100</v>
      </c>
      <c r="Q139" s="35">
        <f>'Рейтинговая таблица организаций'!AU141</f>
        <v>100</v>
      </c>
      <c r="R139" s="31">
        <f>'Рейтинговая таблица организаций'!BB141</f>
        <v>100</v>
      </c>
      <c r="S139" s="31">
        <f>'Рейтинговая таблица организаций'!BC141</f>
        <v>100</v>
      </c>
      <c r="T139" s="31">
        <f>'Рейтинговая таблица организаций'!BD141</f>
        <v>100</v>
      </c>
      <c r="U139" s="35">
        <f>'Рейтинговая таблица организаций'!BE141</f>
        <v>100</v>
      </c>
      <c r="V139" s="36">
        <f>'Рейтинговая таблица организаций'!BF141</f>
        <v>96</v>
      </c>
    </row>
    <row r="140" spans="1:22">
      <c r="A140" s="33">
        <f>'бланки '!D144</f>
        <v>139</v>
      </c>
      <c r="B140" s="33" t="str">
        <f>'Рейтинговая таблица организаций'!B142</f>
        <v>Муниципальное казённое общеобразовательное учреждение «Напасская основная общеобразовательная школа»</v>
      </c>
      <c r="C140" s="31">
        <f>'Рейтинговая таблица организаций'!Q142</f>
        <v>100</v>
      </c>
      <c r="D140" s="31">
        <f>'Рейтинговая таблица организаций'!R142</f>
        <v>100</v>
      </c>
      <c r="E140" s="31">
        <f>'Рейтинговая таблица организаций'!S142</f>
        <v>100</v>
      </c>
      <c r="F140" s="35">
        <f>'Рейтинговая таблица организаций'!T142</f>
        <v>100</v>
      </c>
      <c r="G140" s="31">
        <f>'Рейтинговая таблица организаций'!Z142</f>
        <v>100</v>
      </c>
      <c r="H140" s="31">
        <f>'Рейтинговая таблица организаций'!AB142</f>
        <v>100</v>
      </c>
      <c r="I140" s="35">
        <f>'Рейтинговая таблица организаций'!AC142</f>
        <v>100</v>
      </c>
      <c r="J140" s="31">
        <f>'Рейтинговая таблица организаций'!AH142</f>
        <v>60</v>
      </c>
      <c r="K140" s="85">
        <f>'Рейтинговая таблица организаций'!AI142</f>
        <v>80</v>
      </c>
      <c r="L140" s="85">
        <f>'Рейтинговая таблица организаций'!AJ142</f>
        <v>100</v>
      </c>
      <c r="M140" s="35">
        <f>'Рейтинговая таблица организаций'!AK142</f>
        <v>80</v>
      </c>
      <c r="N140" s="31">
        <f>'Рейтинговая таблица организаций'!AR142</f>
        <v>100</v>
      </c>
      <c r="O140" s="31">
        <f>'Рейтинговая таблица организаций'!AS142</f>
        <v>100</v>
      </c>
      <c r="P140" s="31">
        <f>'Рейтинговая таблица организаций'!AT142</f>
        <v>100</v>
      </c>
      <c r="Q140" s="35">
        <f>'Рейтинговая таблица организаций'!AU142</f>
        <v>100</v>
      </c>
      <c r="R140" s="31">
        <f>'Рейтинговая таблица организаций'!BB142</f>
        <v>100</v>
      </c>
      <c r="S140" s="31">
        <f>'Рейтинговая таблица организаций'!BC142</f>
        <v>100</v>
      </c>
      <c r="T140" s="31">
        <f>'Рейтинговая таблица организаций'!BD142</f>
        <v>100</v>
      </c>
      <c r="U140" s="35">
        <f>'Рейтинговая таблица организаций'!BE142</f>
        <v>100</v>
      </c>
      <c r="V140" s="36">
        <f>'Рейтинговая таблица организаций'!BF142</f>
        <v>96</v>
      </c>
    </row>
    <row r="141" spans="1:22">
      <c r="A141" s="33">
        <f>'бланки '!D145</f>
        <v>140</v>
      </c>
      <c r="B141" s="33" t="str">
        <f>'Рейтинговая таблица организаций'!B143</f>
        <v>Муниципальное казённое общеобразовательное учреждение «Новоюгинская средняя общеобразовательная школа»</v>
      </c>
      <c r="C141" s="31">
        <f>'Рейтинговая таблица организаций'!Q143</f>
        <v>100</v>
      </c>
      <c r="D141" s="31">
        <f>'Рейтинговая таблица организаций'!R143</f>
        <v>100</v>
      </c>
      <c r="E141" s="31">
        <f>'Рейтинговая таблица организаций'!S143</f>
        <v>100</v>
      </c>
      <c r="F141" s="35">
        <f>'Рейтинговая таблица организаций'!T143</f>
        <v>100</v>
      </c>
      <c r="G141" s="31">
        <f>'Рейтинговая таблица организаций'!Z143</f>
        <v>100</v>
      </c>
      <c r="H141" s="31">
        <f>'Рейтинговая таблица организаций'!AB143</f>
        <v>100</v>
      </c>
      <c r="I141" s="35">
        <f>'Рейтинговая таблица организаций'!AC143</f>
        <v>100</v>
      </c>
      <c r="J141" s="31">
        <f>'Рейтинговая таблица организаций'!AH143</f>
        <v>60</v>
      </c>
      <c r="K141" s="85">
        <f>'Рейтинговая таблица организаций'!AI143</f>
        <v>80</v>
      </c>
      <c r="L141" s="85">
        <f>'Рейтинговая таблица организаций'!AJ143</f>
        <v>100</v>
      </c>
      <c r="M141" s="35">
        <f>'Рейтинговая таблица организаций'!AK143</f>
        <v>80</v>
      </c>
      <c r="N141" s="31">
        <f>'Рейтинговая таблица организаций'!AR143</f>
        <v>100</v>
      </c>
      <c r="O141" s="31">
        <f>'Рейтинговая таблица организаций'!AS143</f>
        <v>100</v>
      </c>
      <c r="P141" s="31">
        <f>'Рейтинговая таблица организаций'!AT143</f>
        <v>100</v>
      </c>
      <c r="Q141" s="35">
        <f>'Рейтинговая таблица организаций'!AU143</f>
        <v>100</v>
      </c>
      <c r="R141" s="31">
        <f>'Рейтинговая таблица организаций'!BB143</f>
        <v>100</v>
      </c>
      <c r="S141" s="31">
        <f>'Рейтинговая таблица организаций'!BC143</f>
        <v>100</v>
      </c>
      <c r="T141" s="31">
        <f>'Рейтинговая таблица организаций'!BD143</f>
        <v>100</v>
      </c>
      <c r="U141" s="35">
        <f>'Рейтинговая таблица организаций'!BE143</f>
        <v>100</v>
      </c>
      <c r="V141" s="36">
        <f>'Рейтинговая таблица организаций'!BF143</f>
        <v>96</v>
      </c>
    </row>
    <row r="142" spans="1:22">
      <c r="A142" s="33">
        <f>'бланки '!D146</f>
        <v>141</v>
      </c>
      <c r="B142" s="33" t="str">
        <f>'Рейтинговая таблица организаций'!B144</f>
        <v>Муниципальное бюджетное общеобразовательное учреждение "Нововасюганская средняя общеобразовательная школа"</v>
      </c>
      <c r="C142" s="31">
        <f>'Рейтинговая таблица организаций'!Q144</f>
        <v>100</v>
      </c>
      <c r="D142" s="31">
        <f>'Рейтинговая таблица организаций'!R144</f>
        <v>100</v>
      </c>
      <c r="E142" s="31">
        <f>'Рейтинговая таблица организаций'!S144</f>
        <v>100</v>
      </c>
      <c r="F142" s="35">
        <f>'Рейтинговая таблица организаций'!T144</f>
        <v>100</v>
      </c>
      <c r="G142" s="31">
        <f>'Рейтинговая таблица организаций'!Z144</f>
        <v>100</v>
      </c>
      <c r="H142" s="31">
        <f>'Рейтинговая таблица организаций'!AB144</f>
        <v>100</v>
      </c>
      <c r="I142" s="35">
        <f>'Рейтинговая таблица организаций'!AC144</f>
        <v>100</v>
      </c>
      <c r="J142" s="31">
        <f>'Рейтинговая таблица организаций'!AH144</f>
        <v>100</v>
      </c>
      <c r="K142" s="85">
        <f>'Рейтинговая таблица организаций'!AI144</f>
        <v>100</v>
      </c>
      <c r="L142" s="85">
        <f>'Рейтинговая таблица организаций'!AJ144</f>
        <v>100</v>
      </c>
      <c r="M142" s="35">
        <f>'Рейтинговая таблица организаций'!AK144</f>
        <v>100</v>
      </c>
      <c r="N142" s="31">
        <f>'Рейтинговая таблица организаций'!AR144</f>
        <v>100</v>
      </c>
      <c r="O142" s="31">
        <f>'Рейтинговая таблица организаций'!AS144</f>
        <v>100</v>
      </c>
      <c r="P142" s="31">
        <f>'Рейтинговая таблица организаций'!AT144</f>
        <v>100</v>
      </c>
      <c r="Q142" s="35">
        <f>'Рейтинговая таблица организаций'!AU144</f>
        <v>100</v>
      </c>
      <c r="R142" s="31">
        <f>'Рейтинговая таблица организаций'!BB144</f>
        <v>100</v>
      </c>
      <c r="S142" s="31">
        <f>'Рейтинговая таблица организаций'!BC144</f>
        <v>100</v>
      </c>
      <c r="T142" s="31">
        <f>'Рейтинговая таблица организаций'!BD144</f>
        <v>100</v>
      </c>
      <c r="U142" s="35">
        <f>'Рейтинговая таблица организаций'!BE144</f>
        <v>100</v>
      </c>
      <c r="V142" s="36">
        <f>'Рейтинговая таблица организаций'!BF144</f>
        <v>100</v>
      </c>
    </row>
    <row r="143" spans="1:22">
      <c r="A143" s="33">
        <f>'бланки '!D147</f>
        <v>142</v>
      </c>
      <c r="B143" s="33" t="str">
        <f>'Рейтинговая таблица организаций'!B145</f>
        <v>Муниципальное казённое общеобразовательное учреждение «Киндальская начальная общеобразовательная школа</v>
      </c>
      <c r="C143" s="31">
        <f>'Рейтинговая таблица организаций'!Q145</f>
        <v>100</v>
      </c>
      <c r="D143" s="31">
        <f>'Рейтинговая таблица организаций'!R145</f>
        <v>100</v>
      </c>
      <c r="E143" s="31">
        <f>'Рейтинговая таблица организаций'!S145</f>
        <v>100</v>
      </c>
      <c r="F143" s="35">
        <f>'Рейтинговая таблица организаций'!T145</f>
        <v>100</v>
      </c>
      <c r="G143" s="31">
        <f>'Рейтинговая таблица организаций'!Z145</f>
        <v>100</v>
      </c>
      <c r="H143" s="31">
        <f>'Рейтинговая таблица организаций'!AB145</f>
        <v>100</v>
      </c>
      <c r="I143" s="35">
        <f>'Рейтинговая таблица организаций'!AC145</f>
        <v>100</v>
      </c>
      <c r="J143" s="31">
        <f>'Рейтинговая таблица организаций'!AH145</f>
        <v>20</v>
      </c>
      <c r="K143" s="85">
        <f>'Рейтинговая таблица организаций'!AI145</f>
        <v>80</v>
      </c>
      <c r="L143" s="85">
        <f>'Рейтинговая таблица организаций'!AJ145</f>
        <v>100</v>
      </c>
      <c r="M143" s="35">
        <f>'Рейтинговая таблица организаций'!AK145</f>
        <v>68</v>
      </c>
      <c r="N143" s="31">
        <f>'Рейтинговая таблица организаций'!AR145</f>
        <v>100</v>
      </c>
      <c r="O143" s="31">
        <f>'Рейтинговая таблица организаций'!AS145</f>
        <v>100</v>
      </c>
      <c r="P143" s="31">
        <f>'Рейтинговая таблица организаций'!AT145</f>
        <v>100</v>
      </c>
      <c r="Q143" s="35">
        <f>'Рейтинговая таблица организаций'!AU145</f>
        <v>100</v>
      </c>
      <c r="R143" s="31">
        <f>'Рейтинговая таблица организаций'!BB145</f>
        <v>100</v>
      </c>
      <c r="S143" s="31">
        <f>'Рейтинговая таблица организаций'!BC145</f>
        <v>100</v>
      </c>
      <c r="T143" s="31">
        <f>'Рейтинговая таблица организаций'!BD145</f>
        <v>100</v>
      </c>
      <c r="U143" s="35">
        <f>'Рейтинговая таблица организаций'!BE145</f>
        <v>100</v>
      </c>
      <c r="V143" s="36">
        <f>'Рейтинговая таблица организаций'!BF145</f>
        <v>93.6</v>
      </c>
    </row>
    <row r="144" spans="1:22">
      <c r="A144" s="33">
        <f>'бланки '!D148</f>
        <v>143</v>
      </c>
      <c r="B144" s="33" t="str">
        <f>'Рейтинговая таблица организаций'!B146</f>
        <v>Муниципальное казённое общеобразовательное учреждение «Сосновская основная общеобразовательная школа»</v>
      </c>
      <c r="C144" s="31">
        <f>'Рейтинговая таблица организаций'!Q146</f>
        <v>100</v>
      </c>
      <c r="D144" s="31">
        <f>'Рейтинговая таблица организаций'!R146</f>
        <v>100</v>
      </c>
      <c r="E144" s="31">
        <f>'Рейтинговая таблица организаций'!S146</f>
        <v>100</v>
      </c>
      <c r="F144" s="35">
        <f>'Рейтинговая таблица организаций'!T146</f>
        <v>100</v>
      </c>
      <c r="G144" s="31">
        <f>'Рейтинговая таблица организаций'!Z146</f>
        <v>100</v>
      </c>
      <c r="H144" s="31">
        <f>'Рейтинговая таблица организаций'!AB146</f>
        <v>100</v>
      </c>
      <c r="I144" s="35">
        <f>'Рейтинговая таблица организаций'!AC146</f>
        <v>100</v>
      </c>
      <c r="J144" s="31">
        <f>'Рейтинговая таблица организаций'!AH146</f>
        <v>20</v>
      </c>
      <c r="K144" s="85">
        <f>'Рейтинговая таблица организаций'!AI146</f>
        <v>80</v>
      </c>
      <c r="L144" s="85">
        <f>'Рейтинговая таблица организаций'!AJ146</f>
        <v>100</v>
      </c>
      <c r="M144" s="35">
        <f>'Рейтинговая таблица организаций'!AK146</f>
        <v>68</v>
      </c>
      <c r="N144" s="31">
        <f>'Рейтинговая таблица организаций'!AR146</f>
        <v>100</v>
      </c>
      <c r="O144" s="31">
        <f>'Рейтинговая таблица организаций'!AS146</f>
        <v>100</v>
      </c>
      <c r="P144" s="31">
        <f>'Рейтинговая таблица организаций'!AT146</f>
        <v>100</v>
      </c>
      <c r="Q144" s="35">
        <f>'Рейтинговая таблица организаций'!AU146</f>
        <v>100</v>
      </c>
      <c r="R144" s="31">
        <f>'Рейтинговая таблица организаций'!BB146</f>
        <v>100</v>
      </c>
      <c r="S144" s="31">
        <f>'Рейтинговая таблица организаций'!BC146</f>
        <v>100</v>
      </c>
      <c r="T144" s="31">
        <f>'Рейтинговая таблица организаций'!BD146</f>
        <v>100</v>
      </c>
      <c r="U144" s="35">
        <f>'Рейтинговая таблица организаций'!BE146</f>
        <v>100</v>
      </c>
      <c r="V144" s="36">
        <f>'Рейтинговая таблица организаций'!BF146</f>
        <v>93.6</v>
      </c>
    </row>
    <row r="145" spans="1:22">
      <c r="A145" s="33">
        <f>'бланки '!D149</f>
        <v>144</v>
      </c>
      <c r="B145" s="33" t="str">
        <f>'Рейтинговая таблица организаций'!B147</f>
        <v>Муниципальное казённое общеобразовательное учреждение «Киевская основная общеобразовательная школа»</v>
      </c>
      <c r="C145" s="31">
        <f>'Рейтинговая таблица организаций'!Q147</f>
        <v>100</v>
      </c>
      <c r="D145" s="31">
        <f>'Рейтинговая таблица организаций'!R147</f>
        <v>100</v>
      </c>
      <c r="E145" s="31">
        <f>'Рейтинговая таблица организаций'!S147</f>
        <v>100</v>
      </c>
      <c r="F145" s="35">
        <f>'Рейтинговая таблица организаций'!T147</f>
        <v>100</v>
      </c>
      <c r="G145" s="31">
        <f>'Рейтинговая таблица организаций'!Z147</f>
        <v>100</v>
      </c>
      <c r="H145" s="31">
        <f>'Рейтинговая таблица организаций'!AB147</f>
        <v>100</v>
      </c>
      <c r="I145" s="35">
        <f>'Рейтинговая таблица организаций'!AC147</f>
        <v>100</v>
      </c>
      <c r="J145" s="31">
        <f>'Рейтинговая таблица организаций'!AH147</f>
        <v>80</v>
      </c>
      <c r="K145" s="85">
        <f>'Рейтинговая таблица организаций'!AI147</f>
        <v>100</v>
      </c>
      <c r="L145" s="85">
        <f>'Рейтинговая таблица организаций'!AJ147</f>
        <v>100</v>
      </c>
      <c r="M145" s="35">
        <f>'Рейтинговая таблица организаций'!AK147</f>
        <v>94</v>
      </c>
      <c r="N145" s="31">
        <f>'Рейтинговая таблица организаций'!AR147</f>
        <v>100</v>
      </c>
      <c r="O145" s="31">
        <f>'Рейтинговая таблица организаций'!AS147</f>
        <v>100</v>
      </c>
      <c r="P145" s="31">
        <f>'Рейтинговая таблица организаций'!AT147</f>
        <v>100</v>
      </c>
      <c r="Q145" s="35">
        <f>'Рейтинговая таблица организаций'!AU147</f>
        <v>100</v>
      </c>
      <c r="R145" s="31">
        <f>'Рейтинговая таблица организаций'!BB147</f>
        <v>100</v>
      </c>
      <c r="S145" s="31">
        <f>'Рейтинговая таблица организаций'!BC147</f>
        <v>100</v>
      </c>
      <c r="T145" s="31">
        <f>'Рейтинговая таблица организаций'!BD147</f>
        <v>100</v>
      </c>
      <c r="U145" s="35">
        <f>'Рейтинговая таблица организаций'!BE147</f>
        <v>100</v>
      </c>
      <c r="V145" s="36">
        <f>'Рейтинговая таблица организаций'!BF147</f>
        <v>98.8</v>
      </c>
    </row>
    <row r="146" spans="1:22">
      <c r="A146" s="33">
        <f>'бланки '!D150</f>
        <v>145</v>
      </c>
      <c r="B146" s="33" t="str">
        <f>'Рейтинговая таблица организаций'!B148</f>
        <v>Филиал Муниципального казённого общеобразовательного учреждения «Киевская основная общеобразовательная школа» в пос. Нёготка</v>
      </c>
      <c r="C146" s="31">
        <f>'Рейтинговая таблица организаций'!Q148</f>
        <v>100</v>
      </c>
      <c r="D146" s="31">
        <f>'Рейтинговая таблица организаций'!R148</f>
        <v>100</v>
      </c>
      <c r="E146" s="31">
        <f>'Рейтинговая таблица организаций'!S148</f>
        <v>100</v>
      </c>
      <c r="F146" s="35">
        <f>'Рейтинговая таблица организаций'!T148</f>
        <v>100</v>
      </c>
      <c r="G146" s="31">
        <f>'Рейтинговая таблица организаций'!Z148</f>
        <v>100</v>
      </c>
      <c r="H146" s="31">
        <f>'Рейтинговая таблица организаций'!AB148</f>
        <v>100</v>
      </c>
      <c r="I146" s="35">
        <f>'Рейтинговая таблица организаций'!AC148</f>
        <v>100</v>
      </c>
      <c r="J146" s="31">
        <f>'Рейтинговая таблица организаций'!AH148</f>
        <v>60</v>
      </c>
      <c r="K146" s="85">
        <f>'Рейтинговая таблица организаций'!AI148</f>
        <v>100</v>
      </c>
      <c r="L146" s="85">
        <f>'Рейтинговая таблица организаций'!AJ148</f>
        <v>100</v>
      </c>
      <c r="M146" s="35">
        <f>'Рейтинговая таблица организаций'!AK148</f>
        <v>88</v>
      </c>
      <c r="N146" s="31">
        <f>'Рейтинговая таблица организаций'!AR148</f>
        <v>100</v>
      </c>
      <c r="O146" s="31">
        <f>'Рейтинговая таблица организаций'!AS148</f>
        <v>100</v>
      </c>
      <c r="P146" s="31">
        <f>'Рейтинговая таблица организаций'!AT148</f>
        <v>100</v>
      </c>
      <c r="Q146" s="35">
        <f>'Рейтинговая таблица организаций'!AU148</f>
        <v>100</v>
      </c>
      <c r="R146" s="31">
        <f>'Рейтинговая таблица организаций'!BB148</f>
        <v>100</v>
      </c>
      <c r="S146" s="31">
        <f>'Рейтинговая таблица организаций'!BC148</f>
        <v>100</v>
      </c>
      <c r="T146" s="31">
        <f>'Рейтинговая таблица организаций'!BD148</f>
        <v>100</v>
      </c>
      <c r="U146" s="35">
        <f>'Рейтинговая таблица организаций'!BE148</f>
        <v>100</v>
      </c>
      <c r="V146" s="36">
        <f>'Рейтинговая таблица организаций'!BF148</f>
        <v>97.6</v>
      </c>
    </row>
    <row r="147" spans="1:22">
      <c r="A147" s="33">
        <f>'бланки '!D151</f>
        <v>146</v>
      </c>
      <c r="B147" s="33" t="str">
        <f>'Рейтинговая таблица организаций'!B149</f>
        <v>Филиал Муниципального казённого общеобразовательного учреждения «Новоюгинская средняя общеобразовательная школа» в пос.Старая Берёзовка</v>
      </c>
      <c r="C147" s="31">
        <f>'Рейтинговая таблица организаций'!Q149</f>
        <v>100</v>
      </c>
      <c r="D147" s="31">
        <f>'Рейтинговая таблица организаций'!R149</f>
        <v>100</v>
      </c>
      <c r="E147" s="31">
        <f>'Рейтинговая таблица организаций'!S149</f>
        <v>100</v>
      </c>
      <c r="F147" s="35">
        <f>'Рейтинговая таблица организаций'!T149</f>
        <v>100</v>
      </c>
      <c r="G147" s="31">
        <f>'Рейтинговая таблица организаций'!Z149</f>
        <v>100</v>
      </c>
      <c r="H147" s="31">
        <f>'Рейтинговая таблица организаций'!AB149</f>
        <v>100</v>
      </c>
      <c r="I147" s="35">
        <f>'Рейтинговая таблица организаций'!AC149</f>
        <v>100</v>
      </c>
      <c r="J147" s="31">
        <f>'Рейтинговая таблица организаций'!AH149</f>
        <v>40</v>
      </c>
      <c r="K147" s="85">
        <f>'Рейтинговая таблица организаций'!AI149</f>
        <v>80</v>
      </c>
      <c r="L147" s="85">
        <f>'Рейтинговая таблица организаций'!AJ149</f>
        <v>100</v>
      </c>
      <c r="M147" s="35">
        <f>'Рейтинговая таблица организаций'!AK149</f>
        <v>74</v>
      </c>
      <c r="N147" s="31">
        <f>'Рейтинговая таблица организаций'!AR149</f>
        <v>100</v>
      </c>
      <c r="O147" s="31">
        <f>'Рейтинговая таблица организаций'!AS149</f>
        <v>100</v>
      </c>
      <c r="P147" s="31">
        <f>'Рейтинговая таблица организаций'!AT149</f>
        <v>100</v>
      </c>
      <c r="Q147" s="35">
        <f>'Рейтинговая таблица организаций'!AU149</f>
        <v>100</v>
      </c>
      <c r="R147" s="31">
        <f>'Рейтинговая таблица организаций'!BB149</f>
        <v>100</v>
      </c>
      <c r="S147" s="31">
        <f>'Рейтинговая таблица организаций'!BC149</f>
        <v>100</v>
      </c>
      <c r="T147" s="31">
        <f>'Рейтинговая таблица организаций'!BD149</f>
        <v>100</v>
      </c>
      <c r="U147" s="35">
        <f>'Рейтинговая таблица организаций'!BE149</f>
        <v>100</v>
      </c>
      <c r="V147" s="36">
        <f>'Рейтинговая таблица организаций'!BF149</f>
        <v>94.8</v>
      </c>
    </row>
    <row r="148" spans="1:22">
      <c r="A148" s="33">
        <f>'бланки '!D152</f>
        <v>147</v>
      </c>
      <c r="B148" s="33" t="str">
        <f>'Рейтинговая таблица организаций'!B150</f>
        <v>Муниципальное казённое общеобразовательное учреждение "Малиновская основная общеобразовательная школа"</v>
      </c>
      <c r="C148" s="31">
        <f>'Рейтинговая таблица организаций'!Q150</f>
        <v>100</v>
      </c>
      <c r="D148" s="31">
        <f>'Рейтинговая таблица организаций'!R150</f>
        <v>100</v>
      </c>
      <c r="E148" s="31">
        <f>'Рейтинговая таблица организаций'!S150</f>
        <v>100</v>
      </c>
      <c r="F148" s="35">
        <f>'Рейтинговая таблица организаций'!T150</f>
        <v>100</v>
      </c>
      <c r="G148" s="31">
        <f>'Рейтинговая таблица организаций'!Z150</f>
        <v>100</v>
      </c>
      <c r="H148" s="31">
        <f>'Рейтинговая таблица организаций'!AB150</f>
        <v>100</v>
      </c>
      <c r="I148" s="35">
        <f>'Рейтинговая таблица организаций'!AC150</f>
        <v>100</v>
      </c>
      <c r="J148" s="31">
        <f>'Рейтинговая таблица организаций'!AH150</f>
        <v>0</v>
      </c>
      <c r="K148" s="85">
        <f>'Рейтинговая таблица организаций'!AI150</f>
        <v>80</v>
      </c>
      <c r="L148" s="85">
        <f>'Рейтинговая таблица организаций'!AJ150</f>
        <v>100</v>
      </c>
      <c r="M148" s="35">
        <f>'Рейтинговая таблица организаций'!AK150</f>
        <v>62</v>
      </c>
      <c r="N148" s="31">
        <f>'Рейтинговая таблица организаций'!AR150</f>
        <v>100</v>
      </c>
      <c r="O148" s="31">
        <f>'Рейтинговая таблица организаций'!AS150</f>
        <v>100</v>
      </c>
      <c r="P148" s="31">
        <f>'Рейтинговая таблица организаций'!AT150</f>
        <v>100</v>
      </c>
      <c r="Q148" s="35">
        <f>'Рейтинговая таблица организаций'!AU150</f>
        <v>100</v>
      </c>
      <c r="R148" s="31">
        <f>'Рейтинговая таблица организаций'!BB150</f>
        <v>100</v>
      </c>
      <c r="S148" s="31">
        <f>'Рейтинговая таблица организаций'!BC150</f>
        <v>100</v>
      </c>
      <c r="T148" s="31">
        <f>'Рейтинговая таблица организаций'!BD150</f>
        <v>100</v>
      </c>
      <c r="U148" s="35">
        <f>'Рейтинговая таблица организаций'!BE150</f>
        <v>100</v>
      </c>
      <c r="V148" s="36">
        <f>'Рейтинговая таблица организаций'!BF150</f>
        <v>92.4</v>
      </c>
    </row>
    <row r="149" spans="1:22">
      <c r="A149" s="33">
        <f>'бланки '!D153</f>
        <v>148</v>
      </c>
      <c r="B149" s="33" t="str">
        <f>'Рейтинговая таблица организаций'!B151</f>
        <v>Муниципальное казённое общеобразовательное учреждение "Елгайская основная общеобразовательная школа"</v>
      </c>
      <c r="C149" s="31">
        <f>'Рейтинговая таблица организаций'!Q151</f>
        <v>100</v>
      </c>
      <c r="D149" s="31">
        <f>'Рейтинговая таблица организаций'!R151</f>
        <v>100</v>
      </c>
      <c r="E149" s="31">
        <f>'Рейтинговая таблица организаций'!S151</f>
        <v>100</v>
      </c>
      <c r="F149" s="35">
        <f>'Рейтинговая таблица организаций'!T151</f>
        <v>100</v>
      </c>
      <c r="G149" s="31">
        <f>'Рейтинговая таблица организаций'!Z151</f>
        <v>100</v>
      </c>
      <c r="H149" s="31">
        <f>'Рейтинговая таблица организаций'!AB151</f>
        <v>100</v>
      </c>
      <c r="I149" s="35">
        <f>'Рейтинговая таблица организаций'!AC151</f>
        <v>100</v>
      </c>
      <c r="J149" s="31">
        <f>'Рейтинговая таблица организаций'!AH151</f>
        <v>0</v>
      </c>
      <c r="K149" s="85">
        <f>'Рейтинговая таблица организаций'!AI151</f>
        <v>100</v>
      </c>
      <c r="L149" s="85">
        <f>'Рейтинговая таблица организаций'!AJ151</f>
        <v>100</v>
      </c>
      <c r="M149" s="35">
        <f>'Рейтинговая таблица организаций'!AK151</f>
        <v>70</v>
      </c>
      <c r="N149" s="31">
        <f>'Рейтинговая таблица организаций'!AR151</f>
        <v>100</v>
      </c>
      <c r="O149" s="31">
        <f>'Рейтинговая таблица организаций'!AS151</f>
        <v>100</v>
      </c>
      <c r="P149" s="31">
        <f>'Рейтинговая таблица организаций'!AT151</f>
        <v>100</v>
      </c>
      <c r="Q149" s="35">
        <f>'Рейтинговая таблица организаций'!AU151</f>
        <v>100</v>
      </c>
      <c r="R149" s="31">
        <f>'Рейтинговая таблица организаций'!BB151</f>
        <v>100</v>
      </c>
      <c r="S149" s="31">
        <f>'Рейтинговая таблица организаций'!BC151</f>
        <v>100</v>
      </c>
      <c r="T149" s="31">
        <f>'Рейтинговая таблица организаций'!BD151</f>
        <v>100</v>
      </c>
      <c r="U149" s="35">
        <f>'Рейтинговая таблица организаций'!BE151</f>
        <v>100</v>
      </c>
      <c r="V149" s="36">
        <f>'Рейтинговая таблица организаций'!BF151</f>
        <v>94</v>
      </c>
    </row>
    <row r="150" spans="1:22">
      <c r="A150" s="33">
        <f>'бланки '!D154</f>
        <v>149</v>
      </c>
      <c r="B150" s="33" t="str">
        <f>'Рейтинговая таблица организаций'!B152</f>
        <v>Муниципальное казённое общеобразовательное учреждение "Вороновская средняя общеобразовательная школа"</v>
      </c>
      <c r="C150" s="31">
        <f>'Рейтинговая таблица организаций'!Q152</f>
        <v>100</v>
      </c>
      <c r="D150" s="31">
        <f>'Рейтинговая таблица организаций'!R152</f>
        <v>100</v>
      </c>
      <c r="E150" s="31">
        <f>'Рейтинговая таблица организаций'!S152</f>
        <v>100</v>
      </c>
      <c r="F150" s="35">
        <f>'Рейтинговая таблица организаций'!T152</f>
        <v>100</v>
      </c>
      <c r="G150" s="31">
        <f>'Рейтинговая таблица организаций'!Z152</f>
        <v>100</v>
      </c>
      <c r="H150" s="31">
        <f>'Рейтинговая таблица организаций'!AB152</f>
        <v>100</v>
      </c>
      <c r="I150" s="35">
        <f>'Рейтинговая таблица организаций'!AC152</f>
        <v>100</v>
      </c>
      <c r="J150" s="31">
        <f>'Рейтинговая таблица организаций'!AH152</f>
        <v>20</v>
      </c>
      <c r="K150" s="85">
        <f>'Рейтинговая таблица организаций'!AI152</f>
        <v>80</v>
      </c>
      <c r="L150" s="85">
        <f>'Рейтинговая таблица организаций'!AJ152</f>
        <v>100</v>
      </c>
      <c r="M150" s="35">
        <f>'Рейтинговая таблица организаций'!AK152</f>
        <v>68</v>
      </c>
      <c r="N150" s="31">
        <f>'Рейтинговая таблица организаций'!AR152</f>
        <v>100</v>
      </c>
      <c r="O150" s="31">
        <f>'Рейтинговая таблица организаций'!AS152</f>
        <v>100</v>
      </c>
      <c r="P150" s="31">
        <f>'Рейтинговая таблица организаций'!AT152</f>
        <v>100</v>
      </c>
      <c r="Q150" s="35">
        <f>'Рейтинговая таблица организаций'!AU152</f>
        <v>100</v>
      </c>
      <c r="R150" s="31">
        <f>'Рейтинговая таблица организаций'!BB152</f>
        <v>100</v>
      </c>
      <c r="S150" s="31">
        <f>'Рейтинговая таблица организаций'!BC152</f>
        <v>100</v>
      </c>
      <c r="T150" s="31">
        <f>'Рейтинговая таблица организаций'!BD152</f>
        <v>100</v>
      </c>
      <c r="U150" s="35">
        <f>'Рейтинговая таблица организаций'!BE152</f>
        <v>100</v>
      </c>
      <c r="V150" s="36">
        <f>'Рейтинговая таблица организаций'!BF152</f>
        <v>93.6</v>
      </c>
    </row>
    <row r="151" spans="1:22">
      <c r="A151" s="33">
        <f>'бланки '!D155</f>
        <v>150</v>
      </c>
      <c r="B151" s="33" t="str">
        <f>'Рейтинговая таблица организаций'!B153</f>
        <v>Муниципальное казённое общеобразовательное учреждение "Песочнодубровская средняя общеобразовательная школа"</v>
      </c>
      <c r="C151" s="31">
        <f>'Рейтинговая таблица организаций'!Q153</f>
        <v>100</v>
      </c>
      <c r="D151" s="31">
        <f>'Рейтинговая таблица организаций'!R153</f>
        <v>100</v>
      </c>
      <c r="E151" s="31">
        <f>'Рейтинговая таблица организаций'!S153</f>
        <v>100</v>
      </c>
      <c r="F151" s="35">
        <f>'Рейтинговая таблица организаций'!T153</f>
        <v>100</v>
      </c>
      <c r="G151" s="31">
        <f>'Рейтинговая таблица организаций'!Z153</f>
        <v>100</v>
      </c>
      <c r="H151" s="31">
        <f>'Рейтинговая таблица организаций'!AB153</f>
        <v>100</v>
      </c>
      <c r="I151" s="35">
        <f>'Рейтинговая таблица организаций'!AC153</f>
        <v>100</v>
      </c>
      <c r="J151" s="31">
        <f>'Рейтинговая таблица организаций'!AH153</f>
        <v>0</v>
      </c>
      <c r="K151" s="85">
        <f>'Рейтинговая таблица организаций'!AI153</f>
        <v>100</v>
      </c>
      <c r="L151" s="85">
        <f>'Рейтинговая таблица организаций'!AJ153</f>
        <v>100</v>
      </c>
      <c r="M151" s="35">
        <f>'Рейтинговая таблица организаций'!AK153</f>
        <v>70</v>
      </c>
      <c r="N151" s="31">
        <f>'Рейтинговая таблица организаций'!AR153</f>
        <v>100</v>
      </c>
      <c r="O151" s="31">
        <f>'Рейтинговая таблица организаций'!AS153</f>
        <v>100</v>
      </c>
      <c r="P151" s="31">
        <f>'Рейтинговая таблица организаций'!AT153</f>
        <v>100</v>
      </c>
      <c r="Q151" s="35">
        <f>'Рейтинговая таблица организаций'!AU153</f>
        <v>100</v>
      </c>
      <c r="R151" s="31">
        <f>'Рейтинговая таблица организаций'!BB153</f>
        <v>100</v>
      </c>
      <c r="S151" s="31">
        <f>'Рейтинговая таблица организаций'!BC153</f>
        <v>100</v>
      </c>
      <c r="T151" s="31">
        <f>'Рейтинговая таблица организаций'!BD153</f>
        <v>100</v>
      </c>
      <c r="U151" s="35">
        <f>'Рейтинговая таблица организаций'!BE153</f>
        <v>100</v>
      </c>
      <c r="V151" s="36">
        <f>'Рейтинговая таблица организаций'!BF153</f>
        <v>94</v>
      </c>
    </row>
    <row r="152" spans="1:22">
      <c r="A152" s="33">
        <f>'бланки '!D156</f>
        <v>151</v>
      </c>
      <c r="B152" s="33" t="str">
        <f>'Рейтинговая таблица организаций'!B154</f>
        <v>Муниципальное казённое общеобразовательное учреждение "Новосергеевская основная общеобразовательная школа"</v>
      </c>
      <c r="C152" s="31">
        <f>'Рейтинговая таблица организаций'!Q154</f>
        <v>100</v>
      </c>
      <c r="D152" s="31">
        <f>'Рейтинговая таблица организаций'!R154</f>
        <v>100</v>
      </c>
      <c r="E152" s="31">
        <f>'Рейтинговая таблица организаций'!S154</f>
        <v>100</v>
      </c>
      <c r="F152" s="35">
        <f>'Рейтинговая таблица организаций'!T154</f>
        <v>100</v>
      </c>
      <c r="G152" s="31">
        <f>'Рейтинговая таблица организаций'!Z154</f>
        <v>100</v>
      </c>
      <c r="H152" s="31">
        <f>'Рейтинговая таблица организаций'!AB154</f>
        <v>100</v>
      </c>
      <c r="I152" s="35">
        <f>'Рейтинговая таблица организаций'!AC154</f>
        <v>100</v>
      </c>
      <c r="J152" s="31">
        <f>'Рейтинговая таблица организаций'!AH154</f>
        <v>0</v>
      </c>
      <c r="K152" s="85">
        <f>'Рейтинговая таблица организаций'!AI154</f>
        <v>80</v>
      </c>
      <c r="L152" s="85">
        <f>'Рейтинговая таблица организаций'!AJ154</f>
        <v>100</v>
      </c>
      <c r="M152" s="35">
        <f>'Рейтинговая таблица организаций'!AK154</f>
        <v>62</v>
      </c>
      <c r="N152" s="31">
        <f>'Рейтинговая таблица организаций'!AR154</f>
        <v>100</v>
      </c>
      <c r="O152" s="31">
        <f>'Рейтинговая таблица организаций'!AS154</f>
        <v>100</v>
      </c>
      <c r="P152" s="31">
        <f>'Рейтинговая таблица организаций'!AT154</f>
        <v>100</v>
      </c>
      <c r="Q152" s="35">
        <f>'Рейтинговая таблица организаций'!AU154</f>
        <v>100</v>
      </c>
      <c r="R152" s="31">
        <f>'Рейтинговая таблица организаций'!BB154</f>
        <v>100</v>
      </c>
      <c r="S152" s="31">
        <f>'Рейтинговая таблица организаций'!BC154</f>
        <v>100</v>
      </c>
      <c r="T152" s="31">
        <f>'Рейтинговая таблица организаций'!BD154</f>
        <v>100</v>
      </c>
      <c r="U152" s="35">
        <f>'Рейтинговая таблица организаций'!BE154</f>
        <v>100</v>
      </c>
      <c r="V152" s="36">
        <f>'Рейтинговая таблица организаций'!BF154</f>
        <v>92.4</v>
      </c>
    </row>
    <row r="153" spans="1:22">
      <c r="A153" s="33">
        <f>'бланки '!D157</f>
        <v>152</v>
      </c>
      <c r="B153" s="33" t="str">
        <f>'Рейтинговая таблица организаций'!B155</f>
        <v>Муниципальное казённое общеобразовательное учреждение "Батуринская основная общеобразовательная школа"</v>
      </c>
      <c r="C153" s="31">
        <f>'Рейтинговая таблица организаций'!Q155</f>
        <v>100</v>
      </c>
      <c r="D153" s="31">
        <f>'Рейтинговая таблица организаций'!R155</f>
        <v>100</v>
      </c>
      <c r="E153" s="31">
        <f>'Рейтинговая таблица организаций'!S155</f>
        <v>100</v>
      </c>
      <c r="F153" s="35">
        <f>'Рейтинговая таблица организаций'!T155</f>
        <v>100</v>
      </c>
      <c r="G153" s="31">
        <f>'Рейтинговая таблица организаций'!Z155</f>
        <v>100</v>
      </c>
      <c r="H153" s="31">
        <f>'Рейтинговая таблица организаций'!AB155</f>
        <v>100</v>
      </c>
      <c r="I153" s="35">
        <f>'Рейтинговая таблица организаций'!AC155</f>
        <v>100</v>
      </c>
      <c r="J153" s="31">
        <f>'Рейтинговая таблица организаций'!AH155</f>
        <v>40</v>
      </c>
      <c r="K153" s="85">
        <f>'Рейтинговая таблица организаций'!AI155</f>
        <v>80</v>
      </c>
      <c r="L153" s="85">
        <f>'Рейтинговая таблица организаций'!AJ155</f>
        <v>100</v>
      </c>
      <c r="M153" s="35">
        <f>'Рейтинговая таблица организаций'!AK155</f>
        <v>74</v>
      </c>
      <c r="N153" s="31">
        <f>'Рейтинговая таблица организаций'!AR155</f>
        <v>100</v>
      </c>
      <c r="O153" s="31">
        <f>'Рейтинговая таблица организаций'!AS155</f>
        <v>100</v>
      </c>
      <c r="P153" s="31">
        <f>'Рейтинговая таблица организаций'!AT155</f>
        <v>100</v>
      </c>
      <c r="Q153" s="35">
        <f>'Рейтинговая таблица организаций'!AU155</f>
        <v>100</v>
      </c>
      <c r="R153" s="31">
        <f>'Рейтинговая таблица организаций'!BB155</f>
        <v>100</v>
      </c>
      <c r="S153" s="31">
        <f>'Рейтинговая таблица организаций'!BC155</f>
        <v>100</v>
      </c>
      <c r="T153" s="31">
        <f>'Рейтинговая таблица организаций'!BD155</f>
        <v>100</v>
      </c>
      <c r="U153" s="35">
        <f>'Рейтинговая таблица организаций'!BE155</f>
        <v>100</v>
      </c>
      <c r="V153" s="36">
        <f>'Рейтинговая таблица организаций'!BF155</f>
        <v>94.8</v>
      </c>
    </row>
    <row r="154" spans="1:22">
      <c r="A154" s="33">
        <f>'бланки '!D158</f>
        <v>153</v>
      </c>
      <c r="B154" s="33" t="str">
        <f>'Рейтинговая таблица организаций'!B156</f>
        <v>Муниципальное казённое общеобразовательное учреждение "Базойская основная общеобразовательная школа"</v>
      </c>
      <c r="C154" s="31">
        <f>'Рейтинговая таблица организаций'!Q156</f>
        <v>100</v>
      </c>
      <c r="D154" s="31">
        <f>'Рейтинговая таблица организаций'!R156</f>
        <v>100</v>
      </c>
      <c r="E154" s="31">
        <f>'Рейтинговая таблица организаций'!S156</f>
        <v>100</v>
      </c>
      <c r="F154" s="35">
        <f>'Рейтинговая таблица организаций'!T156</f>
        <v>100</v>
      </c>
      <c r="G154" s="31">
        <f>'Рейтинговая таблица организаций'!Z156</f>
        <v>100</v>
      </c>
      <c r="H154" s="31">
        <f>'Рейтинговая таблица организаций'!AB156</f>
        <v>100</v>
      </c>
      <c r="I154" s="35">
        <f>'Рейтинговая таблица организаций'!AC156</f>
        <v>100</v>
      </c>
      <c r="J154" s="31">
        <f>'Рейтинговая таблица организаций'!AH156</f>
        <v>40</v>
      </c>
      <c r="K154" s="85">
        <f>'Рейтинговая таблица организаций'!AI156</f>
        <v>80</v>
      </c>
      <c r="L154" s="85">
        <f>'Рейтинговая таблица организаций'!AJ156</f>
        <v>100</v>
      </c>
      <c r="M154" s="35">
        <f>'Рейтинговая таблица организаций'!AK156</f>
        <v>74</v>
      </c>
      <c r="N154" s="31">
        <f>'Рейтинговая таблица организаций'!AR156</f>
        <v>100</v>
      </c>
      <c r="O154" s="31">
        <f>'Рейтинговая таблица организаций'!AS156</f>
        <v>100</v>
      </c>
      <c r="P154" s="31">
        <f>'Рейтинговая таблица организаций'!AT156</f>
        <v>100</v>
      </c>
      <c r="Q154" s="35">
        <f>'Рейтинговая таблица организаций'!AU156</f>
        <v>100</v>
      </c>
      <c r="R154" s="31">
        <f>'Рейтинговая таблица организаций'!BB156</f>
        <v>100</v>
      </c>
      <c r="S154" s="31">
        <f>'Рейтинговая таблица организаций'!BC156</f>
        <v>100</v>
      </c>
      <c r="T154" s="31">
        <f>'Рейтинговая таблица организаций'!BD156</f>
        <v>100</v>
      </c>
      <c r="U154" s="35">
        <f>'Рейтинговая таблица организаций'!BE156</f>
        <v>100</v>
      </c>
      <c r="V154" s="36">
        <f>'Рейтинговая таблица организаций'!BF156</f>
        <v>94.8</v>
      </c>
    </row>
    <row r="155" spans="1:22">
      <c r="A155" s="33">
        <f>'бланки '!D159</f>
        <v>154</v>
      </c>
      <c r="B155" s="33" t="str">
        <f>'Рейтинговая таблица организаций'!B157</f>
        <v>Муниципальное казённое общеобразовательное учреждение "Уртамская средняя общеобразовательная школа"</v>
      </c>
      <c r="C155" s="31">
        <f>'Рейтинговая таблица организаций'!Q157</f>
        <v>100</v>
      </c>
      <c r="D155" s="31">
        <f>'Рейтинговая таблица организаций'!R157</f>
        <v>100</v>
      </c>
      <c r="E155" s="31">
        <f>'Рейтинговая таблица организаций'!S157</f>
        <v>100</v>
      </c>
      <c r="F155" s="35">
        <f>'Рейтинговая таблица организаций'!T157</f>
        <v>100</v>
      </c>
      <c r="G155" s="31">
        <f>'Рейтинговая таблица организаций'!Z157</f>
        <v>100</v>
      </c>
      <c r="H155" s="31">
        <f>'Рейтинговая таблица организаций'!AB157</f>
        <v>100</v>
      </c>
      <c r="I155" s="35">
        <f>'Рейтинговая таблица организаций'!AC157</f>
        <v>100</v>
      </c>
      <c r="J155" s="31">
        <f>'Рейтинговая таблица организаций'!AH157</f>
        <v>40</v>
      </c>
      <c r="K155" s="85">
        <f>'Рейтинговая таблица организаций'!AI157</f>
        <v>80</v>
      </c>
      <c r="L155" s="85">
        <f>'Рейтинговая таблица организаций'!AJ157</f>
        <v>100</v>
      </c>
      <c r="M155" s="35">
        <f>'Рейтинговая таблица организаций'!AK157</f>
        <v>74</v>
      </c>
      <c r="N155" s="31">
        <f>'Рейтинговая таблица организаций'!AR157</f>
        <v>100</v>
      </c>
      <c r="O155" s="31">
        <f>'Рейтинговая таблица организаций'!AS157</f>
        <v>100</v>
      </c>
      <c r="P155" s="31">
        <f>'Рейтинговая таблица организаций'!AT157</f>
        <v>100</v>
      </c>
      <c r="Q155" s="35">
        <f>'Рейтинговая таблица организаций'!AU157</f>
        <v>100</v>
      </c>
      <c r="R155" s="31">
        <f>'Рейтинговая таблица организаций'!BB157</f>
        <v>100</v>
      </c>
      <c r="S155" s="31">
        <f>'Рейтинговая таблица организаций'!BC157</f>
        <v>100</v>
      </c>
      <c r="T155" s="31">
        <f>'Рейтинговая таблица организаций'!BD157</f>
        <v>100</v>
      </c>
      <c r="U155" s="35">
        <f>'Рейтинговая таблица организаций'!BE157</f>
        <v>100</v>
      </c>
      <c r="V155" s="36">
        <f>'Рейтинговая таблица организаций'!BF157</f>
        <v>94.8</v>
      </c>
    </row>
    <row r="156" spans="1:22">
      <c r="A156" s="33">
        <f>'бланки '!D160</f>
        <v>155</v>
      </c>
      <c r="B156" s="33" t="str">
        <f>'Рейтинговая таблица организаций'!B158</f>
        <v>Муниципальное казённое общеобразовательное учреждение "Чилинская средняя общеобразовательная школа"</v>
      </c>
      <c r="C156" s="31">
        <f>'Рейтинговая таблица организаций'!Q158</f>
        <v>100</v>
      </c>
      <c r="D156" s="31">
        <f>'Рейтинговая таблица организаций'!R158</f>
        <v>100</v>
      </c>
      <c r="E156" s="31">
        <f>'Рейтинговая таблица организаций'!S158</f>
        <v>100</v>
      </c>
      <c r="F156" s="35">
        <f>'Рейтинговая таблица организаций'!T158</f>
        <v>100</v>
      </c>
      <c r="G156" s="31">
        <f>'Рейтинговая таблица организаций'!Z158</f>
        <v>100</v>
      </c>
      <c r="H156" s="31">
        <f>'Рейтинговая таблица организаций'!AB158</f>
        <v>100</v>
      </c>
      <c r="I156" s="35">
        <f>'Рейтинговая таблица организаций'!AC158</f>
        <v>100</v>
      </c>
      <c r="J156" s="31">
        <f>'Рейтинговая таблица организаций'!AH158</f>
        <v>80</v>
      </c>
      <c r="K156" s="85">
        <f>'Рейтинговая таблица организаций'!AI158</f>
        <v>60</v>
      </c>
      <c r="L156" s="85">
        <f>'Рейтинговая таблица организаций'!AJ158</f>
        <v>100</v>
      </c>
      <c r="M156" s="35">
        <f>'Рейтинговая таблица организаций'!AK158</f>
        <v>78</v>
      </c>
      <c r="N156" s="31">
        <f>'Рейтинговая таблица организаций'!AR158</f>
        <v>100</v>
      </c>
      <c r="O156" s="31">
        <f>'Рейтинговая таблица организаций'!AS158</f>
        <v>100</v>
      </c>
      <c r="P156" s="31">
        <f>'Рейтинговая таблица организаций'!AT158</f>
        <v>100</v>
      </c>
      <c r="Q156" s="35">
        <f>'Рейтинговая таблица организаций'!AU158</f>
        <v>100</v>
      </c>
      <c r="R156" s="31">
        <f>'Рейтинговая таблица организаций'!BB158</f>
        <v>100</v>
      </c>
      <c r="S156" s="31">
        <f>'Рейтинговая таблица организаций'!BC158</f>
        <v>100</v>
      </c>
      <c r="T156" s="31">
        <f>'Рейтинговая таблица организаций'!BD158</f>
        <v>100</v>
      </c>
      <c r="U156" s="35">
        <f>'Рейтинговая таблица организаций'!BE158</f>
        <v>100</v>
      </c>
      <c r="V156" s="36">
        <f>'Рейтинговая таблица организаций'!BF158</f>
        <v>95.6</v>
      </c>
    </row>
    <row r="157" spans="1:22">
      <c r="A157" s="33">
        <f>'бланки '!D161</f>
        <v>156</v>
      </c>
      <c r="B157" s="33" t="str">
        <f>'Рейтинговая таблица организаций'!B159</f>
        <v>Муниципальное автономное общеобразовательное учреждение "Кожевниковская средняя общеобразовательная школа №2"</v>
      </c>
      <c r="C157" s="31">
        <f>'Рейтинговая таблица организаций'!Q159</f>
        <v>100</v>
      </c>
      <c r="D157" s="31">
        <f>'Рейтинговая таблица организаций'!R159</f>
        <v>100</v>
      </c>
      <c r="E157" s="31">
        <f>'Рейтинговая таблица организаций'!S159</f>
        <v>100</v>
      </c>
      <c r="F157" s="35">
        <f>'Рейтинговая таблица организаций'!T159</f>
        <v>100</v>
      </c>
      <c r="G157" s="31">
        <f>'Рейтинговая таблица организаций'!Z159</f>
        <v>100</v>
      </c>
      <c r="H157" s="31">
        <f>'Рейтинговая таблица организаций'!AB159</f>
        <v>100</v>
      </c>
      <c r="I157" s="35">
        <f>'Рейтинговая таблица организаций'!AC159</f>
        <v>100</v>
      </c>
      <c r="J157" s="31">
        <f>'Рейтинговая таблица организаций'!AH159</f>
        <v>80</v>
      </c>
      <c r="K157" s="85">
        <f>'Рейтинговая таблица организаций'!AI159</f>
        <v>80</v>
      </c>
      <c r="L157" s="85">
        <f>'Рейтинговая таблица организаций'!AJ159</f>
        <v>100</v>
      </c>
      <c r="M157" s="35">
        <f>'Рейтинговая таблица организаций'!AK159</f>
        <v>86</v>
      </c>
      <c r="N157" s="31">
        <f>'Рейтинговая таблица организаций'!AR159</f>
        <v>100</v>
      </c>
      <c r="O157" s="31">
        <f>'Рейтинговая таблица организаций'!AS159</f>
        <v>100</v>
      </c>
      <c r="P157" s="31">
        <f>'Рейтинговая таблица организаций'!AT159</f>
        <v>100</v>
      </c>
      <c r="Q157" s="35">
        <f>'Рейтинговая таблица организаций'!AU159</f>
        <v>100</v>
      </c>
      <c r="R157" s="31">
        <f>'Рейтинговая таблица организаций'!BB159</f>
        <v>100</v>
      </c>
      <c r="S157" s="31">
        <f>'Рейтинговая таблица организаций'!BC159</f>
        <v>100</v>
      </c>
      <c r="T157" s="31">
        <f>'Рейтинговая таблица организаций'!BD159</f>
        <v>100</v>
      </c>
      <c r="U157" s="35">
        <f>'Рейтинговая таблица организаций'!BE159</f>
        <v>100</v>
      </c>
      <c r="V157" s="36">
        <f>'Рейтинговая таблица организаций'!BF159</f>
        <v>97.2</v>
      </c>
    </row>
    <row r="158" spans="1:22">
      <c r="A158" s="33">
        <f>'бланки '!D162</f>
        <v>157</v>
      </c>
      <c r="B158" s="33" t="str">
        <f>'Рейтинговая таблица организаций'!B160</f>
        <v>Муниципальное казённое общеобразовательное учреждение "Новопокровская основная общеобразовательная школа"</v>
      </c>
      <c r="C158" s="31">
        <f>'Рейтинговая таблица организаций'!Q160</f>
        <v>100</v>
      </c>
      <c r="D158" s="31">
        <f>'Рейтинговая таблица организаций'!R160</f>
        <v>100</v>
      </c>
      <c r="E158" s="31">
        <f>'Рейтинговая таблица организаций'!S160</f>
        <v>100</v>
      </c>
      <c r="F158" s="35">
        <f>'Рейтинговая таблица организаций'!T160</f>
        <v>100</v>
      </c>
      <c r="G158" s="31">
        <f>'Рейтинговая таблица организаций'!Z160</f>
        <v>100</v>
      </c>
      <c r="H158" s="31">
        <f>'Рейтинговая таблица организаций'!AB160</f>
        <v>100</v>
      </c>
      <c r="I158" s="35">
        <f>'Рейтинговая таблица организаций'!AC160</f>
        <v>100</v>
      </c>
      <c r="J158" s="31">
        <f>'Рейтинговая таблица организаций'!AH160</f>
        <v>40</v>
      </c>
      <c r="K158" s="85">
        <f>'Рейтинговая таблица организаций'!AI160</f>
        <v>80</v>
      </c>
      <c r="L158" s="85">
        <f>'Рейтинговая таблица организаций'!AJ160</f>
        <v>100</v>
      </c>
      <c r="M158" s="35">
        <f>'Рейтинговая таблица организаций'!AK160</f>
        <v>74</v>
      </c>
      <c r="N158" s="31">
        <f>'Рейтинговая таблица организаций'!AR160</f>
        <v>100</v>
      </c>
      <c r="O158" s="31">
        <f>'Рейтинговая таблица организаций'!AS160</f>
        <v>100</v>
      </c>
      <c r="P158" s="31">
        <f>'Рейтинговая таблица организаций'!AT160</f>
        <v>100</v>
      </c>
      <c r="Q158" s="35">
        <f>'Рейтинговая таблица организаций'!AU160</f>
        <v>100</v>
      </c>
      <c r="R158" s="31">
        <f>'Рейтинговая таблица организаций'!BB160</f>
        <v>100</v>
      </c>
      <c r="S158" s="31">
        <f>'Рейтинговая таблица организаций'!BC160</f>
        <v>100</v>
      </c>
      <c r="T158" s="31">
        <f>'Рейтинговая таблица организаций'!BD160</f>
        <v>100</v>
      </c>
      <c r="U158" s="35">
        <f>'Рейтинговая таблица организаций'!BE160</f>
        <v>100</v>
      </c>
      <c r="V158" s="36">
        <f>'Рейтинговая таблица организаций'!BF160</f>
        <v>94.8</v>
      </c>
    </row>
    <row r="159" spans="1:22">
      <c r="A159" s="33">
        <f>'бланки '!D163</f>
        <v>158</v>
      </c>
      <c r="B159" s="33" t="str">
        <f>'Рейтинговая таблица организаций'!B161</f>
        <v>Муниципальное казённое общеобразовательное учреждение "Осиновская средняя общеобразовательная школа"</v>
      </c>
      <c r="C159" s="31">
        <f>'Рейтинговая таблица организаций'!Q161</f>
        <v>100</v>
      </c>
      <c r="D159" s="31">
        <f>'Рейтинговая таблица организаций'!R161</f>
        <v>100</v>
      </c>
      <c r="E159" s="31">
        <f>'Рейтинговая таблица организаций'!S161</f>
        <v>100</v>
      </c>
      <c r="F159" s="35">
        <f>'Рейтинговая таблица организаций'!T161</f>
        <v>100</v>
      </c>
      <c r="G159" s="31">
        <f>'Рейтинговая таблица организаций'!Z161</f>
        <v>100</v>
      </c>
      <c r="H159" s="31">
        <f>'Рейтинговая таблица организаций'!AB161</f>
        <v>100</v>
      </c>
      <c r="I159" s="35">
        <f>'Рейтинговая таблица организаций'!AC161</f>
        <v>100</v>
      </c>
      <c r="J159" s="31">
        <f>'Рейтинговая таблица организаций'!AH161</f>
        <v>20</v>
      </c>
      <c r="K159" s="85">
        <f>'Рейтинговая таблица организаций'!AI161</f>
        <v>80</v>
      </c>
      <c r="L159" s="85">
        <f>'Рейтинговая таблица организаций'!AJ161</f>
        <v>100</v>
      </c>
      <c r="M159" s="35">
        <f>'Рейтинговая таблица организаций'!AK161</f>
        <v>68</v>
      </c>
      <c r="N159" s="31">
        <f>'Рейтинговая таблица организаций'!AR161</f>
        <v>100</v>
      </c>
      <c r="O159" s="31">
        <f>'Рейтинговая таблица организаций'!AS161</f>
        <v>100</v>
      </c>
      <c r="P159" s="31">
        <f>'Рейтинговая таблица организаций'!AT161</f>
        <v>100</v>
      </c>
      <c r="Q159" s="35">
        <f>'Рейтинговая таблица организаций'!AU161</f>
        <v>100</v>
      </c>
      <c r="R159" s="31">
        <f>'Рейтинговая таблица организаций'!BB161</f>
        <v>100</v>
      </c>
      <c r="S159" s="31">
        <f>'Рейтинговая таблица организаций'!BC161</f>
        <v>100</v>
      </c>
      <c r="T159" s="31">
        <f>'Рейтинговая таблица организаций'!BD161</f>
        <v>100</v>
      </c>
      <c r="U159" s="35">
        <f>'Рейтинговая таблица организаций'!BE161</f>
        <v>100</v>
      </c>
      <c r="V159" s="36">
        <f>'Рейтинговая таблица организаций'!BF161</f>
        <v>93.6</v>
      </c>
    </row>
    <row r="160" spans="1:22">
      <c r="A160" s="33">
        <f>'бланки '!D164</f>
        <v>159</v>
      </c>
      <c r="B160" s="33" t="str">
        <f>'Рейтинговая таблица организаций'!B162</f>
        <v>Муниципальное автономное общеобразовательное учреждение "Кожевниковская средняя общеобразовательная школа № 1"</v>
      </c>
      <c r="C160" s="31">
        <f>'Рейтинговая таблица организаций'!Q162</f>
        <v>100</v>
      </c>
      <c r="D160" s="31">
        <f>'Рейтинговая таблица организаций'!R162</f>
        <v>100</v>
      </c>
      <c r="E160" s="31">
        <f>'Рейтинговая таблица организаций'!S162</f>
        <v>100</v>
      </c>
      <c r="F160" s="35">
        <f>'Рейтинговая таблица организаций'!T162</f>
        <v>100</v>
      </c>
      <c r="G160" s="31">
        <f>'Рейтинговая таблица организаций'!Z162</f>
        <v>100</v>
      </c>
      <c r="H160" s="31">
        <f>'Рейтинговая таблица организаций'!AB162</f>
        <v>100</v>
      </c>
      <c r="I160" s="35">
        <f>'Рейтинговая таблица организаций'!AC162</f>
        <v>100</v>
      </c>
      <c r="J160" s="31">
        <f>'Рейтинговая таблица организаций'!AH162</f>
        <v>100</v>
      </c>
      <c r="K160" s="85">
        <f>'Рейтинговая таблица организаций'!AI162</f>
        <v>80</v>
      </c>
      <c r="L160" s="85">
        <f>'Рейтинговая таблица организаций'!AJ162</f>
        <v>100</v>
      </c>
      <c r="M160" s="35">
        <f>'Рейтинговая таблица организаций'!AK162</f>
        <v>92</v>
      </c>
      <c r="N160" s="31">
        <f>'Рейтинговая таблица организаций'!AR162</f>
        <v>100</v>
      </c>
      <c r="O160" s="31">
        <f>'Рейтинговая таблица организаций'!AS162</f>
        <v>100</v>
      </c>
      <c r="P160" s="31">
        <f>'Рейтинговая таблица организаций'!AT162</f>
        <v>100</v>
      </c>
      <c r="Q160" s="35">
        <f>'Рейтинговая таблица организаций'!AU162</f>
        <v>100</v>
      </c>
      <c r="R160" s="31">
        <f>'Рейтинговая таблица организаций'!BB162</f>
        <v>100</v>
      </c>
      <c r="S160" s="31">
        <f>'Рейтинговая таблица организаций'!BC162</f>
        <v>100</v>
      </c>
      <c r="T160" s="31">
        <f>'Рейтинговая таблица организаций'!BD162</f>
        <v>100</v>
      </c>
      <c r="U160" s="35">
        <f>'Рейтинговая таблица организаций'!BE162</f>
        <v>100</v>
      </c>
      <c r="V160" s="36">
        <f>'Рейтинговая таблица организаций'!BF162</f>
        <v>98.4</v>
      </c>
    </row>
    <row r="161" spans="1:22">
      <c r="A161" s="33">
        <f>'бланки '!D165</f>
        <v>160</v>
      </c>
      <c r="B161" s="33" t="str">
        <f>'Рейтинговая таблица организаций'!B163</f>
        <v>Муниципальное казённое общеобразовательное учреждение "Староювалинская основная общеобразовательная школа"</v>
      </c>
      <c r="C161" s="31">
        <f>'Рейтинговая таблица организаций'!Q163</f>
        <v>100</v>
      </c>
      <c r="D161" s="31">
        <f>'Рейтинговая таблица организаций'!R163</f>
        <v>100</v>
      </c>
      <c r="E161" s="31">
        <f>'Рейтинговая таблица организаций'!S163</f>
        <v>100</v>
      </c>
      <c r="F161" s="35">
        <f>'Рейтинговая таблица организаций'!T163</f>
        <v>100</v>
      </c>
      <c r="G161" s="31">
        <f>'Рейтинговая таблица организаций'!Z163</f>
        <v>100</v>
      </c>
      <c r="H161" s="31">
        <f>'Рейтинговая таблица организаций'!AB163</f>
        <v>100</v>
      </c>
      <c r="I161" s="35">
        <f>'Рейтинговая таблица организаций'!AC163</f>
        <v>100</v>
      </c>
      <c r="J161" s="31">
        <f>'Рейтинговая таблица организаций'!AH163</f>
        <v>60</v>
      </c>
      <c r="K161" s="85">
        <f>'Рейтинговая таблица организаций'!AI163</f>
        <v>80</v>
      </c>
      <c r="L161" s="85">
        <f>'Рейтинговая таблица организаций'!AJ163</f>
        <v>100</v>
      </c>
      <c r="M161" s="35">
        <f>'Рейтинговая таблица организаций'!AK163</f>
        <v>80</v>
      </c>
      <c r="N161" s="31">
        <f>'Рейтинговая таблица организаций'!AR163</f>
        <v>100</v>
      </c>
      <c r="O161" s="31">
        <f>'Рейтинговая таблица организаций'!AS163</f>
        <v>100</v>
      </c>
      <c r="P161" s="31">
        <f>'Рейтинговая таблица организаций'!AT163</f>
        <v>100</v>
      </c>
      <c r="Q161" s="35">
        <f>'Рейтинговая таблица организаций'!AU163</f>
        <v>100</v>
      </c>
      <c r="R161" s="31">
        <f>'Рейтинговая таблица организаций'!BB163</f>
        <v>100</v>
      </c>
      <c r="S161" s="31">
        <f>'Рейтинговая таблица организаций'!BC163</f>
        <v>100</v>
      </c>
      <c r="T161" s="31">
        <f>'Рейтинговая таблица организаций'!BD163</f>
        <v>100</v>
      </c>
      <c r="U161" s="35">
        <f>'Рейтинговая таблица организаций'!BE163</f>
        <v>100</v>
      </c>
      <c r="V161" s="36">
        <f>'Рейтинговая таблица организаций'!BF163</f>
        <v>96</v>
      </c>
    </row>
    <row r="162" spans="1:22">
      <c r="A162" s="33">
        <f>'бланки '!D166</f>
        <v>161</v>
      </c>
      <c r="B162" s="33" t="str">
        <f>'Рейтинговая таблица организаций'!B164</f>
        <v>Муниципальное казённое общеобразовательное учреждение "Зайцевская основная общеобразовательная школа"</v>
      </c>
      <c r="C162" s="31">
        <f>'Рейтинговая таблица организаций'!Q164</f>
        <v>100</v>
      </c>
      <c r="D162" s="31">
        <f>'Рейтинговая таблица организаций'!R164</f>
        <v>100</v>
      </c>
      <c r="E162" s="31">
        <f>'Рейтинговая таблица организаций'!S164</f>
        <v>100</v>
      </c>
      <c r="F162" s="35">
        <f>'Рейтинговая таблица организаций'!T164</f>
        <v>100</v>
      </c>
      <c r="G162" s="31">
        <f>'Рейтинговая таблица организаций'!Z164</f>
        <v>100</v>
      </c>
      <c r="H162" s="31">
        <f>'Рейтинговая таблица организаций'!AB164</f>
        <v>100</v>
      </c>
      <c r="I162" s="35">
        <f>'Рейтинговая таблица организаций'!AC164</f>
        <v>100</v>
      </c>
      <c r="J162" s="31">
        <f>'Рейтинговая таблица организаций'!AH164</f>
        <v>40</v>
      </c>
      <c r="K162" s="85">
        <f>'Рейтинговая таблица организаций'!AI164</f>
        <v>80</v>
      </c>
      <c r="L162" s="85">
        <f>'Рейтинговая таблица организаций'!AJ164</f>
        <v>100</v>
      </c>
      <c r="M162" s="35">
        <f>'Рейтинговая таблица организаций'!AK164</f>
        <v>74</v>
      </c>
      <c r="N162" s="31">
        <f>'Рейтинговая таблица организаций'!AR164</f>
        <v>100</v>
      </c>
      <c r="O162" s="31">
        <f>'Рейтинговая таблица организаций'!AS164</f>
        <v>100</v>
      </c>
      <c r="P162" s="31">
        <f>'Рейтинговая таблица организаций'!AT164</f>
        <v>100</v>
      </c>
      <c r="Q162" s="35">
        <f>'Рейтинговая таблица организаций'!AU164</f>
        <v>100</v>
      </c>
      <c r="R162" s="31">
        <f>'Рейтинговая таблица организаций'!BB164</f>
        <v>100</v>
      </c>
      <c r="S162" s="31">
        <f>'Рейтинговая таблица организаций'!BC164</f>
        <v>100</v>
      </c>
      <c r="T162" s="31">
        <f>'Рейтинговая таблица организаций'!BD164</f>
        <v>100</v>
      </c>
      <c r="U162" s="35">
        <f>'Рейтинговая таблица организаций'!BE164</f>
        <v>100</v>
      </c>
      <c r="V162" s="36">
        <f>'Рейтинговая таблица организаций'!BF164</f>
        <v>94.8</v>
      </c>
    </row>
    <row r="163" spans="1:22">
      <c r="A163" s="33">
        <f>'бланки '!D167</f>
        <v>162</v>
      </c>
      <c r="B163" s="33" t="str">
        <f>'Рейтинговая таблица организаций'!B165</f>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C163" s="31">
        <f>'Рейтинговая таблица организаций'!Q165</f>
        <v>100</v>
      </c>
      <c r="D163" s="31">
        <f>'Рейтинговая таблица организаций'!R165</f>
        <v>100</v>
      </c>
      <c r="E163" s="31">
        <f>'Рейтинговая таблица организаций'!S165</f>
        <v>100</v>
      </c>
      <c r="F163" s="35">
        <f>'Рейтинговая таблица организаций'!T165</f>
        <v>100</v>
      </c>
      <c r="G163" s="31">
        <f>'Рейтинговая таблица организаций'!Z165</f>
        <v>100</v>
      </c>
      <c r="H163" s="31">
        <f>'Рейтинговая таблица организаций'!AB165</f>
        <v>100</v>
      </c>
      <c r="I163" s="35">
        <f>'Рейтинговая таблица организаций'!AC165</f>
        <v>100</v>
      </c>
      <c r="J163" s="31">
        <f>'Рейтинговая таблица организаций'!AH165</f>
        <v>40</v>
      </c>
      <c r="K163" s="85">
        <f>'Рейтинговая таблица организаций'!AI165</f>
        <v>80</v>
      </c>
      <c r="L163" s="85">
        <f>'Рейтинговая таблица организаций'!AJ165</f>
        <v>100</v>
      </c>
      <c r="M163" s="35">
        <f>'Рейтинговая таблица организаций'!AK165</f>
        <v>74</v>
      </c>
      <c r="N163" s="31">
        <f>'Рейтинговая таблица организаций'!AR165</f>
        <v>100</v>
      </c>
      <c r="O163" s="31">
        <f>'Рейтинговая таблица организаций'!AS165</f>
        <v>100</v>
      </c>
      <c r="P163" s="31">
        <f>'Рейтинговая таблица организаций'!AT165</f>
        <v>100</v>
      </c>
      <c r="Q163" s="35">
        <f>'Рейтинговая таблица организаций'!AU165</f>
        <v>100</v>
      </c>
      <c r="R163" s="31">
        <f>'Рейтинговая таблица организаций'!BB165</f>
        <v>100</v>
      </c>
      <c r="S163" s="31">
        <f>'Рейтинговая таблица организаций'!BC165</f>
        <v>100</v>
      </c>
      <c r="T163" s="31">
        <f>'Рейтинговая таблица организаций'!BD165</f>
        <v>100</v>
      </c>
      <c r="U163" s="35">
        <f>'Рейтинговая таблица организаций'!BE165</f>
        <v>100</v>
      </c>
      <c r="V163" s="36">
        <f>'Рейтинговая таблица организаций'!BF165</f>
        <v>94.8</v>
      </c>
    </row>
    <row r="164" spans="1:22">
      <c r="A164" s="33">
        <f>'бланки '!D168</f>
        <v>163</v>
      </c>
      <c r="B164" s="33" t="str">
        <f>'Рейтинговая таблица организаций'!B166</f>
        <v>Муниципальное казённое общеобразовательное учреждение "Новогоренская средняя общеобразовательная школа"</v>
      </c>
      <c r="C164" s="31">
        <f>'Рейтинговая таблица организаций'!Q166</f>
        <v>100</v>
      </c>
      <c r="D164" s="31">
        <f>'Рейтинговая таблица организаций'!R166</f>
        <v>100</v>
      </c>
      <c r="E164" s="31">
        <f>'Рейтинговая таблица организаций'!S166</f>
        <v>100</v>
      </c>
      <c r="F164" s="35">
        <f>'Рейтинговая таблица организаций'!T166</f>
        <v>100</v>
      </c>
      <c r="G164" s="31">
        <f>'Рейтинговая таблица организаций'!Z166</f>
        <v>100</v>
      </c>
      <c r="H164" s="31">
        <f>'Рейтинговая таблица организаций'!AB166</f>
        <v>100</v>
      </c>
      <c r="I164" s="35">
        <f>'Рейтинговая таблица организаций'!AC166</f>
        <v>100</v>
      </c>
      <c r="J164" s="31">
        <f>'Рейтинговая таблица организаций'!AH166</f>
        <v>0</v>
      </c>
      <c r="K164" s="85">
        <f>'Рейтинговая таблица организаций'!AI166</f>
        <v>100</v>
      </c>
      <c r="L164" s="85">
        <f>'Рейтинговая таблица организаций'!AJ166</f>
        <v>100</v>
      </c>
      <c r="M164" s="35">
        <f>'Рейтинговая таблица организаций'!AK166</f>
        <v>70</v>
      </c>
      <c r="N164" s="31">
        <f>'Рейтинговая таблица организаций'!AR166</f>
        <v>100</v>
      </c>
      <c r="O164" s="31">
        <f>'Рейтинговая таблица организаций'!AS166</f>
        <v>100</v>
      </c>
      <c r="P164" s="31">
        <f>'Рейтинговая таблица организаций'!AT166</f>
        <v>100</v>
      </c>
      <c r="Q164" s="35">
        <f>'Рейтинговая таблица организаций'!AU166</f>
        <v>100</v>
      </c>
      <c r="R164" s="31">
        <f>'Рейтинговая таблица организаций'!BB166</f>
        <v>100</v>
      </c>
      <c r="S164" s="31">
        <f>'Рейтинговая таблица организаций'!BC166</f>
        <v>100</v>
      </c>
      <c r="T164" s="31">
        <f>'Рейтинговая таблица организаций'!BD166</f>
        <v>100</v>
      </c>
      <c r="U164" s="35">
        <f>'Рейтинговая таблица организаций'!BE166</f>
        <v>100</v>
      </c>
      <c r="V164" s="36">
        <f>'Рейтинговая таблица организаций'!BF166</f>
        <v>94</v>
      </c>
    </row>
    <row r="165" spans="1:22">
      <c r="A165" s="33">
        <f>'бланки '!D169</f>
        <v>164</v>
      </c>
      <c r="B165" s="33" t="str">
        <f>'Рейтинговая таблица организаций'!B167</f>
        <v>Муниципальное бюджетное общеобразовательное учреждение "Озеренская средняя общеобразовательная школа"</v>
      </c>
      <c r="C165" s="31">
        <f>'Рейтинговая таблица организаций'!Q167</f>
        <v>100</v>
      </c>
      <c r="D165" s="31">
        <f>'Рейтинговая таблица организаций'!R167</f>
        <v>100</v>
      </c>
      <c r="E165" s="31">
        <f>'Рейтинговая таблица организаций'!S167</f>
        <v>100</v>
      </c>
      <c r="F165" s="35">
        <f>'Рейтинговая таблица организаций'!T167</f>
        <v>100</v>
      </c>
      <c r="G165" s="31">
        <f>'Рейтинговая таблица организаций'!Z167</f>
        <v>100</v>
      </c>
      <c r="H165" s="31">
        <f>'Рейтинговая таблица организаций'!AB167</f>
        <v>100</v>
      </c>
      <c r="I165" s="35">
        <f>'Рейтинговая таблица организаций'!AC167</f>
        <v>100</v>
      </c>
      <c r="J165" s="31">
        <f>'Рейтинговая таблица организаций'!AH167</f>
        <v>60</v>
      </c>
      <c r="K165" s="85">
        <f>'Рейтинговая таблица организаций'!AI167</f>
        <v>80</v>
      </c>
      <c r="L165" s="85">
        <f>'Рейтинговая таблица организаций'!AJ167</f>
        <v>100</v>
      </c>
      <c r="M165" s="35">
        <f>'Рейтинговая таблица организаций'!AK167</f>
        <v>80</v>
      </c>
      <c r="N165" s="31">
        <f>'Рейтинговая таблица организаций'!AR167</f>
        <v>100</v>
      </c>
      <c r="O165" s="31">
        <f>'Рейтинговая таблица организаций'!AS167</f>
        <v>100</v>
      </c>
      <c r="P165" s="31">
        <f>'Рейтинговая таблица организаций'!AT167</f>
        <v>100</v>
      </c>
      <c r="Q165" s="35">
        <f>'Рейтинговая таблица организаций'!AU167</f>
        <v>100</v>
      </c>
      <c r="R165" s="31">
        <f>'Рейтинговая таблица организаций'!BB167</f>
        <v>100</v>
      </c>
      <c r="S165" s="31">
        <f>'Рейтинговая таблица организаций'!BC167</f>
        <v>100</v>
      </c>
      <c r="T165" s="31">
        <f>'Рейтинговая таблица организаций'!BD167</f>
        <v>100</v>
      </c>
      <c r="U165" s="35">
        <f>'Рейтинговая таблица организаций'!BE167</f>
        <v>100</v>
      </c>
      <c r="V165" s="36">
        <f>'Рейтинговая таблица организаций'!BF167</f>
        <v>96</v>
      </c>
    </row>
    <row r="166" spans="1:22">
      <c r="A166" s="33">
        <f>'бланки '!D170</f>
        <v>165</v>
      </c>
      <c r="B166" s="33" t="str">
        <f>'Рейтинговая таблица организаций'!B168</f>
        <v>Муниципальное казённое общеобразовательное учреждение "Копыловская основная общеобразовательная школа"</v>
      </c>
      <c r="C166" s="31">
        <f>'Рейтинговая таблица организаций'!Q168</f>
        <v>100</v>
      </c>
      <c r="D166" s="31">
        <f>'Рейтинговая таблица организаций'!R168</f>
        <v>100</v>
      </c>
      <c r="E166" s="31">
        <f>'Рейтинговая таблица организаций'!S168</f>
        <v>100</v>
      </c>
      <c r="F166" s="35">
        <f>'Рейтинговая таблица организаций'!T168</f>
        <v>100</v>
      </c>
      <c r="G166" s="31">
        <f>'Рейтинговая таблица организаций'!Z168</f>
        <v>100</v>
      </c>
      <c r="H166" s="31">
        <f>'Рейтинговая таблица организаций'!AB168</f>
        <v>100</v>
      </c>
      <c r="I166" s="35">
        <f>'Рейтинговая таблица организаций'!AC168</f>
        <v>100</v>
      </c>
      <c r="J166" s="31">
        <f>'Рейтинговая таблица организаций'!AH168</f>
        <v>0</v>
      </c>
      <c r="K166" s="85">
        <f>'Рейтинговая таблица организаций'!AI168</f>
        <v>40</v>
      </c>
      <c r="L166" s="85">
        <f>'Рейтинговая таблица организаций'!AJ168</f>
        <v>100</v>
      </c>
      <c r="M166" s="35">
        <f>'Рейтинговая таблица организаций'!AK168</f>
        <v>46</v>
      </c>
      <c r="N166" s="31">
        <f>'Рейтинговая таблица организаций'!AR168</f>
        <v>100</v>
      </c>
      <c r="O166" s="31">
        <f>'Рейтинговая таблица организаций'!AS168</f>
        <v>100</v>
      </c>
      <c r="P166" s="31">
        <f>'Рейтинговая таблица организаций'!AT168</f>
        <v>100</v>
      </c>
      <c r="Q166" s="35">
        <f>'Рейтинговая таблица организаций'!AU168</f>
        <v>100</v>
      </c>
      <c r="R166" s="31">
        <f>'Рейтинговая таблица организаций'!BB168</f>
        <v>100</v>
      </c>
      <c r="S166" s="31">
        <f>'Рейтинговая таблица организаций'!BC168</f>
        <v>100</v>
      </c>
      <c r="T166" s="31">
        <f>'Рейтинговая таблица организаций'!BD168</f>
        <v>100</v>
      </c>
      <c r="U166" s="35">
        <f>'Рейтинговая таблица организаций'!BE168</f>
        <v>100</v>
      </c>
      <c r="V166" s="36">
        <f>'Рейтинговая таблица организаций'!BF168</f>
        <v>89.2</v>
      </c>
    </row>
    <row r="167" spans="1:22">
      <c r="A167" s="33">
        <f>'бланки '!D171</f>
        <v>166</v>
      </c>
      <c r="B167" s="33" t="str">
        <f>'Рейтинговая таблица организаций'!B169</f>
        <v>Муниципальное бюджетное общеобразовательное учреждение "Средняя общеобразовательная школа №5"</v>
      </c>
      <c r="C167" s="31">
        <f>'Рейтинговая таблица организаций'!Q169</f>
        <v>100</v>
      </c>
      <c r="D167" s="31">
        <f>'Рейтинговая таблица организаций'!R169</f>
        <v>100</v>
      </c>
      <c r="E167" s="31">
        <f>'Рейтинговая таблица организаций'!S169</f>
        <v>100</v>
      </c>
      <c r="F167" s="35">
        <f>'Рейтинговая таблица организаций'!T169</f>
        <v>100</v>
      </c>
      <c r="G167" s="31">
        <f>'Рейтинговая таблица организаций'!Z169</f>
        <v>100</v>
      </c>
      <c r="H167" s="31">
        <f>'Рейтинговая таблица организаций'!AB169</f>
        <v>100</v>
      </c>
      <c r="I167" s="35">
        <f>'Рейтинговая таблица организаций'!AC169</f>
        <v>100</v>
      </c>
      <c r="J167" s="31">
        <f>'Рейтинговая таблица организаций'!AH169</f>
        <v>0</v>
      </c>
      <c r="K167" s="85">
        <f>'Рейтинговая таблица организаций'!AI169</f>
        <v>100</v>
      </c>
      <c r="L167" s="85">
        <f>'Рейтинговая таблица организаций'!AJ169</f>
        <v>100</v>
      </c>
      <c r="M167" s="35">
        <f>'Рейтинговая таблица организаций'!AK169</f>
        <v>70</v>
      </c>
      <c r="N167" s="31">
        <f>'Рейтинговая таблица организаций'!AR169</f>
        <v>100</v>
      </c>
      <c r="O167" s="31">
        <f>'Рейтинговая таблица организаций'!AS169</f>
        <v>100</v>
      </c>
      <c r="P167" s="31">
        <f>'Рейтинговая таблица организаций'!AT169</f>
        <v>100</v>
      </c>
      <c r="Q167" s="35">
        <f>'Рейтинговая таблица организаций'!AU169</f>
        <v>100</v>
      </c>
      <c r="R167" s="31">
        <f>'Рейтинговая таблица организаций'!BB169</f>
        <v>100</v>
      </c>
      <c r="S167" s="31">
        <f>'Рейтинговая таблица организаций'!BC169</f>
        <v>100</v>
      </c>
      <c r="T167" s="31">
        <f>'Рейтинговая таблица организаций'!BD169</f>
        <v>100</v>
      </c>
      <c r="U167" s="35">
        <f>'Рейтинговая таблица организаций'!BE169</f>
        <v>100</v>
      </c>
      <c r="V167" s="36">
        <f>'Рейтинговая таблица организаций'!BF169</f>
        <v>94</v>
      </c>
    </row>
    <row r="168" spans="1:22">
      <c r="A168" s="33">
        <f>'бланки '!D172</f>
        <v>167</v>
      </c>
      <c r="B168" s="33" t="str">
        <f>'Рейтинговая таблица организаций'!B170</f>
        <v>Муниципальное автономное общеобразовательное учреждение "Средняя общеобразовательная школа №7"</v>
      </c>
      <c r="C168" s="31">
        <f>'Рейтинговая таблица организаций'!Q170</f>
        <v>100</v>
      </c>
      <c r="D168" s="31">
        <f>'Рейтинговая таблица организаций'!R170</f>
        <v>100</v>
      </c>
      <c r="E168" s="31">
        <f>'Рейтинговая таблица организаций'!S170</f>
        <v>100</v>
      </c>
      <c r="F168" s="35">
        <f>'Рейтинговая таблица организаций'!T170</f>
        <v>100</v>
      </c>
      <c r="G168" s="31">
        <f>'Рейтинговая таблица организаций'!Z170</f>
        <v>100</v>
      </c>
      <c r="H168" s="31">
        <f>'Рейтинговая таблица организаций'!AB170</f>
        <v>100</v>
      </c>
      <c r="I168" s="35">
        <f>'Рейтинговая таблица организаций'!AC170</f>
        <v>100</v>
      </c>
      <c r="J168" s="31">
        <f>'Рейтинговая таблица организаций'!AH170</f>
        <v>80</v>
      </c>
      <c r="K168" s="85">
        <f>'Рейтинговая таблица организаций'!AI170</f>
        <v>100</v>
      </c>
      <c r="L168" s="85">
        <f>'Рейтинговая таблица организаций'!AJ170</f>
        <v>100</v>
      </c>
      <c r="M168" s="35">
        <f>'Рейтинговая таблица организаций'!AK170</f>
        <v>94</v>
      </c>
      <c r="N168" s="31">
        <f>'Рейтинговая таблица организаций'!AR170</f>
        <v>100</v>
      </c>
      <c r="O168" s="31">
        <f>'Рейтинговая таблица организаций'!AS170</f>
        <v>100</v>
      </c>
      <c r="P168" s="31">
        <f>'Рейтинговая таблица организаций'!AT170</f>
        <v>100</v>
      </c>
      <c r="Q168" s="35">
        <f>'Рейтинговая таблица организаций'!AU170</f>
        <v>100</v>
      </c>
      <c r="R168" s="31">
        <f>'Рейтинговая таблица организаций'!BB170</f>
        <v>100</v>
      </c>
      <c r="S168" s="31">
        <f>'Рейтинговая таблица организаций'!BC170</f>
        <v>100</v>
      </c>
      <c r="T168" s="31">
        <f>'Рейтинговая таблица организаций'!BD170</f>
        <v>100</v>
      </c>
      <c r="U168" s="35">
        <f>'Рейтинговая таблица организаций'!BE170</f>
        <v>100</v>
      </c>
      <c r="V168" s="36">
        <f>'Рейтинговая таблица организаций'!BF170</f>
        <v>98.8</v>
      </c>
    </row>
    <row r="169" spans="1:22">
      <c r="A169" s="33">
        <f>'бланки '!D173</f>
        <v>168</v>
      </c>
      <c r="B169" s="33" t="str">
        <f>'Рейтинговая таблица организаций'!B171</f>
        <v>Муниципальное казённое общеобразовательное учреждение "Открытая (сменная) общеобразовательная школа"</v>
      </c>
      <c r="C169" s="31">
        <f>'Рейтинговая таблица организаций'!Q171</f>
        <v>100</v>
      </c>
      <c r="D169" s="31">
        <f>'Рейтинговая таблица организаций'!R171</f>
        <v>100</v>
      </c>
      <c r="E169" s="31">
        <f>'Рейтинговая таблица организаций'!S171</f>
        <v>100</v>
      </c>
      <c r="F169" s="35">
        <f>'Рейтинговая таблица организаций'!T171</f>
        <v>100</v>
      </c>
      <c r="G169" s="31">
        <f>'Рейтинговая таблица организаций'!Z171</f>
        <v>100</v>
      </c>
      <c r="H169" s="31">
        <f>'Рейтинговая таблица организаций'!AB171</f>
        <v>100</v>
      </c>
      <c r="I169" s="35">
        <f>'Рейтинговая таблица организаций'!AC171</f>
        <v>100</v>
      </c>
      <c r="J169" s="31">
        <f>'Рейтинговая таблица организаций'!AH171</f>
        <v>0</v>
      </c>
      <c r="K169" s="85">
        <f>'Рейтинговая таблица организаций'!AI171</f>
        <v>80</v>
      </c>
      <c r="L169" s="85">
        <f>'Рейтинговая таблица организаций'!AJ171</f>
        <v>100</v>
      </c>
      <c r="M169" s="35">
        <f>'Рейтинговая таблица организаций'!AK171</f>
        <v>62</v>
      </c>
      <c r="N169" s="31">
        <f>'Рейтинговая таблица организаций'!AR171</f>
        <v>100</v>
      </c>
      <c r="O169" s="31">
        <f>'Рейтинговая таблица организаций'!AS171</f>
        <v>100</v>
      </c>
      <c r="P169" s="31">
        <f>'Рейтинговая таблица организаций'!AT171</f>
        <v>100</v>
      </c>
      <c r="Q169" s="35">
        <f>'Рейтинговая таблица организаций'!AU171</f>
        <v>100</v>
      </c>
      <c r="R169" s="31">
        <f>'Рейтинговая таблица организаций'!BB171</f>
        <v>100</v>
      </c>
      <c r="S169" s="31">
        <f>'Рейтинговая таблица организаций'!BC171</f>
        <v>100</v>
      </c>
      <c r="T169" s="31">
        <f>'Рейтинговая таблица организаций'!BD171</f>
        <v>100</v>
      </c>
      <c r="U169" s="35">
        <f>'Рейтинговая таблица организаций'!BE171</f>
        <v>100</v>
      </c>
      <c r="V169" s="36">
        <f>'Рейтинговая таблица организаций'!BF171</f>
        <v>92.4</v>
      </c>
    </row>
    <row r="170" spans="1:22">
      <c r="A170" s="33">
        <f>'бланки '!D174</f>
        <v>169</v>
      </c>
      <c r="B170" s="33" t="str">
        <f>'Рейтинговая таблица организаций'!B172</f>
        <v>Муниципальное бюджетное общеобразовательное учреждение "Новоселовская средняя общеобразовательная школа"</v>
      </c>
      <c r="C170" s="31">
        <f>'Рейтинговая таблица организаций'!Q172</f>
        <v>100</v>
      </c>
      <c r="D170" s="31">
        <f>'Рейтинговая таблица организаций'!R172</f>
        <v>100</v>
      </c>
      <c r="E170" s="31">
        <f>'Рейтинговая таблица организаций'!S172</f>
        <v>100</v>
      </c>
      <c r="F170" s="35">
        <f>'Рейтинговая таблица организаций'!T172</f>
        <v>100</v>
      </c>
      <c r="G170" s="31">
        <f>'Рейтинговая таблица организаций'!Z172</f>
        <v>100</v>
      </c>
      <c r="H170" s="31">
        <f>'Рейтинговая таблица организаций'!AB172</f>
        <v>100</v>
      </c>
      <c r="I170" s="35">
        <f>'Рейтинговая таблица организаций'!AC172</f>
        <v>100</v>
      </c>
      <c r="J170" s="31">
        <f>'Рейтинговая таблица организаций'!AH172</f>
        <v>20</v>
      </c>
      <c r="K170" s="85">
        <f>'Рейтинговая таблица организаций'!AI172</f>
        <v>60</v>
      </c>
      <c r="L170" s="85">
        <f>'Рейтинговая таблица организаций'!AJ172</f>
        <v>100</v>
      </c>
      <c r="M170" s="35">
        <f>'Рейтинговая таблица организаций'!AK172</f>
        <v>60</v>
      </c>
      <c r="N170" s="31">
        <f>'Рейтинговая таблица организаций'!AR172</f>
        <v>100</v>
      </c>
      <c r="O170" s="31">
        <f>'Рейтинговая таблица организаций'!AS172</f>
        <v>100</v>
      </c>
      <c r="P170" s="31">
        <f>'Рейтинговая таблица организаций'!AT172</f>
        <v>100</v>
      </c>
      <c r="Q170" s="35">
        <f>'Рейтинговая таблица организаций'!AU172</f>
        <v>100</v>
      </c>
      <c r="R170" s="31">
        <f>'Рейтинговая таблица организаций'!BB172</f>
        <v>100</v>
      </c>
      <c r="S170" s="31">
        <f>'Рейтинговая таблица организаций'!BC172</f>
        <v>100</v>
      </c>
      <c r="T170" s="31">
        <f>'Рейтинговая таблица организаций'!BD172</f>
        <v>100</v>
      </c>
      <c r="U170" s="35">
        <f>'Рейтинговая таблица организаций'!BE172</f>
        <v>100</v>
      </c>
      <c r="V170" s="36">
        <f>'Рейтинговая таблица организаций'!BF172</f>
        <v>92</v>
      </c>
    </row>
    <row r="171" spans="1:22">
      <c r="A171" s="33">
        <f>'бланки '!D175</f>
        <v>170</v>
      </c>
      <c r="B171" s="33" t="str">
        <f>'Рейтинговая таблица организаций'!B173</f>
        <v>Муниципальное бюджетное общеобразовательное учреждение "Инкинская средняя общеобразовательная школа"</v>
      </c>
      <c r="C171" s="31">
        <f>'Рейтинговая таблица организаций'!Q173</f>
        <v>100</v>
      </c>
      <c r="D171" s="31">
        <f>'Рейтинговая таблица организаций'!R173</f>
        <v>100</v>
      </c>
      <c r="E171" s="31">
        <f>'Рейтинговая таблица организаций'!S173</f>
        <v>100</v>
      </c>
      <c r="F171" s="35">
        <f>'Рейтинговая таблица организаций'!T173</f>
        <v>100</v>
      </c>
      <c r="G171" s="31">
        <f>'Рейтинговая таблица организаций'!Z173</f>
        <v>100</v>
      </c>
      <c r="H171" s="31">
        <f>'Рейтинговая таблица организаций'!AB173</f>
        <v>100</v>
      </c>
      <c r="I171" s="35">
        <f>'Рейтинговая таблица организаций'!AC173</f>
        <v>100</v>
      </c>
      <c r="J171" s="31">
        <f>'Рейтинговая таблица организаций'!AH173</f>
        <v>60</v>
      </c>
      <c r="K171" s="85">
        <f>'Рейтинговая таблица организаций'!AI173</f>
        <v>80</v>
      </c>
      <c r="L171" s="85">
        <f>'Рейтинговая таблица организаций'!AJ173</f>
        <v>100</v>
      </c>
      <c r="M171" s="35">
        <f>'Рейтинговая таблица организаций'!AK173</f>
        <v>80</v>
      </c>
      <c r="N171" s="31">
        <f>'Рейтинговая таблица организаций'!AR173</f>
        <v>100</v>
      </c>
      <c r="O171" s="31">
        <f>'Рейтинговая таблица организаций'!AS173</f>
        <v>100</v>
      </c>
      <c r="P171" s="31">
        <f>'Рейтинговая таблица организаций'!AT173</f>
        <v>100</v>
      </c>
      <c r="Q171" s="35">
        <f>'Рейтинговая таблица организаций'!AU173</f>
        <v>100</v>
      </c>
      <c r="R171" s="31">
        <f>'Рейтинговая таблица организаций'!BB173</f>
        <v>100</v>
      </c>
      <c r="S171" s="31">
        <f>'Рейтинговая таблица организаций'!BC173</f>
        <v>100</v>
      </c>
      <c r="T171" s="31">
        <f>'Рейтинговая таблица организаций'!BD173</f>
        <v>100</v>
      </c>
      <c r="U171" s="35">
        <f>'Рейтинговая таблица организаций'!BE173</f>
        <v>100</v>
      </c>
      <c r="V171" s="36">
        <f>'Рейтинговая таблица организаций'!BF173</f>
        <v>96</v>
      </c>
    </row>
    <row r="172" spans="1:22">
      <c r="A172" s="33">
        <f>'бланки '!D176</f>
        <v>171</v>
      </c>
      <c r="B172" s="33" t="str">
        <f>'Рейтинговая таблица организаций'!B174</f>
        <v>Муниципальное бюджетное общеобразовательное учреждение "Чажемтовская средняя общеобразовательная школа"</v>
      </c>
      <c r="C172" s="31">
        <f>'Рейтинговая таблица организаций'!Q174</f>
        <v>100</v>
      </c>
      <c r="D172" s="31">
        <f>'Рейтинговая таблица организаций'!R174</f>
        <v>100</v>
      </c>
      <c r="E172" s="31">
        <f>'Рейтинговая таблица организаций'!S174</f>
        <v>100</v>
      </c>
      <c r="F172" s="35">
        <f>'Рейтинговая таблица организаций'!T174</f>
        <v>100</v>
      </c>
      <c r="G172" s="31">
        <f>'Рейтинговая таблица организаций'!Z174</f>
        <v>100</v>
      </c>
      <c r="H172" s="31">
        <f>'Рейтинговая таблица организаций'!AB174</f>
        <v>100</v>
      </c>
      <c r="I172" s="35">
        <f>'Рейтинговая таблица организаций'!AC174</f>
        <v>100</v>
      </c>
      <c r="J172" s="31">
        <f>'Рейтинговая таблица организаций'!AH174</f>
        <v>40</v>
      </c>
      <c r="K172" s="85">
        <f>'Рейтинговая таблица организаций'!AI174</f>
        <v>100</v>
      </c>
      <c r="L172" s="85">
        <f>'Рейтинговая таблица организаций'!AJ174</f>
        <v>100</v>
      </c>
      <c r="M172" s="35">
        <f>'Рейтинговая таблица организаций'!AK174</f>
        <v>82</v>
      </c>
      <c r="N172" s="31">
        <f>'Рейтинговая таблица организаций'!AR174</f>
        <v>100</v>
      </c>
      <c r="O172" s="31">
        <f>'Рейтинговая таблица организаций'!AS174</f>
        <v>100</v>
      </c>
      <c r="P172" s="31">
        <f>'Рейтинговая таблица организаций'!AT174</f>
        <v>100</v>
      </c>
      <c r="Q172" s="35">
        <f>'Рейтинговая таблица организаций'!AU174</f>
        <v>100</v>
      </c>
      <c r="R172" s="31">
        <f>'Рейтинговая таблица организаций'!BB174</f>
        <v>100</v>
      </c>
      <c r="S172" s="31">
        <f>'Рейтинговая таблица организаций'!BC174</f>
        <v>100</v>
      </c>
      <c r="T172" s="31">
        <f>'Рейтинговая таблица организаций'!BD174</f>
        <v>100</v>
      </c>
      <c r="U172" s="35">
        <f>'Рейтинговая таблица организаций'!BE174</f>
        <v>100</v>
      </c>
      <c r="V172" s="36">
        <f>'Рейтинговая таблица организаций'!BF174</f>
        <v>96.4</v>
      </c>
    </row>
    <row r="173" spans="1:22">
      <c r="A173" s="33">
        <f>'бланки '!D177</f>
        <v>172</v>
      </c>
      <c r="B173" s="33" t="str">
        <f>'Рейтинговая таблица организаций'!B175</f>
        <v>Муниципальное казённое общеобразовательное учреждение "Старо-Короткинская основная общеобразовательная школа"</v>
      </c>
      <c r="C173" s="31">
        <f>'Рейтинговая таблица организаций'!Q175</f>
        <v>100</v>
      </c>
      <c r="D173" s="31">
        <f>'Рейтинговая таблица организаций'!R175</f>
        <v>100</v>
      </c>
      <c r="E173" s="31">
        <f>'Рейтинговая таблица организаций'!S175</f>
        <v>100</v>
      </c>
      <c r="F173" s="35">
        <f>'Рейтинговая таблица организаций'!T175</f>
        <v>100</v>
      </c>
      <c r="G173" s="31">
        <f>'Рейтинговая таблица организаций'!Z175</f>
        <v>100</v>
      </c>
      <c r="H173" s="31">
        <f>'Рейтинговая таблица организаций'!AB175</f>
        <v>100</v>
      </c>
      <c r="I173" s="35">
        <f>'Рейтинговая таблица организаций'!AC175</f>
        <v>100</v>
      </c>
      <c r="J173" s="31">
        <f>'Рейтинговая таблица организаций'!AH175</f>
        <v>0</v>
      </c>
      <c r="K173" s="85">
        <f>'Рейтинговая таблица организаций'!AI175</f>
        <v>80</v>
      </c>
      <c r="L173" s="85">
        <f>'Рейтинговая таблица организаций'!AJ175</f>
        <v>100</v>
      </c>
      <c r="M173" s="35">
        <f>'Рейтинговая таблица организаций'!AK175</f>
        <v>62</v>
      </c>
      <c r="N173" s="31">
        <f>'Рейтинговая таблица организаций'!AR175</f>
        <v>100</v>
      </c>
      <c r="O173" s="31">
        <f>'Рейтинговая таблица организаций'!AS175</f>
        <v>100</v>
      </c>
      <c r="P173" s="31">
        <f>'Рейтинговая таблица организаций'!AT175</f>
        <v>100</v>
      </c>
      <c r="Q173" s="35">
        <f>'Рейтинговая таблица организаций'!AU175</f>
        <v>100</v>
      </c>
      <c r="R173" s="31">
        <f>'Рейтинговая таблица организаций'!BB175</f>
        <v>100</v>
      </c>
      <c r="S173" s="31">
        <f>'Рейтинговая таблица организаций'!BC175</f>
        <v>100</v>
      </c>
      <c r="T173" s="31">
        <f>'Рейтинговая таблица организаций'!BD175</f>
        <v>100</v>
      </c>
      <c r="U173" s="35">
        <f>'Рейтинговая таблица организаций'!BE175</f>
        <v>100</v>
      </c>
      <c r="V173" s="36">
        <f>'Рейтинговая таблица организаций'!BF175</f>
        <v>92.4</v>
      </c>
    </row>
    <row r="174" spans="1:22">
      <c r="A174" s="33">
        <f>'бланки '!D178</f>
        <v>173</v>
      </c>
      <c r="B174" s="33" t="str">
        <f>'Рейтинговая таблица организаций'!B176</f>
        <v>Муниципальное казённое общеобразовательное учреждение "Мараксинская основная общеобразовательная школа"</v>
      </c>
      <c r="C174" s="31">
        <f>'Рейтинговая таблица организаций'!Q176</f>
        <v>100</v>
      </c>
      <c r="D174" s="31">
        <f>'Рейтинговая таблица организаций'!R176</f>
        <v>100</v>
      </c>
      <c r="E174" s="31">
        <f>'Рейтинговая таблица организаций'!S176</f>
        <v>100</v>
      </c>
      <c r="F174" s="35">
        <f>'Рейтинговая таблица организаций'!T176</f>
        <v>100</v>
      </c>
      <c r="G174" s="31">
        <f>'Рейтинговая таблица организаций'!Z176</f>
        <v>100</v>
      </c>
      <c r="H174" s="31">
        <f>'Рейтинговая таблица организаций'!AB176</f>
        <v>100</v>
      </c>
      <c r="I174" s="35">
        <f>'Рейтинговая таблица организаций'!AC176</f>
        <v>100</v>
      </c>
      <c r="J174" s="31">
        <f>'Рейтинговая таблица организаций'!AH176</f>
        <v>20</v>
      </c>
      <c r="K174" s="85">
        <f>'Рейтинговая таблица организаций'!AI176</f>
        <v>100</v>
      </c>
      <c r="L174" s="85">
        <f>'Рейтинговая таблица организаций'!AJ176</f>
        <v>100</v>
      </c>
      <c r="M174" s="35">
        <f>'Рейтинговая таблица организаций'!AK176</f>
        <v>76</v>
      </c>
      <c r="N174" s="31">
        <f>'Рейтинговая таблица организаций'!AR176</f>
        <v>100</v>
      </c>
      <c r="O174" s="31">
        <f>'Рейтинговая таблица организаций'!AS176</f>
        <v>100</v>
      </c>
      <c r="P174" s="31">
        <f>'Рейтинговая таблица организаций'!AT176</f>
        <v>100</v>
      </c>
      <c r="Q174" s="35">
        <f>'Рейтинговая таблица организаций'!AU176</f>
        <v>100</v>
      </c>
      <c r="R174" s="31">
        <f>'Рейтинговая таблица организаций'!BB176</f>
        <v>100</v>
      </c>
      <c r="S174" s="31">
        <f>'Рейтинговая таблица организаций'!BC176</f>
        <v>100</v>
      </c>
      <c r="T174" s="31">
        <f>'Рейтинговая таблица организаций'!BD176</f>
        <v>100</v>
      </c>
      <c r="U174" s="35">
        <f>'Рейтинговая таблица организаций'!BE176</f>
        <v>100</v>
      </c>
      <c r="V174" s="36">
        <f>'Рейтинговая таблица организаций'!BF176</f>
        <v>95.2</v>
      </c>
    </row>
    <row r="175" spans="1:22">
      <c r="A175" s="33">
        <f>'бланки '!D179</f>
        <v>174</v>
      </c>
      <c r="B175" s="33" t="str">
        <f>'Рейтинговая таблица организаций'!B177</f>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C175" s="31">
        <f>'Рейтинговая таблица организаций'!Q177</f>
        <v>100</v>
      </c>
      <c r="D175" s="31">
        <f>'Рейтинговая таблица организаций'!R177</f>
        <v>100</v>
      </c>
      <c r="E175" s="31">
        <f>'Рейтинговая таблица организаций'!S177</f>
        <v>100</v>
      </c>
      <c r="F175" s="35">
        <f>'Рейтинговая таблица организаций'!T177</f>
        <v>100</v>
      </c>
      <c r="G175" s="31">
        <f>'Рейтинговая таблица организаций'!Z177</f>
        <v>100</v>
      </c>
      <c r="H175" s="31">
        <f>'Рейтинговая таблица организаций'!AB177</f>
        <v>100</v>
      </c>
      <c r="I175" s="35">
        <f>'Рейтинговая таблица организаций'!AC177</f>
        <v>100</v>
      </c>
      <c r="J175" s="31">
        <f>'Рейтинговая таблица организаций'!AH177</f>
        <v>80</v>
      </c>
      <c r="K175" s="85">
        <f>'Рейтинговая таблица организаций'!AI177</f>
        <v>60</v>
      </c>
      <c r="L175" s="85">
        <f>'Рейтинговая таблица организаций'!AJ177</f>
        <v>100</v>
      </c>
      <c r="M175" s="35">
        <f>'Рейтинговая таблица организаций'!AK177</f>
        <v>78</v>
      </c>
      <c r="N175" s="31">
        <f>'Рейтинговая таблица организаций'!AR177</f>
        <v>100</v>
      </c>
      <c r="O175" s="31">
        <f>'Рейтинговая таблица организаций'!AS177</f>
        <v>100</v>
      </c>
      <c r="P175" s="31">
        <f>'Рейтинговая таблица организаций'!AT177</f>
        <v>100</v>
      </c>
      <c r="Q175" s="35">
        <f>'Рейтинговая таблица организаций'!AU177</f>
        <v>100</v>
      </c>
      <c r="R175" s="31">
        <f>'Рейтинговая таблица организаций'!BB177</f>
        <v>100</v>
      </c>
      <c r="S175" s="31">
        <f>'Рейтинговая таблица организаций'!BC177</f>
        <v>100</v>
      </c>
      <c r="T175" s="31">
        <f>'Рейтинговая таблица организаций'!BD177</f>
        <v>100</v>
      </c>
      <c r="U175" s="35">
        <f>'Рейтинговая таблица организаций'!BE177</f>
        <v>100</v>
      </c>
      <c r="V175" s="36">
        <f>'Рейтинговая таблица организаций'!BF177</f>
        <v>95.6</v>
      </c>
    </row>
    <row r="176" spans="1:22">
      <c r="A176" s="33">
        <f>'бланки '!D180</f>
        <v>175</v>
      </c>
      <c r="B176" s="33" t="str">
        <f>'Рейтинговая таблица организаций'!B178</f>
        <v>Муниципальное казённое общеобразовательное учреждение "Никольская основная общеобразовательная школа"</v>
      </c>
      <c r="C176" s="31">
        <f>'Рейтинговая таблица организаций'!Q178</f>
        <v>100</v>
      </c>
      <c r="D176" s="31">
        <f>'Рейтинговая таблица организаций'!R178</f>
        <v>100</v>
      </c>
      <c r="E176" s="31">
        <f>'Рейтинговая таблица организаций'!S178</f>
        <v>100</v>
      </c>
      <c r="F176" s="35">
        <f>'Рейтинговая таблица организаций'!T178</f>
        <v>100</v>
      </c>
      <c r="G176" s="31">
        <f>'Рейтинговая таблица организаций'!Z178</f>
        <v>100</v>
      </c>
      <c r="H176" s="31">
        <f>'Рейтинговая таблица организаций'!AB178</f>
        <v>100</v>
      </c>
      <c r="I176" s="35">
        <f>'Рейтинговая таблица организаций'!AC178</f>
        <v>100</v>
      </c>
      <c r="J176" s="31">
        <f>'Рейтинговая таблица организаций'!AH178</f>
        <v>20</v>
      </c>
      <c r="K176" s="85">
        <f>'Рейтинговая таблица организаций'!AI178</f>
        <v>80</v>
      </c>
      <c r="L176" s="85">
        <f>'Рейтинговая таблица организаций'!AJ178</f>
        <v>100</v>
      </c>
      <c r="M176" s="35">
        <f>'Рейтинговая таблица организаций'!AK178</f>
        <v>68</v>
      </c>
      <c r="N176" s="31">
        <f>'Рейтинговая таблица организаций'!AR178</f>
        <v>100</v>
      </c>
      <c r="O176" s="31">
        <f>'Рейтинговая таблица организаций'!AS178</f>
        <v>100</v>
      </c>
      <c r="P176" s="31">
        <f>'Рейтинговая таблица организаций'!AT178</f>
        <v>100</v>
      </c>
      <c r="Q176" s="35">
        <f>'Рейтинговая таблица организаций'!AU178</f>
        <v>100</v>
      </c>
      <c r="R176" s="31">
        <f>'Рейтинговая таблица организаций'!BB178</f>
        <v>100</v>
      </c>
      <c r="S176" s="31">
        <f>'Рейтинговая таблица организаций'!BC178</f>
        <v>100</v>
      </c>
      <c r="T176" s="31">
        <f>'Рейтинговая таблица организаций'!BD178</f>
        <v>100</v>
      </c>
      <c r="U176" s="35">
        <f>'Рейтинговая таблица организаций'!BE178</f>
        <v>100</v>
      </c>
      <c r="V176" s="36">
        <f>'Рейтинговая таблица организаций'!BF178</f>
        <v>93.6</v>
      </c>
    </row>
    <row r="177" spans="1:22">
      <c r="A177" s="33">
        <f>'бланки '!D181</f>
        <v>176</v>
      </c>
      <c r="B177" s="33" t="str">
        <f>'Рейтинговая таблица организаций'!B179</f>
        <v>Муниципальное бюджетное общеобразовательное учреждение "Кривошеинская средняя общеобразовательная школа"</v>
      </c>
      <c r="C177" s="31">
        <f>'Рейтинговая таблица организаций'!Q179</f>
        <v>100</v>
      </c>
      <c r="D177" s="31">
        <f>'Рейтинговая таблица организаций'!R179</f>
        <v>100</v>
      </c>
      <c r="E177" s="31">
        <f>'Рейтинговая таблица организаций'!S179</f>
        <v>100</v>
      </c>
      <c r="F177" s="35">
        <f>'Рейтинговая таблица организаций'!T179</f>
        <v>100</v>
      </c>
      <c r="G177" s="31">
        <f>'Рейтинговая таблица организаций'!Z179</f>
        <v>100</v>
      </c>
      <c r="H177" s="31">
        <f>'Рейтинговая таблица организаций'!AB179</f>
        <v>100</v>
      </c>
      <c r="I177" s="35">
        <f>'Рейтинговая таблица организаций'!AC179</f>
        <v>100</v>
      </c>
      <c r="J177" s="31">
        <f>'Рейтинговая таблица организаций'!AH179</f>
        <v>80</v>
      </c>
      <c r="K177" s="85">
        <f>'Рейтинговая таблица организаций'!AI179</f>
        <v>100</v>
      </c>
      <c r="L177" s="85">
        <f>'Рейтинговая таблица организаций'!AJ179</f>
        <v>100</v>
      </c>
      <c r="M177" s="35">
        <f>'Рейтинговая таблица организаций'!AK179</f>
        <v>94</v>
      </c>
      <c r="N177" s="31">
        <f>'Рейтинговая таблица организаций'!AR179</f>
        <v>100</v>
      </c>
      <c r="O177" s="31">
        <f>'Рейтинговая таблица организаций'!AS179</f>
        <v>100</v>
      </c>
      <c r="P177" s="31">
        <f>'Рейтинговая таблица организаций'!AT179</f>
        <v>100</v>
      </c>
      <c r="Q177" s="35">
        <f>'Рейтинговая таблица организаций'!AU179</f>
        <v>100</v>
      </c>
      <c r="R177" s="31">
        <f>'Рейтинговая таблица организаций'!BB179</f>
        <v>100</v>
      </c>
      <c r="S177" s="31">
        <f>'Рейтинговая таблица организаций'!BC179</f>
        <v>100</v>
      </c>
      <c r="T177" s="31">
        <f>'Рейтинговая таблица организаций'!BD179</f>
        <v>100</v>
      </c>
      <c r="U177" s="35">
        <f>'Рейтинговая таблица организаций'!BE179</f>
        <v>100</v>
      </c>
      <c r="V177" s="36">
        <f>'Рейтинговая таблица организаций'!BF179</f>
        <v>98.8</v>
      </c>
    </row>
    <row r="178" spans="1:22">
      <c r="A178" s="33">
        <f>'бланки '!D182</f>
        <v>177</v>
      </c>
      <c r="B178" s="33" t="str">
        <f>'Рейтинговая таблица организаций'!B180</f>
        <v>Муниципальное бюджетное общеобразовательное учреждение "Белобугорская основная общеобразовательная школа"</v>
      </c>
      <c r="C178" s="31">
        <f>'Рейтинговая таблица организаций'!Q180</f>
        <v>100</v>
      </c>
      <c r="D178" s="31">
        <f>'Рейтинговая таблица организаций'!R180</f>
        <v>100</v>
      </c>
      <c r="E178" s="31">
        <f>'Рейтинговая таблица организаций'!S180</f>
        <v>100</v>
      </c>
      <c r="F178" s="35">
        <f>'Рейтинговая таблица организаций'!T180</f>
        <v>100</v>
      </c>
      <c r="G178" s="31">
        <f>'Рейтинговая таблица организаций'!Z180</f>
        <v>100</v>
      </c>
      <c r="H178" s="31">
        <f>'Рейтинговая таблица организаций'!AB180</f>
        <v>100</v>
      </c>
      <c r="I178" s="35">
        <f>'Рейтинговая таблица организаций'!AC180</f>
        <v>100</v>
      </c>
      <c r="J178" s="31">
        <f>'Рейтинговая таблица организаций'!AH180</f>
        <v>60</v>
      </c>
      <c r="K178" s="85">
        <f>'Рейтинговая таблица организаций'!AI180</f>
        <v>80</v>
      </c>
      <c r="L178" s="85">
        <f>'Рейтинговая таблица организаций'!AJ180</f>
        <v>100</v>
      </c>
      <c r="M178" s="35">
        <f>'Рейтинговая таблица организаций'!AK180</f>
        <v>80</v>
      </c>
      <c r="N178" s="31">
        <f>'Рейтинговая таблица организаций'!AR180</f>
        <v>100</v>
      </c>
      <c r="O178" s="31">
        <f>'Рейтинговая таблица организаций'!AS180</f>
        <v>100</v>
      </c>
      <c r="P178" s="31">
        <f>'Рейтинговая таблица организаций'!AT180</f>
        <v>100</v>
      </c>
      <c r="Q178" s="35">
        <f>'Рейтинговая таблица организаций'!AU180</f>
        <v>100</v>
      </c>
      <c r="R178" s="31">
        <f>'Рейтинговая таблица организаций'!BB180</f>
        <v>100</v>
      </c>
      <c r="S178" s="31">
        <f>'Рейтинговая таблица организаций'!BC180</f>
        <v>100</v>
      </c>
      <c r="T178" s="31">
        <f>'Рейтинговая таблица организаций'!BD180</f>
        <v>100</v>
      </c>
      <c r="U178" s="35">
        <f>'Рейтинговая таблица организаций'!BE180</f>
        <v>100</v>
      </c>
      <c r="V178" s="36">
        <f>'Рейтинговая таблица организаций'!BF180</f>
        <v>96</v>
      </c>
    </row>
    <row r="179" spans="1:22">
      <c r="A179" s="33">
        <f>'бланки '!D183</f>
        <v>178</v>
      </c>
      <c r="B179" s="33" t="str">
        <f>'Рейтинговая таблица организаций'!B181</f>
        <v>Муниципальное бюджетное общеобразовательное учреждение "Пудовская средняя общеобразовательная школа"</v>
      </c>
      <c r="C179" s="31">
        <f>'Рейтинговая таблица организаций'!Q181</f>
        <v>100</v>
      </c>
      <c r="D179" s="31">
        <f>'Рейтинговая таблица организаций'!R181</f>
        <v>100</v>
      </c>
      <c r="E179" s="31">
        <f>'Рейтинговая таблица организаций'!S181</f>
        <v>100</v>
      </c>
      <c r="F179" s="35">
        <f>'Рейтинговая таблица организаций'!T181</f>
        <v>100</v>
      </c>
      <c r="G179" s="31">
        <f>'Рейтинговая таблица организаций'!Z181</f>
        <v>100</v>
      </c>
      <c r="H179" s="31">
        <f>'Рейтинговая таблица организаций'!AB181</f>
        <v>100</v>
      </c>
      <c r="I179" s="35">
        <f>'Рейтинговая таблица организаций'!AC181</f>
        <v>100</v>
      </c>
      <c r="J179" s="31">
        <f>'Рейтинговая таблица организаций'!AH181</f>
        <v>40</v>
      </c>
      <c r="K179" s="85">
        <f>'Рейтинговая таблица организаций'!AI181</f>
        <v>80</v>
      </c>
      <c r="L179" s="85">
        <f>'Рейтинговая таблица организаций'!AJ181</f>
        <v>100</v>
      </c>
      <c r="M179" s="35">
        <f>'Рейтинговая таблица организаций'!AK181</f>
        <v>74</v>
      </c>
      <c r="N179" s="31">
        <f>'Рейтинговая таблица организаций'!AR181</f>
        <v>100</v>
      </c>
      <c r="O179" s="31">
        <f>'Рейтинговая таблица организаций'!AS181</f>
        <v>100</v>
      </c>
      <c r="P179" s="31">
        <f>'Рейтинговая таблица организаций'!AT181</f>
        <v>100</v>
      </c>
      <c r="Q179" s="35">
        <f>'Рейтинговая таблица организаций'!AU181</f>
        <v>100</v>
      </c>
      <c r="R179" s="31">
        <f>'Рейтинговая таблица организаций'!BB181</f>
        <v>100</v>
      </c>
      <c r="S179" s="31">
        <f>'Рейтинговая таблица организаций'!BC181</f>
        <v>100</v>
      </c>
      <c r="T179" s="31">
        <f>'Рейтинговая таблица организаций'!BD181</f>
        <v>100</v>
      </c>
      <c r="U179" s="35">
        <f>'Рейтинговая таблица организаций'!BE181</f>
        <v>100</v>
      </c>
      <c r="V179" s="36">
        <f>'Рейтинговая таблица организаций'!BF181</f>
        <v>94.8</v>
      </c>
    </row>
    <row r="180" spans="1:22">
      <c r="A180" s="33">
        <f>'бланки '!D184</f>
        <v>179</v>
      </c>
      <c r="B180" s="33" t="str">
        <f>'Рейтинговая таблица организаций'!B182</f>
        <v>Муниципальное бюджетное общеобразовательное учреждение "Новокривошеинская основная общеобразовательная школа"</v>
      </c>
      <c r="C180" s="31">
        <f>'Рейтинговая таблица организаций'!Q182</f>
        <v>100</v>
      </c>
      <c r="D180" s="31">
        <f>'Рейтинговая таблица организаций'!R182</f>
        <v>100</v>
      </c>
      <c r="E180" s="31">
        <f>'Рейтинговая таблица организаций'!S182</f>
        <v>100</v>
      </c>
      <c r="F180" s="35">
        <f>'Рейтинговая таблица организаций'!T182</f>
        <v>100</v>
      </c>
      <c r="G180" s="31">
        <f>'Рейтинговая таблица организаций'!Z182</f>
        <v>100</v>
      </c>
      <c r="H180" s="31">
        <f>'Рейтинговая таблица организаций'!AB182</f>
        <v>100</v>
      </c>
      <c r="I180" s="35">
        <f>'Рейтинговая таблица организаций'!AC182</f>
        <v>100</v>
      </c>
      <c r="J180" s="31">
        <f>'Рейтинговая таблица организаций'!AH182</f>
        <v>0</v>
      </c>
      <c r="K180" s="85">
        <f>'Рейтинговая таблица организаций'!AI182</f>
        <v>80</v>
      </c>
      <c r="L180" s="85">
        <f>'Рейтинговая таблица организаций'!AJ182</f>
        <v>100</v>
      </c>
      <c r="M180" s="35">
        <f>'Рейтинговая таблица организаций'!AK182</f>
        <v>62</v>
      </c>
      <c r="N180" s="31">
        <f>'Рейтинговая таблица организаций'!AR182</f>
        <v>100</v>
      </c>
      <c r="O180" s="31">
        <f>'Рейтинговая таблица организаций'!AS182</f>
        <v>100</v>
      </c>
      <c r="P180" s="31">
        <f>'Рейтинговая таблица организаций'!AT182</f>
        <v>100</v>
      </c>
      <c r="Q180" s="35">
        <f>'Рейтинговая таблица организаций'!AU182</f>
        <v>100</v>
      </c>
      <c r="R180" s="31">
        <f>'Рейтинговая таблица организаций'!BB182</f>
        <v>100</v>
      </c>
      <c r="S180" s="31">
        <f>'Рейтинговая таблица организаций'!BC182</f>
        <v>100</v>
      </c>
      <c r="T180" s="31">
        <f>'Рейтинговая таблица организаций'!BD182</f>
        <v>100</v>
      </c>
      <c r="U180" s="35">
        <f>'Рейтинговая таблица организаций'!BE182</f>
        <v>100</v>
      </c>
      <c r="V180" s="36">
        <f>'Рейтинговая таблица организаций'!BF182</f>
        <v>92.4</v>
      </c>
    </row>
    <row r="181" spans="1:22">
      <c r="A181" s="33">
        <f>'бланки '!D185</f>
        <v>180</v>
      </c>
      <c r="B181" s="33" t="str">
        <f>'Рейтинговая таблица организаций'!B183</f>
        <v>Муниципальное бюджетное общеобразовательное учреждение "Красноярская средняя общеобразовательная школа"</v>
      </c>
      <c r="C181" s="31">
        <f>'Рейтинговая таблица организаций'!Q183</f>
        <v>100</v>
      </c>
      <c r="D181" s="31">
        <f>'Рейтинговая таблица организаций'!R183</f>
        <v>100</v>
      </c>
      <c r="E181" s="31">
        <f>'Рейтинговая таблица организаций'!S183</f>
        <v>100</v>
      </c>
      <c r="F181" s="35">
        <f>'Рейтинговая таблица организаций'!T183</f>
        <v>100</v>
      </c>
      <c r="G181" s="31">
        <f>'Рейтинговая таблица организаций'!Z183</f>
        <v>100</v>
      </c>
      <c r="H181" s="31">
        <f>'Рейтинговая таблица организаций'!AB183</f>
        <v>100</v>
      </c>
      <c r="I181" s="35">
        <f>'Рейтинговая таблица организаций'!AC183</f>
        <v>100</v>
      </c>
      <c r="J181" s="31">
        <f>'Рейтинговая таблица организаций'!AH183</f>
        <v>80</v>
      </c>
      <c r="K181" s="85">
        <f>'Рейтинговая таблица организаций'!AI183</f>
        <v>100</v>
      </c>
      <c r="L181" s="85">
        <f>'Рейтинговая таблица организаций'!AJ183</f>
        <v>100</v>
      </c>
      <c r="M181" s="35">
        <f>'Рейтинговая таблица организаций'!AK183</f>
        <v>94</v>
      </c>
      <c r="N181" s="31">
        <f>'Рейтинговая таблица организаций'!AR183</f>
        <v>100</v>
      </c>
      <c r="O181" s="31">
        <f>'Рейтинговая таблица организаций'!AS183</f>
        <v>100</v>
      </c>
      <c r="P181" s="31">
        <f>'Рейтинговая таблица организаций'!AT183</f>
        <v>100</v>
      </c>
      <c r="Q181" s="35">
        <f>'Рейтинговая таблица организаций'!AU183</f>
        <v>100</v>
      </c>
      <c r="R181" s="31">
        <f>'Рейтинговая таблица организаций'!BB183</f>
        <v>100</v>
      </c>
      <c r="S181" s="31">
        <f>'Рейтинговая таблица организаций'!BC183</f>
        <v>100</v>
      </c>
      <c r="T181" s="31">
        <f>'Рейтинговая таблица организаций'!BD183</f>
        <v>100</v>
      </c>
      <c r="U181" s="35">
        <f>'Рейтинговая таблица организаций'!BE183</f>
        <v>100</v>
      </c>
      <c r="V181" s="36">
        <f>'Рейтинговая таблица организаций'!BF183</f>
        <v>98.8</v>
      </c>
    </row>
    <row r="182" spans="1:22">
      <c r="A182" s="33">
        <f>'бланки '!D186</f>
        <v>181</v>
      </c>
      <c r="B182" s="33" t="str">
        <f>'Рейтинговая таблица организаций'!B184</f>
        <v>Муниципальное казённое общеобразовательное учреждение "Петровская основная общеобразовательная школа"</v>
      </c>
      <c r="C182" s="31">
        <f>'Рейтинговая таблица организаций'!Q184</f>
        <v>100</v>
      </c>
      <c r="D182" s="31">
        <f>'Рейтинговая таблица организаций'!R184</f>
        <v>100</v>
      </c>
      <c r="E182" s="31">
        <f>'Рейтинговая таблица организаций'!S184</f>
        <v>100</v>
      </c>
      <c r="F182" s="35">
        <f>'Рейтинговая таблица организаций'!T184</f>
        <v>100</v>
      </c>
      <c r="G182" s="31">
        <f>'Рейтинговая таблица организаций'!Z184</f>
        <v>100</v>
      </c>
      <c r="H182" s="31">
        <f>'Рейтинговая таблица организаций'!AB184</f>
        <v>100</v>
      </c>
      <c r="I182" s="35">
        <f>'Рейтинговая таблица организаций'!AC184</f>
        <v>100</v>
      </c>
      <c r="J182" s="31">
        <f>'Рейтинговая таблица организаций'!AH184</f>
        <v>20</v>
      </c>
      <c r="K182" s="85">
        <f>'Рейтинговая таблица организаций'!AI184</f>
        <v>60</v>
      </c>
      <c r="L182" s="85">
        <f>'Рейтинговая таблица организаций'!AJ184</f>
        <v>100</v>
      </c>
      <c r="M182" s="35">
        <f>'Рейтинговая таблица организаций'!AK184</f>
        <v>60</v>
      </c>
      <c r="N182" s="31">
        <f>'Рейтинговая таблица организаций'!AR184</f>
        <v>100</v>
      </c>
      <c r="O182" s="31">
        <f>'Рейтинговая таблица организаций'!AS184</f>
        <v>100</v>
      </c>
      <c r="P182" s="31">
        <f>'Рейтинговая таблица организаций'!AT184</f>
        <v>100</v>
      </c>
      <c r="Q182" s="35">
        <f>'Рейтинговая таблица организаций'!AU184</f>
        <v>100</v>
      </c>
      <c r="R182" s="31">
        <f>'Рейтинговая таблица организаций'!BB184</f>
        <v>100</v>
      </c>
      <c r="S182" s="31">
        <f>'Рейтинговая таблица организаций'!BC184</f>
        <v>100</v>
      </c>
      <c r="T182" s="31">
        <f>'Рейтинговая таблица организаций'!BD184</f>
        <v>100</v>
      </c>
      <c r="U182" s="35">
        <f>'Рейтинговая таблица организаций'!BE184</f>
        <v>100</v>
      </c>
      <c r="V182" s="36">
        <f>'Рейтинговая таблица организаций'!BF184</f>
        <v>92</v>
      </c>
    </row>
    <row r="183" spans="1:22">
      <c r="A183" s="33">
        <f>'бланки '!D187</f>
        <v>182</v>
      </c>
      <c r="B183" s="33" t="str">
        <f>'Рейтинговая таблица организаций'!B185</f>
        <v>Муниципальное бюджетное общеобразовательное учреждение "Володинская средняя общеобразовательная школа"</v>
      </c>
      <c r="C183" s="31">
        <f>'Рейтинговая таблица организаций'!Q185</f>
        <v>100</v>
      </c>
      <c r="D183" s="31">
        <f>'Рейтинговая таблица организаций'!R185</f>
        <v>100</v>
      </c>
      <c r="E183" s="31">
        <f>'Рейтинговая таблица организаций'!S185</f>
        <v>100</v>
      </c>
      <c r="F183" s="35">
        <f>'Рейтинговая таблица организаций'!T185</f>
        <v>100</v>
      </c>
      <c r="G183" s="31">
        <f>'Рейтинговая таблица организаций'!Z185</f>
        <v>100</v>
      </c>
      <c r="H183" s="31">
        <f>'Рейтинговая таблица организаций'!AB185</f>
        <v>100</v>
      </c>
      <c r="I183" s="35">
        <f>'Рейтинговая таблица организаций'!AC185</f>
        <v>100</v>
      </c>
      <c r="J183" s="31">
        <f>'Рейтинговая таблица организаций'!AH185</f>
        <v>20</v>
      </c>
      <c r="K183" s="85">
        <f>'Рейтинговая таблица организаций'!AI185</f>
        <v>80</v>
      </c>
      <c r="L183" s="85">
        <f>'Рейтинговая таблица организаций'!AJ185</f>
        <v>100</v>
      </c>
      <c r="M183" s="35">
        <f>'Рейтинговая таблица организаций'!AK185</f>
        <v>68</v>
      </c>
      <c r="N183" s="31">
        <f>'Рейтинговая таблица организаций'!AR185</f>
        <v>100</v>
      </c>
      <c r="O183" s="31">
        <f>'Рейтинговая таблица организаций'!AS185</f>
        <v>100</v>
      </c>
      <c r="P183" s="31">
        <f>'Рейтинговая таблица организаций'!AT185</f>
        <v>100</v>
      </c>
      <c r="Q183" s="35">
        <f>'Рейтинговая таблица организаций'!AU185</f>
        <v>100</v>
      </c>
      <c r="R183" s="31">
        <f>'Рейтинговая таблица организаций'!BB185</f>
        <v>100</v>
      </c>
      <c r="S183" s="31">
        <f>'Рейтинговая таблица организаций'!BC185</f>
        <v>100</v>
      </c>
      <c r="T183" s="31">
        <f>'Рейтинговая таблица организаций'!BD185</f>
        <v>100</v>
      </c>
      <c r="U183" s="35">
        <f>'Рейтинговая таблица организаций'!BE185</f>
        <v>100</v>
      </c>
      <c r="V183" s="36">
        <f>'Рейтинговая таблица организаций'!BF185</f>
        <v>93.6</v>
      </c>
    </row>
    <row r="184" spans="1:22">
      <c r="A184" s="33">
        <f>'бланки '!D188</f>
        <v>183</v>
      </c>
      <c r="B184" s="33" t="str">
        <f>'Рейтинговая таблица организаций'!B186</f>
        <v>Муниципальное бюджетное общеобразовательное учреждение "Иштанская основная общеобразовательная школа"</v>
      </c>
      <c r="C184" s="31">
        <f>'Рейтинговая таблица организаций'!Q186</f>
        <v>100</v>
      </c>
      <c r="D184" s="31">
        <f>'Рейтинговая таблица организаций'!R186</f>
        <v>100</v>
      </c>
      <c r="E184" s="31">
        <f>'Рейтинговая таблица организаций'!S186</f>
        <v>100</v>
      </c>
      <c r="F184" s="35">
        <f>'Рейтинговая таблица организаций'!T186</f>
        <v>100</v>
      </c>
      <c r="G184" s="31">
        <f>'Рейтинговая таблица организаций'!Z186</f>
        <v>100</v>
      </c>
      <c r="H184" s="31">
        <f>'Рейтинговая таблица организаций'!AB186</f>
        <v>100</v>
      </c>
      <c r="I184" s="35">
        <f>'Рейтинговая таблица организаций'!AC186</f>
        <v>100</v>
      </c>
      <c r="J184" s="31">
        <f>'Рейтинговая таблица организаций'!AH186</f>
        <v>20</v>
      </c>
      <c r="K184" s="85">
        <f>'Рейтинговая таблица организаций'!AI186</f>
        <v>60</v>
      </c>
      <c r="L184" s="85">
        <f>'Рейтинговая таблица организаций'!AJ186</f>
        <v>100</v>
      </c>
      <c r="M184" s="35">
        <f>'Рейтинговая таблица организаций'!AK186</f>
        <v>60</v>
      </c>
      <c r="N184" s="31">
        <f>'Рейтинговая таблица организаций'!AR186</f>
        <v>100</v>
      </c>
      <c r="O184" s="31">
        <f>'Рейтинговая таблица организаций'!AS186</f>
        <v>100</v>
      </c>
      <c r="P184" s="31">
        <f>'Рейтинговая таблица организаций'!AT186</f>
        <v>100</v>
      </c>
      <c r="Q184" s="35">
        <f>'Рейтинговая таблица организаций'!AU186</f>
        <v>100</v>
      </c>
      <c r="R184" s="31">
        <f>'Рейтинговая таблица организаций'!BB186</f>
        <v>100</v>
      </c>
      <c r="S184" s="31">
        <f>'Рейтинговая таблица организаций'!BC186</f>
        <v>100</v>
      </c>
      <c r="T184" s="31">
        <f>'Рейтинговая таблица организаций'!BD186</f>
        <v>100</v>
      </c>
      <c r="U184" s="35">
        <f>'Рейтинговая таблица организаций'!BE186</f>
        <v>100</v>
      </c>
      <c r="V184" s="36">
        <f>'Рейтинговая таблица организаций'!BF186</f>
        <v>92</v>
      </c>
    </row>
    <row r="185" spans="1:22">
      <c r="A185" s="33">
        <f>'бланки '!D189</f>
        <v>184</v>
      </c>
      <c r="B185" s="33" t="str">
        <f>'Рейтинговая таблица организаций'!B187</f>
        <v>Муниципальное бюджетное общеобразовательное учреждение "Малиновская основная общеобразовательная школа"</v>
      </c>
      <c r="C185" s="31">
        <f>'Рейтинговая таблица организаций'!Q187</f>
        <v>100</v>
      </c>
      <c r="D185" s="31">
        <f>'Рейтинговая таблица организаций'!R187</f>
        <v>100</v>
      </c>
      <c r="E185" s="31">
        <f>'Рейтинговая таблица организаций'!S187</f>
        <v>100</v>
      </c>
      <c r="F185" s="35">
        <f>'Рейтинговая таблица организаций'!T187</f>
        <v>100</v>
      </c>
      <c r="G185" s="31">
        <f>'Рейтинговая таблица организаций'!Z187</f>
        <v>100</v>
      </c>
      <c r="H185" s="31">
        <f>'Рейтинговая таблица организаций'!AB187</f>
        <v>100</v>
      </c>
      <c r="I185" s="35">
        <f>'Рейтинговая таблица организаций'!AC187</f>
        <v>100</v>
      </c>
      <c r="J185" s="31">
        <f>'Рейтинговая таблица организаций'!AH187</f>
        <v>20</v>
      </c>
      <c r="K185" s="85">
        <f>'Рейтинговая таблица организаций'!AI187</f>
        <v>80</v>
      </c>
      <c r="L185" s="85">
        <f>'Рейтинговая таблица организаций'!AJ187</f>
        <v>100</v>
      </c>
      <c r="M185" s="35">
        <f>'Рейтинговая таблица организаций'!AK187</f>
        <v>68</v>
      </c>
      <c r="N185" s="31">
        <f>'Рейтинговая таблица организаций'!AR187</f>
        <v>100</v>
      </c>
      <c r="O185" s="31">
        <f>'Рейтинговая таблица организаций'!AS187</f>
        <v>100</v>
      </c>
      <c r="P185" s="31">
        <f>'Рейтинговая таблица организаций'!AT187</f>
        <v>100</v>
      </c>
      <c r="Q185" s="35">
        <f>'Рейтинговая таблица организаций'!AU187</f>
        <v>100</v>
      </c>
      <c r="R185" s="31">
        <f>'Рейтинговая таблица организаций'!BB187</f>
        <v>100</v>
      </c>
      <c r="S185" s="31">
        <f>'Рейтинговая таблица организаций'!BC187</f>
        <v>100</v>
      </c>
      <c r="T185" s="31">
        <f>'Рейтинговая таблица организаций'!BD187</f>
        <v>100</v>
      </c>
      <c r="U185" s="35">
        <f>'Рейтинговая таблица организаций'!BE187</f>
        <v>100</v>
      </c>
      <c r="V185" s="36">
        <f>'Рейтинговая таблица организаций'!BF187</f>
        <v>93.6</v>
      </c>
    </row>
    <row r="186" spans="1:22">
      <c r="A186" s="33">
        <f>'бланки '!D190</f>
        <v>185</v>
      </c>
      <c r="B186" s="33" t="str">
        <f>'Рейтинговая таблица организаций'!B188</f>
        <v>Муниципальное автономное общеобразовательное учреждение "Тунгусовская средняя общеобразовательная школа"</v>
      </c>
      <c r="C186" s="31">
        <f>'Рейтинговая таблица организаций'!Q188</f>
        <v>100</v>
      </c>
      <c r="D186" s="31">
        <f>'Рейтинговая таблица организаций'!R188</f>
        <v>100</v>
      </c>
      <c r="E186" s="31">
        <f>'Рейтинговая таблица организаций'!S188</f>
        <v>100</v>
      </c>
      <c r="F186" s="35">
        <f>'Рейтинговая таблица организаций'!T188</f>
        <v>100</v>
      </c>
      <c r="G186" s="31">
        <f>'Рейтинговая таблица организаций'!Z188</f>
        <v>100</v>
      </c>
      <c r="H186" s="31">
        <f>'Рейтинговая таблица организаций'!AB188</f>
        <v>100</v>
      </c>
      <c r="I186" s="35">
        <f>'Рейтинговая таблица организаций'!AC188</f>
        <v>100</v>
      </c>
      <c r="J186" s="31">
        <f>'Рейтинговая таблица организаций'!AH188</f>
        <v>20</v>
      </c>
      <c r="K186" s="85">
        <f>'Рейтинговая таблица организаций'!AI188</f>
        <v>80</v>
      </c>
      <c r="L186" s="85">
        <f>'Рейтинговая таблица организаций'!AJ188</f>
        <v>100</v>
      </c>
      <c r="M186" s="35">
        <f>'Рейтинговая таблица организаций'!AK188</f>
        <v>68</v>
      </c>
      <c r="N186" s="31">
        <f>'Рейтинговая таблица организаций'!AR188</f>
        <v>100</v>
      </c>
      <c r="O186" s="31">
        <f>'Рейтинговая таблица организаций'!AS188</f>
        <v>100</v>
      </c>
      <c r="P186" s="31">
        <f>'Рейтинговая таблица организаций'!AT188</f>
        <v>100</v>
      </c>
      <c r="Q186" s="35">
        <f>'Рейтинговая таблица организаций'!AU188</f>
        <v>100</v>
      </c>
      <c r="R186" s="31">
        <f>'Рейтинговая таблица организаций'!BB188</f>
        <v>100</v>
      </c>
      <c r="S186" s="31">
        <f>'Рейтинговая таблица организаций'!BC188</f>
        <v>100</v>
      </c>
      <c r="T186" s="31">
        <f>'Рейтинговая таблица организаций'!BD188</f>
        <v>100</v>
      </c>
      <c r="U186" s="35">
        <f>'Рейтинговая таблица организаций'!BE188</f>
        <v>100</v>
      </c>
      <c r="V186" s="36">
        <f>'Рейтинговая таблица организаций'!BF188</f>
        <v>93.6</v>
      </c>
    </row>
    <row r="187" spans="1:22">
      <c r="A187" s="33">
        <f>'бланки '!D191</f>
        <v>186</v>
      </c>
      <c r="B187" s="33" t="str">
        <f>'Рейтинговая таблица организаций'!B189</f>
        <v>Муниципальное бюджетное общеобразовательное учреждение "Могочинская средняя общеобразовательная школа имени А.С. Пушкина"</v>
      </c>
      <c r="C187" s="31">
        <f>'Рейтинговая таблица организаций'!Q189</f>
        <v>100</v>
      </c>
      <c r="D187" s="31">
        <f>'Рейтинговая таблица организаций'!R189</f>
        <v>100</v>
      </c>
      <c r="E187" s="31">
        <f>'Рейтинговая таблица организаций'!S189</f>
        <v>100</v>
      </c>
      <c r="F187" s="35">
        <f>'Рейтинговая таблица организаций'!T189</f>
        <v>100</v>
      </c>
      <c r="G187" s="31">
        <f>'Рейтинговая таблица организаций'!Z189</f>
        <v>100</v>
      </c>
      <c r="H187" s="31">
        <f>'Рейтинговая таблица организаций'!AB189</f>
        <v>100</v>
      </c>
      <c r="I187" s="35">
        <f>'Рейтинговая таблица организаций'!AC189</f>
        <v>100</v>
      </c>
      <c r="J187" s="31">
        <f>'Рейтинговая таблица организаций'!AH189</f>
        <v>20</v>
      </c>
      <c r="K187" s="85">
        <f>'Рейтинговая таблица организаций'!AI189</f>
        <v>100</v>
      </c>
      <c r="L187" s="85">
        <f>'Рейтинговая таблица организаций'!AJ189</f>
        <v>100</v>
      </c>
      <c r="M187" s="35">
        <f>'Рейтинговая таблица организаций'!AK189</f>
        <v>76</v>
      </c>
      <c r="N187" s="31">
        <f>'Рейтинговая таблица организаций'!AR189</f>
        <v>100</v>
      </c>
      <c r="O187" s="31">
        <f>'Рейтинговая таблица организаций'!AS189</f>
        <v>100</v>
      </c>
      <c r="P187" s="31">
        <f>'Рейтинговая таблица организаций'!AT189</f>
        <v>100</v>
      </c>
      <c r="Q187" s="35">
        <f>'Рейтинговая таблица организаций'!AU189</f>
        <v>100</v>
      </c>
      <c r="R187" s="31">
        <f>'Рейтинговая таблица организаций'!BB189</f>
        <v>100</v>
      </c>
      <c r="S187" s="31">
        <f>'Рейтинговая таблица организаций'!BC189</f>
        <v>100</v>
      </c>
      <c r="T187" s="31">
        <f>'Рейтинговая таблица организаций'!BD189</f>
        <v>100</v>
      </c>
      <c r="U187" s="35">
        <f>'Рейтинговая таблица организаций'!BE189</f>
        <v>100</v>
      </c>
      <c r="V187" s="36">
        <f>'Рейтинговая таблица организаций'!BF189</f>
        <v>95.2</v>
      </c>
    </row>
    <row r="188" spans="1:22">
      <c r="A188" s="33">
        <f>'бланки '!D192</f>
        <v>187</v>
      </c>
      <c r="B188" s="33" t="str">
        <f>'Рейтинговая таблица организаций'!B190</f>
        <v>Муниципальное автономное общеобразовательное учреждение "Молчановская средняя общеобразовательная школа №1"</v>
      </c>
      <c r="C188" s="31">
        <f>'Рейтинговая таблица организаций'!Q190</f>
        <v>100</v>
      </c>
      <c r="D188" s="31">
        <f>'Рейтинговая таблица организаций'!R190</f>
        <v>100</v>
      </c>
      <c r="E188" s="31">
        <f>'Рейтинговая таблица организаций'!S190</f>
        <v>100</v>
      </c>
      <c r="F188" s="35">
        <f>'Рейтинговая таблица организаций'!T190</f>
        <v>100</v>
      </c>
      <c r="G188" s="31">
        <f>'Рейтинговая таблица организаций'!Z190</f>
        <v>100</v>
      </c>
      <c r="H188" s="31">
        <f>'Рейтинговая таблица организаций'!AB190</f>
        <v>100</v>
      </c>
      <c r="I188" s="35">
        <f>'Рейтинговая таблица организаций'!AC190</f>
        <v>100</v>
      </c>
      <c r="J188" s="31">
        <f>'Рейтинговая таблица организаций'!AH190</f>
        <v>80</v>
      </c>
      <c r="K188" s="85">
        <f>'Рейтинговая таблица организаций'!AI190</f>
        <v>80</v>
      </c>
      <c r="L188" s="85">
        <f>'Рейтинговая таблица организаций'!AJ190</f>
        <v>100</v>
      </c>
      <c r="M188" s="35">
        <f>'Рейтинговая таблица организаций'!AK190</f>
        <v>86</v>
      </c>
      <c r="N188" s="31">
        <f>'Рейтинговая таблица организаций'!AR190</f>
        <v>100</v>
      </c>
      <c r="O188" s="31">
        <f>'Рейтинговая таблица организаций'!AS190</f>
        <v>100</v>
      </c>
      <c r="P188" s="31">
        <f>'Рейтинговая таблица организаций'!AT190</f>
        <v>100</v>
      </c>
      <c r="Q188" s="35">
        <f>'Рейтинговая таблица организаций'!AU190</f>
        <v>100</v>
      </c>
      <c r="R188" s="31">
        <f>'Рейтинговая таблица организаций'!BB190</f>
        <v>100</v>
      </c>
      <c r="S188" s="31">
        <f>'Рейтинговая таблица организаций'!BC190</f>
        <v>100</v>
      </c>
      <c r="T188" s="31">
        <f>'Рейтинговая таблица организаций'!BD190</f>
        <v>100</v>
      </c>
      <c r="U188" s="35">
        <f>'Рейтинговая таблица организаций'!BE190</f>
        <v>100</v>
      </c>
      <c r="V188" s="36">
        <f>'Рейтинговая таблица организаций'!BF190</f>
        <v>97.2</v>
      </c>
    </row>
    <row r="189" spans="1:22">
      <c r="A189" s="33">
        <f>'бланки '!D193</f>
        <v>188</v>
      </c>
      <c r="B189" s="33" t="str">
        <f>'Рейтинговая таблица организаций'!B191</f>
        <v>Муниципальное автономное общеобразовательное учреждение "Суйгинская средняя общеобразовательная школа"</v>
      </c>
      <c r="C189" s="31">
        <f>'Рейтинговая таблица организаций'!Q191</f>
        <v>100</v>
      </c>
      <c r="D189" s="31">
        <f>'Рейтинговая таблица организаций'!R191</f>
        <v>100</v>
      </c>
      <c r="E189" s="31">
        <f>'Рейтинговая таблица организаций'!S191</f>
        <v>100</v>
      </c>
      <c r="F189" s="35">
        <f>'Рейтинговая таблица организаций'!T191</f>
        <v>100</v>
      </c>
      <c r="G189" s="31">
        <f>'Рейтинговая таблица организаций'!Z191</f>
        <v>100</v>
      </c>
      <c r="H189" s="31">
        <f>'Рейтинговая таблица организаций'!AB191</f>
        <v>100</v>
      </c>
      <c r="I189" s="35">
        <f>'Рейтинговая таблица организаций'!AC191</f>
        <v>100</v>
      </c>
      <c r="J189" s="31">
        <f>'Рейтинговая таблица организаций'!AH191</f>
        <v>40</v>
      </c>
      <c r="K189" s="85">
        <f>'Рейтинговая таблица организаций'!AI191</f>
        <v>100</v>
      </c>
      <c r="L189" s="85">
        <f>'Рейтинговая таблица организаций'!AJ191</f>
        <v>100</v>
      </c>
      <c r="M189" s="35">
        <f>'Рейтинговая таблица организаций'!AK191</f>
        <v>82</v>
      </c>
      <c r="N189" s="31">
        <f>'Рейтинговая таблица организаций'!AR191</f>
        <v>100</v>
      </c>
      <c r="O189" s="31">
        <f>'Рейтинговая таблица организаций'!AS191</f>
        <v>100</v>
      </c>
      <c r="P189" s="31">
        <f>'Рейтинговая таблица организаций'!AT191</f>
        <v>100</v>
      </c>
      <c r="Q189" s="35">
        <f>'Рейтинговая таблица организаций'!AU191</f>
        <v>100</v>
      </c>
      <c r="R189" s="31">
        <f>'Рейтинговая таблица организаций'!BB191</f>
        <v>100</v>
      </c>
      <c r="S189" s="31">
        <f>'Рейтинговая таблица организаций'!BC191</f>
        <v>100</v>
      </c>
      <c r="T189" s="31">
        <f>'Рейтинговая таблица организаций'!BD191</f>
        <v>100</v>
      </c>
      <c r="U189" s="35">
        <f>'Рейтинговая таблица организаций'!BE191</f>
        <v>100</v>
      </c>
      <c r="V189" s="36">
        <f>'Рейтинговая таблица организаций'!BF191</f>
        <v>96.4</v>
      </c>
    </row>
    <row r="190" spans="1:22">
      <c r="A190" s="33">
        <f>'бланки '!D194</f>
        <v>189</v>
      </c>
      <c r="B190" s="33" t="str">
        <f>'Рейтинговая таблица организаций'!B192</f>
        <v>Муниципальное автономное общеобразовательное учреждение "Молчановская средняя общеобразовательная школа № 2"</v>
      </c>
      <c r="C190" s="31">
        <f>'Рейтинговая таблица организаций'!Q192</f>
        <v>100</v>
      </c>
      <c r="D190" s="31">
        <f>'Рейтинговая таблица организаций'!R192</f>
        <v>100</v>
      </c>
      <c r="E190" s="31">
        <f>'Рейтинговая таблица организаций'!S192</f>
        <v>100</v>
      </c>
      <c r="F190" s="35">
        <f>'Рейтинговая таблица организаций'!T192</f>
        <v>100</v>
      </c>
      <c r="G190" s="31">
        <f>'Рейтинговая таблица организаций'!Z192</f>
        <v>100</v>
      </c>
      <c r="H190" s="31">
        <f>'Рейтинговая таблица организаций'!AB192</f>
        <v>100</v>
      </c>
      <c r="I190" s="35">
        <f>'Рейтинговая таблица организаций'!AC192</f>
        <v>100</v>
      </c>
      <c r="J190" s="31">
        <f>'Рейтинговая таблица организаций'!AH192</f>
        <v>20</v>
      </c>
      <c r="K190" s="85">
        <f>'Рейтинговая таблица организаций'!AI192</f>
        <v>100</v>
      </c>
      <c r="L190" s="85">
        <f>'Рейтинговая таблица организаций'!AJ192</f>
        <v>100</v>
      </c>
      <c r="M190" s="35">
        <f>'Рейтинговая таблица организаций'!AK192</f>
        <v>76</v>
      </c>
      <c r="N190" s="31">
        <f>'Рейтинговая таблица организаций'!AR192</f>
        <v>100</v>
      </c>
      <c r="O190" s="31">
        <f>'Рейтинговая таблица организаций'!AS192</f>
        <v>100</v>
      </c>
      <c r="P190" s="31">
        <f>'Рейтинговая таблица организаций'!AT192</f>
        <v>100</v>
      </c>
      <c r="Q190" s="35">
        <f>'Рейтинговая таблица организаций'!AU192</f>
        <v>100</v>
      </c>
      <c r="R190" s="31">
        <f>'Рейтинговая таблица организаций'!BB192</f>
        <v>100</v>
      </c>
      <c r="S190" s="31">
        <f>'Рейтинговая таблица организаций'!BC192</f>
        <v>100</v>
      </c>
      <c r="T190" s="31">
        <f>'Рейтинговая таблица организаций'!BD192</f>
        <v>100</v>
      </c>
      <c r="U190" s="35">
        <f>'Рейтинговая таблица организаций'!BE192</f>
        <v>100</v>
      </c>
      <c r="V190" s="36">
        <f>'Рейтинговая таблица организаций'!BF192</f>
        <v>95.2</v>
      </c>
    </row>
    <row r="191" spans="1:22">
      <c r="A191" s="33">
        <f>'бланки '!D195</f>
        <v>190</v>
      </c>
      <c r="B191" s="33" t="str">
        <f>'Рейтинговая таблица организаций'!B193</f>
        <v>Муниципальное бюджетное общеобразовательное учреждение "Сарафановская средняя общеобразовательная школа"</v>
      </c>
      <c r="C191" s="31">
        <f>'Рейтинговая таблица организаций'!Q193</f>
        <v>100</v>
      </c>
      <c r="D191" s="31">
        <f>'Рейтинговая таблица организаций'!R193</f>
        <v>100</v>
      </c>
      <c r="E191" s="31">
        <f>'Рейтинговая таблица организаций'!S193</f>
        <v>100</v>
      </c>
      <c r="F191" s="35">
        <f>'Рейтинговая таблица организаций'!T193</f>
        <v>100</v>
      </c>
      <c r="G191" s="31">
        <f>'Рейтинговая таблица организаций'!Z193</f>
        <v>100</v>
      </c>
      <c r="H191" s="31">
        <f>'Рейтинговая таблица организаций'!AB193</f>
        <v>100</v>
      </c>
      <c r="I191" s="35">
        <f>'Рейтинговая таблица организаций'!AC193</f>
        <v>100</v>
      </c>
      <c r="J191" s="31">
        <f>'Рейтинговая таблица организаций'!AH193</f>
        <v>80</v>
      </c>
      <c r="K191" s="85">
        <f>'Рейтинговая таблица организаций'!AI193</f>
        <v>60</v>
      </c>
      <c r="L191" s="85">
        <f>'Рейтинговая таблица организаций'!AJ193</f>
        <v>100</v>
      </c>
      <c r="M191" s="35">
        <f>'Рейтинговая таблица организаций'!AK193</f>
        <v>78</v>
      </c>
      <c r="N191" s="31">
        <f>'Рейтинговая таблица организаций'!AR193</f>
        <v>100</v>
      </c>
      <c r="O191" s="31">
        <f>'Рейтинговая таблица организаций'!AS193</f>
        <v>100</v>
      </c>
      <c r="P191" s="31">
        <f>'Рейтинговая таблица организаций'!AT193</f>
        <v>100</v>
      </c>
      <c r="Q191" s="35">
        <f>'Рейтинговая таблица организаций'!AU193</f>
        <v>100</v>
      </c>
      <c r="R191" s="31">
        <f>'Рейтинговая таблица организаций'!BB193</f>
        <v>100</v>
      </c>
      <c r="S191" s="31">
        <f>'Рейтинговая таблица организаций'!BC193</f>
        <v>100</v>
      </c>
      <c r="T191" s="31">
        <f>'Рейтинговая таблица организаций'!BD193</f>
        <v>100</v>
      </c>
      <c r="U191" s="35">
        <f>'Рейтинговая таблица организаций'!BE193</f>
        <v>100</v>
      </c>
      <c r="V191" s="36">
        <f>'Рейтинговая таблица организаций'!BF193</f>
        <v>95.6</v>
      </c>
    </row>
    <row r="192" spans="1:22">
      <c r="A192" s="33">
        <f>'бланки '!D196</f>
        <v>191</v>
      </c>
      <c r="B192" s="33" t="str">
        <f>'Рейтинговая таблица организаций'!B194</f>
        <v>Муниципальное автономное общеобразовательное учреждение "Сулзатская средняя общеобразовательная школа"</v>
      </c>
      <c r="C192" s="31">
        <f>'Рейтинговая таблица организаций'!Q194</f>
        <v>100</v>
      </c>
      <c r="D192" s="31">
        <f>'Рейтинговая таблица организаций'!R194</f>
        <v>100</v>
      </c>
      <c r="E192" s="31">
        <f>'Рейтинговая таблица организаций'!S194</f>
        <v>100</v>
      </c>
      <c r="F192" s="35">
        <f>'Рейтинговая таблица организаций'!T194</f>
        <v>100</v>
      </c>
      <c r="G192" s="31">
        <f>'Рейтинговая таблица организаций'!Z194</f>
        <v>100</v>
      </c>
      <c r="H192" s="31">
        <f>'Рейтинговая таблица организаций'!AB194</f>
        <v>100</v>
      </c>
      <c r="I192" s="35">
        <f>'Рейтинговая таблица организаций'!AC194</f>
        <v>100</v>
      </c>
      <c r="J192" s="31">
        <f>'Рейтинговая таблица организаций'!AH194</f>
        <v>20</v>
      </c>
      <c r="K192" s="85">
        <f>'Рейтинговая таблица организаций'!AI194</f>
        <v>100</v>
      </c>
      <c r="L192" s="85">
        <f>'Рейтинговая таблица организаций'!AJ194</f>
        <v>100</v>
      </c>
      <c r="M192" s="35">
        <f>'Рейтинговая таблица организаций'!AK194</f>
        <v>76</v>
      </c>
      <c r="N192" s="31">
        <f>'Рейтинговая таблица организаций'!AR194</f>
        <v>100</v>
      </c>
      <c r="O192" s="31">
        <f>'Рейтинговая таблица организаций'!AS194</f>
        <v>100</v>
      </c>
      <c r="P192" s="31">
        <f>'Рейтинговая таблица организаций'!AT194</f>
        <v>100</v>
      </c>
      <c r="Q192" s="35">
        <f>'Рейтинговая таблица организаций'!AU194</f>
        <v>100</v>
      </c>
      <c r="R192" s="31">
        <f>'Рейтинговая таблица организаций'!BB194</f>
        <v>100</v>
      </c>
      <c r="S192" s="31">
        <f>'Рейтинговая таблица организаций'!BC194</f>
        <v>100</v>
      </c>
      <c r="T192" s="31">
        <f>'Рейтинговая таблица организаций'!BD194</f>
        <v>100</v>
      </c>
      <c r="U192" s="35">
        <f>'Рейтинговая таблица организаций'!BE194</f>
        <v>100</v>
      </c>
      <c r="V192" s="36">
        <f>'Рейтинговая таблица организаций'!BF194</f>
        <v>95.2</v>
      </c>
    </row>
    <row r="193" spans="1:22">
      <c r="A193" s="33">
        <f>'бланки '!D197</f>
        <v>192</v>
      </c>
      <c r="B193" s="33" t="str">
        <f>'Рейтинговая таблица организаций'!B195</f>
        <v>Муниципальное бюджетное общеобразовательное учреждение "Наргинская средняя общеобразовательная школа"</v>
      </c>
      <c r="C193" s="31">
        <f>'Рейтинговая таблица организаций'!Q195</f>
        <v>100</v>
      </c>
      <c r="D193" s="31">
        <f>'Рейтинговая таблица организаций'!R195</f>
        <v>100</v>
      </c>
      <c r="E193" s="31">
        <f>'Рейтинговая таблица организаций'!S195</f>
        <v>100</v>
      </c>
      <c r="F193" s="35">
        <f>'Рейтинговая таблица организаций'!T195</f>
        <v>100</v>
      </c>
      <c r="G193" s="31">
        <f>'Рейтинговая таблица организаций'!Z195</f>
        <v>100</v>
      </c>
      <c r="H193" s="31">
        <f>'Рейтинговая таблица организаций'!AB195</f>
        <v>100</v>
      </c>
      <c r="I193" s="35">
        <f>'Рейтинговая таблица организаций'!AC195</f>
        <v>100</v>
      </c>
      <c r="J193" s="31">
        <f>'Рейтинговая таблица организаций'!AH195</f>
        <v>40</v>
      </c>
      <c r="K193" s="85">
        <f>'Рейтинговая таблица организаций'!AI195</f>
        <v>60</v>
      </c>
      <c r="L193" s="85">
        <f>'Рейтинговая таблица организаций'!AJ195</f>
        <v>100</v>
      </c>
      <c r="M193" s="35">
        <f>'Рейтинговая таблица организаций'!AK195</f>
        <v>66</v>
      </c>
      <c r="N193" s="31">
        <f>'Рейтинговая таблица организаций'!AR195</f>
        <v>100</v>
      </c>
      <c r="O193" s="31">
        <f>'Рейтинговая таблица организаций'!AS195</f>
        <v>100</v>
      </c>
      <c r="P193" s="31">
        <f>'Рейтинговая таблица организаций'!AT195</f>
        <v>100</v>
      </c>
      <c r="Q193" s="35">
        <f>'Рейтинговая таблица организаций'!AU195</f>
        <v>100</v>
      </c>
      <c r="R193" s="31">
        <f>'Рейтинговая таблица организаций'!BB195</f>
        <v>100</v>
      </c>
      <c r="S193" s="31">
        <f>'Рейтинговая таблица организаций'!BC195</f>
        <v>100</v>
      </c>
      <c r="T193" s="31">
        <f>'Рейтинговая таблица организаций'!BD195</f>
        <v>100</v>
      </c>
      <c r="U193" s="35">
        <f>'Рейтинговая таблица организаций'!BE195</f>
        <v>100</v>
      </c>
      <c r="V193" s="36">
        <f>'Рейтинговая таблица организаций'!BF195</f>
        <v>93.2</v>
      </c>
    </row>
    <row r="194" spans="1:22">
      <c r="A194" s="33">
        <f>'бланки '!D198</f>
        <v>193</v>
      </c>
      <c r="B194" s="33" t="str">
        <f>'Рейтинговая таблица организаций'!B196</f>
        <v>Муниципальное казённое общеобразовательное учреждение "Новосельцевская средняя школа"</v>
      </c>
      <c r="C194" s="31">
        <f>'Рейтинговая таблица организаций'!Q196</f>
        <v>100</v>
      </c>
      <c r="D194" s="31">
        <f>'Рейтинговая таблица организаций'!R196</f>
        <v>100</v>
      </c>
      <c r="E194" s="31">
        <f>'Рейтинговая таблица организаций'!S196</f>
        <v>100</v>
      </c>
      <c r="F194" s="35">
        <f>'Рейтинговая таблица организаций'!T196</f>
        <v>100</v>
      </c>
      <c r="G194" s="31">
        <f>'Рейтинговая таблица организаций'!Z196</f>
        <v>100</v>
      </c>
      <c r="H194" s="31">
        <f>'Рейтинговая таблица организаций'!AB196</f>
        <v>100</v>
      </c>
      <c r="I194" s="35">
        <f>'Рейтинговая таблица организаций'!AC196</f>
        <v>100</v>
      </c>
      <c r="J194" s="31">
        <f>'Рейтинговая таблица организаций'!AH196</f>
        <v>0</v>
      </c>
      <c r="K194" s="85">
        <f>'Рейтинговая таблица организаций'!AI196</f>
        <v>60</v>
      </c>
      <c r="L194" s="85">
        <f>'Рейтинговая таблица организаций'!AJ196</f>
        <v>100</v>
      </c>
      <c r="M194" s="35">
        <f>'Рейтинговая таблица организаций'!AK196</f>
        <v>54</v>
      </c>
      <c r="N194" s="31">
        <f>'Рейтинговая таблица организаций'!AR196</f>
        <v>100</v>
      </c>
      <c r="O194" s="31">
        <f>'Рейтинговая таблица организаций'!AS196</f>
        <v>100</v>
      </c>
      <c r="P194" s="31">
        <f>'Рейтинговая таблица организаций'!AT196</f>
        <v>100</v>
      </c>
      <c r="Q194" s="35">
        <f>'Рейтинговая таблица организаций'!AU196</f>
        <v>100</v>
      </c>
      <c r="R194" s="31">
        <f>'Рейтинговая таблица организаций'!BB196</f>
        <v>100</v>
      </c>
      <c r="S194" s="31">
        <f>'Рейтинговая таблица организаций'!BC196</f>
        <v>100</v>
      </c>
      <c r="T194" s="31">
        <f>'Рейтинговая таблица организаций'!BD196</f>
        <v>100</v>
      </c>
      <c r="U194" s="35">
        <f>'Рейтинговая таблица организаций'!BE196</f>
        <v>100</v>
      </c>
      <c r="V194" s="36">
        <f>'Рейтинговая таблица организаций'!BF196</f>
        <v>90.8</v>
      </c>
    </row>
    <row r="195" spans="1:22">
      <c r="A195" s="33">
        <f>'бланки '!D199</f>
        <v>194</v>
      </c>
      <c r="B195" s="33" t="str">
        <f>'Рейтинговая таблица организаций'!B197</f>
        <v>Муниципальное бюджетное общеобразовательное учреждение "Шпалозаводская средняя школа"</v>
      </c>
      <c r="C195" s="31">
        <f>'Рейтинговая таблица организаций'!Q197</f>
        <v>100</v>
      </c>
      <c r="D195" s="31">
        <f>'Рейтинговая таблица организаций'!R197</f>
        <v>100</v>
      </c>
      <c r="E195" s="31">
        <f>'Рейтинговая таблица организаций'!S197</f>
        <v>100</v>
      </c>
      <c r="F195" s="35">
        <f>'Рейтинговая таблица организаций'!T197</f>
        <v>100</v>
      </c>
      <c r="G195" s="31">
        <f>'Рейтинговая таблица организаций'!Z197</f>
        <v>100</v>
      </c>
      <c r="H195" s="31">
        <f>'Рейтинговая таблица организаций'!AB197</f>
        <v>100</v>
      </c>
      <c r="I195" s="35">
        <f>'Рейтинговая таблица организаций'!AC197</f>
        <v>100</v>
      </c>
      <c r="J195" s="31">
        <f>'Рейтинговая таблица организаций'!AH197</f>
        <v>40</v>
      </c>
      <c r="K195" s="85">
        <f>'Рейтинговая таблица организаций'!AI197</f>
        <v>60</v>
      </c>
      <c r="L195" s="85">
        <f>'Рейтинговая таблица организаций'!AJ197</f>
        <v>100</v>
      </c>
      <c r="M195" s="35">
        <f>'Рейтинговая таблица организаций'!AK197</f>
        <v>66</v>
      </c>
      <c r="N195" s="31">
        <f>'Рейтинговая таблица организаций'!AR197</f>
        <v>100</v>
      </c>
      <c r="O195" s="31">
        <f>'Рейтинговая таблица организаций'!AS197</f>
        <v>100</v>
      </c>
      <c r="P195" s="31">
        <f>'Рейтинговая таблица организаций'!AT197</f>
        <v>100</v>
      </c>
      <c r="Q195" s="35">
        <f>'Рейтинговая таблица организаций'!AU197</f>
        <v>100</v>
      </c>
      <c r="R195" s="31">
        <f>'Рейтинговая таблица организаций'!BB197</f>
        <v>100</v>
      </c>
      <c r="S195" s="31">
        <f>'Рейтинговая таблица организаций'!BC197</f>
        <v>100</v>
      </c>
      <c r="T195" s="31">
        <f>'Рейтинговая таблица организаций'!BD197</f>
        <v>100</v>
      </c>
      <c r="U195" s="35">
        <f>'Рейтинговая таблица организаций'!BE197</f>
        <v>100</v>
      </c>
      <c r="V195" s="36">
        <f>'Рейтинговая таблица организаций'!BF197</f>
        <v>93.2</v>
      </c>
    </row>
    <row r="196" spans="1:22">
      <c r="A196" s="33">
        <f>'бланки '!D200</f>
        <v>195</v>
      </c>
      <c r="B196" s="33" t="str">
        <f>'Рейтинговая таблица организаций'!B198</f>
        <v>Муниципальное бюджетное общеобразовательное учреждение "Парабельская средняя школа имени Николая Андреевича Образцова"</v>
      </c>
      <c r="C196" s="31">
        <f>'Рейтинговая таблица организаций'!Q198</f>
        <v>100</v>
      </c>
      <c r="D196" s="31">
        <f>'Рейтинговая таблица организаций'!R198</f>
        <v>100</v>
      </c>
      <c r="E196" s="31">
        <f>'Рейтинговая таблица организаций'!S198</f>
        <v>100</v>
      </c>
      <c r="F196" s="35">
        <f>'Рейтинговая таблица организаций'!T198</f>
        <v>100</v>
      </c>
      <c r="G196" s="31">
        <f>'Рейтинговая таблица организаций'!Z198</f>
        <v>100</v>
      </c>
      <c r="H196" s="31">
        <f>'Рейтинговая таблица организаций'!AB198</f>
        <v>100</v>
      </c>
      <c r="I196" s="35">
        <f>'Рейтинговая таблица организаций'!AC198</f>
        <v>100</v>
      </c>
      <c r="J196" s="31">
        <f>'Рейтинговая таблица организаций'!AH198</f>
        <v>60</v>
      </c>
      <c r="K196" s="85">
        <f>'Рейтинговая таблица организаций'!AI198</f>
        <v>60</v>
      </c>
      <c r="L196" s="85">
        <f>'Рейтинговая таблица организаций'!AJ198</f>
        <v>100</v>
      </c>
      <c r="M196" s="35">
        <f>'Рейтинговая таблица организаций'!AK198</f>
        <v>72</v>
      </c>
      <c r="N196" s="31">
        <f>'Рейтинговая таблица организаций'!AR198</f>
        <v>100</v>
      </c>
      <c r="O196" s="31">
        <f>'Рейтинговая таблица организаций'!AS198</f>
        <v>100</v>
      </c>
      <c r="P196" s="31">
        <f>'Рейтинговая таблица организаций'!AT198</f>
        <v>100</v>
      </c>
      <c r="Q196" s="35">
        <f>'Рейтинговая таблица организаций'!AU198</f>
        <v>100</v>
      </c>
      <c r="R196" s="31">
        <f>'Рейтинговая таблица организаций'!BB198</f>
        <v>100</v>
      </c>
      <c r="S196" s="31">
        <f>'Рейтинговая таблица организаций'!BC198</f>
        <v>100</v>
      </c>
      <c r="T196" s="31">
        <f>'Рейтинговая таблица организаций'!BD198</f>
        <v>100</v>
      </c>
      <c r="U196" s="35">
        <f>'Рейтинговая таблица организаций'!BE198</f>
        <v>100</v>
      </c>
      <c r="V196" s="36">
        <f>'Рейтинговая таблица организаций'!BF198</f>
        <v>94.4</v>
      </c>
    </row>
    <row r="197" spans="1:22">
      <c r="A197" s="33">
        <f>'бланки '!D201</f>
        <v>196</v>
      </c>
      <c r="B197" s="33" t="str">
        <f>'Рейтинговая таблица организаций'!B199</f>
        <v>Муниципальное бюджетное общеобразовательное учреждение "Парабельская гимназия"</v>
      </c>
      <c r="C197" s="31">
        <f>'Рейтинговая таблица организаций'!Q199</f>
        <v>100</v>
      </c>
      <c r="D197" s="31">
        <f>'Рейтинговая таблица организаций'!R199</f>
        <v>100</v>
      </c>
      <c r="E197" s="31">
        <f>'Рейтинговая таблица организаций'!S199</f>
        <v>100</v>
      </c>
      <c r="F197" s="35">
        <f>'Рейтинговая таблица организаций'!T199</f>
        <v>100</v>
      </c>
      <c r="G197" s="31">
        <f>'Рейтинговая таблица организаций'!Z199</f>
        <v>100</v>
      </c>
      <c r="H197" s="31">
        <f>'Рейтинговая таблица организаций'!AB199</f>
        <v>100</v>
      </c>
      <c r="I197" s="35">
        <f>'Рейтинговая таблица организаций'!AC199</f>
        <v>100</v>
      </c>
      <c r="J197" s="31">
        <f>'Рейтинговая таблица организаций'!AH199</f>
        <v>40</v>
      </c>
      <c r="K197" s="85">
        <f>'Рейтинговая таблица организаций'!AI199</f>
        <v>60</v>
      </c>
      <c r="L197" s="85">
        <f>'Рейтинговая таблица организаций'!AJ199</f>
        <v>100</v>
      </c>
      <c r="M197" s="35">
        <f>'Рейтинговая таблица организаций'!AK199</f>
        <v>66</v>
      </c>
      <c r="N197" s="31">
        <f>'Рейтинговая таблица организаций'!AR199</f>
        <v>100</v>
      </c>
      <c r="O197" s="31">
        <f>'Рейтинговая таблица организаций'!AS199</f>
        <v>100</v>
      </c>
      <c r="P197" s="31">
        <f>'Рейтинговая таблица организаций'!AT199</f>
        <v>100</v>
      </c>
      <c r="Q197" s="35">
        <f>'Рейтинговая таблица организаций'!AU199</f>
        <v>100</v>
      </c>
      <c r="R197" s="31">
        <f>'Рейтинговая таблица организаций'!BB199</f>
        <v>100</v>
      </c>
      <c r="S197" s="31">
        <f>'Рейтинговая таблица организаций'!BC199</f>
        <v>100</v>
      </c>
      <c r="T197" s="31">
        <f>'Рейтинговая таблица организаций'!BD199</f>
        <v>100</v>
      </c>
      <c r="U197" s="35">
        <f>'Рейтинговая таблица организаций'!BE199</f>
        <v>100</v>
      </c>
      <c r="V197" s="36">
        <f>'Рейтинговая таблица организаций'!BF199</f>
        <v>93.2</v>
      </c>
    </row>
    <row r="198" spans="1:22">
      <c r="A198" s="33">
        <f>'бланки '!D202</f>
        <v>197</v>
      </c>
      <c r="B198" s="33" t="str">
        <f>'Рейтинговая таблица организаций'!B200</f>
        <v>Муниципальное казённое общеобразовательное учреждение "Заводская средняя школа"</v>
      </c>
      <c r="C198" s="31">
        <f>'Рейтинговая таблица организаций'!Q200</f>
        <v>100</v>
      </c>
      <c r="D198" s="31">
        <f>'Рейтинговая таблица организаций'!R200</f>
        <v>100</v>
      </c>
      <c r="E198" s="31">
        <f>'Рейтинговая таблица организаций'!S200</f>
        <v>100</v>
      </c>
      <c r="F198" s="35">
        <f>'Рейтинговая таблица организаций'!T200</f>
        <v>100</v>
      </c>
      <c r="G198" s="31">
        <f>'Рейтинговая таблица организаций'!Z200</f>
        <v>100</v>
      </c>
      <c r="H198" s="31">
        <f>'Рейтинговая таблица организаций'!AB200</f>
        <v>100</v>
      </c>
      <c r="I198" s="35">
        <f>'Рейтинговая таблица организаций'!AC200</f>
        <v>100</v>
      </c>
      <c r="J198" s="31">
        <f>'Рейтинговая таблица организаций'!AH200</f>
        <v>0</v>
      </c>
      <c r="K198" s="85">
        <f>'Рейтинговая таблица организаций'!AI200</f>
        <v>80</v>
      </c>
      <c r="L198" s="85">
        <f>'Рейтинговая таблица организаций'!AJ200</f>
        <v>100</v>
      </c>
      <c r="M198" s="35">
        <f>'Рейтинговая таблица организаций'!AK200</f>
        <v>62</v>
      </c>
      <c r="N198" s="31">
        <f>'Рейтинговая таблица организаций'!AR200</f>
        <v>100</v>
      </c>
      <c r="O198" s="31">
        <f>'Рейтинговая таблица организаций'!AS200</f>
        <v>100</v>
      </c>
      <c r="P198" s="31">
        <f>'Рейтинговая таблица организаций'!AT200</f>
        <v>100</v>
      </c>
      <c r="Q198" s="35">
        <f>'Рейтинговая таблица организаций'!AU200</f>
        <v>100</v>
      </c>
      <c r="R198" s="31">
        <f>'Рейтинговая таблица организаций'!BB200</f>
        <v>100</v>
      </c>
      <c r="S198" s="31">
        <f>'Рейтинговая таблица организаций'!BC200</f>
        <v>100</v>
      </c>
      <c r="T198" s="31">
        <f>'Рейтинговая таблица организаций'!BD200</f>
        <v>100</v>
      </c>
      <c r="U198" s="35">
        <f>'Рейтинговая таблица организаций'!BE200</f>
        <v>100</v>
      </c>
      <c r="V198" s="36">
        <f>'Рейтинговая таблица организаций'!BF200</f>
        <v>92.4</v>
      </c>
    </row>
    <row r="199" spans="1:22">
      <c r="A199" s="33">
        <f>'бланки '!D203</f>
        <v>198</v>
      </c>
      <c r="B199" s="33" t="str">
        <f>'Рейтинговая таблица организаций'!B201</f>
        <v>Муниципальное бюджетное общеобразовательное учреждение "Нарымская средняя школа"</v>
      </c>
      <c r="C199" s="31">
        <f>'Рейтинговая таблица организаций'!Q201</f>
        <v>100</v>
      </c>
      <c r="D199" s="31">
        <f>'Рейтинговая таблица организаций'!R201</f>
        <v>100</v>
      </c>
      <c r="E199" s="31">
        <f>'Рейтинговая таблица организаций'!S201</f>
        <v>100</v>
      </c>
      <c r="F199" s="35">
        <f>'Рейтинговая таблица организаций'!T201</f>
        <v>100</v>
      </c>
      <c r="G199" s="31">
        <f>'Рейтинговая таблица организаций'!Z201</f>
        <v>100</v>
      </c>
      <c r="H199" s="31">
        <f>'Рейтинговая таблица организаций'!AB201</f>
        <v>100</v>
      </c>
      <c r="I199" s="35">
        <f>'Рейтинговая таблица организаций'!AC201</f>
        <v>100</v>
      </c>
      <c r="J199" s="31">
        <f>'Рейтинговая таблица организаций'!AH201</f>
        <v>20</v>
      </c>
      <c r="K199" s="85">
        <f>'Рейтинговая таблица организаций'!AI201</f>
        <v>60</v>
      </c>
      <c r="L199" s="85">
        <f>'Рейтинговая таблица организаций'!AJ201</f>
        <v>100</v>
      </c>
      <c r="M199" s="35">
        <f>'Рейтинговая таблица организаций'!AK201</f>
        <v>60</v>
      </c>
      <c r="N199" s="31">
        <f>'Рейтинговая таблица организаций'!AR201</f>
        <v>100</v>
      </c>
      <c r="O199" s="31">
        <f>'Рейтинговая таблица организаций'!AS201</f>
        <v>100</v>
      </c>
      <c r="P199" s="31">
        <f>'Рейтинговая таблица организаций'!AT201</f>
        <v>100</v>
      </c>
      <c r="Q199" s="35">
        <f>'Рейтинговая таблица организаций'!AU201</f>
        <v>100</v>
      </c>
      <c r="R199" s="31">
        <f>'Рейтинговая таблица организаций'!BB201</f>
        <v>100</v>
      </c>
      <c r="S199" s="31">
        <f>'Рейтинговая таблица организаций'!BC201</f>
        <v>100</v>
      </c>
      <c r="T199" s="31">
        <f>'Рейтинговая таблица организаций'!BD201</f>
        <v>100</v>
      </c>
      <c r="U199" s="35">
        <f>'Рейтинговая таблица организаций'!BE201</f>
        <v>100</v>
      </c>
      <c r="V199" s="36">
        <f>'Рейтинговая таблица организаций'!BF201</f>
        <v>92</v>
      </c>
    </row>
    <row r="200" spans="1:22">
      <c r="A200" s="33">
        <f>'бланки '!D204</f>
        <v>199</v>
      </c>
      <c r="B200" s="33" t="str">
        <f>'Рейтинговая таблица организаций'!B202</f>
        <v>Муниципальное казённое общеобразовательное учреждение "Нельмачевская основная школа"</v>
      </c>
      <c r="C200" s="31">
        <f>'Рейтинговая таблица организаций'!Q202</f>
        <v>100</v>
      </c>
      <c r="D200" s="31">
        <f>'Рейтинговая таблица организаций'!R202</f>
        <v>100</v>
      </c>
      <c r="E200" s="31">
        <f>'Рейтинговая таблица организаций'!S202</f>
        <v>100</v>
      </c>
      <c r="F200" s="35">
        <f>'Рейтинговая таблица организаций'!T202</f>
        <v>100</v>
      </c>
      <c r="G200" s="31">
        <f>'Рейтинговая таблица организаций'!Z202</f>
        <v>100</v>
      </c>
      <c r="H200" s="31">
        <f>'Рейтинговая таблица организаций'!AB202</f>
        <v>100</v>
      </c>
      <c r="I200" s="35">
        <f>'Рейтинговая таблица организаций'!AC202</f>
        <v>100</v>
      </c>
      <c r="J200" s="31">
        <f>'Рейтинговая таблица организаций'!AH202</f>
        <v>40</v>
      </c>
      <c r="K200" s="85">
        <f>'Рейтинговая таблица организаций'!AI202</f>
        <v>60</v>
      </c>
      <c r="L200" s="85">
        <f>'Рейтинговая таблица организаций'!AJ202</f>
        <v>100</v>
      </c>
      <c r="M200" s="35">
        <f>'Рейтинговая таблица организаций'!AK202</f>
        <v>66</v>
      </c>
      <c r="N200" s="31">
        <f>'Рейтинговая таблица организаций'!AR202</f>
        <v>100</v>
      </c>
      <c r="O200" s="31">
        <f>'Рейтинговая таблица организаций'!AS202</f>
        <v>100</v>
      </c>
      <c r="P200" s="31">
        <f>'Рейтинговая таблица организаций'!AT202</f>
        <v>100</v>
      </c>
      <c r="Q200" s="35">
        <f>'Рейтинговая таблица организаций'!AU202</f>
        <v>100</v>
      </c>
      <c r="R200" s="31">
        <f>'Рейтинговая таблица организаций'!BB202</f>
        <v>100</v>
      </c>
      <c r="S200" s="31">
        <f>'Рейтинговая таблица организаций'!BC202</f>
        <v>100</v>
      </c>
      <c r="T200" s="31">
        <f>'Рейтинговая таблица организаций'!BD202</f>
        <v>100</v>
      </c>
      <c r="U200" s="35">
        <f>'Рейтинговая таблица организаций'!BE202</f>
        <v>100</v>
      </c>
      <c r="V200" s="36">
        <f>'Рейтинговая таблица организаций'!BF202</f>
        <v>93.2</v>
      </c>
    </row>
    <row r="201" spans="1:22">
      <c r="A201" s="33">
        <f>'бланки '!D205</f>
        <v>200</v>
      </c>
      <c r="B201" s="33" t="str">
        <f>'Рейтинговая таблица организаций'!B203</f>
        <v>Муниципальное бюджетное общеобразовательное учреждение "Старицинская средняя школа"</v>
      </c>
      <c r="C201" s="31">
        <f>'Рейтинговая таблица организаций'!Q203</f>
        <v>100</v>
      </c>
      <c r="D201" s="31">
        <f>'Рейтинговая таблица организаций'!R203</f>
        <v>100</v>
      </c>
      <c r="E201" s="31">
        <f>'Рейтинговая таблица организаций'!S203</f>
        <v>100</v>
      </c>
      <c r="F201" s="35">
        <f>'Рейтинговая таблица организаций'!T203</f>
        <v>100</v>
      </c>
      <c r="G201" s="31">
        <f>'Рейтинговая таблица организаций'!Z203</f>
        <v>100</v>
      </c>
      <c r="H201" s="31">
        <f>'Рейтинговая таблица организаций'!AB203</f>
        <v>100</v>
      </c>
      <c r="I201" s="35">
        <f>'Рейтинговая таблица организаций'!AC203</f>
        <v>100</v>
      </c>
      <c r="J201" s="31">
        <f>'Рейтинговая таблица организаций'!AH203</f>
        <v>20</v>
      </c>
      <c r="K201" s="85">
        <f>'Рейтинговая таблица организаций'!AI203</f>
        <v>60</v>
      </c>
      <c r="L201" s="85">
        <f>'Рейтинговая таблица организаций'!AJ203</f>
        <v>100</v>
      </c>
      <c r="M201" s="35">
        <f>'Рейтинговая таблица организаций'!AK203</f>
        <v>60</v>
      </c>
      <c r="N201" s="31">
        <f>'Рейтинговая таблица организаций'!AR203</f>
        <v>100</v>
      </c>
      <c r="O201" s="31">
        <f>'Рейтинговая таблица организаций'!AS203</f>
        <v>100</v>
      </c>
      <c r="P201" s="31">
        <f>'Рейтинговая таблица организаций'!AT203</f>
        <v>100</v>
      </c>
      <c r="Q201" s="35">
        <f>'Рейтинговая таблица организаций'!AU203</f>
        <v>100</v>
      </c>
      <c r="R201" s="31">
        <f>'Рейтинговая таблица организаций'!BB203</f>
        <v>100</v>
      </c>
      <c r="S201" s="31">
        <f>'Рейтинговая таблица организаций'!BC203</f>
        <v>100</v>
      </c>
      <c r="T201" s="31">
        <f>'Рейтинговая таблица организаций'!BD203</f>
        <v>100</v>
      </c>
      <c r="U201" s="35">
        <f>'Рейтинговая таблица организаций'!BE203</f>
        <v>100</v>
      </c>
      <c r="V201" s="36">
        <f>'Рейтинговая таблица организаций'!BF203</f>
        <v>92</v>
      </c>
    </row>
    <row r="202" spans="1:22">
      <c r="A202" s="33">
        <f>'бланки '!D206</f>
        <v>201</v>
      </c>
      <c r="B202" s="33" t="str">
        <f>'Рейтинговая таблица организаций'!B204</f>
        <v>Муниципальное автономное общеобразовательное учреждение Сергеевская средняя общеобразовательная школа Первомайского района</v>
      </c>
      <c r="C202" s="31">
        <f>'Рейтинговая таблица организаций'!Q204</f>
        <v>100</v>
      </c>
      <c r="D202" s="31">
        <f>'Рейтинговая таблица организаций'!R204</f>
        <v>100</v>
      </c>
      <c r="E202" s="31">
        <f>'Рейтинговая таблица организаций'!S204</f>
        <v>100</v>
      </c>
      <c r="F202" s="35">
        <f>'Рейтинговая таблица организаций'!T204</f>
        <v>100</v>
      </c>
      <c r="G202" s="31">
        <f>'Рейтинговая таблица организаций'!Z204</f>
        <v>100</v>
      </c>
      <c r="H202" s="31">
        <f>'Рейтинговая таблица организаций'!AB204</f>
        <v>100</v>
      </c>
      <c r="I202" s="35">
        <f>'Рейтинговая таблица организаций'!AC204</f>
        <v>100</v>
      </c>
      <c r="J202" s="31">
        <f>'Рейтинговая таблица организаций'!AH204</f>
        <v>40</v>
      </c>
      <c r="K202" s="85">
        <f>'Рейтинговая таблица организаций'!AI204</f>
        <v>60</v>
      </c>
      <c r="L202" s="85">
        <f>'Рейтинговая таблица организаций'!AJ204</f>
        <v>100</v>
      </c>
      <c r="M202" s="35">
        <f>'Рейтинговая таблица организаций'!AK204</f>
        <v>66</v>
      </c>
      <c r="N202" s="31">
        <f>'Рейтинговая таблица организаций'!AR204</f>
        <v>100</v>
      </c>
      <c r="O202" s="31">
        <f>'Рейтинговая таблица организаций'!AS204</f>
        <v>100</v>
      </c>
      <c r="P202" s="31">
        <f>'Рейтинговая таблица организаций'!AT204</f>
        <v>100</v>
      </c>
      <c r="Q202" s="35">
        <f>'Рейтинговая таблица организаций'!AU204</f>
        <v>100</v>
      </c>
      <c r="R202" s="31">
        <f>'Рейтинговая таблица организаций'!BB204</f>
        <v>100</v>
      </c>
      <c r="S202" s="31">
        <f>'Рейтинговая таблица организаций'!BC204</f>
        <v>100</v>
      </c>
      <c r="T202" s="31">
        <f>'Рейтинговая таблица организаций'!BD204</f>
        <v>100</v>
      </c>
      <c r="U202" s="35">
        <f>'Рейтинговая таблица организаций'!BE204</f>
        <v>100</v>
      </c>
      <c r="V202" s="36">
        <f>'Рейтинговая таблица организаций'!BF204</f>
        <v>93.2</v>
      </c>
    </row>
    <row r="203" spans="1:22">
      <c r="A203" s="33">
        <f>'бланки '!D207</f>
        <v>202</v>
      </c>
      <c r="B203" s="33" t="str">
        <f>'Рейтинговая таблица организаций'!B205</f>
        <v>Муниципальное бюджетное общеобразовательное учреждение Куяновская средняя общеобразовательная школа Первомайского района</v>
      </c>
      <c r="C203" s="31">
        <f>'Рейтинговая таблица организаций'!Q205</f>
        <v>100</v>
      </c>
      <c r="D203" s="31">
        <f>'Рейтинговая таблица организаций'!R205</f>
        <v>100</v>
      </c>
      <c r="E203" s="31">
        <f>'Рейтинговая таблица организаций'!S205</f>
        <v>100</v>
      </c>
      <c r="F203" s="35">
        <f>'Рейтинговая таблица организаций'!T205</f>
        <v>100</v>
      </c>
      <c r="G203" s="31">
        <f>'Рейтинговая таблица организаций'!Z205</f>
        <v>100</v>
      </c>
      <c r="H203" s="31">
        <f>'Рейтинговая таблица организаций'!AB205</f>
        <v>100</v>
      </c>
      <c r="I203" s="35">
        <f>'Рейтинговая таблица организаций'!AC205</f>
        <v>100</v>
      </c>
      <c r="J203" s="31">
        <f>'Рейтинговая таблица организаций'!AH205</f>
        <v>60</v>
      </c>
      <c r="K203" s="85">
        <f>'Рейтинговая таблица организаций'!AI205</f>
        <v>80</v>
      </c>
      <c r="L203" s="85">
        <f>'Рейтинговая таблица организаций'!AJ205</f>
        <v>100</v>
      </c>
      <c r="M203" s="35">
        <f>'Рейтинговая таблица организаций'!AK205</f>
        <v>80</v>
      </c>
      <c r="N203" s="31">
        <f>'Рейтинговая таблица организаций'!AR205</f>
        <v>100</v>
      </c>
      <c r="O203" s="31">
        <f>'Рейтинговая таблица организаций'!AS205</f>
        <v>100</v>
      </c>
      <c r="P203" s="31">
        <f>'Рейтинговая таблица организаций'!AT205</f>
        <v>100</v>
      </c>
      <c r="Q203" s="35">
        <f>'Рейтинговая таблица организаций'!AU205</f>
        <v>100</v>
      </c>
      <c r="R203" s="31">
        <f>'Рейтинговая таблица организаций'!BB205</f>
        <v>100</v>
      </c>
      <c r="S203" s="31">
        <f>'Рейтинговая таблица организаций'!BC205</f>
        <v>100</v>
      </c>
      <c r="T203" s="31">
        <f>'Рейтинговая таблица организаций'!BD205</f>
        <v>100</v>
      </c>
      <c r="U203" s="35">
        <f>'Рейтинговая таблица организаций'!BE205</f>
        <v>100</v>
      </c>
      <c r="V203" s="36">
        <f>'Рейтинговая таблица организаций'!BF205</f>
        <v>96</v>
      </c>
    </row>
    <row r="204" spans="1:22">
      <c r="A204" s="33">
        <f>'бланки '!D208</f>
        <v>203</v>
      </c>
      <c r="B204" s="33" t="str">
        <f>'Рейтинговая таблица организаций'!B206</f>
        <v>Муниципальное автономное общеобразовательное учреждение Туендатская основная общеобразовательная школа Первомайского района</v>
      </c>
      <c r="C204" s="31">
        <f>'Рейтинговая таблица организаций'!Q206</f>
        <v>100</v>
      </c>
      <c r="D204" s="31">
        <f>'Рейтинговая таблица организаций'!R206</f>
        <v>100</v>
      </c>
      <c r="E204" s="31">
        <f>'Рейтинговая таблица организаций'!S206</f>
        <v>100</v>
      </c>
      <c r="F204" s="35">
        <f>'Рейтинговая таблица организаций'!T206</f>
        <v>100</v>
      </c>
      <c r="G204" s="31">
        <f>'Рейтинговая таблица организаций'!Z206</f>
        <v>100</v>
      </c>
      <c r="H204" s="31">
        <f>'Рейтинговая таблица организаций'!AB206</f>
        <v>100</v>
      </c>
      <c r="I204" s="35">
        <f>'Рейтинговая таблица организаций'!AC206</f>
        <v>100</v>
      </c>
      <c r="J204" s="31">
        <f>'Рейтинговая таблица организаций'!AH206</f>
        <v>20</v>
      </c>
      <c r="K204" s="85">
        <f>'Рейтинговая таблица организаций'!AI206</f>
        <v>60</v>
      </c>
      <c r="L204" s="85">
        <f>'Рейтинговая таблица организаций'!AJ206</f>
        <v>100</v>
      </c>
      <c r="M204" s="35">
        <f>'Рейтинговая таблица организаций'!AK206</f>
        <v>60</v>
      </c>
      <c r="N204" s="31">
        <f>'Рейтинговая таблица организаций'!AR206</f>
        <v>100</v>
      </c>
      <c r="O204" s="31">
        <f>'Рейтинговая таблица организаций'!AS206</f>
        <v>100</v>
      </c>
      <c r="P204" s="31">
        <f>'Рейтинговая таблица организаций'!AT206</f>
        <v>100</v>
      </c>
      <c r="Q204" s="35">
        <f>'Рейтинговая таблица организаций'!AU206</f>
        <v>100</v>
      </c>
      <c r="R204" s="31">
        <f>'Рейтинговая таблица организаций'!BB206</f>
        <v>100</v>
      </c>
      <c r="S204" s="31">
        <f>'Рейтинговая таблица организаций'!BC206</f>
        <v>100</v>
      </c>
      <c r="T204" s="31">
        <f>'Рейтинговая таблица организаций'!BD206</f>
        <v>100</v>
      </c>
      <c r="U204" s="35">
        <f>'Рейтинговая таблица организаций'!BE206</f>
        <v>100</v>
      </c>
      <c r="V204" s="36">
        <f>'Рейтинговая таблица организаций'!BF206</f>
        <v>92</v>
      </c>
    </row>
    <row r="205" spans="1:22">
      <c r="A205" s="33">
        <f>'бланки '!D209</f>
        <v>204</v>
      </c>
      <c r="B205" s="33" t="str">
        <f>'Рейтинговая таблица организаций'!B207</f>
        <v>Муниципальное автономное общеобразовательное учреждение Улу-Юльская средняя общеобразовательная школа Первомайского район</v>
      </c>
      <c r="C205" s="31">
        <f>'Рейтинговая таблица организаций'!Q207</f>
        <v>100</v>
      </c>
      <c r="D205" s="31">
        <f>'Рейтинговая таблица организаций'!R207</f>
        <v>100</v>
      </c>
      <c r="E205" s="31">
        <f>'Рейтинговая таблица организаций'!S207</f>
        <v>100</v>
      </c>
      <c r="F205" s="35">
        <f>'Рейтинговая таблица организаций'!T207</f>
        <v>100</v>
      </c>
      <c r="G205" s="31">
        <f>'Рейтинговая таблица организаций'!Z207</f>
        <v>100</v>
      </c>
      <c r="H205" s="31">
        <f>'Рейтинговая таблица организаций'!AB207</f>
        <v>100</v>
      </c>
      <c r="I205" s="35">
        <f>'Рейтинговая таблица организаций'!AC207</f>
        <v>100</v>
      </c>
      <c r="J205" s="31">
        <f>'Рейтинговая таблица организаций'!AH207</f>
        <v>20</v>
      </c>
      <c r="K205" s="85">
        <f>'Рейтинговая таблица организаций'!AI207</f>
        <v>60</v>
      </c>
      <c r="L205" s="85">
        <f>'Рейтинговая таблица организаций'!AJ207</f>
        <v>100</v>
      </c>
      <c r="M205" s="35">
        <f>'Рейтинговая таблица организаций'!AK207</f>
        <v>60</v>
      </c>
      <c r="N205" s="31">
        <f>'Рейтинговая таблица организаций'!AR207</f>
        <v>100</v>
      </c>
      <c r="O205" s="31">
        <f>'Рейтинговая таблица организаций'!AS207</f>
        <v>100</v>
      </c>
      <c r="P205" s="31">
        <f>'Рейтинговая таблица организаций'!AT207</f>
        <v>100</v>
      </c>
      <c r="Q205" s="35">
        <f>'Рейтинговая таблица организаций'!AU207</f>
        <v>100</v>
      </c>
      <c r="R205" s="31">
        <f>'Рейтинговая таблица организаций'!BB207</f>
        <v>100</v>
      </c>
      <c r="S205" s="31">
        <f>'Рейтинговая таблица организаций'!BC207</f>
        <v>100</v>
      </c>
      <c r="T205" s="31">
        <f>'Рейтинговая таблица организаций'!BD207</f>
        <v>100</v>
      </c>
      <c r="U205" s="35">
        <f>'Рейтинговая таблица организаций'!BE207</f>
        <v>100</v>
      </c>
      <c r="V205" s="36">
        <f>'Рейтинговая таблица организаций'!BF207</f>
        <v>92</v>
      </c>
    </row>
    <row r="206" spans="1:22">
      <c r="A206" s="33">
        <f>'бланки '!D210</f>
        <v>205</v>
      </c>
      <c r="B206" s="33" t="str">
        <f>'Рейтинговая таблица организаций'!B208</f>
        <v>Муниципальное бюджетное общеобразовательное учреждение Первомайская средняя общеобразовательная школа Первомайского района</v>
      </c>
      <c r="C206" s="31">
        <f>'Рейтинговая таблица организаций'!Q208</f>
        <v>100</v>
      </c>
      <c r="D206" s="31">
        <f>'Рейтинговая таблица организаций'!R208</f>
        <v>100</v>
      </c>
      <c r="E206" s="31">
        <f>'Рейтинговая таблица организаций'!S208</f>
        <v>100</v>
      </c>
      <c r="F206" s="35">
        <f>'Рейтинговая таблица организаций'!T208</f>
        <v>100</v>
      </c>
      <c r="G206" s="31">
        <f>'Рейтинговая таблица организаций'!Z208</f>
        <v>100</v>
      </c>
      <c r="H206" s="31">
        <f>'Рейтинговая таблица организаций'!AB208</f>
        <v>100</v>
      </c>
      <c r="I206" s="35">
        <f>'Рейтинговая таблица организаций'!AC208</f>
        <v>100</v>
      </c>
      <c r="J206" s="31">
        <f>'Рейтинговая таблица организаций'!AH208</f>
        <v>60</v>
      </c>
      <c r="K206" s="85">
        <f>'Рейтинговая таблица организаций'!AI208</f>
        <v>80</v>
      </c>
      <c r="L206" s="85">
        <f>'Рейтинговая таблица организаций'!AJ208</f>
        <v>100</v>
      </c>
      <c r="M206" s="35">
        <f>'Рейтинговая таблица организаций'!AK208</f>
        <v>80</v>
      </c>
      <c r="N206" s="31">
        <f>'Рейтинговая таблица организаций'!AR208</f>
        <v>100</v>
      </c>
      <c r="O206" s="31">
        <f>'Рейтинговая таблица организаций'!AS208</f>
        <v>100</v>
      </c>
      <c r="P206" s="31">
        <f>'Рейтинговая таблица организаций'!AT208</f>
        <v>100</v>
      </c>
      <c r="Q206" s="35">
        <f>'Рейтинговая таблица организаций'!AU208</f>
        <v>100</v>
      </c>
      <c r="R206" s="31">
        <f>'Рейтинговая таблица организаций'!BB208</f>
        <v>100</v>
      </c>
      <c r="S206" s="31">
        <f>'Рейтинговая таблица организаций'!BC208</f>
        <v>100</v>
      </c>
      <c r="T206" s="31">
        <f>'Рейтинговая таблица организаций'!BD208</f>
        <v>100</v>
      </c>
      <c r="U206" s="35">
        <f>'Рейтинговая таблица организаций'!BE208</f>
        <v>100</v>
      </c>
      <c r="V206" s="36">
        <f>'Рейтинговая таблица организаций'!BF208</f>
        <v>96</v>
      </c>
    </row>
    <row r="207" spans="1:22">
      <c r="A207" s="33">
        <f>'бланки '!D211</f>
        <v>206</v>
      </c>
      <c r="B207" s="33" t="str">
        <f>'Рейтинговая таблица организаций'!B209</f>
        <v>Муниципальное бюджетное общеобразовательное учреждение Берёзовская средняя общеобразовательная школа Первомайского района</v>
      </c>
      <c r="C207" s="31">
        <f>'Рейтинговая таблица организаций'!Q209</f>
        <v>100</v>
      </c>
      <c r="D207" s="31">
        <f>'Рейтинговая таблица организаций'!R209</f>
        <v>100</v>
      </c>
      <c r="E207" s="31">
        <f>'Рейтинговая таблица организаций'!S209</f>
        <v>100</v>
      </c>
      <c r="F207" s="35">
        <f>'Рейтинговая таблица организаций'!T209</f>
        <v>100</v>
      </c>
      <c r="G207" s="31">
        <f>'Рейтинговая таблица организаций'!Z209</f>
        <v>100</v>
      </c>
      <c r="H207" s="31">
        <f>'Рейтинговая таблица организаций'!AB209</f>
        <v>100</v>
      </c>
      <c r="I207" s="35">
        <f>'Рейтинговая таблица организаций'!AC209</f>
        <v>100</v>
      </c>
      <c r="J207" s="31">
        <f>'Рейтинговая таблица организаций'!AH209</f>
        <v>20</v>
      </c>
      <c r="K207" s="85">
        <f>'Рейтинговая таблица организаций'!AI209</f>
        <v>60</v>
      </c>
      <c r="L207" s="85">
        <f>'Рейтинговая таблица организаций'!AJ209</f>
        <v>100</v>
      </c>
      <c r="M207" s="35">
        <f>'Рейтинговая таблица организаций'!AK209</f>
        <v>60</v>
      </c>
      <c r="N207" s="31">
        <f>'Рейтинговая таблица организаций'!AR209</f>
        <v>100</v>
      </c>
      <c r="O207" s="31">
        <f>'Рейтинговая таблица организаций'!AS209</f>
        <v>100</v>
      </c>
      <c r="P207" s="31">
        <f>'Рейтинговая таблица организаций'!AT209</f>
        <v>100</v>
      </c>
      <c r="Q207" s="35">
        <f>'Рейтинговая таблица организаций'!AU209</f>
        <v>100</v>
      </c>
      <c r="R207" s="31">
        <f>'Рейтинговая таблица организаций'!BB209</f>
        <v>100</v>
      </c>
      <c r="S207" s="31">
        <f>'Рейтинговая таблица организаций'!BC209</f>
        <v>100</v>
      </c>
      <c r="T207" s="31">
        <f>'Рейтинговая таблица организаций'!BD209</f>
        <v>100</v>
      </c>
      <c r="U207" s="35">
        <f>'Рейтинговая таблица организаций'!BE209</f>
        <v>100</v>
      </c>
      <c r="V207" s="36">
        <f>'Рейтинговая таблица организаций'!BF209</f>
        <v>92</v>
      </c>
    </row>
    <row r="208" spans="1:22">
      <c r="A208" s="33">
        <f>'бланки '!D212</f>
        <v>207</v>
      </c>
      <c r="B208" s="33" t="str">
        <f>'Рейтинговая таблица организаций'!B210</f>
        <v>Муниципальное бюджетное общеобразовательное учреждение основная общеобразовательная школа п. Новый Первомайского района</v>
      </c>
      <c r="C208" s="31">
        <f>'Рейтинговая таблица организаций'!Q210</f>
        <v>100</v>
      </c>
      <c r="D208" s="31">
        <f>'Рейтинговая таблица организаций'!R210</f>
        <v>100</v>
      </c>
      <c r="E208" s="31">
        <f>'Рейтинговая таблица организаций'!S210</f>
        <v>100</v>
      </c>
      <c r="F208" s="35">
        <f>'Рейтинговая таблица организаций'!T210</f>
        <v>100</v>
      </c>
      <c r="G208" s="31">
        <f>'Рейтинговая таблица организаций'!Z210</f>
        <v>100</v>
      </c>
      <c r="H208" s="31">
        <f>'Рейтинговая таблица организаций'!AB210</f>
        <v>100</v>
      </c>
      <c r="I208" s="35">
        <f>'Рейтинговая таблица организаций'!AC210</f>
        <v>100</v>
      </c>
      <c r="J208" s="31">
        <f>'Рейтинговая таблица организаций'!AH210</f>
        <v>20</v>
      </c>
      <c r="K208" s="85">
        <f>'Рейтинговая таблица организаций'!AI210</f>
        <v>60</v>
      </c>
      <c r="L208" s="85">
        <f>'Рейтинговая таблица организаций'!AJ210</f>
        <v>100</v>
      </c>
      <c r="M208" s="35">
        <f>'Рейтинговая таблица организаций'!AK210</f>
        <v>60</v>
      </c>
      <c r="N208" s="31">
        <f>'Рейтинговая таблица организаций'!AR210</f>
        <v>100</v>
      </c>
      <c r="O208" s="31">
        <f>'Рейтинговая таблица организаций'!AS210</f>
        <v>100</v>
      </c>
      <c r="P208" s="31">
        <f>'Рейтинговая таблица организаций'!AT210</f>
        <v>100</v>
      </c>
      <c r="Q208" s="35">
        <f>'Рейтинговая таблица организаций'!AU210</f>
        <v>100</v>
      </c>
      <c r="R208" s="31">
        <f>'Рейтинговая таблица организаций'!BB210</f>
        <v>100</v>
      </c>
      <c r="S208" s="31">
        <f>'Рейтинговая таблица организаций'!BC210</f>
        <v>100</v>
      </c>
      <c r="T208" s="31">
        <f>'Рейтинговая таблица организаций'!BD210</f>
        <v>100</v>
      </c>
      <c r="U208" s="35">
        <f>'Рейтинговая таблица организаций'!BE210</f>
        <v>100</v>
      </c>
      <c r="V208" s="36">
        <f>'Рейтинговая таблица организаций'!BF210</f>
        <v>92</v>
      </c>
    </row>
    <row r="209" spans="1:22">
      <c r="A209" s="33">
        <f>'бланки '!D213</f>
        <v>208</v>
      </c>
      <c r="B209" s="33" t="str">
        <f>'Рейтинговая таблица организаций'!B211</f>
        <v>Муниципальное бюджетное общеобразовательное учреждение Ежинская основная общеобразовательная школа Первомайского района</v>
      </c>
      <c r="C209" s="31">
        <f>'Рейтинговая таблица организаций'!Q211</f>
        <v>100</v>
      </c>
      <c r="D209" s="31">
        <f>'Рейтинговая таблица организаций'!R211</f>
        <v>100</v>
      </c>
      <c r="E209" s="31">
        <f>'Рейтинговая таблица организаций'!S211</f>
        <v>100</v>
      </c>
      <c r="F209" s="35">
        <f>'Рейтинговая таблица организаций'!T211</f>
        <v>100</v>
      </c>
      <c r="G209" s="31">
        <f>'Рейтинговая таблица организаций'!Z211</f>
        <v>100</v>
      </c>
      <c r="H209" s="31">
        <f>'Рейтинговая таблица организаций'!AB211</f>
        <v>100</v>
      </c>
      <c r="I209" s="35">
        <f>'Рейтинговая таблица организаций'!AC211</f>
        <v>100</v>
      </c>
      <c r="J209" s="31">
        <f>'Рейтинговая таблица организаций'!AH211</f>
        <v>0</v>
      </c>
      <c r="K209" s="85">
        <f>'Рейтинговая таблица организаций'!AI211</f>
        <v>60</v>
      </c>
      <c r="L209" s="85">
        <f>'Рейтинговая таблица организаций'!AJ211</f>
        <v>100</v>
      </c>
      <c r="M209" s="35">
        <f>'Рейтинговая таблица организаций'!AK211</f>
        <v>54</v>
      </c>
      <c r="N209" s="31">
        <f>'Рейтинговая таблица организаций'!AR211</f>
        <v>100</v>
      </c>
      <c r="O209" s="31">
        <f>'Рейтинговая таблица организаций'!AS211</f>
        <v>100</v>
      </c>
      <c r="P209" s="31">
        <f>'Рейтинговая таблица организаций'!AT211</f>
        <v>100</v>
      </c>
      <c r="Q209" s="35">
        <f>'Рейтинговая таблица организаций'!AU211</f>
        <v>100</v>
      </c>
      <c r="R209" s="31">
        <f>'Рейтинговая таблица организаций'!BB211</f>
        <v>100</v>
      </c>
      <c r="S209" s="31">
        <f>'Рейтинговая таблица организаций'!BC211</f>
        <v>100</v>
      </c>
      <c r="T209" s="31">
        <f>'Рейтинговая таблица организаций'!BD211</f>
        <v>100</v>
      </c>
      <c r="U209" s="35">
        <f>'Рейтинговая таблица организаций'!BE211</f>
        <v>100</v>
      </c>
      <c r="V209" s="36">
        <f>'Рейтинговая таблица организаций'!BF211</f>
        <v>90.8</v>
      </c>
    </row>
    <row r="210" spans="1:22">
      <c r="A210" s="33">
        <f>'бланки '!D214</f>
        <v>209</v>
      </c>
      <c r="B210" s="33" t="str">
        <f>'Рейтинговая таблица организаций'!B212</f>
        <v>Муниципальное автономное общеобразовательное учреждение Аргат-Юльская средняя общеобразовательная школа Первомайского района</v>
      </c>
      <c r="C210" s="31">
        <f>'Рейтинговая таблица организаций'!Q212</f>
        <v>100</v>
      </c>
      <c r="D210" s="31">
        <f>'Рейтинговая таблица организаций'!R212</f>
        <v>100</v>
      </c>
      <c r="E210" s="31">
        <f>'Рейтинговая таблица организаций'!S212</f>
        <v>100</v>
      </c>
      <c r="F210" s="35">
        <f>'Рейтинговая таблица организаций'!T212</f>
        <v>100</v>
      </c>
      <c r="G210" s="31">
        <f>'Рейтинговая таблица организаций'!Z212</f>
        <v>100</v>
      </c>
      <c r="H210" s="31">
        <f>'Рейтинговая таблица организаций'!AB212</f>
        <v>100</v>
      </c>
      <c r="I210" s="35">
        <f>'Рейтинговая таблица организаций'!AC212</f>
        <v>100</v>
      </c>
      <c r="J210" s="31">
        <f>'Рейтинговая таблица организаций'!AH212</f>
        <v>20</v>
      </c>
      <c r="K210" s="85">
        <f>'Рейтинговая таблица организаций'!AI212</f>
        <v>60</v>
      </c>
      <c r="L210" s="85">
        <f>'Рейтинговая таблица организаций'!AJ212</f>
        <v>100</v>
      </c>
      <c r="M210" s="35">
        <f>'Рейтинговая таблица организаций'!AK212</f>
        <v>60</v>
      </c>
      <c r="N210" s="31">
        <f>'Рейтинговая таблица организаций'!AR212</f>
        <v>100</v>
      </c>
      <c r="O210" s="31">
        <f>'Рейтинговая таблица организаций'!AS212</f>
        <v>100</v>
      </c>
      <c r="P210" s="31">
        <f>'Рейтинговая таблица организаций'!AT212</f>
        <v>100</v>
      </c>
      <c r="Q210" s="35">
        <f>'Рейтинговая таблица организаций'!AU212</f>
        <v>100</v>
      </c>
      <c r="R210" s="31">
        <f>'Рейтинговая таблица организаций'!BB212</f>
        <v>100</v>
      </c>
      <c r="S210" s="31">
        <f>'Рейтинговая таблица организаций'!BC212</f>
        <v>100</v>
      </c>
      <c r="T210" s="31">
        <f>'Рейтинговая таблица организаций'!BD212</f>
        <v>100</v>
      </c>
      <c r="U210" s="35">
        <f>'Рейтинговая таблица организаций'!BE212</f>
        <v>100</v>
      </c>
      <c r="V210" s="36">
        <f>'Рейтинговая таблица организаций'!BF212</f>
        <v>92</v>
      </c>
    </row>
    <row r="211" spans="1:22">
      <c r="A211" s="33">
        <f>'бланки '!D215</f>
        <v>210</v>
      </c>
      <c r="B211" s="33" t="str">
        <f>'Рейтинговая таблица организаций'!B213</f>
        <v>Муниципальное бюджетное общеобразовательное учреждение Торбеевская основная общеобразовательная школа Первомайского района</v>
      </c>
      <c r="C211" s="31">
        <f>'Рейтинговая таблица организаций'!Q213</f>
        <v>100</v>
      </c>
      <c r="D211" s="31">
        <f>'Рейтинговая таблица организаций'!R213</f>
        <v>100</v>
      </c>
      <c r="E211" s="31">
        <f>'Рейтинговая таблица организаций'!S213</f>
        <v>100</v>
      </c>
      <c r="F211" s="35">
        <f>'Рейтинговая таблица организаций'!T213</f>
        <v>100</v>
      </c>
      <c r="G211" s="31">
        <f>'Рейтинговая таблица организаций'!Z213</f>
        <v>100</v>
      </c>
      <c r="H211" s="31">
        <f>'Рейтинговая таблица организаций'!AB213</f>
        <v>100</v>
      </c>
      <c r="I211" s="35">
        <f>'Рейтинговая таблица организаций'!AC213</f>
        <v>100</v>
      </c>
      <c r="J211" s="31">
        <f>'Рейтинговая таблица организаций'!AH213</f>
        <v>40</v>
      </c>
      <c r="K211" s="85">
        <f>'Рейтинговая таблица организаций'!AI213</f>
        <v>60</v>
      </c>
      <c r="L211" s="85">
        <f>'Рейтинговая таблица организаций'!AJ213</f>
        <v>100</v>
      </c>
      <c r="M211" s="35">
        <f>'Рейтинговая таблица организаций'!AK213</f>
        <v>66</v>
      </c>
      <c r="N211" s="31">
        <f>'Рейтинговая таблица организаций'!AR213</f>
        <v>100</v>
      </c>
      <c r="O211" s="31">
        <f>'Рейтинговая таблица организаций'!AS213</f>
        <v>100</v>
      </c>
      <c r="P211" s="31">
        <f>'Рейтинговая таблица организаций'!AT213</f>
        <v>100</v>
      </c>
      <c r="Q211" s="35">
        <f>'Рейтинговая таблица организаций'!AU213</f>
        <v>100</v>
      </c>
      <c r="R211" s="31">
        <f>'Рейтинговая таблица организаций'!BB213</f>
        <v>100</v>
      </c>
      <c r="S211" s="31">
        <f>'Рейтинговая таблица организаций'!BC213</f>
        <v>100</v>
      </c>
      <c r="T211" s="31">
        <f>'Рейтинговая таблица организаций'!BD213</f>
        <v>100</v>
      </c>
      <c r="U211" s="35">
        <f>'Рейтинговая таблица организаций'!BE213</f>
        <v>100</v>
      </c>
      <c r="V211" s="36">
        <f>'Рейтинговая таблица организаций'!BF213</f>
        <v>93.2</v>
      </c>
    </row>
    <row r="212" spans="1:22">
      <c r="A212" s="33">
        <f>'бланки '!D216</f>
        <v>211</v>
      </c>
      <c r="B212" s="33" t="str">
        <f>'Рейтинговая таблица организаций'!B214</f>
        <v>Муниципальное бюджетное общеобразовательное учреждение Беляйская основная общеобразовательная школа Первомайского района</v>
      </c>
      <c r="C212" s="31">
        <f>'Рейтинговая таблица организаций'!Q214</f>
        <v>100</v>
      </c>
      <c r="D212" s="31">
        <f>'Рейтинговая таблица организаций'!R214</f>
        <v>100</v>
      </c>
      <c r="E212" s="31">
        <f>'Рейтинговая таблица организаций'!S214</f>
        <v>100</v>
      </c>
      <c r="F212" s="35">
        <f>'Рейтинговая таблица организаций'!T214</f>
        <v>100</v>
      </c>
      <c r="G212" s="31">
        <f>'Рейтинговая таблица организаций'!Z214</f>
        <v>100</v>
      </c>
      <c r="H212" s="31">
        <f>'Рейтинговая таблица организаций'!AB214</f>
        <v>100</v>
      </c>
      <c r="I212" s="35">
        <f>'Рейтинговая таблица организаций'!AC214</f>
        <v>100</v>
      </c>
      <c r="J212" s="31">
        <f>'Рейтинговая таблица организаций'!AH214</f>
        <v>20</v>
      </c>
      <c r="K212" s="85">
        <f>'Рейтинговая таблица организаций'!AI214</f>
        <v>60</v>
      </c>
      <c r="L212" s="85">
        <f>'Рейтинговая таблица организаций'!AJ214</f>
        <v>100</v>
      </c>
      <c r="M212" s="35">
        <f>'Рейтинговая таблица организаций'!AK214</f>
        <v>60</v>
      </c>
      <c r="N212" s="31">
        <f>'Рейтинговая таблица организаций'!AR214</f>
        <v>100</v>
      </c>
      <c r="O212" s="31">
        <f>'Рейтинговая таблица организаций'!AS214</f>
        <v>100</v>
      </c>
      <c r="P212" s="31">
        <f>'Рейтинговая таблица организаций'!AT214</f>
        <v>100</v>
      </c>
      <c r="Q212" s="35">
        <f>'Рейтинговая таблица организаций'!AU214</f>
        <v>100</v>
      </c>
      <c r="R212" s="31">
        <f>'Рейтинговая таблица организаций'!BB214</f>
        <v>100</v>
      </c>
      <c r="S212" s="31">
        <f>'Рейтинговая таблица организаций'!BC214</f>
        <v>100</v>
      </c>
      <c r="T212" s="31">
        <f>'Рейтинговая таблица организаций'!BD214</f>
        <v>100</v>
      </c>
      <c r="U212" s="35">
        <f>'Рейтинговая таблица организаций'!BE214</f>
        <v>100</v>
      </c>
      <c r="V212" s="36">
        <f>'Рейтинговая таблица организаций'!BF214</f>
        <v>92</v>
      </c>
    </row>
    <row r="213" spans="1:22">
      <c r="A213" s="33">
        <f>'бланки '!D217</f>
        <v>212</v>
      </c>
      <c r="B213" s="33" t="str">
        <f>'Рейтинговая таблица организаций'!B215</f>
        <v>Муниципальное бюджетное общеобразовательное учреждение Ореховская средняя общеобразовательная школа Первомайского района</v>
      </c>
      <c r="C213" s="31">
        <f>'Рейтинговая таблица организаций'!Q215</f>
        <v>100</v>
      </c>
      <c r="D213" s="31">
        <f>'Рейтинговая таблица организаций'!R215</f>
        <v>100</v>
      </c>
      <c r="E213" s="31">
        <f>'Рейтинговая таблица организаций'!S215</f>
        <v>100</v>
      </c>
      <c r="F213" s="35">
        <f>'Рейтинговая таблица организаций'!T215</f>
        <v>100</v>
      </c>
      <c r="G213" s="31">
        <f>'Рейтинговая таблица организаций'!Z215</f>
        <v>100</v>
      </c>
      <c r="H213" s="31">
        <f>'Рейтинговая таблица организаций'!AB215</f>
        <v>100</v>
      </c>
      <c r="I213" s="35">
        <f>'Рейтинговая таблица организаций'!AC215</f>
        <v>100</v>
      </c>
      <c r="J213" s="31">
        <f>'Рейтинговая таблица организаций'!AH215</f>
        <v>60</v>
      </c>
      <c r="K213" s="85">
        <f>'Рейтинговая таблица организаций'!AI215</f>
        <v>80</v>
      </c>
      <c r="L213" s="85">
        <f>'Рейтинговая таблица организаций'!AJ215</f>
        <v>100</v>
      </c>
      <c r="M213" s="35">
        <f>'Рейтинговая таблица организаций'!AK215</f>
        <v>80</v>
      </c>
      <c r="N213" s="31">
        <f>'Рейтинговая таблица организаций'!AR215</f>
        <v>100</v>
      </c>
      <c r="O213" s="31">
        <f>'Рейтинговая таблица организаций'!AS215</f>
        <v>100</v>
      </c>
      <c r="P213" s="31">
        <f>'Рейтинговая таблица организаций'!AT215</f>
        <v>100</v>
      </c>
      <c r="Q213" s="35">
        <f>'Рейтинговая таблица организаций'!AU215</f>
        <v>100</v>
      </c>
      <c r="R213" s="31">
        <f>'Рейтинговая таблица организаций'!BB215</f>
        <v>100</v>
      </c>
      <c r="S213" s="31">
        <f>'Рейтинговая таблица организаций'!BC215</f>
        <v>100</v>
      </c>
      <c r="T213" s="31">
        <f>'Рейтинговая таблица организаций'!BD215</f>
        <v>100</v>
      </c>
      <c r="U213" s="35">
        <f>'Рейтинговая таблица организаций'!BE215</f>
        <v>100</v>
      </c>
      <c r="V213" s="36">
        <f>'Рейтинговая таблица организаций'!BF215</f>
        <v>96</v>
      </c>
    </row>
    <row r="214" spans="1:22">
      <c r="A214" s="33">
        <f>'бланки '!D218</f>
        <v>213</v>
      </c>
      <c r="B214" s="33" t="str">
        <f>'Рейтинговая таблица организаций'!B216</f>
        <v>Муниципальное автономное общеобразовательное учреждение Альмяковская основная общеобразовательная школа Первомайского района</v>
      </c>
      <c r="C214" s="31">
        <f>'Рейтинговая таблица организаций'!Q216</f>
        <v>100</v>
      </c>
      <c r="D214" s="31">
        <f>'Рейтинговая таблица организаций'!R216</f>
        <v>100</v>
      </c>
      <c r="E214" s="31">
        <f>'Рейтинговая таблица организаций'!S216</f>
        <v>100</v>
      </c>
      <c r="F214" s="35">
        <f>'Рейтинговая таблица организаций'!T216</f>
        <v>100</v>
      </c>
      <c r="G214" s="31">
        <f>'Рейтинговая таблица организаций'!Z216</f>
        <v>100</v>
      </c>
      <c r="H214" s="31">
        <f>'Рейтинговая таблица организаций'!AB216</f>
        <v>100</v>
      </c>
      <c r="I214" s="35">
        <f>'Рейтинговая таблица организаций'!AC216</f>
        <v>100</v>
      </c>
      <c r="J214" s="31">
        <f>'Рейтинговая таблица организаций'!AH216</f>
        <v>100</v>
      </c>
      <c r="K214" s="85">
        <f>'Рейтинговая таблица организаций'!AI216</f>
        <v>100</v>
      </c>
      <c r="L214" s="85">
        <f>'Рейтинговая таблица организаций'!AJ216</f>
        <v>100</v>
      </c>
      <c r="M214" s="35">
        <f>'Рейтинговая таблица организаций'!AK216</f>
        <v>100</v>
      </c>
      <c r="N214" s="31">
        <f>'Рейтинговая таблица организаций'!AR216</f>
        <v>100</v>
      </c>
      <c r="O214" s="31">
        <f>'Рейтинговая таблица организаций'!AS216</f>
        <v>100</v>
      </c>
      <c r="P214" s="31">
        <f>'Рейтинговая таблица организаций'!AT216</f>
        <v>100</v>
      </c>
      <c r="Q214" s="35">
        <f>'Рейтинговая таблица организаций'!AU216</f>
        <v>100</v>
      </c>
      <c r="R214" s="31">
        <f>'Рейтинговая таблица организаций'!BB216</f>
        <v>100</v>
      </c>
      <c r="S214" s="31">
        <f>'Рейтинговая таблица организаций'!BC216</f>
        <v>100</v>
      </c>
      <c r="T214" s="31">
        <f>'Рейтинговая таблица организаций'!BD216</f>
        <v>100</v>
      </c>
      <c r="U214" s="35">
        <f>'Рейтинговая таблица организаций'!BE216</f>
        <v>100</v>
      </c>
      <c r="V214" s="36">
        <f>'Рейтинговая таблица организаций'!BF216</f>
        <v>100</v>
      </c>
    </row>
    <row r="215" spans="1:22">
      <c r="A215" s="33">
        <f>'бланки '!D219</f>
        <v>214</v>
      </c>
      <c r="B215" s="33" t="str">
        <f>'Рейтинговая таблица организаций'!B217</f>
        <v>Муниципальное казённое образовательное учреждение "Тегульдетская средняя общеобразовательная школа"</v>
      </c>
      <c r="C215" s="31">
        <f>'Рейтинговая таблица организаций'!Q217</f>
        <v>100</v>
      </c>
      <c r="D215" s="31">
        <f>'Рейтинговая таблица организаций'!R217</f>
        <v>100</v>
      </c>
      <c r="E215" s="31">
        <f>'Рейтинговая таблица организаций'!S217</f>
        <v>100</v>
      </c>
      <c r="F215" s="35">
        <f>'Рейтинговая таблица организаций'!T217</f>
        <v>100</v>
      </c>
      <c r="G215" s="31">
        <f>'Рейтинговая таблица организаций'!Z217</f>
        <v>100</v>
      </c>
      <c r="H215" s="31">
        <f>'Рейтинговая таблица организаций'!AB217</f>
        <v>100</v>
      </c>
      <c r="I215" s="35">
        <f>'Рейтинговая таблица организаций'!AC217</f>
        <v>100</v>
      </c>
      <c r="J215" s="31">
        <f>'Рейтинговая таблица организаций'!AH217</f>
        <v>40</v>
      </c>
      <c r="K215" s="85">
        <f>'Рейтинговая таблица организаций'!AI217</f>
        <v>100</v>
      </c>
      <c r="L215" s="85">
        <f>'Рейтинговая таблица организаций'!AJ217</f>
        <v>100</v>
      </c>
      <c r="M215" s="35">
        <f>'Рейтинговая таблица организаций'!AK217</f>
        <v>82</v>
      </c>
      <c r="N215" s="31">
        <f>'Рейтинговая таблица организаций'!AR217</f>
        <v>100</v>
      </c>
      <c r="O215" s="31">
        <f>'Рейтинговая таблица организаций'!AS217</f>
        <v>100</v>
      </c>
      <c r="P215" s="31">
        <f>'Рейтинговая таблица организаций'!AT217</f>
        <v>100</v>
      </c>
      <c r="Q215" s="35">
        <f>'Рейтинговая таблица организаций'!AU217</f>
        <v>100</v>
      </c>
      <c r="R215" s="31">
        <f>'Рейтинговая таблица организаций'!BB217</f>
        <v>100</v>
      </c>
      <c r="S215" s="31">
        <f>'Рейтинговая таблица организаций'!BC217</f>
        <v>100</v>
      </c>
      <c r="T215" s="31">
        <f>'Рейтинговая таблица организаций'!BD217</f>
        <v>100</v>
      </c>
      <c r="U215" s="35">
        <f>'Рейтинговая таблица организаций'!BE217</f>
        <v>100</v>
      </c>
      <c r="V215" s="36">
        <f>'Рейтинговая таблица организаций'!BF217</f>
        <v>96.4</v>
      </c>
    </row>
    <row r="216" spans="1:22">
      <c r="A216" s="33">
        <f>'бланки '!D220</f>
        <v>215</v>
      </c>
      <c r="B216" s="33" t="str">
        <f>'Рейтинговая таблица организаций'!B218</f>
        <v>Муниципальное казённое образовательное учреждение "Четь-Конторская основная общеобразовательная школа"</v>
      </c>
      <c r="C216" s="31">
        <f>'Рейтинговая таблица организаций'!Q218</f>
        <v>100</v>
      </c>
      <c r="D216" s="31">
        <f>'Рейтинговая таблица организаций'!R218</f>
        <v>100</v>
      </c>
      <c r="E216" s="31">
        <f>'Рейтинговая таблица организаций'!S218</f>
        <v>100</v>
      </c>
      <c r="F216" s="35">
        <f>'Рейтинговая таблица организаций'!T218</f>
        <v>100</v>
      </c>
      <c r="G216" s="31">
        <f>'Рейтинговая таблица организаций'!Z218</f>
        <v>100</v>
      </c>
      <c r="H216" s="31">
        <f>'Рейтинговая таблица организаций'!AB218</f>
        <v>100</v>
      </c>
      <c r="I216" s="35">
        <f>'Рейтинговая таблица организаций'!AC218</f>
        <v>100</v>
      </c>
      <c r="J216" s="31">
        <f>'Рейтинговая таблица организаций'!AH218</f>
        <v>20</v>
      </c>
      <c r="K216" s="85">
        <f>'Рейтинговая таблица организаций'!AI218</f>
        <v>100</v>
      </c>
      <c r="L216" s="85">
        <f>'Рейтинговая таблица организаций'!AJ218</f>
        <v>100</v>
      </c>
      <c r="M216" s="35">
        <f>'Рейтинговая таблица организаций'!AK218</f>
        <v>76</v>
      </c>
      <c r="N216" s="31">
        <f>'Рейтинговая таблица организаций'!AR218</f>
        <v>100</v>
      </c>
      <c r="O216" s="31">
        <f>'Рейтинговая таблица организаций'!AS218</f>
        <v>100</v>
      </c>
      <c r="P216" s="31">
        <f>'Рейтинговая таблица организаций'!AT218</f>
        <v>100</v>
      </c>
      <c r="Q216" s="35">
        <f>'Рейтинговая таблица организаций'!AU218</f>
        <v>100</v>
      </c>
      <c r="R216" s="31">
        <f>'Рейтинговая таблица организаций'!BB218</f>
        <v>100</v>
      </c>
      <c r="S216" s="31">
        <f>'Рейтинговая таблица организаций'!BC218</f>
        <v>100</v>
      </c>
      <c r="T216" s="31">
        <f>'Рейтинговая таблица организаций'!BD218</f>
        <v>100</v>
      </c>
      <c r="U216" s="35">
        <f>'Рейтинговая таблица организаций'!BE218</f>
        <v>100</v>
      </c>
      <c r="V216" s="36">
        <f>'Рейтинговая таблица организаций'!BF218</f>
        <v>95.2</v>
      </c>
    </row>
    <row r="217" spans="1:22">
      <c r="A217" s="33">
        <f>'бланки '!D221</f>
        <v>216</v>
      </c>
      <c r="B217" s="33" t="str">
        <f>'Рейтинговая таблица организаций'!B219</f>
        <v>Муниципальное казённое образовательное учреждение "Красногорская основная общеобразовательная школа"</v>
      </c>
      <c r="C217" s="31">
        <f>'Рейтинговая таблица организаций'!Q219</f>
        <v>100</v>
      </c>
      <c r="D217" s="31">
        <f>'Рейтинговая таблица организаций'!R219</f>
        <v>100</v>
      </c>
      <c r="E217" s="31">
        <f>'Рейтинговая таблица организаций'!S219</f>
        <v>100</v>
      </c>
      <c r="F217" s="35">
        <f>'Рейтинговая таблица организаций'!T219</f>
        <v>100</v>
      </c>
      <c r="G217" s="31">
        <f>'Рейтинговая таблица организаций'!Z219</f>
        <v>100</v>
      </c>
      <c r="H217" s="31">
        <f>'Рейтинговая таблица организаций'!AB219</f>
        <v>100</v>
      </c>
      <c r="I217" s="35">
        <f>'Рейтинговая таблица организаций'!AC219</f>
        <v>100</v>
      </c>
      <c r="J217" s="31">
        <f>'Рейтинговая таблица организаций'!AH219</f>
        <v>0</v>
      </c>
      <c r="K217" s="85">
        <f>'Рейтинговая таблица организаций'!AI219</f>
        <v>80</v>
      </c>
      <c r="L217" s="85">
        <f>'Рейтинговая таблица организаций'!AJ219</f>
        <v>100</v>
      </c>
      <c r="M217" s="35">
        <f>'Рейтинговая таблица организаций'!AK219</f>
        <v>62</v>
      </c>
      <c r="N217" s="31">
        <f>'Рейтинговая таблица организаций'!AR219</f>
        <v>100</v>
      </c>
      <c r="O217" s="31">
        <f>'Рейтинговая таблица организаций'!AS219</f>
        <v>100</v>
      </c>
      <c r="P217" s="31">
        <f>'Рейтинговая таблица организаций'!AT219</f>
        <v>100</v>
      </c>
      <c r="Q217" s="35">
        <f>'Рейтинговая таблица организаций'!AU219</f>
        <v>100</v>
      </c>
      <c r="R217" s="31">
        <f>'Рейтинговая таблица организаций'!BB219</f>
        <v>100</v>
      </c>
      <c r="S217" s="31">
        <f>'Рейтинговая таблица организаций'!BC219</f>
        <v>100</v>
      </c>
      <c r="T217" s="31">
        <f>'Рейтинговая таблица организаций'!BD219</f>
        <v>100</v>
      </c>
      <c r="U217" s="35">
        <f>'Рейтинговая таблица организаций'!BE219</f>
        <v>100</v>
      </c>
      <c r="V217" s="36">
        <f>'Рейтинговая таблица организаций'!BF219</f>
        <v>92.4</v>
      </c>
    </row>
    <row r="218" spans="1:22">
      <c r="A218" s="33">
        <f>'бланки '!D222</f>
        <v>217</v>
      </c>
      <c r="B218" s="33" t="str">
        <f>'Рейтинговая таблица организаций'!B220</f>
        <v>Муниципальное казённое образовательное учреждение "Белоярская средняя общеобразовательная школа"</v>
      </c>
      <c r="C218" s="31">
        <f>'Рейтинговая таблица организаций'!Q220</f>
        <v>100</v>
      </c>
      <c r="D218" s="31">
        <f>'Рейтинговая таблица организаций'!R220</f>
        <v>100</v>
      </c>
      <c r="E218" s="31">
        <f>'Рейтинговая таблица организаций'!S220</f>
        <v>100</v>
      </c>
      <c r="F218" s="35">
        <f>'Рейтинговая таблица организаций'!T220</f>
        <v>100</v>
      </c>
      <c r="G218" s="31">
        <f>'Рейтинговая таблица организаций'!Z220</f>
        <v>100</v>
      </c>
      <c r="H218" s="31">
        <f>'Рейтинговая таблица организаций'!AB220</f>
        <v>100</v>
      </c>
      <c r="I218" s="35">
        <f>'Рейтинговая таблица организаций'!AC220</f>
        <v>100</v>
      </c>
      <c r="J218" s="31">
        <f>'Рейтинговая таблица организаций'!AH220</f>
        <v>0</v>
      </c>
      <c r="K218" s="85">
        <f>'Рейтинговая таблица организаций'!AI220</f>
        <v>80</v>
      </c>
      <c r="L218" s="85">
        <f>'Рейтинговая таблица организаций'!AJ220</f>
        <v>100</v>
      </c>
      <c r="M218" s="35">
        <f>'Рейтинговая таблица организаций'!AK220</f>
        <v>62</v>
      </c>
      <c r="N218" s="31">
        <f>'Рейтинговая таблица организаций'!AR220</f>
        <v>100</v>
      </c>
      <c r="O218" s="31">
        <f>'Рейтинговая таблица организаций'!AS220</f>
        <v>100</v>
      </c>
      <c r="P218" s="31">
        <f>'Рейтинговая таблица организаций'!AT220</f>
        <v>100</v>
      </c>
      <c r="Q218" s="35">
        <f>'Рейтинговая таблица организаций'!AU220</f>
        <v>100</v>
      </c>
      <c r="R218" s="31">
        <f>'Рейтинговая таблица организаций'!BB220</f>
        <v>100</v>
      </c>
      <c r="S218" s="31">
        <f>'Рейтинговая таблица организаций'!BC220</f>
        <v>100</v>
      </c>
      <c r="T218" s="31">
        <f>'Рейтинговая таблица организаций'!BD220</f>
        <v>100</v>
      </c>
      <c r="U218" s="35">
        <f>'Рейтинговая таблица организаций'!BE220</f>
        <v>100</v>
      </c>
      <c r="V218" s="36">
        <f>'Рейтинговая таблица организаций'!BF220</f>
        <v>92.4</v>
      </c>
    </row>
    <row r="219" spans="1:22">
      <c r="A219" s="33">
        <f>'бланки '!D223</f>
        <v>218</v>
      </c>
      <c r="B219" s="33" t="str">
        <f>'Рейтинговая таблица организаций'!B221</f>
        <v>Муниципальное казённое образовательное учреждение "Берегаевская средняя общеобразовательная школа"</v>
      </c>
      <c r="C219" s="31">
        <f>'Рейтинговая таблица организаций'!Q221</f>
        <v>100</v>
      </c>
      <c r="D219" s="31">
        <f>'Рейтинговая таблица организаций'!R221</f>
        <v>100</v>
      </c>
      <c r="E219" s="31">
        <f>'Рейтинговая таблица организаций'!S221</f>
        <v>100</v>
      </c>
      <c r="F219" s="35">
        <f>'Рейтинговая таблица организаций'!T221</f>
        <v>100</v>
      </c>
      <c r="G219" s="31">
        <f>'Рейтинговая таблица организаций'!Z221</f>
        <v>100</v>
      </c>
      <c r="H219" s="31">
        <f>'Рейтинговая таблица организаций'!AB221</f>
        <v>100</v>
      </c>
      <c r="I219" s="35">
        <f>'Рейтинговая таблица организаций'!AC221</f>
        <v>100</v>
      </c>
      <c r="J219" s="31">
        <f>'Рейтинговая таблица организаций'!AH221</f>
        <v>0</v>
      </c>
      <c r="K219" s="85">
        <f>'Рейтинговая таблица организаций'!AI221</f>
        <v>80</v>
      </c>
      <c r="L219" s="85">
        <f>'Рейтинговая таблица организаций'!AJ221</f>
        <v>100</v>
      </c>
      <c r="M219" s="35">
        <f>'Рейтинговая таблица организаций'!AK221</f>
        <v>62</v>
      </c>
      <c r="N219" s="31">
        <f>'Рейтинговая таблица организаций'!AR221</f>
        <v>100</v>
      </c>
      <c r="O219" s="31">
        <f>'Рейтинговая таблица организаций'!AS221</f>
        <v>100</v>
      </c>
      <c r="P219" s="31">
        <f>'Рейтинговая таблица организаций'!AT221</f>
        <v>100</v>
      </c>
      <c r="Q219" s="35">
        <f>'Рейтинговая таблица организаций'!AU221</f>
        <v>100</v>
      </c>
      <c r="R219" s="31">
        <f>'Рейтинговая таблица организаций'!BB221</f>
        <v>100</v>
      </c>
      <c r="S219" s="31">
        <f>'Рейтинговая таблица организаций'!BC221</f>
        <v>100</v>
      </c>
      <c r="T219" s="31">
        <f>'Рейтинговая таблица организаций'!BD221</f>
        <v>100</v>
      </c>
      <c r="U219" s="35">
        <f>'Рейтинговая таблица организаций'!BE221</f>
        <v>100</v>
      </c>
      <c r="V219" s="36">
        <f>'Рейтинговая таблица организаций'!BF221</f>
        <v>92.4</v>
      </c>
    </row>
    <row r="220" spans="1:22">
      <c r="A220" s="33">
        <f>'бланки '!D224</f>
        <v>219</v>
      </c>
      <c r="B220" s="33" t="str">
        <f>'Рейтинговая таблица организаций'!B222</f>
        <v>Муниципальное казённое образовательное учреждение "Черноярская средняя общеобразовательная школа"</v>
      </c>
      <c r="C220" s="31">
        <f>'Рейтинговая таблица организаций'!Q222</f>
        <v>100</v>
      </c>
      <c r="D220" s="31">
        <f>'Рейтинговая таблица организаций'!R222</f>
        <v>100</v>
      </c>
      <c r="E220" s="31">
        <f>'Рейтинговая таблица организаций'!S222</f>
        <v>100</v>
      </c>
      <c r="F220" s="35">
        <f>'Рейтинговая таблица организаций'!T222</f>
        <v>100</v>
      </c>
      <c r="G220" s="31">
        <f>'Рейтинговая таблица организаций'!Z222</f>
        <v>100</v>
      </c>
      <c r="H220" s="31">
        <f>'Рейтинговая таблица организаций'!AB222</f>
        <v>100</v>
      </c>
      <c r="I220" s="35">
        <f>'Рейтинговая таблица организаций'!AC222</f>
        <v>100</v>
      </c>
      <c r="J220" s="31">
        <f>'Рейтинговая таблица организаций'!AH222</f>
        <v>0</v>
      </c>
      <c r="K220" s="85">
        <f>'Рейтинговая таблица организаций'!AI222</f>
        <v>40</v>
      </c>
      <c r="L220" s="85">
        <f>'Рейтинговая таблица организаций'!AJ222</f>
        <v>100</v>
      </c>
      <c r="M220" s="35">
        <f>'Рейтинговая таблица организаций'!AK222</f>
        <v>46</v>
      </c>
      <c r="N220" s="31">
        <f>'Рейтинговая таблица организаций'!AR222</f>
        <v>100</v>
      </c>
      <c r="O220" s="31">
        <f>'Рейтинговая таблица организаций'!AS222</f>
        <v>100</v>
      </c>
      <c r="P220" s="31">
        <f>'Рейтинговая таблица организаций'!AT222</f>
        <v>100</v>
      </c>
      <c r="Q220" s="35">
        <f>'Рейтинговая таблица организаций'!AU222</f>
        <v>100</v>
      </c>
      <c r="R220" s="31">
        <f>'Рейтинговая таблица организаций'!BB222</f>
        <v>100</v>
      </c>
      <c r="S220" s="31">
        <f>'Рейтинговая таблица организаций'!BC222</f>
        <v>100</v>
      </c>
      <c r="T220" s="31">
        <f>'Рейтинговая таблица организаций'!BD222</f>
        <v>100</v>
      </c>
      <c r="U220" s="35">
        <f>'Рейтинговая таблица организаций'!BE222</f>
        <v>100</v>
      </c>
      <c r="V220" s="36">
        <f>'Рейтинговая таблица организаций'!BF222</f>
        <v>89.2</v>
      </c>
    </row>
    <row r="221" spans="1:22">
      <c r="A221" s="33">
        <f>'бланки '!D225</f>
        <v>220</v>
      </c>
      <c r="B221" s="33" t="str">
        <f>'Рейтинговая таблица организаций'!B223</f>
        <v>Муниципальное автономное общеобразовательное учреждение «Итатская средняя общеобразовательная школа» Томского района</v>
      </c>
      <c r="C221" s="31">
        <f>'Рейтинговая таблица организаций'!Q223</f>
        <v>100</v>
      </c>
      <c r="D221" s="31">
        <f>'Рейтинговая таблица организаций'!R223</f>
        <v>100</v>
      </c>
      <c r="E221" s="31">
        <f>'Рейтинговая таблица организаций'!S223</f>
        <v>100</v>
      </c>
      <c r="F221" s="35">
        <f>'Рейтинговая таблица организаций'!T223</f>
        <v>100</v>
      </c>
      <c r="G221" s="31">
        <f>'Рейтинговая таблица организаций'!Z223</f>
        <v>100</v>
      </c>
      <c r="H221" s="31">
        <f>'Рейтинговая таблица организаций'!AB223</f>
        <v>100</v>
      </c>
      <c r="I221" s="35">
        <f>'Рейтинговая таблица организаций'!AC223</f>
        <v>100</v>
      </c>
      <c r="J221" s="31">
        <f>'Рейтинговая таблица организаций'!AH223</f>
        <v>20</v>
      </c>
      <c r="K221" s="85">
        <f>'Рейтинговая таблица организаций'!AI223</f>
        <v>80</v>
      </c>
      <c r="L221" s="85">
        <f>'Рейтинговая таблица организаций'!AJ223</f>
        <v>100</v>
      </c>
      <c r="M221" s="35">
        <f>'Рейтинговая таблица организаций'!AK223</f>
        <v>68</v>
      </c>
      <c r="N221" s="31">
        <f>'Рейтинговая таблица организаций'!AR223</f>
        <v>100</v>
      </c>
      <c r="O221" s="31">
        <f>'Рейтинговая таблица организаций'!AS223</f>
        <v>100</v>
      </c>
      <c r="P221" s="31">
        <f>'Рейтинговая таблица организаций'!AT223</f>
        <v>100</v>
      </c>
      <c r="Q221" s="35">
        <f>'Рейтинговая таблица организаций'!AU223</f>
        <v>100</v>
      </c>
      <c r="R221" s="31">
        <f>'Рейтинговая таблица организаций'!BB223</f>
        <v>100</v>
      </c>
      <c r="S221" s="31">
        <f>'Рейтинговая таблица организаций'!BC223</f>
        <v>100</v>
      </c>
      <c r="T221" s="31">
        <f>'Рейтинговая таблица организаций'!BD223</f>
        <v>100</v>
      </c>
      <c r="U221" s="35">
        <f>'Рейтинговая таблица организаций'!BE223</f>
        <v>100</v>
      </c>
      <c r="V221" s="36">
        <f>'Рейтинговая таблица организаций'!BF223</f>
        <v>93.6</v>
      </c>
    </row>
    <row r="222" spans="1:22">
      <c r="A222" s="33">
        <f>'бланки '!D226</f>
        <v>221</v>
      </c>
      <c r="B222" s="33" t="str">
        <f>'Рейтинговая таблица организаций'!B224</f>
        <v>Муниципальное автономное общеобразовательное учреждение «Калтайская средняя общеобразовательная школа» Томского района</v>
      </c>
      <c r="C222" s="31">
        <f>'Рейтинговая таблица организаций'!Q224</f>
        <v>100</v>
      </c>
      <c r="D222" s="31">
        <f>'Рейтинговая таблица организаций'!R224</f>
        <v>100</v>
      </c>
      <c r="E222" s="31">
        <f>'Рейтинговая таблица организаций'!S224</f>
        <v>100</v>
      </c>
      <c r="F222" s="35">
        <f>'Рейтинговая таблица организаций'!T224</f>
        <v>100</v>
      </c>
      <c r="G222" s="31">
        <f>'Рейтинговая таблица организаций'!Z224</f>
        <v>100</v>
      </c>
      <c r="H222" s="31">
        <f>'Рейтинговая таблица организаций'!AB224</f>
        <v>100</v>
      </c>
      <c r="I222" s="35">
        <f>'Рейтинговая таблица организаций'!AC224</f>
        <v>100</v>
      </c>
      <c r="J222" s="31">
        <f>'Рейтинговая таблица организаций'!AH224</f>
        <v>20</v>
      </c>
      <c r="K222" s="85">
        <f>'Рейтинговая таблица организаций'!AI224</f>
        <v>60</v>
      </c>
      <c r="L222" s="85">
        <f>'Рейтинговая таблица организаций'!AJ224</f>
        <v>100</v>
      </c>
      <c r="M222" s="35">
        <f>'Рейтинговая таблица организаций'!AK224</f>
        <v>60</v>
      </c>
      <c r="N222" s="31">
        <f>'Рейтинговая таблица организаций'!AR224</f>
        <v>100</v>
      </c>
      <c r="O222" s="31">
        <f>'Рейтинговая таблица организаций'!AS224</f>
        <v>100</v>
      </c>
      <c r="P222" s="31">
        <f>'Рейтинговая таблица организаций'!AT224</f>
        <v>100</v>
      </c>
      <c r="Q222" s="35">
        <f>'Рейтинговая таблица организаций'!AU224</f>
        <v>100</v>
      </c>
      <c r="R222" s="31">
        <f>'Рейтинговая таблица организаций'!BB224</f>
        <v>100</v>
      </c>
      <c r="S222" s="31">
        <f>'Рейтинговая таблица организаций'!BC224</f>
        <v>100</v>
      </c>
      <c r="T222" s="31">
        <f>'Рейтинговая таблица организаций'!BD224</f>
        <v>100</v>
      </c>
      <c r="U222" s="35">
        <f>'Рейтинговая таблица организаций'!BE224</f>
        <v>100</v>
      </c>
      <c r="V222" s="36">
        <f>'Рейтинговая таблица организаций'!BF224</f>
        <v>92</v>
      </c>
    </row>
    <row r="223" spans="1:22">
      <c r="A223" s="33">
        <f>'бланки '!D227</f>
        <v>222</v>
      </c>
      <c r="B223" s="33" t="str">
        <f>'Рейтинговая таблица организаций'!B225</f>
        <v>Муниципальное бюджетное общеобразовательное учреждение «Наумовская средняя общеобразовательная школа» Томского района</v>
      </c>
      <c r="C223" s="31">
        <f>'Рейтинговая таблица организаций'!Q225</f>
        <v>100</v>
      </c>
      <c r="D223" s="31">
        <f>'Рейтинговая таблица организаций'!R225</f>
        <v>100</v>
      </c>
      <c r="E223" s="31">
        <f>'Рейтинговая таблица организаций'!S225</f>
        <v>100</v>
      </c>
      <c r="F223" s="35">
        <f>'Рейтинговая таблица организаций'!T225</f>
        <v>100</v>
      </c>
      <c r="G223" s="31">
        <f>'Рейтинговая таблица организаций'!Z225</f>
        <v>100</v>
      </c>
      <c r="H223" s="31">
        <f>'Рейтинговая таблица организаций'!AB225</f>
        <v>100</v>
      </c>
      <c r="I223" s="35">
        <f>'Рейтинговая таблица организаций'!AC225</f>
        <v>100</v>
      </c>
      <c r="J223" s="31">
        <f>'Рейтинговая таблица организаций'!AH225</f>
        <v>0</v>
      </c>
      <c r="K223" s="85">
        <f>'Рейтинговая таблица организаций'!AI225</f>
        <v>60</v>
      </c>
      <c r="L223" s="85">
        <f>'Рейтинговая таблица организаций'!AJ225</f>
        <v>100</v>
      </c>
      <c r="M223" s="35">
        <f>'Рейтинговая таблица организаций'!AK225</f>
        <v>54</v>
      </c>
      <c r="N223" s="31">
        <f>'Рейтинговая таблица организаций'!AR225</f>
        <v>100</v>
      </c>
      <c r="O223" s="31">
        <f>'Рейтинговая таблица организаций'!AS225</f>
        <v>100</v>
      </c>
      <c r="P223" s="31">
        <f>'Рейтинговая таблица организаций'!AT225</f>
        <v>100</v>
      </c>
      <c r="Q223" s="35">
        <f>'Рейтинговая таблица организаций'!AU225</f>
        <v>100</v>
      </c>
      <c r="R223" s="31">
        <f>'Рейтинговая таблица организаций'!BB225</f>
        <v>100</v>
      </c>
      <c r="S223" s="31">
        <f>'Рейтинговая таблица организаций'!BC225</f>
        <v>100</v>
      </c>
      <c r="T223" s="31">
        <f>'Рейтинговая таблица организаций'!BD225</f>
        <v>100</v>
      </c>
      <c r="U223" s="35">
        <f>'Рейтинговая таблица организаций'!BE225</f>
        <v>100</v>
      </c>
      <c r="V223" s="36">
        <f>'Рейтинговая таблица организаций'!BF225</f>
        <v>90.8</v>
      </c>
    </row>
    <row r="224" spans="1:22">
      <c r="A224" s="33">
        <f>'бланки '!D228</f>
        <v>223</v>
      </c>
      <c r="B224" s="33" t="str">
        <f>'Рейтинговая таблица организаций'!B226</f>
        <v>Муниципальное бюджетное общеобразовательное учреждение «Межениновская средняя общеобразовательная школа» Томского района</v>
      </c>
      <c r="C224" s="31">
        <f>'Рейтинговая таблица организаций'!Q226</f>
        <v>100</v>
      </c>
      <c r="D224" s="31">
        <f>'Рейтинговая таблица организаций'!R226</f>
        <v>100</v>
      </c>
      <c r="E224" s="31">
        <f>'Рейтинговая таблица организаций'!S226</f>
        <v>100</v>
      </c>
      <c r="F224" s="35">
        <f>'Рейтинговая таблица организаций'!T226</f>
        <v>100</v>
      </c>
      <c r="G224" s="31">
        <f>'Рейтинговая таблица организаций'!Z226</f>
        <v>100</v>
      </c>
      <c r="H224" s="31">
        <f>'Рейтинговая таблица организаций'!AB226</f>
        <v>100</v>
      </c>
      <c r="I224" s="35">
        <f>'Рейтинговая таблица организаций'!AC226</f>
        <v>100</v>
      </c>
      <c r="J224" s="31">
        <f>'Рейтинговая таблица организаций'!AH226</f>
        <v>0</v>
      </c>
      <c r="K224" s="85">
        <f>'Рейтинговая таблица организаций'!AI226</f>
        <v>60</v>
      </c>
      <c r="L224" s="85">
        <f>'Рейтинговая таблица организаций'!AJ226</f>
        <v>100</v>
      </c>
      <c r="M224" s="35">
        <f>'Рейтинговая таблица организаций'!AK226</f>
        <v>54</v>
      </c>
      <c r="N224" s="31">
        <f>'Рейтинговая таблица организаций'!AR226</f>
        <v>100</v>
      </c>
      <c r="O224" s="31">
        <f>'Рейтинговая таблица организаций'!AS226</f>
        <v>100</v>
      </c>
      <c r="P224" s="31">
        <f>'Рейтинговая таблица организаций'!AT226</f>
        <v>100</v>
      </c>
      <c r="Q224" s="35">
        <f>'Рейтинговая таблица организаций'!AU226</f>
        <v>100</v>
      </c>
      <c r="R224" s="31">
        <f>'Рейтинговая таблица организаций'!BB226</f>
        <v>100</v>
      </c>
      <c r="S224" s="31">
        <f>'Рейтинговая таблица организаций'!BC226</f>
        <v>100</v>
      </c>
      <c r="T224" s="31">
        <f>'Рейтинговая таблица организаций'!BD226</f>
        <v>100</v>
      </c>
      <c r="U224" s="35">
        <f>'Рейтинговая таблица организаций'!BE226</f>
        <v>100</v>
      </c>
      <c r="V224" s="36">
        <f>'Рейтинговая таблица организаций'!BF226</f>
        <v>90.8</v>
      </c>
    </row>
    <row r="225" spans="1:22">
      <c r="A225" s="33">
        <f>'бланки '!D229</f>
        <v>224</v>
      </c>
      <c r="B225" s="33" t="str">
        <f>'Рейтинговая таблица организаций'!B227</f>
        <v>Муниципальное автономное общеобразовательное учреждение «Моряковская средняя общеобразовательная школа» Томского района</v>
      </c>
      <c r="C225" s="31">
        <f>'Рейтинговая таблица организаций'!Q227</f>
        <v>100</v>
      </c>
      <c r="D225" s="31">
        <f>'Рейтинговая таблица организаций'!R227</f>
        <v>100</v>
      </c>
      <c r="E225" s="31">
        <f>'Рейтинговая таблица организаций'!S227</f>
        <v>100</v>
      </c>
      <c r="F225" s="35">
        <f>'Рейтинговая таблица организаций'!T227</f>
        <v>100</v>
      </c>
      <c r="G225" s="31">
        <f>'Рейтинговая таблица организаций'!Z227</f>
        <v>100</v>
      </c>
      <c r="H225" s="31">
        <f>'Рейтинговая таблица организаций'!AB227</f>
        <v>100</v>
      </c>
      <c r="I225" s="35">
        <f>'Рейтинговая таблица организаций'!AC227</f>
        <v>100</v>
      </c>
      <c r="J225" s="31">
        <f>'Рейтинговая таблица организаций'!AH227</f>
        <v>60</v>
      </c>
      <c r="K225" s="85">
        <f>'Рейтинговая таблица организаций'!AI227</f>
        <v>80</v>
      </c>
      <c r="L225" s="85">
        <f>'Рейтинговая таблица организаций'!AJ227</f>
        <v>100</v>
      </c>
      <c r="M225" s="35">
        <f>'Рейтинговая таблица организаций'!AK227</f>
        <v>80</v>
      </c>
      <c r="N225" s="31">
        <f>'Рейтинговая таблица организаций'!AR227</f>
        <v>100</v>
      </c>
      <c r="O225" s="31">
        <f>'Рейтинговая таблица организаций'!AS227</f>
        <v>100</v>
      </c>
      <c r="P225" s="31">
        <f>'Рейтинговая таблица организаций'!AT227</f>
        <v>100</v>
      </c>
      <c r="Q225" s="35">
        <f>'Рейтинговая таблица организаций'!AU227</f>
        <v>100</v>
      </c>
      <c r="R225" s="31">
        <f>'Рейтинговая таблица организаций'!BB227</f>
        <v>100</v>
      </c>
      <c r="S225" s="31">
        <f>'Рейтинговая таблица организаций'!BC227</f>
        <v>100</v>
      </c>
      <c r="T225" s="31">
        <f>'Рейтинговая таблица организаций'!BD227</f>
        <v>100</v>
      </c>
      <c r="U225" s="35">
        <f>'Рейтинговая таблица организаций'!BE227</f>
        <v>100</v>
      </c>
      <c r="V225" s="36">
        <f>'Рейтинговая таблица организаций'!BF227</f>
        <v>96</v>
      </c>
    </row>
    <row r="226" spans="1:22">
      <c r="A226" s="33">
        <f>'бланки '!D230</f>
        <v>225</v>
      </c>
      <c r="B226" s="33" t="str">
        <f>'Рейтинговая таблица организаций'!B228</f>
        <v>Муниципальное бюджетное общеобразовательное учреждение «Лучановская средняя общеобразовательная школа имени В.В. Михетко» Томского района</v>
      </c>
      <c r="C226" s="31">
        <f>'Рейтинговая таблица организаций'!Q228</f>
        <v>100</v>
      </c>
      <c r="D226" s="31">
        <f>'Рейтинговая таблица организаций'!R228</f>
        <v>100</v>
      </c>
      <c r="E226" s="31">
        <f>'Рейтинговая таблица организаций'!S228</f>
        <v>100</v>
      </c>
      <c r="F226" s="35">
        <f>'Рейтинговая таблица организаций'!T228</f>
        <v>100</v>
      </c>
      <c r="G226" s="31">
        <f>'Рейтинговая таблица организаций'!Z228</f>
        <v>100</v>
      </c>
      <c r="H226" s="31">
        <f>'Рейтинговая таблица организаций'!AB228</f>
        <v>100</v>
      </c>
      <c r="I226" s="35">
        <f>'Рейтинговая таблица организаций'!AC228</f>
        <v>100</v>
      </c>
      <c r="J226" s="31">
        <f>'Рейтинговая таблица организаций'!AH228</f>
        <v>0</v>
      </c>
      <c r="K226" s="85">
        <f>'Рейтинговая таблица организаций'!AI228</f>
        <v>80</v>
      </c>
      <c r="L226" s="85">
        <f>'Рейтинговая таблица организаций'!AJ228</f>
        <v>100</v>
      </c>
      <c r="M226" s="35">
        <f>'Рейтинговая таблица организаций'!AK228</f>
        <v>62</v>
      </c>
      <c r="N226" s="31">
        <f>'Рейтинговая таблица организаций'!AR228</f>
        <v>100</v>
      </c>
      <c r="O226" s="31">
        <f>'Рейтинговая таблица организаций'!AS228</f>
        <v>100</v>
      </c>
      <c r="P226" s="31">
        <f>'Рейтинговая таблица организаций'!AT228</f>
        <v>100</v>
      </c>
      <c r="Q226" s="35">
        <f>'Рейтинговая таблица организаций'!AU228</f>
        <v>100</v>
      </c>
      <c r="R226" s="31">
        <f>'Рейтинговая таблица организаций'!BB228</f>
        <v>100</v>
      </c>
      <c r="S226" s="31">
        <f>'Рейтинговая таблица организаций'!BC228</f>
        <v>100</v>
      </c>
      <c r="T226" s="31">
        <f>'Рейтинговая таблица организаций'!BD228</f>
        <v>100</v>
      </c>
      <c r="U226" s="35">
        <f>'Рейтинговая таблица организаций'!BE228</f>
        <v>100</v>
      </c>
      <c r="V226" s="36">
        <f>'Рейтинговая таблица организаций'!BF228</f>
        <v>92.4</v>
      </c>
    </row>
    <row r="227" spans="1:22">
      <c r="A227" s="33">
        <f>'бланки '!D231</f>
        <v>226</v>
      </c>
      <c r="B227" s="33" t="str">
        <f>'Рейтинговая таблица организаций'!B229</f>
        <v>Муниципальное автономное общеобразовательное учреждение «Кафтанчиковская средняя общеобразовательная школа» Томского района</v>
      </c>
      <c r="C227" s="31">
        <f>'Рейтинговая таблица организаций'!Q229</f>
        <v>100</v>
      </c>
      <c r="D227" s="31">
        <f>'Рейтинговая таблица организаций'!R229</f>
        <v>100</v>
      </c>
      <c r="E227" s="31">
        <f>'Рейтинговая таблица организаций'!S229</f>
        <v>100</v>
      </c>
      <c r="F227" s="35">
        <f>'Рейтинговая таблица организаций'!T229</f>
        <v>100</v>
      </c>
      <c r="G227" s="31">
        <f>'Рейтинговая таблица организаций'!Z229</f>
        <v>100</v>
      </c>
      <c r="H227" s="31">
        <f>'Рейтинговая таблица организаций'!AB229</f>
        <v>100</v>
      </c>
      <c r="I227" s="35">
        <f>'Рейтинговая таблица организаций'!AC229</f>
        <v>100</v>
      </c>
      <c r="J227" s="31">
        <f>'Рейтинговая таблица организаций'!AH229</f>
        <v>20</v>
      </c>
      <c r="K227" s="85">
        <f>'Рейтинговая таблица организаций'!AI229</f>
        <v>60</v>
      </c>
      <c r="L227" s="85">
        <f>'Рейтинговая таблица организаций'!AJ229</f>
        <v>100</v>
      </c>
      <c r="M227" s="35">
        <f>'Рейтинговая таблица организаций'!AK229</f>
        <v>60</v>
      </c>
      <c r="N227" s="31">
        <f>'Рейтинговая таблица организаций'!AR229</f>
        <v>100</v>
      </c>
      <c r="O227" s="31">
        <f>'Рейтинговая таблица организаций'!AS229</f>
        <v>100</v>
      </c>
      <c r="P227" s="31">
        <f>'Рейтинговая таблица организаций'!AT229</f>
        <v>100</v>
      </c>
      <c r="Q227" s="35">
        <f>'Рейтинговая таблица организаций'!AU229</f>
        <v>100</v>
      </c>
      <c r="R227" s="31">
        <f>'Рейтинговая таблица организаций'!BB229</f>
        <v>100</v>
      </c>
      <c r="S227" s="31">
        <f>'Рейтинговая таблица организаций'!BC229</f>
        <v>100</v>
      </c>
      <c r="T227" s="31">
        <f>'Рейтинговая таблица организаций'!BD229</f>
        <v>100</v>
      </c>
      <c r="U227" s="35">
        <f>'Рейтинговая таблица организаций'!BE229</f>
        <v>100</v>
      </c>
      <c r="V227" s="36">
        <f>'Рейтинговая таблица организаций'!BF229</f>
        <v>92</v>
      </c>
    </row>
    <row r="228" spans="1:22">
      <c r="A228" s="33">
        <f>'бланки '!D232</f>
        <v>227</v>
      </c>
      <c r="B228" s="33" t="str">
        <f>'Рейтинговая таблица организаций'!B230</f>
        <v>Муниципальное бюджетное общеобразовательное учреждение «Курлекская средняя общеобразовательная школа» Томского района</v>
      </c>
      <c r="C228" s="31">
        <f>'Рейтинговая таблица организаций'!Q230</f>
        <v>100</v>
      </c>
      <c r="D228" s="31">
        <f>'Рейтинговая таблица организаций'!R230</f>
        <v>100</v>
      </c>
      <c r="E228" s="31">
        <f>'Рейтинговая таблица организаций'!S230</f>
        <v>100</v>
      </c>
      <c r="F228" s="35">
        <f>'Рейтинговая таблица организаций'!T230</f>
        <v>100</v>
      </c>
      <c r="G228" s="31">
        <f>'Рейтинговая таблица организаций'!Z230</f>
        <v>100</v>
      </c>
      <c r="H228" s="31">
        <f>'Рейтинговая таблица организаций'!AB230</f>
        <v>100</v>
      </c>
      <c r="I228" s="35">
        <f>'Рейтинговая таблица организаций'!AC230</f>
        <v>100</v>
      </c>
      <c r="J228" s="31">
        <f>'Рейтинговая таблица организаций'!AH230</f>
        <v>0</v>
      </c>
      <c r="K228" s="85">
        <f>'Рейтинговая таблица организаций'!AI230</f>
        <v>60</v>
      </c>
      <c r="L228" s="85">
        <f>'Рейтинговая таблица организаций'!AJ230</f>
        <v>100</v>
      </c>
      <c r="M228" s="35">
        <f>'Рейтинговая таблица организаций'!AK230</f>
        <v>54</v>
      </c>
      <c r="N228" s="31">
        <f>'Рейтинговая таблица организаций'!AR230</f>
        <v>100</v>
      </c>
      <c r="O228" s="31">
        <f>'Рейтинговая таблица организаций'!AS230</f>
        <v>100</v>
      </c>
      <c r="P228" s="31">
        <f>'Рейтинговая таблица организаций'!AT230</f>
        <v>100</v>
      </c>
      <c r="Q228" s="35">
        <f>'Рейтинговая таблица организаций'!AU230</f>
        <v>100</v>
      </c>
      <c r="R228" s="31">
        <f>'Рейтинговая таблица организаций'!BB230</f>
        <v>100</v>
      </c>
      <c r="S228" s="31">
        <f>'Рейтинговая таблица организаций'!BC230</f>
        <v>100</v>
      </c>
      <c r="T228" s="31">
        <f>'Рейтинговая таблица организаций'!BD230</f>
        <v>100</v>
      </c>
      <c r="U228" s="35">
        <f>'Рейтинговая таблица организаций'!BE230</f>
        <v>100</v>
      </c>
      <c r="V228" s="36">
        <f>'Рейтинговая таблица организаций'!BF230</f>
        <v>90.8</v>
      </c>
    </row>
    <row r="229" spans="1:22">
      <c r="A229" s="33">
        <f>'бланки '!D233</f>
        <v>228</v>
      </c>
      <c r="B229" s="33" t="str">
        <f>'Рейтинговая таблица организаций'!B231</f>
        <v>Муниципальное бюджетное общеобразовательное учреждение «Молодежненская средняя общеобразовательная школа» Томского района</v>
      </c>
      <c r="C229" s="31">
        <f>'Рейтинговая таблица организаций'!Q231</f>
        <v>100</v>
      </c>
      <c r="D229" s="31">
        <f>'Рейтинговая таблица организаций'!R231</f>
        <v>100</v>
      </c>
      <c r="E229" s="31">
        <f>'Рейтинговая таблица организаций'!S231</f>
        <v>100</v>
      </c>
      <c r="F229" s="35">
        <f>'Рейтинговая таблица организаций'!T231</f>
        <v>100</v>
      </c>
      <c r="G229" s="31">
        <f>'Рейтинговая таблица организаций'!Z231</f>
        <v>100</v>
      </c>
      <c r="H229" s="31">
        <f>'Рейтинговая таблица организаций'!AB231</f>
        <v>100</v>
      </c>
      <c r="I229" s="35">
        <f>'Рейтинговая таблица организаций'!AC231</f>
        <v>100</v>
      </c>
      <c r="J229" s="31">
        <f>'Рейтинговая таблица организаций'!AH231</f>
        <v>0</v>
      </c>
      <c r="K229" s="85">
        <f>'Рейтинговая таблица организаций'!AI231</f>
        <v>80</v>
      </c>
      <c r="L229" s="85">
        <f>'Рейтинговая таблица организаций'!AJ231</f>
        <v>100</v>
      </c>
      <c r="M229" s="35">
        <f>'Рейтинговая таблица организаций'!AK231</f>
        <v>62</v>
      </c>
      <c r="N229" s="31">
        <f>'Рейтинговая таблица организаций'!AR231</f>
        <v>100</v>
      </c>
      <c r="O229" s="31">
        <f>'Рейтинговая таблица организаций'!AS231</f>
        <v>100</v>
      </c>
      <c r="P229" s="31">
        <f>'Рейтинговая таблица организаций'!AT231</f>
        <v>100</v>
      </c>
      <c r="Q229" s="35">
        <f>'Рейтинговая таблица организаций'!AU231</f>
        <v>100</v>
      </c>
      <c r="R229" s="31">
        <f>'Рейтинговая таблица организаций'!BB231</f>
        <v>100</v>
      </c>
      <c r="S229" s="31">
        <f>'Рейтинговая таблица организаций'!BC231</f>
        <v>100</v>
      </c>
      <c r="T229" s="31">
        <f>'Рейтинговая таблица организаций'!BD231</f>
        <v>100</v>
      </c>
      <c r="U229" s="35">
        <f>'Рейтинговая таблица организаций'!BE231</f>
        <v>100</v>
      </c>
      <c r="V229" s="36">
        <f>'Рейтинговая таблица организаций'!BF231</f>
        <v>92.4</v>
      </c>
    </row>
    <row r="230" spans="1:22">
      <c r="A230" s="33">
        <f>'бланки '!D234</f>
        <v>229</v>
      </c>
      <c r="B230" s="33" t="str">
        <f>'Рейтинговая таблица организаций'!B232</f>
        <v>Муниципальное бюджетное общеобразовательное учреждение «Поросинская средняя общеобразовательная школа» Томского района</v>
      </c>
      <c r="C230" s="31">
        <f>'Рейтинговая таблица организаций'!Q232</f>
        <v>100</v>
      </c>
      <c r="D230" s="31">
        <f>'Рейтинговая таблица организаций'!R232</f>
        <v>100</v>
      </c>
      <c r="E230" s="31">
        <f>'Рейтинговая таблица организаций'!S232</f>
        <v>100</v>
      </c>
      <c r="F230" s="35">
        <f>'Рейтинговая таблица организаций'!T232</f>
        <v>100</v>
      </c>
      <c r="G230" s="31">
        <f>'Рейтинговая таблица организаций'!Z232</f>
        <v>100</v>
      </c>
      <c r="H230" s="31">
        <f>'Рейтинговая таблица организаций'!AB232</f>
        <v>100</v>
      </c>
      <c r="I230" s="35">
        <f>'Рейтинговая таблица организаций'!AC232</f>
        <v>100</v>
      </c>
      <c r="J230" s="31">
        <f>'Рейтинговая таблица организаций'!AH232</f>
        <v>0</v>
      </c>
      <c r="K230" s="85">
        <f>'Рейтинговая таблица организаций'!AI232</f>
        <v>60</v>
      </c>
      <c r="L230" s="85">
        <f>'Рейтинговая таблица организаций'!AJ232</f>
        <v>100</v>
      </c>
      <c r="M230" s="35">
        <f>'Рейтинговая таблица организаций'!AK232</f>
        <v>54</v>
      </c>
      <c r="N230" s="31">
        <f>'Рейтинговая таблица организаций'!AR232</f>
        <v>100</v>
      </c>
      <c r="O230" s="31">
        <f>'Рейтинговая таблица организаций'!AS232</f>
        <v>100</v>
      </c>
      <c r="P230" s="31">
        <f>'Рейтинговая таблица организаций'!AT232</f>
        <v>100</v>
      </c>
      <c r="Q230" s="35">
        <f>'Рейтинговая таблица организаций'!AU232</f>
        <v>100</v>
      </c>
      <c r="R230" s="31">
        <f>'Рейтинговая таблица организаций'!BB232</f>
        <v>100</v>
      </c>
      <c r="S230" s="31">
        <f>'Рейтинговая таблица организаций'!BC232</f>
        <v>100</v>
      </c>
      <c r="T230" s="31">
        <f>'Рейтинговая таблица организаций'!BD232</f>
        <v>100</v>
      </c>
      <c r="U230" s="35">
        <f>'Рейтинговая таблица организаций'!BE232</f>
        <v>100</v>
      </c>
      <c r="V230" s="36">
        <f>'Рейтинговая таблица организаций'!BF232</f>
        <v>90.8</v>
      </c>
    </row>
    <row r="231" spans="1:22">
      <c r="A231" s="33">
        <f>'бланки '!D235</f>
        <v>230</v>
      </c>
      <c r="B231" s="33" t="str">
        <f>'Рейтинговая таблица организаций'!B233</f>
        <v>Муниципальное автономное общеобразовательное учреждение «Малиновская средняя общеобразовательная школа» Томского района</v>
      </c>
      <c r="C231" s="31">
        <f>'Рейтинговая таблица организаций'!Q233</f>
        <v>100</v>
      </c>
      <c r="D231" s="31">
        <f>'Рейтинговая таблица организаций'!R233</f>
        <v>100</v>
      </c>
      <c r="E231" s="31">
        <f>'Рейтинговая таблица организаций'!S233</f>
        <v>100</v>
      </c>
      <c r="F231" s="35">
        <f>'Рейтинговая таблица организаций'!T233</f>
        <v>100</v>
      </c>
      <c r="G231" s="31">
        <f>'Рейтинговая таблица организаций'!Z233</f>
        <v>100</v>
      </c>
      <c r="H231" s="31">
        <f>'Рейтинговая таблица организаций'!AB233</f>
        <v>100</v>
      </c>
      <c r="I231" s="35">
        <f>'Рейтинговая таблица организаций'!AC233</f>
        <v>100</v>
      </c>
      <c r="J231" s="31">
        <f>'Рейтинговая таблица организаций'!AH233</f>
        <v>0</v>
      </c>
      <c r="K231" s="85">
        <f>'Рейтинговая таблица организаций'!AI233</f>
        <v>80</v>
      </c>
      <c r="L231" s="85">
        <f>'Рейтинговая таблица организаций'!AJ233</f>
        <v>100</v>
      </c>
      <c r="M231" s="35">
        <f>'Рейтинговая таблица организаций'!AK233</f>
        <v>62</v>
      </c>
      <c r="N231" s="31">
        <f>'Рейтинговая таблица организаций'!AR233</f>
        <v>100</v>
      </c>
      <c r="O231" s="31">
        <f>'Рейтинговая таблица организаций'!AS233</f>
        <v>100</v>
      </c>
      <c r="P231" s="31">
        <f>'Рейтинговая таблица организаций'!AT233</f>
        <v>100</v>
      </c>
      <c r="Q231" s="35">
        <f>'Рейтинговая таблица организаций'!AU233</f>
        <v>100</v>
      </c>
      <c r="R231" s="31">
        <f>'Рейтинговая таблица организаций'!BB233</f>
        <v>100</v>
      </c>
      <c r="S231" s="31">
        <f>'Рейтинговая таблица организаций'!BC233</f>
        <v>100</v>
      </c>
      <c r="T231" s="31">
        <f>'Рейтинговая таблица организаций'!BD233</f>
        <v>100</v>
      </c>
      <c r="U231" s="35">
        <f>'Рейтинговая таблица организаций'!BE233</f>
        <v>100</v>
      </c>
      <c r="V231" s="36">
        <f>'Рейтинговая таблица организаций'!BF233</f>
        <v>92.4</v>
      </c>
    </row>
    <row r="232" spans="1:22">
      <c r="A232" s="33">
        <f>'бланки '!D236</f>
        <v>231</v>
      </c>
      <c r="B232" s="33" t="str">
        <f>'Рейтинговая таблица организаций'!B234</f>
        <v>Муниципальное бюджетное общеобразовательное учреждение «Воронинская средняя общеобразовательная школа» Томского района</v>
      </c>
      <c r="C232" s="31">
        <f>'Рейтинговая таблица организаций'!Q234</f>
        <v>100</v>
      </c>
      <c r="D232" s="31">
        <f>'Рейтинговая таблица организаций'!R234</f>
        <v>100</v>
      </c>
      <c r="E232" s="31">
        <f>'Рейтинговая таблица организаций'!S234</f>
        <v>100</v>
      </c>
      <c r="F232" s="35">
        <f>'Рейтинговая таблица организаций'!T234</f>
        <v>100</v>
      </c>
      <c r="G232" s="31">
        <f>'Рейтинговая таблица организаций'!Z234</f>
        <v>100</v>
      </c>
      <c r="H232" s="31">
        <f>'Рейтинговая таблица организаций'!AB234</f>
        <v>100</v>
      </c>
      <c r="I232" s="35">
        <f>'Рейтинговая таблица организаций'!AC234</f>
        <v>100</v>
      </c>
      <c r="J232" s="31">
        <f>'Рейтинговая таблица организаций'!AH234</f>
        <v>0</v>
      </c>
      <c r="K232" s="85">
        <f>'Рейтинговая таблица организаций'!AI234</f>
        <v>60</v>
      </c>
      <c r="L232" s="85">
        <f>'Рейтинговая таблица организаций'!AJ234</f>
        <v>100</v>
      </c>
      <c r="M232" s="35">
        <f>'Рейтинговая таблица организаций'!AK234</f>
        <v>54</v>
      </c>
      <c r="N232" s="31">
        <f>'Рейтинговая таблица организаций'!AR234</f>
        <v>100</v>
      </c>
      <c r="O232" s="31">
        <f>'Рейтинговая таблица организаций'!AS234</f>
        <v>100</v>
      </c>
      <c r="P232" s="31">
        <f>'Рейтинговая таблица организаций'!AT234</f>
        <v>100</v>
      </c>
      <c r="Q232" s="35">
        <f>'Рейтинговая таблица организаций'!AU234</f>
        <v>100</v>
      </c>
      <c r="R232" s="31">
        <f>'Рейтинговая таблица организаций'!BB234</f>
        <v>100</v>
      </c>
      <c r="S232" s="31">
        <f>'Рейтинговая таблица организаций'!BC234</f>
        <v>100</v>
      </c>
      <c r="T232" s="31">
        <f>'Рейтинговая таблица организаций'!BD234</f>
        <v>100</v>
      </c>
      <c r="U232" s="35">
        <f>'Рейтинговая таблица организаций'!BE234</f>
        <v>100</v>
      </c>
      <c r="V232" s="36">
        <f>'Рейтинговая таблица организаций'!BF234</f>
        <v>90.8</v>
      </c>
    </row>
    <row r="233" spans="1:22">
      <c r="A233" s="33">
        <f>'бланки '!D237</f>
        <v>232</v>
      </c>
      <c r="B233" s="33" t="str">
        <f>'Рейтинговая таблица организаций'!B235</f>
        <v>Муниципальное бюджетное общеобразовательное учреждение «Новоархангельская средняя общеобразовательная школа» Томского района</v>
      </c>
      <c r="C233" s="31">
        <f>'Рейтинговая таблица организаций'!Q235</f>
        <v>100</v>
      </c>
      <c r="D233" s="31">
        <f>'Рейтинговая таблица организаций'!R235</f>
        <v>100</v>
      </c>
      <c r="E233" s="31">
        <f>'Рейтинговая таблица организаций'!S235</f>
        <v>100</v>
      </c>
      <c r="F233" s="35">
        <f>'Рейтинговая таблица организаций'!T235</f>
        <v>100</v>
      </c>
      <c r="G233" s="31">
        <f>'Рейтинговая таблица организаций'!Z235</f>
        <v>100</v>
      </c>
      <c r="H233" s="31">
        <f>'Рейтинговая таблица организаций'!AB235</f>
        <v>100</v>
      </c>
      <c r="I233" s="35">
        <f>'Рейтинговая таблица организаций'!AC235</f>
        <v>100</v>
      </c>
      <c r="J233" s="31">
        <f>'Рейтинговая таблица организаций'!AH235</f>
        <v>0</v>
      </c>
      <c r="K233" s="85">
        <f>'Рейтинговая таблица организаций'!AI235</f>
        <v>80</v>
      </c>
      <c r="L233" s="85">
        <f>'Рейтинговая таблица организаций'!AJ235</f>
        <v>100</v>
      </c>
      <c r="M233" s="35">
        <f>'Рейтинговая таблица организаций'!AK235</f>
        <v>62</v>
      </c>
      <c r="N233" s="31">
        <f>'Рейтинговая таблица организаций'!AR235</f>
        <v>100</v>
      </c>
      <c r="O233" s="31">
        <f>'Рейтинговая таблица организаций'!AS235</f>
        <v>100</v>
      </c>
      <c r="P233" s="31">
        <f>'Рейтинговая таблица организаций'!AT235</f>
        <v>100</v>
      </c>
      <c r="Q233" s="35">
        <f>'Рейтинговая таблица организаций'!AU235</f>
        <v>100</v>
      </c>
      <c r="R233" s="31">
        <f>'Рейтинговая таблица организаций'!BB235</f>
        <v>100</v>
      </c>
      <c r="S233" s="31">
        <f>'Рейтинговая таблица организаций'!BC235</f>
        <v>100</v>
      </c>
      <c r="T233" s="31">
        <f>'Рейтинговая таблица организаций'!BD235</f>
        <v>100</v>
      </c>
      <c r="U233" s="35">
        <f>'Рейтинговая таблица организаций'!BE235</f>
        <v>100</v>
      </c>
      <c r="V233" s="36">
        <f>'Рейтинговая таблица организаций'!BF235</f>
        <v>92.4</v>
      </c>
    </row>
    <row r="234" spans="1:22">
      <c r="A234" s="33">
        <f>'бланки '!D238</f>
        <v>233</v>
      </c>
      <c r="B234" s="33" t="str">
        <f>'Рейтинговая таблица организаций'!B236</f>
        <v>Муниципальное бюджетное общеобразовательное учреждение «Рассветовская средняя общеобразовательная школа» Томского района</v>
      </c>
      <c r="C234" s="31">
        <f>'Рейтинговая таблица организаций'!Q236</f>
        <v>100</v>
      </c>
      <c r="D234" s="31">
        <f>'Рейтинговая таблица организаций'!R236</f>
        <v>100</v>
      </c>
      <c r="E234" s="31">
        <f>'Рейтинговая таблица организаций'!S236</f>
        <v>100</v>
      </c>
      <c r="F234" s="35">
        <f>'Рейтинговая таблица организаций'!T236</f>
        <v>100</v>
      </c>
      <c r="G234" s="31">
        <f>'Рейтинговая таблица организаций'!Z236</f>
        <v>100</v>
      </c>
      <c r="H234" s="31">
        <f>'Рейтинговая таблица организаций'!AB236</f>
        <v>100</v>
      </c>
      <c r="I234" s="35">
        <f>'Рейтинговая таблица организаций'!AC236</f>
        <v>100</v>
      </c>
      <c r="J234" s="31">
        <f>'Рейтинговая таблица организаций'!AH236</f>
        <v>0</v>
      </c>
      <c r="K234" s="85">
        <f>'Рейтинговая таблица организаций'!AI236</f>
        <v>60</v>
      </c>
      <c r="L234" s="85">
        <f>'Рейтинговая таблица организаций'!AJ236</f>
        <v>100</v>
      </c>
      <c r="M234" s="35">
        <f>'Рейтинговая таблица организаций'!AK236</f>
        <v>54</v>
      </c>
      <c r="N234" s="31">
        <f>'Рейтинговая таблица организаций'!AR236</f>
        <v>100</v>
      </c>
      <c r="O234" s="31">
        <f>'Рейтинговая таблица организаций'!AS236</f>
        <v>100</v>
      </c>
      <c r="P234" s="31">
        <f>'Рейтинговая таблица организаций'!AT236</f>
        <v>100</v>
      </c>
      <c r="Q234" s="35">
        <f>'Рейтинговая таблица организаций'!AU236</f>
        <v>100</v>
      </c>
      <c r="R234" s="31">
        <f>'Рейтинговая таблица организаций'!BB236</f>
        <v>100</v>
      </c>
      <c r="S234" s="31">
        <f>'Рейтинговая таблица организаций'!BC236</f>
        <v>100</v>
      </c>
      <c r="T234" s="31">
        <f>'Рейтинговая таблица организаций'!BD236</f>
        <v>100</v>
      </c>
      <c r="U234" s="35">
        <f>'Рейтинговая таблица организаций'!BE236</f>
        <v>100</v>
      </c>
      <c r="V234" s="36">
        <f>'Рейтинговая таблица организаций'!BF236</f>
        <v>90.8</v>
      </c>
    </row>
    <row r="235" spans="1:22">
      <c r="A235" s="33">
        <f>'бланки '!D239</f>
        <v>234</v>
      </c>
      <c r="B235" s="33" t="str">
        <f>'Рейтинговая таблица организаций'!B237</f>
        <v>Муниципальное бюджетное общеобразовательное учреждение «Рыбаловская средняя общеобразовательная школа» Томского района</v>
      </c>
      <c r="C235" s="31">
        <f>'Рейтинговая таблица организаций'!Q237</f>
        <v>100</v>
      </c>
      <c r="D235" s="31">
        <f>'Рейтинговая таблица организаций'!R237</f>
        <v>100</v>
      </c>
      <c r="E235" s="31">
        <f>'Рейтинговая таблица организаций'!S237</f>
        <v>100</v>
      </c>
      <c r="F235" s="35">
        <f>'Рейтинговая таблица организаций'!T237</f>
        <v>100</v>
      </c>
      <c r="G235" s="31">
        <f>'Рейтинговая таблица организаций'!Z237</f>
        <v>100</v>
      </c>
      <c r="H235" s="31">
        <f>'Рейтинговая таблица организаций'!AB237</f>
        <v>100</v>
      </c>
      <c r="I235" s="35">
        <f>'Рейтинговая таблица организаций'!AC237</f>
        <v>100</v>
      </c>
      <c r="J235" s="31">
        <f>'Рейтинговая таблица организаций'!AH237</f>
        <v>40</v>
      </c>
      <c r="K235" s="85">
        <f>'Рейтинговая таблица организаций'!AI237</f>
        <v>80</v>
      </c>
      <c r="L235" s="85">
        <f>'Рейтинговая таблица организаций'!AJ237</f>
        <v>100</v>
      </c>
      <c r="M235" s="35">
        <f>'Рейтинговая таблица организаций'!AK237</f>
        <v>74</v>
      </c>
      <c r="N235" s="31">
        <f>'Рейтинговая таблица организаций'!AR237</f>
        <v>100</v>
      </c>
      <c r="O235" s="31">
        <f>'Рейтинговая таблица организаций'!AS237</f>
        <v>100</v>
      </c>
      <c r="P235" s="31">
        <f>'Рейтинговая таблица организаций'!AT237</f>
        <v>100</v>
      </c>
      <c r="Q235" s="35">
        <f>'Рейтинговая таблица организаций'!AU237</f>
        <v>100</v>
      </c>
      <c r="R235" s="31">
        <f>'Рейтинговая таблица организаций'!BB237</f>
        <v>100</v>
      </c>
      <c r="S235" s="31">
        <f>'Рейтинговая таблица организаций'!BC237</f>
        <v>100</v>
      </c>
      <c r="T235" s="31">
        <f>'Рейтинговая таблица организаций'!BD237</f>
        <v>100</v>
      </c>
      <c r="U235" s="35">
        <f>'Рейтинговая таблица организаций'!BE237</f>
        <v>100</v>
      </c>
      <c r="V235" s="36">
        <f>'Рейтинговая таблица организаций'!BF237</f>
        <v>94.8</v>
      </c>
    </row>
    <row r="236" spans="1:22">
      <c r="A236" s="33">
        <f>'бланки '!D240</f>
        <v>235</v>
      </c>
      <c r="B236" s="33" t="str">
        <f>'Рейтинговая таблица организаций'!B238</f>
        <v>Муниципальное бюджетное общеобразовательное учреждение «Александровская средняя общеобразовательная школа» Томского района</v>
      </c>
      <c r="C236" s="31">
        <f>'Рейтинговая таблица организаций'!Q238</f>
        <v>100</v>
      </c>
      <c r="D236" s="31">
        <f>'Рейтинговая таблица организаций'!R238</f>
        <v>100</v>
      </c>
      <c r="E236" s="31">
        <f>'Рейтинговая таблица организаций'!S238</f>
        <v>100</v>
      </c>
      <c r="F236" s="35">
        <f>'Рейтинговая таблица организаций'!T238</f>
        <v>100</v>
      </c>
      <c r="G236" s="31">
        <f>'Рейтинговая таблица организаций'!Z238</f>
        <v>100</v>
      </c>
      <c r="H236" s="31">
        <f>'Рейтинговая таблица организаций'!AB238</f>
        <v>100</v>
      </c>
      <c r="I236" s="35">
        <f>'Рейтинговая таблица организаций'!AC238</f>
        <v>100</v>
      </c>
      <c r="J236" s="31">
        <f>'Рейтинговая таблица организаций'!AH238</f>
        <v>20</v>
      </c>
      <c r="K236" s="85">
        <f>'Рейтинговая таблица организаций'!AI238</f>
        <v>80</v>
      </c>
      <c r="L236" s="85">
        <f>'Рейтинговая таблица организаций'!AJ238</f>
        <v>100</v>
      </c>
      <c r="M236" s="35">
        <f>'Рейтинговая таблица организаций'!AK238</f>
        <v>68</v>
      </c>
      <c r="N236" s="31">
        <f>'Рейтинговая таблица организаций'!AR238</f>
        <v>100</v>
      </c>
      <c r="O236" s="31">
        <f>'Рейтинговая таблица организаций'!AS238</f>
        <v>100</v>
      </c>
      <c r="P236" s="31">
        <f>'Рейтинговая таблица организаций'!AT238</f>
        <v>100</v>
      </c>
      <c r="Q236" s="35">
        <f>'Рейтинговая таблица организаций'!AU238</f>
        <v>100</v>
      </c>
      <c r="R236" s="31">
        <f>'Рейтинговая таблица организаций'!BB238</f>
        <v>100</v>
      </c>
      <c r="S236" s="31">
        <f>'Рейтинговая таблица организаций'!BC238</f>
        <v>100</v>
      </c>
      <c r="T236" s="31">
        <f>'Рейтинговая таблица организаций'!BD238</f>
        <v>100</v>
      </c>
      <c r="U236" s="35">
        <f>'Рейтинговая таблица организаций'!BE238</f>
        <v>100</v>
      </c>
      <c r="V236" s="36">
        <f>'Рейтинговая таблица организаций'!BF238</f>
        <v>93.6</v>
      </c>
    </row>
    <row r="237" spans="1:22">
      <c r="A237" s="33">
        <f>'бланки '!D241</f>
        <v>236</v>
      </c>
      <c r="B237" s="33" t="str">
        <f>'Рейтинговая таблица организаций'!B239</f>
        <v>Муниципальное бюджетное общеобразовательное учреждение «Октябрьская средняя общеобразовательная школа» Томского района</v>
      </c>
      <c r="C237" s="31">
        <f>'Рейтинговая таблица организаций'!Q239</f>
        <v>100</v>
      </c>
      <c r="D237" s="31">
        <f>'Рейтинговая таблица организаций'!R239</f>
        <v>100</v>
      </c>
      <c r="E237" s="31">
        <f>'Рейтинговая таблица организаций'!S239</f>
        <v>100</v>
      </c>
      <c r="F237" s="35">
        <f>'Рейтинговая таблица организаций'!T239</f>
        <v>100</v>
      </c>
      <c r="G237" s="31">
        <f>'Рейтинговая таблица организаций'!Z239</f>
        <v>100</v>
      </c>
      <c r="H237" s="31">
        <f>'Рейтинговая таблица организаций'!AB239</f>
        <v>100</v>
      </c>
      <c r="I237" s="35">
        <f>'Рейтинговая таблица организаций'!AC239</f>
        <v>100</v>
      </c>
      <c r="J237" s="31">
        <f>'Рейтинговая таблица организаций'!AH239</f>
        <v>0</v>
      </c>
      <c r="K237" s="85">
        <f>'Рейтинговая таблица организаций'!AI239</f>
        <v>80</v>
      </c>
      <c r="L237" s="85">
        <f>'Рейтинговая таблица организаций'!AJ239</f>
        <v>100</v>
      </c>
      <c r="M237" s="35">
        <f>'Рейтинговая таблица организаций'!AK239</f>
        <v>62</v>
      </c>
      <c r="N237" s="31">
        <f>'Рейтинговая таблица организаций'!AR239</f>
        <v>100</v>
      </c>
      <c r="O237" s="31">
        <f>'Рейтинговая таблица организаций'!AS239</f>
        <v>100</v>
      </c>
      <c r="P237" s="31">
        <f>'Рейтинговая таблица организаций'!AT239</f>
        <v>100</v>
      </c>
      <c r="Q237" s="35">
        <f>'Рейтинговая таблица организаций'!AU239</f>
        <v>100</v>
      </c>
      <c r="R237" s="31">
        <f>'Рейтинговая таблица организаций'!BB239</f>
        <v>100</v>
      </c>
      <c r="S237" s="31">
        <f>'Рейтинговая таблица организаций'!BC239</f>
        <v>100</v>
      </c>
      <c r="T237" s="31">
        <f>'Рейтинговая таблица организаций'!BD239</f>
        <v>100</v>
      </c>
      <c r="U237" s="35">
        <f>'Рейтинговая таблица организаций'!BE239</f>
        <v>100</v>
      </c>
      <c r="V237" s="36">
        <f>'Рейтинговая таблица организаций'!BF239</f>
        <v>92.4</v>
      </c>
    </row>
    <row r="238" spans="1:22">
      <c r="A238" s="33">
        <f>'бланки '!D242</f>
        <v>237</v>
      </c>
      <c r="B238" s="33" t="str">
        <f>'Рейтинговая таблица организаций'!B240</f>
        <v>Муниципальное бюджетное общеобразовательное учреждение «Кисловская средняя общеобразовательная школа»Томского района</v>
      </c>
      <c r="C238" s="31">
        <f>'Рейтинговая таблица организаций'!Q240</f>
        <v>100</v>
      </c>
      <c r="D238" s="31">
        <f>'Рейтинговая таблица организаций'!R240</f>
        <v>100</v>
      </c>
      <c r="E238" s="31">
        <f>'Рейтинговая таблица организаций'!S240</f>
        <v>100</v>
      </c>
      <c r="F238" s="35">
        <f>'Рейтинговая таблица организаций'!T240</f>
        <v>100</v>
      </c>
      <c r="G238" s="31">
        <f>'Рейтинговая таблица организаций'!Z240</f>
        <v>100</v>
      </c>
      <c r="H238" s="31">
        <f>'Рейтинговая таблица организаций'!AB240</f>
        <v>100</v>
      </c>
      <c r="I238" s="35">
        <f>'Рейтинговая таблица организаций'!AC240</f>
        <v>100</v>
      </c>
      <c r="J238" s="31">
        <f>'Рейтинговая таблица организаций'!AH240</f>
        <v>40</v>
      </c>
      <c r="K238" s="85">
        <f>'Рейтинговая таблица организаций'!AI240</f>
        <v>80</v>
      </c>
      <c r="L238" s="85">
        <f>'Рейтинговая таблица организаций'!AJ240</f>
        <v>100</v>
      </c>
      <c r="M238" s="35">
        <f>'Рейтинговая таблица организаций'!AK240</f>
        <v>74</v>
      </c>
      <c r="N238" s="31">
        <f>'Рейтинговая таблица организаций'!AR240</f>
        <v>100</v>
      </c>
      <c r="O238" s="31">
        <f>'Рейтинговая таблица организаций'!AS240</f>
        <v>100</v>
      </c>
      <c r="P238" s="31">
        <f>'Рейтинговая таблица организаций'!AT240</f>
        <v>100</v>
      </c>
      <c r="Q238" s="35">
        <f>'Рейтинговая таблица организаций'!AU240</f>
        <v>100</v>
      </c>
      <c r="R238" s="31">
        <f>'Рейтинговая таблица организаций'!BB240</f>
        <v>100</v>
      </c>
      <c r="S238" s="31">
        <f>'Рейтинговая таблица организаций'!BC240</f>
        <v>100</v>
      </c>
      <c r="T238" s="31">
        <f>'Рейтинговая таблица организаций'!BD240</f>
        <v>100</v>
      </c>
      <c r="U238" s="35">
        <f>'Рейтинговая таблица организаций'!BE240</f>
        <v>100</v>
      </c>
      <c r="V238" s="36">
        <f>'Рейтинговая таблица организаций'!BF240</f>
        <v>94.8</v>
      </c>
    </row>
    <row r="239" spans="1:22">
      <c r="A239" s="33">
        <f>'бланки '!D243</f>
        <v>238</v>
      </c>
      <c r="B239" s="33" t="str">
        <f>'Рейтинговая таблица организаций'!B241</f>
        <v>Муниципальное бюджетное общеобразовательное учреждение "Начальная общеобразовательная школа мкр. "Южные Ворота" Томского района</v>
      </c>
      <c r="C239" s="31">
        <f>'Рейтинговая таблица организаций'!Q241</f>
        <v>100</v>
      </c>
      <c r="D239" s="31">
        <f>'Рейтинговая таблица организаций'!R241</f>
        <v>100</v>
      </c>
      <c r="E239" s="31">
        <f>'Рейтинговая таблица организаций'!S241</f>
        <v>100</v>
      </c>
      <c r="F239" s="35">
        <f>'Рейтинговая таблица организаций'!T241</f>
        <v>100</v>
      </c>
      <c r="G239" s="31">
        <f>'Рейтинговая таблица организаций'!Z241</f>
        <v>100</v>
      </c>
      <c r="H239" s="31">
        <f>'Рейтинговая таблица организаций'!AB241</f>
        <v>100</v>
      </c>
      <c r="I239" s="35">
        <f>'Рейтинговая таблица организаций'!AC241</f>
        <v>100</v>
      </c>
      <c r="J239" s="31">
        <f>'Рейтинговая таблица организаций'!AH241</f>
        <v>100</v>
      </c>
      <c r="K239" s="85">
        <f>'Рейтинговая таблица организаций'!AI241</f>
        <v>80</v>
      </c>
      <c r="L239" s="85">
        <f>'Рейтинговая таблица организаций'!AJ241</f>
        <v>100</v>
      </c>
      <c r="M239" s="35">
        <f>'Рейтинговая таблица организаций'!AK241</f>
        <v>92</v>
      </c>
      <c r="N239" s="31">
        <f>'Рейтинговая таблица организаций'!AR241</f>
        <v>100</v>
      </c>
      <c r="O239" s="31">
        <f>'Рейтинговая таблица организаций'!AS241</f>
        <v>100</v>
      </c>
      <c r="P239" s="31">
        <f>'Рейтинговая таблица организаций'!AT241</f>
        <v>100</v>
      </c>
      <c r="Q239" s="35">
        <f>'Рейтинговая таблица организаций'!AU241</f>
        <v>100</v>
      </c>
      <c r="R239" s="31">
        <f>'Рейтинговая таблица организаций'!BB241</f>
        <v>100</v>
      </c>
      <c r="S239" s="31">
        <f>'Рейтинговая таблица организаций'!BC241</f>
        <v>100</v>
      </c>
      <c r="T239" s="31">
        <f>'Рейтинговая таблица организаций'!BD241</f>
        <v>100</v>
      </c>
      <c r="U239" s="35">
        <f>'Рейтинговая таблица организаций'!BE241</f>
        <v>100</v>
      </c>
      <c r="V239" s="36">
        <f>'Рейтинговая таблица организаций'!BF241</f>
        <v>98.4</v>
      </c>
    </row>
    <row r="240" spans="1:22">
      <c r="A240" s="33">
        <f>'бланки '!D244</f>
        <v>239</v>
      </c>
      <c r="B240" s="33" t="str">
        <f>'Рейтинговая таблица организаций'!B242</f>
        <v>Муниципальное бюджетное общеобразовательное учреждение «Халдеевская основная общеобразовательная школа» Томского района</v>
      </c>
      <c r="C240" s="31">
        <f>'Рейтинговая таблица организаций'!Q242</f>
        <v>100</v>
      </c>
      <c r="D240" s="31">
        <f>'Рейтинговая таблица организаций'!R242</f>
        <v>100</v>
      </c>
      <c r="E240" s="31">
        <f>'Рейтинговая таблица организаций'!S242</f>
        <v>100</v>
      </c>
      <c r="F240" s="35">
        <f>'Рейтинговая таблица организаций'!T242</f>
        <v>100</v>
      </c>
      <c r="G240" s="31">
        <f>'Рейтинговая таблица организаций'!Z242</f>
        <v>100</v>
      </c>
      <c r="H240" s="31">
        <f>'Рейтинговая таблица организаций'!AB242</f>
        <v>100</v>
      </c>
      <c r="I240" s="35">
        <f>'Рейтинговая таблица организаций'!AC242</f>
        <v>100</v>
      </c>
      <c r="J240" s="31">
        <f>'Рейтинговая таблица организаций'!AH242</f>
        <v>0</v>
      </c>
      <c r="K240" s="85">
        <f>'Рейтинговая таблица организаций'!AI242</f>
        <v>60</v>
      </c>
      <c r="L240" s="85">
        <f>'Рейтинговая таблица организаций'!AJ242</f>
        <v>100</v>
      </c>
      <c r="M240" s="35">
        <f>'Рейтинговая таблица организаций'!AK242</f>
        <v>54</v>
      </c>
      <c r="N240" s="31">
        <f>'Рейтинговая таблица организаций'!AR242</f>
        <v>100</v>
      </c>
      <c r="O240" s="31">
        <f>'Рейтинговая таблица организаций'!AS242</f>
        <v>100</v>
      </c>
      <c r="P240" s="31">
        <f>'Рейтинговая таблица организаций'!AT242</f>
        <v>100</v>
      </c>
      <c r="Q240" s="35">
        <f>'Рейтинговая таблица организаций'!AU242</f>
        <v>100</v>
      </c>
      <c r="R240" s="31">
        <f>'Рейтинговая таблица организаций'!BB242</f>
        <v>100</v>
      </c>
      <c r="S240" s="31">
        <f>'Рейтинговая таблица организаций'!BC242</f>
        <v>100</v>
      </c>
      <c r="T240" s="31">
        <f>'Рейтинговая таблица организаций'!BD242</f>
        <v>100</v>
      </c>
      <c r="U240" s="35">
        <f>'Рейтинговая таблица организаций'!BE242</f>
        <v>100</v>
      </c>
      <c r="V240" s="36">
        <f>'Рейтинговая таблица организаций'!BF242</f>
        <v>90.8</v>
      </c>
    </row>
    <row r="241" spans="1:22">
      <c r="A241" s="33">
        <f>'бланки '!D245</f>
        <v>240</v>
      </c>
      <c r="B241" s="33" t="str">
        <f>'Рейтинговая таблица организаций'!B243</f>
        <v>Муниципальное бюджетное общеобразовательное учреждение «Нелюбинская средняя общеобразовательная школа» Томского района</v>
      </c>
      <c r="C241" s="31">
        <f>'Рейтинговая таблица организаций'!Q243</f>
        <v>100</v>
      </c>
      <c r="D241" s="31">
        <f>'Рейтинговая таблица организаций'!R243</f>
        <v>100</v>
      </c>
      <c r="E241" s="31">
        <f>'Рейтинговая таблица организаций'!S243</f>
        <v>100</v>
      </c>
      <c r="F241" s="35">
        <f>'Рейтинговая таблица организаций'!T243</f>
        <v>100</v>
      </c>
      <c r="G241" s="31">
        <f>'Рейтинговая таблица организаций'!Z243</f>
        <v>100</v>
      </c>
      <c r="H241" s="31">
        <f>'Рейтинговая таблица организаций'!AB243</f>
        <v>100</v>
      </c>
      <c r="I241" s="35">
        <f>'Рейтинговая таблица организаций'!AC243</f>
        <v>100</v>
      </c>
      <c r="J241" s="31">
        <f>'Рейтинговая таблица организаций'!AH243</f>
        <v>0</v>
      </c>
      <c r="K241" s="85">
        <f>'Рейтинговая таблица организаций'!AI243</f>
        <v>60</v>
      </c>
      <c r="L241" s="85">
        <f>'Рейтинговая таблица организаций'!AJ243</f>
        <v>100</v>
      </c>
      <c r="M241" s="35">
        <f>'Рейтинговая таблица организаций'!AK243</f>
        <v>54</v>
      </c>
      <c r="N241" s="31">
        <f>'Рейтинговая таблица организаций'!AR243</f>
        <v>100</v>
      </c>
      <c r="O241" s="31">
        <f>'Рейтинговая таблица организаций'!AS243</f>
        <v>100</v>
      </c>
      <c r="P241" s="31">
        <f>'Рейтинговая таблица организаций'!AT243</f>
        <v>100</v>
      </c>
      <c r="Q241" s="35">
        <f>'Рейтинговая таблица организаций'!AU243</f>
        <v>100</v>
      </c>
      <c r="R241" s="31">
        <f>'Рейтинговая таблица организаций'!BB243</f>
        <v>100</v>
      </c>
      <c r="S241" s="31">
        <f>'Рейтинговая таблица организаций'!BC243</f>
        <v>100</v>
      </c>
      <c r="T241" s="31">
        <f>'Рейтинговая таблица организаций'!BD243</f>
        <v>100</v>
      </c>
      <c r="U241" s="35">
        <f>'Рейтинговая таблица организаций'!BE243</f>
        <v>100</v>
      </c>
      <c r="V241" s="36">
        <f>'Рейтинговая таблица организаций'!BF243</f>
        <v>90.8</v>
      </c>
    </row>
    <row r="242" spans="1:22">
      <c r="A242" s="33">
        <f>'бланки '!D246</f>
        <v>241</v>
      </c>
      <c r="B242" s="33" t="str">
        <f>'Рейтинговая таблица организаций'!B244</f>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C242" s="31">
        <f>'Рейтинговая таблица организаций'!Q244</f>
        <v>100</v>
      </c>
      <c r="D242" s="31">
        <f>'Рейтинговая таблица организаций'!R244</f>
        <v>100</v>
      </c>
      <c r="E242" s="31">
        <f>'Рейтинговая таблица организаций'!S244</f>
        <v>100</v>
      </c>
      <c r="F242" s="35">
        <f>'Рейтинговая таблица организаций'!T244</f>
        <v>100</v>
      </c>
      <c r="G242" s="31">
        <f>'Рейтинговая таблица организаций'!Z244</f>
        <v>100</v>
      </c>
      <c r="H242" s="31">
        <f>'Рейтинговая таблица организаций'!AB244</f>
        <v>100</v>
      </c>
      <c r="I242" s="35">
        <f>'Рейтинговая таблица организаций'!AC244</f>
        <v>100</v>
      </c>
      <c r="J242" s="31">
        <f>'Рейтинговая таблица организаций'!AH244</f>
        <v>0</v>
      </c>
      <c r="K242" s="85">
        <f>'Рейтинговая таблица организаций'!AI244</f>
        <v>80</v>
      </c>
      <c r="L242" s="85">
        <f>'Рейтинговая таблица организаций'!AJ244</f>
        <v>100</v>
      </c>
      <c r="M242" s="35">
        <f>'Рейтинговая таблица организаций'!AK244</f>
        <v>62</v>
      </c>
      <c r="N242" s="31">
        <f>'Рейтинговая таблица организаций'!AR244</f>
        <v>100</v>
      </c>
      <c r="O242" s="31">
        <f>'Рейтинговая таблица организаций'!AS244</f>
        <v>100</v>
      </c>
      <c r="P242" s="31">
        <f>'Рейтинговая таблица организаций'!AT244</f>
        <v>100</v>
      </c>
      <c r="Q242" s="35">
        <f>'Рейтинговая таблица организаций'!AU244</f>
        <v>100</v>
      </c>
      <c r="R242" s="31">
        <f>'Рейтинговая таблица организаций'!BB244</f>
        <v>100</v>
      </c>
      <c r="S242" s="31">
        <f>'Рейтинговая таблица организаций'!BC244</f>
        <v>100</v>
      </c>
      <c r="T242" s="31">
        <f>'Рейтинговая таблица организаций'!BD244</f>
        <v>100</v>
      </c>
      <c r="U242" s="35">
        <f>'Рейтинговая таблица организаций'!BE244</f>
        <v>100</v>
      </c>
      <c r="V242" s="36">
        <f>'Рейтинговая таблица организаций'!BF244</f>
        <v>92.4</v>
      </c>
    </row>
    <row r="243" spans="1:22">
      <c r="A243" s="33">
        <f>'бланки '!D247</f>
        <v>242</v>
      </c>
      <c r="B243" s="33" t="str">
        <f>'Рейтинговая таблица организаций'!B245</f>
        <v>Муниципальное автономное общеобразовательное учреждение «Зональненская средняя общеобразовательная школа» Томского района</v>
      </c>
      <c r="C243" s="31">
        <f>'Рейтинговая таблица организаций'!Q245</f>
        <v>100</v>
      </c>
      <c r="D243" s="31">
        <f>'Рейтинговая таблица организаций'!R245</f>
        <v>100</v>
      </c>
      <c r="E243" s="31">
        <f>'Рейтинговая таблица организаций'!S245</f>
        <v>100</v>
      </c>
      <c r="F243" s="35">
        <f>'Рейтинговая таблица организаций'!T245</f>
        <v>100</v>
      </c>
      <c r="G243" s="31">
        <f>'Рейтинговая таблица организаций'!Z245</f>
        <v>100</v>
      </c>
      <c r="H243" s="31">
        <f>'Рейтинговая таблица организаций'!AB245</f>
        <v>100</v>
      </c>
      <c r="I243" s="35">
        <f>'Рейтинговая таблица организаций'!AC245</f>
        <v>100</v>
      </c>
      <c r="J243" s="31">
        <f>'Рейтинговая таблица организаций'!AH245</f>
        <v>0</v>
      </c>
      <c r="K243" s="85">
        <f>'Рейтинговая таблица организаций'!AI245</f>
        <v>100</v>
      </c>
      <c r="L243" s="85">
        <f>'Рейтинговая таблица организаций'!AJ245</f>
        <v>100</v>
      </c>
      <c r="M243" s="35">
        <f>'Рейтинговая таблица организаций'!AK245</f>
        <v>70</v>
      </c>
      <c r="N243" s="31">
        <f>'Рейтинговая таблица организаций'!AR245</f>
        <v>100</v>
      </c>
      <c r="O243" s="31">
        <f>'Рейтинговая таблица организаций'!AS245</f>
        <v>100</v>
      </c>
      <c r="P243" s="31">
        <f>'Рейтинговая таблица организаций'!AT245</f>
        <v>100</v>
      </c>
      <c r="Q243" s="35">
        <f>'Рейтинговая таблица организаций'!AU245</f>
        <v>100</v>
      </c>
      <c r="R243" s="31">
        <f>'Рейтинговая таблица организаций'!BB245</f>
        <v>100</v>
      </c>
      <c r="S243" s="31">
        <f>'Рейтинговая таблица организаций'!BC245</f>
        <v>100</v>
      </c>
      <c r="T243" s="31">
        <f>'Рейтинговая таблица организаций'!BD245</f>
        <v>100</v>
      </c>
      <c r="U243" s="35">
        <f>'Рейтинговая таблица организаций'!BE245</f>
        <v>100</v>
      </c>
      <c r="V243" s="36">
        <f>'Рейтинговая таблица организаций'!BF245</f>
        <v>94</v>
      </c>
    </row>
    <row r="244" spans="1:22">
      <c r="A244" s="33">
        <f>'бланки '!D248</f>
        <v>243</v>
      </c>
      <c r="B244" s="33" t="str">
        <f>'Рейтинговая таблица организаций'!B246</f>
        <v>Муниципальное бюджетное общеобразовательное учреждение «Богашевская средняя общеобразовательная школа им. А.И.Федорова» Томского района</v>
      </c>
      <c r="C244" s="31">
        <f>'Рейтинговая таблица организаций'!Q246</f>
        <v>100</v>
      </c>
      <c r="D244" s="31">
        <f>'Рейтинговая таблица организаций'!R246</f>
        <v>100</v>
      </c>
      <c r="E244" s="31">
        <f>'Рейтинговая таблица организаций'!S246</f>
        <v>100</v>
      </c>
      <c r="F244" s="35">
        <f>'Рейтинговая таблица организаций'!T246</f>
        <v>100</v>
      </c>
      <c r="G244" s="31">
        <f>'Рейтинговая таблица организаций'!Z246</f>
        <v>100</v>
      </c>
      <c r="H244" s="31">
        <f>'Рейтинговая таблица организаций'!AB246</f>
        <v>100</v>
      </c>
      <c r="I244" s="35">
        <f>'Рейтинговая таблица организаций'!AC246</f>
        <v>100</v>
      </c>
      <c r="J244" s="31">
        <f>'Рейтинговая таблица организаций'!AH246</f>
        <v>40</v>
      </c>
      <c r="K244" s="85">
        <f>'Рейтинговая таблица организаций'!AI246</f>
        <v>60</v>
      </c>
      <c r="L244" s="85">
        <f>'Рейтинговая таблица организаций'!AJ246</f>
        <v>100</v>
      </c>
      <c r="M244" s="35">
        <f>'Рейтинговая таблица организаций'!AK246</f>
        <v>66</v>
      </c>
      <c r="N244" s="31">
        <f>'Рейтинговая таблица организаций'!AR246</f>
        <v>100</v>
      </c>
      <c r="O244" s="31">
        <f>'Рейтинговая таблица организаций'!AS246</f>
        <v>100</v>
      </c>
      <c r="P244" s="31">
        <f>'Рейтинговая таблица организаций'!AT246</f>
        <v>100</v>
      </c>
      <c r="Q244" s="35">
        <f>'Рейтинговая таблица организаций'!AU246</f>
        <v>100</v>
      </c>
      <c r="R244" s="31">
        <f>'Рейтинговая таблица организаций'!BB246</f>
        <v>100</v>
      </c>
      <c r="S244" s="31">
        <f>'Рейтинговая таблица организаций'!BC246</f>
        <v>100</v>
      </c>
      <c r="T244" s="31">
        <f>'Рейтинговая таблица организаций'!BD246</f>
        <v>100</v>
      </c>
      <c r="U244" s="35">
        <f>'Рейтинговая таблица организаций'!BE246</f>
        <v>100</v>
      </c>
      <c r="V244" s="36">
        <f>'Рейтинговая таблица организаций'!BF246</f>
        <v>93.2</v>
      </c>
    </row>
    <row r="245" spans="1:22">
      <c r="A245" s="33">
        <f>'бланки '!D249</f>
        <v>244</v>
      </c>
      <c r="B245" s="33" t="str">
        <f>'Рейтинговая таблица организаций'!B247</f>
        <v>Муниципальное бюджетное общеобразовательное учреждение «Корниловская средняя обшеобразовательная школа» Томского района</v>
      </c>
      <c r="C245" s="31">
        <f>'Рейтинговая таблица организаций'!Q247</f>
        <v>100</v>
      </c>
      <c r="D245" s="31">
        <f>'Рейтинговая таблица организаций'!R247</f>
        <v>100</v>
      </c>
      <c r="E245" s="31">
        <f>'Рейтинговая таблица организаций'!S247</f>
        <v>100</v>
      </c>
      <c r="F245" s="35">
        <f>'Рейтинговая таблица организаций'!T247</f>
        <v>100</v>
      </c>
      <c r="G245" s="31">
        <f>'Рейтинговая таблица организаций'!Z247</f>
        <v>100</v>
      </c>
      <c r="H245" s="31">
        <f>'Рейтинговая таблица организаций'!AB247</f>
        <v>100</v>
      </c>
      <c r="I245" s="35">
        <f>'Рейтинговая таблица организаций'!AC247</f>
        <v>100</v>
      </c>
      <c r="J245" s="31">
        <f>'Рейтинговая таблица организаций'!AH247</f>
        <v>0</v>
      </c>
      <c r="K245" s="85">
        <f>'Рейтинговая таблица организаций'!AI247</f>
        <v>100</v>
      </c>
      <c r="L245" s="85">
        <f>'Рейтинговая таблица организаций'!AJ247</f>
        <v>100</v>
      </c>
      <c r="M245" s="35">
        <f>'Рейтинговая таблица организаций'!AK247</f>
        <v>70</v>
      </c>
      <c r="N245" s="31">
        <f>'Рейтинговая таблица организаций'!AR247</f>
        <v>100</v>
      </c>
      <c r="O245" s="31">
        <f>'Рейтинговая таблица организаций'!AS247</f>
        <v>100</v>
      </c>
      <c r="P245" s="31">
        <f>'Рейтинговая таблица организаций'!AT247</f>
        <v>100</v>
      </c>
      <c r="Q245" s="35">
        <f>'Рейтинговая таблица организаций'!AU247</f>
        <v>100</v>
      </c>
      <c r="R245" s="31">
        <f>'Рейтинговая таблица организаций'!BB247</f>
        <v>100</v>
      </c>
      <c r="S245" s="31">
        <f>'Рейтинговая таблица организаций'!BC247</f>
        <v>100</v>
      </c>
      <c r="T245" s="31">
        <f>'Рейтинговая таблица организаций'!BD247</f>
        <v>100</v>
      </c>
      <c r="U245" s="35">
        <f>'Рейтинговая таблица организаций'!BE247</f>
        <v>100</v>
      </c>
      <c r="V245" s="36">
        <f>'Рейтинговая таблица организаций'!BF247</f>
        <v>94</v>
      </c>
    </row>
    <row r="246" spans="1:22">
      <c r="A246" s="33">
        <f>'бланки '!D250</f>
        <v>245</v>
      </c>
      <c r="B246" s="33" t="str">
        <f>'Рейтинговая таблица организаций'!B248</f>
        <v>Муниципальное бюджетное общеобразовательное учреждение «Семилуженская средняя общеобразовательная школа» Томского района</v>
      </c>
      <c r="C246" s="31">
        <f>'Рейтинговая таблица организаций'!Q248</f>
        <v>100</v>
      </c>
      <c r="D246" s="31">
        <f>'Рейтинговая таблица организаций'!R248</f>
        <v>100</v>
      </c>
      <c r="E246" s="31">
        <f>'Рейтинговая таблица организаций'!S248</f>
        <v>100</v>
      </c>
      <c r="F246" s="35">
        <f>'Рейтинговая таблица организаций'!T248</f>
        <v>100</v>
      </c>
      <c r="G246" s="31">
        <f>'Рейтинговая таблица организаций'!Z248</f>
        <v>100</v>
      </c>
      <c r="H246" s="31">
        <f>'Рейтинговая таблица организаций'!AB248</f>
        <v>100</v>
      </c>
      <c r="I246" s="35">
        <f>'Рейтинговая таблица организаций'!AC248</f>
        <v>100</v>
      </c>
      <c r="J246" s="31">
        <f>'Рейтинговая таблица организаций'!AH248</f>
        <v>60</v>
      </c>
      <c r="K246" s="85">
        <f>'Рейтинговая таблица организаций'!AI248</f>
        <v>60</v>
      </c>
      <c r="L246" s="85">
        <f>'Рейтинговая таблица организаций'!AJ248</f>
        <v>100</v>
      </c>
      <c r="M246" s="35">
        <f>'Рейтинговая таблица организаций'!AK248</f>
        <v>72</v>
      </c>
      <c r="N246" s="31">
        <f>'Рейтинговая таблица организаций'!AR248</f>
        <v>100</v>
      </c>
      <c r="O246" s="31">
        <f>'Рейтинговая таблица организаций'!AS248</f>
        <v>100</v>
      </c>
      <c r="P246" s="31">
        <f>'Рейтинговая таблица организаций'!AT248</f>
        <v>100</v>
      </c>
      <c r="Q246" s="35">
        <f>'Рейтинговая таблица организаций'!AU248</f>
        <v>100</v>
      </c>
      <c r="R246" s="31">
        <f>'Рейтинговая таблица организаций'!BB248</f>
        <v>100</v>
      </c>
      <c r="S246" s="31">
        <f>'Рейтинговая таблица организаций'!BC248</f>
        <v>100</v>
      </c>
      <c r="T246" s="31">
        <f>'Рейтинговая таблица организаций'!BD248</f>
        <v>100</v>
      </c>
      <c r="U246" s="35">
        <f>'Рейтинговая таблица организаций'!BE248</f>
        <v>100</v>
      </c>
      <c r="V246" s="36">
        <f>'Рейтинговая таблица организаций'!BF248</f>
        <v>94.4</v>
      </c>
    </row>
    <row r="247" spans="1:22">
      <c r="A247" s="33">
        <f>'бланки '!D251</f>
        <v>246</v>
      </c>
      <c r="B247" s="33" t="str">
        <f>'Рейтинговая таблица организаций'!B249</f>
        <v>Муниципальное автономное общеобразовательное учреждение «Лицей им. И.В. Авдзейко» Томского района</v>
      </c>
      <c r="C247" s="31">
        <f>'Рейтинговая таблица организаций'!Q249</f>
        <v>100</v>
      </c>
      <c r="D247" s="31">
        <f>'Рейтинговая таблица организаций'!R249</f>
        <v>100</v>
      </c>
      <c r="E247" s="31">
        <f>'Рейтинговая таблица организаций'!S249</f>
        <v>100</v>
      </c>
      <c r="F247" s="35">
        <f>'Рейтинговая таблица организаций'!T249</f>
        <v>100</v>
      </c>
      <c r="G247" s="31">
        <f>'Рейтинговая таблица организаций'!Z249</f>
        <v>100</v>
      </c>
      <c r="H247" s="31">
        <f>'Рейтинговая таблица организаций'!AB249</f>
        <v>100</v>
      </c>
      <c r="I247" s="35">
        <f>'Рейтинговая таблица организаций'!AC249</f>
        <v>100</v>
      </c>
      <c r="J247" s="31">
        <f>'Рейтинговая таблица организаций'!AH249</f>
        <v>40</v>
      </c>
      <c r="K247" s="85">
        <f>'Рейтинговая таблица организаций'!AI249</f>
        <v>100</v>
      </c>
      <c r="L247" s="85">
        <f>'Рейтинговая таблица организаций'!AJ249</f>
        <v>100</v>
      </c>
      <c r="M247" s="35">
        <f>'Рейтинговая таблица организаций'!AK249</f>
        <v>82</v>
      </c>
      <c r="N247" s="31">
        <f>'Рейтинговая таблица организаций'!AR249</f>
        <v>100</v>
      </c>
      <c r="O247" s="31">
        <f>'Рейтинговая таблица организаций'!AS249</f>
        <v>100</v>
      </c>
      <c r="P247" s="31">
        <f>'Рейтинговая таблица организаций'!AT249</f>
        <v>100</v>
      </c>
      <c r="Q247" s="35">
        <f>'Рейтинговая таблица организаций'!AU249</f>
        <v>100</v>
      </c>
      <c r="R247" s="31">
        <f>'Рейтинговая таблица организаций'!BB249</f>
        <v>100</v>
      </c>
      <c r="S247" s="31">
        <f>'Рейтинговая таблица организаций'!BC249</f>
        <v>100</v>
      </c>
      <c r="T247" s="31">
        <f>'Рейтинговая таблица организаций'!BD249</f>
        <v>100</v>
      </c>
      <c r="U247" s="35">
        <f>'Рейтинговая таблица организаций'!BE249</f>
        <v>100</v>
      </c>
      <c r="V247" s="36">
        <f>'Рейтинговая таблица организаций'!BF249</f>
        <v>96.4</v>
      </c>
    </row>
    <row r="248" spans="1:22">
      <c r="A248" s="33">
        <f>'бланки '!D252</f>
        <v>247</v>
      </c>
      <c r="B248" s="33" t="str">
        <f>'Рейтинговая таблица организаций'!B250</f>
        <v>Муниципальное бюджетное общеобразовательное учреждение «Турунтаевская средняя общеобразовательная школа» Томского района</v>
      </c>
      <c r="C248" s="31">
        <f>'Рейтинговая таблица организаций'!Q250</f>
        <v>100</v>
      </c>
      <c r="D248" s="31">
        <f>'Рейтинговая таблица организаций'!R250</f>
        <v>100</v>
      </c>
      <c r="E248" s="31">
        <f>'Рейтинговая таблица организаций'!S250</f>
        <v>100</v>
      </c>
      <c r="F248" s="35">
        <f>'Рейтинговая таблица организаций'!T250</f>
        <v>100</v>
      </c>
      <c r="G248" s="31">
        <f>'Рейтинговая таблица организаций'!Z250</f>
        <v>100</v>
      </c>
      <c r="H248" s="31">
        <f>'Рейтинговая таблица организаций'!AB250</f>
        <v>100</v>
      </c>
      <c r="I248" s="35">
        <f>'Рейтинговая таблица организаций'!AC250</f>
        <v>100</v>
      </c>
      <c r="J248" s="31">
        <f>'Рейтинговая таблица организаций'!AH250</f>
        <v>0</v>
      </c>
      <c r="K248" s="85">
        <f>'Рейтинговая таблица организаций'!AI250</f>
        <v>40</v>
      </c>
      <c r="L248" s="85">
        <f>'Рейтинговая таблица организаций'!AJ250</f>
        <v>100</v>
      </c>
      <c r="M248" s="35">
        <f>'Рейтинговая таблица организаций'!AK250</f>
        <v>46</v>
      </c>
      <c r="N248" s="31">
        <f>'Рейтинговая таблица организаций'!AR250</f>
        <v>100</v>
      </c>
      <c r="O248" s="31">
        <f>'Рейтинговая таблица организаций'!AS250</f>
        <v>100</v>
      </c>
      <c r="P248" s="31">
        <f>'Рейтинговая таблица организаций'!AT250</f>
        <v>100</v>
      </c>
      <c r="Q248" s="35">
        <f>'Рейтинговая таблица организаций'!AU250</f>
        <v>100</v>
      </c>
      <c r="R248" s="31">
        <f>'Рейтинговая таблица организаций'!BB250</f>
        <v>100</v>
      </c>
      <c r="S248" s="31">
        <f>'Рейтинговая таблица организаций'!BC250</f>
        <v>100</v>
      </c>
      <c r="T248" s="31">
        <f>'Рейтинговая таблица организаций'!BD250</f>
        <v>100</v>
      </c>
      <c r="U248" s="35">
        <f>'Рейтинговая таблица организаций'!BE250</f>
        <v>100</v>
      </c>
      <c r="V248" s="36">
        <f>'Рейтинговая таблица организаций'!BF250</f>
        <v>89.2</v>
      </c>
    </row>
    <row r="249" spans="1:22">
      <c r="A249" s="33">
        <f>'бланки '!D253</f>
        <v>248</v>
      </c>
      <c r="B249" s="33" t="str">
        <f>'Рейтинговая таблица организаций'!B251</f>
        <v>Муниципальное автономное общеобразовательное учреждение «Копыловская средняя общеобразовательная школа» Томского района</v>
      </c>
      <c r="C249" s="31">
        <f>'Рейтинговая таблица организаций'!Q251</f>
        <v>100</v>
      </c>
      <c r="D249" s="31">
        <f>'Рейтинговая таблица организаций'!R251</f>
        <v>100</v>
      </c>
      <c r="E249" s="31">
        <f>'Рейтинговая таблица организаций'!S251</f>
        <v>100</v>
      </c>
      <c r="F249" s="35">
        <f>'Рейтинговая таблица организаций'!T251</f>
        <v>100</v>
      </c>
      <c r="G249" s="31">
        <f>'Рейтинговая таблица организаций'!Z251</f>
        <v>100</v>
      </c>
      <c r="H249" s="31">
        <f>'Рейтинговая таблица организаций'!AB251</f>
        <v>100</v>
      </c>
      <c r="I249" s="35">
        <f>'Рейтинговая таблица организаций'!AC251</f>
        <v>100</v>
      </c>
      <c r="J249" s="31">
        <f>'Рейтинговая таблица организаций'!AH251</f>
        <v>20</v>
      </c>
      <c r="K249" s="85">
        <f>'Рейтинговая таблица организаций'!AI251</f>
        <v>80</v>
      </c>
      <c r="L249" s="85">
        <f>'Рейтинговая таблица организаций'!AJ251</f>
        <v>100</v>
      </c>
      <c r="M249" s="35">
        <f>'Рейтинговая таблица организаций'!AK251</f>
        <v>68</v>
      </c>
      <c r="N249" s="31">
        <f>'Рейтинговая таблица организаций'!AR251</f>
        <v>100</v>
      </c>
      <c r="O249" s="31">
        <f>'Рейтинговая таблица организаций'!AS251</f>
        <v>100</v>
      </c>
      <c r="P249" s="31">
        <f>'Рейтинговая таблица организаций'!AT251</f>
        <v>100</v>
      </c>
      <c r="Q249" s="35">
        <f>'Рейтинговая таблица организаций'!AU251</f>
        <v>100</v>
      </c>
      <c r="R249" s="31">
        <f>'Рейтинговая таблица организаций'!BB251</f>
        <v>100</v>
      </c>
      <c r="S249" s="31">
        <f>'Рейтинговая таблица организаций'!BC251</f>
        <v>100</v>
      </c>
      <c r="T249" s="31">
        <f>'Рейтинговая таблица организаций'!BD251</f>
        <v>100</v>
      </c>
      <c r="U249" s="35">
        <f>'Рейтинговая таблица организаций'!BE251</f>
        <v>100</v>
      </c>
      <c r="V249" s="36">
        <f>'Рейтинговая таблица организаций'!BF251</f>
        <v>93.6</v>
      </c>
    </row>
    <row r="250" spans="1:22">
      <c r="A250" s="33">
        <f>'бланки '!D254</f>
        <v>249</v>
      </c>
      <c r="B250" s="33" t="str">
        <f>'Рейтинговая таблица организаций'!B252</f>
        <v>Муниципальное бюджетное общеобразовательное учреждение «Петуховская средняя общеобразовательная школа» Томского района</v>
      </c>
      <c r="C250" s="31">
        <f>'Рейтинговая таблица организаций'!Q252</f>
        <v>100</v>
      </c>
      <c r="D250" s="31">
        <f>'Рейтинговая таблица организаций'!R252</f>
        <v>100</v>
      </c>
      <c r="E250" s="31">
        <f>'Рейтинговая таблица организаций'!S252</f>
        <v>100</v>
      </c>
      <c r="F250" s="35">
        <f>'Рейтинговая таблица организаций'!T252</f>
        <v>100</v>
      </c>
      <c r="G250" s="31">
        <f>'Рейтинговая таблица организаций'!Z252</f>
        <v>100</v>
      </c>
      <c r="H250" s="31">
        <f>'Рейтинговая таблица организаций'!AB252</f>
        <v>100</v>
      </c>
      <c r="I250" s="35">
        <f>'Рейтинговая таблица организаций'!AC252</f>
        <v>100</v>
      </c>
      <c r="J250" s="31">
        <f>'Рейтинговая таблица организаций'!AH252</f>
        <v>0</v>
      </c>
      <c r="K250" s="85">
        <f>'Рейтинговая таблица организаций'!AI252</f>
        <v>60</v>
      </c>
      <c r="L250" s="85">
        <f>'Рейтинговая таблица организаций'!AJ252</f>
        <v>100</v>
      </c>
      <c r="M250" s="35">
        <f>'Рейтинговая таблица организаций'!AK252</f>
        <v>54</v>
      </c>
      <c r="N250" s="31">
        <f>'Рейтинговая таблица организаций'!AR252</f>
        <v>100</v>
      </c>
      <c r="O250" s="31">
        <f>'Рейтинговая таблица организаций'!AS252</f>
        <v>100</v>
      </c>
      <c r="P250" s="31">
        <f>'Рейтинговая таблица организаций'!AT252</f>
        <v>100</v>
      </c>
      <c r="Q250" s="35">
        <f>'Рейтинговая таблица организаций'!AU252</f>
        <v>100</v>
      </c>
      <c r="R250" s="31">
        <f>'Рейтинговая таблица организаций'!BB252</f>
        <v>100</v>
      </c>
      <c r="S250" s="31">
        <f>'Рейтинговая таблица организаций'!BC252</f>
        <v>100</v>
      </c>
      <c r="T250" s="31">
        <f>'Рейтинговая таблица организаций'!BD252</f>
        <v>100</v>
      </c>
      <c r="U250" s="35">
        <f>'Рейтинговая таблица организаций'!BE252</f>
        <v>100</v>
      </c>
      <c r="V250" s="36">
        <f>'Рейтинговая таблица организаций'!BF252</f>
        <v>90.8</v>
      </c>
    </row>
    <row r="251" spans="1:22">
      <c r="A251" s="33">
        <f>'бланки '!D255</f>
        <v>250</v>
      </c>
      <c r="B251" s="33" t="str">
        <f>'Рейтинговая таблица организаций'!B253</f>
        <v>Муниципальное бюджетное общеобразовательное учреждение «Басандайская средняя общеобразовательная школа им.Д.А.Козлова» Томского района</v>
      </c>
      <c r="C251" s="31">
        <f>'Рейтинговая таблица организаций'!Q253</f>
        <v>100</v>
      </c>
      <c r="D251" s="31">
        <f>'Рейтинговая таблица организаций'!R253</f>
        <v>100</v>
      </c>
      <c r="E251" s="31">
        <f>'Рейтинговая таблица организаций'!S253</f>
        <v>100</v>
      </c>
      <c r="F251" s="35">
        <f>'Рейтинговая таблица организаций'!T253</f>
        <v>100</v>
      </c>
      <c r="G251" s="31">
        <f>'Рейтинговая таблица организаций'!Z253</f>
        <v>100</v>
      </c>
      <c r="H251" s="31">
        <f>'Рейтинговая таблица организаций'!AB253</f>
        <v>100</v>
      </c>
      <c r="I251" s="35">
        <f>'Рейтинговая таблица организаций'!AC253</f>
        <v>100</v>
      </c>
      <c r="J251" s="31">
        <f>'Рейтинговая таблица организаций'!AH253</f>
        <v>20</v>
      </c>
      <c r="K251" s="85">
        <f>'Рейтинговая таблица организаций'!AI253</f>
        <v>60</v>
      </c>
      <c r="L251" s="85">
        <f>'Рейтинговая таблица организаций'!AJ253</f>
        <v>100</v>
      </c>
      <c r="M251" s="35">
        <f>'Рейтинговая таблица организаций'!AK253</f>
        <v>60</v>
      </c>
      <c r="N251" s="31">
        <f>'Рейтинговая таблица организаций'!AR253</f>
        <v>100</v>
      </c>
      <c r="O251" s="31">
        <f>'Рейтинговая таблица организаций'!AS253</f>
        <v>100</v>
      </c>
      <c r="P251" s="31">
        <f>'Рейтинговая таблица организаций'!AT253</f>
        <v>100</v>
      </c>
      <c r="Q251" s="35">
        <f>'Рейтинговая таблица организаций'!AU253</f>
        <v>100</v>
      </c>
      <c r="R251" s="31">
        <f>'Рейтинговая таблица организаций'!BB253</f>
        <v>100</v>
      </c>
      <c r="S251" s="31">
        <f>'Рейтинговая таблица организаций'!BC253</f>
        <v>100</v>
      </c>
      <c r="T251" s="31">
        <f>'Рейтинговая таблица организаций'!BD253</f>
        <v>100</v>
      </c>
      <c r="U251" s="35">
        <f>'Рейтинговая таблица организаций'!BE253</f>
        <v>100</v>
      </c>
      <c r="V251" s="36">
        <f>'Рейтинговая таблица организаций'!BF253</f>
        <v>92</v>
      </c>
    </row>
    <row r="252" spans="1:22">
      <c r="A252" s="33">
        <f>'бланки '!D256</f>
        <v>251</v>
      </c>
      <c r="B252" s="33" t="str">
        <f>'Рейтинговая таблица организаций'!B254</f>
        <v>Муниципальное бюджетное общеобразовательное учреждение «Мазаловская средняя общеобразовательная школа» Томского района</v>
      </c>
      <c r="C252" s="31">
        <f>'Рейтинговая таблица организаций'!Q254</f>
        <v>100</v>
      </c>
      <c r="D252" s="31">
        <f>'Рейтинговая таблица организаций'!R254</f>
        <v>100</v>
      </c>
      <c r="E252" s="31">
        <f>'Рейтинговая таблица организаций'!S254</f>
        <v>100</v>
      </c>
      <c r="F252" s="35">
        <f>'Рейтинговая таблица организаций'!T254</f>
        <v>100</v>
      </c>
      <c r="G252" s="31">
        <f>'Рейтинговая таблица организаций'!Z254</f>
        <v>100</v>
      </c>
      <c r="H252" s="31">
        <f>'Рейтинговая таблица организаций'!AB254</f>
        <v>100</v>
      </c>
      <c r="I252" s="35">
        <f>'Рейтинговая таблица организаций'!AC254</f>
        <v>100</v>
      </c>
      <c r="J252" s="31">
        <f>'Рейтинговая таблица организаций'!AH254</f>
        <v>0</v>
      </c>
      <c r="K252" s="85">
        <f>'Рейтинговая таблица организаций'!AI254</f>
        <v>40</v>
      </c>
      <c r="L252" s="85">
        <f>'Рейтинговая таблица организаций'!AJ254</f>
        <v>100</v>
      </c>
      <c r="M252" s="35">
        <f>'Рейтинговая таблица организаций'!AK254</f>
        <v>46</v>
      </c>
      <c r="N252" s="31">
        <f>'Рейтинговая таблица организаций'!AR254</f>
        <v>100</v>
      </c>
      <c r="O252" s="31">
        <f>'Рейтинговая таблица организаций'!AS254</f>
        <v>100</v>
      </c>
      <c r="P252" s="31">
        <f>'Рейтинговая таблица организаций'!AT254</f>
        <v>100</v>
      </c>
      <c r="Q252" s="35">
        <f>'Рейтинговая таблица организаций'!AU254</f>
        <v>100</v>
      </c>
      <c r="R252" s="31">
        <f>'Рейтинговая таблица организаций'!BB254</f>
        <v>100</v>
      </c>
      <c r="S252" s="31">
        <f>'Рейтинговая таблица организаций'!BC254</f>
        <v>100</v>
      </c>
      <c r="T252" s="31">
        <f>'Рейтинговая таблица организаций'!BD254</f>
        <v>100</v>
      </c>
      <c r="U252" s="35">
        <f>'Рейтинговая таблица организаций'!BE254</f>
        <v>100</v>
      </c>
      <c r="V252" s="36">
        <f>'Рейтинговая таблица организаций'!BF254</f>
        <v>89.2</v>
      </c>
    </row>
    <row r="253" spans="1:22">
      <c r="A253" s="33">
        <f>'бланки '!D257</f>
        <v>252</v>
      </c>
      <c r="B253" s="33" t="str">
        <f>'Рейтинговая таблица организаций'!B255</f>
        <v>Муниципальное бюджетное общеобразовательное учреждение «Зоркальцевская средняя общеобразовательная школа» Томского района</v>
      </c>
      <c r="C253" s="31">
        <f>'Рейтинговая таблица организаций'!Q255</f>
        <v>100</v>
      </c>
      <c r="D253" s="31">
        <f>'Рейтинговая таблица организаций'!R255</f>
        <v>100</v>
      </c>
      <c r="E253" s="31">
        <f>'Рейтинговая таблица организаций'!S255</f>
        <v>100</v>
      </c>
      <c r="F253" s="35">
        <f>'Рейтинговая таблица организаций'!T255</f>
        <v>100</v>
      </c>
      <c r="G253" s="31">
        <f>'Рейтинговая таблица организаций'!Z255</f>
        <v>100</v>
      </c>
      <c r="H253" s="31">
        <f>'Рейтинговая таблица организаций'!AB255</f>
        <v>100</v>
      </c>
      <c r="I253" s="35">
        <f>'Рейтинговая таблица организаций'!AC255</f>
        <v>100</v>
      </c>
      <c r="J253" s="31">
        <f>'Рейтинговая таблица организаций'!AH255</f>
        <v>20</v>
      </c>
      <c r="K253" s="85">
        <f>'Рейтинговая таблица организаций'!AI255</f>
        <v>80</v>
      </c>
      <c r="L253" s="85">
        <f>'Рейтинговая таблица организаций'!AJ255</f>
        <v>100</v>
      </c>
      <c r="M253" s="35">
        <f>'Рейтинговая таблица организаций'!AK255</f>
        <v>68</v>
      </c>
      <c r="N253" s="31">
        <f>'Рейтинговая таблица организаций'!AR255</f>
        <v>100</v>
      </c>
      <c r="O253" s="31">
        <f>'Рейтинговая таблица организаций'!AS255</f>
        <v>100</v>
      </c>
      <c r="P253" s="31">
        <f>'Рейтинговая таблица организаций'!AT255</f>
        <v>100</v>
      </c>
      <c r="Q253" s="35">
        <f>'Рейтинговая таблица организаций'!AU255</f>
        <v>100</v>
      </c>
      <c r="R253" s="31">
        <f>'Рейтинговая таблица организаций'!BB255</f>
        <v>100</v>
      </c>
      <c r="S253" s="31">
        <f>'Рейтинговая таблица организаций'!BC255</f>
        <v>100</v>
      </c>
      <c r="T253" s="31">
        <f>'Рейтинговая таблица организаций'!BD255</f>
        <v>100</v>
      </c>
      <c r="U253" s="35">
        <f>'Рейтинговая таблица организаций'!BE255</f>
        <v>100</v>
      </c>
      <c r="V253" s="36">
        <f>'Рейтинговая таблица организаций'!BF255</f>
        <v>93.6</v>
      </c>
    </row>
    <row r="254" spans="1:22">
      <c r="A254" s="33">
        <f>'бланки '!D258</f>
        <v>253</v>
      </c>
      <c r="B254" s="33" t="str">
        <f>'Рейтинговая таблица организаций'!B256</f>
        <v>Муниципальное бюджетное общеобразовательное учреждение "Усть-Бакчарская средняя общеобразовательная школа"</v>
      </c>
      <c r="C254" s="31">
        <f>'Рейтинговая таблица организаций'!Q256</f>
        <v>100</v>
      </c>
      <c r="D254" s="31">
        <f>'Рейтинговая таблица организаций'!R256</f>
        <v>100</v>
      </c>
      <c r="E254" s="31">
        <f>'Рейтинговая таблица организаций'!S256</f>
        <v>100</v>
      </c>
      <c r="F254" s="35">
        <f>'Рейтинговая таблица организаций'!T256</f>
        <v>100</v>
      </c>
      <c r="G254" s="31">
        <f>'Рейтинговая таблица организаций'!Z256</f>
        <v>100</v>
      </c>
      <c r="H254" s="31">
        <f>'Рейтинговая таблица организаций'!AB256</f>
        <v>100</v>
      </c>
      <c r="I254" s="35">
        <f>'Рейтинговая таблица организаций'!AC256</f>
        <v>100</v>
      </c>
      <c r="J254" s="31">
        <f>'Рейтинговая таблица организаций'!AH256</f>
        <v>20</v>
      </c>
      <c r="K254" s="85">
        <f>'Рейтинговая таблица организаций'!AI256</f>
        <v>80</v>
      </c>
      <c r="L254" s="85">
        <f>'Рейтинговая таблица организаций'!AJ256</f>
        <v>100</v>
      </c>
      <c r="M254" s="35">
        <f>'Рейтинговая таблица организаций'!AK256</f>
        <v>68</v>
      </c>
      <c r="N254" s="31">
        <f>'Рейтинговая таблица организаций'!AR256</f>
        <v>100</v>
      </c>
      <c r="O254" s="31">
        <f>'Рейтинговая таблица организаций'!AS256</f>
        <v>100</v>
      </c>
      <c r="P254" s="31">
        <f>'Рейтинговая таблица организаций'!AT256</f>
        <v>100</v>
      </c>
      <c r="Q254" s="35">
        <f>'Рейтинговая таблица организаций'!AU256</f>
        <v>100</v>
      </c>
      <c r="R254" s="31">
        <f>'Рейтинговая таблица организаций'!BB256</f>
        <v>100</v>
      </c>
      <c r="S254" s="31">
        <f>'Рейтинговая таблица организаций'!BC256</f>
        <v>100</v>
      </c>
      <c r="T254" s="31">
        <f>'Рейтинговая таблица организаций'!BD256</f>
        <v>100</v>
      </c>
      <c r="U254" s="35">
        <f>'Рейтинговая таблица организаций'!BE256</f>
        <v>100</v>
      </c>
      <c r="V254" s="36">
        <f>'Рейтинговая таблица организаций'!BF256</f>
        <v>93.6</v>
      </c>
    </row>
    <row r="255" spans="1:22">
      <c r="A255" s="33">
        <f>'бланки '!D259</f>
        <v>254</v>
      </c>
      <c r="B255" s="33" t="str">
        <f>'Рейтинговая таблица организаций'!B257</f>
        <v>Муниципальное автономное общеобразовательное учреждение Чаинского района "Подгорнская средняя общеобразовательная школа"</v>
      </c>
      <c r="C255" s="31">
        <f>'Рейтинговая таблица организаций'!Q257</f>
        <v>100</v>
      </c>
      <c r="D255" s="31">
        <f>'Рейтинговая таблица организаций'!R257</f>
        <v>100</v>
      </c>
      <c r="E255" s="31">
        <f>'Рейтинговая таблица организаций'!S257</f>
        <v>100</v>
      </c>
      <c r="F255" s="35">
        <f>'Рейтинговая таблица организаций'!T257</f>
        <v>100</v>
      </c>
      <c r="G255" s="31">
        <f>'Рейтинговая таблица организаций'!Z257</f>
        <v>100</v>
      </c>
      <c r="H255" s="31">
        <f>'Рейтинговая таблица организаций'!AB257</f>
        <v>100</v>
      </c>
      <c r="I255" s="35">
        <f>'Рейтинговая таблица организаций'!AC257</f>
        <v>100</v>
      </c>
      <c r="J255" s="31">
        <f>'Рейтинговая таблица организаций'!AH257</f>
        <v>40</v>
      </c>
      <c r="K255" s="85">
        <f>'Рейтинговая таблица организаций'!AI257</f>
        <v>100</v>
      </c>
      <c r="L255" s="85">
        <f>'Рейтинговая таблица организаций'!AJ257</f>
        <v>100</v>
      </c>
      <c r="M255" s="35">
        <f>'Рейтинговая таблица организаций'!AK257</f>
        <v>82</v>
      </c>
      <c r="N255" s="31">
        <f>'Рейтинговая таблица организаций'!AR257</f>
        <v>100</v>
      </c>
      <c r="O255" s="31">
        <f>'Рейтинговая таблица организаций'!AS257</f>
        <v>100</v>
      </c>
      <c r="P255" s="31">
        <f>'Рейтинговая таблица организаций'!AT257</f>
        <v>100</v>
      </c>
      <c r="Q255" s="35">
        <f>'Рейтинговая таблица организаций'!AU257</f>
        <v>100</v>
      </c>
      <c r="R255" s="31">
        <f>'Рейтинговая таблица организаций'!BB257</f>
        <v>100</v>
      </c>
      <c r="S255" s="31">
        <f>'Рейтинговая таблица организаций'!BC257</f>
        <v>100</v>
      </c>
      <c r="T255" s="31">
        <f>'Рейтинговая таблица организаций'!BD257</f>
        <v>100</v>
      </c>
      <c r="U255" s="35">
        <f>'Рейтинговая таблица организаций'!BE257</f>
        <v>100</v>
      </c>
      <c r="V255" s="36">
        <f>'Рейтинговая таблица организаций'!BF257</f>
        <v>96.4</v>
      </c>
    </row>
    <row r="256" spans="1:22">
      <c r="A256" s="33">
        <f>'бланки '!D260</f>
        <v>255</v>
      </c>
      <c r="B256" s="33" t="str">
        <f>'Рейтинговая таблица организаций'!B258</f>
        <v>Муниципальное казённое общеобразовательное учреждение " Чаинская школа-интернат"</v>
      </c>
      <c r="C256" s="31">
        <f>'Рейтинговая таблица организаций'!Q258</f>
        <v>100</v>
      </c>
      <c r="D256" s="31">
        <f>'Рейтинговая таблица организаций'!R258</f>
        <v>100</v>
      </c>
      <c r="E256" s="31">
        <f>'Рейтинговая таблица организаций'!S258</f>
        <v>100</v>
      </c>
      <c r="F256" s="35">
        <f>'Рейтинговая таблица организаций'!T258</f>
        <v>100</v>
      </c>
      <c r="G256" s="31">
        <f>'Рейтинговая таблица организаций'!Z258</f>
        <v>100</v>
      </c>
      <c r="H256" s="31">
        <f>'Рейтинговая таблица организаций'!AB258</f>
        <v>100</v>
      </c>
      <c r="I256" s="35">
        <f>'Рейтинговая таблица организаций'!AC258</f>
        <v>100</v>
      </c>
      <c r="J256" s="31">
        <f>'Рейтинговая таблица организаций'!AH258</f>
        <v>0</v>
      </c>
      <c r="K256" s="85">
        <f>'Рейтинговая таблица организаций'!AI258</f>
        <v>80</v>
      </c>
      <c r="L256" s="85">
        <f>'Рейтинговая таблица организаций'!AJ258</f>
        <v>100</v>
      </c>
      <c r="M256" s="35">
        <f>'Рейтинговая таблица организаций'!AK258</f>
        <v>62</v>
      </c>
      <c r="N256" s="31">
        <f>'Рейтинговая таблица организаций'!AR258</f>
        <v>100</v>
      </c>
      <c r="O256" s="31">
        <f>'Рейтинговая таблица организаций'!AS258</f>
        <v>100</v>
      </c>
      <c r="P256" s="31">
        <f>'Рейтинговая таблица организаций'!AT258</f>
        <v>100</v>
      </c>
      <c r="Q256" s="35">
        <f>'Рейтинговая таблица организаций'!AU258</f>
        <v>100</v>
      </c>
      <c r="R256" s="31">
        <f>'Рейтинговая таблица организаций'!BB258</f>
        <v>100</v>
      </c>
      <c r="S256" s="31">
        <f>'Рейтинговая таблица организаций'!BC258</f>
        <v>100</v>
      </c>
      <c r="T256" s="31">
        <f>'Рейтинговая таблица организаций'!BD258</f>
        <v>100</v>
      </c>
      <c r="U256" s="35">
        <f>'Рейтинговая таблица организаций'!BE258</f>
        <v>100</v>
      </c>
      <c r="V256" s="36">
        <f>'Рейтинговая таблица организаций'!BF258</f>
        <v>92.4</v>
      </c>
    </row>
    <row r="257" spans="1:22">
      <c r="A257" s="33">
        <f>'бланки '!D261</f>
        <v>256</v>
      </c>
      <c r="B257" s="33" t="str">
        <f>'Рейтинговая таблица организаций'!B259</f>
        <v>Муниципальное бюджетное общеобразовательное учреждение " Гореловская основная общеобразовательная школа"</v>
      </c>
      <c r="C257" s="31">
        <f>'Рейтинговая таблица организаций'!Q259</f>
        <v>100</v>
      </c>
      <c r="D257" s="31">
        <f>'Рейтинговая таблица организаций'!R259</f>
        <v>100</v>
      </c>
      <c r="E257" s="31">
        <f>'Рейтинговая таблица организаций'!S259</f>
        <v>100</v>
      </c>
      <c r="F257" s="35">
        <f>'Рейтинговая таблица организаций'!T259</f>
        <v>100</v>
      </c>
      <c r="G257" s="31">
        <f>'Рейтинговая таблица организаций'!Z259</f>
        <v>100</v>
      </c>
      <c r="H257" s="31">
        <f>'Рейтинговая таблица организаций'!AB259</f>
        <v>100</v>
      </c>
      <c r="I257" s="35">
        <f>'Рейтинговая таблица организаций'!AC259</f>
        <v>100</v>
      </c>
      <c r="J257" s="31">
        <f>'Рейтинговая таблица организаций'!AH259</f>
        <v>20</v>
      </c>
      <c r="K257" s="85">
        <f>'Рейтинговая таблица организаций'!AI259</f>
        <v>100</v>
      </c>
      <c r="L257" s="85">
        <f>'Рейтинговая таблица организаций'!AJ259</f>
        <v>100</v>
      </c>
      <c r="M257" s="35">
        <f>'Рейтинговая таблица организаций'!AK259</f>
        <v>76</v>
      </c>
      <c r="N257" s="31">
        <f>'Рейтинговая таблица организаций'!AR259</f>
        <v>100</v>
      </c>
      <c r="O257" s="31">
        <f>'Рейтинговая таблица организаций'!AS259</f>
        <v>100</v>
      </c>
      <c r="P257" s="31">
        <f>'Рейтинговая таблица организаций'!AT259</f>
        <v>100</v>
      </c>
      <c r="Q257" s="35">
        <f>'Рейтинговая таблица организаций'!AU259</f>
        <v>100</v>
      </c>
      <c r="R257" s="31">
        <f>'Рейтинговая таблица организаций'!BB259</f>
        <v>100</v>
      </c>
      <c r="S257" s="31">
        <f>'Рейтинговая таблица организаций'!BC259</f>
        <v>100</v>
      </c>
      <c r="T257" s="31">
        <f>'Рейтинговая таблица организаций'!BD259</f>
        <v>100</v>
      </c>
      <c r="U257" s="35">
        <f>'Рейтинговая таблица организаций'!BE259</f>
        <v>100</v>
      </c>
      <c r="V257" s="36">
        <f>'Рейтинговая таблица организаций'!BF259</f>
        <v>95.2</v>
      </c>
    </row>
    <row r="258" spans="1:22">
      <c r="A258" s="33">
        <f>'бланки '!D262</f>
        <v>257</v>
      </c>
      <c r="B258" s="33" t="str">
        <f>'Рейтинговая таблица организаций'!B260</f>
        <v>Муниципальное бюджетное общеобразовательное учреждение "Леботёрская основная общеобразовательная школа"</v>
      </c>
      <c r="C258" s="31">
        <f>'Рейтинговая таблица организаций'!Q260</f>
        <v>100</v>
      </c>
      <c r="D258" s="31">
        <f>'Рейтинговая таблица организаций'!R260</f>
        <v>100</v>
      </c>
      <c r="E258" s="31">
        <f>'Рейтинговая таблица организаций'!S260</f>
        <v>100</v>
      </c>
      <c r="F258" s="35">
        <f>'Рейтинговая таблица организаций'!T260</f>
        <v>100</v>
      </c>
      <c r="G258" s="31">
        <f>'Рейтинговая таблица организаций'!Z260</f>
        <v>100</v>
      </c>
      <c r="H258" s="31">
        <f>'Рейтинговая таблица организаций'!AB260</f>
        <v>100</v>
      </c>
      <c r="I258" s="35">
        <f>'Рейтинговая таблица организаций'!AC260</f>
        <v>100</v>
      </c>
      <c r="J258" s="31">
        <f>'Рейтинговая таблица организаций'!AH260</f>
        <v>40</v>
      </c>
      <c r="K258" s="85">
        <f>'Рейтинговая таблица организаций'!AI260</f>
        <v>80</v>
      </c>
      <c r="L258" s="85">
        <f>'Рейтинговая таблица организаций'!AJ260</f>
        <v>100</v>
      </c>
      <c r="M258" s="35">
        <f>'Рейтинговая таблица организаций'!AK260</f>
        <v>74</v>
      </c>
      <c r="N258" s="31">
        <f>'Рейтинговая таблица организаций'!AR260</f>
        <v>100</v>
      </c>
      <c r="O258" s="31">
        <f>'Рейтинговая таблица организаций'!AS260</f>
        <v>100</v>
      </c>
      <c r="P258" s="31">
        <f>'Рейтинговая таблица организаций'!AT260</f>
        <v>100</v>
      </c>
      <c r="Q258" s="35">
        <f>'Рейтинговая таблица организаций'!AU260</f>
        <v>100</v>
      </c>
      <c r="R258" s="31">
        <f>'Рейтинговая таблица организаций'!BB260</f>
        <v>100</v>
      </c>
      <c r="S258" s="31">
        <f>'Рейтинговая таблица организаций'!BC260</f>
        <v>100</v>
      </c>
      <c r="T258" s="31">
        <f>'Рейтинговая таблица организаций'!BD260</f>
        <v>100</v>
      </c>
      <c r="U258" s="35">
        <f>'Рейтинговая таблица организаций'!BE260</f>
        <v>100</v>
      </c>
      <c r="V258" s="36">
        <f>'Рейтинговая таблица организаций'!BF260</f>
        <v>94.8</v>
      </c>
    </row>
    <row r="259" spans="1:22">
      <c r="A259" s="33">
        <f>'бланки '!D263</f>
        <v>258</v>
      </c>
      <c r="B259" s="33" t="str">
        <f>'Рейтинговая таблица организаций'!B261</f>
        <v>Муниципальное бюджетное общеобразовательное учреждение "Варгатёрская основная общеобразовательная школа"</v>
      </c>
      <c r="C259" s="31">
        <f>'Рейтинговая таблица организаций'!Q261</f>
        <v>100</v>
      </c>
      <c r="D259" s="31">
        <f>'Рейтинговая таблица организаций'!R261</f>
        <v>100</v>
      </c>
      <c r="E259" s="31">
        <f>'Рейтинговая таблица организаций'!S261</f>
        <v>100</v>
      </c>
      <c r="F259" s="35">
        <f>'Рейтинговая таблица организаций'!T261</f>
        <v>100</v>
      </c>
      <c r="G259" s="31">
        <f>'Рейтинговая таблица организаций'!Z261</f>
        <v>100</v>
      </c>
      <c r="H259" s="31">
        <f>'Рейтинговая таблица организаций'!AB261</f>
        <v>100</v>
      </c>
      <c r="I259" s="35">
        <f>'Рейтинговая таблица организаций'!AC261</f>
        <v>100</v>
      </c>
      <c r="J259" s="31">
        <f>'Рейтинговая таблица организаций'!AH261</f>
        <v>40</v>
      </c>
      <c r="K259" s="85">
        <f>'Рейтинговая таблица организаций'!AI261</f>
        <v>100</v>
      </c>
      <c r="L259" s="85">
        <f>'Рейтинговая таблица организаций'!AJ261</f>
        <v>100</v>
      </c>
      <c r="M259" s="35">
        <f>'Рейтинговая таблица организаций'!AK261</f>
        <v>82</v>
      </c>
      <c r="N259" s="31">
        <f>'Рейтинговая таблица организаций'!AR261</f>
        <v>100</v>
      </c>
      <c r="O259" s="31">
        <f>'Рейтинговая таблица организаций'!AS261</f>
        <v>100</v>
      </c>
      <c r="P259" s="31">
        <f>'Рейтинговая таблица организаций'!AT261</f>
        <v>100</v>
      </c>
      <c r="Q259" s="35">
        <f>'Рейтинговая таблица организаций'!AU261</f>
        <v>100</v>
      </c>
      <c r="R259" s="31">
        <f>'Рейтинговая таблица организаций'!BB261</f>
        <v>100</v>
      </c>
      <c r="S259" s="31">
        <f>'Рейтинговая таблица организаций'!BC261</f>
        <v>100</v>
      </c>
      <c r="T259" s="31">
        <f>'Рейтинговая таблица организаций'!BD261</f>
        <v>100</v>
      </c>
      <c r="U259" s="35">
        <f>'Рейтинговая таблица организаций'!BE261</f>
        <v>100</v>
      </c>
      <c r="V259" s="36">
        <f>'Рейтинговая таблица организаций'!BF261</f>
        <v>96.4</v>
      </c>
    </row>
    <row r="260" spans="1:22">
      <c r="A260" s="33">
        <f>'бланки '!D264</f>
        <v>259</v>
      </c>
      <c r="B260" s="33" t="str">
        <f>'Рейтинговая таблица организаций'!B262</f>
        <v>Муниципальное бюджетное общеобразовательное учреждение "Нижнетигинская основная общеобразовательная школа"</v>
      </c>
      <c r="C260" s="31">
        <f>'Рейтинговая таблица организаций'!Q262</f>
        <v>100</v>
      </c>
      <c r="D260" s="31">
        <f>'Рейтинговая таблица организаций'!R262</f>
        <v>100</v>
      </c>
      <c r="E260" s="31">
        <f>'Рейтинговая таблица организаций'!S262</f>
        <v>100</v>
      </c>
      <c r="F260" s="35">
        <f>'Рейтинговая таблица организаций'!T262</f>
        <v>100</v>
      </c>
      <c r="G260" s="31">
        <f>'Рейтинговая таблица организаций'!Z262</f>
        <v>100</v>
      </c>
      <c r="H260" s="31">
        <f>'Рейтинговая таблица организаций'!AB262</f>
        <v>100</v>
      </c>
      <c r="I260" s="35">
        <f>'Рейтинговая таблица организаций'!AC262</f>
        <v>100</v>
      </c>
      <c r="J260" s="31">
        <f>'Рейтинговая таблица организаций'!AH262</f>
        <v>0</v>
      </c>
      <c r="K260" s="85">
        <f>'Рейтинговая таблица организаций'!AI262</f>
        <v>80</v>
      </c>
      <c r="L260" s="85">
        <f>'Рейтинговая таблица организаций'!AJ262</f>
        <v>100</v>
      </c>
      <c r="M260" s="35">
        <f>'Рейтинговая таблица организаций'!AK262</f>
        <v>62</v>
      </c>
      <c r="N260" s="31">
        <f>'Рейтинговая таблица организаций'!AR262</f>
        <v>100</v>
      </c>
      <c r="O260" s="31">
        <f>'Рейтинговая таблица организаций'!AS262</f>
        <v>100</v>
      </c>
      <c r="P260" s="31">
        <f>'Рейтинговая таблица организаций'!AT262</f>
        <v>100</v>
      </c>
      <c r="Q260" s="35">
        <f>'Рейтинговая таблица организаций'!AU262</f>
        <v>100</v>
      </c>
      <c r="R260" s="31">
        <f>'Рейтинговая таблица организаций'!BB262</f>
        <v>100</v>
      </c>
      <c r="S260" s="31">
        <f>'Рейтинговая таблица организаций'!BC262</f>
        <v>100</v>
      </c>
      <c r="T260" s="31">
        <f>'Рейтинговая таблица организаций'!BD262</f>
        <v>100</v>
      </c>
      <c r="U260" s="35">
        <f>'Рейтинговая таблица организаций'!BE262</f>
        <v>100</v>
      </c>
      <c r="V260" s="36">
        <f>'Рейтинговая таблица организаций'!BF262</f>
        <v>92.4</v>
      </c>
    </row>
    <row r="261" spans="1:22">
      <c r="A261" s="33">
        <f>'бланки '!D265</f>
        <v>260</v>
      </c>
      <c r="B261" s="33" t="str">
        <f>'Рейтинговая таблица организаций'!B263</f>
        <v>Муниципальное бюджетное общеобразовательное учреждение "Новоколоминская средняя общеобразовательная школа"</v>
      </c>
      <c r="C261" s="31">
        <f>'Рейтинговая таблица организаций'!Q263</f>
        <v>100</v>
      </c>
      <c r="D261" s="31">
        <f>'Рейтинговая таблица организаций'!R263</f>
        <v>100</v>
      </c>
      <c r="E261" s="31">
        <f>'Рейтинговая таблица организаций'!S263</f>
        <v>100</v>
      </c>
      <c r="F261" s="35">
        <f>'Рейтинговая таблица организаций'!T263</f>
        <v>100</v>
      </c>
      <c r="G261" s="31">
        <f>'Рейтинговая таблица организаций'!Z263</f>
        <v>100</v>
      </c>
      <c r="H261" s="31">
        <f>'Рейтинговая таблица организаций'!AB263</f>
        <v>100</v>
      </c>
      <c r="I261" s="35">
        <f>'Рейтинговая таблица организаций'!AC263</f>
        <v>100</v>
      </c>
      <c r="J261" s="31">
        <f>'Рейтинговая таблица организаций'!AH263</f>
        <v>20</v>
      </c>
      <c r="K261" s="85">
        <f>'Рейтинговая таблица организаций'!AI263</f>
        <v>80</v>
      </c>
      <c r="L261" s="85">
        <f>'Рейтинговая таблица организаций'!AJ263</f>
        <v>100</v>
      </c>
      <c r="M261" s="35">
        <f>'Рейтинговая таблица организаций'!AK263</f>
        <v>68</v>
      </c>
      <c r="N261" s="31">
        <f>'Рейтинговая таблица организаций'!AR263</f>
        <v>100</v>
      </c>
      <c r="O261" s="31">
        <f>'Рейтинговая таблица организаций'!AS263</f>
        <v>100</v>
      </c>
      <c r="P261" s="31">
        <f>'Рейтинговая таблица организаций'!AT263</f>
        <v>100</v>
      </c>
      <c r="Q261" s="35">
        <f>'Рейтинговая таблица организаций'!AU263</f>
        <v>100</v>
      </c>
      <c r="R261" s="31">
        <f>'Рейтинговая таблица организаций'!BB263</f>
        <v>100</v>
      </c>
      <c r="S261" s="31">
        <f>'Рейтинговая таблица организаций'!BC263</f>
        <v>100</v>
      </c>
      <c r="T261" s="31">
        <f>'Рейтинговая таблица организаций'!BD263</f>
        <v>100</v>
      </c>
      <c r="U261" s="35">
        <f>'Рейтинговая таблица организаций'!BE263</f>
        <v>100</v>
      </c>
      <c r="V261" s="36">
        <f>'Рейтинговая таблица организаций'!BF263</f>
        <v>93.6</v>
      </c>
    </row>
    <row r="262" spans="1:22">
      <c r="A262" s="33">
        <f>'бланки '!D266</f>
        <v>261</v>
      </c>
      <c r="B262" s="33" t="str">
        <f>'Рейтинговая таблица организаций'!B264</f>
        <v>Муниципальное бюджетное общеобразовательное учреждение "Коломиногривская средняя общеобразовательная школа"</v>
      </c>
      <c r="C262" s="31">
        <f>'Рейтинговая таблица организаций'!Q264</f>
        <v>100</v>
      </c>
      <c r="D262" s="31">
        <f>'Рейтинговая таблица организаций'!R264</f>
        <v>100</v>
      </c>
      <c r="E262" s="31">
        <f>'Рейтинговая таблица организаций'!S264</f>
        <v>100</v>
      </c>
      <c r="F262" s="35">
        <f>'Рейтинговая таблица организаций'!T264</f>
        <v>100</v>
      </c>
      <c r="G262" s="31">
        <f>'Рейтинговая таблица организаций'!Z264</f>
        <v>100</v>
      </c>
      <c r="H262" s="31">
        <f>'Рейтинговая таблица организаций'!AB264</f>
        <v>100</v>
      </c>
      <c r="I262" s="35">
        <f>'Рейтинговая таблица организаций'!AC264</f>
        <v>100</v>
      </c>
      <c r="J262" s="31">
        <f>'Рейтинговая таблица организаций'!AH264</f>
        <v>40</v>
      </c>
      <c r="K262" s="85">
        <f>'Рейтинговая таблица организаций'!AI264</f>
        <v>60</v>
      </c>
      <c r="L262" s="85">
        <f>'Рейтинговая таблица организаций'!AJ264</f>
        <v>100</v>
      </c>
      <c r="M262" s="35">
        <f>'Рейтинговая таблица организаций'!AK264</f>
        <v>66</v>
      </c>
      <c r="N262" s="31">
        <f>'Рейтинговая таблица организаций'!AR264</f>
        <v>100</v>
      </c>
      <c r="O262" s="31">
        <f>'Рейтинговая таблица организаций'!AS264</f>
        <v>100</v>
      </c>
      <c r="P262" s="31">
        <f>'Рейтинговая таблица организаций'!AT264</f>
        <v>100</v>
      </c>
      <c r="Q262" s="35">
        <f>'Рейтинговая таблица организаций'!AU264</f>
        <v>100</v>
      </c>
      <c r="R262" s="31">
        <f>'Рейтинговая таблица организаций'!BB264</f>
        <v>100</v>
      </c>
      <c r="S262" s="31">
        <f>'Рейтинговая таблица организаций'!BC264</f>
        <v>100</v>
      </c>
      <c r="T262" s="31">
        <f>'Рейтинговая таблица организаций'!BD264</f>
        <v>100</v>
      </c>
      <c r="U262" s="35">
        <f>'Рейтинговая таблица организаций'!BE264</f>
        <v>100</v>
      </c>
      <c r="V262" s="36">
        <f>'Рейтинговая таблица организаций'!BF264</f>
        <v>93.2</v>
      </c>
    </row>
    <row r="263" spans="1:22">
      <c r="A263" s="33">
        <f>'бланки '!D267</f>
        <v>262</v>
      </c>
      <c r="B263" s="33" t="str">
        <f>'Рейтинговая таблица организаций'!B265</f>
        <v>Муниципальное бюджетное общеобразовательное учреждение «Анастасьевская средняя общеобразовательная школа»</v>
      </c>
      <c r="C263" s="31">
        <f>'Рейтинговая таблица организаций'!Q265</f>
        <v>100</v>
      </c>
      <c r="D263" s="31">
        <f>'Рейтинговая таблица организаций'!R265</f>
        <v>100</v>
      </c>
      <c r="E263" s="31">
        <f>'Рейтинговая таблица организаций'!S265</f>
        <v>100</v>
      </c>
      <c r="F263" s="35">
        <f>'Рейтинговая таблица организаций'!T265</f>
        <v>100</v>
      </c>
      <c r="G263" s="31">
        <f>'Рейтинговая таблица организаций'!Z265</f>
        <v>100</v>
      </c>
      <c r="H263" s="31">
        <f>'Рейтинговая таблица организаций'!AB265</f>
        <v>100</v>
      </c>
      <c r="I263" s="35">
        <f>'Рейтинговая таблица организаций'!AC265</f>
        <v>100</v>
      </c>
      <c r="J263" s="31">
        <f>'Рейтинговая таблица организаций'!AH265</f>
        <v>20</v>
      </c>
      <c r="K263" s="85">
        <f>'Рейтинговая таблица организаций'!AI265</f>
        <v>60</v>
      </c>
      <c r="L263" s="85">
        <f>'Рейтинговая таблица организаций'!AJ265</f>
        <v>100</v>
      </c>
      <c r="M263" s="35">
        <f>'Рейтинговая таблица организаций'!AK265</f>
        <v>60</v>
      </c>
      <c r="N263" s="31">
        <f>'Рейтинговая таблица организаций'!AR265</f>
        <v>100</v>
      </c>
      <c r="O263" s="31">
        <f>'Рейтинговая таблица организаций'!AS265</f>
        <v>100</v>
      </c>
      <c r="P263" s="31">
        <f>'Рейтинговая таблица организаций'!AT265</f>
        <v>100</v>
      </c>
      <c r="Q263" s="35">
        <f>'Рейтинговая таблица организаций'!AU265</f>
        <v>100</v>
      </c>
      <c r="R263" s="31">
        <f>'Рейтинговая таблица организаций'!BB265</f>
        <v>100</v>
      </c>
      <c r="S263" s="31">
        <f>'Рейтинговая таблица организаций'!BC265</f>
        <v>100</v>
      </c>
      <c r="T263" s="31">
        <f>'Рейтинговая таблица организаций'!BD265</f>
        <v>100</v>
      </c>
      <c r="U263" s="35">
        <f>'Рейтинговая таблица организаций'!BE265</f>
        <v>100</v>
      </c>
      <c r="V263" s="36">
        <f>'Рейтинговая таблица организаций'!BF265</f>
        <v>92</v>
      </c>
    </row>
    <row r="264" spans="1:22">
      <c r="A264" s="33">
        <f>'бланки '!D268</f>
        <v>263</v>
      </c>
      <c r="B264" s="33" t="str">
        <f>'Рейтинговая таблица организаций'!B266</f>
        <v>Муниципальное казённое общеобразовательное учреждение "Бабарыкинская средняя общеобразовательная школа"</v>
      </c>
      <c r="C264" s="31">
        <f>'Рейтинговая таблица организаций'!Q266</f>
        <v>100</v>
      </c>
      <c r="D264" s="31">
        <f>'Рейтинговая таблица организаций'!R266</f>
        <v>100</v>
      </c>
      <c r="E264" s="31">
        <f>'Рейтинговая таблица организаций'!S266</f>
        <v>100</v>
      </c>
      <c r="F264" s="35">
        <f>'Рейтинговая таблица организаций'!T266</f>
        <v>100</v>
      </c>
      <c r="G264" s="31">
        <f>'Рейтинговая таблица организаций'!Z266</f>
        <v>100</v>
      </c>
      <c r="H264" s="31">
        <f>'Рейтинговая таблица организаций'!AB266</f>
        <v>100</v>
      </c>
      <c r="I264" s="35">
        <f>'Рейтинговая таблица организаций'!AC266</f>
        <v>100</v>
      </c>
      <c r="J264" s="31">
        <f>'Рейтинговая таблица организаций'!AH266</f>
        <v>20</v>
      </c>
      <c r="K264" s="85">
        <f>'Рейтинговая таблица организаций'!AI266</f>
        <v>40</v>
      </c>
      <c r="L264" s="85">
        <f>'Рейтинговая таблица организаций'!AJ266</f>
        <v>100</v>
      </c>
      <c r="M264" s="35">
        <f>'Рейтинговая таблица организаций'!AK266</f>
        <v>52</v>
      </c>
      <c r="N264" s="31">
        <f>'Рейтинговая таблица организаций'!AR266</f>
        <v>100</v>
      </c>
      <c r="O264" s="31">
        <f>'Рейтинговая таблица организаций'!AS266</f>
        <v>100</v>
      </c>
      <c r="P264" s="31">
        <f>'Рейтинговая таблица организаций'!AT266</f>
        <v>100</v>
      </c>
      <c r="Q264" s="35">
        <f>'Рейтинговая таблица организаций'!AU266</f>
        <v>100</v>
      </c>
      <c r="R264" s="31">
        <f>'Рейтинговая таблица организаций'!BB266</f>
        <v>100</v>
      </c>
      <c r="S264" s="31">
        <f>'Рейтинговая таблица организаций'!BC266</f>
        <v>100</v>
      </c>
      <c r="T264" s="31">
        <f>'Рейтинговая таблица организаций'!BD266</f>
        <v>100</v>
      </c>
      <c r="U264" s="35">
        <f>'Рейтинговая таблица организаций'!BE266</f>
        <v>100</v>
      </c>
      <c r="V264" s="36">
        <f>'Рейтинговая таблица организаций'!BF266</f>
        <v>90.4</v>
      </c>
    </row>
    <row r="265" spans="1:22">
      <c r="A265" s="33">
        <f>'бланки '!D269</f>
        <v>264</v>
      </c>
      <c r="B265" s="33" t="str">
        <f>'Рейтинговая таблица организаций'!B267</f>
        <v>Муниципальное казённое общеобразовательное учреждение «Баткатская средняя общеобразовательная школа»</v>
      </c>
      <c r="C265" s="31">
        <f>'Рейтинговая таблица организаций'!Q267</f>
        <v>100</v>
      </c>
      <c r="D265" s="31">
        <f>'Рейтинговая таблица организаций'!R267</f>
        <v>100</v>
      </c>
      <c r="E265" s="31">
        <f>'Рейтинговая таблица организаций'!S267</f>
        <v>100</v>
      </c>
      <c r="F265" s="35">
        <f>'Рейтинговая таблица организаций'!T267</f>
        <v>100</v>
      </c>
      <c r="G265" s="31">
        <f>'Рейтинговая таблица организаций'!Z267</f>
        <v>100</v>
      </c>
      <c r="H265" s="31">
        <f>'Рейтинговая таблица организаций'!AB267</f>
        <v>100</v>
      </c>
      <c r="I265" s="35">
        <f>'Рейтинговая таблица организаций'!AC267</f>
        <v>100</v>
      </c>
      <c r="J265" s="31">
        <f>'Рейтинговая таблица организаций'!AH267</f>
        <v>80</v>
      </c>
      <c r="K265" s="85">
        <f>'Рейтинговая таблица организаций'!AI267</f>
        <v>60</v>
      </c>
      <c r="L265" s="85">
        <f>'Рейтинговая таблица организаций'!AJ267</f>
        <v>100</v>
      </c>
      <c r="M265" s="35">
        <f>'Рейтинговая таблица организаций'!AK267</f>
        <v>78</v>
      </c>
      <c r="N265" s="31">
        <f>'Рейтинговая таблица организаций'!AR267</f>
        <v>100</v>
      </c>
      <c r="O265" s="31">
        <f>'Рейтинговая таблица организаций'!AS267</f>
        <v>100</v>
      </c>
      <c r="P265" s="31">
        <f>'Рейтинговая таблица организаций'!AT267</f>
        <v>100</v>
      </c>
      <c r="Q265" s="35">
        <f>'Рейтинговая таблица организаций'!AU267</f>
        <v>100</v>
      </c>
      <c r="R265" s="31">
        <f>'Рейтинговая таблица организаций'!BB267</f>
        <v>100</v>
      </c>
      <c r="S265" s="31">
        <f>'Рейтинговая таблица организаций'!BC267</f>
        <v>100</v>
      </c>
      <c r="T265" s="31">
        <f>'Рейтинговая таблица организаций'!BD267</f>
        <v>100</v>
      </c>
      <c r="U265" s="35">
        <f>'Рейтинговая таблица организаций'!BE267</f>
        <v>100</v>
      </c>
      <c r="V265" s="36">
        <f>'Рейтинговая таблица организаций'!BF267</f>
        <v>95.6</v>
      </c>
    </row>
    <row r="266" spans="1:22">
      <c r="A266" s="33">
        <f>'бланки '!D270</f>
        <v>265</v>
      </c>
      <c r="B266" s="33" t="str">
        <f>'Рейтинговая таблица организаций'!B268</f>
        <v>Муниципальное казённое образовательное учреждение «Гусевская средняя общеобразовательная школа»</v>
      </c>
      <c r="C266" s="31">
        <f>'Рейтинговая таблица организаций'!Q268</f>
        <v>100</v>
      </c>
      <c r="D266" s="31">
        <f>'Рейтинговая таблица организаций'!R268</f>
        <v>100</v>
      </c>
      <c r="E266" s="31">
        <f>'Рейтинговая таблица организаций'!S268</f>
        <v>100</v>
      </c>
      <c r="F266" s="35">
        <f>'Рейтинговая таблица организаций'!T268</f>
        <v>100</v>
      </c>
      <c r="G266" s="31">
        <f>'Рейтинговая таблица организаций'!Z268</f>
        <v>100</v>
      </c>
      <c r="H266" s="31">
        <f>'Рейтинговая таблица организаций'!AB268</f>
        <v>100</v>
      </c>
      <c r="I266" s="35">
        <f>'Рейтинговая таблица организаций'!AC268</f>
        <v>100</v>
      </c>
      <c r="J266" s="31">
        <f>'Рейтинговая таблица организаций'!AH268</f>
        <v>0</v>
      </c>
      <c r="K266" s="85">
        <f>'Рейтинговая таблица организаций'!AI268</f>
        <v>40</v>
      </c>
      <c r="L266" s="85">
        <f>'Рейтинговая таблица организаций'!AJ268</f>
        <v>100</v>
      </c>
      <c r="M266" s="35">
        <f>'Рейтинговая таблица организаций'!AK268</f>
        <v>46</v>
      </c>
      <c r="N266" s="31">
        <f>'Рейтинговая таблица организаций'!AR268</f>
        <v>100</v>
      </c>
      <c r="O266" s="31">
        <f>'Рейтинговая таблица организаций'!AS268</f>
        <v>100</v>
      </c>
      <c r="P266" s="31">
        <f>'Рейтинговая таблица организаций'!AT268</f>
        <v>100</v>
      </c>
      <c r="Q266" s="35">
        <f>'Рейтинговая таблица организаций'!AU268</f>
        <v>100</v>
      </c>
      <c r="R266" s="31">
        <f>'Рейтинговая таблица организаций'!BB268</f>
        <v>100</v>
      </c>
      <c r="S266" s="31">
        <f>'Рейтинговая таблица организаций'!BC268</f>
        <v>100</v>
      </c>
      <c r="T266" s="31">
        <f>'Рейтинговая таблица организаций'!BD268</f>
        <v>100</v>
      </c>
      <c r="U266" s="35">
        <f>'Рейтинговая таблица организаций'!BE268</f>
        <v>100</v>
      </c>
      <c r="V266" s="36">
        <f>'Рейтинговая таблица организаций'!BF268</f>
        <v>89.2</v>
      </c>
    </row>
    <row r="267" spans="1:22">
      <c r="A267" s="33">
        <f>'бланки '!D271</f>
        <v>266</v>
      </c>
      <c r="B267" s="33" t="str">
        <f>'Рейтинговая таблица организаций'!B269</f>
        <v>Муниципальное казённое общеобразовательное учреждение "Каргалинская основная общеобразовательная школа"</v>
      </c>
      <c r="C267" s="31">
        <f>'Рейтинговая таблица организаций'!Q269</f>
        <v>100</v>
      </c>
      <c r="D267" s="31">
        <f>'Рейтинговая таблица организаций'!R269</f>
        <v>100</v>
      </c>
      <c r="E267" s="31">
        <f>'Рейтинговая таблица организаций'!S269</f>
        <v>100</v>
      </c>
      <c r="F267" s="35">
        <f>'Рейтинговая таблица организаций'!T269</f>
        <v>100</v>
      </c>
      <c r="G267" s="31">
        <f>'Рейтинговая таблица организаций'!Z269</f>
        <v>100</v>
      </c>
      <c r="H267" s="31">
        <f>'Рейтинговая таблица организаций'!AB269</f>
        <v>100</v>
      </c>
      <c r="I267" s="35">
        <f>'Рейтинговая таблица организаций'!AC269</f>
        <v>100</v>
      </c>
      <c r="J267" s="31">
        <f>'Рейтинговая таблица организаций'!AH269</f>
        <v>80</v>
      </c>
      <c r="K267" s="85">
        <f>'Рейтинговая таблица организаций'!AI269</f>
        <v>60</v>
      </c>
      <c r="L267" s="85">
        <f>'Рейтинговая таблица организаций'!AJ269</f>
        <v>100</v>
      </c>
      <c r="M267" s="35">
        <f>'Рейтинговая таблица организаций'!AK269</f>
        <v>78</v>
      </c>
      <c r="N267" s="31">
        <f>'Рейтинговая таблица организаций'!AR269</f>
        <v>100</v>
      </c>
      <c r="O267" s="31">
        <f>'Рейтинговая таблица организаций'!AS269</f>
        <v>100</v>
      </c>
      <c r="P267" s="31">
        <f>'Рейтинговая таблица организаций'!AT269</f>
        <v>100</v>
      </c>
      <c r="Q267" s="35">
        <f>'Рейтинговая таблица организаций'!AU269</f>
        <v>100</v>
      </c>
      <c r="R267" s="31">
        <f>'Рейтинговая таблица организаций'!BB269</f>
        <v>100</v>
      </c>
      <c r="S267" s="31">
        <f>'Рейтинговая таблица организаций'!BC269</f>
        <v>100</v>
      </c>
      <c r="T267" s="31">
        <f>'Рейтинговая таблица организаций'!BD269</f>
        <v>100</v>
      </c>
      <c r="U267" s="35">
        <f>'Рейтинговая таблица организаций'!BE269</f>
        <v>100</v>
      </c>
      <c r="V267" s="36">
        <f>'Рейтинговая таблица организаций'!BF269</f>
        <v>95.6</v>
      </c>
    </row>
    <row r="268" spans="1:22">
      <c r="A268" s="33">
        <f>'бланки '!D272</f>
        <v>267</v>
      </c>
      <c r="B268" s="33" t="str">
        <f>'Рейтинговая таблица организаций'!B270</f>
        <v>Муниципальное казённое общеобразовательное учреждение «Малобрагинская основная общеобразовательная школа»</v>
      </c>
      <c r="C268" s="31">
        <f>'Рейтинговая таблица организаций'!Q270</f>
        <v>100</v>
      </c>
      <c r="D268" s="31">
        <f>'Рейтинговая таблица организаций'!R270</f>
        <v>100</v>
      </c>
      <c r="E268" s="31">
        <f>'Рейтинговая таблица организаций'!S270</f>
        <v>100</v>
      </c>
      <c r="F268" s="35">
        <f>'Рейтинговая таблица организаций'!T270</f>
        <v>100</v>
      </c>
      <c r="G268" s="31">
        <f>'Рейтинговая таблица организаций'!Z270</f>
        <v>100</v>
      </c>
      <c r="H268" s="31">
        <f>'Рейтинговая таблица организаций'!AB270</f>
        <v>100</v>
      </c>
      <c r="I268" s="35">
        <f>'Рейтинговая таблица организаций'!AC270</f>
        <v>100</v>
      </c>
      <c r="J268" s="31">
        <f>'Рейтинговая таблица организаций'!AH270</f>
        <v>0</v>
      </c>
      <c r="K268" s="85">
        <f>'Рейтинговая таблица организаций'!AI270</f>
        <v>40</v>
      </c>
      <c r="L268" s="85">
        <f>'Рейтинговая таблица организаций'!AJ270</f>
        <v>100</v>
      </c>
      <c r="M268" s="35">
        <f>'Рейтинговая таблица организаций'!AK270</f>
        <v>46</v>
      </c>
      <c r="N268" s="31">
        <f>'Рейтинговая таблица организаций'!AR270</f>
        <v>100</v>
      </c>
      <c r="O268" s="31">
        <f>'Рейтинговая таблица организаций'!AS270</f>
        <v>100</v>
      </c>
      <c r="P268" s="31">
        <f>'Рейтинговая таблица организаций'!AT270</f>
        <v>100</v>
      </c>
      <c r="Q268" s="35">
        <f>'Рейтинговая таблица организаций'!AU270</f>
        <v>100</v>
      </c>
      <c r="R268" s="31">
        <f>'Рейтинговая таблица организаций'!BB270</f>
        <v>100</v>
      </c>
      <c r="S268" s="31">
        <f>'Рейтинговая таблица организаций'!BC270</f>
        <v>100</v>
      </c>
      <c r="T268" s="31">
        <f>'Рейтинговая таблица организаций'!BD270</f>
        <v>100</v>
      </c>
      <c r="U268" s="35">
        <f>'Рейтинговая таблица организаций'!BE270</f>
        <v>100</v>
      </c>
      <c r="V268" s="36">
        <f>'Рейтинговая таблица организаций'!BF270</f>
        <v>89.2</v>
      </c>
    </row>
    <row r="269" spans="1:22">
      <c r="A269" s="33">
        <f>'бланки '!D273</f>
        <v>268</v>
      </c>
      <c r="B269" s="33" t="str">
        <f>'Рейтинговая таблица организаций'!B271</f>
        <v>Муниципальное казённое общеобразовательное учреждение "Маркеловская средняя общеобразовательная школа"</v>
      </c>
      <c r="C269" s="31">
        <f>'Рейтинговая таблица организаций'!Q271</f>
        <v>100</v>
      </c>
      <c r="D269" s="31">
        <f>'Рейтинговая таблица организаций'!R271</f>
        <v>100</v>
      </c>
      <c r="E269" s="31">
        <f>'Рейтинговая таблица организаций'!S271</f>
        <v>100</v>
      </c>
      <c r="F269" s="35">
        <f>'Рейтинговая таблица организаций'!T271</f>
        <v>100</v>
      </c>
      <c r="G269" s="31">
        <f>'Рейтинговая таблица организаций'!Z271</f>
        <v>100</v>
      </c>
      <c r="H269" s="31">
        <f>'Рейтинговая таблица организаций'!AB271</f>
        <v>100</v>
      </c>
      <c r="I269" s="35">
        <f>'Рейтинговая таблица организаций'!AC271</f>
        <v>100</v>
      </c>
      <c r="J269" s="31">
        <f>'Рейтинговая таблица организаций'!AH271</f>
        <v>20</v>
      </c>
      <c r="K269" s="85">
        <f>'Рейтинговая таблица организаций'!AI271</f>
        <v>60</v>
      </c>
      <c r="L269" s="85">
        <f>'Рейтинговая таблица организаций'!AJ271</f>
        <v>100</v>
      </c>
      <c r="M269" s="35">
        <f>'Рейтинговая таблица организаций'!AK271</f>
        <v>60</v>
      </c>
      <c r="N269" s="31">
        <f>'Рейтинговая таблица организаций'!AR271</f>
        <v>100</v>
      </c>
      <c r="O269" s="31">
        <f>'Рейтинговая таблица организаций'!AS271</f>
        <v>100</v>
      </c>
      <c r="P269" s="31">
        <f>'Рейтинговая таблица организаций'!AT271</f>
        <v>100</v>
      </c>
      <c r="Q269" s="35">
        <f>'Рейтинговая таблица организаций'!AU271</f>
        <v>100</v>
      </c>
      <c r="R269" s="31">
        <f>'Рейтинговая таблица организаций'!BB271</f>
        <v>100</v>
      </c>
      <c r="S269" s="31">
        <f>'Рейтинговая таблица организаций'!BC271</f>
        <v>100</v>
      </c>
      <c r="T269" s="31">
        <f>'Рейтинговая таблица организаций'!BD271</f>
        <v>100</v>
      </c>
      <c r="U269" s="35">
        <f>'Рейтинговая таблица организаций'!BE271</f>
        <v>100</v>
      </c>
      <c r="V269" s="36">
        <f>'Рейтинговая таблица организаций'!BF271</f>
        <v>92</v>
      </c>
    </row>
    <row r="270" spans="1:22">
      <c r="A270" s="33">
        <f>'бланки '!D274</f>
        <v>269</v>
      </c>
      <c r="B270" s="33" t="str">
        <f>'Рейтинговая таблица организаций'!B272</f>
        <v>Муниципальное казённое общеобразовательное учреждение "Монастырская основная общеобразовательная школа"</v>
      </c>
      <c r="C270" s="31">
        <f>'Рейтинговая таблица организаций'!Q272</f>
        <v>100</v>
      </c>
      <c r="D270" s="31">
        <f>'Рейтинговая таблица организаций'!R272</f>
        <v>100</v>
      </c>
      <c r="E270" s="31">
        <f>'Рейтинговая таблица организаций'!S272</f>
        <v>100</v>
      </c>
      <c r="F270" s="35">
        <f>'Рейтинговая таблица организаций'!T272</f>
        <v>100</v>
      </c>
      <c r="G270" s="31">
        <f>'Рейтинговая таблица организаций'!Z272</f>
        <v>100</v>
      </c>
      <c r="H270" s="31">
        <f>'Рейтинговая таблица организаций'!AB272</f>
        <v>100</v>
      </c>
      <c r="I270" s="35">
        <f>'Рейтинговая таблица организаций'!AC272</f>
        <v>100</v>
      </c>
      <c r="J270" s="31">
        <f>'Рейтинговая таблица организаций'!AH272</f>
        <v>40</v>
      </c>
      <c r="K270" s="85">
        <f>'Рейтинговая таблица организаций'!AI272</f>
        <v>80</v>
      </c>
      <c r="L270" s="85">
        <f>'Рейтинговая таблица организаций'!AJ272</f>
        <v>100</v>
      </c>
      <c r="M270" s="35">
        <f>'Рейтинговая таблица организаций'!AK272</f>
        <v>74</v>
      </c>
      <c r="N270" s="31">
        <f>'Рейтинговая таблица организаций'!AR272</f>
        <v>100</v>
      </c>
      <c r="O270" s="31">
        <f>'Рейтинговая таблица организаций'!AS272</f>
        <v>100</v>
      </c>
      <c r="P270" s="31">
        <f>'Рейтинговая таблица организаций'!AT272</f>
        <v>100</v>
      </c>
      <c r="Q270" s="35">
        <f>'Рейтинговая таблица организаций'!AU272</f>
        <v>100</v>
      </c>
      <c r="R270" s="31">
        <f>'Рейтинговая таблица организаций'!BB272</f>
        <v>100</v>
      </c>
      <c r="S270" s="31">
        <f>'Рейтинговая таблица организаций'!BC272</f>
        <v>100</v>
      </c>
      <c r="T270" s="31">
        <f>'Рейтинговая таблица организаций'!BD272</f>
        <v>100</v>
      </c>
      <c r="U270" s="35">
        <f>'Рейтинговая таблица организаций'!BE272</f>
        <v>100</v>
      </c>
      <c r="V270" s="36">
        <f>'Рейтинговая таблица организаций'!BF272</f>
        <v>94.8</v>
      </c>
    </row>
    <row r="271" spans="1:22">
      <c r="A271" s="33">
        <f>'бланки '!D275</f>
        <v>270</v>
      </c>
      <c r="B271" s="33" t="str">
        <f>'Рейтинговая таблица организаций'!B273</f>
        <v>Муниципальное казённое общеобразовательное учреждение «Побединская средняя общеобразовательная школа»</v>
      </c>
      <c r="C271" s="31">
        <f>'Рейтинговая таблица организаций'!Q273</f>
        <v>100</v>
      </c>
      <c r="D271" s="31">
        <f>'Рейтинговая таблица организаций'!R273</f>
        <v>100</v>
      </c>
      <c r="E271" s="31">
        <f>'Рейтинговая таблица организаций'!S273</f>
        <v>100</v>
      </c>
      <c r="F271" s="35">
        <f>'Рейтинговая таблица организаций'!T273</f>
        <v>100</v>
      </c>
      <c r="G271" s="31">
        <f>'Рейтинговая таблица организаций'!Z273</f>
        <v>100</v>
      </c>
      <c r="H271" s="31">
        <f>'Рейтинговая таблица организаций'!AB273</f>
        <v>100</v>
      </c>
      <c r="I271" s="35">
        <f>'Рейтинговая таблица организаций'!AC273</f>
        <v>100</v>
      </c>
      <c r="J271" s="31">
        <f>'Рейтинговая таблица организаций'!AH273</f>
        <v>0</v>
      </c>
      <c r="K271" s="85">
        <f>'Рейтинговая таблица организаций'!AI273</f>
        <v>60</v>
      </c>
      <c r="L271" s="85">
        <f>'Рейтинговая таблица организаций'!AJ273</f>
        <v>100</v>
      </c>
      <c r="M271" s="35">
        <f>'Рейтинговая таблица организаций'!AK273</f>
        <v>54</v>
      </c>
      <c r="N271" s="31">
        <f>'Рейтинговая таблица организаций'!AR273</f>
        <v>100</v>
      </c>
      <c r="O271" s="31">
        <f>'Рейтинговая таблица организаций'!AS273</f>
        <v>100</v>
      </c>
      <c r="P271" s="31">
        <f>'Рейтинговая таблица организаций'!AT273</f>
        <v>100</v>
      </c>
      <c r="Q271" s="35">
        <f>'Рейтинговая таблица организаций'!AU273</f>
        <v>100</v>
      </c>
      <c r="R271" s="31">
        <f>'Рейтинговая таблица организаций'!BB273</f>
        <v>100</v>
      </c>
      <c r="S271" s="31">
        <f>'Рейтинговая таблица организаций'!BC273</f>
        <v>100</v>
      </c>
      <c r="T271" s="31">
        <f>'Рейтинговая таблица организаций'!BD273</f>
        <v>100</v>
      </c>
      <c r="U271" s="35">
        <f>'Рейтинговая таблица организаций'!BE273</f>
        <v>100</v>
      </c>
      <c r="V271" s="36">
        <f>'Рейтинговая таблица организаций'!BF273</f>
        <v>90.8</v>
      </c>
    </row>
    <row r="272" spans="1:22">
      <c r="A272" s="33">
        <f>'бланки '!D276</f>
        <v>271</v>
      </c>
      <c r="B272" s="33" t="str">
        <f>'Рейтинговая таблица организаций'!B274</f>
        <v>Муниципальное казённое общеобразовательное учреждение «Трубачевская средняя общеобразовательная школа»</v>
      </c>
      <c r="C272" s="31">
        <f>'Рейтинговая таблица организаций'!Q274</f>
        <v>100</v>
      </c>
      <c r="D272" s="31">
        <f>'Рейтинговая таблица организаций'!R274</f>
        <v>100</v>
      </c>
      <c r="E272" s="31">
        <f>'Рейтинговая таблица организаций'!S274</f>
        <v>100</v>
      </c>
      <c r="F272" s="35">
        <f>'Рейтинговая таблица организаций'!T274</f>
        <v>100</v>
      </c>
      <c r="G272" s="31">
        <f>'Рейтинговая таблица организаций'!Z274</f>
        <v>100</v>
      </c>
      <c r="H272" s="31">
        <f>'Рейтинговая таблица организаций'!AB274</f>
        <v>100</v>
      </c>
      <c r="I272" s="35">
        <f>'Рейтинговая таблица организаций'!AC274</f>
        <v>100</v>
      </c>
      <c r="J272" s="31">
        <f>'Рейтинговая таблица организаций'!AH274</f>
        <v>0</v>
      </c>
      <c r="K272" s="85">
        <f>'Рейтинговая таблица организаций'!AI274</f>
        <v>60</v>
      </c>
      <c r="L272" s="85">
        <f>'Рейтинговая таблица организаций'!AJ274</f>
        <v>100</v>
      </c>
      <c r="M272" s="35">
        <f>'Рейтинговая таблица организаций'!AK274</f>
        <v>54</v>
      </c>
      <c r="N272" s="31">
        <f>'Рейтинговая таблица организаций'!AR274</f>
        <v>100</v>
      </c>
      <c r="O272" s="31">
        <f>'Рейтинговая таблица организаций'!AS274</f>
        <v>100</v>
      </c>
      <c r="P272" s="31">
        <f>'Рейтинговая таблица организаций'!AT274</f>
        <v>100</v>
      </c>
      <c r="Q272" s="35">
        <f>'Рейтинговая таблица организаций'!AU274</f>
        <v>100</v>
      </c>
      <c r="R272" s="31">
        <f>'Рейтинговая таблица организаций'!BB274</f>
        <v>100</v>
      </c>
      <c r="S272" s="31">
        <f>'Рейтинговая таблица организаций'!BC274</f>
        <v>100</v>
      </c>
      <c r="T272" s="31">
        <f>'Рейтинговая таблица организаций'!BD274</f>
        <v>100</v>
      </c>
      <c r="U272" s="35">
        <f>'Рейтинговая таблица организаций'!BE274</f>
        <v>100</v>
      </c>
      <c r="V272" s="36">
        <f>'Рейтинговая таблица организаций'!BF274</f>
        <v>90.8</v>
      </c>
    </row>
    <row r="273" spans="1:22">
      <c r="A273" s="33">
        <f>'бланки '!D277</f>
        <v>272</v>
      </c>
      <c r="B273" s="33" t="str">
        <f>'Рейтинговая таблица организаций'!B275</f>
        <v>Муниципальное казённое общеобразовательное учреждение "Шегарская средняя общеобразовательная школа №1"</v>
      </c>
      <c r="C273" s="31">
        <f>'Рейтинговая таблица организаций'!Q275</f>
        <v>100</v>
      </c>
      <c r="D273" s="31">
        <f>'Рейтинговая таблица организаций'!R275</f>
        <v>100</v>
      </c>
      <c r="E273" s="31">
        <f>'Рейтинговая таблица организаций'!S275</f>
        <v>100</v>
      </c>
      <c r="F273" s="35">
        <f>'Рейтинговая таблица организаций'!T275</f>
        <v>100</v>
      </c>
      <c r="G273" s="31">
        <f>'Рейтинговая таблица организаций'!Z275</f>
        <v>100</v>
      </c>
      <c r="H273" s="31">
        <f>'Рейтинговая таблица организаций'!AB275</f>
        <v>100</v>
      </c>
      <c r="I273" s="35">
        <f>'Рейтинговая таблица организаций'!AC275</f>
        <v>100</v>
      </c>
      <c r="J273" s="31">
        <f>'Рейтинговая таблица организаций'!AH275</f>
        <v>20</v>
      </c>
      <c r="K273" s="85">
        <f>'Рейтинговая таблица организаций'!AI275</f>
        <v>60</v>
      </c>
      <c r="L273" s="85">
        <f>'Рейтинговая таблица организаций'!AJ275</f>
        <v>100</v>
      </c>
      <c r="M273" s="35">
        <f>'Рейтинговая таблица организаций'!AK275</f>
        <v>60</v>
      </c>
      <c r="N273" s="31">
        <f>'Рейтинговая таблица организаций'!AR275</f>
        <v>100</v>
      </c>
      <c r="O273" s="31">
        <f>'Рейтинговая таблица организаций'!AS275</f>
        <v>100</v>
      </c>
      <c r="P273" s="31">
        <f>'Рейтинговая таблица организаций'!AT275</f>
        <v>100</v>
      </c>
      <c r="Q273" s="35">
        <f>'Рейтинговая таблица организаций'!AU275</f>
        <v>100</v>
      </c>
      <c r="R273" s="31">
        <f>'Рейтинговая таблица организаций'!BB275</f>
        <v>100</v>
      </c>
      <c r="S273" s="31">
        <f>'Рейтинговая таблица организаций'!BC275</f>
        <v>100</v>
      </c>
      <c r="T273" s="31">
        <f>'Рейтинговая таблица организаций'!BD275</f>
        <v>100</v>
      </c>
      <c r="U273" s="35">
        <f>'Рейтинговая таблица организаций'!BE275</f>
        <v>100</v>
      </c>
      <c r="V273" s="36">
        <f>'Рейтинговая таблица организаций'!BF275</f>
        <v>92</v>
      </c>
    </row>
    <row r="274" spans="1:22">
      <c r="A274" s="33">
        <f>'бланки '!D278</f>
        <v>273</v>
      </c>
      <c r="B274" s="33" t="str">
        <f>'Рейтинговая таблица организаций'!B276</f>
        <v>Муниципальное казённое общеобразовательное учреждение «Шегарская средняя общеобразовательная школа № 2»</v>
      </c>
      <c r="C274" s="31">
        <f>'Рейтинговая таблица организаций'!Q276</f>
        <v>100</v>
      </c>
      <c r="D274" s="31">
        <f>'Рейтинговая таблица организаций'!R276</f>
        <v>100</v>
      </c>
      <c r="E274" s="31">
        <f>'Рейтинговая таблица организаций'!S276</f>
        <v>100</v>
      </c>
      <c r="F274" s="35">
        <f>'Рейтинговая таблица организаций'!T276</f>
        <v>100</v>
      </c>
      <c r="G274" s="31">
        <f>'Рейтинговая таблица организаций'!Z276</f>
        <v>100</v>
      </c>
      <c r="H274" s="31">
        <f>'Рейтинговая таблица организаций'!AB276</f>
        <v>100</v>
      </c>
      <c r="I274" s="35">
        <f>'Рейтинговая таблица организаций'!AC276</f>
        <v>100</v>
      </c>
      <c r="J274" s="31">
        <f>'Рейтинговая таблица организаций'!AH276</f>
        <v>80</v>
      </c>
      <c r="K274" s="85">
        <f>'Рейтинговая таблица организаций'!AI276</f>
        <v>60</v>
      </c>
      <c r="L274" s="85">
        <f>'Рейтинговая таблица организаций'!AJ276</f>
        <v>100</v>
      </c>
      <c r="M274" s="35">
        <f>'Рейтинговая таблица организаций'!AK276</f>
        <v>78</v>
      </c>
      <c r="N274" s="31">
        <f>'Рейтинговая таблица организаций'!AR276</f>
        <v>100</v>
      </c>
      <c r="O274" s="31">
        <f>'Рейтинговая таблица организаций'!AS276</f>
        <v>100</v>
      </c>
      <c r="P274" s="31">
        <f>'Рейтинговая таблица организаций'!AT276</f>
        <v>100</v>
      </c>
      <c r="Q274" s="35">
        <f>'Рейтинговая таблица организаций'!AU276</f>
        <v>100</v>
      </c>
      <c r="R274" s="31">
        <f>'Рейтинговая таблица организаций'!BB276</f>
        <v>100</v>
      </c>
      <c r="S274" s="31">
        <f>'Рейтинговая таблица организаций'!BC276</f>
        <v>100</v>
      </c>
      <c r="T274" s="31">
        <f>'Рейтинговая таблица организаций'!BD276</f>
        <v>100</v>
      </c>
      <c r="U274" s="35">
        <f>'Рейтинговая таблица организаций'!BE276</f>
        <v>100</v>
      </c>
      <c r="V274" s="36">
        <f>'Рейтинговая таблица организаций'!BF276</f>
        <v>95.6</v>
      </c>
    </row>
    <row r="275" spans="1:22">
      <c r="A275" s="33">
        <f>'бланки '!D279</f>
        <v>274</v>
      </c>
      <c r="B275" s="33" t="str">
        <f>'Рейтинговая таблица организаций'!B277</f>
        <v>Муниципальное казённое общеобразовательное учреждение "Вороновская начальная общеобразовательная школа"</v>
      </c>
      <c r="C275" s="31">
        <f>'Рейтинговая таблица организаций'!Q277</f>
        <v>100</v>
      </c>
      <c r="D275" s="31">
        <f>'Рейтинговая таблица организаций'!R277</f>
        <v>100</v>
      </c>
      <c r="E275" s="31">
        <f>'Рейтинговая таблица организаций'!S277</f>
        <v>100</v>
      </c>
      <c r="F275" s="35">
        <f>'Рейтинговая таблица организаций'!T277</f>
        <v>100</v>
      </c>
      <c r="G275" s="31">
        <f>'Рейтинговая таблица организаций'!Z277</f>
        <v>100</v>
      </c>
      <c r="H275" s="31">
        <f>'Рейтинговая таблица организаций'!AB277</f>
        <v>100</v>
      </c>
      <c r="I275" s="35">
        <f>'Рейтинговая таблица организаций'!AC277</f>
        <v>100</v>
      </c>
      <c r="J275" s="31">
        <f>'Рейтинговая таблица организаций'!AH277</f>
        <v>20</v>
      </c>
      <c r="K275" s="85">
        <f>'Рейтинговая таблица организаций'!AI277</f>
        <v>80</v>
      </c>
      <c r="L275" s="85">
        <f>'Рейтинговая таблица организаций'!AJ277</f>
        <v>100</v>
      </c>
      <c r="M275" s="35">
        <f>'Рейтинговая таблица организаций'!AK277</f>
        <v>68</v>
      </c>
      <c r="N275" s="31">
        <f>'Рейтинговая таблица организаций'!AR277</f>
        <v>100</v>
      </c>
      <c r="O275" s="31">
        <f>'Рейтинговая таблица организаций'!AS277</f>
        <v>100</v>
      </c>
      <c r="P275" s="31">
        <f>'Рейтинговая таблица организаций'!AT277</f>
        <v>100</v>
      </c>
      <c r="Q275" s="35">
        <f>'Рейтинговая таблица организаций'!AU277</f>
        <v>100</v>
      </c>
      <c r="R275" s="31">
        <f>'Рейтинговая таблица организаций'!BB277</f>
        <v>100</v>
      </c>
      <c r="S275" s="31">
        <f>'Рейтинговая таблица организаций'!BC277</f>
        <v>100</v>
      </c>
      <c r="T275" s="31">
        <f>'Рейтинговая таблица организаций'!BD277</f>
        <v>100</v>
      </c>
      <c r="U275" s="35">
        <f>'Рейтинговая таблица организаций'!BE277</f>
        <v>100</v>
      </c>
      <c r="V275" s="36">
        <f>'Рейтинговая таблица организаций'!BF277</f>
        <v>93.6</v>
      </c>
    </row>
    <row r="276" spans="1:22">
      <c r="A276" s="33" t="e">
        <f>'бланки '!#REF!</f>
        <v>#REF!</v>
      </c>
      <c r="B276" s="33" t="e">
        <f>'Рейтинговая таблица организаций'!#REF!</f>
        <v>#REF!</v>
      </c>
      <c r="C276" s="31" t="e">
        <f>'Рейтинговая таблица организаций'!#REF!</f>
        <v>#REF!</v>
      </c>
      <c r="D276" s="31" t="e">
        <f>'Рейтинговая таблица организаций'!#REF!</f>
        <v>#REF!</v>
      </c>
      <c r="E276" s="31" t="e">
        <f>'Рейтинговая таблица организаций'!#REF!</f>
        <v>#REF!</v>
      </c>
      <c r="F276" s="35" t="e">
        <f>'Рейтинговая таблица организаций'!#REF!</f>
        <v>#REF!</v>
      </c>
      <c r="G276" s="31" t="e">
        <f>'Рейтинговая таблица организаций'!#REF!</f>
        <v>#REF!</v>
      </c>
      <c r="H276" s="31" t="e">
        <f>'Рейтинговая таблица организаций'!#REF!</f>
        <v>#REF!</v>
      </c>
      <c r="I276" s="35" t="e">
        <f>'Рейтинговая таблица организаций'!#REF!</f>
        <v>#REF!</v>
      </c>
      <c r="J276" s="31" t="e">
        <f>'Рейтинговая таблица организаций'!#REF!</f>
        <v>#REF!</v>
      </c>
      <c r="K276" s="32" t="e">
        <f>'Рейтинговая таблица организаций'!#REF!</f>
        <v>#REF!</v>
      </c>
      <c r="L276" s="32" t="e">
        <f>'Рейтинговая таблица организаций'!#REF!</f>
        <v>#REF!</v>
      </c>
      <c r="M276" s="35" t="e">
        <f>'Рейтинговая таблица организаций'!#REF!</f>
        <v>#REF!</v>
      </c>
      <c r="N276" s="31" t="e">
        <f>'Рейтинговая таблица организаций'!#REF!</f>
        <v>#REF!</v>
      </c>
      <c r="O276" s="31" t="e">
        <f>'Рейтинговая таблица организаций'!#REF!</f>
        <v>#REF!</v>
      </c>
      <c r="P276" s="31" t="e">
        <f>'Рейтинговая таблица организаций'!#REF!</f>
        <v>#REF!</v>
      </c>
      <c r="Q276" s="35" t="e">
        <f>'Рейтинговая таблица организаций'!#REF!</f>
        <v>#REF!</v>
      </c>
      <c r="R276" s="31" t="e">
        <f>'Рейтинговая таблица организаций'!#REF!</f>
        <v>#REF!</v>
      </c>
      <c r="S276" s="31" t="e">
        <f>'Рейтинговая таблица организаций'!#REF!</f>
        <v>#REF!</v>
      </c>
      <c r="T276" s="31" t="e">
        <f>'Рейтинговая таблица организаций'!#REF!</f>
        <v>#REF!</v>
      </c>
      <c r="U276" s="35" t="e">
        <f>'Рейтинговая таблица организаций'!#REF!</f>
        <v>#REF!</v>
      </c>
      <c r="V276" s="36" t="e">
        <f>'Рейтинговая таблица организаций'!#REF!</f>
        <v>#REF!</v>
      </c>
    </row>
    <row r="277" spans="1:22">
      <c r="A277" s="33" t="e">
        <f>'бланки '!#REF!</f>
        <v>#REF!</v>
      </c>
      <c r="B277" s="33" t="e">
        <f>'Рейтинговая таблица организаций'!#REF!</f>
        <v>#REF!</v>
      </c>
      <c r="C277" s="31" t="e">
        <f>'Рейтинговая таблица организаций'!#REF!</f>
        <v>#REF!</v>
      </c>
      <c r="D277" s="31" t="e">
        <f>'Рейтинговая таблица организаций'!#REF!</f>
        <v>#REF!</v>
      </c>
      <c r="E277" s="31" t="e">
        <f>'Рейтинговая таблица организаций'!#REF!</f>
        <v>#REF!</v>
      </c>
      <c r="F277" s="35" t="e">
        <f>'Рейтинговая таблица организаций'!#REF!</f>
        <v>#REF!</v>
      </c>
      <c r="G277" s="31" t="e">
        <f>'Рейтинговая таблица организаций'!#REF!</f>
        <v>#REF!</v>
      </c>
      <c r="H277" s="31" t="e">
        <f>'Рейтинговая таблица организаций'!#REF!</f>
        <v>#REF!</v>
      </c>
      <c r="I277" s="35" t="e">
        <f>'Рейтинговая таблица организаций'!#REF!</f>
        <v>#REF!</v>
      </c>
      <c r="J277" s="31" t="e">
        <f>'Рейтинговая таблица организаций'!#REF!</f>
        <v>#REF!</v>
      </c>
      <c r="K277" s="32" t="e">
        <f>'Рейтинговая таблица организаций'!#REF!</f>
        <v>#REF!</v>
      </c>
      <c r="L277" s="32" t="e">
        <f>'Рейтинговая таблица организаций'!#REF!</f>
        <v>#REF!</v>
      </c>
      <c r="M277" s="35" t="e">
        <f>'Рейтинговая таблица организаций'!#REF!</f>
        <v>#REF!</v>
      </c>
      <c r="N277" s="31" t="e">
        <f>'Рейтинговая таблица организаций'!#REF!</f>
        <v>#REF!</v>
      </c>
      <c r="O277" s="31" t="e">
        <f>'Рейтинговая таблица организаций'!#REF!</f>
        <v>#REF!</v>
      </c>
      <c r="P277" s="31" t="e">
        <f>'Рейтинговая таблица организаций'!#REF!</f>
        <v>#REF!</v>
      </c>
      <c r="Q277" s="35" t="e">
        <f>'Рейтинговая таблица организаций'!#REF!</f>
        <v>#REF!</v>
      </c>
      <c r="R277" s="31" t="e">
        <f>'Рейтинговая таблица организаций'!#REF!</f>
        <v>#REF!</v>
      </c>
      <c r="S277" s="31" t="e">
        <f>'Рейтинговая таблица организаций'!#REF!</f>
        <v>#REF!</v>
      </c>
      <c r="T277" s="31" t="e">
        <f>'Рейтинговая таблица организаций'!#REF!</f>
        <v>#REF!</v>
      </c>
      <c r="U277" s="35" t="e">
        <f>'Рейтинговая таблица организаций'!#REF!</f>
        <v>#REF!</v>
      </c>
      <c r="V277" s="36" t="e">
        <f>'Рейтинговая таблица организаций'!#REF!</f>
        <v>#REF!</v>
      </c>
    </row>
    <row r="278" spans="1:22">
      <c r="A278" s="33" t="e">
        <f>'бланки '!#REF!</f>
        <v>#REF!</v>
      </c>
      <c r="B278" s="33" t="e">
        <f>'Рейтинговая таблица организаций'!#REF!</f>
        <v>#REF!</v>
      </c>
      <c r="C278" s="31" t="e">
        <f>'Рейтинговая таблица организаций'!#REF!</f>
        <v>#REF!</v>
      </c>
      <c r="D278" s="31" t="e">
        <f>'Рейтинговая таблица организаций'!#REF!</f>
        <v>#REF!</v>
      </c>
      <c r="E278" s="31" t="e">
        <f>'Рейтинговая таблица организаций'!#REF!</f>
        <v>#REF!</v>
      </c>
      <c r="F278" s="35" t="e">
        <f>'Рейтинговая таблица организаций'!#REF!</f>
        <v>#REF!</v>
      </c>
      <c r="G278" s="31" t="e">
        <f>'Рейтинговая таблица организаций'!#REF!</f>
        <v>#REF!</v>
      </c>
      <c r="H278" s="31" t="e">
        <f>'Рейтинговая таблица организаций'!#REF!</f>
        <v>#REF!</v>
      </c>
      <c r="I278" s="35" t="e">
        <f>'Рейтинговая таблица организаций'!#REF!</f>
        <v>#REF!</v>
      </c>
      <c r="J278" s="31" t="e">
        <f>'Рейтинговая таблица организаций'!#REF!</f>
        <v>#REF!</v>
      </c>
      <c r="K278" s="32" t="e">
        <f>'Рейтинговая таблица организаций'!#REF!</f>
        <v>#REF!</v>
      </c>
      <c r="L278" s="32" t="e">
        <f>'Рейтинговая таблица организаций'!#REF!</f>
        <v>#REF!</v>
      </c>
      <c r="M278" s="35" t="e">
        <f>'Рейтинговая таблица организаций'!#REF!</f>
        <v>#REF!</v>
      </c>
      <c r="N278" s="31" t="e">
        <f>'Рейтинговая таблица организаций'!#REF!</f>
        <v>#REF!</v>
      </c>
      <c r="O278" s="31" t="e">
        <f>'Рейтинговая таблица организаций'!#REF!</f>
        <v>#REF!</v>
      </c>
      <c r="P278" s="31" t="e">
        <f>'Рейтинговая таблица организаций'!#REF!</f>
        <v>#REF!</v>
      </c>
      <c r="Q278" s="35" t="e">
        <f>'Рейтинговая таблица организаций'!#REF!</f>
        <v>#REF!</v>
      </c>
      <c r="R278" s="31" t="e">
        <f>'Рейтинговая таблица организаций'!#REF!</f>
        <v>#REF!</v>
      </c>
      <c r="S278" s="31" t="e">
        <f>'Рейтинговая таблица организаций'!#REF!</f>
        <v>#REF!</v>
      </c>
      <c r="T278" s="31" t="e">
        <f>'Рейтинговая таблица организаций'!#REF!</f>
        <v>#REF!</v>
      </c>
      <c r="U278" s="35" t="e">
        <f>'Рейтинговая таблица организаций'!#REF!</f>
        <v>#REF!</v>
      </c>
      <c r="V278" s="36" t="e">
        <f>'Рейтинговая таблица организаций'!#REF!</f>
        <v>#REF!</v>
      </c>
    </row>
    <row r="279" spans="1:22">
      <c r="A279" s="33" t="e">
        <f>'бланки '!#REF!</f>
        <v>#REF!</v>
      </c>
      <c r="B279" s="33" t="e">
        <f>'Рейтинговая таблица организаций'!#REF!</f>
        <v>#REF!</v>
      </c>
      <c r="C279" s="31" t="e">
        <f>'Рейтинговая таблица организаций'!#REF!</f>
        <v>#REF!</v>
      </c>
      <c r="D279" s="31" t="e">
        <f>'Рейтинговая таблица организаций'!#REF!</f>
        <v>#REF!</v>
      </c>
      <c r="E279" s="31" t="e">
        <f>'Рейтинговая таблица организаций'!#REF!</f>
        <v>#REF!</v>
      </c>
      <c r="F279" s="35" t="e">
        <f>'Рейтинговая таблица организаций'!#REF!</f>
        <v>#REF!</v>
      </c>
      <c r="G279" s="31" t="e">
        <f>'Рейтинговая таблица организаций'!#REF!</f>
        <v>#REF!</v>
      </c>
      <c r="H279" s="31" t="e">
        <f>'Рейтинговая таблица организаций'!#REF!</f>
        <v>#REF!</v>
      </c>
      <c r="I279" s="35" t="e">
        <f>'Рейтинговая таблица организаций'!#REF!</f>
        <v>#REF!</v>
      </c>
      <c r="J279" s="31" t="e">
        <f>'Рейтинговая таблица организаций'!#REF!</f>
        <v>#REF!</v>
      </c>
      <c r="K279" s="32" t="e">
        <f>'Рейтинговая таблица организаций'!#REF!</f>
        <v>#REF!</v>
      </c>
      <c r="L279" s="32" t="e">
        <f>'Рейтинговая таблица организаций'!#REF!</f>
        <v>#REF!</v>
      </c>
      <c r="M279" s="35" t="e">
        <f>'Рейтинговая таблица организаций'!#REF!</f>
        <v>#REF!</v>
      </c>
      <c r="N279" s="31" t="e">
        <f>'Рейтинговая таблица организаций'!#REF!</f>
        <v>#REF!</v>
      </c>
      <c r="O279" s="31" t="e">
        <f>'Рейтинговая таблица организаций'!#REF!</f>
        <v>#REF!</v>
      </c>
      <c r="P279" s="31" t="e">
        <f>'Рейтинговая таблица организаций'!#REF!</f>
        <v>#REF!</v>
      </c>
      <c r="Q279" s="35" t="e">
        <f>'Рейтинговая таблица организаций'!#REF!</f>
        <v>#REF!</v>
      </c>
      <c r="R279" s="31" t="e">
        <f>'Рейтинговая таблица организаций'!#REF!</f>
        <v>#REF!</v>
      </c>
      <c r="S279" s="31" t="e">
        <f>'Рейтинговая таблица организаций'!#REF!</f>
        <v>#REF!</v>
      </c>
      <c r="T279" s="31" t="e">
        <f>'Рейтинговая таблица организаций'!#REF!</f>
        <v>#REF!</v>
      </c>
      <c r="U279" s="35" t="e">
        <f>'Рейтинговая таблица организаций'!#REF!</f>
        <v>#REF!</v>
      </c>
      <c r="V279" s="36" t="e">
        <f>'Рейтинговая таблица организаций'!#REF!</f>
        <v>#REF!</v>
      </c>
    </row>
    <row r="280" spans="1:22">
      <c r="A280" s="33" t="e">
        <f>'бланки '!#REF!</f>
        <v>#REF!</v>
      </c>
      <c r="B280" s="33" t="e">
        <f>'Рейтинговая таблица организаций'!#REF!</f>
        <v>#REF!</v>
      </c>
      <c r="C280" s="31" t="e">
        <f>'Рейтинговая таблица организаций'!#REF!</f>
        <v>#REF!</v>
      </c>
      <c r="D280" s="31" t="e">
        <f>'Рейтинговая таблица организаций'!#REF!</f>
        <v>#REF!</v>
      </c>
      <c r="E280" s="31" t="e">
        <f>'Рейтинговая таблица организаций'!#REF!</f>
        <v>#REF!</v>
      </c>
      <c r="F280" s="35" t="e">
        <f>'Рейтинговая таблица организаций'!#REF!</f>
        <v>#REF!</v>
      </c>
      <c r="G280" s="31" t="e">
        <f>'Рейтинговая таблица организаций'!#REF!</f>
        <v>#REF!</v>
      </c>
      <c r="H280" s="31" t="e">
        <f>'Рейтинговая таблица организаций'!#REF!</f>
        <v>#REF!</v>
      </c>
      <c r="I280" s="35" t="e">
        <f>'Рейтинговая таблица организаций'!#REF!</f>
        <v>#REF!</v>
      </c>
      <c r="J280" s="31" t="e">
        <f>'Рейтинговая таблица организаций'!#REF!</f>
        <v>#REF!</v>
      </c>
      <c r="K280" s="32" t="e">
        <f>'Рейтинговая таблица организаций'!#REF!</f>
        <v>#REF!</v>
      </c>
      <c r="L280" s="32" t="e">
        <f>'Рейтинговая таблица организаций'!#REF!</f>
        <v>#REF!</v>
      </c>
      <c r="M280" s="35" t="e">
        <f>'Рейтинговая таблица организаций'!#REF!</f>
        <v>#REF!</v>
      </c>
      <c r="N280" s="31" t="e">
        <f>'Рейтинговая таблица организаций'!#REF!</f>
        <v>#REF!</v>
      </c>
      <c r="O280" s="31" t="e">
        <f>'Рейтинговая таблица организаций'!#REF!</f>
        <v>#REF!</v>
      </c>
      <c r="P280" s="31" t="e">
        <f>'Рейтинговая таблица организаций'!#REF!</f>
        <v>#REF!</v>
      </c>
      <c r="Q280" s="35" t="e">
        <f>'Рейтинговая таблица организаций'!#REF!</f>
        <v>#REF!</v>
      </c>
      <c r="R280" s="31" t="e">
        <f>'Рейтинговая таблица организаций'!#REF!</f>
        <v>#REF!</v>
      </c>
      <c r="S280" s="31" t="e">
        <f>'Рейтинговая таблица организаций'!#REF!</f>
        <v>#REF!</v>
      </c>
      <c r="T280" s="31" t="e">
        <f>'Рейтинговая таблица организаций'!#REF!</f>
        <v>#REF!</v>
      </c>
      <c r="U280" s="35" t="e">
        <f>'Рейтинговая таблица организаций'!#REF!</f>
        <v>#REF!</v>
      </c>
      <c r="V280" s="36" t="e">
        <f>'Рейтинговая таблица организаций'!#REF!</f>
        <v>#REF!</v>
      </c>
    </row>
    <row r="281" spans="1:22">
      <c r="A281" s="33" t="e">
        <f>'бланки '!#REF!</f>
        <v>#REF!</v>
      </c>
      <c r="B281" s="33" t="e">
        <f>'Рейтинговая таблица организаций'!#REF!</f>
        <v>#REF!</v>
      </c>
      <c r="C281" s="31" t="e">
        <f>'Рейтинговая таблица организаций'!#REF!</f>
        <v>#REF!</v>
      </c>
      <c r="D281" s="31" t="e">
        <f>'Рейтинговая таблица организаций'!#REF!</f>
        <v>#REF!</v>
      </c>
      <c r="E281" s="31" t="e">
        <f>'Рейтинговая таблица организаций'!#REF!</f>
        <v>#REF!</v>
      </c>
      <c r="F281" s="35" t="e">
        <f>'Рейтинговая таблица организаций'!#REF!</f>
        <v>#REF!</v>
      </c>
      <c r="G281" s="31" t="e">
        <f>'Рейтинговая таблица организаций'!#REF!</f>
        <v>#REF!</v>
      </c>
      <c r="H281" s="31" t="e">
        <f>'Рейтинговая таблица организаций'!#REF!</f>
        <v>#REF!</v>
      </c>
      <c r="I281" s="35" t="e">
        <f>'Рейтинговая таблица организаций'!#REF!</f>
        <v>#REF!</v>
      </c>
      <c r="J281" s="31" t="e">
        <f>'Рейтинговая таблица организаций'!#REF!</f>
        <v>#REF!</v>
      </c>
      <c r="K281" s="32" t="e">
        <f>'Рейтинговая таблица организаций'!#REF!</f>
        <v>#REF!</v>
      </c>
      <c r="L281" s="32" t="e">
        <f>'Рейтинговая таблица организаций'!#REF!</f>
        <v>#REF!</v>
      </c>
      <c r="M281" s="35" t="e">
        <f>'Рейтинговая таблица организаций'!#REF!</f>
        <v>#REF!</v>
      </c>
      <c r="N281" s="31" t="e">
        <f>'Рейтинговая таблица организаций'!#REF!</f>
        <v>#REF!</v>
      </c>
      <c r="O281" s="31" t="e">
        <f>'Рейтинговая таблица организаций'!#REF!</f>
        <v>#REF!</v>
      </c>
      <c r="P281" s="31" t="e">
        <f>'Рейтинговая таблица организаций'!#REF!</f>
        <v>#REF!</v>
      </c>
      <c r="Q281" s="35" t="e">
        <f>'Рейтинговая таблица организаций'!#REF!</f>
        <v>#REF!</v>
      </c>
      <c r="R281" s="31" t="e">
        <f>'Рейтинговая таблица организаций'!#REF!</f>
        <v>#REF!</v>
      </c>
      <c r="S281" s="31" t="e">
        <f>'Рейтинговая таблица организаций'!#REF!</f>
        <v>#REF!</v>
      </c>
      <c r="T281" s="31" t="e">
        <f>'Рейтинговая таблица организаций'!#REF!</f>
        <v>#REF!</v>
      </c>
      <c r="U281" s="35" t="e">
        <f>'Рейтинговая таблица организаций'!#REF!</f>
        <v>#REF!</v>
      </c>
      <c r="V281" s="36" t="e">
        <f>'Рейтинговая таблица организаций'!#REF!</f>
        <v>#REF!</v>
      </c>
    </row>
    <row r="282" spans="1:22">
      <c r="A282" s="33" t="e">
        <f>'бланки '!#REF!</f>
        <v>#REF!</v>
      </c>
      <c r="B282" s="33" t="e">
        <f>'Рейтинговая таблица организаций'!#REF!</f>
        <v>#REF!</v>
      </c>
      <c r="C282" s="31" t="e">
        <f>'Рейтинговая таблица организаций'!#REF!</f>
        <v>#REF!</v>
      </c>
      <c r="D282" s="31" t="e">
        <f>'Рейтинговая таблица организаций'!#REF!</f>
        <v>#REF!</v>
      </c>
      <c r="E282" s="31" t="e">
        <f>'Рейтинговая таблица организаций'!#REF!</f>
        <v>#REF!</v>
      </c>
      <c r="F282" s="35" t="e">
        <f>'Рейтинговая таблица организаций'!#REF!</f>
        <v>#REF!</v>
      </c>
      <c r="G282" s="31" t="e">
        <f>'Рейтинговая таблица организаций'!#REF!</f>
        <v>#REF!</v>
      </c>
      <c r="H282" s="31" t="e">
        <f>'Рейтинговая таблица организаций'!#REF!</f>
        <v>#REF!</v>
      </c>
      <c r="I282" s="35" t="e">
        <f>'Рейтинговая таблица организаций'!#REF!</f>
        <v>#REF!</v>
      </c>
      <c r="J282" s="31" t="e">
        <f>'Рейтинговая таблица организаций'!#REF!</f>
        <v>#REF!</v>
      </c>
      <c r="K282" s="32" t="e">
        <f>'Рейтинговая таблица организаций'!#REF!</f>
        <v>#REF!</v>
      </c>
      <c r="L282" s="32" t="e">
        <f>'Рейтинговая таблица организаций'!#REF!</f>
        <v>#REF!</v>
      </c>
      <c r="M282" s="35" t="e">
        <f>'Рейтинговая таблица организаций'!#REF!</f>
        <v>#REF!</v>
      </c>
      <c r="N282" s="31" t="e">
        <f>'Рейтинговая таблица организаций'!#REF!</f>
        <v>#REF!</v>
      </c>
      <c r="O282" s="31" t="e">
        <f>'Рейтинговая таблица организаций'!#REF!</f>
        <v>#REF!</v>
      </c>
      <c r="P282" s="31" t="e">
        <f>'Рейтинговая таблица организаций'!#REF!</f>
        <v>#REF!</v>
      </c>
      <c r="Q282" s="35" t="e">
        <f>'Рейтинговая таблица организаций'!#REF!</f>
        <v>#REF!</v>
      </c>
      <c r="R282" s="31" t="e">
        <f>'Рейтинговая таблица организаций'!#REF!</f>
        <v>#REF!</v>
      </c>
      <c r="S282" s="31" t="e">
        <f>'Рейтинговая таблица организаций'!#REF!</f>
        <v>#REF!</v>
      </c>
      <c r="T282" s="31" t="e">
        <f>'Рейтинговая таблица организаций'!#REF!</f>
        <v>#REF!</v>
      </c>
      <c r="U282" s="35" t="e">
        <f>'Рейтинговая таблица организаций'!#REF!</f>
        <v>#REF!</v>
      </c>
      <c r="V282" s="36" t="e">
        <f>'Рейтинговая таблица организаций'!#REF!</f>
        <v>#REF!</v>
      </c>
    </row>
    <row r="283" spans="1:22">
      <c r="A283" s="33" t="e">
        <f>'бланки '!#REF!</f>
        <v>#REF!</v>
      </c>
      <c r="B283" s="33" t="e">
        <f>'Рейтинговая таблица организаций'!#REF!</f>
        <v>#REF!</v>
      </c>
      <c r="C283" s="31" t="e">
        <f>'Рейтинговая таблица организаций'!#REF!</f>
        <v>#REF!</v>
      </c>
      <c r="D283" s="31" t="e">
        <f>'Рейтинговая таблица организаций'!#REF!</f>
        <v>#REF!</v>
      </c>
      <c r="E283" s="31" t="e">
        <f>'Рейтинговая таблица организаций'!#REF!</f>
        <v>#REF!</v>
      </c>
      <c r="F283" s="35" t="e">
        <f>'Рейтинговая таблица организаций'!#REF!</f>
        <v>#REF!</v>
      </c>
      <c r="G283" s="31" t="e">
        <f>'Рейтинговая таблица организаций'!#REF!</f>
        <v>#REF!</v>
      </c>
      <c r="H283" s="31" t="e">
        <f>'Рейтинговая таблица организаций'!#REF!</f>
        <v>#REF!</v>
      </c>
      <c r="I283" s="35" t="e">
        <f>'Рейтинговая таблица организаций'!#REF!</f>
        <v>#REF!</v>
      </c>
      <c r="J283" s="31" t="e">
        <f>'Рейтинговая таблица организаций'!#REF!</f>
        <v>#REF!</v>
      </c>
      <c r="K283" s="32" t="e">
        <f>'Рейтинговая таблица организаций'!#REF!</f>
        <v>#REF!</v>
      </c>
      <c r="L283" s="32" t="e">
        <f>'Рейтинговая таблица организаций'!#REF!</f>
        <v>#REF!</v>
      </c>
      <c r="M283" s="35" t="e">
        <f>'Рейтинговая таблица организаций'!#REF!</f>
        <v>#REF!</v>
      </c>
      <c r="N283" s="31" t="e">
        <f>'Рейтинговая таблица организаций'!#REF!</f>
        <v>#REF!</v>
      </c>
      <c r="O283" s="31" t="e">
        <f>'Рейтинговая таблица организаций'!#REF!</f>
        <v>#REF!</v>
      </c>
      <c r="P283" s="31" t="e">
        <f>'Рейтинговая таблица организаций'!#REF!</f>
        <v>#REF!</v>
      </c>
      <c r="Q283" s="35" t="e">
        <f>'Рейтинговая таблица организаций'!#REF!</f>
        <v>#REF!</v>
      </c>
      <c r="R283" s="31" t="e">
        <f>'Рейтинговая таблица организаций'!#REF!</f>
        <v>#REF!</v>
      </c>
      <c r="S283" s="31" t="e">
        <f>'Рейтинговая таблица организаций'!#REF!</f>
        <v>#REF!</v>
      </c>
      <c r="T283" s="31" t="e">
        <f>'Рейтинговая таблица организаций'!#REF!</f>
        <v>#REF!</v>
      </c>
      <c r="U283" s="35" t="e">
        <f>'Рейтинговая таблица организаций'!#REF!</f>
        <v>#REF!</v>
      </c>
      <c r="V283" s="36" t="e">
        <f>'Рейтинговая таблица организаций'!#REF!</f>
        <v>#REF!</v>
      </c>
    </row>
    <row r="284" spans="1:22">
      <c r="A284" s="33" t="e">
        <f>'бланки '!#REF!</f>
        <v>#REF!</v>
      </c>
      <c r="B284" s="33" t="e">
        <f>'Рейтинговая таблица организаций'!#REF!</f>
        <v>#REF!</v>
      </c>
      <c r="C284" s="31" t="e">
        <f>'Рейтинговая таблица организаций'!#REF!</f>
        <v>#REF!</v>
      </c>
      <c r="D284" s="31" t="e">
        <f>'Рейтинговая таблица организаций'!#REF!</f>
        <v>#REF!</v>
      </c>
      <c r="E284" s="31" t="e">
        <f>'Рейтинговая таблица организаций'!#REF!</f>
        <v>#REF!</v>
      </c>
      <c r="F284" s="35" t="e">
        <f>'Рейтинговая таблица организаций'!#REF!</f>
        <v>#REF!</v>
      </c>
      <c r="G284" s="31" t="e">
        <f>'Рейтинговая таблица организаций'!#REF!</f>
        <v>#REF!</v>
      </c>
      <c r="H284" s="31" t="e">
        <f>'Рейтинговая таблица организаций'!#REF!</f>
        <v>#REF!</v>
      </c>
      <c r="I284" s="35" t="e">
        <f>'Рейтинговая таблица организаций'!#REF!</f>
        <v>#REF!</v>
      </c>
      <c r="J284" s="31" t="e">
        <f>'Рейтинговая таблица организаций'!#REF!</f>
        <v>#REF!</v>
      </c>
      <c r="K284" s="32" t="e">
        <f>'Рейтинговая таблица организаций'!#REF!</f>
        <v>#REF!</v>
      </c>
      <c r="L284" s="32" t="e">
        <f>'Рейтинговая таблица организаций'!#REF!</f>
        <v>#REF!</v>
      </c>
      <c r="M284" s="35" t="e">
        <f>'Рейтинговая таблица организаций'!#REF!</f>
        <v>#REF!</v>
      </c>
      <c r="N284" s="31" t="e">
        <f>'Рейтинговая таблица организаций'!#REF!</f>
        <v>#REF!</v>
      </c>
      <c r="O284" s="31" t="e">
        <f>'Рейтинговая таблица организаций'!#REF!</f>
        <v>#REF!</v>
      </c>
      <c r="P284" s="31" t="e">
        <f>'Рейтинговая таблица организаций'!#REF!</f>
        <v>#REF!</v>
      </c>
      <c r="Q284" s="35" t="e">
        <f>'Рейтинговая таблица организаций'!#REF!</f>
        <v>#REF!</v>
      </c>
      <c r="R284" s="31" t="e">
        <f>'Рейтинговая таблица организаций'!#REF!</f>
        <v>#REF!</v>
      </c>
      <c r="S284" s="31" t="e">
        <f>'Рейтинговая таблица организаций'!#REF!</f>
        <v>#REF!</v>
      </c>
      <c r="T284" s="31" t="e">
        <f>'Рейтинговая таблица организаций'!#REF!</f>
        <v>#REF!</v>
      </c>
      <c r="U284" s="35" t="e">
        <f>'Рейтинговая таблица организаций'!#REF!</f>
        <v>#REF!</v>
      </c>
      <c r="V284" s="36" t="e">
        <f>'Рейтинговая таблица организаций'!#REF!</f>
        <v>#REF!</v>
      </c>
    </row>
    <row r="285" spans="1:22">
      <c r="A285" s="33" t="e">
        <f>'бланки '!#REF!</f>
        <v>#REF!</v>
      </c>
      <c r="B285" s="33" t="e">
        <f>'Рейтинговая таблица организаций'!#REF!</f>
        <v>#REF!</v>
      </c>
      <c r="C285" s="31" t="e">
        <f>'Рейтинговая таблица организаций'!#REF!</f>
        <v>#REF!</v>
      </c>
      <c r="D285" s="31" t="e">
        <f>'Рейтинговая таблица организаций'!#REF!</f>
        <v>#REF!</v>
      </c>
      <c r="E285" s="31" t="e">
        <f>'Рейтинговая таблица организаций'!#REF!</f>
        <v>#REF!</v>
      </c>
      <c r="F285" s="35" t="e">
        <f>'Рейтинговая таблица организаций'!#REF!</f>
        <v>#REF!</v>
      </c>
      <c r="G285" s="31" t="e">
        <f>'Рейтинговая таблица организаций'!#REF!</f>
        <v>#REF!</v>
      </c>
      <c r="H285" s="31" t="e">
        <f>'Рейтинговая таблица организаций'!#REF!</f>
        <v>#REF!</v>
      </c>
      <c r="I285" s="35" t="e">
        <f>'Рейтинговая таблица организаций'!#REF!</f>
        <v>#REF!</v>
      </c>
      <c r="J285" s="31" t="e">
        <f>'Рейтинговая таблица организаций'!#REF!</f>
        <v>#REF!</v>
      </c>
      <c r="K285" s="32" t="e">
        <f>'Рейтинговая таблица организаций'!#REF!</f>
        <v>#REF!</v>
      </c>
      <c r="L285" s="32" t="e">
        <f>'Рейтинговая таблица организаций'!#REF!</f>
        <v>#REF!</v>
      </c>
      <c r="M285" s="35" t="e">
        <f>'Рейтинговая таблица организаций'!#REF!</f>
        <v>#REF!</v>
      </c>
      <c r="N285" s="31" t="e">
        <f>'Рейтинговая таблица организаций'!#REF!</f>
        <v>#REF!</v>
      </c>
      <c r="O285" s="31" t="e">
        <f>'Рейтинговая таблица организаций'!#REF!</f>
        <v>#REF!</v>
      </c>
      <c r="P285" s="31" t="e">
        <f>'Рейтинговая таблица организаций'!#REF!</f>
        <v>#REF!</v>
      </c>
      <c r="Q285" s="35" t="e">
        <f>'Рейтинговая таблица организаций'!#REF!</f>
        <v>#REF!</v>
      </c>
      <c r="R285" s="31" t="e">
        <f>'Рейтинговая таблица организаций'!#REF!</f>
        <v>#REF!</v>
      </c>
      <c r="S285" s="31" t="e">
        <f>'Рейтинговая таблица организаций'!#REF!</f>
        <v>#REF!</v>
      </c>
      <c r="T285" s="31" t="e">
        <f>'Рейтинговая таблица организаций'!#REF!</f>
        <v>#REF!</v>
      </c>
      <c r="U285" s="35" t="e">
        <f>'Рейтинговая таблица организаций'!#REF!</f>
        <v>#REF!</v>
      </c>
      <c r="V285" s="36" t="e">
        <f>'Рейтинговая таблица организаций'!#REF!</f>
        <v>#REF!</v>
      </c>
    </row>
    <row r="286" spans="1:22">
      <c r="A286" s="33" t="e">
        <f>'бланки '!#REF!</f>
        <v>#REF!</v>
      </c>
      <c r="B286" s="33" t="e">
        <f>'Рейтинговая таблица организаций'!#REF!</f>
        <v>#REF!</v>
      </c>
      <c r="C286" s="31" t="e">
        <f>'Рейтинговая таблица организаций'!#REF!</f>
        <v>#REF!</v>
      </c>
      <c r="D286" s="31" t="e">
        <f>'Рейтинговая таблица организаций'!#REF!</f>
        <v>#REF!</v>
      </c>
      <c r="E286" s="31" t="e">
        <f>'Рейтинговая таблица организаций'!#REF!</f>
        <v>#REF!</v>
      </c>
      <c r="F286" s="35" t="e">
        <f>'Рейтинговая таблица организаций'!#REF!</f>
        <v>#REF!</v>
      </c>
      <c r="G286" s="31" t="e">
        <f>'Рейтинговая таблица организаций'!#REF!</f>
        <v>#REF!</v>
      </c>
      <c r="H286" s="31" t="e">
        <f>'Рейтинговая таблица организаций'!#REF!</f>
        <v>#REF!</v>
      </c>
      <c r="I286" s="35" t="e">
        <f>'Рейтинговая таблица организаций'!#REF!</f>
        <v>#REF!</v>
      </c>
      <c r="J286" s="31" t="e">
        <f>'Рейтинговая таблица организаций'!#REF!</f>
        <v>#REF!</v>
      </c>
      <c r="K286" s="32" t="e">
        <f>'Рейтинговая таблица организаций'!#REF!</f>
        <v>#REF!</v>
      </c>
      <c r="L286" s="32" t="e">
        <f>'Рейтинговая таблица организаций'!#REF!</f>
        <v>#REF!</v>
      </c>
      <c r="M286" s="35" t="e">
        <f>'Рейтинговая таблица организаций'!#REF!</f>
        <v>#REF!</v>
      </c>
      <c r="N286" s="31" t="e">
        <f>'Рейтинговая таблица организаций'!#REF!</f>
        <v>#REF!</v>
      </c>
      <c r="O286" s="31" t="e">
        <f>'Рейтинговая таблица организаций'!#REF!</f>
        <v>#REF!</v>
      </c>
      <c r="P286" s="31" t="e">
        <f>'Рейтинговая таблица организаций'!#REF!</f>
        <v>#REF!</v>
      </c>
      <c r="Q286" s="35" t="e">
        <f>'Рейтинговая таблица организаций'!#REF!</f>
        <v>#REF!</v>
      </c>
      <c r="R286" s="31" t="e">
        <f>'Рейтинговая таблица организаций'!#REF!</f>
        <v>#REF!</v>
      </c>
      <c r="S286" s="31" t="e">
        <f>'Рейтинговая таблица организаций'!#REF!</f>
        <v>#REF!</v>
      </c>
      <c r="T286" s="31" t="e">
        <f>'Рейтинговая таблица организаций'!#REF!</f>
        <v>#REF!</v>
      </c>
      <c r="U286" s="35" t="e">
        <f>'Рейтинговая таблица организаций'!#REF!</f>
        <v>#REF!</v>
      </c>
      <c r="V286" s="36" t="e">
        <f>'Рейтинговая таблица организаций'!#REF!</f>
        <v>#REF!</v>
      </c>
    </row>
    <row r="287" spans="1:22">
      <c r="A287" s="33" t="e">
        <f>'бланки '!#REF!</f>
        <v>#REF!</v>
      </c>
      <c r="B287" s="33" t="e">
        <f>'Рейтинговая таблица организаций'!#REF!</f>
        <v>#REF!</v>
      </c>
      <c r="C287" s="31" t="e">
        <f>'Рейтинговая таблица организаций'!#REF!</f>
        <v>#REF!</v>
      </c>
      <c r="D287" s="31" t="e">
        <f>'Рейтинговая таблица организаций'!#REF!</f>
        <v>#REF!</v>
      </c>
      <c r="E287" s="31" t="e">
        <f>'Рейтинговая таблица организаций'!#REF!</f>
        <v>#REF!</v>
      </c>
      <c r="F287" s="35" t="e">
        <f>'Рейтинговая таблица организаций'!#REF!</f>
        <v>#REF!</v>
      </c>
      <c r="G287" s="31" t="e">
        <f>'Рейтинговая таблица организаций'!#REF!</f>
        <v>#REF!</v>
      </c>
      <c r="H287" s="31" t="e">
        <f>'Рейтинговая таблица организаций'!#REF!</f>
        <v>#REF!</v>
      </c>
      <c r="I287" s="35" t="e">
        <f>'Рейтинговая таблица организаций'!#REF!</f>
        <v>#REF!</v>
      </c>
      <c r="J287" s="31" t="e">
        <f>'Рейтинговая таблица организаций'!#REF!</f>
        <v>#REF!</v>
      </c>
      <c r="K287" s="32" t="e">
        <f>'Рейтинговая таблица организаций'!#REF!</f>
        <v>#REF!</v>
      </c>
      <c r="L287" s="32" t="e">
        <f>'Рейтинговая таблица организаций'!#REF!</f>
        <v>#REF!</v>
      </c>
      <c r="M287" s="35" t="e">
        <f>'Рейтинговая таблица организаций'!#REF!</f>
        <v>#REF!</v>
      </c>
      <c r="N287" s="31" t="e">
        <f>'Рейтинговая таблица организаций'!#REF!</f>
        <v>#REF!</v>
      </c>
      <c r="O287" s="31" t="e">
        <f>'Рейтинговая таблица организаций'!#REF!</f>
        <v>#REF!</v>
      </c>
      <c r="P287" s="31" t="e">
        <f>'Рейтинговая таблица организаций'!#REF!</f>
        <v>#REF!</v>
      </c>
      <c r="Q287" s="35" t="e">
        <f>'Рейтинговая таблица организаций'!#REF!</f>
        <v>#REF!</v>
      </c>
      <c r="R287" s="31" t="e">
        <f>'Рейтинговая таблица организаций'!#REF!</f>
        <v>#REF!</v>
      </c>
      <c r="S287" s="31" t="e">
        <f>'Рейтинговая таблица организаций'!#REF!</f>
        <v>#REF!</v>
      </c>
      <c r="T287" s="31" t="e">
        <f>'Рейтинговая таблица организаций'!#REF!</f>
        <v>#REF!</v>
      </c>
      <c r="U287" s="35" t="e">
        <f>'Рейтинговая таблица организаций'!#REF!</f>
        <v>#REF!</v>
      </c>
      <c r="V287" s="36" t="e">
        <f>'Рейтинговая таблица организаций'!#REF!</f>
        <v>#REF!</v>
      </c>
    </row>
    <row r="288" spans="1:22">
      <c r="A288" s="33" t="e">
        <f>'бланки '!#REF!</f>
        <v>#REF!</v>
      </c>
      <c r="B288" s="33" t="e">
        <f>'Рейтинговая таблица организаций'!#REF!</f>
        <v>#REF!</v>
      </c>
      <c r="C288" s="31" t="e">
        <f>'Рейтинговая таблица организаций'!#REF!</f>
        <v>#REF!</v>
      </c>
      <c r="D288" s="31" t="e">
        <f>'Рейтинговая таблица организаций'!#REF!</f>
        <v>#REF!</v>
      </c>
      <c r="E288" s="31" t="e">
        <f>'Рейтинговая таблица организаций'!#REF!</f>
        <v>#REF!</v>
      </c>
      <c r="F288" s="35" t="e">
        <f>'Рейтинговая таблица организаций'!#REF!</f>
        <v>#REF!</v>
      </c>
      <c r="G288" s="31" t="e">
        <f>'Рейтинговая таблица организаций'!#REF!</f>
        <v>#REF!</v>
      </c>
      <c r="H288" s="31" t="e">
        <f>'Рейтинговая таблица организаций'!#REF!</f>
        <v>#REF!</v>
      </c>
      <c r="I288" s="35" t="e">
        <f>'Рейтинговая таблица организаций'!#REF!</f>
        <v>#REF!</v>
      </c>
      <c r="J288" s="31" t="e">
        <f>'Рейтинговая таблица организаций'!#REF!</f>
        <v>#REF!</v>
      </c>
      <c r="K288" s="32" t="e">
        <f>'Рейтинговая таблица организаций'!#REF!</f>
        <v>#REF!</v>
      </c>
      <c r="L288" s="32" t="e">
        <f>'Рейтинговая таблица организаций'!#REF!</f>
        <v>#REF!</v>
      </c>
      <c r="M288" s="35" t="e">
        <f>'Рейтинговая таблица организаций'!#REF!</f>
        <v>#REF!</v>
      </c>
      <c r="N288" s="31" t="e">
        <f>'Рейтинговая таблица организаций'!#REF!</f>
        <v>#REF!</v>
      </c>
      <c r="O288" s="31" t="e">
        <f>'Рейтинговая таблица организаций'!#REF!</f>
        <v>#REF!</v>
      </c>
      <c r="P288" s="31" t="e">
        <f>'Рейтинговая таблица организаций'!#REF!</f>
        <v>#REF!</v>
      </c>
      <c r="Q288" s="35" t="e">
        <f>'Рейтинговая таблица организаций'!#REF!</f>
        <v>#REF!</v>
      </c>
      <c r="R288" s="31" t="e">
        <f>'Рейтинговая таблица организаций'!#REF!</f>
        <v>#REF!</v>
      </c>
      <c r="S288" s="31" t="e">
        <f>'Рейтинговая таблица организаций'!#REF!</f>
        <v>#REF!</v>
      </c>
      <c r="T288" s="31" t="e">
        <f>'Рейтинговая таблица организаций'!#REF!</f>
        <v>#REF!</v>
      </c>
      <c r="U288" s="35" t="e">
        <f>'Рейтинговая таблица организаций'!#REF!</f>
        <v>#REF!</v>
      </c>
      <c r="V288" s="36" t="e">
        <f>'Рейтинговая таблица организаций'!#REF!</f>
        <v>#REF!</v>
      </c>
    </row>
    <row r="289" spans="1:22">
      <c r="A289" s="33" t="e">
        <f>'бланки '!#REF!</f>
        <v>#REF!</v>
      </c>
      <c r="B289" s="33" t="e">
        <f>'Рейтинговая таблица организаций'!#REF!</f>
        <v>#REF!</v>
      </c>
      <c r="C289" s="31" t="e">
        <f>'Рейтинговая таблица организаций'!#REF!</f>
        <v>#REF!</v>
      </c>
      <c r="D289" s="31" t="e">
        <f>'Рейтинговая таблица организаций'!#REF!</f>
        <v>#REF!</v>
      </c>
      <c r="E289" s="31" t="e">
        <f>'Рейтинговая таблица организаций'!#REF!</f>
        <v>#REF!</v>
      </c>
      <c r="F289" s="35" t="e">
        <f>'Рейтинговая таблица организаций'!#REF!</f>
        <v>#REF!</v>
      </c>
      <c r="G289" s="31" t="e">
        <f>'Рейтинговая таблица организаций'!#REF!</f>
        <v>#REF!</v>
      </c>
      <c r="H289" s="31" t="e">
        <f>'Рейтинговая таблица организаций'!#REF!</f>
        <v>#REF!</v>
      </c>
      <c r="I289" s="35" t="e">
        <f>'Рейтинговая таблица организаций'!#REF!</f>
        <v>#REF!</v>
      </c>
      <c r="J289" s="31" t="e">
        <f>'Рейтинговая таблица организаций'!#REF!</f>
        <v>#REF!</v>
      </c>
      <c r="K289" s="32" t="e">
        <f>'Рейтинговая таблица организаций'!#REF!</f>
        <v>#REF!</v>
      </c>
      <c r="L289" s="32" t="e">
        <f>'Рейтинговая таблица организаций'!#REF!</f>
        <v>#REF!</v>
      </c>
      <c r="M289" s="35" t="e">
        <f>'Рейтинговая таблица организаций'!#REF!</f>
        <v>#REF!</v>
      </c>
      <c r="N289" s="31" t="e">
        <f>'Рейтинговая таблица организаций'!#REF!</f>
        <v>#REF!</v>
      </c>
      <c r="O289" s="31" t="e">
        <f>'Рейтинговая таблица организаций'!#REF!</f>
        <v>#REF!</v>
      </c>
      <c r="P289" s="31" t="e">
        <f>'Рейтинговая таблица организаций'!#REF!</f>
        <v>#REF!</v>
      </c>
      <c r="Q289" s="35" t="e">
        <f>'Рейтинговая таблица организаций'!#REF!</f>
        <v>#REF!</v>
      </c>
      <c r="R289" s="31" t="e">
        <f>'Рейтинговая таблица организаций'!#REF!</f>
        <v>#REF!</v>
      </c>
      <c r="S289" s="31" t="e">
        <f>'Рейтинговая таблица организаций'!#REF!</f>
        <v>#REF!</v>
      </c>
      <c r="T289" s="31" t="e">
        <f>'Рейтинговая таблица организаций'!#REF!</f>
        <v>#REF!</v>
      </c>
      <c r="U289" s="35" t="e">
        <f>'Рейтинговая таблица организаций'!#REF!</f>
        <v>#REF!</v>
      </c>
      <c r="V289" s="36" t="e">
        <f>'Рейтинговая таблица организаций'!#REF!</f>
        <v>#REF!</v>
      </c>
    </row>
    <row r="290" spans="1:22">
      <c r="A290" s="33" t="e">
        <f>'бланки '!#REF!</f>
        <v>#REF!</v>
      </c>
      <c r="B290" s="33" t="e">
        <f>'Рейтинговая таблица организаций'!#REF!</f>
        <v>#REF!</v>
      </c>
      <c r="C290" s="31" t="e">
        <f>'Рейтинговая таблица организаций'!#REF!</f>
        <v>#REF!</v>
      </c>
      <c r="D290" s="31" t="e">
        <f>'Рейтинговая таблица организаций'!#REF!</f>
        <v>#REF!</v>
      </c>
      <c r="E290" s="31" t="e">
        <f>'Рейтинговая таблица организаций'!#REF!</f>
        <v>#REF!</v>
      </c>
      <c r="F290" s="35" t="e">
        <f>'Рейтинговая таблица организаций'!#REF!</f>
        <v>#REF!</v>
      </c>
      <c r="G290" s="31" t="e">
        <f>'Рейтинговая таблица организаций'!#REF!</f>
        <v>#REF!</v>
      </c>
      <c r="H290" s="31" t="e">
        <f>'Рейтинговая таблица организаций'!#REF!</f>
        <v>#REF!</v>
      </c>
      <c r="I290" s="35" t="e">
        <f>'Рейтинговая таблица организаций'!#REF!</f>
        <v>#REF!</v>
      </c>
      <c r="J290" s="31" t="e">
        <f>'Рейтинговая таблица организаций'!#REF!</f>
        <v>#REF!</v>
      </c>
      <c r="K290" s="32" t="e">
        <f>'Рейтинговая таблица организаций'!#REF!</f>
        <v>#REF!</v>
      </c>
      <c r="L290" s="32" t="e">
        <f>'Рейтинговая таблица организаций'!#REF!</f>
        <v>#REF!</v>
      </c>
      <c r="M290" s="35" t="e">
        <f>'Рейтинговая таблица организаций'!#REF!</f>
        <v>#REF!</v>
      </c>
      <c r="N290" s="31" t="e">
        <f>'Рейтинговая таблица организаций'!#REF!</f>
        <v>#REF!</v>
      </c>
      <c r="O290" s="31" t="e">
        <f>'Рейтинговая таблица организаций'!#REF!</f>
        <v>#REF!</v>
      </c>
      <c r="P290" s="31" t="e">
        <f>'Рейтинговая таблица организаций'!#REF!</f>
        <v>#REF!</v>
      </c>
      <c r="Q290" s="35" t="e">
        <f>'Рейтинговая таблица организаций'!#REF!</f>
        <v>#REF!</v>
      </c>
      <c r="R290" s="31" t="e">
        <f>'Рейтинговая таблица организаций'!#REF!</f>
        <v>#REF!</v>
      </c>
      <c r="S290" s="31" t="e">
        <f>'Рейтинговая таблица организаций'!#REF!</f>
        <v>#REF!</v>
      </c>
      <c r="T290" s="31" t="e">
        <f>'Рейтинговая таблица организаций'!#REF!</f>
        <v>#REF!</v>
      </c>
      <c r="U290" s="35" t="e">
        <f>'Рейтинговая таблица организаций'!#REF!</f>
        <v>#REF!</v>
      </c>
      <c r="V290" s="36" t="e">
        <f>'Рейтинговая таблица организаций'!#REF!</f>
        <v>#REF!</v>
      </c>
    </row>
    <row r="291" spans="1:22">
      <c r="A291" s="33" t="e">
        <f>'бланки '!#REF!</f>
        <v>#REF!</v>
      </c>
      <c r="B291" s="33" t="e">
        <f>'Рейтинговая таблица организаций'!#REF!</f>
        <v>#REF!</v>
      </c>
      <c r="C291" s="31" t="e">
        <f>'Рейтинговая таблица организаций'!#REF!</f>
        <v>#REF!</v>
      </c>
      <c r="D291" s="31" t="e">
        <f>'Рейтинговая таблица организаций'!#REF!</f>
        <v>#REF!</v>
      </c>
      <c r="E291" s="31" t="e">
        <f>'Рейтинговая таблица организаций'!#REF!</f>
        <v>#REF!</v>
      </c>
      <c r="F291" s="35" t="e">
        <f>'Рейтинговая таблица организаций'!#REF!</f>
        <v>#REF!</v>
      </c>
      <c r="G291" s="31" t="e">
        <f>'Рейтинговая таблица организаций'!#REF!</f>
        <v>#REF!</v>
      </c>
      <c r="H291" s="31" t="e">
        <f>'Рейтинговая таблица организаций'!#REF!</f>
        <v>#REF!</v>
      </c>
      <c r="I291" s="35" t="e">
        <f>'Рейтинговая таблица организаций'!#REF!</f>
        <v>#REF!</v>
      </c>
      <c r="J291" s="31" t="e">
        <f>'Рейтинговая таблица организаций'!#REF!</f>
        <v>#REF!</v>
      </c>
      <c r="K291" s="32" t="e">
        <f>'Рейтинговая таблица организаций'!#REF!</f>
        <v>#REF!</v>
      </c>
      <c r="L291" s="32" t="e">
        <f>'Рейтинговая таблица организаций'!#REF!</f>
        <v>#REF!</v>
      </c>
      <c r="M291" s="35" t="e">
        <f>'Рейтинговая таблица организаций'!#REF!</f>
        <v>#REF!</v>
      </c>
      <c r="N291" s="31" t="e">
        <f>'Рейтинговая таблица организаций'!#REF!</f>
        <v>#REF!</v>
      </c>
      <c r="O291" s="31" t="e">
        <f>'Рейтинговая таблица организаций'!#REF!</f>
        <v>#REF!</v>
      </c>
      <c r="P291" s="31" t="e">
        <f>'Рейтинговая таблица организаций'!#REF!</f>
        <v>#REF!</v>
      </c>
      <c r="Q291" s="35" t="e">
        <f>'Рейтинговая таблица организаций'!#REF!</f>
        <v>#REF!</v>
      </c>
      <c r="R291" s="31" t="e">
        <f>'Рейтинговая таблица организаций'!#REF!</f>
        <v>#REF!</v>
      </c>
      <c r="S291" s="31" t="e">
        <f>'Рейтинговая таблица организаций'!#REF!</f>
        <v>#REF!</v>
      </c>
      <c r="T291" s="31" t="e">
        <f>'Рейтинговая таблица организаций'!#REF!</f>
        <v>#REF!</v>
      </c>
      <c r="U291" s="35" t="e">
        <f>'Рейтинговая таблица организаций'!#REF!</f>
        <v>#REF!</v>
      </c>
      <c r="V291" s="36" t="e">
        <f>'Рейтинговая таблица организаций'!#REF!</f>
        <v>#REF!</v>
      </c>
    </row>
    <row r="292" spans="1:22">
      <c r="A292" s="33" t="e">
        <f>'бланки '!#REF!</f>
        <v>#REF!</v>
      </c>
      <c r="B292" s="33" t="e">
        <f>'Рейтинговая таблица организаций'!#REF!</f>
        <v>#REF!</v>
      </c>
      <c r="C292" s="31" t="e">
        <f>'Рейтинговая таблица организаций'!#REF!</f>
        <v>#REF!</v>
      </c>
      <c r="D292" s="31" t="e">
        <f>'Рейтинговая таблица организаций'!#REF!</f>
        <v>#REF!</v>
      </c>
      <c r="E292" s="31" t="e">
        <f>'Рейтинговая таблица организаций'!#REF!</f>
        <v>#REF!</v>
      </c>
      <c r="F292" s="35" t="e">
        <f>'Рейтинговая таблица организаций'!#REF!</f>
        <v>#REF!</v>
      </c>
      <c r="G292" s="31" t="e">
        <f>'Рейтинговая таблица организаций'!#REF!</f>
        <v>#REF!</v>
      </c>
      <c r="H292" s="31" t="e">
        <f>'Рейтинговая таблица организаций'!#REF!</f>
        <v>#REF!</v>
      </c>
      <c r="I292" s="35" t="e">
        <f>'Рейтинговая таблица организаций'!#REF!</f>
        <v>#REF!</v>
      </c>
      <c r="J292" s="31" t="e">
        <f>'Рейтинговая таблица организаций'!#REF!</f>
        <v>#REF!</v>
      </c>
      <c r="K292" s="32" t="e">
        <f>'Рейтинговая таблица организаций'!#REF!</f>
        <v>#REF!</v>
      </c>
      <c r="L292" s="32" t="e">
        <f>'Рейтинговая таблица организаций'!#REF!</f>
        <v>#REF!</v>
      </c>
      <c r="M292" s="35" t="e">
        <f>'Рейтинговая таблица организаций'!#REF!</f>
        <v>#REF!</v>
      </c>
      <c r="N292" s="31" t="e">
        <f>'Рейтинговая таблица организаций'!#REF!</f>
        <v>#REF!</v>
      </c>
      <c r="O292" s="31" t="e">
        <f>'Рейтинговая таблица организаций'!#REF!</f>
        <v>#REF!</v>
      </c>
      <c r="P292" s="31" t="e">
        <f>'Рейтинговая таблица организаций'!#REF!</f>
        <v>#REF!</v>
      </c>
      <c r="Q292" s="35" t="e">
        <f>'Рейтинговая таблица организаций'!#REF!</f>
        <v>#REF!</v>
      </c>
      <c r="R292" s="31" t="e">
        <f>'Рейтинговая таблица организаций'!#REF!</f>
        <v>#REF!</v>
      </c>
      <c r="S292" s="31" t="e">
        <f>'Рейтинговая таблица организаций'!#REF!</f>
        <v>#REF!</v>
      </c>
      <c r="T292" s="31" t="e">
        <f>'Рейтинговая таблица организаций'!#REF!</f>
        <v>#REF!</v>
      </c>
      <c r="U292" s="35" t="e">
        <f>'Рейтинговая таблица организаций'!#REF!</f>
        <v>#REF!</v>
      </c>
      <c r="V292" s="36" t="e">
        <f>'Рейтинговая таблица организаций'!#REF!</f>
        <v>#REF!</v>
      </c>
    </row>
    <row r="293" spans="1:22">
      <c r="A293" s="33" t="e">
        <f>'бланки '!#REF!</f>
        <v>#REF!</v>
      </c>
      <c r="B293" s="33" t="e">
        <f>'Рейтинговая таблица организаций'!#REF!</f>
        <v>#REF!</v>
      </c>
      <c r="C293" s="31" t="e">
        <f>'Рейтинговая таблица организаций'!#REF!</f>
        <v>#REF!</v>
      </c>
      <c r="D293" s="31" t="e">
        <f>'Рейтинговая таблица организаций'!#REF!</f>
        <v>#REF!</v>
      </c>
      <c r="E293" s="31" t="e">
        <f>'Рейтинговая таблица организаций'!#REF!</f>
        <v>#REF!</v>
      </c>
      <c r="F293" s="35" t="e">
        <f>'Рейтинговая таблица организаций'!#REF!</f>
        <v>#REF!</v>
      </c>
      <c r="G293" s="31" t="e">
        <f>'Рейтинговая таблица организаций'!#REF!</f>
        <v>#REF!</v>
      </c>
      <c r="H293" s="31" t="e">
        <f>'Рейтинговая таблица организаций'!#REF!</f>
        <v>#REF!</v>
      </c>
      <c r="I293" s="35" t="e">
        <f>'Рейтинговая таблица организаций'!#REF!</f>
        <v>#REF!</v>
      </c>
      <c r="J293" s="31" t="e">
        <f>'Рейтинговая таблица организаций'!#REF!</f>
        <v>#REF!</v>
      </c>
      <c r="K293" s="32" t="e">
        <f>'Рейтинговая таблица организаций'!#REF!</f>
        <v>#REF!</v>
      </c>
      <c r="L293" s="32" t="e">
        <f>'Рейтинговая таблица организаций'!#REF!</f>
        <v>#REF!</v>
      </c>
      <c r="M293" s="35" t="e">
        <f>'Рейтинговая таблица организаций'!#REF!</f>
        <v>#REF!</v>
      </c>
      <c r="N293" s="31" t="e">
        <f>'Рейтинговая таблица организаций'!#REF!</f>
        <v>#REF!</v>
      </c>
      <c r="O293" s="31" t="e">
        <f>'Рейтинговая таблица организаций'!#REF!</f>
        <v>#REF!</v>
      </c>
      <c r="P293" s="31" t="e">
        <f>'Рейтинговая таблица организаций'!#REF!</f>
        <v>#REF!</v>
      </c>
      <c r="Q293" s="35" t="e">
        <f>'Рейтинговая таблица организаций'!#REF!</f>
        <v>#REF!</v>
      </c>
      <c r="R293" s="31" t="e">
        <f>'Рейтинговая таблица организаций'!#REF!</f>
        <v>#REF!</v>
      </c>
      <c r="S293" s="31" t="e">
        <f>'Рейтинговая таблица организаций'!#REF!</f>
        <v>#REF!</v>
      </c>
      <c r="T293" s="31" t="e">
        <f>'Рейтинговая таблица организаций'!#REF!</f>
        <v>#REF!</v>
      </c>
      <c r="U293" s="35" t="e">
        <f>'Рейтинговая таблица организаций'!#REF!</f>
        <v>#REF!</v>
      </c>
      <c r="V293" s="36" t="e">
        <f>'Рейтинговая таблица организаций'!#REF!</f>
        <v>#REF!</v>
      </c>
    </row>
    <row r="294" spans="1:22">
      <c r="A294" s="33" t="e">
        <f>'бланки '!#REF!</f>
        <v>#REF!</v>
      </c>
      <c r="B294" s="33" t="e">
        <f>'Рейтинговая таблица организаций'!#REF!</f>
        <v>#REF!</v>
      </c>
      <c r="C294" s="31" t="e">
        <f>'Рейтинговая таблица организаций'!#REF!</f>
        <v>#REF!</v>
      </c>
      <c r="D294" s="31" t="e">
        <f>'Рейтинговая таблица организаций'!#REF!</f>
        <v>#REF!</v>
      </c>
      <c r="E294" s="31" t="e">
        <f>'Рейтинговая таблица организаций'!#REF!</f>
        <v>#REF!</v>
      </c>
      <c r="F294" s="35" t="e">
        <f>'Рейтинговая таблица организаций'!#REF!</f>
        <v>#REF!</v>
      </c>
      <c r="G294" s="31" t="e">
        <f>'Рейтинговая таблица организаций'!#REF!</f>
        <v>#REF!</v>
      </c>
      <c r="H294" s="31" t="e">
        <f>'Рейтинговая таблица организаций'!#REF!</f>
        <v>#REF!</v>
      </c>
      <c r="I294" s="35" t="e">
        <f>'Рейтинговая таблица организаций'!#REF!</f>
        <v>#REF!</v>
      </c>
      <c r="J294" s="31" t="e">
        <f>'Рейтинговая таблица организаций'!#REF!</f>
        <v>#REF!</v>
      </c>
      <c r="K294" s="32" t="e">
        <f>'Рейтинговая таблица организаций'!#REF!</f>
        <v>#REF!</v>
      </c>
      <c r="L294" s="32" t="e">
        <f>'Рейтинговая таблица организаций'!#REF!</f>
        <v>#REF!</v>
      </c>
      <c r="M294" s="35" t="e">
        <f>'Рейтинговая таблица организаций'!#REF!</f>
        <v>#REF!</v>
      </c>
      <c r="N294" s="31" t="e">
        <f>'Рейтинговая таблица организаций'!#REF!</f>
        <v>#REF!</v>
      </c>
      <c r="O294" s="31" t="e">
        <f>'Рейтинговая таблица организаций'!#REF!</f>
        <v>#REF!</v>
      </c>
      <c r="P294" s="31" t="e">
        <f>'Рейтинговая таблица организаций'!#REF!</f>
        <v>#REF!</v>
      </c>
      <c r="Q294" s="35" t="e">
        <f>'Рейтинговая таблица организаций'!#REF!</f>
        <v>#REF!</v>
      </c>
      <c r="R294" s="31" t="e">
        <f>'Рейтинговая таблица организаций'!#REF!</f>
        <v>#REF!</v>
      </c>
      <c r="S294" s="31" t="e">
        <f>'Рейтинговая таблица организаций'!#REF!</f>
        <v>#REF!</v>
      </c>
      <c r="T294" s="31" t="e">
        <f>'Рейтинговая таблица организаций'!#REF!</f>
        <v>#REF!</v>
      </c>
      <c r="U294" s="35" t="e">
        <f>'Рейтинговая таблица организаций'!#REF!</f>
        <v>#REF!</v>
      </c>
      <c r="V294" s="36" t="e">
        <f>'Рейтинговая таблица организаций'!#REF!</f>
        <v>#REF!</v>
      </c>
    </row>
    <row r="295" spans="1:22">
      <c r="A295" s="33" t="e">
        <f>'бланки '!#REF!</f>
        <v>#REF!</v>
      </c>
      <c r="B295" s="33" t="e">
        <f>'Рейтинговая таблица организаций'!#REF!</f>
        <v>#REF!</v>
      </c>
      <c r="C295" s="31" t="e">
        <f>'Рейтинговая таблица организаций'!#REF!</f>
        <v>#REF!</v>
      </c>
      <c r="D295" s="31" t="e">
        <f>'Рейтинговая таблица организаций'!#REF!</f>
        <v>#REF!</v>
      </c>
      <c r="E295" s="31" t="e">
        <f>'Рейтинговая таблица организаций'!#REF!</f>
        <v>#REF!</v>
      </c>
      <c r="F295" s="35" t="e">
        <f>'Рейтинговая таблица организаций'!#REF!</f>
        <v>#REF!</v>
      </c>
      <c r="G295" s="31" t="e">
        <f>'Рейтинговая таблица организаций'!#REF!</f>
        <v>#REF!</v>
      </c>
      <c r="H295" s="31" t="e">
        <f>'Рейтинговая таблица организаций'!#REF!</f>
        <v>#REF!</v>
      </c>
      <c r="I295" s="35" t="e">
        <f>'Рейтинговая таблица организаций'!#REF!</f>
        <v>#REF!</v>
      </c>
      <c r="J295" s="31" t="e">
        <f>'Рейтинговая таблица организаций'!#REF!</f>
        <v>#REF!</v>
      </c>
      <c r="K295" s="32" t="e">
        <f>'Рейтинговая таблица организаций'!#REF!</f>
        <v>#REF!</v>
      </c>
      <c r="L295" s="32" t="e">
        <f>'Рейтинговая таблица организаций'!#REF!</f>
        <v>#REF!</v>
      </c>
      <c r="M295" s="35" t="e">
        <f>'Рейтинговая таблица организаций'!#REF!</f>
        <v>#REF!</v>
      </c>
      <c r="N295" s="31" t="e">
        <f>'Рейтинговая таблица организаций'!#REF!</f>
        <v>#REF!</v>
      </c>
      <c r="O295" s="31" t="e">
        <f>'Рейтинговая таблица организаций'!#REF!</f>
        <v>#REF!</v>
      </c>
      <c r="P295" s="31" t="e">
        <f>'Рейтинговая таблица организаций'!#REF!</f>
        <v>#REF!</v>
      </c>
      <c r="Q295" s="35" t="e">
        <f>'Рейтинговая таблица организаций'!#REF!</f>
        <v>#REF!</v>
      </c>
      <c r="R295" s="31" t="e">
        <f>'Рейтинговая таблица организаций'!#REF!</f>
        <v>#REF!</v>
      </c>
      <c r="S295" s="31" t="e">
        <f>'Рейтинговая таблица организаций'!#REF!</f>
        <v>#REF!</v>
      </c>
      <c r="T295" s="31" t="e">
        <f>'Рейтинговая таблица организаций'!#REF!</f>
        <v>#REF!</v>
      </c>
      <c r="U295" s="35" t="e">
        <f>'Рейтинговая таблица организаций'!#REF!</f>
        <v>#REF!</v>
      </c>
      <c r="V295" s="36" t="e">
        <f>'Рейтинговая таблица организаций'!#REF!</f>
        <v>#REF!</v>
      </c>
    </row>
    <row r="296" spans="1:22">
      <c r="A296" s="33" t="e">
        <f>'бланки '!#REF!</f>
        <v>#REF!</v>
      </c>
      <c r="B296" s="33" t="e">
        <f>'Рейтинговая таблица организаций'!#REF!</f>
        <v>#REF!</v>
      </c>
      <c r="C296" s="31" t="e">
        <f>'Рейтинговая таблица организаций'!#REF!</f>
        <v>#REF!</v>
      </c>
      <c r="D296" s="31" t="e">
        <f>'Рейтинговая таблица организаций'!#REF!</f>
        <v>#REF!</v>
      </c>
      <c r="E296" s="31" t="e">
        <f>'Рейтинговая таблица организаций'!#REF!</f>
        <v>#REF!</v>
      </c>
      <c r="F296" s="35" t="e">
        <f>'Рейтинговая таблица организаций'!#REF!</f>
        <v>#REF!</v>
      </c>
      <c r="G296" s="31" t="e">
        <f>'Рейтинговая таблица организаций'!#REF!</f>
        <v>#REF!</v>
      </c>
      <c r="H296" s="31" t="e">
        <f>'Рейтинговая таблица организаций'!#REF!</f>
        <v>#REF!</v>
      </c>
      <c r="I296" s="35" t="e">
        <f>'Рейтинговая таблица организаций'!#REF!</f>
        <v>#REF!</v>
      </c>
      <c r="J296" s="31" t="e">
        <f>'Рейтинговая таблица организаций'!#REF!</f>
        <v>#REF!</v>
      </c>
      <c r="K296" s="32" t="e">
        <f>'Рейтинговая таблица организаций'!#REF!</f>
        <v>#REF!</v>
      </c>
      <c r="L296" s="32" t="e">
        <f>'Рейтинговая таблица организаций'!#REF!</f>
        <v>#REF!</v>
      </c>
      <c r="M296" s="35" t="e">
        <f>'Рейтинговая таблица организаций'!#REF!</f>
        <v>#REF!</v>
      </c>
      <c r="N296" s="31" t="e">
        <f>'Рейтинговая таблица организаций'!#REF!</f>
        <v>#REF!</v>
      </c>
      <c r="O296" s="31" t="e">
        <f>'Рейтинговая таблица организаций'!#REF!</f>
        <v>#REF!</v>
      </c>
      <c r="P296" s="31" t="e">
        <f>'Рейтинговая таблица организаций'!#REF!</f>
        <v>#REF!</v>
      </c>
      <c r="Q296" s="35" t="e">
        <f>'Рейтинговая таблица организаций'!#REF!</f>
        <v>#REF!</v>
      </c>
      <c r="R296" s="31" t="e">
        <f>'Рейтинговая таблица организаций'!#REF!</f>
        <v>#REF!</v>
      </c>
      <c r="S296" s="31" t="e">
        <f>'Рейтинговая таблица организаций'!#REF!</f>
        <v>#REF!</v>
      </c>
      <c r="T296" s="31" t="e">
        <f>'Рейтинговая таблица организаций'!#REF!</f>
        <v>#REF!</v>
      </c>
      <c r="U296" s="35" t="e">
        <f>'Рейтинговая таблица организаций'!#REF!</f>
        <v>#REF!</v>
      </c>
      <c r="V296" s="36" t="e">
        <f>'Рейтинговая таблица организаций'!#REF!</f>
        <v>#REF!</v>
      </c>
    </row>
    <row r="297" spans="1:22">
      <c r="A297" s="33" t="e">
        <f>'бланки '!#REF!</f>
        <v>#REF!</v>
      </c>
      <c r="B297" s="33" t="e">
        <f>'Рейтинговая таблица организаций'!#REF!</f>
        <v>#REF!</v>
      </c>
      <c r="C297" s="31" t="e">
        <f>'Рейтинговая таблица организаций'!#REF!</f>
        <v>#REF!</v>
      </c>
      <c r="D297" s="31" t="e">
        <f>'Рейтинговая таблица организаций'!#REF!</f>
        <v>#REF!</v>
      </c>
      <c r="E297" s="31" t="e">
        <f>'Рейтинговая таблица организаций'!#REF!</f>
        <v>#REF!</v>
      </c>
      <c r="F297" s="35" t="e">
        <f>'Рейтинговая таблица организаций'!#REF!</f>
        <v>#REF!</v>
      </c>
      <c r="G297" s="31" t="e">
        <f>'Рейтинговая таблица организаций'!#REF!</f>
        <v>#REF!</v>
      </c>
      <c r="H297" s="31" t="e">
        <f>'Рейтинговая таблица организаций'!#REF!</f>
        <v>#REF!</v>
      </c>
      <c r="I297" s="35" t="e">
        <f>'Рейтинговая таблица организаций'!#REF!</f>
        <v>#REF!</v>
      </c>
      <c r="J297" s="31" t="e">
        <f>'Рейтинговая таблица организаций'!#REF!</f>
        <v>#REF!</v>
      </c>
      <c r="K297" s="32" t="e">
        <f>'Рейтинговая таблица организаций'!#REF!</f>
        <v>#REF!</v>
      </c>
      <c r="L297" s="32" t="e">
        <f>'Рейтинговая таблица организаций'!#REF!</f>
        <v>#REF!</v>
      </c>
      <c r="M297" s="35" t="e">
        <f>'Рейтинговая таблица организаций'!#REF!</f>
        <v>#REF!</v>
      </c>
      <c r="N297" s="31" t="e">
        <f>'Рейтинговая таблица организаций'!#REF!</f>
        <v>#REF!</v>
      </c>
      <c r="O297" s="31" t="e">
        <f>'Рейтинговая таблица организаций'!#REF!</f>
        <v>#REF!</v>
      </c>
      <c r="P297" s="31" t="e">
        <f>'Рейтинговая таблица организаций'!#REF!</f>
        <v>#REF!</v>
      </c>
      <c r="Q297" s="35" t="e">
        <f>'Рейтинговая таблица организаций'!#REF!</f>
        <v>#REF!</v>
      </c>
      <c r="R297" s="31" t="e">
        <f>'Рейтинговая таблица организаций'!#REF!</f>
        <v>#REF!</v>
      </c>
      <c r="S297" s="31" t="e">
        <f>'Рейтинговая таблица организаций'!#REF!</f>
        <v>#REF!</v>
      </c>
      <c r="T297" s="31" t="e">
        <f>'Рейтинговая таблица организаций'!#REF!</f>
        <v>#REF!</v>
      </c>
      <c r="U297" s="35" t="e">
        <f>'Рейтинговая таблица организаций'!#REF!</f>
        <v>#REF!</v>
      </c>
      <c r="V297" s="36" t="e">
        <f>'Рейтинговая таблица организаций'!#REF!</f>
        <v>#REF!</v>
      </c>
    </row>
    <row r="298" spans="1:22">
      <c r="A298" s="33" t="e">
        <f>'бланки '!#REF!</f>
        <v>#REF!</v>
      </c>
      <c r="B298" s="33" t="e">
        <f>'Рейтинговая таблица организаций'!#REF!</f>
        <v>#REF!</v>
      </c>
      <c r="C298" s="31" t="e">
        <f>'Рейтинговая таблица организаций'!#REF!</f>
        <v>#REF!</v>
      </c>
      <c r="D298" s="31" t="e">
        <f>'Рейтинговая таблица организаций'!#REF!</f>
        <v>#REF!</v>
      </c>
      <c r="E298" s="31" t="e">
        <f>'Рейтинговая таблица организаций'!#REF!</f>
        <v>#REF!</v>
      </c>
      <c r="F298" s="35" t="e">
        <f>'Рейтинговая таблица организаций'!#REF!</f>
        <v>#REF!</v>
      </c>
      <c r="G298" s="31" t="e">
        <f>'Рейтинговая таблица организаций'!#REF!</f>
        <v>#REF!</v>
      </c>
      <c r="H298" s="31" t="e">
        <f>'Рейтинговая таблица организаций'!#REF!</f>
        <v>#REF!</v>
      </c>
      <c r="I298" s="35" t="e">
        <f>'Рейтинговая таблица организаций'!#REF!</f>
        <v>#REF!</v>
      </c>
      <c r="J298" s="31" t="e">
        <f>'Рейтинговая таблица организаций'!#REF!</f>
        <v>#REF!</v>
      </c>
      <c r="K298" s="32" t="e">
        <f>'Рейтинговая таблица организаций'!#REF!</f>
        <v>#REF!</v>
      </c>
      <c r="L298" s="32" t="e">
        <f>'Рейтинговая таблица организаций'!#REF!</f>
        <v>#REF!</v>
      </c>
      <c r="M298" s="35" t="e">
        <f>'Рейтинговая таблица организаций'!#REF!</f>
        <v>#REF!</v>
      </c>
      <c r="N298" s="31" t="e">
        <f>'Рейтинговая таблица организаций'!#REF!</f>
        <v>#REF!</v>
      </c>
      <c r="O298" s="31" t="e">
        <f>'Рейтинговая таблица организаций'!#REF!</f>
        <v>#REF!</v>
      </c>
      <c r="P298" s="31" t="e">
        <f>'Рейтинговая таблица организаций'!#REF!</f>
        <v>#REF!</v>
      </c>
      <c r="Q298" s="35" t="e">
        <f>'Рейтинговая таблица организаций'!#REF!</f>
        <v>#REF!</v>
      </c>
      <c r="R298" s="31" t="e">
        <f>'Рейтинговая таблица организаций'!#REF!</f>
        <v>#REF!</v>
      </c>
      <c r="S298" s="31" t="e">
        <f>'Рейтинговая таблица организаций'!#REF!</f>
        <v>#REF!</v>
      </c>
      <c r="T298" s="31" t="e">
        <f>'Рейтинговая таблица организаций'!#REF!</f>
        <v>#REF!</v>
      </c>
      <c r="U298" s="35" t="e">
        <f>'Рейтинговая таблица организаций'!#REF!</f>
        <v>#REF!</v>
      </c>
      <c r="V298" s="36" t="e">
        <f>'Рейтинговая таблица организаций'!#REF!</f>
        <v>#REF!</v>
      </c>
    </row>
    <row r="299" spans="1:22">
      <c r="A299" s="33" t="e">
        <f>'бланки '!#REF!</f>
        <v>#REF!</v>
      </c>
      <c r="B299" s="33" t="e">
        <f>'Рейтинговая таблица организаций'!#REF!</f>
        <v>#REF!</v>
      </c>
      <c r="C299" s="31" t="e">
        <f>'Рейтинговая таблица организаций'!#REF!</f>
        <v>#REF!</v>
      </c>
      <c r="D299" s="31" t="e">
        <f>'Рейтинговая таблица организаций'!#REF!</f>
        <v>#REF!</v>
      </c>
      <c r="E299" s="31" t="e">
        <f>'Рейтинговая таблица организаций'!#REF!</f>
        <v>#REF!</v>
      </c>
      <c r="F299" s="35" t="e">
        <f>'Рейтинговая таблица организаций'!#REF!</f>
        <v>#REF!</v>
      </c>
      <c r="G299" s="31" t="e">
        <f>'Рейтинговая таблица организаций'!#REF!</f>
        <v>#REF!</v>
      </c>
      <c r="H299" s="31" t="e">
        <f>'Рейтинговая таблица организаций'!#REF!</f>
        <v>#REF!</v>
      </c>
      <c r="I299" s="35" t="e">
        <f>'Рейтинговая таблица организаций'!#REF!</f>
        <v>#REF!</v>
      </c>
      <c r="J299" s="31" t="e">
        <f>'Рейтинговая таблица организаций'!#REF!</f>
        <v>#REF!</v>
      </c>
      <c r="K299" s="32" t="e">
        <f>'Рейтинговая таблица организаций'!#REF!</f>
        <v>#REF!</v>
      </c>
      <c r="L299" s="32" t="e">
        <f>'Рейтинговая таблица организаций'!#REF!</f>
        <v>#REF!</v>
      </c>
      <c r="M299" s="35" t="e">
        <f>'Рейтинговая таблица организаций'!#REF!</f>
        <v>#REF!</v>
      </c>
      <c r="N299" s="31" t="e">
        <f>'Рейтинговая таблица организаций'!#REF!</f>
        <v>#REF!</v>
      </c>
      <c r="O299" s="31" t="e">
        <f>'Рейтинговая таблица организаций'!#REF!</f>
        <v>#REF!</v>
      </c>
      <c r="P299" s="31" t="e">
        <f>'Рейтинговая таблица организаций'!#REF!</f>
        <v>#REF!</v>
      </c>
      <c r="Q299" s="35" t="e">
        <f>'Рейтинговая таблица организаций'!#REF!</f>
        <v>#REF!</v>
      </c>
      <c r="R299" s="31" t="e">
        <f>'Рейтинговая таблица организаций'!#REF!</f>
        <v>#REF!</v>
      </c>
      <c r="S299" s="31" t="e">
        <f>'Рейтинговая таблица организаций'!#REF!</f>
        <v>#REF!</v>
      </c>
      <c r="T299" s="31" t="e">
        <f>'Рейтинговая таблица организаций'!#REF!</f>
        <v>#REF!</v>
      </c>
      <c r="U299" s="35" t="e">
        <f>'Рейтинговая таблица организаций'!#REF!</f>
        <v>#REF!</v>
      </c>
      <c r="V299" s="36" t="e">
        <f>'Рейтинговая таблица организаций'!#REF!</f>
        <v>#REF!</v>
      </c>
    </row>
    <row r="300" spans="1:22">
      <c r="A300" s="33" t="e">
        <f>'бланки '!#REF!</f>
        <v>#REF!</v>
      </c>
      <c r="B300" s="33" t="e">
        <f>'Рейтинговая таблица организаций'!#REF!</f>
        <v>#REF!</v>
      </c>
      <c r="C300" s="31" t="e">
        <f>'Рейтинговая таблица организаций'!#REF!</f>
        <v>#REF!</v>
      </c>
      <c r="D300" s="31" t="e">
        <f>'Рейтинговая таблица организаций'!#REF!</f>
        <v>#REF!</v>
      </c>
      <c r="E300" s="31" t="e">
        <f>'Рейтинговая таблица организаций'!#REF!</f>
        <v>#REF!</v>
      </c>
      <c r="F300" s="35" t="e">
        <f>'Рейтинговая таблица организаций'!#REF!</f>
        <v>#REF!</v>
      </c>
      <c r="G300" s="31" t="e">
        <f>'Рейтинговая таблица организаций'!#REF!</f>
        <v>#REF!</v>
      </c>
      <c r="H300" s="31" t="e">
        <f>'Рейтинговая таблица организаций'!#REF!</f>
        <v>#REF!</v>
      </c>
      <c r="I300" s="35" t="e">
        <f>'Рейтинговая таблица организаций'!#REF!</f>
        <v>#REF!</v>
      </c>
      <c r="J300" s="31" t="e">
        <f>'Рейтинговая таблица организаций'!#REF!</f>
        <v>#REF!</v>
      </c>
      <c r="K300" s="32" t="e">
        <f>'Рейтинговая таблица организаций'!#REF!</f>
        <v>#REF!</v>
      </c>
      <c r="L300" s="32" t="e">
        <f>'Рейтинговая таблица организаций'!#REF!</f>
        <v>#REF!</v>
      </c>
      <c r="M300" s="35" t="e">
        <f>'Рейтинговая таблица организаций'!#REF!</f>
        <v>#REF!</v>
      </c>
      <c r="N300" s="31" t="e">
        <f>'Рейтинговая таблица организаций'!#REF!</f>
        <v>#REF!</v>
      </c>
      <c r="O300" s="31" t="e">
        <f>'Рейтинговая таблица организаций'!#REF!</f>
        <v>#REF!</v>
      </c>
      <c r="P300" s="31" t="e">
        <f>'Рейтинговая таблица организаций'!#REF!</f>
        <v>#REF!</v>
      </c>
      <c r="Q300" s="35" t="e">
        <f>'Рейтинговая таблица организаций'!#REF!</f>
        <v>#REF!</v>
      </c>
      <c r="R300" s="31" t="e">
        <f>'Рейтинговая таблица организаций'!#REF!</f>
        <v>#REF!</v>
      </c>
      <c r="S300" s="31" t="e">
        <f>'Рейтинговая таблица организаций'!#REF!</f>
        <v>#REF!</v>
      </c>
      <c r="T300" s="31" t="e">
        <f>'Рейтинговая таблица организаций'!#REF!</f>
        <v>#REF!</v>
      </c>
      <c r="U300" s="35" t="e">
        <f>'Рейтинговая таблица организаций'!#REF!</f>
        <v>#REF!</v>
      </c>
      <c r="V300" s="36" t="e">
        <f>'Рейтинговая таблица организаций'!#REF!</f>
        <v>#REF!</v>
      </c>
    </row>
    <row r="301" spans="1:22">
      <c r="A301" s="33" t="e">
        <f>'бланки '!#REF!</f>
        <v>#REF!</v>
      </c>
      <c r="B301" s="33" t="e">
        <f>'Рейтинговая таблица организаций'!#REF!</f>
        <v>#REF!</v>
      </c>
      <c r="C301" s="31" t="e">
        <f>'Рейтинговая таблица организаций'!#REF!</f>
        <v>#REF!</v>
      </c>
      <c r="D301" s="31" t="e">
        <f>'Рейтинговая таблица организаций'!#REF!</f>
        <v>#REF!</v>
      </c>
      <c r="E301" s="31" t="e">
        <f>'Рейтинговая таблица организаций'!#REF!</f>
        <v>#REF!</v>
      </c>
      <c r="F301" s="35" t="e">
        <f>'Рейтинговая таблица организаций'!#REF!</f>
        <v>#REF!</v>
      </c>
      <c r="G301" s="31" t="e">
        <f>'Рейтинговая таблица организаций'!#REF!</f>
        <v>#REF!</v>
      </c>
      <c r="H301" s="31" t="e">
        <f>'Рейтинговая таблица организаций'!#REF!</f>
        <v>#REF!</v>
      </c>
      <c r="I301" s="35" t="e">
        <f>'Рейтинговая таблица организаций'!#REF!</f>
        <v>#REF!</v>
      </c>
      <c r="J301" s="31" t="e">
        <f>'Рейтинговая таблица организаций'!#REF!</f>
        <v>#REF!</v>
      </c>
      <c r="K301" s="32" t="e">
        <f>'Рейтинговая таблица организаций'!#REF!</f>
        <v>#REF!</v>
      </c>
      <c r="L301" s="32" t="e">
        <f>'Рейтинговая таблица организаций'!#REF!</f>
        <v>#REF!</v>
      </c>
      <c r="M301" s="35" t="e">
        <f>'Рейтинговая таблица организаций'!#REF!</f>
        <v>#REF!</v>
      </c>
      <c r="N301" s="31" t="e">
        <f>'Рейтинговая таблица организаций'!#REF!</f>
        <v>#REF!</v>
      </c>
      <c r="O301" s="31" t="e">
        <f>'Рейтинговая таблица организаций'!#REF!</f>
        <v>#REF!</v>
      </c>
      <c r="P301" s="31" t="e">
        <f>'Рейтинговая таблица организаций'!#REF!</f>
        <v>#REF!</v>
      </c>
      <c r="Q301" s="35" t="e">
        <f>'Рейтинговая таблица организаций'!#REF!</f>
        <v>#REF!</v>
      </c>
      <c r="R301" s="31" t="e">
        <f>'Рейтинговая таблица организаций'!#REF!</f>
        <v>#REF!</v>
      </c>
      <c r="S301" s="31" t="e">
        <f>'Рейтинговая таблица организаций'!#REF!</f>
        <v>#REF!</v>
      </c>
      <c r="T301" s="31" t="e">
        <f>'Рейтинговая таблица организаций'!#REF!</f>
        <v>#REF!</v>
      </c>
      <c r="U301" s="35" t="e">
        <f>'Рейтинговая таблица организаций'!#REF!</f>
        <v>#REF!</v>
      </c>
      <c r="V301" s="36" t="e">
        <f>'Рейтинговая таблица организаций'!#REF!</f>
        <v>#REF!</v>
      </c>
    </row>
    <row r="302" spans="1:22">
      <c r="A302" s="33" t="e">
        <f>'бланки '!#REF!</f>
        <v>#REF!</v>
      </c>
      <c r="B302" s="33" t="e">
        <f>'Рейтинговая таблица организаций'!#REF!</f>
        <v>#REF!</v>
      </c>
      <c r="C302" s="31" t="e">
        <f>'Рейтинговая таблица организаций'!#REF!</f>
        <v>#REF!</v>
      </c>
      <c r="D302" s="31" t="e">
        <f>'Рейтинговая таблица организаций'!#REF!</f>
        <v>#REF!</v>
      </c>
      <c r="E302" s="31" t="e">
        <f>'Рейтинговая таблица организаций'!#REF!</f>
        <v>#REF!</v>
      </c>
      <c r="F302" s="35" t="e">
        <f>'Рейтинговая таблица организаций'!#REF!</f>
        <v>#REF!</v>
      </c>
      <c r="G302" s="31" t="e">
        <f>'Рейтинговая таблица организаций'!#REF!</f>
        <v>#REF!</v>
      </c>
      <c r="H302" s="31" t="e">
        <f>'Рейтинговая таблица организаций'!#REF!</f>
        <v>#REF!</v>
      </c>
      <c r="I302" s="35" t="e">
        <f>'Рейтинговая таблица организаций'!#REF!</f>
        <v>#REF!</v>
      </c>
      <c r="J302" s="31" t="e">
        <f>'Рейтинговая таблица организаций'!#REF!</f>
        <v>#REF!</v>
      </c>
      <c r="K302" s="32" t="e">
        <f>'Рейтинговая таблица организаций'!#REF!</f>
        <v>#REF!</v>
      </c>
      <c r="L302" s="32" t="e">
        <f>'Рейтинговая таблица организаций'!#REF!</f>
        <v>#REF!</v>
      </c>
      <c r="M302" s="35" t="e">
        <f>'Рейтинговая таблица организаций'!#REF!</f>
        <v>#REF!</v>
      </c>
      <c r="N302" s="31" t="e">
        <f>'Рейтинговая таблица организаций'!#REF!</f>
        <v>#REF!</v>
      </c>
      <c r="O302" s="31" t="e">
        <f>'Рейтинговая таблица организаций'!#REF!</f>
        <v>#REF!</v>
      </c>
      <c r="P302" s="31" t="e">
        <f>'Рейтинговая таблица организаций'!#REF!</f>
        <v>#REF!</v>
      </c>
      <c r="Q302" s="35" t="e">
        <f>'Рейтинговая таблица организаций'!#REF!</f>
        <v>#REF!</v>
      </c>
      <c r="R302" s="31" t="e">
        <f>'Рейтинговая таблица организаций'!#REF!</f>
        <v>#REF!</v>
      </c>
      <c r="S302" s="31" t="e">
        <f>'Рейтинговая таблица организаций'!#REF!</f>
        <v>#REF!</v>
      </c>
      <c r="T302" s="31" t="e">
        <f>'Рейтинговая таблица организаций'!#REF!</f>
        <v>#REF!</v>
      </c>
      <c r="U302" s="35" t="e">
        <f>'Рейтинговая таблица организаций'!#REF!</f>
        <v>#REF!</v>
      </c>
      <c r="V302" s="36" t="e">
        <f>'Рейтинговая таблица организаций'!#REF!</f>
        <v>#REF!</v>
      </c>
    </row>
    <row r="303" spans="1:22">
      <c r="A303" s="33" t="e">
        <f>'бланки '!#REF!</f>
        <v>#REF!</v>
      </c>
      <c r="B303" s="33" t="e">
        <f>'Рейтинговая таблица организаций'!#REF!</f>
        <v>#REF!</v>
      </c>
      <c r="C303" s="31" t="e">
        <f>'Рейтинговая таблица организаций'!#REF!</f>
        <v>#REF!</v>
      </c>
      <c r="D303" s="31" t="e">
        <f>'Рейтинговая таблица организаций'!#REF!</f>
        <v>#REF!</v>
      </c>
      <c r="E303" s="31" t="e">
        <f>'Рейтинговая таблица организаций'!#REF!</f>
        <v>#REF!</v>
      </c>
      <c r="F303" s="35" t="e">
        <f>'Рейтинговая таблица организаций'!#REF!</f>
        <v>#REF!</v>
      </c>
      <c r="G303" s="31" t="e">
        <f>'Рейтинговая таблица организаций'!#REF!</f>
        <v>#REF!</v>
      </c>
      <c r="H303" s="31" t="e">
        <f>'Рейтинговая таблица организаций'!#REF!</f>
        <v>#REF!</v>
      </c>
      <c r="I303" s="35" t="e">
        <f>'Рейтинговая таблица организаций'!#REF!</f>
        <v>#REF!</v>
      </c>
      <c r="J303" s="31" t="e">
        <f>'Рейтинговая таблица организаций'!#REF!</f>
        <v>#REF!</v>
      </c>
      <c r="K303" s="32" t="e">
        <f>'Рейтинговая таблица организаций'!#REF!</f>
        <v>#REF!</v>
      </c>
      <c r="L303" s="32" t="e">
        <f>'Рейтинговая таблица организаций'!#REF!</f>
        <v>#REF!</v>
      </c>
      <c r="M303" s="35" t="e">
        <f>'Рейтинговая таблица организаций'!#REF!</f>
        <v>#REF!</v>
      </c>
      <c r="N303" s="31" t="e">
        <f>'Рейтинговая таблица организаций'!#REF!</f>
        <v>#REF!</v>
      </c>
      <c r="O303" s="31" t="e">
        <f>'Рейтинговая таблица организаций'!#REF!</f>
        <v>#REF!</v>
      </c>
      <c r="P303" s="31" t="e">
        <f>'Рейтинговая таблица организаций'!#REF!</f>
        <v>#REF!</v>
      </c>
      <c r="Q303" s="35" t="e">
        <f>'Рейтинговая таблица организаций'!#REF!</f>
        <v>#REF!</v>
      </c>
      <c r="R303" s="31" t="e">
        <f>'Рейтинговая таблица организаций'!#REF!</f>
        <v>#REF!</v>
      </c>
      <c r="S303" s="31" t="e">
        <f>'Рейтинговая таблица организаций'!#REF!</f>
        <v>#REF!</v>
      </c>
      <c r="T303" s="31" t="e">
        <f>'Рейтинговая таблица организаций'!#REF!</f>
        <v>#REF!</v>
      </c>
      <c r="U303" s="35" t="e">
        <f>'Рейтинговая таблица организаций'!#REF!</f>
        <v>#REF!</v>
      </c>
      <c r="V303" s="36" t="e">
        <f>'Рейтинговая таблица организаций'!#REF!</f>
        <v>#REF!</v>
      </c>
    </row>
    <row r="304" spans="1:22">
      <c r="A304" s="33" t="e">
        <f>'бланки '!#REF!</f>
        <v>#REF!</v>
      </c>
      <c r="B304" s="33" t="e">
        <f>'Рейтинговая таблица организаций'!#REF!</f>
        <v>#REF!</v>
      </c>
      <c r="C304" s="31" t="e">
        <f>'Рейтинговая таблица организаций'!#REF!</f>
        <v>#REF!</v>
      </c>
      <c r="D304" s="31" t="e">
        <f>'Рейтинговая таблица организаций'!#REF!</f>
        <v>#REF!</v>
      </c>
      <c r="E304" s="31" t="e">
        <f>'Рейтинговая таблица организаций'!#REF!</f>
        <v>#REF!</v>
      </c>
      <c r="F304" s="35" t="e">
        <f>'Рейтинговая таблица организаций'!#REF!</f>
        <v>#REF!</v>
      </c>
      <c r="G304" s="31" t="e">
        <f>'Рейтинговая таблица организаций'!#REF!</f>
        <v>#REF!</v>
      </c>
      <c r="H304" s="31" t="e">
        <f>'Рейтинговая таблица организаций'!#REF!</f>
        <v>#REF!</v>
      </c>
      <c r="I304" s="35" t="e">
        <f>'Рейтинговая таблица организаций'!#REF!</f>
        <v>#REF!</v>
      </c>
      <c r="J304" s="31" t="e">
        <f>'Рейтинговая таблица организаций'!#REF!</f>
        <v>#REF!</v>
      </c>
      <c r="K304" s="32" t="e">
        <f>'Рейтинговая таблица организаций'!#REF!</f>
        <v>#REF!</v>
      </c>
      <c r="L304" s="32" t="e">
        <f>'Рейтинговая таблица организаций'!#REF!</f>
        <v>#REF!</v>
      </c>
      <c r="M304" s="35" t="e">
        <f>'Рейтинговая таблица организаций'!#REF!</f>
        <v>#REF!</v>
      </c>
      <c r="N304" s="31" t="e">
        <f>'Рейтинговая таблица организаций'!#REF!</f>
        <v>#REF!</v>
      </c>
      <c r="O304" s="31" t="e">
        <f>'Рейтинговая таблица организаций'!#REF!</f>
        <v>#REF!</v>
      </c>
      <c r="P304" s="31" t="e">
        <f>'Рейтинговая таблица организаций'!#REF!</f>
        <v>#REF!</v>
      </c>
      <c r="Q304" s="35" t="e">
        <f>'Рейтинговая таблица организаций'!#REF!</f>
        <v>#REF!</v>
      </c>
      <c r="R304" s="31" t="e">
        <f>'Рейтинговая таблица организаций'!#REF!</f>
        <v>#REF!</v>
      </c>
      <c r="S304" s="31" t="e">
        <f>'Рейтинговая таблица организаций'!#REF!</f>
        <v>#REF!</v>
      </c>
      <c r="T304" s="31" t="e">
        <f>'Рейтинговая таблица организаций'!#REF!</f>
        <v>#REF!</v>
      </c>
      <c r="U304" s="35" t="e">
        <f>'Рейтинговая таблица организаций'!#REF!</f>
        <v>#REF!</v>
      </c>
      <c r="V304" s="36" t="e">
        <f>'Рейтинговая таблица организаций'!#REF!</f>
        <v>#REF!</v>
      </c>
    </row>
    <row r="305" spans="1:22">
      <c r="A305" s="33" t="e">
        <f>'бланки '!#REF!</f>
        <v>#REF!</v>
      </c>
      <c r="B305" s="33" t="e">
        <f>'Рейтинговая таблица организаций'!#REF!</f>
        <v>#REF!</v>
      </c>
      <c r="C305" s="31" t="e">
        <f>'Рейтинговая таблица организаций'!#REF!</f>
        <v>#REF!</v>
      </c>
      <c r="D305" s="31" t="e">
        <f>'Рейтинговая таблица организаций'!#REF!</f>
        <v>#REF!</v>
      </c>
      <c r="E305" s="31" t="e">
        <f>'Рейтинговая таблица организаций'!#REF!</f>
        <v>#REF!</v>
      </c>
      <c r="F305" s="35" t="e">
        <f>'Рейтинговая таблица организаций'!#REF!</f>
        <v>#REF!</v>
      </c>
      <c r="G305" s="31" t="e">
        <f>'Рейтинговая таблица организаций'!#REF!</f>
        <v>#REF!</v>
      </c>
      <c r="H305" s="31" t="e">
        <f>'Рейтинговая таблица организаций'!#REF!</f>
        <v>#REF!</v>
      </c>
      <c r="I305" s="35" t="e">
        <f>'Рейтинговая таблица организаций'!#REF!</f>
        <v>#REF!</v>
      </c>
      <c r="J305" s="31" t="e">
        <f>'Рейтинговая таблица организаций'!#REF!</f>
        <v>#REF!</v>
      </c>
      <c r="K305" s="32" t="e">
        <f>'Рейтинговая таблица организаций'!#REF!</f>
        <v>#REF!</v>
      </c>
      <c r="L305" s="32" t="e">
        <f>'Рейтинговая таблица организаций'!#REF!</f>
        <v>#REF!</v>
      </c>
      <c r="M305" s="35" t="e">
        <f>'Рейтинговая таблица организаций'!#REF!</f>
        <v>#REF!</v>
      </c>
      <c r="N305" s="31" t="e">
        <f>'Рейтинговая таблица организаций'!#REF!</f>
        <v>#REF!</v>
      </c>
      <c r="O305" s="31" t="e">
        <f>'Рейтинговая таблица организаций'!#REF!</f>
        <v>#REF!</v>
      </c>
      <c r="P305" s="31" t="e">
        <f>'Рейтинговая таблица организаций'!#REF!</f>
        <v>#REF!</v>
      </c>
      <c r="Q305" s="35" t="e">
        <f>'Рейтинговая таблица организаций'!#REF!</f>
        <v>#REF!</v>
      </c>
      <c r="R305" s="31" t="e">
        <f>'Рейтинговая таблица организаций'!#REF!</f>
        <v>#REF!</v>
      </c>
      <c r="S305" s="31" t="e">
        <f>'Рейтинговая таблица организаций'!#REF!</f>
        <v>#REF!</v>
      </c>
      <c r="T305" s="31" t="e">
        <f>'Рейтинговая таблица организаций'!#REF!</f>
        <v>#REF!</v>
      </c>
      <c r="U305" s="35" t="e">
        <f>'Рейтинговая таблица организаций'!#REF!</f>
        <v>#REF!</v>
      </c>
      <c r="V305" s="36" t="e">
        <f>'Рейтинговая таблица организаций'!#REF!</f>
        <v>#REF!</v>
      </c>
    </row>
    <row r="306" spans="1:22">
      <c r="A306" s="33" t="e">
        <f>'бланки '!#REF!</f>
        <v>#REF!</v>
      </c>
      <c r="B306" s="33" t="e">
        <f>'Рейтинговая таблица организаций'!#REF!</f>
        <v>#REF!</v>
      </c>
      <c r="C306" s="31" t="e">
        <f>'Рейтинговая таблица организаций'!#REF!</f>
        <v>#REF!</v>
      </c>
      <c r="D306" s="31" t="e">
        <f>'Рейтинговая таблица организаций'!#REF!</f>
        <v>#REF!</v>
      </c>
      <c r="E306" s="31" t="e">
        <f>'Рейтинговая таблица организаций'!#REF!</f>
        <v>#REF!</v>
      </c>
      <c r="F306" s="35" t="e">
        <f>'Рейтинговая таблица организаций'!#REF!</f>
        <v>#REF!</v>
      </c>
      <c r="G306" s="31" t="e">
        <f>'Рейтинговая таблица организаций'!#REF!</f>
        <v>#REF!</v>
      </c>
      <c r="H306" s="31" t="e">
        <f>'Рейтинговая таблица организаций'!#REF!</f>
        <v>#REF!</v>
      </c>
      <c r="I306" s="35" t="e">
        <f>'Рейтинговая таблица организаций'!#REF!</f>
        <v>#REF!</v>
      </c>
      <c r="J306" s="31" t="e">
        <f>'Рейтинговая таблица организаций'!#REF!</f>
        <v>#REF!</v>
      </c>
      <c r="K306" s="32" t="e">
        <f>'Рейтинговая таблица организаций'!#REF!</f>
        <v>#REF!</v>
      </c>
      <c r="L306" s="32" t="e">
        <f>'Рейтинговая таблица организаций'!#REF!</f>
        <v>#REF!</v>
      </c>
      <c r="M306" s="35" t="e">
        <f>'Рейтинговая таблица организаций'!#REF!</f>
        <v>#REF!</v>
      </c>
      <c r="N306" s="31" t="e">
        <f>'Рейтинговая таблица организаций'!#REF!</f>
        <v>#REF!</v>
      </c>
      <c r="O306" s="31" t="e">
        <f>'Рейтинговая таблица организаций'!#REF!</f>
        <v>#REF!</v>
      </c>
      <c r="P306" s="31" t="e">
        <f>'Рейтинговая таблица организаций'!#REF!</f>
        <v>#REF!</v>
      </c>
      <c r="Q306" s="35" t="e">
        <f>'Рейтинговая таблица организаций'!#REF!</f>
        <v>#REF!</v>
      </c>
      <c r="R306" s="31" t="e">
        <f>'Рейтинговая таблица организаций'!#REF!</f>
        <v>#REF!</v>
      </c>
      <c r="S306" s="31" t="e">
        <f>'Рейтинговая таблица организаций'!#REF!</f>
        <v>#REF!</v>
      </c>
      <c r="T306" s="31" t="e">
        <f>'Рейтинговая таблица организаций'!#REF!</f>
        <v>#REF!</v>
      </c>
      <c r="U306" s="35" t="e">
        <f>'Рейтинговая таблица организаций'!#REF!</f>
        <v>#REF!</v>
      </c>
      <c r="V306" s="36" t="e">
        <f>'Рейтинговая таблица организаций'!#REF!</f>
        <v>#REF!</v>
      </c>
    </row>
    <row r="307" spans="1:22">
      <c r="A307" s="33" t="e">
        <f>'бланки '!#REF!</f>
        <v>#REF!</v>
      </c>
      <c r="B307" s="33" t="e">
        <f>'Рейтинговая таблица организаций'!#REF!</f>
        <v>#REF!</v>
      </c>
      <c r="C307" s="31" t="e">
        <f>'Рейтинговая таблица организаций'!#REF!</f>
        <v>#REF!</v>
      </c>
      <c r="D307" s="31" t="e">
        <f>'Рейтинговая таблица организаций'!#REF!</f>
        <v>#REF!</v>
      </c>
      <c r="E307" s="31" t="e">
        <f>'Рейтинговая таблица организаций'!#REF!</f>
        <v>#REF!</v>
      </c>
      <c r="F307" s="35" t="e">
        <f>'Рейтинговая таблица организаций'!#REF!</f>
        <v>#REF!</v>
      </c>
      <c r="G307" s="31" t="e">
        <f>'Рейтинговая таблица организаций'!#REF!</f>
        <v>#REF!</v>
      </c>
      <c r="H307" s="31" t="e">
        <f>'Рейтинговая таблица организаций'!#REF!</f>
        <v>#REF!</v>
      </c>
      <c r="I307" s="35" t="e">
        <f>'Рейтинговая таблица организаций'!#REF!</f>
        <v>#REF!</v>
      </c>
      <c r="J307" s="31" t="e">
        <f>'Рейтинговая таблица организаций'!#REF!</f>
        <v>#REF!</v>
      </c>
      <c r="K307" s="32" t="e">
        <f>'Рейтинговая таблица организаций'!#REF!</f>
        <v>#REF!</v>
      </c>
      <c r="L307" s="32" t="e">
        <f>'Рейтинговая таблица организаций'!#REF!</f>
        <v>#REF!</v>
      </c>
      <c r="M307" s="35" t="e">
        <f>'Рейтинговая таблица организаций'!#REF!</f>
        <v>#REF!</v>
      </c>
      <c r="N307" s="31" t="e">
        <f>'Рейтинговая таблица организаций'!#REF!</f>
        <v>#REF!</v>
      </c>
      <c r="O307" s="31" t="e">
        <f>'Рейтинговая таблица организаций'!#REF!</f>
        <v>#REF!</v>
      </c>
      <c r="P307" s="31" t="e">
        <f>'Рейтинговая таблица организаций'!#REF!</f>
        <v>#REF!</v>
      </c>
      <c r="Q307" s="35" t="e">
        <f>'Рейтинговая таблица организаций'!#REF!</f>
        <v>#REF!</v>
      </c>
      <c r="R307" s="31" t="e">
        <f>'Рейтинговая таблица организаций'!#REF!</f>
        <v>#REF!</v>
      </c>
      <c r="S307" s="31" t="e">
        <f>'Рейтинговая таблица организаций'!#REF!</f>
        <v>#REF!</v>
      </c>
      <c r="T307" s="31" t="e">
        <f>'Рейтинговая таблица организаций'!#REF!</f>
        <v>#REF!</v>
      </c>
      <c r="U307" s="35" t="e">
        <f>'Рейтинговая таблица организаций'!#REF!</f>
        <v>#REF!</v>
      </c>
      <c r="V307" s="36" t="e">
        <f>'Рейтинговая таблица организаций'!#REF!</f>
        <v>#REF!</v>
      </c>
    </row>
    <row r="308" spans="1:22">
      <c r="A308" s="33" t="e">
        <f>'бланки '!#REF!</f>
        <v>#REF!</v>
      </c>
      <c r="B308" s="33" t="e">
        <f>'Рейтинговая таблица организаций'!#REF!</f>
        <v>#REF!</v>
      </c>
      <c r="C308" s="31" t="e">
        <f>'Рейтинговая таблица организаций'!#REF!</f>
        <v>#REF!</v>
      </c>
      <c r="D308" s="31" t="e">
        <f>'Рейтинговая таблица организаций'!#REF!</f>
        <v>#REF!</v>
      </c>
      <c r="E308" s="31" t="e">
        <f>'Рейтинговая таблица организаций'!#REF!</f>
        <v>#REF!</v>
      </c>
      <c r="F308" s="35" t="e">
        <f>'Рейтинговая таблица организаций'!#REF!</f>
        <v>#REF!</v>
      </c>
      <c r="G308" s="31" t="e">
        <f>'Рейтинговая таблица организаций'!#REF!</f>
        <v>#REF!</v>
      </c>
      <c r="H308" s="31" t="e">
        <f>'Рейтинговая таблица организаций'!#REF!</f>
        <v>#REF!</v>
      </c>
      <c r="I308" s="35" t="e">
        <f>'Рейтинговая таблица организаций'!#REF!</f>
        <v>#REF!</v>
      </c>
      <c r="J308" s="31" t="e">
        <f>'Рейтинговая таблица организаций'!#REF!</f>
        <v>#REF!</v>
      </c>
      <c r="K308" s="32" t="e">
        <f>'Рейтинговая таблица организаций'!#REF!</f>
        <v>#REF!</v>
      </c>
      <c r="L308" s="32" t="e">
        <f>'Рейтинговая таблица организаций'!#REF!</f>
        <v>#REF!</v>
      </c>
      <c r="M308" s="35" t="e">
        <f>'Рейтинговая таблица организаций'!#REF!</f>
        <v>#REF!</v>
      </c>
      <c r="N308" s="31" t="e">
        <f>'Рейтинговая таблица организаций'!#REF!</f>
        <v>#REF!</v>
      </c>
      <c r="O308" s="31" t="e">
        <f>'Рейтинговая таблица организаций'!#REF!</f>
        <v>#REF!</v>
      </c>
      <c r="P308" s="31" t="e">
        <f>'Рейтинговая таблица организаций'!#REF!</f>
        <v>#REF!</v>
      </c>
      <c r="Q308" s="35" t="e">
        <f>'Рейтинговая таблица организаций'!#REF!</f>
        <v>#REF!</v>
      </c>
      <c r="R308" s="31" t="e">
        <f>'Рейтинговая таблица организаций'!#REF!</f>
        <v>#REF!</v>
      </c>
      <c r="S308" s="31" t="e">
        <f>'Рейтинговая таблица организаций'!#REF!</f>
        <v>#REF!</v>
      </c>
      <c r="T308" s="31" t="e">
        <f>'Рейтинговая таблица организаций'!#REF!</f>
        <v>#REF!</v>
      </c>
      <c r="U308" s="35" t="e">
        <f>'Рейтинговая таблица организаций'!#REF!</f>
        <v>#REF!</v>
      </c>
      <c r="V308" s="36" t="e">
        <f>'Рейтинговая таблица организаций'!#REF!</f>
        <v>#REF!</v>
      </c>
    </row>
    <row r="309" spans="1:22">
      <c r="A309" s="33" t="e">
        <f>'бланки '!#REF!</f>
        <v>#REF!</v>
      </c>
      <c r="B309" s="33" t="e">
        <f>'Рейтинговая таблица организаций'!#REF!</f>
        <v>#REF!</v>
      </c>
      <c r="C309" s="31" t="e">
        <f>'Рейтинговая таблица организаций'!#REF!</f>
        <v>#REF!</v>
      </c>
      <c r="D309" s="31" t="e">
        <f>'Рейтинговая таблица организаций'!#REF!</f>
        <v>#REF!</v>
      </c>
      <c r="E309" s="31" t="e">
        <f>'Рейтинговая таблица организаций'!#REF!</f>
        <v>#REF!</v>
      </c>
      <c r="F309" s="35" t="e">
        <f>'Рейтинговая таблица организаций'!#REF!</f>
        <v>#REF!</v>
      </c>
      <c r="G309" s="31" t="e">
        <f>'Рейтинговая таблица организаций'!#REF!</f>
        <v>#REF!</v>
      </c>
      <c r="H309" s="31" t="e">
        <f>'Рейтинговая таблица организаций'!#REF!</f>
        <v>#REF!</v>
      </c>
      <c r="I309" s="35" t="e">
        <f>'Рейтинговая таблица организаций'!#REF!</f>
        <v>#REF!</v>
      </c>
      <c r="J309" s="31" t="e">
        <f>'Рейтинговая таблица организаций'!#REF!</f>
        <v>#REF!</v>
      </c>
      <c r="K309" s="32" t="e">
        <f>'Рейтинговая таблица организаций'!#REF!</f>
        <v>#REF!</v>
      </c>
      <c r="L309" s="32" t="e">
        <f>'Рейтинговая таблица организаций'!#REF!</f>
        <v>#REF!</v>
      </c>
      <c r="M309" s="35" t="e">
        <f>'Рейтинговая таблица организаций'!#REF!</f>
        <v>#REF!</v>
      </c>
      <c r="N309" s="31" t="e">
        <f>'Рейтинговая таблица организаций'!#REF!</f>
        <v>#REF!</v>
      </c>
      <c r="O309" s="31" t="e">
        <f>'Рейтинговая таблица организаций'!#REF!</f>
        <v>#REF!</v>
      </c>
      <c r="P309" s="31" t="e">
        <f>'Рейтинговая таблица организаций'!#REF!</f>
        <v>#REF!</v>
      </c>
      <c r="Q309" s="35" t="e">
        <f>'Рейтинговая таблица организаций'!#REF!</f>
        <v>#REF!</v>
      </c>
      <c r="R309" s="31" t="e">
        <f>'Рейтинговая таблица организаций'!#REF!</f>
        <v>#REF!</v>
      </c>
      <c r="S309" s="31" t="e">
        <f>'Рейтинговая таблица организаций'!#REF!</f>
        <v>#REF!</v>
      </c>
      <c r="T309" s="31" t="e">
        <f>'Рейтинговая таблица организаций'!#REF!</f>
        <v>#REF!</v>
      </c>
      <c r="U309" s="35" t="e">
        <f>'Рейтинговая таблица организаций'!#REF!</f>
        <v>#REF!</v>
      </c>
      <c r="V309" s="36" t="e">
        <f>'Рейтинговая таблица организаций'!#REF!</f>
        <v>#REF!</v>
      </c>
    </row>
    <row r="310" spans="1:22">
      <c r="A310" s="33" t="e">
        <f>'бланки '!#REF!</f>
        <v>#REF!</v>
      </c>
      <c r="B310" s="33" t="e">
        <f>'Рейтинговая таблица организаций'!#REF!</f>
        <v>#REF!</v>
      </c>
      <c r="C310" s="31" t="e">
        <f>'Рейтинговая таблица организаций'!#REF!</f>
        <v>#REF!</v>
      </c>
      <c r="D310" s="31" t="e">
        <f>'Рейтинговая таблица организаций'!#REF!</f>
        <v>#REF!</v>
      </c>
      <c r="E310" s="31" t="e">
        <f>'Рейтинговая таблица организаций'!#REF!</f>
        <v>#REF!</v>
      </c>
      <c r="F310" s="35" t="e">
        <f>'Рейтинговая таблица организаций'!#REF!</f>
        <v>#REF!</v>
      </c>
      <c r="G310" s="31" t="e">
        <f>'Рейтинговая таблица организаций'!#REF!</f>
        <v>#REF!</v>
      </c>
      <c r="H310" s="31" t="e">
        <f>'Рейтинговая таблица организаций'!#REF!</f>
        <v>#REF!</v>
      </c>
      <c r="I310" s="35" t="e">
        <f>'Рейтинговая таблица организаций'!#REF!</f>
        <v>#REF!</v>
      </c>
      <c r="J310" s="31" t="e">
        <f>'Рейтинговая таблица организаций'!#REF!</f>
        <v>#REF!</v>
      </c>
      <c r="K310" s="32" t="e">
        <f>'Рейтинговая таблица организаций'!#REF!</f>
        <v>#REF!</v>
      </c>
      <c r="L310" s="32" t="e">
        <f>'Рейтинговая таблица организаций'!#REF!</f>
        <v>#REF!</v>
      </c>
      <c r="M310" s="35" t="e">
        <f>'Рейтинговая таблица организаций'!#REF!</f>
        <v>#REF!</v>
      </c>
      <c r="N310" s="31" t="e">
        <f>'Рейтинговая таблица организаций'!#REF!</f>
        <v>#REF!</v>
      </c>
      <c r="O310" s="31" t="e">
        <f>'Рейтинговая таблица организаций'!#REF!</f>
        <v>#REF!</v>
      </c>
      <c r="P310" s="31" t="e">
        <f>'Рейтинговая таблица организаций'!#REF!</f>
        <v>#REF!</v>
      </c>
      <c r="Q310" s="35" t="e">
        <f>'Рейтинговая таблица организаций'!#REF!</f>
        <v>#REF!</v>
      </c>
      <c r="R310" s="31" t="e">
        <f>'Рейтинговая таблица организаций'!#REF!</f>
        <v>#REF!</v>
      </c>
      <c r="S310" s="31" t="e">
        <f>'Рейтинговая таблица организаций'!#REF!</f>
        <v>#REF!</v>
      </c>
      <c r="T310" s="31" t="e">
        <f>'Рейтинговая таблица организаций'!#REF!</f>
        <v>#REF!</v>
      </c>
      <c r="U310" s="35" t="e">
        <f>'Рейтинговая таблица организаций'!#REF!</f>
        <v>#REF!</v>
      </c>
      <c r="V310" s="36" t="e">
        <f>'Рейтинговая таблица организаций'!#REF!</f>
        <v>#REF!</v>
      </c>
    </row>
    <row r="311" spans="1:22">
      <c r="A311" s="33" t="e">
        <f>'бланки '!#REF!</f>
        <v>#REF!</v>
      </c>
      <c r="B311" s="33" t="e">
        <f>'Рейтинговая таблица организаций'!#REF!</f>
        <v>#REF!</v>
      </c>
      <c r="C311" s="31" t="e">
        <f>'Рейтинговая таблица организаций'!#REF!</f>
        <v>#REF!</v>
      </c>
      <c r="D311" s="31" t="e">
        <f>'Рейтинговая таблица организаций'!#REF!</f>
        <v>#REF!</v>
      </c>
      <c r="E311" s="31" t="e">
        <f>'Рейтинговая таблица организаций'!#REF!</f>
        <v>#REF!</v>
      </c>
      <c r="F311" s="35" t="e">
        <f>'Рейтинговая таблица организаций'!#REF!</f>
        <v>#REF!</v>
      </c>
      <c r="G311" s="31" t="e">
        <f>'Рейтинговая таблица организаций'!#REF!</f>
        <v>#REF!</v>
      </c>
      <c r="H311" s="31" t="e">
        <f>'Рейтинговая таблица организаций'!#REF!</f>
        <v>#REF!</v>
      </c>
      <c r="I311" s="35" t="e">
        <f>'Рейтинговая таблица организаций'!#REF!</f>
        <v>#REF!</v>
      </c>
      <c r="J311" s="31" t="e">
        <f>'Рейтинговая таблица организаций'!#REF!</f>
        <v>#REF!</v>
      </c>
      <c r="K311" s="32" t="e">
        <f>'Рейтинговая таблица организаций'!#REF!</f>
        <v>#REF!</v>
      </c>
      <c r="L311" s="32" t="e">
        <f>'Рейтинговая таблица организаций'!#REF!</f>
        <v>#REF!</v>
      </c>
      <c r="M311" s="35" t="e">
        <f>'Рейтинговая таблица организаций'!#REF!</f>
        <v>#REF!</v>
      </c>
      <c r="N311" s="31" t="e">
        <f>'Рейтинговая таблица организаций'!#REF!</f>
        <v>#REF!</v>
      </c>
      <c r="O311" s="31" t="e">
        <f>'Рейтинговая таблица организаций'!#REF!</f>
        <v>#REF!</v>
      </c>
      <c r="P311" s="31" t="e">
        <f>'Рейтинговая таблица организаций'!#REF!</f>
        <v>#REF!</v>
      </c>
      <c r="Q311" s="35" t="e">
        <f>'Рейтинговая таблица организаций'!#REF!</f>
        <v>#REF!</v>
      </c>
      <c r="R311" s="31" t="e">
        <f>'Рейтинговая таблица организаций'!#REF!</f>
        <v>#REF!</v>
      </c>
      <c r="S311" s="31" t="e">
        <f>'Рейтинговая таблица организаций'!#REF!</f>
        <v>#REF!</v>
      </c>
      <c r="T311" s="31" t="e">
        <f>'Рейтинговая таблица организаций'!#REF!</f>
        <v>#REF!</v>
      </c>
      <c r="U311" s="35" t="e">
        <f>'Рейтинговая таблица организаций'!#REF!</f>
        <v>#REF!</v>
      </c>
      <c r="V311" s="36" t="e">
        <f>'Рейтинговая таблица организаций'!#REF!</f>
        <v>#REF!</v>
      </c>
    </row>
    <row r="312" spans="1:22">
      <c r="A312" s="33" t="e">
        <f>'бланки '!#REF!</f>
        <v>#REF!</v>
      </c>
      <c r="B312" s="33" t="e">
        <f>'Рейтинговая таблица организаций'!#REF!</f>
        <v>#REF!</v>
      </c>
      <c r="C312" s="31" t="e">
        <f>'Рейтинговая таблица организаций'!#REF!</f>
        <v>#REF!</v>
      </c>
      <c r="D312" s="31" t="e">
        <f>'Рейтинговая таблица организаций'!#REF!</f>
        <v>#REF!</v>
      </c>
      <c r="E312" s="31" t="e">
        <f>'Рейтинговая таблица организаций'!#REF!</f>
        <v>#REF!</v>
      </c>
      <c r="F312" s="35" t="e">
        <f>'Рейтинговая таблица организаций'!#REF!</f>
        <v>#REF!</v>
      </c>
      <c r="G312" s="31" t="e">
        <f>'Рейтинговая таблица организаций'!#REF!</f>
        <v>#REF!</v>
      </c>
      <c r="H312" s="31" t="e">
        <f>'Рейтинговая таблица организаций'!#REF!</f>
        <v>#REF!</v>
      </c>
      <c r="I312" s="35" t="e">
        <f>'Рейтинговая таблица организаций'!#REF!</f>
        <v>#REF!</v>
      </c>
      <c r="J312" s="31" t="e">
        <f>'Рейтинговая таблица организаций'!#REF!</f>
        <v>#REF!</v>
      </c>
      <c r="K312" s="32" t="e">
        <f>'Рейтинговая таблица организаций'!#REF!</f>
        <v>#REF!</v>
      </c>
      <c r="L312" s="32" t="e">
        <f>'Рейтинговая таблица организаций'!#REF!</f>
        <v>#REF!</v>
      </c>
      <c r="M312" s="35" t="e">
        <f>'Рейтинговая таблица организаций'!#REF!</f>
        <v>#REF!</v>
      </c>
      <c r="N312" s="31" t="e">
        <f>'Рейтинговая таблица организаций'!#REF!</f>
        <v>#REF!</v>
      </c>
      <c r="O312" s="31" t="e">
        <f>'Рейтинговая таблица организаций'!#REF!</f>
        <v>#REF!</v>
      </c>
      <c r="P312" s="31" t="e">
        <f>'Рейтинговая таблица организаций'!#REF!</f>
        <v>#REF!</v>
      </c>
      <c r="Q312" s="35" t="e">
        <f>'Рейтинговая таблица организаций'!#REF!</f>
        <v>#REF!</v>
      </c>
      <c r="R312" s="31" t="e">
        <f>'Рейтинговая таблица организаций'!#REF!</f>
        <v>#REF!</v>
      </c>
      <c r="S312" s="31" t="e">
        <f>'Рейтинговая таблица организаций'!#REF!</f>
        <v>#REF!</v>
      </c>
      <c r="T312" s="31" t="e">
        <f>'Рейтинговая таблица организаций'!#REF!</f>
        <v>#REF!</v>
      </c>
      <c r="U312" s="35" t="e">
        <f>'Рейтинговая таблица организаций'!#REF!</f>
        <v>#REF!</v>
      </c>
      <c r="V312" s="36" t="e">
        <f>'Рейтинговая таблица организаций'!#REF!</f>
        <v>#REF!</v>
      </c>
    </row>
    <row r="313" spans="1:22">
      <c r="A313" s="33" t="e">
        <f>'бланки '!#REF!</f>
        <v>#REF!</v>
      </c>
      <c r="B313" s="33" t="e">
        <f>'Рейтинговая таблица организаций'!#REF!</f>
        <v>#REF!</v>
      </c>
      <c r="C313" s="31" t="e">
        <f>'Рейтинговая таблица организаций'!#REF!</f>
        <v>#REF!</v>
      </c>
      <c r="D313" s="31" t="e">
        <f>'Рейтинговая таблица организаций'!#REF!</f>
        <v>#REF!</v>
      </c>
      <c r="E313" s="31" t="e">
        <f>'Рейтинговая таблица организаций'!#REF!</f>
        <v>#REF!</v>
      </c>
      <c r="F313" s="35" t="e">
        <f>'Рейтинговая таблица организаций'!#REF!</f>
        <v>#REF!</v>
      </c>
      <c r="G313" s="31" t="e">
        <f>'Рейтинговая таблица организаций'!#REF!</f>
        <v>#REF!</v>
      </c>
      <c r="H313" s="31" t="e">
        <f>'Рейтинговая таблица организаций'!#REF!</f>
        <v>#REF!</v>
      </c>
      <c r="I313" s="35" t="e">
        <f>'Рейтинговая таблица организаций'!#REF!</f>
        <v>#REF!</v>
      </c>
      <c r="J313" s="31" t="e">
        <f>'Рейтинговая таблица организаций'!#REF!</f>
        <v>#REF!</v>
      </c>
      <c r="K313" s="32" t="e">
        <f>'Рейтинговая таблица организаций'!#REF!</f>
        <v>#REF!</v>
      </c>
      <c r="L313" s="32" t="e">
        <f>'Рейтинговая таблица организаций'!#REF!</f>
        <v>#REF!</v>
      </c>
      <c r="M313" s="35" t="e">
        <f>'Рейтинговая таблица организаций'!#REF!</f>
        <v>#REF!</v>
      </c>
      <c r="N313" s="31" t="e">
        <f>'Рейтинговая таблица организаций'!#REF!</f>
        <v>#REF!</v>
      </c>
      <c r="O313" s="31" t="e">
        <f>'Рейтинговая таблица организаций'!#REF!</f>
        <v>#REF!</v>
      </c>
      <c r="P313" s="31" t="e">
        <f>'Рейтинговая таблица организаций'!#REF!</f>
        <v>#REF!</v>
      </c>
      <c r="Q313" s="35" t="e">
        <f>'Рейтинговая таблица организаций'!#REF!</f>
        <v>#REF!</v>
      </c>
      <c r="R313" s="31" t="e">
        <f>'Рейтинговая таблица организаций'!#REF!</f>
        <v>#REF!</v>
      </c>
      <c r="S313" s="31" t="e">
        <f>'Рейтинговая таблица организаций'!#REF!</f>
        <v>#REF!</v>
      </c>
      <c r="T313" s="31" t="e">
        <f>'Рейтинговая таблица организаций'!#REF!</f>
        <v>#REF!</v>
      </c>
      <c r="U313" s="35" t="e">
        <f>'Рейтинговая таблица организаций'!#REF!</f>
        <v>#REF!</v>
      </c>
      <c r="V313" s="36" t="e">
        <f>'Рейтинговая таблица организаций'!#REF!</f>
        <v>#REF!</v>
      </c>
    </row>
    <row r="314" spans="1:22">
      <c r="A314" s="33" t="e">
        <f>'бланки '!#REF!</f>
        <v>#REF!</v>
      </c>
      <c r="B314" s="33" t="e">
        <f>'Рейтинговая таблица организаций'!#REF!</f>
        <v>#REF!</v>
      </c>
      <c r="C314" s="31" t="e">
        <f>'Рейтинговая таблица организаций'!#REF!</f>
        <v>#REF!</v>
      </c>
      <c r="D314" s="31" t="e">
        <f>'Рейтинговая таблица организаций'!#REF!</f>
        <v>#REF!</v>
      </c>
      <c r="E314" s="31" t="e">
        <f>'Рейтинговая таблица организаций'!#REF!</f>
        <v>#REF!</v>
      </c>
      <c r="F314" s="35" t="e">
        <f>'Рейтинговая таблица организаций'!#REF!</f>
        <v>#REF!</v>
      </c>
      <c r="G314" s="31" t="e">
        <f>'Рейтинговая таблица организаций'!#REF!</f>
        <v>#REF!</v>
      </c>
      <c r="H314" s="31" t="e">
        <f>'Рейтинговая таблица организаций'!#REF!</f>
        <v>#REF!</v>
      </c>
      <c r="I314" s="35" t="e">
        <f>'Рейтинговая таблица организаций'!#REF!</f>
        <v>#REF!</v>
      </c>
      <c r="J314" s="31" t="e">
        <f>'Рейтинговая таблица организаций'!#REF!</f>
        <v>#REF!</v>
      </c>
      <c r="K314" s="32" t="e">
        <f>'Рейтинговая таблица организаций'!#REF!</f>
        <v>#REF!</v>
      </c>
      <c r="L314" s="32" t="e">
        <f>'Рейтинговая таблица организаций'!#REF!</f>
        <v>#REF!</v>
      </c>
      <c r="M314" s="35" t="e">
        <f>'Рейтинговая таблица организаций'!#REF!</f>
        <v>#REF!</v>
      </c>
      <c r="N314" s="31" t="e">
        <f>'Рейтинговая таблица организаций'!#REF!</f>
        <v>#REF!</v>
      </c>
      <c r="O314" s="31" t="e">
        <f>'Рейтинговая таблица организаций'!#REF!</f>
        <v>#REF!</v>
      </c>
      <c r="P314" s="31" t="e">
        <f>'Рейтинговая таблица организаций'!#REF!</f>
        <v>#REF!</v>
      </c>
      <c r="Q314" s="35" t="e">
        <f>'Рейтинговая таблица организаций'!#REF!</f>
        <v>#REF!</v>
      </c>
      <c r="R314" s="31" t="e">
        <f>'Рейтинговая таблица организаций'!#REF!</f>
        <v>#REF!</v>
      </c>
      <c r="S314" s="31" t="e">
        <f>'Рейтинговая таблица организаций'!#REF!</f>
        <v>#REF!</v>
      </c>
      <c r="T314" s="31" t="e">
        <f>'Рейтинговая таблица организаций'!#REF!</f>
        <v>#REF!</v>
      </c>
      <c r="U314" s="35" t="e">
        <f>'Рейтинговая таблица организаций'!#REF!</f>
        <v>#REF!</v>
      </c>
      <c r="V314" s="36" t="e">
        <f>'Рейтинговая таблица организаций'!#REF!</f>
        <v>#REF!</v>
      </c>
    </row>
    <row r="315" spans="1:22">
      <c r="A315" s="33" t="e">
        <f>'бланки '!#REF!</f>
        <v>#REF!</v>
      </c>
      <c r="B315" s="33" t="e">
        <f>'Рейтинговая таблица организаций'!#REF!</f>
        <v>#REF!</v>
      </c>
      <c r="C315" s="31" t="e">
        <f>'Рейтинговая таблица организаций'!#REF!</f>
        <v>#REF!</v>
      </c>
      <c r="D315" s="31" t="e">
        <f>'Рейтинговая таблица организаций'!#REF!</f>
        <v>#REF!</v>
      </c>
      <c r="E315" s="31" t="e">
        <f>'Рейтинговая таблица организаций'!#REF!</f>
        <v>#REF!</v>
      </c>
      <c r="F315" s="35" t="e">
        <f>'Рейтинговая таблица организаций'!#REF!</f>
        <v>#REF!</v>
      </c>
      <c r="G315" s="31" t="e">
        <f>'Рейтинговая таблица организаций'!#REF!</f>
        <v>#REF!</v>
      </c>
      <c r="H315" s="31" t="e">
        <f>'Рейтинговая таблица организаций'!#REF!</f>
        <v>#REF!</v>
      </c>
      <c r="I315" s="35" t="e">
        <f>'Рейтинговая таблица организаций'!#REF!</f>
        <v>#REF!</v>
      </c>
      <c r="J315" s="31" t="e">
        <f>'Рейтинговая таблица организаций'!#REF!</f>
        <v>#REF!</v>
      </c>
      <c r="K315" s="32" t="e">
        <f>'Рейтинговая таблица организаций'!#REF!</f>
        <v>#REF!</v>
      </c>
      <c r="L315" s="32" t="e">
        <f>'Рейтинговая таблица организаций'!#REF!</f>
        <v>#REF!</v>
      </c>
      <c r="M315" s="35" t="e">
        <f>'Рейтинговая таблица организаций'!#REF!</f>
        <v>#REF!</v>
      </c>
      <c r="N315" s="31" t="e">
        <f>'Рейтинговая таблица организаций'!#REF!</f>
        <v>#REF!</v>
      </c>
      <c r="O315" s="31" t="e">
        <f>'Рейтинговая таблица организаций'!#REF!</f>
        <v>#REF!</v>
      </c>
      <c r="P315" s="31" t="e">
        <f>'Рейтинговая таблица организаций'!#REF!</f>
        <v>#REF!</v>
      </c>
      <c r="Q315" s="35" t="e">
        <f>'Рейтинговая таблица организаций'!#REF!</f>
        <v>#REF!</v>
      </c>
      <c r="R315" s="31" t="e">
        <f>'Рейтинговая таблица организаций'!#REF!</f>
        <v>#REF!</v>
      </c>
      <c r="S315" s="31" t="e">
        <f>'Рейтинговая таблица организаций'!#REF!</f>
        <v>#REF!</v>
      </c>
      <c r="T315" s="31" t="e">
        <f>'Рейтинговая таблица организаций'!#REF!</f>
        <v>#REF!</v>
      </c>
      <c r="U315" s="35" t="e">
        <f>'Рейтинговая таблица организаций'!#REF!</f>
        <v>#REF!</v>
      </c>
      <c r="V315" s="36" t="e">
        <f>'Рейтинговая таблица организаций'!#REF!</f>
        <v>#REF!</v>
      </c>
    </row>
    <row r="316" spans="1:22">
      <c r="A316" s="33" t="e">
        <f>'бланки '!#REF!</f>
        <v>#REF!</v>
      </c>
      <c r="B316" s="33" t="e">
        <f>'Рейтинговая таблица организаций'!#REF!</f>
        <v>#REF!</v>
      </c>
      <c r="C316" s="31" t="e">
        <f>'Рейтинговая таблица организаций'!#REF!</f>
        <v>#REF!</v>
      </c>
      <c r="D316" s="31" t="e">
        <f>'Рейтинговая таблица организаций'!#REF!</f>
        <v>#REF!</v>
      </c>
      <c r="E316" s="31" t="e">
        <f>'Рейтинговая таблица организаций'!#REF!</f>
        <v>#REF!</v>
      </c>
      <c r="F316" s="35" t="e">
        <f>'Рейтинговая таблица организаций'!#REF!</f>
        <v>#REF!</v>
      </c>
      <c r="G316" s="31" t="e">
        <f>'Рейтинговая таблица организаций'!#REF!</f>
        <v>#REF!</v>
      </c>
      <c r="H316" s="31" t="e">
        <f>'Рейтинговая таблица организаций'!#REF!</f>
        <v>#REF!</v>
      </c>
      <c r="I316" s="35" t="e">
        <f>'Рейтинговая таблица организаций'!#REF!</f>
        <v>#REF!</v>
      </c>
      <c r="J316" s="31" t="e">
        <f>'Рейтинговая таблица организаций'!#REF!</f>
        <v>#REF!</v>
      </c>
      <c r="K316" s="32" t="e">
        <f>'Рейтинговая таблица организаций'!#REF!</f>
        <v>#REF!</v>
      </c>
      <c r="L316" s="32" t="e">
        <f>'Рейтинговая таблица организаций'!#REF!</f>
        <v>#REF!</v>
      </c>
      <c r="M316" s="35" t="e">
        <f>'Рейтинговая таблица организаций'!#REF!</f>
        <v>#REF!</v>
      </c>
      <c r="N316" s="31" t="e">
        <f>'Рейтинговая таблица организаций'!#REF!</f>
        <v>#REF!</v>
      </c>
      <c r="O316" s="31" t="e">
        <f>'Рейтинговая таблица организаций'!#REF!</f>
        <v>#REF!</v>
      </c>
      <c r="P316" s="31" t="e">
        <f>'Рейтинговая таблица организаций'!#REF!</f>
        <v>#REF!</v>
      </c>
      <c r="Q316" s="35" t="e">
        <f>'Рейтинговая таблица организаций'!#REF!</f>
        <v>#REF!</v>
      </c>
      <c r="R316" s="31" t="e">
        <f>'Рейтинговая таблица организаций'!#REF!</f>
        <v>#REF!</v>
      </c>
      <c r="S316" s="31" t="e">
        <f>'Рейтинговая таблица организаций'!#REF!</f>
        <v>#REF!</v>
      </c>
      <c r="T316" s="31" t="e">
        <f>'Рейтинговая таблица организаций'!#REF!</f>
        <v>#REF!</v>
      </c>
      <c r="U316" s="35" t="e">
        <f>'Рейтинговая таблица организаций'!#REF!</f>
        <v>#REF!</v>
      </c>
      <c r="V316" s="36" t="e">
        <f>'Рейтинговая таблица организаций'!#REF!</f>
        <v>#REF!</v>
      </c>
    </row>
    <row r="317" spans="1:22">
      <c r="A317" s="33" t="e">
        <f>'бланки '!#REF!</f>
        <v>#REF!</v>
      </c>
      <c r="B317" s="33" t="e">
        <f>'Рейтинговая таблица организаций'!#REF!</f>
        <v>#REF!</v>
      </c>
      <c r="C317" s="31" t="e">
        <f>'Рейтинговая таблица организаций'!#REF!</f>
        <v>#REF!</v>
      </c>
      <c r="D317" s="31" t="e">
        <f>'Рейтинговая таблица организаций'!#REF!</f>
        <v>#REF!</v>
      </c>
      <c r="E317" s="31" t="e">
        <f>'Рейтинговая таблица организаций'!#REF!</f>
        <v>#REF!</v>
      </c>
      <c r="F317" s="35" t="e">
        <f>'Рейтинговая таблица организаций'!#REF!</f>
        <v>#REF!</v>
      </c>
      <c r="G317" s="31" t="e">
        <f>'Рейтинговая таблица организаций'!#REF!</f>
        <v>#REF!</v>
      </c>
      <c r="H317" s="31" t="e">
        <f>'Рейтинговая таблица организаций'!#REF!</f>
        <v>#REF!</v>
      </c>
      <c r="I317" s="35" t="e">
        <f>'Рейтинговая таблица организаций'!#REF!</f>
        <v>#REF!</v>
      </c>
      <c r="J317" s="31" t="e">
        <f>'Рейтинговая таблица организаций'!#REF!</f>
        <v>#REF!</v>
      </c>
      <c r="K317" s="32" t="e">
        <f>'Рейтинговая таблица организаций'!#REF!</f>
        <v>#REF!</v>
      </c>
      <c r="L317" s="32" t="e">
        <f>'Рейтинговая таблица организаций'!#REF!</f>
        <v>#REF!</v>
      </c>
      <c r="M317" s="35" t="e">
        <f>'Рейтинговая таблица организаций'!#REF!</f>
        <v>#REF!</v>
      </c>
      <c r="N317" s="31" t="e">
        <f>'Рейтинговая таблица организаций'!#REF!</f>
        <v>#REF!</v>
      </c>
      <c r="O317" s="31" t="e">
        <f>'Рейтинговая таблица организаций'!#REF!</f>
        <v>#REF!</v>
      </c>
      <c r="P317" s="31" t="e">
        <f>'Рейтинговая таблица организаций'!#REF!</f>
        <v>#REF!</v>
      </c>
      <c r="Q317" s="35" t="e">
        <f>'Рейтинговая таблица организаций'!#REF!</f>
        <v>#REF!</v>
      </c>
      <c r="R317" s="31" t="e">
        <f>'Рейтинговая таблица организаций'!#REF!</f>
        <v>#REF!</v>
      </c>
      <c r="S317" s="31" t="e">
        <f>'Рейтинговая таблица организаций'!#REF!</f>
        <v>#REF!</v>
      </c>
      <c r="T317" s="31" t="e">
        <f>'Рейтинговая таблица организаций'!#REF!</f>
        <v>#REF!</v>
      </c>
      <c r="U317" s="35" t="e">
        <f>'Рейтинговая таблица организаций'!#REF!</f>
        <v>#REF!</v>
      </c>
      <c r="V317" s="36" t="e">
        <f>'Рейтинговая таблица организаций'!#REF!</f>
        <v>#REF!</v>
      </c>
    </row>
    <row r="318" spans="1:22">
      <c r="A318" s="33" t="e">
        <f>'бланки '!#REF!</f>
        <v>#REF!</v>
      </c>
      <c r="B318" s="33" t="e">
        <f>'Рейтинговая таблица организаций'!#REF!</f>
        <v>#REF!</v>
      </c>
      <c r="C318" s="31" t="e">
        <f>'Рейтинговая таблица организаций'!#REF!</f>
        <v>#REF!</v>
      </c>
      <c r="D318" s="31" t="e">
        <f>'Рейтинговая таблица организаций'!#REF!</f>
        <v>#REF!</v>
      </c>
      <c r="E318" s="31" t="e">
        <f>'Рейтинговая таблица организаций'!#REF!</f>
        <v>#REF!</v>
      </c>
      <c r="F318" s="35" t="e">
        <f>'Рейтинговая таблица организаций'!#REF!</f>
        <v>#REF!</v>
      </c>
      <c r="G318" s="31" t="e">
        <f>'Рейтинговая таблица организаций'!#REF!</f>
        <v>#REF!</v>
      </c>
      <c r="H318" s="31" t="e">
        <f>'Рейтинговая таблица организаций'!#REF!</f>
        <v>#REF!</v>
      </c>
      <c r="I318" s="35" t="e">
        <f>'Рейтинговая таблица организаций'!#REF!</f>
        <v>#REF!</v>
      </c>
      <c r="J318" s="31" t="e">
        <f>'Рейтинговая таблица организаций'!#REF!</f>
        <v>#REF!</v>
      </c>
      <c r="K318" s="32" t="e">
        <f>'Рейтинговая таблица организаций'!#REF!</f>
        <v>#REF!</v>
      </c>
      <c r="L318" s="32" t="e">
        <f>'Рейтинговая таблица организаций'!#REF!</f>
        <v>#REF!</v>
      </c>
      <c r="M318" s="35" t="e">
        <f>'Рейтинговая таблица организаций'!#REF!</f>
        <v>#REF!</v>
      </c>
      <c r="N318" s="31" t="e">
        <f>'Рейтинговая таблица организаций'!#REF!</f>
        <v>#REF!</v>
      </c>
      <c r="O318" s="31" t="e">
        <f>'Рейтинговая таблица организаций'!#REF!</f>
        <v>#REF!</v>
      </c>
      <c r="P318" s="31" t="e">
        <f>'Рейтинговая таблица организаций'!#REF!</f>
        <v>#REF!</v>
      </c>
      <c r="Q318" s="35" t="e">
        <f>'Рейтинговая таблица организаций'!#REF!</f>
        <v>#REF!</v>
      </c>
      <c r="R318" s="31" t="e">
        <f>'Рейтинговая таблица организаций'!#REF!</f>
        <v>#REF!</v>
      </c>
      <c r="S318" s="31" t="e">
        <f>'Рейтинговая таблица организаций'!#REF!</f>
        <v>#REF!</v>
      </c>
      <c r="T318" s="31" t="e">
        <f>'Рейтинговая таблица организаций'!#REF!</f>
        <v>#REF!</v>
      </c>
      <c r="U318" s="35" t="e">
        <f>'Рейтинговая таблица организаций'!#REF!</f>
        <v>#REF!</v>
      </c>
      <c r="V318" s="36" t="e">
        <f>'Рейтинговая таблица организаций'!#REF!</f>
        <v>#REF!</v>
      </c>
    </row>
    <row r="319" spans="1:22">
      <c r="A319" s="33" t="e">
        <f>'бланки '!#REF!</f>
        <v>#REF!</v>
      </c>
      <c r="B319" s="33" t="e">
        <f>'Рейтинговая таблица организаций'!#REF!</f>
        <v>#REF!</v>
      </c>
      <c r="C319" s="31" t="e">
        <f>'Рейтинговая таблица организаций'!#REF!</f>
        <v>#REF!</v>
      </c>
      <c r="D319" s="31" t="e">
        <f>'Рейтинговая таблица организаций'!#REF!</f>
        <v>#REF!</v>
      </c>
      <c r="E319" s="31" t="e">
        <f>'Рейтинговая таблица организаций'!#REF!</f>
        <v>#REF!</v>
      </c>
      <c r="F319" s="35" t="e">
        <f>'Рейтинговая таблица организаций'!#REF!</f>
        <v>#REF!</v>
      </c>
      <c r="G319" s="31" t="e">
        <f>'Рейтинговая таблица организаций'!#REF!</f>
        <v>#REF!</v>
      </c>
      <c r="H319" s="31" t="e">
        <f>'Рейтинговая таблица организаций'!#REF!</f>
        <v>#REF!</v>
      </c>
      <c r="I319" s="35" t="e">
        <f>'Рейтинговая таблица организаций'!#REF!</f>
        <v>#REF!</v>
      </c>
      <c r="J319" s="31" t="e">
        <f>'Рейтинговая таблица организаций'!#REF!</f>
        <v>#REF!</v>
      </c>
      <c r="K319" s="32" t="e">
        <f>'Рейтинговая таблица организаций'!#REF!</f>
        <v>#REF!</v>
      </c>
      <c r="L319" s="32" t="e">
        <f>'Рейтинговая таблица организаций'!#REF!</f>
        <v>#REF!</v>
      </c>
      <c r="M319" s="35" t="e">
        <f>'Рейтинговая таблица организаций'!#REF!</f>
        <v>#REF!</v>
      </c>
      <c r="N319" s="31" t="e">
        <f>'Рейтинговая таблица организаций'!#REF!</f>
        <v>#REF!</v>
      </c>
      <c r="O319" s="31" t="e">
        <f>'Рейтинговая таблица организаций'!#REF!</f>
        <v>#REF!</v>
      </c>
      <c r="P319" s="31" t="e">
        <f>'Рейтинговая таблица организаций'!#REF!</f>
        <v>#REF!</v>
      </c>
      <c r="Q319" s="35" t="e">
        <f>'Рейтинговая таблица организаций'!#REF!</f>
        <v>#REF!</v>
      </c>
      <c r="R319" s="31" t="e">
        <f>'Рейтинговая таблица организаций'!#REF!</f>
        <v>#REF!</v>
      </c>
      <c r="S319" s="31" t="e">
        <f>'Рейтинговая таблица организаций'!#REF!</f>
        <v>#REF!</v>
      </c>
      <c r="T319" s="31" t="e">
        <f>'Рейтинговая таблица организаций'!#REF!</f>
        <v>#REF!</v>
      </c>
      <c r="U319" s="35" t="e">
        <f>'Рейтинговая таблица организаций'!#REF!</f>
        <v>#REF!</v>
      </c>
      <c r="V319" s="36" t="e">
        <f>'Рейтинговая таблица организаций'!#REF!</f>
        <v>#REF!</v>
      </c>
    </row>
    <row r="320" spans="1:22">
      <c r="A320" s="33" t="e">
        <f>'бланки '!#REF!</f>
        <v>#REF!</v>
      </c>
      <c r="B320" s="33" t="e">
        <f>'Рейтинговая таблица организаций'!#REF!</f>
        <v>#REF!</v>
      </c>
      <c r="C320" s="31" t="e">
        <f>'Рейтинговая таблица организаций'!#REF!</f>
        <v>#REF!</v>
      </c>
      <c r="D320" s="31" t="e">
        <f>'Рейтинговая таблица организаций'!#REF!</f>
        <v>#REF!</v>
      </c>
      <c r="E320" s="31" t="e">
        <f>'Рейтинговая таблица организаций'!#REF!</f>
        <v>#REF!</v>
      </c>
      <c r="F320" s="35" t="e">
        <f>'Рейтинговая таблица организаций'!#REF!</f>
        <v>#REF!</v>
      </c>
      <c r="G320" s="31" t="e">
        <f>'Рейтинговая таблица организаций'!#REF!</f>
        <v>#REF!</v>
      </c>
      <c r="H320" s="31" t="e">
        <f>'Рейтинговая таблица организаций'!#REF!</f>
        <v>#REF!</v>
      </c>
      <c r="I320" s="35" t="e">
        <f>'Рейтинговая таблица организаций'!#REF!</f>
        <v>#REF!</v>
      </c>
      <c r="J320" s="31" t="e">
        <f>'Рейтинговая таблица организаций'!#REF!</f>
        <v>#REF!</v>
      </c>
      <c r="K320" s="32" t="e">
        <f>'Рейтинговая таблица организаций'!#REF!</f>
        <v>#REF!</v>
      </c>
      <c r="L320" s="32" t="e">
        <f>'Рейтинговая таблица организаций'!#REF!</f>
        <v>#REF!</v>
      </c>
      <c r="M320" s="35" t="e">
        <f>'Рейтинговая таблица организаций'!#REF!</f>
        <v>#REF!</v>
      </c>
      <c r="N320" s="31" t="e">
        <f>'Рейтинговая таблица организаций'!#REF!</f>
        <v>#REF!</v>
      </c>
      <c r="O320" s="31" t="e">
        <f>'Рейтинговая таблица организаций'!#REF!</f>
        <v>#REF!</v>
      </c>
      <c r="P320" s="31" t="e">
        <f>'Рейтинговая таблица организаций'!#REF!</f>
        <v>#REF!</v>
      </c>
      <c r="Q320" s="35" t="e">
        <f>'Рейтинговая таблица организаций'!#REF!</f>
        <v>#REF!</v>
      </c>
      <c r="R320" s="31" t="e">
        <f>'Рейтинговая таблица организаций'!#REF!</f>
        <v>#REF!</v>
      </c>
      <c r="S320" s="31" t="e">
        <f>'Рейтинговая таблица организаций'!#REF!</f>
        <v>#REF!</v>
      </c>
      <c r="T320" s="31" t="e">
        <f>'Рейтинговая таблица организаций'!#REF!</f>
        <v>#REF!</v>
      </c>
      <c r="U320" s="35" t="e">
        <f>'Рейтинговая таблица организаций'!#REF!</f>
        <v>#REF!</v>
      </c>
      <c r="V320" s="36" t="e">
        <f>'Рейтинговая таблица организаций'!#REF!</f>
        <v>#REF!</v>
      </c>
    </row>
    <row r="321" spans="1:22">
      <c r="A321" s="33" t="e">
        <f>'бланки '!#REF!</f>
        <v>#REF!</v>
      </c>
      <c r="B321" s="33" t="e">
        <f>'Рейтинговая таблица организаций'!#REF!</f>
        <v>#REF!</v>
      </c>
      <c r="C321" s="31" t="e">
        <f>'Рейтинговая таблица организаций'!#REF!</f>
        <v>#REF!</v>
      </c>
      <c r="D321" s="31" t="e">
        <f>'Рейтинговая таблица организаций'!#REF!</f>
        <v>#REF!</v>
      </c>
      <c r="E321" s="31" t="e">
        <f>'Рейтинговая таблица организаций'!#REF!</f>
        <v>#REF!</v>
      </c>
      <c r="F321" s="35" t="e">
        <f>'Рейтинговая таблица организаций'!#REF!</f>
        <v>#REF!</v>
      </c>
      <c r="G321" s="31" t="e">
        <f>'Рейтинговая таблица организаций'!#REF!</f>
        <v>#REF!</v>
      </c>
      <c r="H321" s="31" t="e">
        <f>'Рейтинговая таблица организаций'!#REF!</f>
        <v>#REF!</v>
      </c>
      <c r="I321" s="35" t="e">
        <f>'Рейтинговая таблица организаций'!#REF!</f>
        <v>#REF!</v>
      </c>
      <c r="J321" s="31" t="e">
        <f>'Рейтинговая таблица организаций'!#REF!</f>
        <v>#REF!</v>
      </c>
      <c r="K321" s="32" t="e">
        <f>'Рейтинговая таблица организаций'!#REF!</f>
        <v>#REF!</v>
      </c>
      <c r="L321" s="32" t="e">
        <f>'Рейтинговая таблица организаций'!#REF!</f>
        <v>#REF!</v>
      </c>
      <c r="M321" s="35" t="e">
        <f>'Рейтинговая таблица организаций'!#REF!</f>
        <v>#REF!</v>
      </c>
      <c r="N321" s="31" t="e">
        <f>'Рейтинговая таблица организаций'!#REF!</f>
        <v>#REF!</v>
      </c>
      <c r="O321" s="31" t="e">
        <f>'Рейтинговая таблица организаций'!#REF!</f>
        <v>#REF!</v>
      </c>
      <c r="P321" s="31" t="e">
        <f>'Рейтинговая таблица организаций'!#REF!</f>
        <v>#REF!</v>
      </c>
      <c r="Q321" s="35" t="e">
        <f>'Рейтинговая таблица организаций'!#REF!</f>
        <v>#REF!</v>
      </c>
      <c r="R321" s="31" t="e">
        <f>'Рейтинговая таблица организаций'!#REF!</f>
        <v>#REF!</v>
      </c>
      <c r="S321" s="31" t="e">
        <f>'Рейтинговая таблица организаций'!#REF!</f>
        <v>#REF!</v>
      </c>
      <c r="T321" s="31" t="e">
        <f>'Рейтинговая таблица организаций'!#REF!</f>
        <v>#REF!</v>
      </c>
      <c r="U321" s="35" t="e">
        <f>'Рейтинговая таблица организаций'!#REF!</f>
        <v>#REF!</v>
      </c>
      <c r="V321" s="36" t="e">
        <f>'Рейтинговая таблица организаций'!#REF!</f>
        <v>#REF!</v>
      </c>
    </row>
    <row r="322" spans="1:22">
      <c r="A322" s="33" t="e">
        <f>'бланки '!#REF!</f>
        <v>#REF!</v>
      </c>
      <c r="B322" s="33" t="e">
        <f>'Рейтинговая таблица организаций'!#REF!</f>
        <v>#REF!</v>
      </c>
      <c r="C322" s="31" t="e">
        <f>'Рейтинговая таблица организаций'!#REF!</f>
        <v>#REF!</v>
      </c>
      <c r="D322" s="31" t="e">
        <f>'Рейтинговая таблица организаций'!#REF!</f>
        <v>#REF!</v>
      </c>
      <c r="E322" s="31" t="e">
        <f>'Рейтинговая таблица организаций'!#REF!</f>
        <v>#REF!</v>
      </c>
      <c r="F322" s="35" t="e">
        <f>'Рейтинговая таблица организаций'!#REF!</f>
        <v>#REF!</v>
      </c>
      <c r="G322" s="31" t="e">
        <f>'Рейтинговая таблица организаций'!#REF!</f>
        <v>#REF!</v>
      </c>
      <c r="H322" s="31" t="e">
        <f>'Рейтинговая таблица организаций'!#REF!</f>
        <v>#REF!</v>
      </c>
      <c r="I322" s="35" t="e">
        <f>'Рейтинговая таблица организаций'!#REF!</f>
        <v>#REF!</v>
      </c>
      <c r="J322" s="31" t="e">
        <f>'Рейтинговая таблица организаций'!#REF!</f>
        <v>#REF!</v>
      </c>
      <c r="K322" s="32" t="e">
        <f>'Рейтинговая таблица организаций'!#REF!</f>
        <v>#REF!</v>
      </c>
      <c r="L322" s="32" t="e">
        <f>'Рейтинговая таблица организаций'!#REF!</f>
        <v>#REF!</v>
      </c>
      <c r="M322" s="35" t="e">
        <f>'Рейтинговая таблица организаций'!#REF!</f>
        <v>#REF!</v>
      </c>
      <c r="N322" s="31" t="e">
        <f>'Рейтинговая таблица организаций'!#REF!</f>
        <v>#REF!</v>
      </c>
      <c r="O322" s="31" t="e">
        <f>'Рейтинговая таблица организаций'!#REF!</f>
        <v>#REF!</v>
      </c>
      <c r="P322" s="31" t="e">
        <f>'Рейтинговая таблица организаций'!#REF!</f>
        <v>#REF!</v>
      </c>
      <c r="Q322" s="35" t="e">
        <f>'Рейтинговая таблица организаций'!#REF!</f>
        <v>#REF!</v>
      </c>
      <c r="R322" s="31" t="e">
        <f>'Рейтинговая таблица организаций'!#REF!</f>
        <v>#REF!</v>
      </c>
      <c r="S322" s="31" t="e">
        <f>'Рейтинговая таблица организаций'!#REF!</f>
        <v>#REF!</v>
      </c>
      <c r="T322" s="31" t="e">
        <f>'Рейтинговая таблица организаций'!#REF!</f>
        <v>#REF!</v>
      </c>
      <c r="U322" s="35" t="e">
        <f>'Рейтинговая таблица организаций'!#REF!</f>
        <v>#REF!</v>
      </c>
      <c r="V322" s="36" t="e">
        <f>'Рейтинговая таблица организаций'!#REF!</f>
        <v>#REF!</v>
      </c>
    </row>
    <row r="323" spans="1:22">
      <c r="A323" s="33" t="e">
        <f>'бланки '!#REF!</f>
        <v>#REF!</v>
      </c>
      <c r="B323" s="33" t="e">
        <f>'Рейтинговая таблица организаций'!#REF!</f>
        <v>#REF!</v>
      </c>
      <c r="C323" s="31" t="e">
        <f>'Рейтинговая таблица организаций'!#REF!</f>
        <v>#REF!</v>
      </c>
      <c r="D323" s="31" t="e">
        <f>'Рейтинговая таблица организаций'!#REF!</f>
        <v>#REF!</v>
      </c>
      <c r="E323" s="31" t="e">
        <f>'Рейтинговая таблица организаций'!#REF!</f>
        <v>#REF!</v>
      </c>
      <c r="F323" s="35" t="e">
        <f>'Рейтинговая таблица организаций'!#REF!</f>
        <v>#REF!</v>
      </c>
      <c r="G323" s="31" t="e">
        <f>'Рейтинговая таблица организаций'!#REF!</f>
        <v>#REF!</v>
      </c>
      <c r="H323" s="31" t="e">
        <f>'Рейтинговая таблица организаций'!#REF!</f>
        <v>#REF!</v>
      </c>
      <c r="I323" s="35" t="e">
        <f>'Рейтинговая таблица организаций'!#REF!</f>
        <v>#REF!</v>
      </c>
      <c r="J323" s="31" t="e">
        <f>'Рейтинговая таблица организаций'!#REF!</f>
        <v>#REF!</v>
      </c>
      <c r="K323" s="32" t="e">
        <f>'Рейтинговая таблица организаций'!#REF!</f>
        <v>#REF!</v>
      </c>
      <c r="L323" s="32" t="e">
        <f>'Рейтинговая таблица организаций'!#REF!</f>
        <v>#REF!</v>
      </c>
      <c r="M323" s="35" t="e">
        <f>'Рейтинговая таблица организаций'!#REF!</f>
        <v>#REF!</v>
      </c>
      <c r="N323" s="31" t="e">
        <f>'Рейтинговая таблица организаций'!#REF!</f>
        <v>#REF!</v>
      </c>
      <c r="O323" s="31" t="e">
        <f>'Рейтинговая таблица организаций'!#REF!</f>
        <v>#REF!</v>
      </c>
      <c r="P323" s="31" t="e">
        <f>'Рейтинговая таблица организаций'!#REF!</f>
        <v>#REF!</v>
      </c>
      <c r="Q323" s="35" t="e">
        <f>'Рейтинговая таблица организаций'!#REF!</f>
        <v>#REF!</v>
      </c>
      <c r="R323" s="31" t="e">
        <f>'Рейтинговая таблица организаций'!#REF!</f>
        <v>#REF!</v>
      </c>
      <c r="S323" s="31" t="e">
        <f>'Рейтинговая таблица организаций'!#REF!</f>
        <v>#REF!</v>
      </c>
      <c r="T323" s="31" t="e">
        <f>'Рейтинговая таблица организаций'!#REF!</f>
        <v>#REF!</v>
      </c>
      <c r="U323" s="35" t="e">
        <f>'Рейтинговая таблица организаций'!#REF!</f>
        <v>#REF!</v>
      </c>
      <c r="V323" s="36" t="e">
        <f>'Рейтинговая таблица организаций'!#REF!</f>
        <v>#REF!</v>
      </c>
    </row>
    <row r="324" spans="1:22">
      <c r="A324" s="33" t="e">
        <f>'бланки '!#REF!</f>
        <v>#REF!</v>
      </c>
      <c r="B324" s="33" t="e">
        <f>'Рейтинговая таблица организаций'!#REF!</f>
        <v>#REF!</v>
      </c>
      <c r="C324" s="31" t="e">
        <f>'Рейтинговая таблица организаций'!#REF!</f>
        <v>#REF!</v>
      </c>
      <c r="D324" s="31" t="e">
        <f>'Рейтинговая таблица организаций'!#REF!</f>
        <v>#REF!</v>
      </c>
      <c r="E324" s="31" t="e">
        <f>'Рейтинговая таблица организаций'!#REF!</f>
        <v>#REF!</v>
      </c>
      <c r="F324" s="35" t="e">
        <f>'Рейтинговая таблица организаций'!#REF!</f>
        <v>#REF!</v>
      </c>
      <c r="G324" s="31" t="e">
        <f>'Рейтинговая таблица организаций'!#REF!</f>
        <v>#REF!</v>
      </c>
      <c r="H324" s="31" t="e">
        <f>'Рейтинговая таблица организаций'!#REF!</f>
        <v>#REF!</v>
      </c>
      <c r="I324" s="35" t="e">
        <f>'Рейтинговая таблица организаций'!#REF!</f>
        <v>#REF!</v>
      </c>
      <c r="J324" s="31" t="e">
        <f>'Рейтинговая таблица организаций'!#REF!</f>
        <v>#REF!</v>
      </c>
      <c r="K324" s="32" t="e">
        <f>'Рейтинговая таблица организаций'!#REF!</f>
        <v>#REF!</v>
      </c>
      <c r="L324" s="32" t="e">
        <f>'Рейтинговая таблица организаций'!#REF!</f>
        <v>#REF!</v>
      </c>
      <c r="M324" s="35" t="e">
        <f>'Рейтинговая таблица организаций'!#REF!</f>
        <v>#REF!</v>
      </c>
      <c r="N324" s="31" t="e">
        <f>'Рейтинговая таблица организаций'!#REF!</f>
        <v>#REF!</v>
      </c>
      <c r="O324" s="31" t="e">
        <f>'Рейтинговая таблица организаций'!#REF!</f>
        <v>#REF!</v>
      </c>
      <c r="P324" s="31" t="e">
        <f>'Рейтинговая таблица организаций'!#REF!</f>
        <v>#REF!</v>
      </c>
      <c r="Q324" s="35" t="e">
        <f>'Рейтинговая таблица организаций'!#REF!</f>
        <v>#REF!</v>
      </c>
      <c r="R324" s="31" t="e">
        <f>'Рейтинговая таблица организаций'!#REF!</f>
        <v>#REF!</v>
      </c>
      <c r="S324" s="31" t="e">
        <f>'Рейтинговая таблица организаций'!#REF!</f>
        <v>#REF!</v>
      </c>
      <c r="T324" s="31" t="e">
        <f>'Рейтинговая таблица организаций'!#REF!</f>
        <v>#REF!</v>
      </c>
      <c r="U324" s="35" t="e">
        <f>'Рейтинговая таблица организаций'!#REF!</f>
        <v>#REF!</v>
      </c>
      <c r="V324" s="36" t="e">
        <f>'Рейтинговая таблица организаций'!#REF!</f>
        <v>#REF!</v>
      </c>
    </row>
    <row r="325" spans="1:22">
      <c r="A325" s="33" t="e">
        <f>'бланки '!#REF!</f>
        <v>#REF!</v>
      </c>
      <c r="B325" s="33" t="e">
        <f>'Рейтинговая таблица организаций'!#REF!</f>
        <v>#REF!</v>
      </c>
      <c r="C325" s="31" t="e">
        <f>'Рейтинговая таблица организаций'!#REF!</f>
        <v>#REF!</v>
      </c>
      <c r="D325" s="31" t="e">
        <f>'Рейтинговая таблица организаций'!#REF!</f>
        <v>#REF!</v>
      </c>
      <c r="E325" s="31" t="e">
        <f>'Рейтинговая таблица организаций'!#REF!</f>
        <v>#REF!</v>
      </c>
      <c r="F325" s="35" t="e">
        <f>'Рейтинговая таблица организаций'!#REF!</f>
        <v>#REF!</v>
      </c>
      <c r="G325" s="31" t="e">
        <f>'Рейтинговая таблица организаций'!#REF!</f>
        <v>#REF!</v>
      </c>
      <c r="H325" s="31" t="e">
        <f>'Рейтинговая таблица организаций'!#REF!</f>
        <v>#REF!</v>
      </c>
      <c r="I325" s="35" t="e">
        <f>'Рейтинговая таблица организаций'!#REF!</f>
        <v>#REF!</v>
      </c>
      <c r="J325" s="31" t="e">
        <f>'Рейтинговая таблица организаций'!#REF!</f>
        <v>#REF!</v>
      </c>
      <c r="K325" s="32" t="e">
        <f>'Рейтинговая таблица организаций'!#REF!</f>
        <v>#REF!</v>
      </c>
      <c r="L325" s="32" t="e">
        <f>'Рейтинговая таблица организаций'!#REF!</f>
        <v>#REF!</v>
      </c>
      <c r="M325" s="35" t="e">
        <f>'Рейтинговая таблица организаций'!#REF!</f>
        <v>#REF!</v>
      </c>
      <c r="N325" s="31" t="e">
        <f>'Рейтинговая таблица организаций'!#REF!</f>
        <v>#REF!</v>
      </c>
      <c r="O325" s="31" t="e">
        <f>'Рейтинговая таблица организаций'!#REF!</f>
        <v>#REF!</v>
      </c>
      <c r="P325" s="31" t="e">
        <f>'Рейтинговая таблица организаций'!#REF!</f>
        <v>#REF!</v>
      </c>
      <c r="Q325" s="35" t="e">
        <f>'Рейтинговая таблица организаций'!#REF!</f>
        <v>#REF!</v>
      </c>
      <c r="R325" s="31" t="e">
        <f>'Рейтинговая таблица организаций'!#REF!</f>
        <v>#REF!</v>
      </c>
      <c r="S325" s="31" t="e">
        <f>'Рейтинговая таблица организаций'!#REF!</f>
        <v>#REF!</v>
      </c>
      <c r="T325" s="31" t="e">
        <f>'Рейтинговая таблица организаций'!#REF!</f>
        <v>#REF!</v>
      </c>
      <c r="U325" s="35" t="e">
        <f>'Рейтинговая таблица организаций'!#REF!</f>
        <v>#REF!</v>
      </c>
      <c r="V325" s="36" t="e">
        <f>'Рейтинговая таблица организаций'!#REF!</f>
        <v>#REF!</v>
      </c>
    </row>
    <row r="326" spans="1:22">
      <c r="A326" s="33" t="e">
        <f>'бланки '!#REF!</f>
        <v>#REF!</v>
      </c>
      <c r="B326" s="33" t="e">
        <f>'Рейтинговая таблица организаций'!#REF!</f>
        <v>#REF!</v>
      </c>
      <c r="C326" s="31" t="e">
        <f>'Рейтинговая таблица организаций'!#REF!</f>
        <v>#REF!</v>
      </c>
      <c r="D326" s="31" t="e">
        <f>'Рейтинговая таблица организаций'!#REF!</f>
        <v>#REF!</v>
      </c>
      <c r="E326" s="31" t="e">
        <f>'Рейтинговая таблица организаций'!#REF!</f>
        <v>#REF!</v>
      </c>
      <c r="F326" s="35" t="e">
        <f>'Рейтинговая таблица организаций'!#REF!</f>
        <v>#REF!</v>
      </c>
      <c r="G326" s="31" t="e">
        <f>'Рейтинговая таблица организаций'!#REF!</f>
        <v>#REF!</v>
      </c>
      <c r="H326" s="31" t="e">
        <f>'Рейтинговая таблица организаций'!#REF!</f>
        <v>#REF!</v>
      </c>
      <c r="I326" s="35" t="e">
        <f>'Рейтинговая таблица организаций'!#REF!</f>
        <v>#REF!</v>
      </c>
      <c r="J326" s="31" t="e">
        <f>'Рейтинговая таблица организаций'!#REF!</f>
        <v>#REF!</v>
      </c>
      <c r="K326" s="32" t="e">
        <f>'Рейтинговая таблица организаций'!#REF!</f>
        <v>#REF!</v>
      </c>
      <c r="L326" s="32" t="e">
        <f>'Рейтинговая таблица организаций'!#REF!</f>
        <v>#REF!</v>
      </c>
      <c r="M326" s="35" t="e">
        <f>'Рейтинговая таблица организаций'!#REF!</f>
        <v>#REF!</v>
      </c>
      <c r="N326" s="31" t="e">
        <f>'Рейтинговая таблица организаций'!#REF!</f>
        <v>#REF!</v>
      </c>
      <c r="O326" s="31" t="e">
        <f>'Рейтинговая таблица организаций'!#REF!</f>
        <v>#REF!</v>
      </c>
      <c r="P326" s="31" t="e">
        <f>'Рейтинговая таблица организаций'!#REF!</f>
        <v>#REF!</v>
      </c>
      <c r="Q326" s="35" t="e">
        <f>'Рейтинговая таблица организаций'!#REF!</f>
        <v>#REF!</v>
      </c>
      <c r="R326" s="31" t="e">
        <f>'Рейтинговая таблица организаций'!#REF!</f>
        <v>#REF!</v>
      </c>
      <c r="S326" s="31" t="e">
        <f>'Рейтинговая таблица организаций'!#REF!</f>
        <v>#REF!</v>
      </c>
      <c r="T326" s="31" t="e">
        <f>'Рейтинговая таблица организаций'!#REF!</f>
        <v>#REF!</v>
      </c>
      <c r="U326" s="35" t="e">
        <f>'Рейтинговая таблица организаций'!#REF!</f>
        <v>#REF!</v>
      </c>
      <c r="V326" s="36" t="e">
        <f>'Рейтинговая таблица организаций'!#REF!</f>
        <v>#REF!</v>
      </c>
    </row>
    <row r="327" spans="1:22">
      <c r="A327" s="33" t="e">
        <f>'бланки '!#REF!</f>
        <v>#REF!</v>
      </c>
      <c r="B327" s="33" t="e">
        <f>'Рейтинговая таблица организаций'!#REF!</f>
        <v>#REF!</v>
      </c>
      <c r="C327" s="31" t="e">
        <f>'Рейтинговая таблица организаций'!#REF!</f>
        <v>#REF!</v>
      </c>
      <c r="D327" s="31" t="e">
        <f>'Рейтинговая таблица организаций'!#REF!</f>
        <v>#REF!</v>
      </c>
      <c r="E327" s="31" t="e">
        <f>'Рейтинговая таблица организаций'!#REF!</f>
        <v>#REF!</v>
      </c>
      <c r="F327" s="35" t="e">
        <f>'Рейтинговая таблица организаций'!#REF!</f>
        <v>#REF!</v>
      </c>
      <c r="G327" s="31" t="e">
        <f>'Рейтинговая таблица организаций'!#REF!</f>
        <v>#REF!</v>
      </c>
      <c r="H327" s="31" t="e">
        <f>'Рейтинговая таблица организаций'!#REF!</f>
        <v>#REF!</v>
      </c>
      <c r="I327" s="35" t="e">
        <f>'Рейтинговая таблица организаций'!#REF!</f>
        <v>#REF!</v>
      </c>
      <c r="J327" s="31" t="e">
        <f>'Рейтинговая таблица организаций'!#REF!</f>
        <v>#REF!</v>
      </c>
      <c r="K327" s="32" t="e">
        <f>'Рейтинговая таблица организаций'!#REF!</f>
        <v>#REF!</v>
      </c>
      <c r="L327" s="32" t="e">
        <f>'Рейтинговая таблица организаций'!#REF!</f>
        <v>#REF!</v>
      </c>
      <c r="M327" s="35" t="e">
        <f>'Рейтинговая таблица организаций'!#REF!</f>
        <v>#REF!</v>
      </c>
      <c r="N327" s="31" t="e">
        <f>'Рейтинговая таблица организаций'!#REF!</f>
        <v>#REF!</v>
      </c>
      <c r="O327" s="31" t="e">
        <f>'Рейтинговая таблица организаций'!#REF!</f>
        <v>#REF!</v>
      </c>
      <c r="P327" s="31" t="e">
        <f>'Рейтинговая таблица организаций'!#REF!</f>
        <v>#REF!</v>
      </c>
      <c r="Q327" s="35" t="e">
        <f>'Рейтинговая таблица организаций'!#REF!</f>
        <v>#REF!</v>
      </c>
      <c r="R327" s="31" t="e">
        <f>'Рейтинговая таблица организаций'!#REF!</f>
        <v>#REF!</v>
      </c>
      <c r="S327" s="31" t="e">
        <f>'Рейтинговая таблица организаций'!#REF!</f>
        <v>#REF!</v>
      </c>
      <c r="T327" s="31" t="e">
        <f>'Рейтинговая таблица организаций'!#REF!</f>
        <v>#REF!</v>
      </c>
      <c r="U327" s="35" t="e">
        <f>'Рейтинговая таблица организаций'!#REF!</f>
        <v>#REF!</v>
      </c>
      <c r="V327" s="36" t="e">
        <f>'Рейтинговая таблица организаций'!#REF!</f>
        <v>#REF!</v>
      </c>
    </row>
    <row r="328" spans="1:22">
      <c r="A328" s="33" t="e">
        <f>'бланки '!#REF!</f>
        <v>#REF!</v>
      </c>
      <c r="B328" s="33" t="e">
        <f>'Рейтинговая таблица организаций'!#REF!</f>
        <v>#REF!</v>
      </c>
      <c r="C328" s="31" t="e">
        <f>'Рейтинговая таблица организаций'!#REF!</f>
        <v>#REF!</v>
      </c>
      <c r="D328" s="31" t="e">
        <f>'Рейтинговая таблица организаций'!#REF!</f>
        <v>#REF!</v>
      </c>
      <c r="E328" s="31" t="e">
        <f>'Рейтинговая таблица организаций'!#REF!</f>
        <v>#REF!</v>
      </c>
      <c r="F328" s="35" t="e">
        <f>'Рейтинговая таблица организаций'!#REF!</f>
        <v>#REF!</v>
      </c>
      <c r="G328" s="31" t="e">
        <f>'Рейтинговая таблица организаций'!#REF!</f>
        <v>#REF!</v>
      </c>
      <c r="H328" s="31" t="e">
        <f>'Рейтинговая таблица организаций'!#REF!</f>
        <v>#REF!</v>
      </c>
      <c r="I328" s="35" t="e">
        <f>'Рейтинговая таблица организаций'!#REF!</f>
        <v>#REF!</v>
      </c>
      <c r="J328" s="31" t="e">
        <f>'Рейтинговая таблица организаций'!#REF!</f>
        <v>#REF!</v>
      </c>
      <c r="K328" s="32" t="e">
        <f>'Рейтинговая таблица организаций'!#REF!</f>
        <v>#REF!</v>
      </c>
      <c r="L328" s="32" t="e">
        <f>'Рейтинговая таблица организаций'!#REF!</f>
        <v>#REF!</v>
      </c>
      <c r="M328" s="35" t="e">
        <f>'Рейтинговая таблица организаций'!#REF!</f>
        <v>#REF!</v>
      </c>
      <c r="N328" s="31" t="e">
        <f>'Рейтинговая таблица организаций'!#REF!</f>
        <v>#REF!</v>
      </c>
      <c r="O328" s="31" t="e">
        <f>'Рейтинговая таблица организаций'!#REF!</f>
        <v>#REF!</v>
      </c>
      <c r="P328" s="31" t="e">
        <f>'Рейтинговая таблица организаций'!#REF!</f>
        <v>#REF!</v>
      </c>
      <c r="Q328" s="35" t="e">
        <f>'Рейтинговая таблица организаций'!#REF!</f>
        <v>#REF!</v>
      </c>
      <c r="R328" s="31" t="e">
        <f>'Рейтинговая таблица организаций'!#REF!</f>
        <v>#REF!</v>
      </c>
      <c r="S328" s="31" t="e">
        <f>'Рейтинговая таблица организаций'!#REF!</f>
        <v>#REF!</v>
      </c>
      <c r="T328" s="31" t="e">
        <f>'Рейтинговая таблица организаций'!#REF!</f>
        <v>#REF!</v>
      </c>
      <c r="U328" s="35" t="e">
        <f>'Рейтинговая таблица организаций'!#REF!</f>
        <v>#REF!</v>
      </c>
      <c r="V328" s="36" t="e">
        <f>'Рейтинговая таблица организаций'!#REF!</f>
        <v>#REF!</v>
      </c>
    </row>
    <row r="329" spans="1:22">
      <c r="A329" s="33" t="e">
        <f>'бланки '!#REF!</f>
        <v>#REF!</v>
      </c>
      <c r="B329" s="33" t="e">
        <f>'Рейтинговая таблица организаций'!#REF!</f>
        <v>#REF!</v>
      </c>
      <c r="C329" s="31" t="e">
        <f>'Рейтинговая таблица организаций'!#REF!</f>
        <v>#REF!</v>
      </c>
      <c r="D329" s="31" t="e">
        <f>'Рейтинговая таблица организаций'!#REF!</f>
        <v>#REF!</v>
      </c>
      <c r="E329" s="31" t="e">
        <f>'Рейтинговая таблица организаций'!#REF!</f>
        <v>#REF!</v>
      </c>
      <c r="F329" s="35" t="e">
        <f>'Рейтинговая таблица организаций'!#REF!</f>
        <v>#REF!</v>
      </c>
      <c r="G329" s="31" t="e">
        <f>'Рейтинговая таблица организаций'!#REF!</f>
        <v>#REF!</v>
      </c>
      <c r="H329" s="31" t="e">
        <f>'Рейтинговая таблица организаций'!#REF!</f>
        <v>#REF!</v>
      </c>
      <c r="I329" s="35" t="e">
        <f>'Рейтинговая таблица организаций'!#REF!</f>
        <v>#REF!</v>
      </c>
      <c r="J329" s="31" t="e">
        <f>'Рейтинговая таблица организаций'!#REF!</f>
        <v>#REF!</v>
      </c>
      <c r="K329" s="32" t="e">
        <f>'Рейтинговая таблица организаций'!#REF!</f>
        <v>#REF!</v>
      </c>
      <c r="L329" s="32" t="e">
        <f>'Рейтинговая таблица организаций'!#REF!</f>
        <v>#REF!</v>
      </c>
      <c r="M329" s="35" t="e">
        <f>'Рейтинговая таблица организаций'!#REF!</f>
        <v>#REF!</v>
      </c>
      <c r="N329" s="31" t="e">
        <f>'Рейтинговая таблица организаций'!#REF!</f>
        <v>#REF!</v>
      </c>
      <c r="O329" s="31" t="e">
        <f>'Рейтинговая таблица организаций'!#REF!</f>
        <v>#REF!</v>
      </c>
      <c r="P329" s="31" t="e">
        <f>'Рейтинговая таблица организаций'!#REF!</f>
        <v>#REF!</v>
      </c>
      <c r="Q329" s="35" t="e">
        <f>'Рейтинговая таблица организаций'!#REF!</f>
        <v>#REF!</v>
      </c>
      <c r="R329" s="31" t="e">
        <f>'Рейтинговая таблица организаций'!#REF!</f>
        <v>#REF!</v>
      </c>
      <c r="S329" s="31" t="e">
        <f>'Рейтинговая таблица организаций'!#REF!</f>
        <v>#REF!</v>
      </c>
      <c r="T329" s="31" t="e">
        <f>'Рейтинговая таблица организаций'!#REF!</f>
        <v>#REF!</v>
      </c>
      <c r="U329" s="35" t="e">
        <f>'Рейтинговая таблица организаций'!#REF!</f>
        <v>#REF!</v>
      </c>
      <c r="V329" s="36" t="e">
        <f>'Рейтинговая таблица организаций'!#REF!</f>
        <v>#REF!</v>
      </c>
    </row>
    <row r="330" spans="1:22">
      <c r="A330" s="33" t="e">
        <f>'бланки '!#REF!</f>
        <v>#REF!</v>
      </c>
      <c r="B330" s="33" t="e">
        <f>'Рейтинговая таблица организаций'!#REF!</f>
        <v>#REF!</v>
      </c>
      <c r="C330" s="31" t="e">
        <f>'Рейтинговая таблица организаций'!#REF!</f>
        <v>#REF!</v>
      </c>
      <c r="D330" s="31" t="e">
        <f>'Рейтинговая таблица организаций'!#REF!</f>
        <v>#REF!</v>
      </c>
      <c r="E330" s="31" t="e">
        <f>'Рейтинговая таблица организаций'!#REF!</f>
        <v>#REF!</v>
      </c>
      <c r="F330" s="35" t="e">
        <f>'Рейтинговая таблица организаций'!#REF!</f>
        <v>#REF!</v>
      </c>
      <c r="G330" s="31" t="e">
        <f>'Рейтинговая таблица организаций'!#REF!</f>
        <v>#REF!</v>
      </c>
      <c r="H330" s="31" t="e">
        <f>'Рейтинговая таблица организаций'!#REF!</f>
        <v>#REF!</v>
      </c>
      <c r="I330" s="35" t="e">
        <f>'Рейтинговая таблица организаций'!#REF!</f>
        <v>#REF!</v>
      </c>
      <c r="J330" s="31" t="e">
        <f>'Рейтинговая таблица организаций'!#REF!</f>
        <v>#REF!</v>
      </c>
      <c r="K330" s="32" t="e">
        <f>'Рейтинговая таблица организаций'!#REF!</f>
        <v>#REF!</v>
      </c>
      <c r="L330" s="32" t="e">
        <f>'Рейтинговая таблица организаций'!#REF!</f>
        <v>#REF!</v>
      </c>
      <c r="M330" s="35" t="e">
        <f>'Рейтинговая таблица организаций'!#REF!</f>
        <v>#REF!</v>
      </c>
      <c r="N330" s="31" t="e">
        <f>'Рейтинговая таблица организаций'!#REF!</f>
        <v>#REF!</v>
      </c>
      <c r="O330" s="31" t="e">
        <f>'Рейтинговая таблица организаций'!#REF!</f>
        <v>#REF!</v>
      </c>
      <c r="P330" s="31" t="e">
        <f>'Рейтинговая таблица организаций'!#REF!</f>
        <v>#REF!</v>
      </c>
      <c r="Q330" s="35" t="e">
        <f>'Рейтинговая таблица организаций'!#REF!</f>
        <v>#REF!</v>
      </c>
      <c r="R330" s="31" t="e">
        <f>'Рейтинговая таблица организаций'!#REF!</f>
        <v>#REF!</v>
      </c>
      <c r="S330" s="31" t="e">
        <f>'Рейтинговая таблица организаций'!#REF!</f>
        <v>#REF!</v>
      </c>
      <c r="T330" s="31" t="e">
        <f>'Рейтинговая таблица организаций'!#REF!</f>
        <v>#REF!</v>
      </c>
      <c r="U330" s="35" t="e">
        <f>'Рейтинговая таблица организаций'!#REF!</f>
        <v>#REF!</v>
      </c>
      <c r="V330" s="36" t="e">
        <f>'Рейтинговая таблица организаций'!#REF!</f>
        <v>#REF!</v>
      </c>
    </row>
    <row r="331" spans="1:22">
      <c r="A331" s="33" t="e">
        <f>'бланки '!#REF!</f>
        <v>#REF!</v>
      </c>
      <c r="B331" s="33" t="e">
        <f>'Рейтинговая таблица организаций'!#REF!</f>
        <v>#REF!</v>
      </c>
      <c r="C331" s="31" t="e">
        <f>'Рейтинговая таблица организаций'!#REF!</f>
        <v>#REF!</v>
      </c>
      <c r="D331" s="31" t="e">
        <f>'Рейтинговая таблица организаций'!#REF!</f>
        <v>#REF!</v>
      </c>
      <c r="E331" s="31" t="e">
        <f>'Рейтинговая таблица организаций'!#REF!</f>
        <v>#REF!</v>
      </c>
      <c r="F331" s="35" t="e">
        <f>'Рейтинговая таблица организаций'!#REF!</f>
        <v>#REF!</v>
      </c>
      <c r="G331" s="31" t="e">
        <f>'Рейтинговая таблица организаций'!#REF!</f>
        <v>#REF!</v>
      </c>
      <c r="H331" s="31" t="e">
        <f>'Рейтинговая таблица организаций'!#REF!</f>
        <v>#REF!</v>
      </c>
      <c r="I331" s="35" t="e">
        <f>'Рейтинговая таблица организаций'!#REF!</f>
        <v>#REF!</v>
      </c>
      <c r="J331" s="31" t="e">
        <f>'Рейтинговая таблица организаций'!#REF!</f>
        <v>#REF!</v>
      </c>
      <c r="K331" s="32" t="e">
        <f>'Рейтинговая таблица организаций'!#REF!</f>
        <v>#REF!</v>
      </c>
      <c r="L331" s="32" t="e">
        <f>'Рейтинговая таблица организаций'!#REF!</f>
        <v>#REF!</v>
      </c>
      <c r="M331" s="35" t="e">
        <f>'Рейтинговая таблица организаций'!#REF!</f>
        <v>#REF!</v>
      </c>
      <c r="N331" s="31" t="e">
        <f>'Рейтинговая таблица организаций'!#REF!</f>
        <v>#REF!</v>
      </c>
      <c r="O331" s="31" t="e">
        <f>'Рейтинговая таблица организаций'!#REF!</f>
        <v>#REF!</v>
      </c>
      <c r="P331" s="31" t="e">
        <f>'Рейтинговая таблица организаций'!#REF!</f>
        <v>#REF!</v>
      </c>
      <c r="Q331" s="35" t="e">
        <f>'Рейтинговая таблица организаций'!#REF!</f>
        <v>#REF!</v>
      </c>
      <c r="R331" s="31" t="e">
        <f>'Рейтинговая таблица организаций'!#REF!</f>
        <v>#REF!</v>
      </c>
      <c r="S331" s="31" t="e">
        <f>'Рейтинговая таблица организаций'!#REF!</f>
        <v>#REF!</v>
      </c>
      <c r="T331" s="31" t="e">
        <f>'Рейтинговая таблица организаций'!#REF!</f>
        <v>#REF!</v>
      </c>
      <c r="U331" s="35" t="e">
        <f>'Рейтинговая таблица организаций'!#REF!</f>
        <v>#REF!</v>
      </c>
      <c r="V331" s="36" t="e">
        <f>'Рейтинговая таблица организаций'!#REF!</f>
        <v>#REF!</v>
      </c>
    </row>
    <row r="332" spans="1:22">
      <c r="A332" s="33" t="e">
        <f>'бланки '!#REF!</f>
        <v>#REF!</v>
      </c>
      <c r="B332" s="33" t="e">
        <f>'Рейтинговая таблица организаций'!#REF!</f>
        <v>#REF!</v>
      </c>
      <c r="C332" s="31" t="e">
        <f>'Рейтинговая таблица организаций'!#REF!</f>
        <v>#REF!</v>
      </c>
      <c r="D332" s="31" t="e">
        <f>'Рейтинговая таблица организаций'!#REF!</f>
        <v>#REF!</v>
      </c>
      <c r="E332" s="31" t="e">
        <f>'Рейтинговая таблица организаций'!#REF!</f>
        <v>#REF!</v>
      </c>
      <c r="F332" s="35" t="e">
        <f>'Рейтинговая таблица организаций'!#REF!</f>
        <v>#REF!</v>
      </c>
      <c r="G332" s="31" t="e">
        <f>'Рейтинговая таблица организаций'!#REF!</f>
        <v>#REF!</v>
      </c>
      <c r="H332" s="31" t="e">
        <f>'Рейтинговая таблица организаций'!#REF!</f>
        <v>#REF!</v>
      </c>
      <c r="I332" s="35" t="e">
        <f>'Рейтинговая таблица организаций'!#REF!</f>
        <v>#REF!</v>
      </c>
      <c r="J332" s="31" t="e">
        <f>'Рейтинговая таблица организаций'!#REF!</f>
        <v>#REF!</v>
      </c>
      <c r="K332" s="32" t="e">
        <f>'Рейтинговая таблица организаций'!#REF!</f>
        <v>#REF!</v>
      </c>
      <c r="L332" s="32" t="e">
        <f>'Рейтинговая таблица организаций'!#REF!</f>
        <v>#REF!</v>
      </c>
      <c r="M332" s="35" t="e">
        <f>'Рейтинговая таблица организаций'!#REF!</f>
        <v>#REF!</v>
      </c>
      <c r="N332" s="31" t="e">
        <f>'Рейтинговая таблица организаций'!#REF!</f>
        <v>#REF!</v>
      </c>
      <c r="O332" s="31" t="e">
        <f>'Рейтинговая таблица организаций'!#REF!</f>
        <v>#REF!</v>
      </c>
      <c r="P332" s="31" t="e">
        <f>'Рейтинговая таблица организаций'!#REF!</f>
        <v>#REF!</v>
      </c>
      <c r="Q332" s="35" t="e">
        <f>'Рейтинговая таблица организаций'!#REF!</f>
        <v>#REF!</v>
      </c>
      <c r="R332" s="31" t="e">
        <f>'Рейтинговая таблица организаций'!#REF!</f>
        <v>#REF!</v>
      </c>
      <c r="S332" s="31" t="e">
        <f>'Рейтинговая таблица организаций'!#REF!</f>
        <v>#REF!</v>
      </c>
      <c r="T332" s="31" t="e">
        <f>'Рейтинговая таблица организаций'!#REF!</f>
        <v>#REF!</v>
      </c>
      <c r="U332" s="35" t="e">
        <f>'Рейтинговая таблица организаций'!#REF!</f>
        <v>#REF!</v>
      </c>
      <c r="V332" s="36" t="e">
        <f>'Рейтинговая таблица организаций'!#REF!</f>
        <v>#REF!</v>
      </c>
    </row>
    <row r="333" spans="1:22">
      <c r="A333" s="33" t="e">
        <f>'бланки '!#REF!</f>
        <v>#REF!</v>
      </c>
      <c r="B333" s="33" t="e">
        <f>'Рейтинговая таблица организаций'!#REF!</f>
        <v>#REF!</v>
      </c>
      <c r="C333" s="31" t="e">
        <f>'Рейтинговая таблица организаций'!#REF!</f>
        <v>#REF!</v>
      </c>
      <c r="D333" s="31" t="e">
        <f>'Рейтинговая таблица организаций'!#REF!</f>
        <v>#REF!</v>
      </c>
      <c r="E333" s="31" t="e">
        <f>'Рейтинговая таблица организаций'!#REF!</f>
        <v>#REF!</v>
      </c>
      <c r="F333" s="35" t="e">
        <f>'Рейтинговая таблица организаций'!#REF!</f>
        <v>#REF!</v>
      </c>
      <c r="G333" s="31" t="e">
        <f>'Рейтинговая таблица организаций'!#REF!</f>
        <v>#REF!</v>
      </c>
      <c r="H333" s="31" t="e">
        <f>'Рейтинговая таблица организаций'!#REF!</f>
        <v>#REF!</v>
      </c>
      <c r="I333" s="35" t="e">
        <f>'Рейтинговая таблица организаций'!#REF!</f>
        <v>#REF!</v>
      </c>
      <c r="J333" s="31" t="e">
        <f>'Рейтинговая таблица организаций'!#REF!</f>
        <v>#REF!</v>
      </c>
      <c r="K333" s="32" t="e">
        <f>'Рейтинговая таблица организаций'!#REF!</f>
        <v>#REF!</v>
      </c>
      <c r="L333" s="32" t="e">
        <f>'Рейтинговая таблица организаций'!#REF!</f>
        <v>#REF!</v>
      </c>
      <c r="M333" s="35" t="e">
        <f>'Рейтинговая таблица организаций'!#REF!</f>
        <v>#REF!</v>
      </c>
      <c r="N333" s="31" t="e">
        <f>'Рейтинговая таблица организаций'!#REF!</f>
        <v>#REF!</v>
      </c>
      <c r="O333" s="31" t="e">
        <f>'Рейтинговая таблица организаций'!#REF!</f>
        <v>#REF!</v>
      </c>
      <c r="P333" s="31" t="e">
        <f>'Рейтинговая таблица организаций'!#REF!</f>
        <v>#REF!</v>
      </c>
      <c r="Q333" s="35" t="e">
        <f>'Рейтинговая таблица организаций'!#REF!</f>
        <v>#REF!</v>
      </c>
      <c r="R333" s="31" t="e">
        <f>'Рейтинговая таблица организаций'!#REF!</f>
        <v>#REF!</v>
      </c>
      <c r="S333" s="31" t="e">
        <f>'Рейтинговая таблица организаций'!#REF!</f>
        <v>#REF!</v>
      </c>
      <c r="T333" s="31" t="e">
        <f>'Рейтинговая таблица организаций'!#REF!</f>
        <v>#REF!</v>
      </c>
      <c r="U333" s="35" t="e">
        <f>'Рейтинговая таблица организаций'!#REF!</f>
        <v>#REF!</v>
      </c>
      <c r="V333" s="36" t="e">
        <f>'Рейтинговая таблица организаций'!#REF!</f>
        <v>#REF!</v>
      </c>
    </row>
    <row r="334" spans="1:22">
      <c r="A334" s="33" t="e">
        <f>'бланки '!#REF!</f>
        <v>#REF!</v>
      </c>
      <c r="B334" s="33" t="e">
        <f>'Рейтинговая таблица организаций'!#REF!</f>
        <v>#REF!</v>
      </c>
      <c r="C334" s="31" t="e">
        <f>'Рейтинговая таблица организаций'!#REF!</f>
        <v>#REF!</v>
      </c>
      <c r="D334" s="31" t="e">
        <f>'Рейтинговая таблица организаций'!#REF!</f>
        <v>#REF!</v>
      </c>
      <c r="E334" s="31" t="e">
        <f>'Рейтинговая таблица организаций'!#REF!</f>
        <v>#REF!</v>
      </c>
      <c r="F334" s="35" t="e">
        <f>'Рейтинговая таблица организаций'!#REF!</f>
        <v>#REF!</v>
      </c>
      <c r="G334" s="31" t="e">
        <f>'Рейтинговая таблица организаций'!#REF!</f>
        <v>#REF!</v>
      </c>
      <c r="H334" s="31" t="e">
        <f>'Рейтинговая таблица организаций'!#REF!</f>
        <v>#REF!</v>
      </c>
      <c r="I334" s="35" t="e">
        <f>'Рейтинговая таблица организаций'!#REF!</f>
        <v>#REF!</v>
      </c>
      <c r="J334" s="31" t="e">
        <f>'Рейтинговая таблица организаций'!#REF!</f>
        <v>#REF!</v>
      </c>
      <c r="K334" s="32" t="e">
        <f>'Рейтинговая таблица организаций'!#REF!</f>
        <v>#REF!</v>
      </c>
      <c r="L334" s="32" t="e">
        <f>'Рейтинговая таблица организаций'!#REF!</f>
        <v>#REF!</v>
      </c>
      <c r="M334" s="35" t="e">
        <f>'Рейтинговая таблица организаций'!#REF!</f>
        <v>#REF!</v>
      </c>
      <c r="N334" s="31" t="e">
        <f>'Рейтинговая таблица организаций'!#REF!</f>
        <v>#REF!</v>
      </c>
      <c r="O334" s="31" t="e">
        <f>'Рейтинговая таблица организаций'!#REF!</f>
        <v>#REF!</v>
      </c>
      <c r="P334" s="31" t="e">
        <f>'Рейтинговая таблица организаций'!#REF!</f>
        <v>#REF!</v>
      </c>
      <c r="Q334" s="35" t="e">
        <f>'Рейтинговая таблица организаций'!#REF!</f>
        <v>#REF!</v>
      </c>
      <c r="R334" s="31" t="e">
        <f>'Рейтинговая таблица организаций'!#REF!</f>
        <v>#REF!</v>
      </c>
      <c r="S334" s="31" t="e">
        <f>'Рейтинговая таблица организаций'!#REF!</f>
        <v>#REF!</v>
      </c>
      <c r="T334" s="31" t="e">
        <f>'Рейтинговая таблица организаций'!#REF!</f>
        <v>#REF!</v>
      </c>
      <c r="U334" s="35" t="e">
        <f>'Рейтинговая таблица организаций'!#REF!</f>
        <v>#REF!</v>
      </c>
      <c r="V334" s="36" t="e">
        <f>'Рейтинговая таблица организаций'!#REF!</f>
        <v>#REF!</v>
      </c>
    </row>
    <row r="335" spans="1:22">
      <c r="A335" s="33" t="e">
        <f>'бланки '!#REF!</f>
        <v>#REF!</v>
      </c>
      <c r="B335" s="33" t="e">
        <f>'Рейтинговая таблица организаций'!#REF!</f>
        <v>#REF!</v>
      </c>
      <c r="C335" s="31" t="e">
        <f>'Рейтинговая таблица организаций'!#REF!</f>
        <v>#REF!</v>
      </c>
      <c r="D335" s="31" t="e">
        <f>'Рейтинговая таблица организаций'!#REF!</f>
        <v>#REF!</v>
      </c>
      <c r="E335" s="31" t="e">
        <f>'Рейтинговая таблица организаций'!#REF!</f>
        <v>#REF!</v>
      </c>
      <c r="F335" s="35" t="e">
        <f>'Рейтинговая таблица организаций'!#REF!</f>
        <v>#REF!</v>
      </c>
      <c r="G335" s="31" t="e">
        <f>'Рейтинговая таблица организаций'!#REF!</f>
        <v>#REF!</v>
      </c>
      <c r="H335" s="31" t="e">
        <f>'Рейтинговая таблица организаций'!#REF!</f>
        <v>#REF!</v>
      </c>
      <c r="I335" s="35" t="e">
        <f>'Рейтинговая таблица организаций'!#REF!</f>
        <v>#REF!</v>
      </c>
      <c r="J335" s="31" t="e">
        <f>'Рейтинговая таблица организаций'!#REF!</f>
        <v>#REF!</v>
      </c>
      <c r="K335" s="32" t="e">
        <f>'Рейтинговая таблица организаций'!#REF!</f>
        <v>#REF!</v>
      </c>
      <c r="L335" s="32" t="e">
        <f>'Рейтинговая таблица организаций'!#REF!</f>
        <v>#REF!</v>
      </c>
      <c r="M335" s="35" t="e">
        <f>'Рейтинговая таблица организаций'!#REF!</f>
        <v>#REF!</v>
      </c>
      <c r="N335" s="31" t="e">
        <f>'Рейтинговая таблица организаций'!#REF!</f>
        <v>#REF!</v>
      </c>
      <c r="O335" s="31" t="e">
        <f>'Рейтинговая таблица организаций'!#REF!</f>
        <v>#REF!</v>
      </c>
      <c r="P335" s="31" t="e">
        <f>'Рейтинговая таблица организаций'!#REF!</f>
        <v>#REF!</v>
      </c>
      <c r="Q335" s="35" t="e">
        <f>'Рейтинговая таблица организаций'!#REF!</f>
        <v>#REF!</v>
      </c>
      <c r="R335" s="31" t="e">
        <f>'Рейтинговая таблица организаций'!#REF!</f>
        <v>#REF!</v>
      </c>
      <c r="S335" s="31" t="e">
        <f>'Рейтинговая таблица организаций'!#REF!</f>
        <v>#REF!</v>
      </c>
      <c r="T335" s="31" t="e">
        <f>'Рейтинговая таблица организаций'!#REF!</f>
        <v>#REF!</v>
      </c>
      <c r="U335" s="35" t="e">
        <f>'Рейтинговая таблица организаций'!#REF!</f>
        <v>#REF!</v>
      </c>
      <c r="V335" s="36" t="e">
        <f>'Рейтинговая таблица организаций'!#REF!</f>
        <v>#REF!</v>
      </c>
    </row>
    <row r="336" spans="1:22">
      <c r="A336" s="33" t="e">
        <f>'бланки '!#REF!</f>
        <v>#REF!</v>
      </c>
      <c r="B336" s="33" t="e">
        <f>'Рейтинговая таблица организаций'!#REF!</f>
        <v>#REF!</v>
      </c>
      <c r="C336" s="31" t="e">
        <f>'Рейтинговая таблица организаций'!#REF!</f>
        <v>#REF!</v>
      </c>
      <c r="D336" s="31" t="e">
        <f>'Рейтинговая таблица организаций'!#REF!</f>
        <v>#REF!</v>
      </c>
      <c r="E336" s="31" t="e">
        <f>'Рейтинговая таблица организаций'!#REF!</f>
        <v>#REF!</v>
      </c>
      <c r="F336" s="35" t="e">
        <f>'Рейтинговая таблица организаций'!#REF!</f>
        <v>#REF!</v>
      </c>
      <c r="G336" s="31" t="e">
        <f>'Рейтинговая таблица организаций'!#REF!</f>
        <v>#REF!</v>
      </c>
      <c r="H336" s="31" t="e">
        <f>'Рейтинговая таблица организаций'!#REF!</f>
        <v>#REF!</v>
      </c>
      <c r="I336" s="35" t="e">
        <f>'Рейтинговая таблица организаций'!#REF!</f>
        <v>#REF!</v>
      </c>
      <c r="J336" s="31" t="e">
        <f>'Рейтинговая таблица организаций'!#REF!</f>
        <v>#REF!</v>
      </c>
      <c r="K336" s="32" t="e">
        <f>'Рейтинговая таблица организаций'!#REF!</f>
        <v>#REF!</v>
      </c>
      <c r="L336" s="32" t="e">
        <f>'Рейтинговая таблица организаций'!#REF!</f>
        <v>#REF!</v>
      </c>
      <c r="M336" s="35" t="e">
        <f>'Рейтинговая таблица организаций'!#REF!</f>
        <v>#REF!</v>
      </c>
      <c r="N336" s="31" t="e">
        <f>'Рейтинговая таблица организаций'!#REF!</f>
        <v>#REF!</v>
      </c>
      <c r="O336" s="31" t="e">
        <f>'Рейтинговая таблица организаций'!#REF!</f>
        <v>#REF!</v>
      </c>
      <c r="P336" s="31" t="e">
        <f>'Рейтинговая таблица организаций'!#REF!</f>
        <v>#REF!</v>
      </c>
      <c r="Q336" s="35" t="e">
        <f>'Рейтинговая таблица организаций'!#REF!</f>
        <v>#REF!</v>
      </c>
      <c r="R336" s="31" t="e">
        <f>'Рейтинговая таблица организаций'!#REF!</f>
        <v>#REF!</v>
      </c>
      <c r="S336" s="31" t="e">
        <f>'Рейтинговая таблица организаций'!#REF!</f>
        <v>#REF!</v>
      </c>
      <c r="T336" s="31" t="e">
        <f>'Рейтинговая таблица организаций'!#REF!</f>
        <v>#REF!</v>
      </c>
      <c r="U336" s="35" t="e">
        <f>'Рейтинговая таблица организаций'!#REF!</f>
        <v>#REF!</v>
      </c>
      <c r="V336" s="36" t="e">
        <f>'Рейтинговая таблица организаций'!#REF!</f>
        <v>#REF!</v>
      </c>
    </row>
    <row r="337" spans="1:22">
      <c r="A337" s="33" t="e">
        <f>'бланки '!#REF!</f>
        <v>#REF!</v>
      </c>
      <c r="B337" s="33" t="e">
        <f>'Рейтинговая таблица организаций'!#REF!</f>
        <v>#REF!</v>
      </c>
      <c r="C337" s="31" t="e">
        <f>'Рейтинговая таблица организаций'!#REF!</f>
        <v>#REF!</v>
      </c>
      <c r="D337" s="31" t="e">
        <f>'Рейтинговая таблица организаций'!#REF!</f>
        <v>#REF!</v>
      </c>
      <c r="E337" s="31" t="e">
        <f>'Рейтинговая таблица организаций'!#REF!</f>
        <v>#REF!</v>
      </c>
      <c r="F337" s="35" t="e">
        <f>'Рейтинговая таблица организаций'!#REF!</f>
        <v>#REF!</v>
      </c>
      <c r="G337" s="31" t="e">
        <f>'Рейтинговая таблица организаций'!#REF!</f>
        <v>#REF!</v>
      </c>
      <c r="H337" s="31" t="e">
        <f>'Рейтинговая таблица организаций'!#REF!</f>
        <v>#REF!</v>
      </c>
      <c r="I337" s="35" t="e">
        <f>'Рейтинговая таблица организаций'!#REF!</f>
        <v>#REF!</v>
      </c>
      <c r="J337" s="31" t="e">
        <f>'Рейтинговая таблица организаций'!#REF!</f>
        <v>#REF!</v>
      </c>
      <c r="K337" s="32" t="e">
        <f>'Рейтинговая таблица организаций'!#REF!</f>
        <v>#REF!</v>
      </c>
      <c r="L337" s="32" t="e">
        <f>'Рейтинговая таблица организаций'!#REF!</f>
        <v>#REF!</v>
      </c>
      <c r="M337" s="35" t="e">
        <f>'Рейтинговая таблица организаций'!#REF!</f>
        <v>#REF!</v>
      </c>
      <c r="N337" s="31" t="e">
        <f>'Рейтинговая таблица организаций'!#REF!</f>
        <v>#REF!</v>
      </c>
      <c r="O337" s="31" t="e">
        <f>'Рейтинговая таблица организаций'!#REF!</f>
        <v>#REF!</v>
      </c>
      <c r="P337" s="31" t="e">
        <f>'Рейтинговая таблица организаций'!#REF!</f>
        <v>#REF!</v>
      </c>
      <c r="Q337" s="35" t="e">
        <f>'Рейтинговая таблица организаций'!#REF!</f>
        <v>#REF!</v>
      </c>
      <c r="R337" s="31" t="e">
        <f>'Рейтинговая таблица организаций'!#REF!</f>
        <v>#REF!</v>
      </c>
      <c r="S337" s="31" t="e">
        <f>'Рейтинговая таблица организаций'!#REF!</f>
        <v>#REF!</v>
      </c>
      <c r="T337" s="31" t="e">
        <f>'Рейтинговая таблица организаций'!#REF!</f>
        <v>#REF!</v>
      </c>
      <c r="U337" s="35" t="e">
        <f>'Рейтинговая таблица организаций'!#REF!</f>
        <v>#REF!</v>
      </c>
      <c r="V337" s="36" t="e">
        <f>'Рейтинговая таблица организаций'!#REF!</f>
        <v>#REF!</v>
      </c>
    </row>
    <row r="338" spans="1:22">
      <c r="A338" s="33" t="e">
        <f>'бланки '!#REF!</f>
        <v>#REF!</v>
      </c>
      <c r="B338" s="33" t="e">
        <f>'Рейтинговая таблица организаций'!#REF!</f>
        <v>#REF!</v>
      </c>
      <c r="C338" s="31" t="e">
        <f>'Рейтинговая таблица организаций'!#REF!</f>
        <v>#REF!</v>
      </c>
      <c r="D338" s="31" t="e">
        <f>'Рейтинговая таблица организаций'!#REF!</f>
        <v>#REF!</v>
      </c>
      <c r="E338" s="31" t="e">
        <f>'Рейтинговая таблица организаций'!#REF!</f>
        <v>#REF!</v>
      </c>
      <c r="F338" s="35" t="e">
        <f>'Рейтинговая таблица организаций'!#REF!</f>
        <v>#REF!</v>
      </c>
      <c r="G338" s="31" t="e">
        <f>'Рейтинговая таблица организаций'!#REF!</f>
        <v>#REF!</v>
      </c>
      <c r="H338" s="31" t="e">
        <f>'Рейтинговая таблица организаций'!#REF!</f>
        <v>#REF!</v>
      </c>
      <c r="I338" s="35" t="e">
        <f>'Рейтинговая таблица организаций'!#REF!</f>
        <v>#REF!</v>
      </c>
      <c r="J338" s="31" t="e">
        <f>'Рейтинговая таблица организаций'!#REF!</f>
        <v>#REF!</v>
      </c>
      <c r="K338" s="32" t="e">
        <f>'Рейтинговая таблица организаций'!#REF!</f>
        <v>#REF!</v>
      </c>
      <c r="L338" s="32" t="e">
        <f>'Рейтинговая таблица организаций'!#REF!</f>
        <v>#REF!</v>
      </c>
      <c r="M338" s="35" t="e">
        <f>'Рейтинговая таблица организаций'!#REF!</f>
        <v>#REF!</v>
      </c>
      <c r="N338" s="31" t="e">
        <f>'Рейтинговая таблица организаций'!#REF!</f>
        <v>#REF!</v>
      </c>
      <c r="O338" s="31" t="e">
        <f>'Рейтинговая таблица организаций'!#REF!</f>
        <v>#REF!</v>
      </c>
      <c r="P338" s="31" t="e">
        <f>'Рейтинговая таблица организаций'!#REF!</f>
        <v>#REF!</v>
      </c>
      <c r="Q338" s="35" t="e">
        <f>'Рейтинговая таблица организаций'!#REF!</f>
        <v>#REF!</v>
      </c>
      <c r="R338" s="31" t="e">
        <f>'Рейтинговая таблица организаций'!#REF!</f>
        <v>#REF!</v>
      </c>
      <c r="S338" s="31" t="e">
        <f>'Рейтинговая таблица организаций'!#REF!</f>
        <v>#REF!</v>
      </c>
      <c r="T338" s="31" t="e">
        <f>'Рейтинговая таблица организаций'!#REF!</f>
        <v>#REF!</v>
      </c>
      <c r="U338" s="35" t="e">
        <f>'Рейтинговая таблица организаций'!#REF!</f>
        <v>#REF!</v>
      </c>
      <c r="V338" s="36" t="e">
        <f>'Рейтинговая таблица организаций'!#REF!</f>
        <v>#REF!</v>
      </c>
    </row>
    <row r="339" spans="1:22">
      <c r="A339" s="33" t="e">
        <f>'бланки '!#REF!</f>
        <v>#REF!</v>
      </c>
      <c r="B339" s="33" t="e">
        <f>'Рейтинговая таблица организаций'!#REF!</f>
        <v>#REF!</v>
      </c>
      <c r="C339" s="31" t="e">
        <f>'Рейтинговая таблица организаций'!#REF!</f>
        <v>#REF!</v>
      </c>
      <c r="D339" s="31" t="e">
        <f>'Рейтинговая таблица организаций'!#REF!</f>
        <v>#REF!</v>
      </c>
      <c r="E339" s="31" t="e">
        <f>'Рейтинговая таблица организаций'!#REF!</f>
        <v>#REF!</v>
      </c>
      <c r="F339" s="35" t="e">
        <f>'Рейтинговая таблица организаций'!#REF!</f>
        <v>#REF!</v>
      </c>
      <c r="G339" s="31" t="e">
        <f>'Рейтинговая таблица организаций'!#REF!</f>
        <v>#REF!</v>
      </c>
      <c r="H339" s="31" t="e">
        <f>'Рейтинговая таблица организаций'!#REF!</f>
        <v>#REF!</v>
      </c>
      <c r="I339" s="35" t="e">
        <f>'Рейтинговая таблица организаций'!#REF!</f>
        <v>#REF!</v>
      </c>
      <c r="J339" s="31" t="e">
        <f>'Рейтинговая таблица организаций'!#REF!</f>
        <v>#REF!</v>
      </c>
      <c r="K339" s="32" t="e">
        <f>'Рейтинговая таблица организаций'!#REF!</f>
        <v>#REF!</v>
      </c>
      <c r="L339" s="32" t="e">
        <f>'Рейтинговая таблица организаций'!#REF!</f>
        <v>#REF!</v>
      </c>
      <c r="M339" s="35" t="e">
        <f>'Рейтинговая таблица организаций'!#REF!</f>
        <v>#REF!</v>
      </c>
      <c r="N339" s="31" t="e">
        <f>'Рейтинговая таблица организаций'!#REF!</f>
        <v>#REF!</v>
      </c>
      <c r="O339" s="31" t="e">
        <f>'Рейтинговая таблица организаций'!#REF!</f>
        <v>#REF!</v>
      </c>
      <c r="P339" s="31" t="e">
        <f>'Рейтинговая таблица организаций'!#REF!</f>
        <v>#REF!</v>
      </c>
      <c r="Q339" s="35" t="e">
        <f>'Рейтинговая таблица организаций'!#REF!</f>
        <v>#REF!</v>
      </c>
      <c r="R339" s="31" t="e">
        <f>'Рейтинговая таблица организаций'!#REF!</f>
        <v>#REF!</v>
      </c>
      <c r="S339" s="31" t="e">
        <f>'Рейтинговая таблица организаций'!#REF!</f>
        <v>#REF!</v>
      </c>
      <c r="T339" s="31" t="e">
        <f>'Рейтинговая таблица организаций'!#REF!</f>
        <v>#REF!</v>
      </c>
      <c r="U339" s="35" t="e">
        <f>'Рейтинговая таблица организаций'!#REF!</f>
        <v>#REF!</v>
      </c>
      <c r="V339" s="36" t="e">
        <f>'Рейтинговая таблица организаций'!#REF!</f>
        <v>#REF!</v>
      </c>
    </row>
    <row r="340" spans="1:22">
      <c r="A340" s="33" t="e">
        <f>'бланки '!#REF!</f>
        <v>#REF!</v>
      </c>
      <c r="B340" s="33" t="e">
        <f>'Рейтинговая таблица организаций'!#REF!</f>
        <v>#REF!</v>
      </c>
      <c r="C340" s="31" t="e">
        <f>'Рейтинговая таблица организаций'!#REF!</f>
        <v>#REF!</v>
      </c>
      <c r="D340" s="31" t="e">
        <f>'Рейтинговая таблица организаций'!#REF!</f>
        <v>#REF!</v>
      </c>
      <c r="E340" s="31" t="e">
        <f>'Рейтинговая таблица организаций'!#REF!</f>
        <v>#REF!</v>
      </c>
      <c r="F340" s="35" t="e">
        <f>'Рейтинговая таблица организаций'!#REF!</f>
        <v>#REF!</v>
      </c>
      <c r="G340" s="31" t="e">
        <f>'Рейтинговая таблица организаций'!#REF!</f>
        <v>#REF!</v>
      </c>
      <c r="H340" s="31" t="e">
        <f>'Рейтинговая таблица организаций'!#REF!</f>
        <v>#REF!</v>
      </c>
      <c r="I340" s="35" t="e">
        <f>'Рейтинговая таблица организаций'!#REF!</f>
        <v>#REF!</v>
      </c>
      <c r="J340" s="31" t="e">
        <f>'Рейтинговая таблица организаций'!#REF!</f>
        <v>#REF!</v>
      </c>
      <c r="K340" s="32" t="e">
        <f>'Рейтинговая таблица организаций'!#REF!</f>
        <v>#REF!</v>
      </c>
      <c r="L340" s="32" t="e">
        <f>'Рейтинговая таблица организаций'!#REF!</f>
        <v>#REF!</v>
      </c>
      <c r="M340" s="35" t="e">
        <f>'Рейтинговая таблица организаций'!#REF!</f>
        <v>#REF!</v>
      </c>
      <c r="N340" s="31" t="e">
        <f>'Рейтинговая таблица организаций'!#REF!</f>
        <v>#REF!</v>
      </c>
      <c r="O340" s="31" t="e">
        <f>'Рейтинговая таблица организаций'!#REF!</f>
        <v>#REF!</v>
      </c>
      <c r="P340" s="31" t="e">
        <f>'Рейтинговая таблица организаций'!#REF!</f>
        <v>#REF!</v>
      </c>
      <c r="Q340" s="35" t="e">
        <f>'Рейтинговая таблица организаций'!#REF!</f>
        <v>#REF!</v>
      </c>
      <c r="R340" s="31" t="e">
        <f>'Рейтинговая таблица организаций'!#REF!</f>
        <v>#REF!</v>
      </c>
      <c r="S340" s="31" t="e">
        <f>'Рейтинговая таблица организаций'!#REF!</f>
        <v>#REF!</v>
      </c>
      <c r="T340" s="31" t="e">
        <f>'Рейтинговая таблица организаций'!#REF!</f>
        <v>#REF!</v>
      </c>
      <c r="U340" s="35" t="e">
        <f>'Рейтинговая таблица организаций'!#REF!</f>
        <v>#REF!</v>
      </c>
      <c r="V340" s="36" t="e">
        <f>'Рейтинговая таблица организаций'!#REF!</f>
        <v>#REF!</v>
      </c>
    </row>
    <row r="341" spans="1:22">
      <c r="A341" s="33" t="e">
        <f>'бланки '!#REF!</f>
        <v>#REF!</v>
      </c>
      <c r="B341" s="33" t="e">
        <f>'Рейтинговая таблица организаций'!#REF!</f>
        <v>#REF!</v>
      </c>
      <c r="C341" s="31" t="e">
        <f>'Рейтинговая таблица организаций'!#REF!</f>
        <v>#REF!</v>
      </c>
      <c r="D341" s="31" t="e">
        <f>'Рейтинговая таблица организаций'!#REF!</f>
        <v>#REF!</v>
      </c>
      <c r="E341" s="31" t="e">
        <f>'Рейтинговая таблица организаций'!#REF!</f>
        <v>#REF!</v>
      </c>
      <c r="F341" s="35" t="e">
        <f>'Рейтинговая таблица организаций'!#REF!</f>
        <v>#REF!</v>
      </c>
      <c r="G341" s="31" t="e">
        <f>'Рейтинговая таблица организаций'!#REF!</f>
        <v>#REF!</v>
      </c>
      <c r="H341" s="31" t="e">
        <f>'Рейтинговая таблица организаций'!#REF!</f>
        <v>#REF!</v>
      </c>
      <c r="I341" s="35" t="e">
        <f>'Рейтинговая таблица организаций'!#REF!</f>
        <v>#REF!</v>
      </c>
      <c r="J341" s="31" t="e">
        <f>'Рейтинговая таблица организаций'!#REF!</f>
        <v>#REF!</v>
      </c>
      <c r="K341" s="32" t="e">
        <f>'Рейтинговая таблица организаций'!#REF!</f>
        <v>#REF!</v>
      </c>
      <c r="L341" s="32" t="e">
        <f>'Рейтинговая таблица организаций'!#REF!</f>
        <v>#REF!</v>
      </c>
      <c r="M341" s="35" t="e">
        <f>'Рейтинговая таблица организаций'!#REF!</f>
        <v>#REF!</v>
      </c>
      <c r="N341" s="31" t="e">
        <f>'Рейтинговая таблица организаций'!#REF!</f>
        <v>#REF!</v>
      </c>
      <c r="O341" s="31" t="e">
        <f>'Рейтинговая таблица организаций'!#REF!</f>
        <v>#REF!</v>
      </c>
      <c r="P341" s="31" t="e">
        <f>'Рейтинговая таблица организаций'!#REF!</f>
        <v>#REF!</v>
      </c>
      <c r="Q341" s="35" t="e">
        <f>'Рейтинговая таблица организаций'!#REF!</f>
        <v>#REF!</v>
      </c>
      <c r="R341" s="31" t="e">
        <f>'Рейтинговая таблица организаций'!#REF!</f>
        <v>#REF!</v>
      </c>
      <c r="S341" s="31" t="e">
        <f>'Рейтинговая таблица организаций'!#REF!</f>
        <v>#REF!</v>
      </c>
      <c r="T341" s="31" t="e">
        <f>'Рейтинговая таблица организаций'!#REF!</f>
        <v>#REF!</v>
      </c>
      <c r="U341" s="35" t="e">
        <f>'Рейтинговая таблица организаций'!#REF!</f>
        <v>#REF!</v>
      </c>
      <c r="V341" s="36" t="e">
        <f>'Рейтинговая таблица организаций'!#REF!</f>
        <v>#REF!</v>
      </c>
    </row>
    <row r="342" spans="1:22">
      <c r="A342" s="33" t="e">
        <f>'бланки '!#REF!</f>
        <v>#REF!</v>
      </c>
      <c r="B342" s="33" t="e">
        <f>'Рейтинговая таблица организаций'!#REF!</f>
        <v>#REF!</v>
      </c>
      <c r="C342" s="31" t="e">
        <f>'Рейтинговая таблица организаций'!#REF!</f>
        <v>#REF!</v>
      </c>
      <c r="D342" s="31" t="e">
        <f>'Рейтинговая таблица организаций'!#REF!</f>
        <v>#REF!</v>
      </c>
      <c r="E342" s="31" t="e">
        <f>'Рейтинговая таблица организаций'!#REF!</f>
        <v>#REF!</v>
      </c>
      <c r="F342" s="35" t="e">
        <f>'Рейтинговая таблица организаций'!#REF!</f>
        <v>#REF!</v>
      </c>
      <c r="G342" s="31" t="e">
        <f>'Рейтинговая таблица организаций'!#REF!</f>
        <v>#REF!</v>
      </c>
      <c r="H342" s="31" t="e">
        <f>'Рейтинговая таблица организаций'!#REF!</f>
        <v>#REF!</v>
      </c>
      <c r="I342" s="35" t="e">
        <f>'Рейтинговая таблица организаций'!#REF!</f>
        <v>#REF!</v>
      </c>
      <c r="J342" s="31" t="e">
        <f>'Рейтинговая таблица организаций'!#REF!</f>
        <v>#REF!</v>
      </c>
      <c r="K342" s="32" t="e">
        <f>'Рейтинговая таблица организаций'!#REF!</f>
        <v>#REF!</v>
      </c>
      <c r="L342" s="32" t="e">
        <f>'Рейтинговая таблица организаций'!#REF!</f>
        <v>#REF!</v>
      </c>
      <c r="M342" s="35" t="e">
        <f>'Рейтинговая таблица организаций'!#REF!</f>
        <v>#REF!</v>
      </c>
      <c r="N342" s="31" t="e">
        <f>'Рейтинговая таблица организаций'!#REF!</f>
        <v>#REF!</v>
      </c>
      <c r="O342" s="31" t="e">
        <f>'Рейтинговая таблица организаций'!#REF!</f>
        <v>#REF!</v>
      </c>
      <c r="P342" s="31" t="e">
        <f>'Рейтинговая таблица организаций'!#REF!</f>
        <v>#REF!</v>
      </c>
      <c r="Q342" s="35" t="e">
        <f>'Рейтинговая таблица организаций'!#REF!</f>
        <v>#REF!</v>
      </c>
      <c r="R342" s="31" t="e">
        <f>'Рейтинговая таблица организаций'!#REF!</f>
        <v>#REF!</v>
      </c>
      <c r="S342" s="31" t="e">
        <f>'Рейтинговая таблица организаций'!#REF!</f>
        <v>#REF!</v>
      </c>
      <c r="T342" s="31" t="e">
        <f>'Рейтинговая таблица организаций'!#REF!</f>
        <v>#REF!</v>
      </c>
      <c r="U342" s="35" t="e">
        <f>'Рейтинговая таблица организаций'!#REF!</f>
        <v>#REF!</v>
      </c>
      <c r="V342" s="36" t="e">
        <f>'Рейтинговая таблица организаций'!#REF!</f>
        <v>#REF!</v>
      </c>
    </row>
    <row r="343" spans="1:22">
      <c r="A343" s="33" t="e">
        <f>'бланки '!#REF!</f>
        <v>#REF!</v>
      </c>
      <c r="B343" s="33" t="e">
        <f>'Рейтинговая таблица организаций'!#REF!</f>
        <v>#REF!</v>
      </c>
      <c r="C343" s="31" t="e">
        <f>'Рейтинговая таблица организаций'!#REF!</f>
        <v>#REF!</v>
      </c>
      <c r="D343" s="31" t="e">
        <f>'Рейтинговая таблица организаций'!#REF!</f>
        <v>#REF!</v>
      </c>
      <c r="E343" s="31" t="e">
        <f>'Рейтинговая таблица организаций'!#REF!</f>
        <v>#REF!</v>
      </c>
      <c r="F343" s="35" t="e">
        <f>'Рейтинговая таблица организаций'!#REF!</f>
        <v>#REF!</v>
      </c>
      <c r="G343" s="31" t="e">
        <f>'Рейтинговая таблица организаций'!#REF!</f>
        <v>#REF!</v>
      </c>
      <c r="H343" s="31" t="e">
        <f>'Рейтинговая таблица организаций'!#REF!</f>
        <v>#REF!</v>
      </c>
      <c r="I343" s="35" t="e">
        <f>'Рейтинговая таблица организаций'!#REF!</f>
        <v>#REF!</v>
      </c>
      <c r="J343" s="31" t="e">
        <f>'Рейтинговая таблица организаций'!#REF!</f>
        <v>#REF!</v>
      </c>
      <c r="K343" s="32" t="e">
        <f>'Рейтинговая таблица организаций'!#REF!</f>
        <v>#REF!</v>
      </c>
      <c r="L343" s="32" t="e">
        <f>'Рейтинговая таблица организаций'!#REF!</f>
        <v>#REF!</v>
      </c>
      <c r="M343" s="35" t="e">
        <f>'Рейтинговая таблица организаций'!#REF!</f>
        <v>#REF!</v>
      </c>
      <c r="N343" s="31" t="e">
        <f>'Рейтинговая таблица организаций'!#REF!</f>
        <v>#REF!</v>
      </c>
      <c r="O343" s="31" t="e">
        <f>'Рейтинговая таблица организаций'!#REF!</f>
        <v>#REF!</v>
      </c>
      <c r="P343" s="31" t="e">
        <f>'Рейтинговая таблица организаций'!#REF!</f>
        <v>#REF!</v>
      </c>
      <c r="Q343" s="35" t="e">
        <f>'Рейтинговая таблица организаций'!#REF!</f>
        <v>#REF!</v>
      </c>
      <c r="R343" s="31" t="e">
        <f>'Рейтинговая таблица организаций'!#REF!</f>
        <v>#REF!</v>
      </c>
      <c r="S343" s="31" t="e">
        <f>'Рейтинговая таблица организаций'!#REF!</f>
        <v>#REF!</v>
      </c>
      <c r="T343" s="31" t="e">
        <f>'Рейтинговая таблица организаций'!#REF!</f>
        <v>#REF!</v>
      </c>
      <c r="U343" s="35" t="e">
        <f>'Рейтинговая таблица организаций'!#REF!</f>
        <v>#REF!</v>
      </c>
      <c r="V343" s="36" t="e">
        <f>'Рейтинговая таблица организаций'!#REF!</f>
        <v>#REF!</v>
      </c>
    </row>
    <row r="344" spans="1:22">
      <c r="A344" s="33" t="e">
        <f>'бланки '!#REF!</f>
        <v>#REF!</v>
      </c>
      <c r="B344" s="33" t="e">
        <f>'Рейтинговая таблица организаций'!#REF!</f>
        <v>#REF!</v>
      </c>
      <c r="C344" s="31" t="e">
        <f>'Рейтинговая таблица организаций'!#REF!</f>
        <v>#REF!</v>
      </c>
      <c r="D344" s="31" t="e">
        <f>'Рейтинговая таблица организаций'!#REF!</f>
        <v>#REF!</v>
      </c>
      <c r="E344" s="31" t="e">
        <f>'Рейтинговая таблица организаций'!#REF!</f>
        <v>#REF!</v>
      </c>
      <c r="F344" s="35" t="e">
        <f>'Рейтинговая таблица организаций'!#REF!</f>
        <v>#REF!</v>
      </c>
      <c r="G344" s="31" t="e">
        <f>'Рейтинговая таблица организаций'!#REF!</f>
        <v>#REF!</v>
      </c>
      <c r="H344" s="31" t="e">
        <f>'Рейтинговая таблица организаций'!#REF!</f>
        <v>#REF!</v>
      </c>
      <c r="I344" s="35" t="e">
        <f>'Рейтинговая таблица организаций'!#REF!</f>
        <v>#REF!</v>
      </c>
      <c r="J344" s="31" t="e">
        <f>'Рейтинговая таблица организаций'!#REF!</f>
        <v>#REF!</v>
      </c>
      <c r="K344" s="32" t="e">
        <f>'Рейтинговая таблица организаций'!#REF!</f>
        <v>#REF!</v>
      </c>
      <c r="L344" s="32" t="e">
        <f>'Рейтинговая таблица организаций'!#REF!</f>
        <v>#REF!</v>
      </c>
      <c r="M344" s="35" t="e">
        <f>'Рейтинговая таблица организаций'!#REF!</f>
        <v>#REF!</v>
      </c>
      <c r="N344" s="31" t="e">
        <f>'Рейтинговая таблица организаций'!#REF!</f>
        <v>#REF!</v>
      </c>
      <c r="O344" s="31" t="e">
        <f>'Рейтинговая таблица организаций'!#REF!</f>
        <v>#REF!</v>
      </c>
      <c r="P344" s="31" t="e">
        <f>'Рейтинговая таблица организаций'!#REF!</f>
        <v>#REF!</v>
      </c>
      <c r="Q344" s="35" t="e">
        <f>'Рейтинговая таблица организаций'!#REF!</f>
        <v>#REF!</v>
      </c>
      <c r="R344" s="31" t="e">
        <f>'Рейтинговая таблица организаций'!#REF!</f>
        <v>#REF!</v>
      </c>
      <c r="S344" s="31" t="e">
        <f>'Рейтинговая таблица организаций'!#REF!</f>
        <v>#REF!</v>
      </c>
      <c r="T344" s="31" t="e">
        <f>'Рейтинговая таблица организаций'!#REF!</f>
        <v>#REF!</v>
      </c>
      <c r="U344" s="35" t="e">
        <f>'Рейтинговая таблица организаций'!#REF!</f>
        <v>#REF!</v>
      </c>
      <c r="V344" s="36" t="e">
        <f>'Рейтинговая таблица организаций'!#REF!</f>
        <v>#REF!</v>
      </c>
    </row>
    <row r="345" spans="1:22">
      <c r="A345" s="33" t="e">
        <f>'бланки '!#REF!</f>
        <v>#REF!</v>
      </c>
      <c r="B345" s="33" t="e">
        <f>'Рейтинговая таблица организаций'!#REF!</f>
        <v>#REF!</v>
      </c>
      <c r="C345" s="31" t="e">
        <f>'Рейтинговая таблица организаций'!#REF!</f>
        <v>#REF!</v>
      </c>
      <c r="D345" s="31" t="e">
        <f>'Рейтинговая таблица организаций'!#REF!</f>
        <v>#REF!</v>
      </c>
      <c r="E345" s="31" t="e">
        <f>'Рейтинговая таблица организаций'!#REF!</f>
        <v>#REF!</v>
      </c>
      <c r="F345" s="35" t="e">
        <f>'Рейтинговая таблица организаций'!#REF!</f>
        <v>#REF!</v>
      </c>
      <c r="G345" s="31" t="e">
        <f>'Рейтинговая таблица организаций'!#REF!</f>
        <v>#REF!</v>
      </c>
      <c r="H345" s="31" t="e">
        <f>'Рейтинговая таблица организаций'!#REF!</f>
        <v>#REF!</v>
      </c>
      <c r="I345" s="35" t="e">
        <f>'Рейтинговая таблица организаций'!#REF!</f>
        <v>#REF!</v>
      </c>
      <c r="J345" s="31" t="e">
        <f>'Рейтинговая таблица организаций'!#REF!</f>
        <v>#REF!</v>
      </c>
      <c r="K345" s="32" t="e">
        <f>'Рейтинговая таблица организаций'!#REF!</f>
        <v>#REF!</v>
      </c>
      <c r="L345" s="32" t="e">
        <f>'Рейтинговая таблица организаций'!#REF!</f>
        <v>#REF!</v>
      </c>
      <c r="M345" s="35" t="e">
        <f>'Рейтинговая таблица организаций'!#REF!</f>
        <v>#REF!</v>
      </c>
      <c r="N345" s="31" t="e">
        <f>'Рейтинговая таблица организаций'!#REF!</f>
        <v>#REF!</v>
      </c>
      <c r="O345" s="31" t="e">
        <f>'Рейтинговая таблица организаций'!#REF!</f>
        <v>#REF!</v>
      </c>
      <c r="P345" s="31" t="e">
        <f>'Рейтинговая таблица организаций'!#REF!</f>
        <v>#REF!</v>
      </c>
      <c r="Q345" s="35" t="e">
        <f>'Рейтинговая таблица организаций'!#REF!</f>
        <v>#REF!</v>
      </c>
      <c r="R345" s="31" t="e">
        <f>'Рейтинговая таблица организаций'!#REF!</f>
        <v>#REF!</v>
      </c>
      <c r="S345" s="31" t="e">
        <f>'Рейтинговая таблица организаций'!#REF!</f>
        <v>#REF!</v>
      </c>
      <c r="T345" s="31" t="e">
        <f>'Рейтинговая таблица организаций'!#REF!</f>
        <v>#REF!</v>
      </c>
      <c r="U345" s="35" t="e">
        <f>'Рейтинговая таблица организаций'!#REF!</f>
        <v>#REF!</v>
      </c>
      <c r="V345" s="36" t="e">
        <f>'Рейтинговая таблица организаций'!#REF!</f>
        <v>#REF!</v>
      </c>
    </row>
    <row r="346" spans="1:22">
      <c r="A346" s="33" t="e">
        <f>'бланки '!#REF!</f>
        <v>#REF!</v>
      </c>
      <c r="B346" s="33" t="e">
        <f>'Рейтинговая таблица организаций'!#REF!</f>
        <v>#REF!</v>
      </c>
      <c r="C346" s="31" t="e">
        <f>'Рейтинговая таблица организаций'!#REF!</f>
        <v>#REF!</v>
      </c>
      <c r="D346" s="31" t="e">
        <f>'Рейтинговая таблица организаций'!#REF!</f>
        <v>#REF!</v>
      </c>
      <c r="E346" s="31" t="e">
        <f>'Рейтинговая таблица организаций'!#REF!</f>
        <v>#REF!</v>
      </c>
      <c r="F346" s="35" t="e">
        <f>'Рейтинговая таблица организаций'!#REF!</f>
        <v>#REF!</v>
      </c>
      <c r="G346" s="31" t="e">
        <f>'Рейтинговая таблица организаций'!#REF!</f>
        <v>#REF!</v>
      </c>
      <c r="H346" s="31" t="e">
        <f>'Рейтинговая таблица организаций'!#REF!</f>
        <v>#REF!</v>
      </c>
      <c r="I346" s="35" t="e">
        <f>'Рейтинговая таблица организаций'!#REF!</f>
        <v>#REF!</v>
      </c>
      <c r="J346" s="31" t="e">
        <f>'Рейтинговая таблица организаций'!#REF!</f>
        <v>#REF!</v>
      </c>
      <c r="K346" s="32" t="e">
        <f>'Рейтинговая таблица организаций'!#REF!</f>
        <v>#REF!</v>
      </c>
      <c r="L346" s="32" t="e">
        <f>'Рейтинговая таблица организаций'!#REF!</f>
        <v>#REF!</v>
      </c>
      <c r="M346" s="35" t="e">
        <f>'Рейтинговая таблица организаций'!#REF!</f>
        <v>#REF!</v>
      </c>
      <c r="N346" s="31" t="e">
        <f>'Рейтинговая таблица организаций'!#REF!</f>
        <v>#REF!</v>
      </c>
      <c r="O346" s="31" t="e">
        <f>'Рейтинговая таблица организаций'!#REF!</f>
        <v>#REF!</v>
      </c>
      <c r="P346" s="31" t="e">
        <f>'Рейтинговая таблица организаций'!#REF!</f>
        <v>#REF!</v>
      </c>
      <c r="Q346" s="35" t="e">
        <f>'Рейтинговая таблица организаций'!#REF!</f>
        <v>#REF!</v>
      </c>
      <c r="R346" s="31" t="e">
        <f>'Рейтинговая таблица организаций'!#REF!</f>
        <v>#REF!</v>
      </c>
      <c r="S346" s="31" t="e">
        <f>'Рейтинговая таблица организаций'!#REF!</f>
        <v>#REF!</v>
      </c>
      <c r="T346" s="31" t="e">
        <f>'Рейтинговая таблица организаций'!#REF!</f>
        <v>#REF!</v>
      </c>
      <c r="U346" s="35" t="e">
        <f>'Рейтинговая таблица организаций'!#REF!</f>
        <v>#REF!</v>
      </c>
      <c r="V346" s="36" t="e">
        <f>'Рейтинговая таблица организаций'!#REF!</f>
        <v>#REF!</v>
      </c>
    </row>
    <row r="347" spans="1:22">
      <c r="A347" s="33" t="e">
        <f>'бланки '!#REF!</f>
        <v>#REF!</v>
      </c>
      <c r="B347" s="33" t="e">
        <f>'Рейтинговая таблица организаций'!#REF!</f>
        <v>#REF!</v>
      </c>
      <c r="C347" s="31" t="e">
        <f>'Рейтинговая таблица организаций'!#REF!</f>
        <v>#REF!</v>
      </c>
      <c r="D347" s="31" t="e">
        <f>'Рейтинговая таблица организаций'!#REF!</f>
        <v>#REF!</v>
      </c>
      <c r="E347" s="31" t="e">
        <f>'Рейтинговая таблица организаций'!#REF!</f>
        <v>#REF!</v>
      </c>
      <c r="F347" s="35" t="e">
        <f>'Рейтинговая таблица организаций'!#REF!</f>
        <v>#REF!</v>
      </c>
      <c r="G347" s="31" t="e">
        <f>'Рейтинговая таблица организаций'!#REF!</f>
        <v>#REF!</v>
      </c>
      <c r="H347" s="31" t="e">
        <f>'Рейтинговая таблица организаций'!#REF!</f>
        <v>#REF!</v>
      </c>
      <c r="I347" s="35" t="e">
        <f>'Рейтинговая таблица организаций'!#REF!</f>
        <v>#REF!</v>
      </c>
      <c r="J347" s="31" t="e">
        <f>'Рейтинговая таблица организаций'!#REF!</f>
        <v>#REF!</v>
      </c>
      <c r="K347" s="32" t="e">
        <f>'Рейтинговая таблица организаций'!#REF!</f>
        <v>#REF!</v>
      </c>
      <c r="L347" s="32" t="e">
        <f>'Рейтинговая таблица организаций'!#REF!</f>
        <v>#REF!</v>
      </c>
      <c r="M347" s="35" t="e">
        <f>'Рейтинговая таблица организаций'!#REF!</f>
        <v>#REF!</v>
      </c>
      <c r="N347" s="31" t="e">
        <f>'Рейтинговая таблица организаций'!#REF!</f>
        <v>#REF!</v>
      </c>
      <c r="O347" s="31" t="e">
        <f>'Рейтинговая таблица организаций'!#REF!</f>
        <v>#REF!</v>
      </c>
      <c r="P347" s="31" t="e">
        <f>'Рейтинговая таблица организаций'!#REF!</f>
        <v>#REF!</v>
      </c>
      <c r="Q347" s="35" t="e">
        <f>'Рейтинговая таблица организаций'!#REF!</f>
        <v>#REF!</v>
      </c>
      <c r="R347" s="31" t="e">
        <f>'Рейтинговая таблица организаций'!#REF!</f>
        <v>#REF!</v>
      </c>
      <c r="S347" s="31" t="e">
        <f>'Рейтинговая таблица организаций'!#REF!</f>
        <v>#REF!</v>
      </c>
      <c r="T347" s="31" t="e">
        <f>'Рейтинговая таблица организаций'!#REF!</f>
        <v>#REF!</v>
      </c>
      <c r="U347" s="35" t="e">
        <f>'Рейтинговая таблица организаций'!#REF!</f>
        <v>#REF!</v>
      </c>
      <c r="V347" s="36" t="e">
        <f>'Рейтинговая таблица организаций'!#REF!</f>
        <v>#REF!</v>
      </c>
    </row>
    <row r="348" spans="1:22">
      <c r="A348" s="33" t="e">
        <f>'бланки '!#REF!</f>
        <v>#REF!</v>
      </c>
      <c r="B348" s="33" t="e">
        <f>'Рейтинговая таблица организаций'!#REF!</f>
        <v>#REF!</v>
      </c>
      <c r="C348" s="31" t="e">
        <f>'Рейтинговая таблица организаций'!#REF!</f>
        <v>#REF!</v>
      </c>
      <c r="D348" s="31" t="e">
        <f>'Рейтинговая таблица организаций'!#REF!</f>
        <v>#REF!</v>
      </c>
      <c r="E348" s="31" t="e">
        <f>'Рейтинговая таблица организаций'!#REF!</f>
        <v>#REF!</v>
      </c>
      <c r="F348" s="35" t="e">
        <f>'Рейтинговая таблица организаций'!#REF!</f>
        <v>#REF!</v>
      </c>
      <c r="G348" s="31" t="e">
        <f>'Рейтинговая таблица организаций'!#REF!</f>
        <v>#REF!</v>
      </c>
      <c r="H348" s="31" t="e">
        <f>'Рейтинговая таблица организаций'!#REF!</f>
        <v>#REF!</v>
      </c>
      <c r="I348" s="35" t="e">
        <f>'Рейтинговая таблица организаций'!#REF!</f>
        <v>#REF!</v>
      </c>
      <c r="J348" s="31" t="e">
        <f>'Рейтинговая таблица организаций'!#REF!</f>
        <v>#REF!</v>
      </c>
      <c r="K348" s="32" t="e">
        <f>'Рейтинговая таблица организаций'!#REF!</f>
        <v>#REF!</v>
      </c>
      <c r="L348" s="32" t="e">
        <f>'Рейтинговая таблица организаций'!#REF!</f>
        <v>#REF!</v>
      </c>
      <c r="M348" s="35" t="e">
        <f>'Рейтинговая таблица организаций'!#REF!</f>
        <v>#REF!</v>
      </c>
      <c r="N348" s="31" t="e">
        <f>'Рейтинговая таблица организаций'!#REF!</f>
        <v>#REF!</v>
      </c>
      <c r="O348" s="31" t="e">
        <f>'Рейтинговая таблица организаций'!#REF!</f>
        <v>#REF!</v>
      </c>
      <c r="P348" s="31" t="e">
        <f>'Рейтинговая таблица организаций'!#REF!</f>
        <v>#REF!</v>
      </c>
      <c r="Q348" s="35" t="e">
        <f>'Рейтинговая таблица организаций'!#REF!</f>
        <v>#REF!</v>
      </c>
      <c r="R348" s="31" t="e">
        <f>'Рейтинговая таблица организаций'!#REF!</f>
        <v>#REF!</v>
      </c>
      <c r="S348" s="31" t="e">
        <f>'Рейтинговая таблица организаций'!#REF!</f>
        <v>#REF!</v>
      </c>
      <c r="T348" s="31" t="e">
        <f>'Рейтинговая таблица организаций'!#REF!</f>
        <v>#REF!</v>
      </c>
      <c r="U348" s="35" t="e">
        <f>'Рейтинговая таблица организаций'!#REF!</f>
        <v>#REF!</v>
      </c>
      <c r="V348" s="36" t="e">
        <f>'Рейтинговая таблица организаций'!#REF!</f>
        <v>#REF!</v>
      </c>
    </row>
    <row r="349" spans="1:22">
      <c r="A349" s="33" t="e">
        <f>'бланки '!#REF!</f>
        <v>#REF!</v>
      </c>
      <c r="B349" s="33" t="e">
        <f>'Рейтинговая таблица организаций'!#REF!</f>
        <v>#REF!</v>
      </c>
      <c r="C349" s="31" t="e">
        <f>'Рейтинговая таблица организаций'!#REF!</f>
        <v>#REF!</v>
      </c>
      <c r="D349" s="31" t="e">
        <f>'Рейтинговая таблица организаций'!#REF!</f>
        <v>#REF!</v>
      </c>
      <c r="E349" s="31" t="e">
        <f>'Рейтинговая таблица организаций'!#REF!</f>
        <v>#REF!</v>
      </c>
      <c r="F349" s="35" t="e">
        <f>'Рейтинговая таблица организаций'!#REF!</f>
        <v>#REF!</v>
      </c>
      <c r="G349" s="31" t="e">
        <f>'Рейтинговая таблица организаций'!#REF!</f>
        <v>#REF!</v>
      </c>
      <c r="H349" s="31" t="e">
        <f>'Рейтинговая таблица организаций'!#REF!</f>
        <v>#REF!</v>
      </c>
      <c r="I349" s="35" t="e">
        <f>'Рейтинговая таблица организаций'!#REF!</f>
        <v>#REF!</v>
      </c>
      <c r="J349" s="31" t="e">
        <f>'Рейтинговая таблица организаций'!#REF!</f>
        <v>#REF!</v>
      </c>
      <c r="K349" s="32" t="e">
        <f>'Рейтинговая таблица организаций'!#REF!</f>
        <v>#REF!</v>
      </c>
      <c r="L349" s="32" t="e">
        <f>'Рейтинговая таблица организаций'!#REF!</f>
        <v>#REF!</v>
      </c>
      <c r="M349" s="35" t="e">
        <f>'Рейтинговая таблица организаций'!#REF!</f>
        <v>#REF!</v>
      </c>
      <c r="N349" s="31" t="e">
        <f>'Рейтинговая таблица организаций'!#REF!</f>
        <v>#REF!</v>
      </c>
      <c r="O349" s="31" t="e">
        <f>'Рейтинговая таблица организаций'!#REF!</f>
        <v>#REF!</v>
      </c>
      <c r="P349" s="31" t="e">
        <f>'Рейтинговая таблица организаций'!#REF!</f>
        <v>#REF!</v>
      </c>
      <c r="Q349" s="35" t="e">
        <f>'Рейтинговая таблица организаций'!#REF!</f>
        <v>#REF!</v>
      </c>
      <c r="R349" s="31" t="e">
        <f>'Рейтинговая таблица организаций'!#REF!</f>
        <v>#REF!</v>
      </c>
      <c r="S349" s="31" t="e">
        <f>'Рейтинговая таблица организаций'!#REF!</f>
        <v>#REF!</v>
      </c>
      <c r="T349" s="31" t="e">
        <f>'Рейтинговая таблица организаций'!#REF!</f>
        <v>#REF!</v>
      </c>
      <c r="U349" s="35" t="e">
        <f>'Рейтинговая таблица организаций'!#REF!</f>
        <v>#REF!</v>
      </c>
      <c r="V349" s="36" t="e">
        <f>'Рейтинговая таблица организаций'!#REF!</f>
        <v>#REF!</v>
      </c>
    </row>
    <row r="350" spans="1:22">
      <c r="A350" s="33" t="e">
        <f>'бланки '!#REF!</f>
        <v>#REF!</v>
      </c>
      <c r="B350" s="33" t="e">
        <f>'Рейтинговая таблица организаций'!#REF!</f>
        <v>#REF!</v>
      </c>
      <c r="C350" s="31" t="e">
        <f>'Рейтинговая таблица организаций'!#REF!</f>
        <v>#REF!</v>
      </c>
      <c r="D350" s="31" t="e">
        <f>'Рейтинговая таблица организаций'!#REF!</f>
        <v>#REF!</v>
      </c>
      <c r="E350" s="31" t="e">
        <f>'Рейтинговая таблица организаций'!#REF!</f>
        <v>#REF!</v>
      </c>
      <c r="F350" s="35" t="e">
        <f>'Рейтинговая таблица организаций'!#REF!</f>
        <v>#REF!</v>
      </c>
      <c r="G350" s="31" t="e">
        <f>'Рейтинговая таблица организаций'!#REF!</f>
        <v>#REF!</v>
      </c>
      <c r="H350" s="31" t="e">
        <f>'Рейтинговая таблица организаций'!#REF!</f>
        <v>#REF!</v>
      </c>
      <c r="I350" s="35" t="e">
        <f>'Рейтинговая таблица организаций'!#REF!</f>
        <v>#REF!</v>
      </c>
      <c r="J350" s="31" t="e">
        <f>'Рейтинговая таблица организаций'!#REF!</f>
        <v>#REF!</v>
      </c>
      <c r="K350" s="32" t="e">
        <f>'Рейтинговая таблица организаций'!#REF!</f>
        <v>#REF!</v>
      </c>
      <c r="L350" s="32" t="e">
        <f>'Рейтинговая таблица организаций'!#REF!</f>
        <v>#REF!</v>
      </c>
      <c r="M350" s="35" t="e">
        <f>'Рейтинговая таблица организаций'!#REF!</f>
        <v>#REF!</v>
      </c>
      <c r="N350" s="31" t="e">
        <f>'Рейтинговая таблица организаций'!#REF!</f>
        <v>#REF!</v>
      </c>
      <c r="O350" s="31" t="e">
        <f>'Рейтинговая таблица организаций'!#REF!</f>
        <v>#REF!</v>
      </c>
      <c r="P350" s="31" t="e">
        <f>'Рейтинговая таблица организаций'!#REF!</f>
        <v>#REF!</v>
      </c>
      <c r="Q350" s="35" t="e">
        <f>'Рейтинговая таблица организаций'!#REF!</f>
        <v>#REF!</v>
      </c>
      <c r="R350" s="31" t="e">
        <f>'Рейтинговая таблица организаций'!#REF!</f>
        <v>#REF!</v>
      </c>
      <c r="S350" s="31" t="e">
        <f>'Рейтинговая таблица организаций'!#REF!</f>
        <v>#REF!</v>
      </c>
      <c r="T350" s="31" t="e">
        <f>'Рейтинговая таблица организаций'!#REF!</f>
        <v>#REF!</v>
      </c>
      <c r="U350" s="35" t="e">
        <f>'Рейтинговая таблица организаций'!#REF!</f>
        <v>#REF!</v>
      </c>
      <c r="V350" s="36" t="e">
        <f>'Рейтинговая таблица организаций'!#REF!</f>
        <v>#REF!</v>
      </c>
    </row>
    <row r="351" spans="1:22">
      <c r="A351" s="33" t="e">
        <f>'бланки '!#REF!</f>
        <v>#REF!</v>
      </c>
      <c r="B351" s="33" t="e">
        <f>'Рейтинговая таблица организаций'!#REF!</f>
        <v>#REF!</v>
      </c>
      <c r="C351" s="31" t="e">
        <f>'Рейтинговая таблица организаций'!#REF!</f>
        <v>#REF!</v>
      </c>
      <c r="D351" s="31" t="e">
        <f>'Рейтинговая таблица организаций'!#REF!</f>
        <v>#REF!</v>
      </c>
      <c r="E351" s="31" t="e">
        <f>'Рейтинговая таблица организаций'!#REF!</f>
        <v>#REF!</v>
      </c>
      <c r="F351" s="35" t="e">
        <f>'Рейтинговая таблица организаций'!#REF!</f>
        <v>#REF!</v>
      </c>
      <c r="G351" s="31" t="e">
        <f>'Рейтинговая таблица организаций'!#REF!</f>
        <v>#REF!</v>
      </c>
      <c r="H351" s="31" t="e">
        <f>'Рейтинговая таблица организаций'!#REF!</f>
        <v>#REF!</v>
      </c>
      <c r="I351" s="35" t="e">
        <f>'Рейтинговая таблица организаций'!#REF!</f>
        <v>#REF!</v>
      </c>
      <c r="J351" s="31" t="e">
        <f>'Рейтинговая таблица организаций'!#REF!</f>
        <v>#REF!</v>
      </c>
      <c r="K351" s="32" t="e">
        <f>'Рейтинговая таблица организаций'!#REF!</f>
        <v>#REF!</v>
      </c>
      <c r="L351" s="32" t="e">
        <f>'Рейтинговая таблица организаций'!#REF!</f>
        <v>#REF!</v>
      </c>
      <c r="M351" s="35" t="e">
        <f>'Рейтинговая таблица организаций'!#REF!</f>
        <v>#REF!</v>
      </c>
      <c r="N351" s="31" t="e">
        <f>'Рейтинговая таблица организаций'!#REF!</f>
        <v>#REF!</v>
      </c>
      <c r="O351" s="31" t="e">
        <f>'Рейтинговая таблица организаций'!#REF!</f>
        <v>#REF!</v>
      </c>
      <c r="P351" s="31" t="e">
        <f>'Рейтинговая таблица организаций'!#REF!</f>
        <v>#REF!</v>
      </c>
      <c r="Q351" s="35" t="e">
        <f>'Рейтинговая таблица организаций'!#REF!</f>
        <v>#REF!</v>
      </c>
      <c r="R351" s="31" t="e">
        <f>'Рейтинговая таблица организаций'!#REF!</f>
        <v>#REF!</v>
      </c>
      <c r="S351" s="31" t="e">
        <f>'Рейтинговая таблица организаций'!#REF!</f>
        <v>#REF!</v>
      </c>
      <c r="T351" s="31" t="e">
        <f>'Рейтинговая таблица организаций'!#REF!</f>
        <v>#REF!</v>
      </c>
      <c r="U351" s="35" t="e">
        <f>'Рейтинговая таблица организаций'!#REF!</f>
        <v>#REF!</v>
      </c>
      <c r="V351" s="36" t="e">
        <f>'Рейтинговая таблица организаций'!#REF!</f>
        <v>#REF!</v>
      </c>
    </row>
    <row r="352" spans="1:22">
      <c r="A352" s="33" t="e">
        <f>'бланки '!#REF!</f>
        <v>#REF!</v>
      </c>
      <c r="B352" s="33" t="e">
        <f>'Рейтинговая таблица организаций'!#REF!</f>
        <v>#REF!</v>
      </c>
      <c r="C352" s="31" t="e">
        <f>'Рейтинговая таблица организаций'!#REF!</f>
        <v>#REF!</v>
      </c>
      <c r="D352" s="31" t="e">
        <f>'Рейтинговая таблица организаций'!#REF!</f>
        <v>#REF!</v>
      </c>
      <c r="E352" s="31" t="e">
        <f>'Рейтинговая таблица организаций'!#REF!</f>
        <v>#REF!</v>
      </c>
      <c r="F352" s="35" t="e">
        <f>'Рейтинговая таблица организаций'!#REF!</f>
        <v>#REF!</v>
      </c>
      <c r="G352" s="31" t="e">
        <f>'Рейтинговая таблица организаций'!#REF!</f>
        <v>#REF!</v>
      </c>
      <c r="H352" s="31" t="e">
        <f>'Рейтинговая таблица организаций'!#REF!</f>
        <v>#REF!</v>
      </c>
      <c r="I352" s="35" t="e">
        <f>'Рейтинговая таблица организаций'!#REF!</f>
        <v>#REF!</v>
      </c>
      <c r="J352" s="31" t="e">
        <f>'Рейтинговая таблица организаций'!#REF!</f>
        <v>#REF!</v>
      </c>
      <c r="K352" s="32" t="e">
        <f>'Рейтинговая таблица организаций'!#REF!</f>
        <v>#REF!</v>
      </c>
      <c r="L352" s="32" t="e">
        <f>'Рейтинговая таблица организаций'!#REF!</f>
        <v>#REF!</v>
      </c>
      <c r="M352" s="35" t="e">
        <f>'Рейтинговая таблица организаций'!#REF!</f>
        <v>#REF!</v>
      </c>
      <c r="N352" s="31" t="e">
        <f>'Рейтинговая таблица организаций'!#REF!</f>
        <v>#REF!</v>
      </c>
      <c r="O352" s="31" t="e">
        <f>'Рейтинговая таблица организаций'!#REF!</f>
        <v>#REF!</v>
      </c>
      <c r="P352" s="31" t="e">
        <f>'Рейтинговая таблица организаций'!#REF!</f>
        <v>#REF!</v>
      </c>
      <c r="Q352" s="35" t="e">
        <f>'Рейтинговая таблица организаций'!#REF!</f>
        <v>#REF!</v>
      </c>
      <c r="R352" s="31" t="e">
        <f>'Рейтинговая таблица организаций'!#REF!</f>
        <v>#REF!</v>
      </c>
      <c r="S352" s="31" t="e">
        <f>'Рейтинговая таблица организаций'!#REF!</f>
        <v>#REF!</v>
      </c>
      <c r="T352" s="31" t="e">
        <f>'Рейтинговая таблица организаций'!#REF!</f>
        <v>#REF!</v>
      </c>
      <c r="U352" s="35" t="e">
        <f>'Рейтинговая таблица организаций'!#REF!</f>
        <v>#REF!</v>
      </c>
      <c r="V352" s="36" t="e">
        <f>'Рейтинговая таблица организаций'!#REF!</f>
        <v>#REF!</v>
      </c>
    </row>
    <row r="353" spans="1:22">
      <c r="A353" s="33" t="e">
        <f>'бланки '!#REF!</f>
        <v>#REF!</v>
      </c>
      <c r="B353" s="33" t="e">
        <f>'Рейтинговая таблица организаций'!#REF!</f>
        <v>#REF!</v>
      </c>
      <c r="C353" s="31" t="e">
        <f>'Рейтинговая таблица организаций'!#REF!</f>
        <v>#REF!</v>
      </c>
      <c r="D353" s="31" t="e">
        <f>'Рейтинговая таблица организаций'!#REF!</f>
        <v>#REF!</v>
      </c>
      <c r="E353" s="31" t="e">
        <f>'Рейтинговая таблица организаций'!#REF!</f>
        <v>#REF!</v>
      </c>
      <c r="F353" s="35" t="e">
        <f>'Рейтинговая таблица организаций'!#REF!</f>
        <v>#REF!</v>
      </c>
      <c r="G353" s="31" t="e">
        <f>'Рейтинговая таблица организаций'!#REF!</f>
        <v>#REF!</v>
      </c>
      <c r="H353" s="31" t="e">
        <f>'Рейтинговая таблица организаций'!#REF!</f>
        <v>#REF!</v>
      </c>
      <c r="I353" s="35" t="e">
        <f>'Рейтинговая таблица организаций'!#REF!</f>
        <v>#REF!</v>
      </c>
      <c r="J353" s="31" t="e">
        <f>'Рейтинговая таблица организаций'!#REF!</f>
        <v>#REF!</v>
      </c>
      <c r="K353" s="32" t="e">
        <f>'Рейтинговая таблица организаций'!#REF!</f>
        <v>#REF!</v>
      </c>
      <c r="L353" s="32" t="e">
        <f>'Рейтинговая таблица организаций'!#REF!</f>
        <v>#REF!</v>
      </c>
      <c r="M353" s="35" t="e">
        <f>'Рейтинговая таблица организаций'!#REF!</f>
        <v>#REF!</v>
      </c>
      <c r="N353" s="31" t="e">
        <f>'Рейтинговая таблица организаций'!#REF!</f>
        <v>#REF!</v>
      </c>
      <c r="O353" s="31" t="e">
        <f>'Рейтинговая таблица организаций'!#REF!</f>
        <v>#REF!</v>
      </c>
      <c r="P353" s="31" t="e">
        <f>'Рейтинговая таблица организаций'!#REF!</f>
        <v>#REF!</v>
      </c>
      <c r="Q353" s="35" t="e">
        <f>'Рейтинговая таблица организаций'!#REF!</f>
        <v>#REF!</v>
      </c>
      <c r="R353" s="31" t="e">
        <f>'Рейтинговая таблица организаций'!#REF!</f>
        <v>#REF!</v>
      </c>
      <c r="S353" s="31" t="e">
        <f>'Рейтинговая таблица организаций'!#REF!</f>
        <v>#REF!</v>
      </c>
      <c r="T353" s="31" t="e">
        <f>'Рейтинговая таблица организаций'!#REF!</f>
        <v>#REF!</v>
      </c>
      <c r="U353" s="35" t="e">
        <f>'Рейтинговая таблица организаций'!#REF!</f>
        <v>#REF!</v>
      </c>
      <c r="V353" s="36" t="e">
        <f>'Рейтинговая таблица организаций'!#REF!</f>
        <v>#REF!</v>
      </c>
    </row>
    <row r="354" spans="1:22">
      <c r="A354" s="33" t="e">
        <f>'бланки '!#REF!</f>
        <v>#REF!</v>
      </c>
      <c r="B354" s="33" t="e">
        <f>'Рейтинговая таблица организаций'!#REF!</f>
        <v>#REF!</v>
      </c>
      <c r="C354" s="31" t="e">
        <f>'Рейтинговая таблица организаций'!#REF!</f>
        <v>#REF!</v>
      </c>
      <c r="D354" s="31" t="e">
        <f>'Рейтинговая таблица организаций'!#REF!</f>
        <v>#REF!</v>
      </c>
      <c r="E354" s="31" t="e">
        <f>'Рейтинговая таблица организаций'!#REF!</f>
        <v>#REF!</v>
      </c>
      <c r="F354" s="35" t="e">
        <f>'Рейтинговая таблица организаций'!#REF!</f>
        <v>#REF!</v>
      </c>
      <c r="G354" s="31" t="e">
        <f>'Рейтинговая таблица организаций'!#REF!</f>
        <v>#REF!</v>
      </c>
      <c r="H354" s="31" t="e">
        <f>'Рейтинговая таблица организаций'!#REF!</f>
        <v>#REF!</v>
      </c>
      <c r="I354" s="35" t="e">
        <f>'Рейтинговая таблица организаций'!#REF!</f>
        <v>#REF!</v>
      </c>
      <c r="J354" s="31" t="e">
        <f>'Рейтинговая таблица организаций'!#REF!</f>
        <v>#REF!</v>
      </c>
      <c r="K354" s="32" t="e">
        <f>'Рейтинговая таблица организаций'!#REF!</f>
        <v>#REF!</v>
      </c>
      <c r="L354" s="32" t="e">
        <f>'Рейтинговая таблица организаций'!#REF!</f>
        <v>#REF!</v>
      </c>
      <c r="M354" s="35" t="e">
        <f>'Рейтинговая таблица организаций'!#REF!</f>
        <v>#REF!</v>
      </c>
      <c r="N354" s="31" t="e">
        <f>'Рейтинговая таблица организаций'!#REF!</f>
        <v>#REF!</v>
      </c>
      <c r="O354" s="31" t="e">
        <f>'Рейтинговая таблица организаций'!#REF!</f>
        <v>#REF!</v>
      </c>
      <c r="P354" s="31" t="e">
        <f>'Рейтинговая таблица организаций'!#REF!</f>
        <v>#REF!</v>
      </c>
      <c r="Q354" s="35" t="e">
        <f>'Рейтинговая таблица организаций'!#REF!</f>
        <v>#REF!</v>
      </c>
      <c r="R354" s="31" t="e">
        <f>'Рейтинговая таблица организаций'!#REF!</f>
        <v>#REF!</v>
      </c>
      <c r="S354" s="31" t="e">
        <f>'Рейтинговая таблица организаций'!#REF!</f>
        <v>#REF!</v>
      </c>
      <c r="T354" s="31" t="e">
        <f>'Рейтинговая таблица организаций'!#REF!</f>
        <v>#REF!</v>
      </c>
      <c r="U354" s="35" t="e">
        <f>'Рейтинговая таблица организаций'!#REF!</f>
        <v>#REF!</v>
      </c>
      <c r="V354" s="36" t="e">
        <f>'Рейтинговая таблица организаций'!#REF!</f>
        <v>#REF!</v>
      </c>
    </row>
    <row r="355" spans="1:22">
      <c r="A355" s="33" t="e">
        <f>'бланки '!#REF!</f>
        <v>#REF!</v>
      </c>
      <c r="B355" s="33" t="e">
        <f>'Рейтинговая таблица организаций'!#REF!</f>
        <v>#REF!</v>
      </c>
      <c r="C355" s="31" t="e">
        <f>'Рейтинговая таблица организаций'!#REF!</f>
        <v>#REF!</v>
      </c>
      <c r="D355" s="31" t="e">
        <f>'Рейтинговая таблица организаций'!#REF!</f>
        <v>#REF!</v>
      </c>
      <c r="E355" s="31" t="e">
        <f>'Рейтинговая таблица организаций'!#REF!</f>
        <v>#REF!</v>
      </c>
      <c r="F355" s="35" t="e">
        <f>'Рейтинговая таблица организаций'!#REF!</f>
        <v>#REF!</v>
      </c>
      <c r="G355" s="31" t="e">
        <f>'Рейтинговая таблица организаций'!#REF!</f>
        <v>#REF!</v>
      </c>
      <c r="H355" s="31" t="e">
        <f>'Рейтинговая таблица организаций'!#REF!</f>
        <v>#REF!</v>
      </c>
      <c r="I355" s="35" t="e">
        <f>'Рейтинговая таблица организаций'!#REF!</f>
        <v>#REF!</v>
      </c>
      <c r="J355" s="31" t="e">
        <f>'Рейтинговая таблица организаций'!#REF!</f>
        <v>#REF!</v>
      </c>
      <c r="K355" s="32" t="e">
        <f>'Рейтинговая таблица организаций'!#REF!</f>
        <v>#REF!</v>
      </c>
      <c r="L355" s="32" t="e">
        <f>'Рейтинговая таблица организаций'!#REF!</f>
        <v>#REF!</v>
      </c>
      <c r="M355" s="35" t="e">
        <f>'Рейтинговая таблица организаций'!#REF!</f>
        <v>#REF!</v>
      </c>
      <c r="N355" s="31" t="e">
        <f>'Рейтинговая таблица организаций'!#REF!</f>
        <v>#REF!</v>
      </c>
      <c r="O355" s="31" t="e">
        <f>'Рейтинговая таблица организаций'!#REF!</f>
        <v>#REF!</v>
      </c>
      <c r="P355" s="31" t="e">
        <f>'Рейтинговая таблица организаций'!#REF!</f>
        <v>#REF!</v>
      </c>
      <c r="Q355" s="35" t="e">
        <f>'Рейтинговая таблица организаций'!#REF!</f>
        <v>#REF!</v>
      </c>
      <c r="R355" s="31" t="e">
        <f>'Рейтинговая таблица организаций'!#REF!</f>
        <v>#REF!</v>
      </c>
      <c r="S355" s="31" t="e">
        <f>'Рейтинговая таблица организаций'!#REF!</f>
        <v>#REF!</v>
      </c>
      <c r="T355" s="31" t="e">
        <f>'Рейтинговая таблица организаций'!#REF!</f>
        <v>#REF!</v>
      </c>
      <c r="U355" s="35" t="e">
        <f>'Рейтинговая таблица организаций'!#REF!</f>
        <v>#REF!</v>
      </c>
      <c r="V355" s="36" t="e">
        <f>'Рейтинговая таблица организаций'!#REF!</f>
        <v>#REF!</v>
      </c>
    </row>
    <row r="356" spans="1:22">
      <c r="A356" s="33" t="e">
        <f>'бланки '!#REF!</f>
        <v>#REF!</v>
      </c>
      <c r="B356" s="33" t="e">
        <f>'Рейтинговая таблица организаций'!#REF!</f>
        <v>#REF!</v>
      </c>
      <c r="C356" s="31" t="e">
        <f>'Рейтинговая таблица организаций'!#REF!</f>
        <v>#REF!</v>
      </c>
      <c r="D356" s="31" t="e">
        <f>'Рейтинговая таблица организаций'!#REF!</f>
        <v>#REF!</v>
      </c>
      <c r="E356" s="31" t="e">
        <f>'Рейтинговая таблица организаций'!#REF!</f>
        <v>#REF!</v>
      </c>
      <c r="F356" s="35" t="e">
        <f>'Рейтинговая таблица организаций'!#REF!</f>
        <v>#REF!</v>
      </c>
      <c r="G356" s="31" t="e">
        <f>'Рейтинговая таблица организаций'!#REF!</f>
        <v>#REF!</v>
      </c>
      <c r="H356" s="31" t="e">
        <f>'Рейтинговая таблица организаций'!#REF!</f>
        <v>#REF!</v>
      </c>
      <c r="I356" s="35" t="e">
        <f>'Рейтинговая таблица организаций'!#REF!</f>
        <v>#REF!</v>
      </c>
      <c r="J356" s="31" t="e">
        <f>'Рейтинговая таблица организаций'!#REF!</f>
        <v>#REF!</v>
      </c>
      <c r="K356" s="32" t="e">
        <f>'Рейтинговая таблица организаций'!#REF!</f>
        <v>#REF!</v>
      </c>
      <c r="L356" s="32" t="e">
        <f>'Рейтинговая таблица организаций'!#REF!</f>
        <v>#REF!</v>
      </c>
      <c r="M356" s="35" t="e">
        <f>'Рейтинговая таблица организаций'!#REF!</f>
        <v>#REF!</v>
      </c>
      <c r="N356" s="31" t="e">
        <f>'Рейтинговая таблица организаций'!#REF!</f>
        <v>#REF!</v>
      </c>
      <c r="O356" s="31" t="e">
        <f>'Рейтинговая таблица организаций'!#REF!</f>
        <v>#REF!</v>
      </c>
      <c r="P356" s="31" t="e">
        <f>'Рейтинговая таблица организаций'!#REF!</f>
        <v>#REF!</v>
      </c>
      <c r="Q356" s="35" t="e">
        <f>'Рейтинговая таблица организаций'!#REF!</f>
        <v>#REF!</v>
      </c>
      <c r="R356" s="31" t="e">
        <f>'Рейтинговая таблица организаций'!#REF!</f>
        <v>#REF!</v>
      </c>
      <c r="S356" s="31" t="e">
        <f>'Рейтинговая таблица организаций'!#REF!</f>
        <v>#REF!</v>
      </c>
      <c r="T356" s="31" t="e">
        <f>'Рейтинговая таблица организаций'!#REF!</f>
        <v>#REF!</v>
      </c>
      <c r="U356" s="35" t="e">
        <f>'Рейтинговая таблица организаций'!#REF!</f>
        <v>#REF!</v>
      </c>
      <c r="V356" s="36" t="e">
        <f>'Рейтинговая таблица организаций'!#REF!</f>
        <v>#REF!</v>
      </c>
    </row>
    <row r="357" spans="1:22">
      <c r="A357" s="33" t="e">
        <f>'бланки '!#REF!</f>
        <v>#REF!</v>
      </c>
      <c r="B357" s="33" t="e">
        <f>'Рейтинговая таблица организаций'!#REF!</f>
        <v>#REF!</v>
      </c>
      <c r="C357" s="31" t="e">
        <f>'Рейтинговая таблица организаций'!#REF!</f>
        <v>#REF!</v>
      </c>
      <c r="D357" s="31" t="e">
        <f>'Рейтинговая таблица организаций'!#REF!</f>
        <v>#REF!</v>
      </c>
      <c r="E357" s="31" t="e">
        <f>'Рейтинговая таблица организаций'!#REF!</f>
        <v>#REF!</v>
      </c>
      <c r="F357" s="35" t="e">
        <f>'Рейтинговая таблица организаций'!#REF!</f>
        <v>#REF!</v>
      </c>
      <c r="G357" s="31" t="e">
        <f>'Рейтинговая таблица организаций'!#REF!</f>
        <v>#REF!</v>
      </c>
      <c r="H357" s="31" t="e">
        <f>'Рейтинговая таблица организаций'!#REF!</f>
        <v>#REF!</v>
      </c>
      <c r="I357" s="35" t="e">
        <f>'Рейтинговая таблица организаций'!#REF!</f>
        <v>#REF!</v>
      </c>
      <c r="J357" s="31" t="e">
        <f>'Рейтинговая таблица организаций'!#REF!</f>
        <v>#REF!</v>
      </c>
      <c r="K357" s="32" t="e">
        <f>'Рейтинговая таблица организаций'!#REF!</f>
        <v>#REF!</v>
      </c>
      <c r="L357" s="32" t="e">
        <f>'Рейтинговая таблица организаций'!#REF!</f>
        <v>#REF!</v>
      </c>
      <c r="M357" s="35" t="e">
        <f>'Рейтинговая таблица организаций'!#REF!</f>
        <v>#REF!</v>
      </c>
      <c r="N357" s="31" t="e">
        <f>'Рейтинговая таблица организаций'!#REF!</f>
        <v>#REF!</v>
      </c>
      <c r="O357" s="31" t="e">
        <f>'Рейтинговая таблица организаций'!#REF!</f>
        <v>#REF!</v>
      </c>
      <c r="P357" s="31" t="e">
        <f>'Рейтинговая таблица организаций'!#REF!</f>
        <v>#REF!</v>
      </c>
      <c r="Q357" s="35" t="e">
        <f>'Рейтинговая таблица организаций'!#REF!</f>
        <v>#REF!</v>
      </c>
      <c r="R357" s="31" t="e">
        <f>'Рейтинговая таблица организаций'!#REF!</f>
        <v>#REF!</v>
      </c>
      <c r="S357" s="31" t="e">
        <f>'Рейтинговая таблица организаций'!#REF!</f>
        <v>#REF!</v>
      </c>
      <c r="T357" s="31" t="e">
        <f>'Рейтинговая таблица организаций'!#REF!</f>
        <v>#REF!</v>
      </c>
      <c r="U357" s="35" t="e">
        <f>'Рейтинговая таблица организаций'!#REF!</f>
        <v>#REF!</v>
      </c>
      <c r="V357" s="36" t="e">
        <f>'Рейтинговая таблица организаций'!#REF!</f>
        <v>#REF!</v>
      </c>
    </row>
    <row r="358" spans="1:22">
      <c r="A358" s="33" t="e">
        <f>'бланки '!#REF!</f>
        <v>#REF!</v>
      </c>
      <c r="B358" s="33" t="e">
        <f>'Рейтинговая таблица организаций'!#REF!</f>
        <v>#REF!</v>
      </c>
      <c r="C358" s="31" t="e">
        <f>'Рейтинговая таблица организаций'!#REF!</f>
        <v>#REF!</v>
      </c>
      <c r="D358" s="31" t="e">
        <f>'Рейтинговая таблица организаций'!#REF!</f>
        <v>#REF!</v>
      </c>
      <c r="E358" s="31" t="e">
        <f>'Рейтинговая таблица организаций'!#REF!</f>
        <v>#REF!</v>
      </c>
      <c r="F358" s="35" t="e">
        <f>'Рейтинговая таблица организаций'!#REF!</f>
        <v>#REF!</v>
      </c>
      <c r="G358" s="31" t="e">
        <f>'Рейтинговая таблица организаций'!#REF!</f>
        <v>#REF!</v>
      </c>
      <c r="H358" s="31" t="e">
        <f>'Рейтинговая таблица организаций'!#REF!</f>
        <v>#REF!</v>
      </c>
      <c r="I358" s="35" t="e">
        <f>'Рейтинговая таблица организаций'!#REF!</f>
        <v>#REF!</v>
      </c>
      <c r="J358" s="31" t="e">
        <f>'Рейтинговая таблица организаций'!#REF!</f>
        <v>#REF!</v>
      </c>
      <c r="K358" s="32" t="e">
        <f>'Рейтинговая таблица организаций'!#REF!</f>
        <v>#REF!</v>
      </c>
      <c r="L358" s="32" t="e">
        <f>'Рейтинговая таблица организаций'!#REF!</f>
        <v>#REF!</v>
      </c>
      <c r="M358" s="35" t="e">
        <f>'Рейтинговая таблица организаций'!#REF!</f>
        <v>#REF!</v>
      </c>
      <c r="N358" s="31" t="e">
        <f>'Рейтинговая таблица организаций'!#REF!</f>
        <v>#REF!</v>
      </c>
      <c r="O358" s="31" t="e">
        <f>'Рейтинговая таблица организаций'!#REF!</f>
        <v>#REF!</v>
      </c>
      <c r="P358" s="31" t="e">
        <f>'Рейтинговая таблица организаций'!#REF!</f>
        <v>#REF!</v>
      </c>
      <c r="Q358" s="35" t="e">
        <f>'Рейтинговая таблица организаций'!#REF!</f>
        <v>#REF!</v>
      </c>
      <c r="R358" s="31" t="e">
        <f>'Рейтинговая таблица организаций'!#REF!</f>
        <v>#REF!</v>
      </c>
      <c r="S358" s="31" t="e">
        <f>'Рейтинговая таблица организаций'!#REF!</f>
        <v>#REF!</v>
      </c>
      <c r="T358" s="31" t="e">
        <f>'Рейтинговая таблица организаций'!#REF!</f>
        <v>#REF!</v>
      </c>
      <c r="U358" s="35" t="e">
        <f>'Рейтинговая таблица организаций'!#REF!</f>
        <v>#REF!</v>
      </c>
      <c r="V358" s="36" t="e">
        <f>'Рейтинговая таблица организаций'!#REF!</f>
        <v>#REF!</v>
      </c>
    </row>
    <row r="359" spans="1:22">
      <c r="A359" s="33" t="e">
        <f>'бланки '!#REF!</f>
        <v>#REF!</v>
      </c>
      <c r="B359" s="33" t="e">
        <f>'Рейтинговая таблица организаций'!#REF!</f>
        <v>#REF!</v>
      </c>
      <c r="C359" s="31" t="e">
        <f>'Рейтинговая таблица организаций'!#REF!</f>
        <v>#REF!</v>
      </c>
      <c r="D359" s="31" t="e">
        <f>'Рейтинговая таблица организаций'!#REF!</f>
        <v>#REF!</v>
      </c>
      <c r="E359" s="31" t="e">
        <f>'Рейтинговая таблица организаций'!#REF!</f>
        <v>#REF!</v>
      </c>
      <c r="F359" s="35" t="e">
        <f>'Рейтинговая таблица организаций'!#REF!</f>
        <v>#REF!</v>
      </c>
      <c r="G359" s="31" t="e">
        <f>'Рейтинговая таблица организаций'!#REF!</f>
        <v>#REF!</v>
      </c>
      <c r="H359" s="31" t="e">
        <f>'Рейтинговая таблица организаций'!#REF!</f>
        <v>#REF!</v>
      </c>
      <c r="I359" s="35" t="e">
        <f>'Рейтинговая таблица организаций'!#REF!</f>
        <v>#REF!</v>
      </c>
      <c r="J359" s="31" t="e">
        <f>'Рейтинговая таблица организаций'!#REF!</f>
        <v>#REF!</v>
      </c>
      <c r="K359" s="32" t="e">
        <f>'Рейтинговая таблица организаций'!#REF!</f>
        <v>#REF!</v>
      </c>
      <c r="L359" s="32" t="e">
        <f>'Рейтинговая таблица организаций'!#REF!</f>
        <v>#REF!</v>
      </c>
      <c r="M359" s="35" t="e">
        <f>'Рейтинговая таблица организаций'!#REF!</f>
        <v>#REF!</v>
      </c>
      <c r="N359" s="31" t="e">
        <f>'Рейтинговая таблица организаций'!#REF!</f>
        <v>#REF!</v>
      </c>
      <c r="O359" s="31" t="e">
        <f>'Рейтинговая таблица организаций'!#REF!</f>
        <v>#REF!</v>
      </c>
      <c r="P359" s="31" t="e">
        <f>'Рейтинговая таблица организаций'!#REF!</f>
        <v>#REF!</v>
      </c>
      <c r="Q359" s="35" t="e">
        <f>'Рейтинговая таблица организаций'!#REF!</f>
        <v>#REF!</v>
      </c>
      <c r="R359" s="31" t="e">
        <f>'Рейтинговая таблица организаций'!#REF!</f>
        <v>#REF!</v>
      </c>
      <c r="S359" s="31" t="e">
        <f>'Рейтинговая таблица организаций'!#REF!</f>
        <v>#REF!</v>
      </c>
      <c r="T359" s="31" t="e">
        <f>'Рейтинговая таблица организаций'!#REF!</f>
        <v>#REF!</v>
      </c>
      <c r="U359" s="35" t="e">
        <f>'Рейтинговая таблица организаций'!#REF!</f>
        <v>#REF!</v>
      </c>
      <c r="V359" s="36" t="e">
        <f>'Рейтинговая таблица организаций'!#REF!</f>
        <v>#REF!</v>
      </c>
    </row>
    <row r="360" spans="1:22">
      <c r="A360" s="33" t="e">
        <f>'бланки '!#REF!</f>
        <v>#REF!</v>
      </c>
      <c r="B360" s="33" t="e">
        <f>'Рейтинговая таблица организаций'!#REF!</f>
        <v>#REF!</v>
      </c>
      <c r="C360" s="31" t="e">
        <f>'Рейтинговая таблица организаций'!#REF!</f>
        <v>#REF!</v>
      </c>
      <c r="D360" s="31" t="e">
        <f>'Рейтинговая таблица организаций'!#REF!</f>
        <v>#REF!</v>
      </c>
      <c r="E360" s="31" t="e">
        <f>'Рейтинговая таблица организаций'!#REF!</f>
        <v>#REF!</v>
      </c>
      <c r="F360" s="35" t="e">
        <f>'Рейтинговая таблица организаций'!#REF!</f>
        <v>#REF!</v>
      </c>
      <c r="G360" s="31" t="e">
        <f>'Рейтинговая таблица организаций'!#REF!</f>
        <v>#REF!</v>
      </c>
      <c r="H360" s="31" t="e">
        <f>'Рейтинговая таблица организаций'!#REF!</f>
        <v>#REF!</v>
      </c>
      <c r="I360" s="35" t="e">
        <f>'Рейтинговая таблица организаций'!#REF!</f>
        <v>#REF!</v>
      </c>
      <c r="J360" s="31" t="e">
        <f>'Рейтинговая таблица организаций'!#REF!</f>
        <v>#REF!</v>
      </c>
      <c r="K360" s="32" t="e">
        <f>'Рейтинговая таблица организаций'!#REF!</f>
        <v>#REF!</v>
      </c>
      <c r="L360" s="32" t="e">
        <f>'Рейтинговая таблица организаций'!#REF!</f>
        <v>#REF!</v>
      </c>
      <c r="M360" s="35" t="e">
        <f>'Рейтинговая таблица организаций'!#REF!</f>
        <v>#REF!</v>
      </c>
      <c r="N360" s="31" t="e">
        <f>'Рейтинговая таблица организаций'!#REF!</f>
        <v>#REF!</v>
      </c>
      <c r="O360" s="31" t="e">
        <f>'Рейтинговая таблица организаций'!#REF!</f>
        <v>#REF!</v>
      </c>
      <c r="P360" s="31" t="e">
        <f>'Рейтинговая таблица организаций'!#REF!</f>
        <v>#REF!</v>
      </c>
      <c r="Q360" s="35" t="e">
        <f>'Рейтинговая таблица организаций'!#REF!</f>
        <v>#REF!</v>
      </c>
      <c r="R360" s="31" t="e">
        <f>'Рейтинговая таблица организаций'!#REF!</f>
        <v>#REF!</v>
      </c>
      <c r="S360" s="31" t="e">
        <f>'Рейтинговая таблица организаций'!#REF!</f>
        <v>#REF!</v>
      </c>
      <c r="T360" s="31" t="e">
        <f>'Рейтинговая таблица организаций'!#REF!</f>
        <v>#REF!</v>
      </c>
      <c r="U360" s="35" t="e">
        <f>'Рейтинговая таблица организаций'!#REF!</f>
        <v>#REF!</v>
      </c>
      <c r="V360" s="36" t="e">
        <f>'Рейтинговая таблица организаций'!#REF!</f>
        <v>#REF!</v>
      </c>
    </row>
    <row r="361" spans="1:22">
      <c r="A361" s="33" t="e">
        <f>'бланки '!#REF!</f>
        <v>#REF!</v>
      </c>
      <c r="B361" s="33" t="e">
        <f>'Рейтинговая таблица организаций'!#REF!</f>
        <v>#REF!</v>
      </c>
      <c r="C361" s="31" t="e">
        <f>'Рейтинговая таблица организаций'!#REF!</f>
        <v>#REF!</v>
      </c>
      <c r="D361" s="31" t="e">
        <f>'Рейтинговая таблица организаций'!#REF!</f>
        <v>#REF!</v>
      </c>
      <c r="E361" s="31" t="e">
        <f>'Рейтинговая таблица организаций'!#REF!</f>
        <v>#REF!</v>
      </c>
      <c r="F361" s="35" t="e">
        <f>'Рейтинговая таблица организаций'!#REF!</f>
        <v>#REF!</v>
      </c>
      <c r="G361" s="31" t="e">
        <f>'Рейтинговая таблица организаций'!#REF!</f>
        <v>#REF!</v>
      </c>
      <c r="H361" s="31" t="e">
        <f>'Рейтинговая таблица организаций'!#REF!</f>
        <v>#REF!</v>
      </c>
      <c r="I361" s="35" t="e">
        <f>'Рейтинговая таблица организаций'!#REF!</f>
        <v>#REF!</v>
      </c>
      <c r="J361" s="31" t="e">
        <f>'Рейтинговая таблица организаций'!#REF!</f>
        <v>#REF!</v>
      </c>
      <c r="K361" s="32" t="e">
        <f>'Рейтинговая таблица организаций'!#REF!</f>
        <v>#REF!</v>
      </c>
      <c r="L361" s="32" t="e">
        <f>'Рейтинговая таблица организаций'!#REF!</f>
        <v>#REF!</v>
      </c>
      <c r="M361" s="35" t="e">
        <f>'Рейтинговая таблица организаций'!#REF!</f>
        <v>#REF!</v>
      </c>
      <c r="N361" s="31" t="e">
        <f>'Рейтинговая таблица организаций'!#REF!</f>
        <v>#REF!</v>
      </c>
      <c r="O361" s="31" t="e">
        <f>'Рейтинговая таблица организаций'!#REF!</f>
        <v>#REF!</v>
      </c>
      <c r="P361" s="31" t="e">
        <f>'Рейтинговая таблица организаций'!#REF!</f>
        <v>#REF!</v>
      </c>
      <c r="Q361" s="35" t="e">
        <f>'Рейтинговая таблица организаций'!#REF!</f>
        <v>#REF!</v>
      </c>
      <c r="R361" s="31" t="e">
        <f>'Рейтинговая таблица организаций'!#REF!</f>
        <v>#REF!</v>
      </c>
      <c r="S361" s="31" t="e">
        <f>'Рейтинговая таблица организаций'!#REF!</f>
        <v>#REF!</v>
      </c>
      <c r="T361" s="31" t="e">
        <f>'Рейтинговая таблица организаций'!#REF!</f>
        <v>#REF!</v>
      </c>
      <c r="U361" s="35" t="e">
        <f>'Рейтинговая таблица организаций'!#REF!</f>
        <v>#REF!</v>
      </c>
      <c r="V361" s="36" t="e">
        <f>'Рейтинговая таблица организаций'!#REF!</f>
        <v>#REF!</v>
      </c>
    </row>
    <row r="362" spans="1:22">
      <c r="A362" s="33" t="e">
        <f>'бланки '!#REF!</f>
        <v>#REF!</v>
      </c>
      <c r="B362" s="33" t="e">
        <f>'Рейтинговая таблица организаций'!#REF!</f>
        <v>#REF!</v>
      </c>
      <c r="C362" s="31" t="e">
        <f>'Рейтинговая таблица организаций'!#REF!</f>
        <v>#REF!</v>
      </c>
      <c r="D362" s="31" t="e">
        <f>'Рейтинговая таблица организаций'!#REF!</f>
        <v>#REF!</v>
      </c>
      <c r="E362" s="31" t="e">
        <f>'Рейтинговая таблица организаций'!#REF!</f>
        <v>#REF!</v>
      </c>
      <c r="F362" s="35" t="e">
        <f>'Рейтинговая таблица организаций'!#REF!</f>
        <v>#REF!</v>
      </c>
      <c r="G362" s="31" t="e">
        <f>'Рейтинговая таблица организаций'!#REF!</f>
        <v>#REF!</v>
      </c>
      <c r="H362" s="31" t="e">
        <f>'Рейтинговая таблица организаций'!#REF!</f>
        <v>#REF!</v>
      </c>
      <c r="I362" s="35" t="e">
        <f>'Рейтинговая таблица организаций'!#REF!</f>
        <v>#REF!</v>
      </c>
      <c r="J362" s="31" t="e">
        <f>'Рейтинговая таблица организаций'!#REF!</f>
        <v>#REF!</v>
      </c>
      <c r="K362" s="32" t="e">
        <f>'Рейтинговая таблица организаций'!#REF!</f>
        <v>#REF!</v>
      </c>
      <c r="L362" s="32" t="e">
        <f>'Рейтинговая таблица организаций'!#REF!</f>
        <v>#REF!</v>
      </c>
      <c r="M362" s="35" t="e">
        <f>'Рейтинговая таблица организаций'!#REF!</f>
        <v>#REF!</v>
      </c>
      <c r="N362" s="31" t="e">
        <f>'Рейтинговая таблица организаций'!#REF!</f>
        <v>#REF!</v>
      </c>
      <c r="O362" s="31" t="e">
        <f>'Рейтинговая таблица организаций'!#REF!</f>
        <v>#REF!</v>
      </c>
      <c r="P362" s="31" t="e">
        <f>'Рейтинговая таблица организаций'!#REF!</f>
        <v>#REF!</v>
      </c>
      <c r="Q362" s="35" t="e">
        <f>'Рейтинговая таблица организаций'!#REF!</f>
        <v>#REF!</v>
      </c>
      <c r="R362" s="31" t="e">
        <f>'Рейтинговая таблица организаций'!#REF!</f>
        <v>#REF!</v>
      </c>
      <c r="S362" s="31" t="e">
        <f>'Рейтинговая таблица организаций'!#REF!</f>
        <v>#REF!</v>
      </c>
      <c r="T362" s="31" t="e">
        <f>'Рейтинговая таблица организаций'!#REF!</f>
        <v>#REF!</v>
      </c>
      <c r="U362" s="35" t="e">
        <f>'Рейтинговая таблица организаций'!#REF!</f>
        <v>#REF!</v>
      </c>
      <c r="V362" s="36" t="e">
        <f>'Рейтинговая таблица организаций'!#REF!</f>
        <v>#REF!</v>
      </c>
    </row>
    <row r="363" spans="1:22">
      <c r="A363" s="33" t="e">
        <f>'бланки '!#REF!</f>
        <v>#REF!</v>
      </c>
      <c r="B363" s="33" t="e">
        <f>'Рейтинговая таблица организаций'!#REF!</f>
        <v>#REF!</v>
      </c>
      <c r="C363" s="31" t="e">
        <f>'Рейтинговая таблица организаций'!#REF!</f>
        <v>#REF!</v>
      </c>
      <c r="D363" s="31" t="e">
        <f>'Рейтинговая таблица организаций'!#REF!</f>
        <v>#REF!</v>
      </c>
      <c r="E363" s="31" t="e">
        <f>'Рейтинговая таблица организаций'!#REF!</f>
        <v>#REF!</v>
      </c>
      <c r="F363" s="35" t="e">
        <f>'Рейтинговая таблица организаций'!#REF!</f>
        <v>#REF!</v>
      </c>
      <c r="G363" s="31" t="e">
        <f>'Рейтинговая таблица организаций'!#REF!</f>
        <v>#REF!</v>
      </c>
      <c r="H363" s="31" t="e">
        <f>'Рейтинговая таблица организаций'!#REF!</f>
        <v>#REF!</v>
      </c>
      <c r="I363" s="35" t="e">
        <f>'Рейтинговая таблица организаций'!#REF!</f>
        <v>#REF!</v>
      </c>
      <c r="J363" s="31" t="e">
        <f>'Рейтинговая таблица организаций'!#REF!</f>
        <v>#REF!</v>
      </c>
      <c r="K363" s="32" t="e">
        <f>'Рейтинговая таблица организаций'!#REF!</f>
        <v>#REF!</v>
      </c>
      <c r="L363" s="32" t="e">
        <f>'Рейтинговая таблица организаций'!#REF!</f>
        <v>#REF!</v>
      </c>
      <c r="M363" s="35" t="e">
        <f>'Рейтинговая таблица организаций'!#REF!</f>
        <v>#REF!</v>
      </c>
      <c r="N363" s="31" t="e">
        <f>'Рейтинговая таблица организаций'!#REF!</f>
        <v>#REF!</v>
      </c>
      <c r="O363" s="31" t="e">
        <f>'Рейтинговая таблица организаций'!#REF!</f>
        <v>#REF!</v>
      </c>
      <c r="P363" s="31" t="e">
        <f>'Рейтинговая таблица организаций'!#REF!</f>
        <v>#REF!</v>
      </c>
      <c r="Q363" s="35" t="e">
        <f>'Рейтинговая таблица организаций'!#REF!</f>
        <v>#REF!</v>
      </c>
      <c r="R363" s="31" t="e">
        <f>'Рейтинговая таблица организаций'!#REF!</f>
        <v>#REF!</v>
      </c>
      <c r="S363" s="31" t="e">
        <f>'Рейтинговая таблица организаций'!#REF!</f>
        <v>#REF!</v>
      </c>
      <c r="T363" s="31" t="e">
        <f>'Рейтинговая таблица организаций'!#REF!</f>
        <v>#REF!</v>
      </c>
      <c r="U363" s="35" t="e">
        <f>'Рейтинговая таблица организаций'!#REF!</f>
        <v>#REF!</v>
      </c>
      <c r="V363" s="36" t="e">
        <f>'Рейтинговая таблица организаций'!#REF!</f>
        <v>#REF!</v>
      </c>
    </row>
    <row r="364" spans="1:22">
      <c r="A364" s="33" t="e">
        <f>'бланки '!#REF!</f>
        <v>#REF!</v>
      </c>
      <c r="B364" s="33" t="e">
        <f>'Рейтинговая таблица организаций'!#REF!</f>
        <v>#REF!</v>
      </c>
      <c r="C364" s="31" t="e">
        <f>'Рейтинговая таблица организаций'!#REF!</f>
        <v>#REF!</v>
      </c>
      <c r="D364" s="31" t="e">
        <f>'Рейтинговая таблица организаций'!#REF!</f>
        <v>#REF!</v>
      </c>
      <c r="E364" s="31" t="e">
        <f>'Рейтинговая таблица организаций'!#REF!</f>
        <v>#REF!</v>
      </c>
      <c r="F364" s="35" t="e">
        <f>'Рейтинговая таблица организаций'!#REF!</f>
        <v>#REF!</v>
      </c>
      <c r="G364" s="31" t="e">
        <f>'Рейтинговая таблица организаций'!#REF!</f>
        <v>#REF!</v>
      </c>
      <c r="H364" s="31" t="e">
        <f>'Рейтинговая таблица организаций'!#REF!</f>
        <v>#REF!</v>
      </c>
      <c r="I364" s="35" t="e">
        <f>'Рейтинговая таблица организаций'!#REF!</f>
        <v>#REF!</v>
      </c>
      <c r="J364" s="31" t="e">
        <f>'Рейтинговая таблица организаций'!#REF!</f>
        <v>#REF!</v>
      </c>
      <c r="K364" s="32" t="e">
        <f>'Рейтинговая таблица организаций'!#REF!</f>
        <v>#REF!</v>
      </c>
      <c r="L364" s="32" t="e">
        <f>'Рейтинговая таблица организаций'!#REF!</f>
        <v>#REF!</v>
      </c>
      <c r="M364" s="35" t="e">
        <f>'Рейтинговая таблица организаций'!#REF!</f>
        <v>#REF!</v>
      </c>
      <c r="N364" s="31" t="e">
        <f>'Рейтинговая таблица организаций'!#REF!</f>
        <v>#REF!</v>
      </c>
      <c r="O364" s="31" t="e">
        <f>'Рейтинговая таблица организаций'!#REF!</f>
        <v>#REF!</v>
      </c>
      <c r="P364" s="31" t="e">
        <f>'Рейтинговая таблица организаций'!#REF!</f>
        <v>#REF!</v>
      </c>
      <c r="Q364" s="35" t="e">
        <f>'Рейтинговая таблица организаций'!#REF!</f>
        <v>#REF!</v>
      </c>
      <c r="R364" s="31" t="e">
        <f>'Рейтинговая таблица организаций'!#REF!</f>
        <v>#REF!</v>
      </c>
      <c r="S364" s="31" t="e">
        <f>'Рейтинговая таблица организаций'!#REF!</f>
        <v>#REF!</v>
      </c>
      <c r="T364" s="31" t="e">
        <f>'Рейтинговая таблица организаций'!#REF!</f>
        <v>#REF!</v>
      </c>
      <c r="U364" s="35" t="e">
        <f>'Рейтинговая таблица организаций'!#REF!</f>
        <v>#REF!</v>
      </c>
      <c r="V364" s="36" t="e">
        <f>'Рейтинговая таблица организаций'!#REF!</f>
        <v>#REF!</v>
      </c>
    </row>
    <row r="365" spans="1:22">
      <c r="A365" s="33" t="e">
        <f>'бланки '!#REF!</f>
        <v>#REF!</v>
      </c>
      <c r="B365" s="33" t="e">
        <f>'Рейтинговая таблица организаций'!#REF!</f>
        <v>#REF!</v>
      </c>
      <c r="C365" s="31" t="e">
        <f>'Рейтинговая таблица организаций'!#REF!</f>
        <v>#REF!</v>
      </c>
      <c r="D365" s="31" t="e">
        <f>'Рейтинговая таблица организаций'!#REF!</f>
        <v>#REF!</v>
      </c>
      <c r="E365" s="31" t="e">
        <f>'Рейтинговая таблица организаций'!#REF!</f>
        <v>#REF!</v>
      </c>
      <c r="F365" s="35" t="e">
        <f>'Рейтинговая таблица организаций'!#REF!</f>
        <v>#REF!</v>
      </c>
      <c r="G365" s="31" t="e">
        <f>'Рейтинговая таблица организаций'!#REF!</f>
        <v>#REF!</v>
      </c>
      <c r="H365" s="31" t="e">
        <f>'Рейтинговая таблица организаций'!#REF!</f>
        <v>#REF!</v>
      </c>
      <c r="I365" s="35" t="e">
        <f>'Рейтинговая таблица организаций'!#REF!</f>
        <v>#REF!</v>
      </c>
      <c r="J365" s="31" t="e">
        <f>'Рейтинговая таблица организаций'!#REF!</f>
        <v>#REF!</v>
      </c>
      <c r="K365" s="32" t="e">
        <f>'Рейтинговая таблица организаций'!#REF!</f>
        <v>#REF!</v>
      </c>
      <c r="L365" s="32" t="e">
        <f>'Рейтинговая таблица организаций'!#REF!</f>
        <v>#REF!</v>
      </c>
      <c r="M365" s="35" t="e">
        <f>'Рейтинговая таблица организаций'!#REF!</f>
        <v>#REF!</v>
      </c>
      <c r="N365" s="31" t="e">
        <f>'Рейтинговая таблица организаций'!#REF!</f>
        <v>#REF!</v>
      </c>
      <c r="O365" s="31" t="e">
        <f>'Рейтинговая таблица организаций'!#REF!</f>
        <v>#REF!</v>
      </c>
      <c r="P365" s="31" t="e">
        <f>'Рейтинговая таблица организаций'!#REF!</f>
        <v>#REF!</v>
      </c>
      <c r="Q365" s="35" t="e">
        <f>'Рейтинговая таблица организаций'!#REF!</f>
        <v>#REF!</v>
      </c>
      <c r="R365" s="31" t="e">
        <f>'Рейтинговая таблица организаций'!#REF!</f>
        <v>#REF!</v>
      </c>
      <c r="S365" s="31" t="e">
        <f>'Рейтинговая таблица организаций'!#REF!</f>
        <v>#REF!</v>
      </c>
      <c r="T365" s="31" t="e">
        <f>'Рейтинговая таблица организаций'!#REF!</f>
        <v>#REF!</v>
      </c>
      <c r="U365" s="35" t="e">
        <f>'Рейтинговая таблица организаций'!#REF!</f>
        <v>#REF!</v>
      </c>
      <c r="V365" s="36" t="e">
        <f>'Рейтинговая таблица организаций'!#REF!</f>
        <v>#REF!</v>
      </c>
    </row>
    <row r="366" spans="1:22">
      <c r="A366" s="33" t="e">
        <f>'бланки '!#REF!</f>
        <v>#REF!</v>
      </c>
      <c r="B366" s="33" t="e">
        <f>'Рейтинговая таблица организаций'!#REF!</f>
        <v>#REF!</v>
      </c>
      <c r="C366" s="31" t="e">
        <f>'Рейтинговая таблица организаций'!#REF!</f>
        <v>#REF!</v>
      </c>
      <c r="D366" s="31" t="e">
        <f>'Рейтинговая таблица организаций'!#REF!</f>
        <v>#REF!</v>
      </c>
      <c r="E366" s="31" t="e">
        <f>'Рейтинговая таблица организаций'!#REF!</f>
        <v>#REF!</v>
      </c>
      <c r="F366" s="35" t="e">
        <f>'Рейтинговая таблица организаций'!#REF!</f>
        <v>#REF!</v>
      </c>
      <c r="G366" s="31" t="e">
        <f>'Рейтинговая таблица организаций'!#REF!</f>
        <v>#REF!</v>
      </c>
      <c r="H366" s="31" t="e">
        <f>'Рейтинговая таблица организаций'!#REF!</f>
        <v>#REF!</v>
      </c>
      <c r="I366" s="35" t="e">
        <f>'Рейтинговая таблица организаций'!#REF!</f>
        <v>#REF!</v>
      </c>
      <c r="J366" s="31" t="e">
        <f>'Рейтинговая таблица организаций'!#REF!</f>
        <v>#REF!</v>
      </c>
      <c r="K366" s="32" t="e">
        <f>'Рейтинговая таблица организаций'!#REF!</f>
        <v>#REF!</v>
      </c>
      <c r="L366" s="32" t="e">
        <f>'Рейтинговая таблица организаций'!#REF!</f>
        <v>#REF!</v>
      </c>
      <c r="M366" s="35" t="e">
        <f>'Рейтинговая таблица организаций'!#REF!</f>
        <v>#REF!</v>
      </c>
      <c r="N366" s="31" t="e">
        <f>'Рейтинговая таблица организаций'!#REF!</f>
        <v>#REF!</v>
      </c>
      <c r="O366" s="31" t="e">
        <f>'Рейтинговая таблица организаций'!#REF!</f>
        <v>#REF!</v>
      </c>
      <c r="P366" s="31" t="e">
        <f>'Рейтинговая таблица организаций'!#REF!</f>
        <v>#REF!</v>
      </c>
      <c r="Q366" s="35" t="e">
        <f>'Рейтинговая таблица организаций'!#REF!</f>
        <v>#REF!</v>
      </c>
      <c r="R366" s="31" t="e">
        <f>'Рейтинговая таблица организаций'!#REF!</f>
        <v>#REF!</v>
      </c>
      <c r="S366" s="31" t="e">
        <f>'Рейтинговая таблица организаций'!#REF!</f>
        <v>#REF!</v>
      </c>
      <c r="T366" s="31" t="e">
        <f>'Рейтинговая таблица организаций'!#REF!</f>
        <v>#REF!</v>
      </c>
      <c r="U366" s="35" t="e">
        <f>'Рейтинговая таблица организаций'!#REF!</f>
        <v>#REF!</v>
      </c>
      <c r="V366" s="36" t="e">
        <f>'Рейтинговая таблица организаций'!#REF!</f>
        <v>#REF!</v>
      </c>
    </row>
    <row r="367" spans="1:22">
      <c r="A367" s="33" t="e">
        <f>'бланки '!#REF!</f>
        <v>#REF!</v>
      </c>
      <c r="B367" s="33" t="e">
        <f>'Рейтинговая таблица организаций'!#REF!</f>
        <v>#REF!</v>
      </c>
      <c r="C367" s="31" t="e">
        <f>'Рейтинговая таблица организаций'!#REF!</f>
        <v>#REF!</v>
      </c>
      <c r="D367" s="31" t="e">
        <f>'Рейтинговая таблица организаций'!#REF!</f>
        <v>#REF!</v>
      </c>
      <c r="E367" s="31" t="e">
        <f>'Рейтинговая таблица организаций'!#REF!</f>
        <v>#REF!</v>
      </c>
      <c r="F367" s="35" t="e">
        <f>'Рейтинговая таблица организаций'!#REF!</f>
        <v>#REF!</v>
      </c>
      <c r="G367" s="31" t="e">
        <f>'Рейтинговая таблица организаций'!#REF!</f>
        <v>#REF!</v>
      </c>
      <c r="H367" s="31" t="e">
        <f>'Рейтинговая таблица организаций'!#REF!</f>
        <v>#REF!</v>
      </c>
      <c r="I367" s="35" t="e">
        <f>'Рейтинговая таблица организаций'!#REF!</f>
        <v>#REF!</v>
      </c>
      <c r="J367" s="31" t="e">
        <f>'Рейтинговая таблица организаций'!#REF!</f>
        <v>#REF!</v>
      </c>
      <c r="K367" s="32" t="e">
        <f>'Рейтинговая таблица организаций'!#REF!</f>
        <v>#REF!</v>
      </c>
      <c r="L367" s="32" t="e">
        <f>'Рейтинговая таблица организаций'!#REF!</f>
        <v>#REF!</v>
      </c>
      <c r="M367" s="35" t="e">
        <f>'Рейтинговая таблица организаций'!#REF!</f>
        <v>#REF!</v>
      </c>
      <c r="N367" s="31" t="e">
        <f>'Рейтинговая таблица организаций'!#REF!</f>
        <v>#REF!</v>
      </c>
      <c r="O367" s="31" t="e">
        <f>'Рейтинговая таблица организаций'!#REF!</f>
        <v>#REF!</v>
      </c>
      <c r="P367" s="31" t="e">
        <f>'Рейтинговая таблица организаций'!#REF!</f>
        <v>#REF!</v>
      </c>
      <c r="Q367" s="35" t="e">
        <f>'Рейтинговая таблица организаций'!#REF!</f>
        <v>#REF!</v>
      </c>
      <c r="R367" s="31" t="e">
        <f>'Рейтинговая таблица организаций'!#REF!</f>
        <v>#REF!</v>
      </c>
      <c r="S367" s="31" t="e">
        <f>'Рейтинговая таблица организаций'!#REF!</f>
        <v>#REF!</v>
      </c>
      <c r="T367" s="31" t="e">
        <f>'Рейтинговая таблица организаций'!#REF!</f>
        <v>#REF!</v>
      </c>
      <c r="U367" s="35" t="e">
        <f>'Рейтинговая таблица организаций'!#REF!</f>
        <v>#REF!</v>
      </c>
      <c r="V367" s="36" t="e">
        <f>'Рейтинговая таблица организаций'!#REF!</f>
        <v>#REF!</v>
      </c>
    </row>
    <row r="368" spans="1:22">
      <c r="A368" s="33" t="e">
        <f>'бланки '!#REF!</f>
        <v>#REF!</v>
      </c>
      <c r="B368" s="33" t="e">
        <f>'Рейтинговая таблица организаций'!#REF!</f>
        <v>#REF!</v>
      </c>
      <c r="C368" s="31" t="e">
        <f>'Рейтинговая таблица организаций'!#REF!</f>
        <v>#REF!</v>
      </c>
      <c r="D368" s="31" t="e">
        <f>'Рейтинговая таблица организаций'!#REF!</f>
        <v>#REF!</v>
      </c>
      <c r="E368" s="31" t="e">
        <f>'Рейтинговая таблица организаций'!#REF!</f>
        <v>#REF!</v>
      </c>
      <c r="F368" s="35" t="e">
        <f>'Рейтинговая таблица организаций'!#REF!</f>
        <v>#REF!</v>
      </c>
      <c r="G368" s="31" t="e">
        <f>'Рейтинговая таблица организаций'!#REF!</f>
        <v>#REF!</v>
      </c>
      <c r="H368" s="31" t="e">
        <f>'Рейтинговая таблица организаций'!#REF!</f>
        <v>#REF!</v>
      </c>
      <c r="I368" s="35" t="e">
        <f>'Рейтинговая таблица организаций'!#REF!</f>
        <v>#REF!</v>
      </c>
      <c r="J368" s="31" t="e">
        <f>'Рейтинговая таблица организаций'!#REF!</f>
        <v>#REF!</v>
      </c>
      <c r="K368" s="32" t="e">
        <f>'Рейтинговая таблица организаций'!#REF!</f>
        <v>#REF!</v>
      </c>
      <c r="L368" s="32" t="e">
        <f>'Рейтинговая таблица организаций'!#REF!</f>
        <v>#REF!</v>
      </c>
      <c r="M368" s="35" t="e">
        <f>'Рейтинговая таблица организаций'!#REF!</f>
        <v>#REF!</v>
      </c>
      <c r="N368" s="31" t="e">
        <f>'Рейтинговая таблица организаций'!#REF!</f>
        <v>#REF!</v>
      </c>
      <c r="O368" s="31" t="e">
        <f>'Рейтинговая таблица организаций'!#REF!</f>
        <v>#REF!</v>
      </c>
      <c r="P368" s="31" t="e">
        <f>'Рейтинговая таблица организаций'!#REF!</f>
        <v>#REF!</v>
      </c>
      <c r="Q368" s="35" t="e">
        <f>'Рейтинговая таблица организаций'!#REF!</f>
        <v>#REF!</v>
      </c>
      <c r="R368" s="31" t="e">
        <f>'Рейтинговая таблица организаций'!#REF!</f>
        <v>#REF!</v>
      </c>
      <c r="S368" s="31" t="e">
        <f>'Рейтинговая таблица организаций'!#REF!</f>
        <v>#REF!</v>
      </c>
      <c r="T368" s="31" t="e">
        <f>'Рейтинговая таблица организаций'!#REF!</f>
        <v>#REF!</v>
      </c>
      <c r="U368" s="35" t="e">
        <f>'Рейтинговая таблица организаций'!#REF!</f>
        <v>#REF!</v>
      </c>
      <c r="V368" s="36" t="e">
        <f>'Рейтинговая таблица организаций'!#REF!</f>
        <v>#REF!</v>
      </c>
    </row>
    <row r="369" spans="1:22">
      <c r="A369" s="33" t="e">
        <f>'бланки '!#REF!</f>
        <v>#REF!</v>
      </c>
      <c r="B369" s="33" t="e">
        <f>'Рейтинговая таблица организаций'!#REF!</f>
        <v>#REF!</v>
      </c>
      <c r="C369" s="31" t="e">
        <f>'Рейтинговая таблица организаций'!#REF!</f>
        <v>#REF!</v>
      </c>
      <c r="D369" s="31" t="e">
        <f>'Рейтинговая таблица организаций'!#REF!</f>
        <v>#REF!</v>
      </c>
      <c r="E369" s="31" t="e">
        <f>'Рейтинговая таблица организаций'!#REF!</f>
        <v>#REF!</v>
      </c>
      <c r="F369" s="35" t="e">
        <f>'Рейтинговая таблица организаций'!#REF!</f>
        <v>#REF!</v>
      </c>
      <c r="G369" s="31" t="e">
        <f>'Рейтинговая таблица организаций'!#REF!</f>
        <v>#REF!</v>
      </c>
      <c r="H369" s="31" t="e">
        <f>'Рейтинговая таблица организаций'!#REF!</f>
        <v>#REF!</v>
      </c>
      <c r="I369" s="35" t="e">
        <f>'Рейтинговая таблица организаций'!#REF!</f>
        <v>#REF!</v>
      </c>
      <c r="J369" s="31" t="e">
        <f>'Рейтинговая таблица организаций'!#REF!</f>
        <v>#REF!</v>
      </c>
      <c r="K369" s="32" t="e">
        <f>'Рейтинговая таблица организаций'!#REF!</f>
        <v>#REF!</v>
      </c>
      <c r="L369" s="32" t="e">
        <f>'Рейтинговая таблица организаций'!#REF!</f>
        <v>#REF!</v>
      </c>
      <c r="M369" s="35" t="e">
        <f>'Рейтинговая таблица организаций'!#REF!</f>
        <v>#REF!</v>
      </c>
      <c r="N369" s="31" t="e">
        <f>'Рейтинговая таблица организаций'!#REF!</f>
        <v>#REF!</v>
      </c>
      <c r="O369" s="31" t="e">
        <f>'Рейтинговая таблица организаций'!#REF!</f>
        <v>#REF!</v>
      </c>
      <c r="P369" s="31" t="e">
        <f>'Рейтинговая таблица организаций'!#REF!</f>
        <v>#REF!</v>
      </c>
      <c r="Q369" s="35" t="e">
        <f>'Рейтинговая таблица организаций'!#REF!</f>
        <v>#REF!</v>
      </c>
      <c r="R369" s="31" t="e">
        <f>'Рейтинговая таблица организаций'!#REF!</f>
        <v>#REF!</v>
      </c>
      <c r="S369" s="31" t="e">
        <f>'Рейтинговая таблица организаций'!#REF!</f>
        <v>#REF!</v>
      </c>
      <c r="T369" s="31" t="e">
        <f>'Рейтинговая таблица организаций'!#REF!</f>
        <v>#REF!</v>
      </c>
      <c r="U369" s="35" t="e">
        <f>'Рейтинговая таблица организаций'!#REF!</f>
        <v>#REF!</v>
      </c>
      <c r="V369" s="36" t="e">
        <f>'Рейтинговая таблица организаций'!#REF!</f>
        <v>#REF!</v>
      </c>
    </row>
    <row r="370" spans="1:22">
      <c r="A370" s="33" t="e">
        <f>'бланки '!#REF!</f>
        <v>#REF!</v>
      </c>
      <c r="B370" s="33" t="e">
        <f>'Рейтинговая таблица организаций'!#REF!</f>
        <v>#REF!</v>
      </c>
      <c r="C370" s="31" t="e">
        <f>'Рейтинговая таблица организаций'!#REF!</f>
        <v>#REF!</v>
      </c>
      <c r="D370" s="31" t="e">
        <f>'Рейтинговая таблица организаций'!#REF!</f>
        <v>#REF!</v>
      </c>
      <c r="E370" s="31" t="e">
        <f>'Рейтинговая таблица организаций'!#REF!</f>
        <v>#REF!</v>
      </c>
      <c r="F370" s="35" t="e">
        <f>'Рейтинговая таблица организаций'!#REF!</f>
        <v>#REF!</v>
      </c>
      <c r="G370" s="31" t="e">
        <f>'Рейтинговая таблица организаций'!#REF!</f>
        <v>#REF!</v>
      </c>
      <c r="H370" s="31" t="e">
        <f>'Рейтинговая таблица организаций'!#REF!</f>
        <v>#REF!</v>
      </c>
      <c r="I370" s="35" t="e">
        <f>'Рейтинговая таблица организаций'!#REF!</f>
        <v>#REF!</v>
      </c>
      <c r="J370" s="31" t="e">
        <f>'Рейтинговая таблица организаций'!#REF!</f>
        <v>#REF!</v>
      </c>
      <c r="K370" s="32" t="e">
        <f>'Рейтинговая таблица организаций'!#REF!</f>
        <v>#REF!</v>
      </c>
      <c r="L370" s="32" t="e">
        <f>'Рейтинговая таблица организаций'!#REF!</f>
        <v>#REF!</v>
      </c>
      <c r="M370" s="35" t="e">
        <f>'Рейтинговая таблица организаций'!#REF!</f>
        <v>#REF!</v>
      </c>
      <c r="N370" s="31" t="e">
        <f>'Рейтинговая таблица организаций'!#REF!</f>
        <v>#REF!</v>
      </c>
      <c r="O370" s="31" t="e">
        <f>'Рейтинговая таблица организаций'!#REF!</f>
        <v>#REF!</v>
      </c>
      <c r="P370" s="31" t="e">
        <f>'Рейтинговая таблица организаций'!#REF!</f>
        <v>#REF!</v>
      </c>
      <c r="Q370" s="35" t="e">
        <f>'Рейтинговая таблица организаций'!#REF!</f>
        <v>#REF!</v>
      </c>
      <c r="R370" s="31" t="e">
        <f>'Рейтинговая таблица организаций'!#REF!</f>
        <v>#REF!</v>
      </c>
      <c r="S370" s="31" t="e">
        <f>'Рейтинговая таблица организаций'!#REF!</f>
        <v>#REF!</v>
      </c>
      <c r="T370" s="31" t="e">
        <f>'Рейтинговая таблица организаций'!#REF!</f>
        <v>#REF!</v>
      </c>
      <c r="U370" s="35" t="e">
        <f>'Рейтинговая таблица организаций'!#REF!</f>
        <v>#REF!</v>
      </c>
      <c r="V370" s="36" t="e">
        <f>'Рейтинговая таблица организаций'!#REF!</f>
        <v>#REF!</v>
      </c>
    </row>
    <row r="371" spans="1:22">
      <c r="A371" s="33" t="e">
        <f>'бланки '!#REF!</f>
        <v>#REF!</v>
      </c>
      <c r="B371" s="33" t="e">
        <f>'Рейтинговая таблица организаций'!#REF!</f>
        <v>#REF!</v>
      </c>
      <c r="C371" s="31" t="e">
        <f>'Рейтинговая таблица организаций'!#REF!</f>
        <v>#REF!</v>
      </c>
      <c r="D371" s="31" t="e">
        <f>'Рейтинговая таблица организаций'!#REF!</f>
        <v>#REF!</v>
      </c>
      <c r="E371" s="31" t="e">
        <f>'Рейтинговая таблица организаций'!#REF!</f>
        <v>#REF!</v>
      </c>
      <c r="F371" s="35" t="e">
        <f>'Рейтинговая таблица организаций'!#REF!</f>
        <v>#REF!</v>
      </c>
      <c r="G371" s="31" t="e">
        <f>'Рейтинговая таблица организаций'!#REF!</f>
        <v>#REF!</v>
      </c>
      <c r="H371" s="31" t="e">
        <f>'Рейтинговая таблица организаций'!#REF!</f>
        <v>#REF!</v>
      </c>
      <c r="I371" s="35" t="e">
        <f>'Рейтинговая таблица организаций'!#REF!</f>
        <v>#REF!</v>
      </c>
      <c r="J371" s="31" t="e">
        <f>'Рейтинговая таблица организаций'!#REF!</f>
        <v>#REF!</v>
      </c>
      <c r="K371" s="32" t="e">
        <f>'Рейтинговая таблица организаций'!#REF!</f>
        <v>#REF!</v>
      </c>
      <c r="L371" s="32" t="e">
        <f>'Рейтинговая таблица организаций'!#REF!</f>
        <v>#REF!</v>
      </c>
      <c r="M371" s="35" t="e">
        <f>'Рейтинговая таблица организаций'!#REF!</f>
        <v>#REF!</v>
      </c>
      <c r="N371" s="31" t="e">
        <f>'Рейтинговая таблица организаций'!#REF!</f>
        <v>#REF!</v>
      </c>
      <c r="O371" s="31" t="e">
        <f>'Рейтинговая таблица организаций'!#REF!</f>
        <v>#REF!</v>
      </c>
      <c r="P371" s="31" t="e">
        <f>'Рейтинговая таблица организаций'!#REF!</f>
        <v>#REF!</v>
      </c>
      <c r="Q371" s="35" t="e">
        <f>'Рейтинговая таблица организаций'!#REF!</f>
        <v>#REF!</v>
      </c>
      <c r="R371" s="31" t="e">
        <f>'Рейтинговая таблица организаций'!#REF!</f>
        <v>#REF!</v>
      </c>
      <c r="S371" s="31" t="e">
        <f>'Рейтинговая таблица организаций'!#REF!</f>
        <v>#REF!</v>
      </c>
      <c r="T371" s="31" t="e">
        <f>'Рейтинговая таблица организаций'!#REF!</f>
        <v>#REF!</v>
      </c>
      <c r="U371" s="35" t="e">
        <f>'Рейтинговая таблица организаций'!#REF!</f>
        <v>#REF!</v>
      </c>
      <c r="V371" s="36" t="e">
        <f>'Рейтинговая таблица организаций'!#REF!</f>
        <v>#REF!</v>
      </c>
    </row>
    <row r="372" spans="1:22">
      <c r="A372" s="33" t="e">
        <f>'бланки '!#REF!</f>
        <v>#REF!</v>
      </c>
      <c r="B372" s="33" t="e">
        <f>'Рейтинговая таблица организаций'!#REF!</f>
        <v>#REF!</v>
      </c>
      <c r="C372" s="31" t="e">
        <f>'Рейтинговая таблица организаций'!#REF!</f>
        <v>#REF!</v>
      </c>
      <c r="D372" s="31" t="e">
        <f>'Рейтинговая таблица организаций'!#REF!</f>
        <v>#REF!</v>
      </c>
      <c r="E372" s="31" t="e">
        <f>'Рейтинговая таблица организаций'!#REF!</f>
        <v>#REF!</v>
      </c>
      <c r="F372" s="35" t="e">
        <f>'Рейтинговая таблица организаций'!#REF!</f>
        <v>#REF!</v>
      </c>
      <c r="G372" s="31" t="e">
        <f>'Рейтинговая таблица организаций'!#REF!</f>
        <v>#REF!</v>
      </c>
      <c r="H372" s="31" t="e">
        <f>'Рейтинговая таблица организаций'!#REF!</f>
        <v>#REF!</v>
      </c>
      <c r="I372" s="35" t="e">
        <f>'Рейтинговая таблица организаций'!#REF!</f>
        <v>#REF!</v>
      </c>
      <c r="J372" s="31" t="e">
        <f>'Рейтинговая таблица организаций'!#REF!</f>
        <v>#REF!</v>
      </c>
      <c r="K372" s="32" t="e">
        <f>'Рейтинговая таблица организаций'!#REF!</f>
        <v>#REF!</v>
      </c>
      <c r="L372" s="32" t="e">
        <f>'Рейтинговая таблица организаций'!#REF!</f>
        <v>#REF!</v>
      </c>
      <c r="M372" s="35" t="e">
        <f>'Рейтинговая таблица организаций'!#REF!</f>
        <v>#REF!</v>
      </c>
      <c r="N372" s="31" t="e">
        <f>'Рейтинговая таблица организаций'!#REF!</f>
        <v>#REF!</v>
      </c>
      <c r="O372" s="31" t="e">
        <f>'Рейтинговая таблица организаций'!#REF!</f>
        <v>#REF!</v>
      </c>
      <c r="P372" s="31" t="e">
        <f>'Рейтинговая таблица организаций'!#REF!</f>
        <v>#REF!</v>
      </c>
      <c r="Q372" s="35" t="e">
        <f>'Рейтинговая таблица организаций'!#REF!</f>
        <v>#REF!</v>
      </c>
      <c r="R372" s="31" t="e">
        <f>'Рейтинговая таблица организаций'!#REF!</f>
        <v>#REF!</v>
      </c>
      <c r="S372" s="31" t="e">
        <f>'Рейтинговая таблица организаций'!#REF!</f>
        <v>#REF!</v>
      </c>
      <c r="T372" s="31" t="e">
        <f>'Рейтинговая таблица организаций'!#REF!</f>
        <v>#REF!</v>
      </c>
      <c r="U372" s="35" t="e">
        <f>'Рейтинговая таблица организаций'!#REF!</f>
        <v>#REF!</v>
      </c>
      <c r="V372" s="36" t="e">
        <f>'Рейтинговая таблица организаций'!#REF!</f>
        <v>#REF!</v>
      </c>
    </row>
    <row r="373" spans="1:22">
      <c r="A373" s="33" t="e">
        <f>'бланки '!#REF!</f>
        <v>#REF!</v>
      </c>
      <c r="B373" s="33" t="e">
        <f>'Рейтинговая таблица организаций'!#REF!</f>
        <v>#REF!</v>
      </c>
      <c r="C373" s="31" t="e">
        <f>'Рейтинговая таблица организаций'!#REF!</f>
        <v>#REF!</v>
      </c>
      <c r="D373" s="31" t="e">
        <f>'Рейтинговая таблица организаций'!#REF!</f>
        <v>#REF!</v>
      </c>
      <c r="E373" s="31" t="e">
        <f>'Рейтинговая таблица организаций'!#REF!</f>
        <v>#REF!</v>
      </c>
      <c r="F373" s="35" t="e">
        <f>'Рейтинговая таблица организаций'!#REF!</f>
        <v>#REF!</v>
      </c>
      <c r="G373" s="31" t="e">
        <f>'Рейтинговая таблица организаций'!#REF!</f>
        <v>#REF!</v>
      </c>
      <c r="H373" s="31" t="e">
        <f>'Рейтинговая таблица организаций'!#REF!</f>
        <v>#REF!</v>
      </c>
      <c r="I373" s="35" t="e">
        <f>'Рейтинговая таблица организаций'!#REF!</f>
        <v>#REF!</v>
      </c>
      <c r="J373" s="31" t="e">
        <f>'Рейтинговая таблица организаций'!#REF!</f>
        <v>#REF!</v>
      </c>
      <c r="K373" s="32" t="e">
        <f>'Рейтинговая таблица организаций'!#REF!</f>
        <v>#REF!</v>
      </c>
      <c r="L373" s="32" t="e">
        <f>'Рейтинговая таблица организаций'!#REF!</f>
        <v>#REF!</v>
      </c>
      <c r="M373" s="35" t="e">
        <f>'Рейтинговая таблица организаций'!#REF!</f>
        <v>#REF!</v>
      </c>
      <c r="N373" s="31" t="e">
        <f>'Рейтинговая таблица организаций'!#REF!</f>
        <v>#REF!</v>
      </c>
      <c r="O373" s="31" t="e">
        <f>'Рейтинговая таблица организаций'!#REF!</f>
        <v>#REF!</v>
      </c>
      <c r="P373" s="31" t="e">
        <f>'Рейтинговая таблица организаций'!#REF!</f>
        <v>#REF!</v>
      </c>
      <c r="Q373" s="35" t="e">
        <f>'Рейтинговая таблица организаций'!#REF!</f>
        <v>#REF!</v>
      </c>
      <c r="R373" s="31" t="e">
        <f>'Рейтинговая таблица организаций'!#REF!</f>
        <v>#REF!</v>
      </c>
      <c r="S373" s="31" t="e">
        <f>'Рейтинговая таблица организаций'!#REF!</f>
        <v>#REF!</v>
      </c>
      <c r="T373" s="31" t="e">
        <f>'Рейтинговая таблица организаций'!#REF!</f>
        <v>#REF!</v>
      </c>
      <c r="U373" s="35" t="e">
        <f>'Рейтинговая таблица организаций'!#REF!</f>
        <v>#REF!</v>
      </c>
      <c r="V373" s="36" t="e">
        <f>'Рейтинговая таблица организаций'!#REF!</f>
        <v>#REF!</v>
      </c>
    </row>
    <row r="374" spans="1:22">
      <c r="A374" s="33" t="e">
        <f>'бланки '!#REF!</f>
        <v>#REF!</v>
      </c>
      <c r="B374" s="33" t="e">
        <f>'Рейтинговая таблица организаций'!#REF!</f>
        <v>#REF!</v>
      </c>
      <c r="C374" s="31" t="e">
        <f>'Рейтинговая таблица организаций'!#REF!</f>
        <v>#REF!</v>
      </c>
      <c r="D374" s="31" t="e">
        <f>'Рейтинговая таблица организаций'!#REF!</f>
        <v>#REF!</v>
      </c>
      <c r="E374" s="31" t="e">
        <f>'Рейтинговая таблица организаций'!#REF!</f>
        <v>#REF!</v>
      </c>
      <c r="F374" s="35" t="e">
        <f>'Рейтинговая таблица организаций'!#REF!</f>
        <v>#REF!</v>
      </c>
      <c r="G374" s="31" t="e">
        <f>'Рейтинговая таблица организаций'!#REF!</f>
        <v>#REF!</v>
      </c>
      <c r="H374" s="31" t="e">
        <f>'Рейтинговая таблица организаций'!#REF!</f>
        <v>#REF!</v>
      </c>
      <c r="I374" s="35" t="e">
        <f>'Рейтинговая таблица организаций'!#REF!</f>
        <v>#REF!</v>
      </c>
      <c r="J374" s="31" t="e">
        <f>'Рейтинговая таблица организаций'!#REF!</f>
        <v>#REF!</v>
      </c>
      <c r="K374" s="32" t="e">
        <f>'Рейтинговая таблица организаций'!#REF!</f>
        <v>#REF!</v>
      </c>
      <c r="L374" s="32" t="e">
        <f>'Рейтинговая таблица организаций'!#REF!</f>
        <v>#REF!</v>
      </c>
      <c r="M374" s="35" t="e">
        <f>'Рейтинговая таблица организаций'!#REF!</f>
        <v>#REF!</v>
      </c>
      <c r="N374" s="31" t="e">
        <f>'Рейтинговая таблица организаций'!#REF!</f>
        <v>#REF!</v>
      </c>
      <c r="O374" s="31" t="e">
        <f>'Рейтинговая таблица организаций'!#REF!</f>
        <v>#REF!</v>
      </c>
      <c r="P374" s="31" t="e">
        <f>'Рейтинговая таблица организаций'!#REF!</f>
        <v>#REF!</v>
      </c>
      <c r="Q374" s="35" t="e">
        <f>'Рейтинговая таблица организаций'!#REF!</f>
        <v>#REF!</v>
      </c>
      <c r="R374" s="31" t="e">
        <f>'Рейтинговая таблица организаций'!#REF!</f>
        <v>#REF!</v>
      </c>
      <c r="S374" s="31" t="e">
        <f>'Рейтинговая таблица организаций'!#REF!</f>
        <v>#REF!</v>
      </c>
      <c r="T374" s="31" t="e">
        <f>'Рейтинговая таблица организаций'!#REF!</f>
        <v>#REF!</v>
      </c>
      <c r="U374" s="35" t="e">
        <f>'Рейтинговая таблица организаций'!#REF!</f>
        <v>#REF!</v>
      </c>
      <c r="V374" s="36" t="e">
        <f>'Рейтинговая таблица организаций'!#REF!</f>
        <v>#REF!</v>
      </c>
    </row>
    <row r="375" spans="1:22">
      <c r="A375" s="33" t="e">
        <f>'бланки '!#REF!</f>
        <v>#REF!</v>
      </c>
      <c r="B375" s="33" t="e">
        <f>'Рейтинговая таблица организаций'!#REF!</f>
        <v>#REF!</v>
      </c>
      <c r="C375" s="31" t="e">
        <f>'Рейтинговая таблица организаций'!#REF!</f>
        <v>#REF!</v>
      </c>
      <c r="D375" s="31" t="e">
        <f>'Рейтинговая таблица организаций'!#REF!</f>
        <v>#REF!</v>
      </c>
      <c r="E375" s="31" t="e">
        <f>'Рейтинговая таблица организаций'!#REF!</f>
        <v>#REF!</v>
      </c>
      <c r="F375" s="35" t="e">
        <f>'Рейтинговая таблица организаций'!#REF!</f>
        <v>#REF!</v>
      </c>
      <c r="G375" s="31" t="e">
        <f>'Рейтинговая таблица организаций'!#REF!</f>
        <v>#REF!</v>
      </c>
      <c r="H375" s="31" t="e">
        <f>'Рейтинговая таблица организаций'!#REF!</f>
        <v>#REF!</v>
      </c>
      <c r="I375" s="35" t="e">
        <f>'Рейтинговая таблица организаций'!#REF!</f>
        <v>#REF!</v>
      </c>
      <c r="J375" s="31" t="e">
        <f>'Рейтинговая таблица организаций'!#REF!</f>
        <v>#REF!</v>
      </c>
      <c r="K375" s="32" t="e">
        <f>'Рейтинговая таблица организаций'!#REF!</f>
        <v>#REF!</v>
      </c>
      <c r="L375" s="32" t="e">
        <f>'Рейтинговая таблица организаций'!#REF!</f>
        <v>#REF!</v>
      </c>
      <c r="M375" s="35" t="e">
        <f>'Рейтинговая таблица организаций'!#REF!</f>
        <v>#REF!</v>
      </c>
      <c r="N375" s="31" t="e">
        <f>'Рейтинговая таблица организаций'!#REF!</f>
        <v>#REF!</v>
      </c>
      <c r="O375" s="31" t="e">
        <f>'Рейтинговая таблица организаций'!#REF!</f>
        <v>#REF!</v>
      </c>
      <c r="P375" s="31" t="e">
        <f>'Рейтинговая таблица организаций'!#REF!</f>
        <v>#REF!</v>
      </c>
      <c r="Q375" s="35" t="e">
        <f>'Рейтинговая таблица организаций'!#REF!</f>
        <v>#REF!</v>
      </c>
      <c r="R375" s="31" t="e">
        <f>'Рейтинговая таблица организаций'!#REF!</f>
        <v>#REF!</v>
      </c>
      <c r="S375" s="31" t="e">
        <f>'Рейтинговая таблица организаций'!#REF!</f>
        <v>#REF!</v>
      </c>
      <c r="T375" s="31" t="e">
        <f>'Рейтинговая таблица организаций'!#REF!</f>
        <v>#REF!</v>
      </c>
      <c r="U375" s="35" t="e">
        <f>'Рейтинговая таблица организаций'!#REF!</f>
        <v>#REF!</v>
      </c>
      <c r="V375" s="36" t="e">
        <f>'Рейтинговая таблица организаций'!#REF!</f>
        <v>#REF!</v>
      </c>
    </row>
    <row r="376" spans="1:22">
      <c r="A376" s="33" t="e">
        <f>'бланки '!#REF!</f>
        <v>#REF!</v>
      </c>
      <c r="B376" s="33" t="e">
        <f>'Рейтинговая таблица организаций'!#REF!</f>
        <v>#REF!</v>
      </c>
      <c r="C376" s="31" t="e">
        <f>'Рейтинговая таблица организаций'!#REF!</f>
        <v>#REF!</v>
      </c>
      <c r="D376" s="31" t="e">
        <f>'Рейтинговая таблица организаций'!#REF!</f>
        <v>#REF!</v>
      </c>
      <c r="E376" s="31" t="e">
        <f>'Рейтинговая таблица организаций'!#REF!</f>
        <v>#REF!</v>
      </c>
      <c r="F376" s="35" t="e">
        <f>'Рейтинговая таблица организаций'!#REF!</f>
        <v>#REF!</v>
      </c>
      <c r="G376" s="31" t="e">
        <f>'Рейтинговая таблица организаций'!#REF!</f>
        <v>#REF!</v>
      </c>
      <c r="H376" s="31" t="e">
        <f>'Рейтинговая таблица организаций'!#REF!</f>
        <v>#REF!</v>
      </c>
      <c r="I376" s="35" t="e">
        <f>'Рейтинговая таблица организаций'!#REF!</f>
        <v>#REF!</v>
      </c>
      <c r="J376" s="31" t="e">
        <f>'Рейтинговая таблица организаций'!#REF!</f>
        <v>#REF!</v>
      </c>
      <c r="K376" s="32" t="e">
        <f>'Рейтинговая таблица организаций'!#REF!</f>
        <v>#REF!</v>
      </c>
      <c r="L376" s="32" t="e">
        <f>'Рейтинговая таблица организаций'!#REF!</f>
        <v>#REF!</v>
      </c>
      <c r="M376" s="35" t="e">
        <f>'Рейтинговая таблица организаций'!#REF!</f>
        <v>#REF!</v>
      </c>
      <c r="N376" s="31" t="e">
        <f>'Рейтинговая таблица организаций'!#REF!</f>
        <v>#REF!</v>
      </c>
      <c r="O376" s="31" t="e">
        <f>'Рейтинговая таблица организаций'!#REF!</f>
        <v>#REF!</v>
      </c>
      <c r="P376" s="31" t="e">
        <f>'Рейтинговая таблица организаций'!#REF!</f>
        <v>#REF!</v>
      </c>
      <c r="Q376" s="35" t="e">
        <f>'Рейтинговая таблица организаций'!#REF!</f>
        <v>#REF!</v>
      </c>
      <c r="R376" s="31" t="e">
        <f>'Рейтинговая таблица организаций'!#REF!</f>
        <v>#REF!</v>
      </c>
      <c r="S376" s="31" t="e">
        <f>'Рейтинговая таблица организаций'!#REF!</f>
        <v>#REF!</v>
      </c>
      <c r="T376" s="31" t="e">
        <f>'Рейтинговая таблица организаций'!#REF!</f>
        <v>#REF!</v>
      </c>
      <c r="U376" s="35" t="e">
        <f>'Рейтинговая таблица организаций'!#REF!</f>
        <v>#REF!</v>
      </c>
      <c r="V376" s="36" t="e">
        <f>'Рейтинговая таблица организаций'!#REF!</f>
        <v>#REF!</v>
      </c>
    </row>
    <row r="377" spans="1:22">
      <c r="A377" s="33" t="e">
        <f>'бланки '!#REF!</f>
        <v>#REF!</v>
      </c>
      <c r="B377" s="33" t="e">
        <f>'Рейтинговая таблица организаций'!#REF!</f>
        <v>#REF!</v>
      </c>
      <c r="C377" s="31" t="e">
        <f>'Рейтинговая таблица организаций'!#REF!</f>
        <v>#REF!</v>
      </c>
      <c r="D377" s="31" t="e">
        <f>'Рейтинговая таблица организаций'!#REF!</f>
        <v>#REF!</v>
      </c>
      <c r="E377" s="31" t="e">
        <f>'Рейтинговая таблица организаций'!#REF!</f>
        <v>#REF!</v>
      </c>
      <c r="F377" s="35" t="e">
        <f>'Рейтинговая таблица организаций'!#REF!</f>
        <v>#REF!</v>
      </c>
      <c r="G377" s="31" t="e">
        <f>'Рейтинговая таблица организаций'!#REF!</f>
        <v>#REF!</v>
      </c>
      <c r="H377" s="31" t="e">
        <f>'Рейтинговая таблица организаций'!#REF!</f>
        <v>#REF!</v>
      </c>
      <c r="I377" s="35" t="e">
        <f>'Рейтинговая таблица организаций'!#REF!</f>
        <v>#REF!</v>
      </c>
      <c r="J377" s="31" t="e">
        <f>'Рейтинговая таблица организаций'!#REF!</f>
        <v>#REF!</v>
      </c>
      <c r="K377" s="32" t="e">
        <f>'Рейтинговая таблица организаций'!#REF!</f>
        <v>#REF!</v>
      </c>
      <c r="L377" s="32" t="e">
        <f>'Рейтинговая таблица организаций'!#REF!</f>
        <v>#REF!</v>
      </c>
      <c r="M377" s="35" t="e">
        <f>'Рейтинговая таблица организаций'!#REF!</f>
        <v>#REF!</v>
      </c>
      <c r="N377" s="31" t="e">
        <f>'Рейтинговая таблица организаций'!#REF!</f>
        <v>#REF!</v>
      </c>
      <c r="O377" s="31" t="e">
        <f>'Рейтинговая таблица организаций'!#REF!</f>
        <v>#REF!</v>
      </c>
      <c r="P377" s="31" t="e">
        <f>'Рейтинговая таблица организаций'!#REF!</f>
        <v>#REF!</v>
      </c>
      <c r="Q377" s="35" t="e">
        <f>'Рейтинговая таблица организаций'!#REF!</f>
        <v>#REF!</v>
      </c>
      <c r="R377" s="31" t="e">
        <f>'Рейтинговая таблица организаций'!#REF!</f>
        <v>#REF!</v>
      </c>
      <c r="S377" s="31" t="e">
        <f>'Рейтинговая таблица организаций'!#REF!</f>
        <v>#REF!</v>
      </c>
      <c r="T377" s="31" t="e">
        <f>'Рейтинговая таблица организаций'!#REF!</f>
        <v>#REF!</v>
      </c>
      <c r="U377" s="35" t="e">
        <f>'Рейтинговая таблица организаций'!#REF!</f>
        <v>#REF!</v>
      </c>
      <c r="V377" s="36" t="e">
        <f>'Рейтинговая таблица организаций'!#REF!</f>
        <v>#REF!</v>
      </c>
    </row>
    <row r="378" spans="1:22">
      <c r="A378" s="33" t="e">
        <f>'бланки '!#REF!</f>
        <v>#REF!</v>
      </c>
      <c r="B378" s="33" t="e">
        <f>'Рейтинговая таблица организаций'!#REF!</f>
        <v>#REF!</v>
      </c>
      <c r="C378" s="31" t="e">
        <f>'Рейтинговая таблица организаций'!#REF!</f>
        <v>#REF!</v>
      </c>
      <c r="D378" s="31" t="e">
        <f>'Рейтинговая таблица организаций'!#REF!</f>
        <v>#REF!</v>
      </c>
      <c r="E378" s="31" t="e">
        <f>'Рейтинговая таблица организаций'!#REF!</f>
        <v>#REF!</v>
      </c>
      <c r="F378" s="35" t="e">
        <f>'Рейтинговая таблица организаций'!#REF!</f>
        <v>#REF!</v>
      </c>
      <c r="G378" s="31" t="e">
        <f>'Рейтинговая таблица организаций'!#REF!</f>
        <v>#REF!</v>
      </c>
      <c r="H378" s="31" t="e">
        <f>'Рейтинговая таблица организаций'!#REF!</f>
        <v>#REF!</v>
      </c>
      <c r="I378" s="35" t="e">
        <f>'Рейтинговая таблица организаций'!#REF!</f>
        <v>#REF!</v>
      </c>
      <c r="J378" s="31" t="e">
        <f>'Рейтинговая таблица организаций'!#REF!</f>
        <v>#REF!</v>
      </c>
      <c r="K378" s="32" t="e">
        <f>'Рейтинговая таблица организаций'!#REF!</f>
        <v>#REF!</v>
      </c>
      <c r="L378" s="32" t="e">
        <f>'Рейтинговая таблица организаций'!#REF!</f>
        <v>#REF!</v>
      </c>
      <c r="M378" s="35" t="e">
        <f>'Рейтинговая таблица организаций'!#REF!</f>
        <v>#REF!</v>
      </c>
      <c r="N378" s="31" t="e">
        <f>'Рейтинговая таблица организаций'!#REF!</f>
        <v>#REF!</v>
      </c>
      <c r="O378" s="31" t="e">
        <f>'Рейтинговая таблица организаций'!#REF!</f>
        <v>#REF!</v>
      </c>
      <c r="P378" s="31" t="e">
        <f>'Рейтинговая таблица организаций'!#REF!</f>
        <v>#REF!</v>
      </c>
      <c r="Q378" s="35" t="e">
        <f>'Рейтинговая таблица организаций'!#REF!</f>
        <v>#REF!</v>
      </c>
      <c r="R378" s="31" t="e">
        <f>'Рейтинговая таблица организаций'!#REF!</f>
        <v>#REF!</v>
      </c>
      <c r="S378" s="31" t="e">
        <f>'Рейтинговая таблица организаций'!#REF!</f>
        <v>#REF!</v>
      </c>
      <c r="T378" s="31" t="e">
        <f>'Рейтинговая таблица организаций'!#REF!</f>
        <v>#REF!</v>
      </c>
      <c r="U378" s="35" t="e">
        <f>'Рейтинговая таблица организаций'!#REF!</f>
        <v>#REF!</v>
      </c>
      <c r="V378" s="36" t="e">
        <f>'Рейтинговая таблица организаций'!#REF!</f>
        <v>#REF!</v>
      </c>
    </row>
    <row r="379" spans="1:22">
      <c r="A379" s="33" t="e">
        <f>'бланки '!#REF!</f>
        <v>#REF!</v>
      </c>
      <c r="B379" s="33" t="e">
        <f>'Рейтинговая таблица организаций'!#REF!</f>
        <v>#REF!</v>
      </c>
      <c r="C379" s="31" t="e">
        <f>'Рейтинговая таблица организаций'!#REF!</f>
        <v>#REF!</v>
      </c>
      <c r="D379" s="31" t="e">
        <f>'Рейтинговая таблица организаций'!#REF!</f>
        <v>#REF!</v>
      </c>
      <c r="E379" s="31" t="e">
        <f>'Рейтинговая таблица организаций'!#REF!</f>
        <v>#REF!</v>
      </c>
      <c r="F379" s="35" t="e">
        <f>'Рейтинговая таблица организаций'!#REF!</f>
        <v>#REF!</v>
      </c>
      <c r="G379" s="31" t="e">
        <f>'Рейтинговая таблица организаций'!#REF!</f>
        <v>#REF!</v>
      </c>
      <c r="H379" s="31" t="e">
        <f>'Рейтинговая таблица организаций'!#REF!</f>
        <v>#REF!</v>
      </c>
      <c r="I379" s="35" t="e">
        <f>'Рейтинговая таблица организаций'!#REF!</f>
        <v>#REF!</v>
      </c>
      <c r="J379" s="31" t="e">
        <f>'Рейтинговая таблица организаций'!#REF!</f>
        <v>#REF!</v>
      </c>
      <c r="K379" s="32" t="e">
        <f>'Рейтинговая таблица организаций'!#REF!</f>
        <v>#REF!</v>
      </c>
      <c r="L379" s="32" t="e">
        <f>'Рейтинговая таблица организаций'!#REF!</f>
        <v>#REF!</v>
      </c>
      <c r="M379" s="35" t="e">
        <f>'Рейтинговая таблица организаций'!#REF!</f>
        <v>#REF!</v>
      </c>
      <c r="N379" s="31" t="e">
        <f>'Рейтинговая таблица организаций'!#REF!</f>
        <v>#REF!</v>
      </c>
      <c r="O379" s="31" t="e">
        <f>'Рейтинговая таблица организаций'!#REF!</f>
        <v>#REF!</v>
      </c>
      <c r="P379" s="31" t="e">
        <f>'Рейтинговая таблица организаций'!#REF!</f>
        <v>#REF!</v>
      </c>
      <c r="Q379" s="35" t="e">
        <f>'Рейтинговая таблица организаций'!#REF!</f>
        <v>#REF!</v>
      </c>
      <c r="R379" s="31" t="e">
        <f>'Рейтинговая таблица организаций'!#REF!</f>
        <v>#REF!</v>
      </c>
      <c r="S379" s="31" t="e">
        <f>'Рейтинговая таблица организаций'!#REF!</f>
        <v>#REF!</v>
      </c>
      <c r="T379" s="31" t="e">
        <f>'Рейтинговая таблица организаций'!#REF!</f>
        <v>#REF!</v>
      </c>
      <c r="U379" s="35" t="e">
        <f>'Рейтинговая таблица организаций'!#REF!</f>
        <v>#REF!</v>
      </c>
      <c r="V379" s="36" t="e">
        <f>'Рейтинговая таблица организаций'!#REF!</f>
        <v>#REF!</v>
      </c>
    </row>
    <row r="380" spans="1:22">
      <c r="A380" s="33" t="e">
        <f>'бланки '!#REF!</f>
        <v>#REF!</v>
      </c>
      <c r="B380" s="33" t="e">
        <f>'Рейтинговая таблица организаций'!#REF!</f>
        <v>#REF!</v>
      </c>
      <c r="C380" s="31" t="e">
        <f>'Рейтинговая таблица организаций'!#REF!</f>
        <v>#REF!</v>
      </c>
      <c r="D380" s="31" t="e">
        <f>'Рейтинговая таблица организаций'!#REF!</f>
        <v>#REF!</v>
      </c>
      <c r="E380" s="31" t="e">
        <f>'Рейтинговая таблица организаций'!#REF!</f>
        <v>#REF!</v>
      </c>
      <c r="F380" s="35" t="e">
        <f>'Рейтинговая таблица организаций'!#REF!</f>
        <v>#REF!</v>
      </c>
      <c r="G380" s="31" t="e">
        <f>'Рейтинговая таблица организаций'!#REF!</f>
        <v>#REF!</v>
      </c>
      <c r="H380" s="31" t="e">
        <f>'Рейтинговая таблица организаций'!#REF!</f>
        <v>#REF!</v>
      </c>
      <c r="I380" s="35" t="e">
        <f>'Рейтинговая таблица организаций'!#REF!</f>
        <v>#REF!</v>
      </c>
      <c r="J380" s="31" t="e">
        <f>'Рейтинговая таблица организаций'!#REF!</f>
        <v>#REF!</v>
      </c>
      <c r="K380" s="32" t="e">
        <f>'Рейтинговая таблица организаций'!#REF!</f>
        <v>#REF!</v>
      </c>
      <c r="L380" s="32" t="e">
        <f>'Рейтинговая таблица организаций'!#REF!</f>
        <v>#REF!</v>
      </c>
      <c r="M380" s="35" t="e">
        <f>'Рейтинговая таблица организаций'!#REF!</f>
        <v>#REF!</v>
      </c>
      <c r="N380" s="31" t="e">
        <f>'Рейтинговая таблица организаций'!#REF!</f>
        <v>#REF!</v>
      </c>
      <c r="O380" s="31" t="e">
        <f>'Рейтинговая таблица организаций'!#REF!</f>
        <v>#REF!</v>
      </c>
      <c r="P380" s="31" t="e">
        <f>'Рейтинговая таблица организаций'!#REF!</f>
        <v>#REF!</v>
      </c>
      <c r="Q380" s="35" t="e">
        <f>'Рейтинговая таблица организаций'!#REF!</f>
        <v>#REF!</v>
      </c>
      <c r="R380" s="31" t="e">
        <f>'Рейтинговая таблица организаций'!#REF!</f>
        <v>#REF!</v>
      </c>
      <c r="S380" s="31" t="e">
        <f>'Рейтинговая таблица организаций'!#REF!</f>
        <v>#REF!</v>
      </c>
      <c r="T380" s="31" t="e">
        <f>'Рейтинговая таблица организаций'!#REF!</f>
        <v>#REF!</v>
      </c>
      <c r="U380" s="35" t="e">
        <f>'Рейтинговая таблица организаций'!#REF!</f>
        <v>#REF!</v>
      </c>
      <c r="V380" s="36" t="e">
        <f>'Рейтинговая таблица организаций'!#REF!</f>
        <v>#REF!</v>
      </c>
    </row>
    <row r="381" spans="1:22">
      <c r="A381" s="33" t="e">
        <f>'бланки '!#REF!</f>
        <v>#REF!</v>
      </c>
      <c r="B381" s="33" t="e">
        <f>'Рейтинговая таблица организаций'!#REF!</f>
        <v>#REF!</v>
      </c>
      <c r="C381" s="31" t="e">
        <f>'Рейтинговая таблица организаций'!#REF!</f>
        <v>#REF!</v>
      </c>
      <c r="D381" s="31" t="e">
        <f>'Рейтинговая таблица организаций'!#REF!</f>
        <v>#REF!</v>
      </c>
      <c r="E381" s="31" t="e">
        <f>'Рейтинговая таблица организаций'!#REF!</f>
        <v>#REF!</v>
      </c>
      <c r="F381" s="35" t="e">
        <f>'Рейтинговая таблица организаций'!#REF!</f>
        <v>#REF!</v>
      </c>
      <c r="G381" s="31" t="e">
        <f>'Рейтинговая таблица организаций'!#REF!</f>
        <v>#REF!</v>
      </c>
      <c r="H381" s="31" t="e">
        <f>'Рейтинговая таблица организаций'!#REF!</f>
        <v>#REF!</v>
      </c>
      <c r="I381" s="35" t="e">
        <f>'Рейтинговая таблица организаций'!#REF!</f>
        <v>#REF!</v>
      </c>
      <c r="J381" s="31" t="e">
        <f>'Рейтинговая таблица организаций'!#REF!</f>
        <v>#REF!</v>
      </c>
      <c r="K381" s="32" t="e">
        <f>'Рейтинговая таблица организаций'!#REF!</f>
        <v>#REF!</v>
      </c>
      <c r="L381" s="32" t="e">
        <f>'Рейтинговая таблица организаций'!#REF!</f>
        <v>#REF!</v>
      </c>
      <c r="M381" s="35" t="e">
        <f>'Рейтинговая таблица организаций'!#REF!</f>
        <v>#REF!</v>
      </c>
      <c r="N381" s="31" t="e">
        <f>'Рейтинговая таблица организаций'!#REF!</f>
        <v>#REF!</v>
      </c>
      <c r="O381" s="31" t="e">
        <f>'Рейтинговая таблица организаций'!#REF!</f>
        <v>#REF!</v>
      </c>
      <c r="P381" s="31" t="e">
        <f>'Рейтинговая таблица организаций'!#REF!</f>
        <v>#REF!</v>
      </c>
      <c r="Q381" s="35" t="e">
        <f>'Рейтинговая таблица организаций'!#REF!</f>
        <v>#REF!</v>
      </c>
      <c r="R381" s="31" t="e">
        <f>'Рейтинговая таблица организаций'!#REF!</f>
        <v>#REF!</v>
      </c>
      <c r="S381" s="31" t="e">
        <f>'Рейтинговая таблица организаций'!#REF!</f>
        <v>#REF!</v>
      </c>
      <c r="T381" s="31" t="e">
        <f>'Рейтинговая таблица организаций'!#REF!</f>
        <v>#REF!</v>
      </c>
      <c r="U381" s="35" t="e">
        <f>'Рейтинговая таблица организаций'!#REF!</f>
        <v>#REF!</v>
      </c>
      <c r="V381" s="36" t="e">
        <f>'Рейтинговая таблица организаций'!#REF!</f>
        <v>#REF!</v>
      </c>
    </row>
    <row r="382" spans="1:22">
      <c r="A382" s="33" t="e">
        <f>'бланки '!#REF!</f>
        <v>#REF!</v>
      </c>
      <c r="B382" s="33" t="e">
        <f>'Рейтинговая таблица организаций'!#REF!</f>
        <v>#REF!</v>
      </c>
      <c r="C382" s="31" t="e">
        <f>'Рейтинговая таблица организаций'!#REF!</f>
        <v>#REF!</v>
      </c>
      <c r="D382" s="31" t="e">
        <f>'Рейтинговая таблица организаций'!#REF!</f>
        <v>#REF!</v>
      </c>
      <c r="E382" s="31" t="e">
        <f>'Рейтинговая таблица организаций'!#REF!</f>
        <v>#REF!</v>
      </c>
      <c r="F382" s="35" t="e">
        <f>'Рейтинговая таблица организаций'!#REF!</f>
        <v>#REF!</v>
      </c>
      <c r="G382" s="31" t="e">
        <f>'Рейтинговая таблица организаций'!#REF!</f>
        <v>#REF!</v>
      </c>
      <c r="H382" s="31" t="e">
        <f>'Рейтинговая таблица организаций'!#REF!</f>
        <v>#REF!</v>
      </c>
      <c r="I382" s="35" t="e">
        <f>'Рейтинговая таблица организаций'!#REF!</f>
        <v>#REF!</v>
      </c>
      <c r="J382" s="31" t="e">
        <f>'Рейтинговая таблица организаций'!#REF!</f>
        <v>#REF!</v>
      </c>
      <c r="K382" s="32" t="e">
        <f>'Рейтинговая таблица организаций'!#REF!</f>
        <v>#REF!</v>
      </c>
      <c r="L382" s="32" t="e">
        <f>'Рейтинговая таблица организаций'!#REF!</f>
        <v>#REF!</v>
      </c>
      <c r="M382" s="35" t="e">
        <f>'Рейтинговая таблица организаций'!#REF!</f>
        <v>#REF!</v>
      </c>
      <c r="N382" s="31" t="e">
        <f>'Рейтинговая таблица организаций'!#REF!</f>
        <v>#REF!</v>
      </c>
      <c r="O382" s="31" t="e">
        <f>'Рейтинговая таблица организаций'!#REF!</f>
        <v>#REF!</v>
      </c>
      <c r="P382" s="31" t="e">
        <f>'Рейтинговая таблица организаций'!#REF!</f>
        <v>#REF!</v>
      </c>
      <c r="Q382" s="35" t="e">
        <f>'Рейтинговая таблица организаций'!#REF!</f>
        <v>#REF!</v>
      </c>
      <c r="R382" s="31" t="e">
        <f>'Рейтинговая таблица организаций'!#REF!</f>
        <v>#REF!</v>
      </c>
      <c r="S382" s="31" t="e">
        <f>'Рейтинговая таблица организаций'!#REF!</f>
        <v>#REF!</v>
      </c>
      <c r="T382" s="31" t="e">
        <f>'Рейтинговая таблица организаций'!#REF!</f>
        <v>#REF!</v>
      </c>
      <c r="U382" s="35" t="e">
        <f>'Рейтинговая таблица организаций'!#REF!</f>
        <v>#REF!</v>
      </c>
      <c r="V382" s="36" t="e">
        <f>'Рейтинговая таблица организаций'!#REF!</f>
        <v>#REF!</v>
      </c>
    </row>
    <row r="383" spans="1:22">
      <c r="A383" s="33" t="e">
        <f>'бланки '!#REF!</f>
        <v>#REF!</v>
      </c>
      <c r="B383" s="33" t="e">
        <f>'Рейтинговая таблица организаций'!#REF!</f>
        <v>#REF!</v>
      </c>
      <c r="C383" s="31" t="e">
        <f>'Рейтинговая таблица организаций'!#REF!</f>
        <v>#REF!</v>
      </c>
      <c r="D383" s="31" t="e">
        <f>'Рейтинговая таблица организаций'!#REF!</f>
        <v>#REF!</v>
      </c>
      <c r="E383" s="31" t="e">
        <f>'Рейтинговая таблица организаций'!#REF!</f>
        <v>#REF!</v>
      </c>
      <c r="F383" s="35" t="e">
        <f>'Рейтинговая таблица организаций'!#REF!</f>
        <v>#REF!</v>
      </c>
      <c r="G383" s="31" t="e">
        <f>'Рейтинговая таблица организаций'!#REF!</f>
        <v>#REF!</v>
      </c>
      <c r="H383" s="31" t="e">
        <f>'Рейтинговая таблица организаций'!#REF!</f>
        <v>#REF!</v>
      </c>
      <c r="I383" s="35" t="e">
        <f>'Рейтинговая таблица организаций'!#REF!</f>
        <v>#REF!</v>
      </c>
      <c r="J383" s="31" t="e">
        <f>'Рейтинговая таблица организаций'!#REF!</f>
        <v>#REF!</v>
      </c>
      <c r="K383" s="32" t="e">
        <f>'Рейтинговая таблица организаций'!#REF!</f>
        <v>#REF!</v>
      </c>
      <c r="L383" s="32" t="e">
        <f>'Рейтинговая таблица организаций'!#REF!</f>
        <v>#REF!</v>
      </c>
      <c r="M383" s="35" t="e">
        <f>'Рейтинговая таблица организаций'!#REF!</f>
        <v>#REF!</v>
      </c>
      <c r="N383" s="31" t="e">
        <f>'Рейтинговая таблица организаций'!#REF!</f>
        <v>#REF!</v>
      </c>
      <c r="O383" s="31" t="e">
        <f>'Рейтинговая таблица организаций'!#REF!</f>
        <v>#REF!</v>
      </c>
      <c r="P383" s="31" t="e">
        <f>'Рейтинговая таблица организаций'!#REF!</f>
        <v>#REF!</v>
      </c>
      <c r="Q383" s="35" t="e">
        <f>'Рейтинговая таблица организаций'!#REF!</f>
        <v>#REF!</v>
      </c>
      <c r="R383" s="31" t="e">
        <f>'Рейтинговая таблица организаций'!#REF!</f>
        <v>#REF!</v>
      </c>
      <c r="S383" s="31" t="e">
        <f>'Рейтинговая таблица организаций'!#REF!</f>
        <v>#REF!</v>
      </c>
      <c r="T383" s="31" t="e">
        <f>'Рейтинговая таблица организаций'!#REF!</f>
        <v>#REF!</v>
      </c>
      <c r="U383" s="35" t="e">
        <f>'Рейтинговая таблица организаций'!#REF!</f>
        <v>#REF!</v>
      </c>
      <c r="V383" s="36" t="e">
        <f>'Рейтинговая таблица организаций'!#REF!</f>
        <v>#REF!</v>
      </c>
    </row>
    <row r="384" spans="1:22">
      <c r="A384" s="33" t="e">
        <f>'бланки '!#REF!</f>
        <v>#REF!</v>
      </c>
      <c r="B384" s="33" t="e">
        <f>'Рейтинговая таблица организаций'!#REF!</f>
        <v>#REF!</v>
      </c>
      <c r="C384" s="31" t="e">
        <f>'Рейтинговая таблица организаций'!#REF!</f>
        <v>#REF!</v>
      </c>
      <c r="D384" s="31" t="e">
        <f>'Рейтинговая таблица организаций'!#REF!</f>
        <v>#REF!</v>
      </c>
      <c r="E384" s="31" t="e">
        <f>'Рейтинговая таблица организаций'!#REF!</f>
        <v>#REF!</v>
      </c>
      <c r="F384" s="35" t="e">
        <f>'Рейтинговая таблица организаций'!#REF!</f>
        <v>#REF!</v>
      </c>
      <c r="G384" s="31" t="e">
        <f>'Рейтинговая таблица организаций'!#REF!</f>
        <v>#REF!</v>
      </c>
      <c r="H384" s="31" t="e">
        <f>'Рейтинговая таблица организаций'!#REF!</f>
        <v>#REF!</v>
      </c>
      <c r="I384" s="35" t="e">
        <f>'Рейтинговая таблица организаций'!#REF!</f>
        <v>#REF!</v>
      </c>
      <c r="J384" s="31" t="e">
        <f>'Рейтинговая таблица организаций'!#REF!</f>
        <v>#REF!</v>
      </c>
      <c r="K384" s="32" t="e">
        <f>'Рейтинговая таблица организаций'!#REF!</f>
        <v>#REF!</v>
      </c>
      <c r="L384" s="32" t="e">
        <f>'Рейтинговая таблица организаций'!#REF!</f>
        <v>#REF!</v>
      </c>
      <c r="M384" s="35" t="e">
        <f>'Рейтинговая таблица организаций'!#REF!</f>
        <v>#REF!</v>
      </c>
      <c r="N384" s="31" t="e">
        <f>'Рейтинговая таблица организаций'!#REF!</f>
        <v>#REF!</v>
      </c>
      <c r="O384" s="31" t="e">
        <f>'Рейтинговая таблица организаций'!#REF!</f>
        <v>#REF!</v>
      </c>
      <c r="P384" s="31" t="e">
        <f>'Рейтинговая таблица организаций'!#REF!</f>
        <v>#REF!</v>
      </c>
      <c r="Q384" s="35" t="e">
        <f>'Рейтинговая таблица организаций'!#REF!</f>
        <v>#REF!</v>
      </c>
      <c r="R384" s="31" t="e">
        <f>'Рейтинговая таблица организаций'!#REF!</f>
        <v>#REF!</v>
      </c>
      <c r="S384" s="31" t="e">
        <f>'Рейтинговая таблица организаций'!#REF!</f>
        <v>#REF!</v>
      </c>
      <c r="T384" s="31" t="e">
        <f>'Рейтинговая таблица организаций'!#REF!</f>
        <v>#REF!</v>
      </c>
      <c r="U384" s="35" t="e">
        <f>'Рейтинговая таблица организаций'!#REF!</f>
        <v>#REF!</v>
      </c>
      <c r="V384" s="36" t="e">
        <f>'Рейтинговая таблица организаций'!#REF!</f>
        <v>#REF!</v>
      </c>
    </row>
    <row r="385" spans="1:22">
      <c r="A385" s="33" t="e">
        <f>'бланки '!#REF!</f>
        <v>#REF!</v>
      </c>
      <c r="B385" s="33" t="e">
        <f>'Рейтинговая таблица организаций'!#REF!</f>
        <v>#REF!</v>
      </c>
      <c r="C385" s="31" t="e">
        <f>'Рейтинговая таблица организаций'!#REF!</f>
        <v>#REF!</v>
      </c>
      <c r="D385" s="31" t="e">
        <f>'Рейтинговая таблица организаций'!#REF!</f>
        <v>#REF!</v>
      </c>
      <c r="E385" s="31" t="e">
        <f>'Рейтинговая таблица организаций'!#REF!</f>
        <v>#REF!</v>
      </c>
      <c r="F385" s="35" t="e">
        <f>'Рейтинговая таблица организаций'!#REF!</f>
        <v>#REF!</v>
      </c>
      <c r="G385" s="31" t="e">
        <f>'Рейтинговая таблица организаций'!#REF!</f>
        <v>#REF!</v>
      </c>
      <c r="H385" s="31" t="e">
        <f>'Рейтинговая таблица организаций'!#REF!</f>
        <v>#REF!</v>
      </c>
      <c r="I385" s="35" t="e">
        <f>'Рейтинговая таблица организаций'!#REF!</f>
        <v>#REF!</v>
      </c>
      <c r="J385" s="31" t="e">
        <f>'Рейтинговая таблица организаций'!#REF!</f>
        <v>#REF!</v>
      </c>
      <c r="K385" s="32" t="e">
        <f>'Рейтинговая таблица организаций'!#REF!</f>
        <v>#REF!</v>
      </c>
      <c r="L385" s="32" t="e">
        <f>'Рейтинговая таблица организаций'!#REF!</f>
        <v>#REF!</v>
      </c>
      <c r="M385" s="35" t="e">
        <f>'Рейтинговая таблица организаций'!#REF!</f>
        <v>#REF!</v>
      </c>
      <c r="N385" s="31" t="e">
        <f>'Рейтинговая таблица организаций'!#REF!</f>
        <v>#REF!</v>
      </c>
      <c r="O385" s="31" t="e">
        <f>'Рейтинговая таблица организаций'!#REF!</f>
        <v>#REF!</v>
      </c>
      <c r="P385" s="31" t="e">
        <f>'Рейтинговая таблица организаций'!#REF!</f>
        <v>#REF!</v>
      </c>
      <c r="Q385" s="35" t="e">
        <f>'Рейтинговая таблица организаций'!#REF!</f>
        <v>#REF!</v>
      </c>
      <c r="R385" s="31" t="e">
        <f>'Рейтинговая таблица организаций'!#REF!</f>
        <v>#REF!</v>
      </c>
      <c r="S385" s="31" t="e">
        <f>'Рейтинговая таблица организаций'!#REF!</f>
        <v>#REF!</v>
      </c>
      <c r="T385" s="31" t="e">
        <f>'Рейтинговая таблица организаций'!#REF!</f>
        <v>#REF!</v>
      </c>
      <c r="U385" s="35" t="e">
        <f>'Рейтинговая таблица организаций'!#REF!</f>
        <v>#REF!</v>
      </c>
      <c r="V385" s="36" t="e">
        <f>'Рейтинговая таблица организаций'!#REF!</f>
        <v>#REF!</v>
      </c>
    </row>
    <row r="386" spans="1:22">
      <c r="A386" s="33" t="e">
        <f>'бланки '!#REF!</f>
        <v>#REF!</v>
      </c>
      <c r="B386" s="33" t="e">
        <f>'Рейтинговая таблица организаций'!#REF!</f>
        <v>#REF!</v>
      </c>
      <c r="C386" s="31" t="e">
        <f>'Рейтинговая таблица организаций'!#REF!</f>
        <v>#REF!</v>
      </c>
      <c r="D386" s="31" t="e">
        <f>'Рейтинговая таблица организаций'!#REF!</f>
        <v>#REF!</v>
      </c>
      <c r="E386" s="31" t="e">
        <f>'Рейтинговая таблица организаций'!#REF!</f>
        <v>#REF!</v>
      </c>
      <c r="F386" s="35" t="e">
        <f>'Рейтинговая таблица организаций'!#REF!</f>
        <v>#REF!</v>
      </c>
      <c r="G386" s="31" t="e">
        <f>'Рейтинговая таблица организаций'!#REF!</f>
        <v>#REF!</v>
      </c>
      <c r="H386" s="31" t="e">
        <f>'Рейтинговая таблица организаций'!#REF!</f>
        <v>#REF!</v>
      </c>
      <c r="I386" s="35" t="e">
        <f>'Рейтинговая таблица организаций'!#REF!</f>
        <v>#REF!</v>
      </c>
      <c r="J386" s="31" t="e">
        <f>'Рейтинговая таблица организаций'!#REF!</f>
        <v>#REF!</v>
      </c>
      <c r="K386" s="32" t="e">
        <f>'Рейтинговая таблица организаций'!#REF!</f>
        <v>#REF!</v>
      </c>
      <c r="L386" s="32" t="e">
        <f>'Рейтинговая таблица организаций'!#REF!</f>
        <v>#REF!</v>
      </c>
      <c r="M386" s="35" t="e">
        <f>'Рейтинговая таблица организаций'!#REF!</f>
        <v>#REF!</v>
      </c>
      <c r="N386" s="31" t="e">
        <f>'Рейтинговая таблица организаций'!#REF!</f>
        <v>#REF!</v>
      </c>
      <c r="O386" s="31" t="e">
        <f>'Рейтинговая таблица организаций'!#REF!</f>
        <v>#REF!</v>
      </c>
      <c r="P386" s="31" t="e">
        <f>'Рейтинговая таблица организаций'!#REF!</f>
        <v>#REF!</v>
      </c>
      <c r="Q386" s="35" t="e">
        <f>'Рейтинговая таблица организаций'!#REF!</f>
        <v>#REF!</v>
      </c>
      <c r="R386" s="31" t="e">
        <f>'Рейтинговая таблица организаций'!#REF!</f>
        <v>#REF!</v>
      </c>
      <c r="S386" s="31" t="e">
        <f>'Рейтинговая таблица организаций'!#REF!</f>
        <v>#REF!</v>
      </c>
      <c r="T386" s="31" t="e">
        <f>'Рейтинговая таблица организаций'!#REF!</f>
        <v>#REF!</v>
      </c>
      <c r="U386" s="35" t="e">
        <f>'Рейтинговая таблица организаций'!#REF!</f>
        <v>#REF!</v>
      </c>
      <c r="V386" s="36" t="e">
        <f>'Рейтинговая таблица организаций'!#REF!</f>
        <v>#REF!</v>
      </c>
    </row>
    <row r="387" spans="1:22">
      <c r="A387" s="33" t="e">
        <f>'бланки '!#REF!</f>
        <v>#REF!</v>
      </c>
      <c r="B387" s="33" t="e">
        <f>'Рейтинговая таблица организаций'!#REF!</f>
        <v>#REF!</v>
      </c>
      <c r="C387" s="31" t="e">
        <f>'Рейтинговая таблица организаций'!#REF!</f>
        <v>#REF!</v>
      </c>
      <c r="D387" s="31" t="e">
        <f>'Рейтинговая таблица организаций'!#REF!</f>
        <v>#REF!</v>
      </c>
      <c r="E387" s="31" t="e">
        <f>'Рейтинговая таблица организаций'!#REF!</f>
        <v>#REF!</v>
      </c>
      <c r="F387" s="35" t="e">
        <f>'Рейтинговая таблица организаций'!#REF!</f>
        <v>#REF!</v>
      </c>
      <c r="G387" s="31" t="e">
        <f>'Рейтинговая таблица организаций'!#REF!</f>
        <v>#REF!</v>
      </c>
      <c r="H387" s="31" t="e">
        <f>'Рейтинговая таблица организаций'!#REF!</f>
        <v>#REF!</v>
      </c>
      <c r="I387" s="35" t="e">
        <f>'Рейтинговая таблица организаций'!#REF!</f>
        <v>#REF!</v>
      </c>
      <c r="J387" s="31" t="e">
        <f>'Рейтинговая таблица организаций'!#REF!</f>
        <v>#REF!</v>
      </c>
      <c r="K387" s="32" t="e">
        <f>'Рейтинговая таблица организаций'!#REF!</f>
        <v>#REF!</v>
      </c>
      <c r="L387" s="32" t="e">
        <f>'Рейтинговая таблица организаций'!#REF!</f>
        <v>#REF!</v>
      </c>
      <c r="M387" s="35" t="e">
        <f>'Рейтинговая таблица организаций'!#REF!</f>
        <v>#REF!</v>
      </c>
      <c r="N387" s="31" t="e">
        <f>'Рейтинговая таблица организаций'!#REF!</f>
        <v>#REF!</v>
      </c>
      <c r="O387" s="31" t="e">
        <f>'Рейтинговая таблица организаций'!#REF!</f>
        <v>#REF!</v>
      </c>
      <c r="P387" s="31" t="e">
        <f>'Рейтинговая таблица организаций'!#REF!</f>
        <v>#REF!</v>
      </c>
      <c r="Q387" s="35" t="e">
        <f>'Рейтинговая таблица организаций'!#REF!</f>
        <v>#REF!</v>
      </c>
      <c r="R387" s="31" t="e">
        <f>'Рейтинговая таблица организаций'!#REF!</f>
        <v>#REF!</v>
      </c>
      <c r="S387" s="31" t="e">
        <f>'Рейтинговая таблица организаций'!#REF!</f>
        <v>#REF!</v>
      </c>
      <c r="T387" s="31" t="e">
        <f>'Рейтинговая таблица организаций'!#REF!</f>
        <v>#REF!</v>
      </c>
      <c r="U387" s="35" t="e">
        <f>'Рейтинговая таблица организаций'!#REF!</f>
        <v>#REF!</v>
      </c>
      <c r="V387" s="36" t="e">
        <f>'Рейтинговая таблица организаций'!#REF!</f>
        <v>#REF!</v>
      </c>
    </row>
    <row r="388" spans="1:22">
      <c r="A388" s="33" t="e">
        <f>'бланки '!#REF!</f>
        <v>#REF!</v>
      </c>
      <c r="B388" s="33" t="e">
        <f>'Рейтинговая таблица организаций'!#REF!</f>
        <v>#REF!</v>
      </c>
      <c r="C388" s="31" t="e">
        <f>'Рейтинговая таблица организаций'!#REF!</f>
        <v>#REF!</v>
      </c>
      <c r="D388" s="31" t="e">
        <f>'Рейтинговая таблица организаций'!#REF!</f>
        <v>#REF!</v>
      </c>
      <c r="E388" s="31" t="e">
        <f>'Рейтинговая таблица организаций'!#REF!</f>
        <v>#REF!</v>
      </c>
      <c r="F388" s="35" t="e">
        <f>'Рейтинговая таблица организаций'!#REF!</f>
        <v>#REF!</v>
      </c>
      <c r="G388" s="31" t="e">
        <f>'Рейтинговая таблица организаций'!#REF!</f>
        <v>#REF!</v>
      </c>
      <c r="H388" s="31" t="e">
        <f>'Рейтинговая таблица организаций'!#REF!</f>
        <v>#REF!</v>
      </c>
      <c r="I388" s="35" t="e">
        <f>'Рейтинговая таблица организаций'!#REF!</f>
        <v>#REF!</v>
      </c>
      <c r="J388" s="31" t="e">
        <f>'Рейтинговая таблица организаций'!#REF!</f>
        <v>#REF!</v>
      </c>
      <c r="K388" s="32" t="e">
        <f>'Рейтинговая таблица организаций'!#REF!</f>
        <v>#REF!</v>
      </c>
      <c r="L388" s="32" t="e">
        <f>'Рейтинговая таблица организаций'!#REF!</f>
        <v>#REF!</v>
      </c>
      <c r="M388" s="35" t="e">
        <f>'Рейтинговая таблица организаций'!#REF!</f>
        <v>#REF!</v>
      </c>
      <c r="N388" s="31" t="e">
        <f>'Рейтинговая таблица организаций'!#REF!</f>
        <v>#REF!</v>
      </c>
      <c r="O388" s="31" t="e">
        <f>'Рейтинговая таблица организаций'!#REF!</f>
        <v>#REF!</v>
      </c>
      <c r="P388" s="31" t="e">
        <f>'Рейтинговая таблица организаций'!#REF!</f>
        <v>#REF!</v>
      </c>
      <c r="Q388" s="35" t="e">
        <f>'Рейтинговая таблица организаций'!#REF!</f>
        <v>#REF!</v>
      </c>
      <c r="R388" s="31" t="e">
        <f>'Рейтинговая таблица организаций'!#REF!</f>
        <v>#REF!</v>
      </c>
      <c r="S388" s="31" t="e">
        <f>'Рейтинговая таблица организаций'!#REF!</f>
        <v>#REF!</v>
      </c>
      <c r="T388" s="31" t="e">
        <f>'Рейтинговая таблица организаций'!#REF!</f>
        <v>#REF!</v>
      </c>
      <c r="U388" s="35" t="e">
        <f>'Рейтинговая таблица организаций'!#REF!</f>
        <v>#REF!</v>
      </c>
      <c r="V388" s="36" t="e">
        <f>'Рейтинговая таблица организаций'!#REF!</f>
        <v>#REF!</v>
      </c>
    </row>
    <row r="389" spans="1:22">
      <c r="A389" s="33" t="e">
        <f>'бланки '!#REF!</f>
        <v>#REF!</v>
      </c>
      <c r="B389" s="33" t="e">
        <f>'Рейтинговая таблица организаций'!#REF!</f>
        <v>#REF!</v>
      </c>
      <c r="C389" s="31" t="e">
        <f>'Рейтинговая таблица организаций'!#REF!</f>
        <v>#REF!</v>
      </c>
      <c r="D389" s="31" t="e">
        <f>'Рейтинговая таблица организаций'!#REF!</f>
        <v>#REF!</v>
      </c>
      <c r="E389" s="31" t="e">
        <f>'Рейтинговая таблица организаций'!#REF!</f>
        <v>#REF!</v>
      </c>
      <c r="F389" s="35" t="e">
        <f>'Рейтинговая таблица организаций'!#REF!</f>
        <v>#REF!</v>
      </c>
      <c r="G389" s="31" t="e">
        <f>'Рейтинговая таблица организаций'!#REF!</f>
        <v>#REF!</v>
      </c>
      <c r="H389" s="31" t="e">
        <f>'Рейтинговая таблица организаций'!#REF!</f>
        <v>#REF!</v>
      </c>
      <c r="I389" s="35" t="e">
        <f>'Рейтинговая таблица организаций'!#REF!</f>
        <v>#REF!</v>
      </c>
      <c r="J389" s="31" t="e">
        <f>'Рейтинговая таблица организаций'!#REF!</f>
        <v>#REF!</v>
      </c>
      <c r="K389" s="32" t="e">
        <f>'Рейтинговая таблица организаций'!#REF!</f>
        <v>#REF!</v>
      </c>
      <c r="L389" s="32" t="e">
        <f>'Рейтинговая таблица организаций'!#REF!</f>
        <v>#REF!</v>
      </c>
      <c r="M389" s="35" t="e">
        <f>'Рейтинговая таблица организаций'!#REF!</f>
        <v>#REF!</v>
      </c>
      <c r="N389" s="31" t="e">
        <f>'Рейтинговая таблица организаций'!#REF!</f>
        <v>#REF!</v>
      </c>
      <c r="O389" s="31" t="e">
        <f>'Рейтинговая таблица организаций'!#REF!</f>
        <v>#REF!</v>
      </c>
      <c r="P389" s="31" t="e">
        <f>'Рейтинговая таблица организаций'!#REF!</f>
        <v>#REF!</v>
      </c>
      <c r="Q389" s="35" t="e">
        <f>'Рейтинговая таблица организаций'!#REF!</f>
        <v>#REF!</v>
      </c>
      <c r="R389" s="31" t="e">
        <f>'Рейтинговая таблица организаций'!#REF!</f>
        <v>#REF!</v>
      </c>
      <c r="S389" s="31" t="e">
        <f>'Рейтинговая таблица организаций'!#REF!</f>
        <v>#REF!</v>
      </c>
      <c r="T389" s="31" t="e">
        <f>'Рейтинговая таблица организаций'!#REF!</f>
        <v>#REF!</v>
      </c>
      <c r="U389" s="35" t="e">
        <f>'Рейтинговая таблица организаций'!#REF!</f>
        <v>#REF!</v>
      </c>
      <c r="V389" s="36" t="e">
        <f>'Рейтинговая таблица организаций'!#REF!</f>
        <v>#REF!</v>
      </c>
    </row>
    <row r="390" spans="1:22">
      <c r="A390" s="33" t="e">
        <f>'бланки '!#REF!</f>
        <v>#REF!</v>
      </c>
      <c r="B390" s="33" t="e">
        <f>'Рейтинговая таблица организаций'!#REF!</f>
        <v>#REF!</v>
      </c>
      <c r="C390" s="31" t="e">
        <f>'Рейтинговая таблица организаций'!#REF!</f>
        <v>#REF!</v>
      </c>
      <c r="D390" s="31" t="e">
        <f>'Рейтинговая таблица организаций'!#REF!</f>
        <v>#REF!</v>
      </c>
      <c r="E390" s="31" t="e">
        <f>'Рейтинговая таблица организаций'!#REF!</f>
        <v>#REF!</v>
      </c>
      <c r="F390" s="35" t="e">
        <f>'Рейтинговая таблица организаций'!#REF!</f>
        <v>#REF!</v>
      </c>
      <c r="G390" s="31" t="e">
        <f>'Рейтинговая таблица организаций'!#REF!</f>
        <v>#REF!</v>
      </c>
      <c r="H390" s="31" t="e">
        <f>'Рейтинговая таблица организаций'!#REF!</f>
        <v>#REF!</v>
      </c>
      <c r="I390" s="35" t="e">
        <f>'Рейтинговая таблица организаций'!#REF!</f>
        <v>#REF!</v>
      </c>
      <c r="J390" s="31" t="e">
        <f>'Рейтинговая таблица организаций'!#REF!</f>
        <v>#REF!</v>
      </c>
      <c r="K390" s="32" t="e">
        <f>'Рейтинговая таблица организаций'!#REF!</f>
        <v>#REF!</v>
      </c>
      <c r="L390" s="32" t="e">
        <f>'Рейтинговая таблица организаций'!#REF!</f>
        <v>#REF!</v>
      </c>
      <c r="M390" s="35" t="e">
        <f>'Рейтинговая таблица организаций'!#REF!</f>
        <v>#REF!</v>
      </c>
      <c r="N390" s="31" t="e">
        <f>'Рейтинговая таблица организаций'!#REF!</f>
        <v>#REF!</v>
      </c>
      <c r="O390" s="31" t="e">
        <f>'Рейтинговая таблица организаций'!#REF!</f>
        <v>#REF!</v>
      </c>
      <c r="P390" s="31" t="e">
        <f>'Рейтинговая таблица организаций'!#REF!</f>
        <v>#REF!</v>
      </c>
      <c r="Q390" s="35" t="e">
        <f>'Рейтинговая таблица организаций'!#REF!</f>
        <v>#REF!</v>
      </c>
      <c r="R390" s="31" t="e">
        <f>'Рейтинговая таблица организаций'!#REF!</f>
        <v>#REF!</v>
      </c>
      <c r="S390" s="31" t="e">
        <f>'Рейтинговая таблица организаций'!#REF!</f>
        <v>#REF!</v>
      </c>
      <c r="T390" s="31" t="e">
        <f>'Рейтинговая таблица организаций'!#REF!</f>
        <v>#REF!</v>
      </c>
      <c r="U390" s="35" t="e">
        <f>'Рейтинговая таблица организаций'!#REF!</f>
        <v>#REF!</v>
      </c>
      <c r="V390" s="36" t="e">
        <f>'Рейтинговая таблица организаций'!#REF!</f>
        <v>#REF!</v>
      </c>
    </row>
    <row r="391" spans="1:22">
      <c r="A391" s="33" t="e">
        <f>'бланки '!#REF!</f>
        <v>#REF!</v>
      </c>
      <c r="B391" s="33" t="e">
        <f>'Рейтинговая таблица организаций'!#REF!</f>
        <v>#REF!</v>
      </c>
      <c r="C391" s="31" t="e">
        <f>'Рейтинговая таблица организаций'!#REF!</f>
        <v>#REF!</v>
      </c>
      <c r="D391" s="31" t="e">
        <f>'Рейтинговая таблица организаций'!#REF!</f>
        <v>#REF!</v>
      </c>
      <c r="E391" s="31" t="e">
        <f>'Рейтинговая таблица организаций'!#REF!</f>
        <v>#REF!</v>
      </c>
      <c r="F391" s="35" t="e">
        <f>'Рейтинговая таблица организаций'!#REF!</f>
        <v>#REF!</v>
      </c>
      <c r="G391" s="31" t="e">
        <f>'Рейтинговая таблица организаций'!#REF!</f>
        <v>#REF!</v>
      </c>
      <c r="H391" s="31" t="e">
        <f>'Рейтинговая таблица организаций'!#REF!</f>
        <v>#REF!</v>
      </c>
      <c r="I391" s="35" t="e">
        <f>'Рейтинговая таблица организаций'!#REF!</f>
        <v>#REF!</v>
      </c>
      <c r="J391" s="31" t="e">
        <f>'Рейтинговая таблица организаций'!#REF!</f>
        <v>#REF!</v>
      </c>
      <c r="K391" s="32" t="e">
        <f>'Рейтинговая таблица организаций'!#REF!</f>
        <v>#REF!</v>
      </c>
      <c r="L391" s="32" t="e">
        <f>'Рейтинговая таблица организаций'!#REF!</f>
        <v>#REF!</v>
      </c>
      <c r="M391" s="35" t="e">
        <f>'Рейтинговая таблица организаций'!#REF!</f>
        <v>#REF!</v>
      </c>
      <c r="N391" s="31" t="e">
        <f>'Рейтинговая таблица организаций'!#REF!</f>
        <v>#REF!</v>
      </c>
      <c r="O391" s="31" t="e">
        <f>'Рейтинговая таблица организаций'!#REF!</f>
        <v>#REF!</v>
      </c>
      <c r="P391" s="31" t="e">
        <f>'Рейтинговая таблица организаций'!#REF!</f>
        <v>#REF!</v>
      </c>
      <c r="Q391" s="35" t="e">
        <f>'Рейтинговая таблица организаций'!#REF!</f>
        <v>#REF!</v>
      </c>
      <c r="R391" s="31" t="e">
        <f>'Рейтинговая таблица организаций'!#REF!</f>
        <v>#REF!</v>
      </c>
      <c r="S391" s="31" t="e">
        <f>'Рейтинговая таблица организаций'!#REF!</f>
        <v>#REF!</v>
      </c>
      <c r="T391" s="31" t="e">
        <f>'Рейтинговая таблица организаций'!#REF!</f>
        <v>#REF!</v>
      </c>
      <c r="U391" s="35" t="e">
        <f>'Рейтинговая таблица организаций'!#REF!</f>
        <v>#REF!</v>
      </c>
      <c r="V391" s="36" t="e">
        <f>'Рейтинговая таблица организаций'!#REF!</f>
        <v>#REF!</v>
      </c>
    </row>
    <row r="392" spans="1:22">
      <c r="A392" s="33" t="e">
        <f>'бланки '!#REF!</f>
        <v>#REF!</v>
      </c>
      <c r="B392" s="33" t="e">
        <f>'Рейтинговая таблица организаций'!#REF!</f>
        <v>#REF!</v>
      </c>
      <c r="C392" s="31" t="e">
        <f>'Рейтинговая таблица организаций'!#REF!</f>
        <v>#REF!</v>
      </c>
      <c r="D392" s="31" t="e">
        <f>'Рейтинговая таблица организаций'!#REF!</f>
        <v>#REF!</v>
      </c>
      <c r="E392" s="31" t="e">
        <f>'Рейтинговая таблица организаций'!#REF!</f>
        <v>#REF!</v>
      </c>
      <c r="F392" s="35" t="e">
        <f>'Рейтинговая таблица организаций'!#REF!</f>
        <v>#REF!</v>
      </c>
      <c r="G392" s="31" t="e">
        <f>'Рейтинговая таблица организаций'!#REF!</f>
        <v>#REF!</v>
      </c>
      <c r="H392" s="31" t="e">
        <f>'Рейтинговая таблица организаций'!#REF!</f>
        <v>#REF!</v>
      </c>
      <c r="I392" s="35" t="e">
        <f>'Рейтинговая таблица организаций'!#REF!</f>
        <v>#REF!</v>
      </c>
      <c r="J392" s="31" t="e">
        <f>'Рейтинговая таблица организаций'!#REF!</f>
        <v>#REF!</v>
      </c>
      <c r="K392" s="32" t="e">
        <f>'Рейтинговая таблица организаций'!#REF!</f>
        <v>#REF!</v>
      </c>
      <c r="L392" s="32" t="e">
        <f>'Рейтинговая таблица организаций'!#REF!</f>
        <v>#REF!</v>
      </c>
      <c r="M392" s="35" t="e">
        <f>'Рейтинговая таблица организаций'!#REF!</f>
        <v>#REF!</v>
      </c>
      <c r="N392" s="31" t="e">
        <f>'Рейтинговая таблица организаций'!#REF!</f>
        <v>#REF!</v>
      </c>
      <c r="O392" s="31" t="e">
        <f>'Рейтинговая таблица организаций'!#REF!</f>
        <v>#REF!</v>
      </c>
      <c r="P392" s="31" t="e">
        <f>'Рейтинговая таблица организаций'!#REF!</f>
        <v>#REF!</v>
      </c>
      <c r="Q392" s="35" t="e">
        <f>'Рейтинговая таблица организаций'!#REF!</f>
        <v>#REF!</v>
      </c>
      <c r="R392" s="31" t="e">
        <f>'Рейтинговая таблица организаций'!#REF!</f>
        <v>#REF!</v>
      </c>
      <c r="S392" s="31" t="e">
        <f>'Рейтинговая таблица организаций'!#REF!</f>
        <v>#REF!</v>
      </c>
      <c r="T392" s="31" t="e">
        <f>'Рейтинговая таблица организаций'!#REF!</f>
        <v>#REF!</v>
      </c>
      <c r="U392" s="35" t="e">
        <f>'Рейтинговая таблица организаций'!#REF!</f>
        <v>#REF!</v>
      </c>
      <c r="V392" s="36" t="e">
        <f>'Рейтинговая таблица организаций'!#REF!</f>
        <v>#REF!</v>
      </c>
    </row>
    <row r="393" spans="1:22">
      <c r="A393" s="33" t="e">
        <f>'бланки '!#REF!</f>
        <v>#REF!</v>
      </c>
      <c r="B393" s="33" t="e">
        <f>'Рейтинговая таблица организаций'!#REF!</f>
        <v>#REF!</v>
      </c>
      <c r="C393" s="31" t="e">
        <f>'Рейтинговая таблица организаций'!#REF!</f>
        <v>#REF!</v>
      </c>
      <c r="D393" s="31" t="e">
        <f>'Рейтинговая таблица организаций'!#REF!</f>
        <v>#REF!</v>
      </c>
      <c r="E393" s="31" t="e">
        <f>'Рейтинговая таблица организаций'!#REF!</f>
        <v>#REF!</v>
      </c>
      <c r="F393" s="35" t="e">
        <f>'Рейтинговая таблица организаций'!#REF!</f>
        <v>#REF!</v>
      </c>
      <c r="G393" s="31" t="e">
        <f>'Рейтинговая таблица организаций'!#REF!</f>
        <v>#REF!</v>
      </c>
      <c r="H393" s="31" t="e">
        <f>'Рейтинговая таблица организаций'!#REF!</f>
        <v>#REF!</v>
      </c>
      <c r="I393" s="35" t="e">
        <f>'Рейтинговая таблица организаций'!#REF!</f>
        <v>#REF!</v>
      </c>
      <c r="J393" s="31" t="e">
        <f>'Рейтинговая таблица организаций'!#REF!</f>
        <v>#REF!</v>
      </c>
      <c r="K393" s="32" t="e">
        <f>'Рейтинговая таблица организаций'!#REF!</f>
        <v>#REF!</v>
      </c>
      <c r="L393" s="32" t="e">
        <f>'Рейтинговая таблица организаций'!#REF!</f>
        <v>#REF!</v>
      </c>
      <c r="M393" s="35" t="e">
        <f>'Рейтинговая таблица организаций'!#REF!</f>
        <v>#REF!</v>
      </c>
      <c r="N393" s="31" t="e">
        <f>'Рейтинговая таблица организаций'!#REF!</f>
        <v>#REF!</v>
      </c>
      <c r="O393" s="31" t="e">
        <f>'Рейтинговая таблица организаций'!#REF!</f>
        <v>#REF!</v>
      </c>
      <c r="P393" s="31" t="e">
        <f>'Рейтинговая таблица организаций'!#REF!</f>
        <v>#REF!</v>
      </c>
      <c r="Q393" s="35" t="e">
        <f>'Рейтинговая таблица организаций'!#REF!</f>
        <v>#REF!</v>
      </c>
      <c r="R393" s="31" t="e">
        <f>'Рейтинговая таблица организаций'!#REF!</f>
        <v>#REF!</v>
      </c>
      <c r="S393" s="31" t="e">
        <f>'Рейтинговая таблица организаций'!#REF!</f>
        <v>#REF!</v>
      </c>
      <c r="T393" s="31" t="e">
        <f>'Рейтинговая таблица организаций'!#REF!</f>
        <v>#REF!</v>
      </c>
      <c r="U393" s="35" t="e">
        <f>'Рейтинговая таблица организаций'!#REF!</f>
        <v>#REF!</v>
      </c>
      <c r="V393" s="36" t="e">
        <f>'Рейтинговая таблица организаций'!#REF!</f>
        <v>#REF!</v>
      </c>
    </row>
    <row r="394" spans="1:22">
      <c r="A394" s="33" t="e">
        <f>'бланки '!#REF!</f>
        <v>#REF!</v>
      </c>
      <c r="B394" s="33" t="e">
        <f>'Рейтинговая таблица организаций'!#REF!</f>
        <v>#REF!</v>
      </c>
      <c r="C394" s="31" t="e">
        <f>'Рейтинговая таблица организаций'!#REF!</f>
        <v>#REF!</v>
      </c>
      <c r="D394" s="31" t="e">
        <f>'Рейтинговая таблица организаций'!#REF!</f>
        <v>#REF!</v>
      </c>
      <c r="E394" s="31" t="e">
        <f>'Рейтинговая таблица организаций'!#REF!</f>
        <v>#REF!</v>
      </c>
      <c r="F394" s="35" t="e">
        <f>'Рейтинговая таблица организаций'!#REF!</f>
        <v>#REF!</v>
      </c>
      <c r="G394" s="31" t="e">
        <f>'Рейтинговая таблица организаций'!#REF!</f>
        <v>#REF!</v>
      </c>
      <c r="H394" s="31" t="e">
        <f>'Рейтинговая таблица организаций'!#REF!</f>
        <v>#REF!</v>
      </c>
      <c r="I394" s="35" t="e">
        <f>'Рейтинговая таблица организаций'!#REF!</f>
        <v>#REF!</v>
      </c>
      <c r="J394" s="31" t="e">
        <f>'Рейтинговая таблица организаций'!#REF!</f>
        <v>#REF!</v>
      </c>
      <c r="K394" s="32" t="e">
        <f>'Рейтинговая таблица организаций'!#REF!</f>
        <v>#REF!</v>
      </c>
      <c r="L394" s="32" t="e">
        <f>'Рейтинговая таблица организаций'!#REF!</f>
        <v>#REF!</v>
      </c>
      <c r="M394" s="35" t="e">
        <f>'Рейтинговая таблица организаций'!#REF!</f>
        <v>#REF!</v>
      </c>
      <c r="N394" s="31" t="e">
        <f>'Рейтинговая таблица организаций'!#REF!</f>
        <v>#REF!</v>
      </c>
      <c r="O394" s="31" t="e">
        <f>'Рейтинговая таблица организаций'!#REF!</f>
        <v>#REF!</v>
      </c>
      <c r="P394" s="31" t="e">
        <f>'Рейтинговая таблица организаций'!#REF!</f>
        <v>#REF!</v>
      </c>
      <c r="Q394" s="35" t="e">
        <f>'Рейтинговая таблица организаций'!#REF!</f>
        <v>#REF!</v>
      </c>
      <c r="R394" s="31" t="e">
        <f>'Рейтинговая таблица организаций'!#REF!</f>
        <v>#REF!</v>
      </c>
      <c r="S394" s="31" t="e">
        <f>'Рейтинговая таблица организаций'!#REF!</f>
        <v>#REF!</v>
      </c>
      <c r="T394" s="31" t="e">
        <f>'Рейтинговая таблица организаций'!#REF!</f>
        <v>#REF!</v>
      </c>
      <c r="U394" s="35" t="e">
        <f>'Рейтинговая таблица организаций'!#REF!</f>
        <v>#REF!</v>
      </c>
      <c r="V394" s="36" t="e">
        <f>'Рейтинговая таблица организаций'!#REF!</f>
        <v>#REF!</v>
      </c>
    </row>
    <row r="395" spans="1:22">
      <c r="A395" s="33" t="e">
        <f>'бланки '!#REF!</f>
        <v>#REF!</v>
      </c>
      <c r="B395" s="33" t="e">
        <f>'Рейтинговая таблица организаций'!#REF!</f>
        <v>#REF!</v>
      </c>
      <c r="C395" s="31" t="e">
        <f>'Рейтинговая таблица организаций'!#REF!</f>
        <v>#REF!</v>
      </c>
      <c r="D395" s="31" t="e">
        <f>'Рейтинговая таблица организаций'!#REF!</f>
        <v>#REF!</v>
      </c>
      <c r="E395" s="31" t="e">
        <f>'Рейтинговая таблица организаций'!#REF!</f>
        <v>#REF!</v>
      </c>
      <c r="F395" s="35" t="e">
        <f>'Рейтинговая таблица организаций'!#REF!</f>
        <v>#REF!</v>
      </c>
      <c r="G395" s="31" t="e">
        <f>'Рейтинговая таблица организаций'!#REF!</f>
        <v>#REF!</v>
      </c>
      <c r="H395" s="31" t="e">
        <f>'Рейтинговая таблица организаций'!#REF!</f>
        <v>#REF!</v>
      </c>
      <c r="I395" s="35" t="e">
        <f>'Рейтинговая таблица организаций'!#REF!</f>
        <v>#REF!</v>
      </c>
      <c r="J395" s="31" t="e">
        <f>'Рейтинговая таблица организаций'!#REF!</f>
        <v>#REF!</v>
      </c>
      <c r="K395" s="32" t="e">
        <f>'Рейтинговая таблица организаций'!#REF!</f>
        <v>#REF!</v>
      </c>
      <c r="L395" s="32" t="e">
        <f>'Рейтинговая таблица организаций'!#REF!</f>
        <v>#REF!</v>
      </c>
      <c r="M395" s="35" t="e">
        <f>'Рейтинговая таблица организаций'!#REF!</f>
        <v>#REF!</v>
      </c>
      <c r="N395" s="31" t="e">
        <f>'Рейтинговая таблица организаций'!#REF!</f>
        <v>#REF!</v>
      </c>
      <c r="O395" s="31" t="e">
        <f>'Рейтинговая таблица организаций'!#REF!</f>
        <v>#REF!</v>
      </c>
      <c r="P395" s="31" t="e">
        <f>'Рейтинговая таблица организаций'!#REF!</f>
        <v>#REF!</v>
      </c>
      <c r="Q395" s="35" t="e">
        <f>'Рейтинговая таблица организаций'!#REF!</f>
        <v>#REF!</v>
      </c>
      <c r="R395" s="31" t="e">
        <f>'Рейтинговая таблица организаций'!#REF!</f>
        <v>#REF!</v>
      </c>
      <c r="S395" s="31" t="e">
        <f>'Рейтинговая таблица организаций'!#REF!</f>
        <v>#REF!</v>
      </c>
      <c r="T395" s="31" t="e">
        <f>'Рейтинговая таблица организаций'!#REF!</f>
        <v>#REF!</v>
      </c>
      <c r="U395" s="35" t="e">
        <f>'Рейтинговая таблица организаций'!#REF!</f>
        <v>#REF!</v>
      </c>
      <c r="V395" s="36" t="e">
        <f>'Рейтинговая таблица организаций'!#REF!</f>
        <v>#REF!</v>
      </c>
    </row>
    <row r="396" spans="1:22">
      <c r="A396" s="33" t="e">
        <f>'бланки '!#REF!</f>
        <v>#REF!</v>
      </c>
      <c r="B396" s="33" t="e">
        <f>'Рейтинговая таблица организаций'!#REF!</f>
        <v>#REF!</v>
      </c>
      <c r="C396" s="31" t="e">
        <f>'Рейтинговая таблица организаций'!#REF!</f>
        <v>#REF!</v>
      </c>
      <c r="D396" s="31" t="e">
        <f>'Рейтинговая таблица организаций'!#REF!</f>
        <v>#REF!</v>
      </c>
      <c r="E396" s="31" t="e">
        <f>'Рейтинговая таблица организаций'!#REF!</f>
        <v>#REF!</v>
      </c>
      <c r="F396" s="35" t="e">
        <f>'Рейтинговая таблица организаций'!#REF!</f>
        <v>#REF!</v>
      </c>
      <c r="G396" s="31" t="e">
        <f>'Рейтинговая таблица организаций'!#REF!</f>
        <v>#REF!</v>
      </c>
      <c r="H396" s="31" t="e">
        <f>'Рейтинговая таблица организаций'!#REF!</f>
        <v>#REF!</v>
      </c>
      <c r="I396" s="35" t="e">
        <f>'Рейтинговая таблица организаций'!#REF!</f>
        <v>#REF!</v>
      </c>
      <c r="J396" s="31" t="e">
        <f>'Рейтинговая таблица организаций'!#REF!</f>
        <v>#REF!</v>
      </c>
      <c r="K396" s="32" t="e">
        <f>'Рейтинговая таблица организаций'!#REF!</f>
        <v>#REF!</v>
      </c>
      <c r="L396" s="32" t="e">
        <f>'Рейтинговая таблица организаций'!#REF!</f>
        <v>#REF!</v>
      </c>
      <c r="M396" s="35" t="e">
        <f>'Рейтинговая таблица организаций'!#REF!</f>
        <v>#REF!</v>
      </c>
      <c r="N396" s="31" t="e">
        <f>'Рейтинговая таблица организаций'!#REF!</f>
        <v>#REF!</v>
      </c>
      <c r="O396" s="31" t="e">
        <f>'Рейтинговая таблица организаций'!#REF!</f>
        <v>#REF!</v>
      </c>
      <c r="P396" s="31" t="e">
        <f>'Рейтинговая таблица организаций'!#REF!</f>
        <v>#REF!</v>
      </c>
      <c r="Q396" s="35" t="e">
        <f>'Рейтинговая таблица организаций'!#REF!</f>
        <v>#REF!</v>
      </c>
      <c r="R396" s="31" t="e">
        <f>'Рейтинговая таблица организаций'!#REF!</f>
        <v>#REF!</v>
      </c>
      <c r="S396" s="31" t="e">
        <f>'Рейтинговая таблица организаций'!#REF!</f>
        <v>#REF!</v>
      </c>
      <c r="T396" s="31" t="e">
        <f>'Рейтинговая таблица организаций'!#REF!</f>
        <v>#REF!</v>
      </c>
      <c r="U396" s="35" t="e">
        <f>'Рейтинговая таблица организаций'!#REF!</f>
        <v>#REF!</v>
      </c>
      <c r="V396" s="36" t="e">
        <f>'Рейтинговая таблица организаций'!#REF!</f>
        <v>#REF!</v>
      </c>
    </row>
    <row r="397" spans="1:22">
      <c r="A397" s="33" t="e">
        <f>'бланки '!#REF!</f>
        <v>#REF!</v>
      </c>
      <c r="B397" s="33" t="e">
        <f>'Рейтинговая таблица организаций'!#REF!</f>
        <v>#REF!</v>
      </c>
      <c r="C397" s="31" t="e">
        <f>'Рейтинговая таблица организаций'!#REF!</f>
        <v>#REF!</v>
      </c>
      <c r="D397" s="31" t="e">
        <f>'Рейтинговая таблица организаций'!#REF!</f>
        <v>#REF!</v>
      </c>
      <c r="E397" s="31" t="e">
        <f>'Рейтинговая таблица организаций'!#REF!</f>
        <v>#REF!</v>
      </c>
      <c r="F397" s="35" t="e">
        <f>'Рейтинговая таблица организаций'!#REF!</f>
        <v>#REF!</v>
      </c>
      <c r="G397" s="31" t="e">
        <f>'Рейтинговая таблица организаций'!#REF!</f>
        <v>#REF!</v>
      </c>
      <c r="H397" s="31" t="e">
        <f>'Рейтинговая таблица организаций'!#REF!</f>
        <v>#REF!</v>
      </c>
      <c r="I397" s="35" t="e">
        <f>'Рейтинговая таблица организаций'!#REF!</f>
        <v>#REF!</v>
      </c>
      <c r="J397" s="31" t="e">
        <f>'Рейтинговая таблица организаций'!#REF!</f>
        <v>#REF!</v>
      </c>
      <c r="K397" s="32" t="e">
        <f>'Рейтинговая таблица организаций'!#REF!</f>
        <v>#REF!</v>
      </c>
      <c r="L397" s="32" t="e">
        <f>'Рейтинговая таблица организаций'!#REF!</f>
        <v>#REF!</v>
      </c>
      <c r="M397" s="35" t="e">
        <f>'Рейтинговая таблица организаций'!#REF!</f>
        <v>#REF!</v>
      </c>
      <c r="N397" s="31" t="e">
        <f>'Рейтинговая таблица организаций'!#REF!</f>
        <v>#REF!</v>
      </c>
      <c r="O397" s="31" t="e">
        <f>'Рейтинговая таблица организаций'!#REF!</f>
        <v>#REF!</v>
      </c>
      <c r="P397" s="31" t="e">
        <f>'Рейтинговая таблица организаций'!#REF!</f>
        <v>#REF!</v>
      </c>
      <c r="Q397" s="35" t="e">
        <f>'Рейтинговая таблица организаций'!#REF!</f>
        <v>#REF!</v>
      </c>
      <c r="R397" s="31" t="e">
        <f>'Рейтинговая таблица организаций'!#REF!</f>
        <v>#REF!</v>
      </c>
      <c r="S397" s="31" t="e">
        <f>'Рейтинговая таблица организаций'!#REF!</f>
        <v>#REF!</v>
      </c>
      <c r="T397" s="31" t="e">
        <f>'Рейтинговая таблица организаций'!#REF!</f>
        <v>#REF!</v>
      </c>
      <c r="U397" s="35" t="e">
        <f>'Рейтинговая таблица организаций'!#REF!</f>
        <v>#REF!</v>
      </c>
      <c r="V397" s="36" t="e">
        <f>'Рейтинговая таблица организаций'!#REF!</f>
        <v>#REF!</v>
      </c>
    </row>
    <row r="398" spans="1:22">
      <c r="A398" s="33" t="e">
        <f>'бланки '!#REF!</f>
        <v>#REF!</v>
      </c>
      <c r="B398" s="33" t="e">
        <f>'Рейтинговая таблица организаций'!#REF!</f>
        <v>#REF!</v>
      </c>
      <c r="C398" s="31" t="e">
        <f>'Рейтинговая таблица организаций'!#REF!</f>
        <v>#REF!</v>
      </c>
      <c r="D398" s="31" t="e">
        <f>'Рейтинговая таблица организаций'!#REF!</f>
        <v>#REF!</v>
      </c>
      <c r="E398" s="31" t="e">
        <f>'Рейтинговая таблица организаций'!#REF!</f>
        <v>#REF!</v>
      </c>
      <c r="F398" s="35" t="e">
        <f>'Рейтинговая таблица организаций'!#REF!</f>
        <v>#REF!</v>
      </c>
      <c r="G398" s="31" t="e">
        <f>'Рейтинговая таблица организаций'!#REF!</f>
        <v>#REF!</v>
      </c>
      <c r="H398" s="31" t="e">
        <f>'Рейтинговая таблица организаций'!#REF!</f>
        <v>#REF!</v>
      </c>
      <c r="I398" s="35" t="e">
        <f>'Рейтинговая таблица организаций'!#REF!</f>
        <v>#REF!</v>
      </c>
      <c r="J398" s="31" t="e">
        <f>'Рейтинговая таблица организаций'!#REF!</f>
        <v>#REF!</v>
      </c>
      <c r="K398" s="32" t="e">
        <f>'Рейтинговая таблица организаций'!#REF!</f>
        <v>#REF!</v>
      </c>
      <c r="L398" s="32" t="e">
        <f>'Рейтинговая таблица организаций'!#REF!</f>
        <v>#REF!</v>
      </c>
      <c r="M398" s="35" t="e">
        <f>'Рейтинговая таблица организаций'!#REF!</f>
        <v>#REF!</v>
      </c>
      <c r="N398" s="31" t="e">
        <f>'Рейтинговая таблица организаций'!#REF!</f>
        <v>#REF!</v>
      </c>
      <c r="O398" s="31" t="e">
        <f>'Рейтинговая таблица организаций'!#REF!</f>
        <v>#REF!</v>
      </c>
      <c r="P398" s="31" t="e">
        <f>'Рейтинговая таблица организаций'!#REF!</f>
        <v>#REF!</v>
      </c>
      <c r="Q398" s="35" t="e">
        <f>'Рейтинговая таблица организаций'!#REF!</f>
        <v>#REF!</v>
      </c>
      <c r="R398" s="31" t="e">
        <f>'Рейтинговая таблица организаций'!#REF!</f>
        <v>#REF!</v>
      </c>
      <c r="S398" s="31" t="e">
        <f>'Рейтинговая таблица организаций'!#REF!</f>
        <v>#REF!</v>
      </c>
      <c r="T398" s="31" t="e">
        <f>'Рейтинговая таблица организаций'!#REF!</f>
        <v>#REF!</v>
      </c>
      <c r="U398" s="35" t="e">
        <f>'Рейтинговая таблица организаций'!#REF!</f>
        <v>#REF!</v>
      </c>
      <c r="V398" s="36" t="e">
        <f>'Рейтинговая таблица организаций'!#REF!</f>
        <v>#REF!</v>
      </c>
    </row>
    <row r="399" spans="1:22">
      <c r="A399" s="33" t="e">
        <f>'бланки '!#REF!</f>
        <v>#REF!</v>
      </c>
      <c r="B399" s="33" t="e">
        <f>'Рейтинговая таблица организаций'!#REF!</f>
        <v>#REF!</v>
      </c>
      <c r="C399" s="31" t="e">
        <f>'Рейтинговая таблица организаций'!#REF!</f>
        <v>#REF!</v>
      </c>
      <c r="D399" s="31" t="e">
        <f>'Рейтинговая таблица организаций'!#REF!</f>
        <v>#REF!</v>
      </c>
      <c r="E399" s="31" t="e">
        <f>'Рейтинговая таблица организаций'!#REF!</f>
        <v>#REF!</v>
      </c>
      <c r="F399" s="35" t="e">
        <f>'Рейтинговая таблица организаций'!#REF!</f>
        <v>#REF!</v>
      </c>
      <c r="G399" s="31" t="e">
        <f>'Рейтинговая таблица организаций'!#REF!</f>
        <v>#REF!</v>
      </c>
      <c r="H399" s="31" t="e">
        <f>'Рейтинговая таблица организаций'!#REF!</f>
        <v>#REF!</v>
      </c>
      <c r="I399" s="35" t="e">
        <f>'Рейтинговая таблица организаций'!#REF!</f>
        <v>#REF!</v>
      </c>
      <c r="J399" s="31" t="e">
        <f>'Рейтинговая таблица организаций'!#REF!</f>
        <v>#REF!</v>
      </c>
      <c r="K399" s="32" t="e">
        <f>'Рейтинговая таблица организаций'!#REF!</f>
        <v>#REF!</v>
      </c>
      <c r="L399" s="32" t="e">
        <f>'Рейтинговая таблица организаций'!#REF!</f>
        <v>#REF!</v>
      </c>
      <c r="M399" s="35" t="e">
        <f>'Рейтинговая таблица организаций'!#REF!</f>
        <v>#REF!</v>
      </c>
      <c r="N399" s="31" t="e">
        <f>'Рейтинговая таблица организаций'!#REF!</f>
        <v>#REF!</v>
      </c>
      <c r="O399" s="31" t="e">
        <f>'Рейтинговая таблица организаций'!#REF!</f>
        <v>#REF!</v>
      </c>
      <c r="P399" s="31" t="e">
        <f>'Рейтинговая таблица организаций'!#REF!</f>
        <v>#REF!</v>
      </c>
      <c r="Q399" s="35" t="e">
        <f>'Рейтинговая таблица организаций'!#REF!</f>
        <v>#REF!</v>
      </c>
      <c r="R399" s="31" t="e">
        <f>'Рейтинговая таблица организаций'!#REF!</f>
        <v>#REF!</v>
      </c>
      <c r="S399" s="31" t="e">
        <f>'Рейтинговая таблица организаций'!#REF!</f>
        <v>#REF!</v>
      </c>
      <c r="T399" s="31" t="e">
        <f>'Рейтинговая таблица организаций'!#REF!</f>
        <v>#REF!</v>
      </c>
      <c r="U399" s="35" t="e">
        <f>'Рейтинговая таблица организаций'!#REF!</f>
        <v>#REF!</v>
      </c>
      <c r="V399" s="36" t="e">
        <f>'Рейтинговая таблица организаций'!#REF!</f>
        <v>#REF!</v>
      </c>
    </row>
    <row r="400" spans="1:22">
      <c r="A400" s="33" t="e">
        <f>'бланки '!#REF!</f>
        <v>#REF!</v>
      </c>
      <c r="B400" s="33" t="e">
        <f>'Рейтинговая таблица организаций'!#REF!</f>
        <v>#REF!</v>
      </c>
      <c r="C400" s="31" t="e">
        <f>'Рейтинговая таблица организаций'!#REF!</f>
        <v>#REF!</v>
      </c>
      <c r="D400" s="31" t="e">
        <f>'Рейтинговая таблица организаций'!#REF!</f>
        <v>#REF!</v>
      </c>
      <c r="E400" s="31" t="e">
        <f>'Рейтинговая таблица организаций'!#REF!</f>
        <v>#REF!</v>
      </c>
      <c r="F400" s="35" t="e">
        <f>'Рейтинговая таблица организаций'!#REF!</f>
        <v>#REF!</v>
      </c>
      <c r="G400" s="31" t="e">
        <f>'Рейтинговая таблица организаций'!#REF!</f>
        <v>#REF!</v>
      </c>
      <c r="H400" s="31" t="e">
        <f>'Рейтинговая таблица организаций'!#REF!</f>
        <v>#REF!</v>
      </c>
      <c r="I400" s="35" t="e">
        <f>'Рейтинговая таблица организаций'!#REF!</f>
        <v>#REF!</v>
      </c>
      <c r="J400" s="31" t="e">
        <f>'Рейтинговая таблица организаций'!#REF!</f>
        <v>#REF!</v>
      </c>
      <c r="K400" s="32" t="e">
        <f>'Рейтинговая таблица организаций'!#REF!</f>
        <v>#REF!</v>
      </c>
      <c r="L400" s="32" t="e">
        <f>'Рейтинговая таблица организаций'!#REF!</f>
        <v>#REF!</v>
      </c>
      <c r="M400" s="35" t="e">
        <f>'Рейтинговая таблица организаций'!#REF!</f>
        <v>#REF!</v>
      </c>
      <c r="N400" s="31" t="e">
        <f>'Рейтинговая таблица организаций'!#REF!</f>
        <v>#REF!</v>
      </c>
      <c r="O400" s="31" t="e">
        <f>'Рейтинговая таблица организаций'!#REF!</f>
        <v>#REF!</v>
      </c>
      <c r="P400" s="31" t="e">
        <f>'Рейтинговая таблица организаций'!#REF!</f>
        <v>#REF!</v>
      </c>
      <c r="Q400" s="35" t="e">
        <f>'Рейтинговая таблица организаций'!#REF!</f>
        <v>#REF!</v>
      </c>
      <c r="R400" s="31" t="e">
        <f>'Рейтинговая таблица организаций'!#REF!</f>
        <v>#REF!</v>
      </c>
      <c r="S400" s="31" t="e">
        <f>'Рейтинговая таблица организаций'!#REF!</f>
        <v>#REF!</v>
      </c>
      <c r="T400" s="31" t="e">
        <f>'Рейтинговая таблица организаций'!#REF!</f>
        <v>#REF!</v>
      </c>
      <c r="U400" s="35" t="e">
        <f>'Рейтинговая таблица организаций'!#REF!</f>
        <v>#REF!</v>
      </c>
      <c r="V400" s="36" t="e">
        <f>'Рейтинговая таблица организаций'!#REF!</f>
        <v>#REF!</v>
      </c>
    </row>
    <row r="401" spans="1:22">
      <c r="A401" s="33" t="e">
        <f>'бланки '!#REF!</f>
        <v>#REF!</v>
      </c>
      <c r="B401" s="33" t="e">
        <f>'Рейтинговая таблица организаций'!#REF!</f>
        <v>#REF!</v>
      </c>
      <c r="C401" s="31" t="e">
        <f>'Рейтинговая таблица организаций'!#REF!</f>
        <v>#REF!</v>
      </c>
      <c r="D401" s="31" t="e">
        <f>'Рейтинговая таблица организаций'!#REF!</f>
        <v>#REF!</v>
      </c>
      <c r="E401" s="31" t="e">
        <f>'Рейтинговая таблица организаций'!#REF!</f>
        <v>#REF!</v>
      </c>
      <c r="F401" s="35" t="e">
        <f>'Рейтинговая таблица организаций'!#REF!</f>
        <v>#REF!</v>
      </c>
      <c r="G401" s="31" t="e">
        <f>'Рейтинговая таблица организаций'!#REF!</f>
        <v>#REF!</v>
      </c>
      <c r="H401" s="31" t="e">
        <f>'Рейтинговая таблица организаций'!#REF!</f>
        <v>#REF!</v>
      </c>
      <c r="I401" s="35" t="e">
        <f>'Рейтинговая таблица организаций'!#REF!</f>
        <v>#REF!</v>
      </c>
      <c r="J401" s="31" t="e">
        <f>'Рейтинговая таблица организаций'!#REF!</f>
        <v>#REF!</v>
      </c>
      <c r="K401" s="32" t="e">
        <f>'Рейтинговая таблица организаций'!#REF!</f>
        <v>#REF!</v>
      </c>
      <c r="L401" s="32" t="e">
        <f>'Рейтинговая таблица организаций'!#REF!</f>
        <v>#REF!</v>
      </c>
      <c r="M401" s="35" t="e">
        <f>'Рейтинговая таблица организаций'!#REF!</f>
        <v>#REF!</v>
      </c>
      <c r="N401" s="31" t="e">
        <f>'Рейтинговая таблица организаций'!#REF!</f>
        <v>#REF!</v>
      </c>
      <c r="O401" s="31" t="e">
        <f>'Рейтинговая таблица организаций'!#REF!</f>
        <v>#REF!</v>
      </c>
      <c r="P401" s="31" t="e">
        <f>'Рейтинговая таблица организаций'!#REF!</f>
        <v>#REF!</v>
      </c>
      <c r="Q401" s="35" t="e">
        <f>'Рейтинговая таблица организаций'!#REF!</f>
        <v>#REF!</v>
      </c>
      <c r="R401" s="31" t="e">
        <f>'Рейтинговая таблица организаций'!#REF!</f>
        <v>#REF!</v>
      </c>
      <c r="S401" s="31" t="e">
        <f>'Рейтинговая таблица организаций'!#REF!</f>
        <v>#REF!</v>
      </c>
      <c r="T401" s="31" t="e">
        <f>'Рейтинговая таблица организаций'!#REF!</f>
        <v>#REF!</v>
      </c>
      <c r="U401" s="35" t="e">
        <f>'Рейтинговая таблица организаций'!#REF!</f>
        <v>#REF!</v>
      </c>
      <c r="V401" s="36" t="e">
        <f>'Рейтинговая таблица организаций'!#REF!</f>
        <v>#REF!</v>
      </c>
    </row>
    <row r="402" spans="1:22">
      <c r="A402" s="33" t="e">
        <f>'бланки '!#REF!</f>
        <v>#REF!</v>
      </c>
      <c r="B402" s="33" t="e">
        <f>'Рейтинговая таблица организаций'!#REF!</f>
        <v>#REF!</v>
      </c>
      <c r="C402" s="31" t="e">
        <f>'Рейтинговая таблица организаций'!#REF!</f>
        <v>#REF!</v>
      </c>
      <c r="D402" s="31" t="e">
        <f>'Рейтинговая таблица организаций'!#REF!</f>
        <v>#REF!</v>
      </c>
      <c r="E402" s="31" t="e">
        <f>'Рейтинговая таблица организаций'!#REF!</f>
        <v>#REF!</v>
      </c>
      <c r="F402" s="35" t="e">
        <f>'Рейтинговая таблица организаций'!#REF!</f>
        <v>#REF!</v>
      </c>
      <c r="G402" s="31" t="e">
        <f>'Рейтинговая таблица организаций'!#REF!</f>
        <v>#REF!</v>
      </c>
      <c r="H402" s="31" t="e">
        <f>'Рейтинговая таблица организаций'!#REF!</f>
        <v>#REF!</v>
      </c>
      <c r="I402" s="35" t="e">
        <f>'Рейтинговая таблица организаций'!#REF!</f>
        <v>#REF!</v>
      </c>
      <c r="J402" s="31" t="e">
        <f>'Рейтинговая таблица организаций'!#REF!</f>
        <v>#REF!</v>
      </c>
      <c r="K402" s="32" t="e">
        <f>'Рейтинговая таблица организаций'!#REF!</f>
        <v>#REF!</v>
      </c>
      <c r="L402" s="32" t="e">
        <f>'Рейтинговая таблица организаций'!#REF!</f>
        <v>#REF!</v>
      </c>
      <c r="M402" s="35" t="e">
        <f>'Рейтинговая таблица организаций'!#REF!</f>
        <v>#REF!</v>
      </c>
      <c r="N402" s="31" t="e">
        <f>'Рейтинговая таблица организаций'!#REF!</f>
        <v>#REF!</v>
      </c>
      <c r="O402" s="31" t="e">
        <f>'Рейтинговая таблица организаций'!#REF!</f>
        <v>#REF!</v>
      </c>
      <c r="P402" s="31" t="e">
        <f>'Рейтинговая таблица организаций'!#REF!</f>
        <v>#REF!</v>
      </c>
      <c r="Q402" s="35" t="e">
        <f>'Рейтинговая таблица организаций'!#REF!</f>
        <v>#REF!</v>
      </c>
      <c r="R402" s="31" t="e">
        <f>'Рейтинговая таблица организаций'!#REF!</f>
        <v>#REF!</v>
      </c>
      <c r="S402" s="31" t="e">
        <f>'Рейтинговая таблица организаций'!#REF!</f>
        <v>#REF!</v>
      </c>
      <c r="T402" s="31" t="e">
        <f>'Рейтинговая таблица организаций'!#REF!</f>
        <v>#REF!</v>
      </c>
      <c r="U402" s="35" t="e">
        <f>'Рейтинговая таблица организаций'!#REF!</f>
        <v>#REF!</v>
      </c>
      <c r="V402" s="36" t="e">
        <f>'Рейтинговая таблица организаций'!#REF!</f>
        <v>#REF!</v>
      </c>
    </row>
    <row r="403" spans="1:22">
      <c r="A403" s="33" t="e">
        <f>'бланки '!#REF!</f>
        <v>#REF!</v>
      </c>
      <c r="B403" s="33" t="e">
        <f>'Рейтинговая таблица организаций'!#REF!</f>
        <v>#REF!</v>
      </c>
      <c r="C403" s="31" t="e">
        <f>'Рейтинговая таблица организаций'!#REF!</f>
        <v>#REF!</v>
      </c>
      <c r="D403" s="31" t="e">
        <f>'Рейтинговая таблица организаций'!#REF!</f>
        <v>#REF!</v>
      </c>
      <c r="E403" s="31" t="e">
        <f>'Рейтинговая таблица организаций'!#REF!</f>
        <v>#REF!</v>
      </c>
      <c r="F403" s="35" t="e">
        <f>'Рейтинговая таблица организаций'!#REF!</f>
        <v>#REF!</v>
      </c>
      <c r="G403" s="31" t="e">
        <f>'Рейтинговая таблица организаций'!#REF!</f>
        <v>#REF!</v>
      </c>
      <c r="H403" s="31" t="e">
        <f>'Рейтинговая таблица организаций'!#REF!</f>
        <v>#REF!</v>
      </c>
      <c r="I403" s="35" t="e">
        <f>'Рейтинговая таблица организаций'!#REF!</f>
        <v>#REF!</v>
      </c>
      <c r="J403" s="31" t="e">
        <f>'Рейтинговая таблица организаций'!#REF!</f>
        <v>#REF!</v>
      </c>
      <c r="K403" s="32" t="e">
        <f>'Рейтинговая таблица организаций'!#REF!</f>
        <v>#REF!</v>
      </c>
      <c r="L403" s="32" t="e">
        <f>'Рейтинговая таблица организаций'!#REF!</f>
        <v>#REF!</v>
      </c>
      <c r="M403" s="35" t="e">
        <f>'Рейтинговая таблица организаций'!#REF!</f>
        <v>#REF!</v>
      </c>
      <c r="N403" s="31" t="e">
        <f>'Рейтинговая таблица организаций'!#REF!</f>
        <v>#REF!</v>
      </c>
      <c r="O403" s="31" t="e">
        <f>'Рейтинговая таблица организаций'!#REF!</f>
        <v>#REF!</v>
      </c>
      <c r="P403" s="31" t="e">
        <f>'Рейтинговая таблица организаций'!#REF!</f>
        <v>#REF!</v>
      </c>
      <c r="Q403" s="35" t="e">
        <f>'Рейтинговая таблица организаций'!#REF!</f>
        <v>#REF!</v>
      </c>
      <c r="R403" s="31" t="e">
        <f>'Рейтинговая таблица организаций'!#REF!</f>
        <v>#REF!</v>
      </c>
      <c r="S403" s="31" t="e">
        <f>'Рейтинговая таблица организаций'!#REF!</f>
        <v>#REF!</v>
      </c>
      <c r="T403" s="31" t="e">
        <f>'Рейтинговая таблица организаций'!#REF!</f>
        <v>#REF!</v>
      </c>
      <c r="U403" s="35" t="e">
        <f>'Рейтинговая таблица организаций'!#REF!</f>
        <v>#REF!</v>
      </c>
      <c r="V403" s="36" t="e">
        <f>'Рейтинговая таблица организаций'!#REF!</f>
        <v>#REF!</v>
      </c>
    </row>
    <row r="404" spans="1:22">
      <c r="A404" s="33" t="e">
        <f>'бланки '!#REF!</f>
        <v>#REF!</v>
      </c>
      <c r="B404" s="33" t="e">
        <f>'Рейтинговая таблица организаций'!#REF!</f>
        <v>#REF!</v>
      </c>
      <c r="C404" s="31" t="e">
        <f>'Рейтинговая таблица организаций'!#REF!</f>
        <v>#REF!</v>
      </c>
      <c r="D404" s="31" t="e">
        <f>'Рейтинговая таблица организаций'!#REF!</f>
        <v>#REF!</v>
      </c>
      <c r="E404" s="31" t="e">
        <f>'Рейтинговая таблица организаций'!#REF!</f>
        <v>#REF!</v>
      </c>
      <c r="F404" s="35" t="e">
        <f>'Рейтинговая таблица организаций'!#REF!</f>
        <v>#REF!</v>
      </c>
      <c r="G404" s="31" t="e">
        <f>'Рейтинговая таблица организаций'!#REF!</f>
        <v>#REF!</v>
      </c>
      <c r="H404" s="31" t="e">
        <f>'Рейтинговая таблица организаций'!#REF!</f>
        <v>#REF!</v>
      </c>
      <c r="I404" s="35" t="e">
        <f>'Рейтинговая таблица организаций'!#REF!</f>
        <v>#REF!</v>
      </c>
      <c r="J404" s="31" t="e">
        <f>'Рейтинговая таблица организаций'!#REF!</f>
        <v>#REF!</v>
      </c>
      <c r="K404" s="32" t="e">
        <f>'Рейтинговая таблица организаций'!#REF!</f>
        <v>#REF!</v>
      </c>
      <c r="L404" s="32" t="e">
        <f>'Рейтинговая таблица организаций'!#REF!</f>
        <v>#REF!</v>
      </c>
      <c r="M404" s="35" t="e">
        <f>'Рейтинговая таблица организаций'!#REF!</f>
        <v>#REF!</v>
      </c>
      <c r="N404" s="31" t="e">
        <f>'Рейтинговая таблица организаций'!#REF!</f>
        <v>#REF!</v>
      </c>
      <c r="O404" s="31" t="e">
        <f>'Рейтинговая таблица организаций'!#REF!</f>
        <v>#REF!</v>
      </c>
      <c r="P404" s="31" t="e">
        <f>'Рейтинговая таблица организаций'!#REF!</f>
        <v>#REF!</v>
      </c>
      <c r="Q404" s="35" t="e">
        <f>'Рейтинговая таблица организаций'!#REF!</f>
        <v>#REF!</v>
      </c>
      <c r="R404" s="31" t="e">
        <f>'Рейтинговая таблица организаций'!#REF!</f>
        <v>#REF!</v>
      </c>
      <c r="S404" s="31" t="e">
        <f>'Рейтинговая таблица организаций'!#REF!</f>
        <v>#REF!</v>
      </c>
      <c r="T404" s="31" t="e">
        <f>'Рейтинговая таблица организаций'!#REF!</f>
        <v>#REF!</v>
      </c>
      <c r="U404" s="35" t="e">
        <f>'Рейтинговая таблица организаций'!#REF!</f>
        <v>#REF!</v>
      </c>
      <c r="V404" s="36" t="e">
        <f>'Рейтинговая таблица организаций'!#REF!</f>
        <v>#REF!</v>
      </c>
    </row>
    <row r="405" spans="1:22">
      <c r="A405" s="33" t="e">
        <f>'бланки '!#REF!</f>
        <v>#REF!</v>
      </c>
      <c r="B405" s="33" t="e">
        <f>'Рейтинговая таблица организаций'!#REF!</f>
        <v>#REF!</v>
      </c>
      <c r="C405" s="31" t="e">
        <f>'Рейтинговая таблица организаций'!#REF!</f>
        <v>#REF!</v>
      </c>
      <c r="D405" s="31" t="e">
        <f>'Рейтинговая таблица организаций'!#REF!</f>
        <v>#REF!</v>
      </c>
      <c r="E405" s="31" t="e">
        <f>'Рейтинговая таблица организаций'!#REF!</f>
        <v>#REF!</v>
      </c>
      <c r="F405" s="35" t="e">
        <f>'Рейтинговая таблица организаций'!#REF!</f>
        <v>#REF!</v>
      </c>
      <c r="G405" s="31" t="e">
        <f>'Рейтинговая таблица организаций'!#REF!</f>
        <v>#REF!</v>
      </c>
      <c r="H405" s="31" t="e">
        <f>'Рейтинговая таблица организаций'!#REF!</f>
        <v>#REF!</v>
      </c>
      <c r="I405" s="35" t="e">
        <f>'Рейтинговая таблица организаций'!#REF!</f>
        <v>#REF!</v>
      </c>
      <c r="J405" s="31" t="e">
        <f>'Рейтинговая таблица организаций'!#REF!</f>
        <v>#REF!</v>
      </c>
      <c r="K405" s="32" t="e">
        <f>'Рейтинговая таблица организаций'!#REF!</f>
        <v>#REF!</v>
      </c>
      <c r="L405" s="32" t="e">
        <f>'Рейтинговая таблица организаций'!#REF!</f>
        <v>#REF!</v>
      </c>
      <c r="M405" s="35" t="e">
        <f>'Рейтинговая таблица организаций'!#REF!</f>
        <v>#REF!</v>
      </c>
      <c r="N405" s="31" t="e">
        <f>'Рейтинговая таблица организаций'!#REF!</f>
        <v>#REF!</v>
      </c>
      <c r="O405" s="31" t="e">
        <f>'Рейтинговая таблица организаций'!#REF!</f>
        <v>#REF!</v>
      </c>
      <c r="P405" s="31" t="e">
        <f>'Рейтинговая таблица организаций'!#REF!</f>
        <v>#REF!</v>
      </c>
      <c r="Q405" s="35" t="e">
        <f>'Рейтинговая таблица организаций'!#REF!</f>
        <v>#REF!</v>
      </c>
      <c r="R405" s="31" t="e">
        <f>'Рейтинговая таблица организаций'!#REF!</f>
        <v>#REF!</v>
      </c>
      <c r="S405" s="31" t="e">
        <f>'Рейтинговая таблица организаций'!#REF!</f>
        <v>#REF!</v>
      </c>
      <c r="T405" s="31" t="e">
        <f>'Рейтинговая таблица организаций'!#REF!</f>
        <v>#REF!</v>
      </c>
      <c r="U405" s="35" t="e">
        <f>'Рейтинговая таблица организаций'!#REF!</f>
        <v>#REF!</v>
      </c>
      <c r="V405" s="36" t="e">
        <f>'Рейтинговая таблица организаций'!#REF!</f>
        <v>#REF!</v>
      </c>
    </row>
    <row r="406" spans="1:22">
      <c r="A406" s="33" t="e">
        <f>'бланки '!#REF!</f>
        <v>#REF!</v>
      </c>
      <c r="B406" s="33" t="e">
        <f>'Рейтинговая таблица организаций'!#REF!</f>
        <v>#REF!</v>
      </c>
      <c r="C406" s="31" t="e">
        <f>'Рейтинговая таблица организаций'!#REF!</f>
        <v>#REF!</v>
      </c>
      <c r="D406" s="31" t="e">
        <f>'Рейтинговая таблица организаций'!#REF!</f>
        <v>#REF!</v>
      </c>
      <c r="E406" s="31" t="e">
        <f>'Рейтинговая таблица организаций'!#REF!</f>
        <v>#REF!</v>
      </c>
      <c r="F406" s="35" t="e">
        <f>'Рейтинговая таблица организаций'!#REF!</f>
        <v>#REF!</v>
      </c>
      <c r="G406" s="31" t="e">
        <f>'Рейтинговая таблица организаций'!#REF!</f>
        <v>#REF!</v>
      </c>
      <c r="H406" s="31" t="e">
        <f>'Рейтинговая таблица организаций'!#REF!</f>
        <v>#REF!</v>
      </c>
      <c r="I406" s="35" t="e">
        <f>'Рейтинговая таблица организаций'!#REF!</f>
        <v>#REF!</v>
      </c>
      <c r="J406" s="31" t="e">
        <f>'Рейтинговая таблица организаций'!#REF!</f>
        <v>#REF!</v>
      </c>
      <c r="K406" s="32" t="e">
        <f>'Рейтинговая таблица организаций'!#REF!</f>
        <v>#REF!</v>
      </c>
      <c r="L406" s="32" t="e">
        <f>'Рейтинговая таблица организаций'!#REF!</f>
        <v>#REF!</v>
      </c>
      <c r="M406" s="35" t="e">
        <f>'Рейтинговая таблица организаций'!#REF!</f>
        <v>#REF!</v>
      </c>
      <c r="N406" s="31" t="e">
        <f>'Рейтинговая таблица организаций'!#REF!</f>
        <v>#REF!</v>
      </c>
      <c r="O406" s="31" t="e">
        <f>'Рейтинговая таблица организаций'!#REF!</f>
        <v>#REF!</v>
      </c>
      <c r="P406" s="31" t="e">
        <f>'Рейтинговая таблица организаций'!#REF!</f>
        <v>#REF!</v>
      </c>
      <c r="Q406" s="35" t="e">
        <f>'Рейтинговая таблица организаций'!#REF!</f>
        <v>#REF!</v>
      </c>
      <c r="R406" s="31" t="e">
        <f>'Рейтинговая таблица организаций'!#REF!</f>
        <v>#REF!</v>
      </c>
      <c r="S406" s="31" t="e">
        <f>'Рейтинговая таблица организаций'!#REF!</f>
        <v>#REF!</v>
      </c>
      <c r="T406" s="31" t="e">
        <f>'Рейтинговая таблица организаций'!#REF!</f>
        <v>#REF!</v>
      </c>
      <c r="U406" s="35" t="e">
        <f>'Рейтинговая таблица организаций'!#REF!</f>
        <v>#REF!</v>
      </c>
      <c r="V406" s="36" t="e">
        <f>'Рейтинговая таблица организаций'!#REF!</f>
        <v>#REF!</v>
      </c>
    </row>
    <row r="407" spans="1:22">
      <c r="A407" s="33" t="e">
        <f>'бланки '!#REF!</f>
        <v>#REF!</v>
      </c>
      <c r="B407" s="33" t="e">
        <f>'Рейтинговая таблица организаций'!#REF!</f>
        <v>#REF!</v>
      </c>
      <c r="C407" s="31" t="e">
        <f>'Рейтинговая таблица организаций'!#REF!</f>
        <v>#REF!</v>
      </c>
      <c r="D407" s="31" t="e">
        <f>'Рейтинговая таблица организаций'!#REF!</f>
        <v>#REF!</v>
      </c>
      <c r="E407" s="31" t="e">
        <f>'Рейтинговая таблица организаций'!#REF!</f>
        <v>#REF!</v>
      </c>
      <c r="F407" s="35" t="e">
        <f>'Рейтинговая таблица организаций'!#REF!</f>
        <v>#REF!</v>
      </c>
      <c r="G407" s="31" t="e">
        <f>'Рейтинговая таблица организаций'!#REF!</f>
        <v>#REF!</v>
      </c>
      <c r="H407" s="31" t="e">
        <f>'Рейтинговая таблица организаций'!#REF!</f>
        <v>#REF!</v>
      </c>
      <c r="I407" s="35" t="e">
        <f>'Рейтинговая таблица организаций'!#REF!</f>
        <v>#REF!</v>
      </c>
      <c r="J407" s="31" t="e">
        <f>'Рейтинговая таблица организаций'!#REF!</f>
        <v>#REF!</v>
      </c>
      <c r="K407" s="32" t="e">
        <f>'Рейтинговая таблица организаций'!#REF!</f>
        <v>#REF!</v>
      </c>
      <c r="L407" s="32" t="e">
        <f>'Рейтинговая таблица организаций'!#REF!</f>
        <v>#REF!</v>
      </c>
      <c r="M407" s="35" t="e">
        <f>'Рейтинговая таблица организаций'!#REF!</f>
        <v>#REF!</v>
      </c>
      <c r="N407" s="31" t="e">
        <f>'Рейтинговая таблица организаций'!#REF!</f>
        <v>#REF!</v>
      </c>
      <c r="O407" s="31" t="e">
        <f>'Рейтинговая таблица организаций'!#REF!</f>
        <v>#REF!</v>
      </c>
      <c r="P407" s="31" t="e">
        <f>'Рейтинговая таблица организаций'!#REF!</f>
        <v>#REF!</v>
      </c>
      <c r="Q407" s="35" t="e">
        <f>'Рейтинговая таблица организаций'!#REF!</f>
        <v>#REF!</v>
      </c>
      <c r="R407" s="31" t="e">
        <f>'Рейтинговая таблица организаций'!#REF!</f>
        <v>#REF!</v>
      </c>
      <c r="S407" s="31" t="e">
        <f>'Рейтинговая таблица организаций'!#REF!</f>
        <v>#REF!</v>
      </c>
      <c r="T407" s="31" t="e">
        <f>'Рейтинговая таблица организаций'!#REF!</f>
        <v>#REF!</v>
      </c>
      <c r="U407" s="35" t="e">
        <f>'Рейтинговая таблица организаций'!#REF!</f>
        <v>#REF!</v>
      </c>
      <c r="V407" s="36" t="e">
        <f>'Рейтинговая таблица организаций'!#REF!</f>
        <v>#REF!</v>
      </c>
    </row>
    <row r="408" spans="1:22">
      <c r="A408" s="33" t="e">
        <f>'бланки '!#REF!</f>
        <v>#REF!</v>
      </c>
      <c r="B408" s="33" t="e">
        <f>'Рейтинговая таблица организаций'!#REF!</f>
        <v>#REF!</v>
      </c>
      <c r="C408" s="31" t="e">
        <f>'Рейтинговая таблица организаций'!#REF!</f>
        <v>#REF!</v>
      </c>
      <c r="D408" s="31" t="e">
        <f>'Рейтинговая таблица организаций'!#REF!</f>
        <v>#REF!</v>
      </c>
      <c r="E408" s="31" t="e">
        <f>'Рейтинговая таблица организаций'!#REF!</f>
        <v>#REF!</v>
      </c>
      <c r="F408" s="35" t="e">
        <f>'Рейтинговая таблица организаций'!#REF!</f>
        <v>#REF!</v>
      </c>
      <c r="G408" s="31" t="e">
        <f>'Рейтинговая таблица организаций'!#REF!</f>
        <v>#REF!</v>
      </c>
      <c r="H408" s="31" t="e">
        <f>'Рейтинговая таблица организаций'!#REF!</f>
        <v>#REF!</v>
      </c>
      <c r="I408" s="35" t="e">
        <f>'Рейтинговая таблица организаций'!#REF!</f>
        <v>#REF!</v>
      </c>
      <c r="J408" s="31" t="e">
        <f>'Рейтинговая таблица организаций'!#REF!</f>
        <v>#REF!</v>
      </c>
      <c r="K408" s="32" t="e">
        <f>'Рейтинговая таблица организаций'!#REF!</f>
        <v>#REF!</v>
      </c>
      <c r="L408" s="32" t="e">
        <f>'Рейтинговая таблица организаций'!#REF!</f>
        <v>#REF!</v>
      </c>
      <c r="M408" s="35" t="e">
        <f>'Рейтинговая таблица организаций'!#REF!</f>
        <v>#REF!</v>
      </c>
      <c r="N408" s="31" t="e">
        <f>'Рейтинговая таблица организаций'!#REF!</f>
        <v>#REF!</v>
      </c>
      <c r="O408" s="31" t="e">
        <f>'Рейтинговая таблица организаций'!#REF!</f>
        <v>#REF!</v>
      </c>
      <c r="P408" s="31" t="e">
        <f>'Рейтинговая таблица организаций'!#REF!</f>
        <v>#REF!</v>
      </c>
      <c r="Q408" s="35" t="e">
        <f>'Рейтинговая таблица организаций'!#REF!</f>
        <v>#REF!</v>
      </c>
      <c r="R408" s="31" t="e">
        <f>'Рейтинговая таблица организаций'!#REF!</f>
        <v>#REF!</v>
      </c>
      <c r="S408" s="31" t="e">
        <f>'Рейтинговая таблица организаций'!#REF!</f>
        <v>#REF!</v>
      </c>
      <c r="T408" s="31" t="e">
        <f>'Рейтинговая таблица организаций'!#REF!</f>
        <v>#REF!</v>
      </c>
      <c r="U408" s="35" t="e">
        <f>'Рейтинговая таблица организаций'!#REF!</f>
        <v>#REF!</v>
      </c>
      <c r="V408" s="36" t="e">
        <f>'Рейтинговая таблица организаций'!#REF!</f>
        <v>#REF!</v>
      </c>
    </row>
    <row r="409" spans="1:22">
      <c r="A409" s="33" t="e">
        <f>'бланки '!#REF!</f>
        <v>#REF!</v>
      </c>
      <c r="B409" s="33" t="e">
        <f>'Рейтинговая таблица организаций'!#REF!</f>
        <v>#REF!</v>
      </c>
      <c r="C409" s="31" t="e">
        <f>'Рейтинговая таблица организаций'!#REF!</f>
        <v>#REF!</v>
      </c>
      <c r="D409" s="31" t="e">
        <f>'Рейтинговая таблица организаций'!#REF!</f>
        <v>#REF!</v>
      </c>
      <c r="E409" s="31" t="e">
        <f>'Рейтинговая таблица организаций'!#REF!</f>
        <v>#REF!</v>
      </c>
      <c r="F409" s="35" t="e">
        <f>'Рейтинговая таблица организаций'!#REF!</f>
        <v>#REF!</v>
      </c>
      <c r="G409" s="31" t="e">
        <f>'Рейтинговая таблица организаций'!#REF!</f>
        <v>#REF!</v>
      </c>
      <c r="H409" s="31" t="e">
        <f>'Рейтинговая таблица организаций'!#REF!</f>
        <v>#REF!</v>
      </c>
      <c r="I409" s="35" t="e">
        <f>'Рейтинговая таблица организаций'!#REF!</f>
        <v>#REF!</v>
      </c>
      <c r="J409" s="31" t="e">
        <f>'Рейтинговая таблица организаций'!#REF!</f>
        <v>#REF!</v>
      </c>
      <c r="K409" s="32" t="e">
        <f>'Рейтинговая таблица организаций'!#REF!</f>
        <v>#REF!</v>
      </c>
      <c r="L409" s="32" t="e">
        <f>'Рейтинговая таблица организаций'!#REF!</f>
        <v>#REF!</v>
      </c>
      <c r="M409" s="35" t="e">
        <f>'Рейтинговая таблица организаций'!#REF!</f>
        <v>#REF!</v>
      </c>
      <c r="N409" s="31" t="e">
        <f>'Рейтинговая таблица организаций'!#REF!</f>
        <v>#REF!</v>
      </c>
      <c r="O409" s="31" t="e">
        <f>'Рейтинговая таблица организаций'!#REF!</f>
        <v>#REF!</v>
      </c>
      <c r="P409" s="31" t="e">
        <f>'Рейтинговая таблица организаций'!#REF!</f>
        <v>#REF!</v>
      </c>
      <c r="Q409" s="35" t="e">
        <f>'Рейтинговая таблица организаций'!#REF!</f>
        <v>#REF!</v>
      </c>
      <c r="R409" s="31" t="e">
        <f>'Рейтинговая таблица организаций'!#REF!</f>
        <v>#REF!</v>
      </c>
      <c r="S409" s="31" t="e">
        <f>'Рейтинговая таблица организаций'!#REF!</f>
        <v>#REF!</v>
      </c>
      <c r="T409" s="31" t="e">
        <f>'Рейтинговая таблица организаций'!#REF!</f>
        <v>#REF!</v>
      </c>
      <c r="U409" s="35" t="e">
        <f>'Рейтинговая таблица организаций'!#REF!</f>
        <v>#REF!</v>
      </c>
      <c r="V409" s="36" t="e">
        <f>'Рейтинговая таблица организаций'!#REF!</f>
        <v>#REF!</v>
      </c>
    </row>
    <row r="410" spans="1:22">
      <c r="A410" s="33" t="e">
        <f>'бланки '!#REF!</f>
        <v>#REF!</v>
      </c>
      <c r="B410" s="33" t="e">
        <f>'Рейтинговая таблица организаций'!#REF!</f>
        <v>#REF!</v>
      </c>
      <c r="C410" s="31" t="e">
        <f>'Рейтинговая таблица организаций'!#REF!</f>
        <v>#REF!</v>
      </c>
      <c r="D410" s="31" t="e">
        <f>'Рейтинговая таблица организаций'!#REF!</f>
        <v>#REF!</v>
      </c>
      <c r="E410" s="31" t="e">
        <f>'Рейтинговая таблица организаций'!#REF!</f>
        <v>#REF!</v>
      </c>
      <c r="F410" s="35" t="e">
        <f>'Рейтинговая таблица организаций'!#REF!</f>
        <v>#REF!</v>
      </c>
      <c r="G410" s="31" t="e">
        <f>'Рейтинговая таблица организаций'!#REF!</f>
        <v>#REF!</v>
      </c>
      <c r="H410" s="31" t="e">
        <f>'Рейтинговая таблица организаций'!#REF!</f>
        <v>#REF!</v>
      </c>
      <c r="I410" s="35" t="e">
        <f>'Рейтинговая таблица организаций'!#REF!</f>
        <v>#REF!</v>
      </c>
      <c r="J410" s="31" t="e">
        <f>'Рейтинговая таблица организаций'!#REF!</f>
        <v>#REF!</v>
      </c>
      <c r="K410" s="32" t="e">
        <f>'Рейтинговая таблица организаций'!#REF!</f>
        <v>#REF!</v>
      </c>
      <c r="L410" s="32" t="e">
        <f>'Рейтинговая таблица организаций'!#REF!</f>
        <v>#REF!</v>
      </c>
      <c r="M410" s="35" t="e">
        <f>'Рейтинговая таблица организаций'!#REF!</f>
        <v>#REF!</v>
      </c>
      <c r="N410" s="31" t="e">
        <f>'Рейтинговая таблица организаций'!#REF!</f>
        <v>#REF!</v>
      </c>
      <c r="O410" s="31" t="e">
        <f>'Рейтинговая таблица организаций'!#REF!</f>
        <v>#REF!</v>
      </c>
      <c r="P410" s="31" t="e">
        <f>'Рейтинговая таблица организаций'!#REF!</f>
        <v>#REF!</v>
      </c>
      <c r="Q410" s="35" t="e">
        <f>'Рейтинговая таблица организаций'!#REF!</f>
        <v>#REF!</v>
      </c>
      <c r="R410" s="31" t="e">
        <f>'Рейтинговая таблица организаций'!#REF!</f>
        <v>#REF!</v>
      </c>
      <c r="S410" s="31" t="e">
        <f>'Рейтинговая таблица организаций'!#REF!</f>
        <v>#REF!</v>
      </c>
      <c r="T410" s="31" t="e">
        <f>'Рейтинговая таблица организаций'!#REF!</f>
        <v>#REF!</v>
      </c>
      <c r="U410" s="35" t="e">
        <f>'Рейтинговая таблица организаций'!#REF!</f>
        <v>#REF!</v>
      </c>
      <c r="V410" s="36" t="e">
        <f>'Рейтинговая таблица организаций'!#REF!</f>
        <v>#REF!</v>
      </c>
    </row>
    <row r="411" spans="1:22">
      <c r="A411" s="33" t="e">
        <f>'бланки '!#REF!</f>
        <v>#REF!</v>
      </c>
      <c r="B411" s="33" t="e">
        <f>'Рейтинговая таблица организаций'!#REF!</f>
        <v>#REF!</v>
      </c>
      <c r="C411" s="31" t="e">
        <f>'Рейтинговая таблица организаций'!#REF!</f>
        <v>#REF!</v>
      </c>
      <c r="D411" s="31" t="e">
        <f>'Рейтинговая таблица организаций'!#REF!</f>
        <v>#REF!</v>
      </c>
      <c r="E411" s="31" t="e">
        <f>'Рейтинговая таблица организаций'!#REF!</f>
        <v>#REF!</v>
      </c>
      <c r="F411" s="35" t="e">
        <f>'Рейтинговая таблица организаций'!#REF!</f>
        <v>#REF!</v>
      </c>
      <c r="G411" s="31" t="e">
        <f>'Рейтинговая таблица организаций'!#REF!</f>
        <v>#REF!</v>
      </c>
      <c r="H411" s="31" t="e">
        <f>'Рейтинговая таблица организаций'!#REF!</f>
        <v>#REF!</v>
      </c>
      <c r="I411" s="35" t="e">
        <f>'Рейтинговая таблица организаций'!#REF!</f>
        <v>#REF!</v>
      </c>
      <c r="J411" s="31" t="e">
        <f>'Рейтинговая таблица организаций'!#REF!</f>
        <v>#REF!</v>
      </c>
      <c r="K411" s="32" t="e">
        <f>'Рейтинговая таблица организаций'!#REF!</f>
        <v>#REF!</v>
      </c>
      <c r="L411" s="32" t="e">
        <f>'Рейтинговая таблица организаций'!#REF!</f>
        <v>#REF!</v>
      </c>
      <c r="M411" s="35" t="e">
        <f>'Рейтинговая таблица организаций'!#REF!</f>
        <v>#REF!</v>
      </c>
      <c r="N411" s="31" t="e">
        <f>'Рейтинговая таблица организаций'!#REF!</f>
        <v>#REF!</v>
      </c>
      <c r="O411" s="31" t="e">
        <f>'Рейтинговая таблица организаций'!#REF!</f>
        <v>#REF!</v>
      </c>
      <c r="P411" s="31" t="e">
        <f>'Рейтинговая таблица организаций'!#REF!</f>
        <v>#REF!</v>
      </c>
      <c r="Q411" s="35" t="e">
        <f>'Рейтинговая таблица организаций'!#REF!</f>
        <v>#REF!</v>
      </c>
      <c r="R411" s="31" t="e">
        <f>'Рейтинговая таблица организаций'!#REF!</f>
        <v>#REF!</v>
      </c>
      <c r="S411" s="31" t="e">
        <f>'Рейтинговая таблица организаций'!#REF!</f>
        <v>#REF!</v>
      </c>
      <c r="T411" s="31" t="e">
        <f>'Рейтинговая таблица организаций'!#REF!</f>
        <v>#REF!</v>
      </c>
      <c r="U411" s="35" t="e">
        <f>'Рейтинговая таблица организаций'!#REF!</f>
        <v>#REF!</v>
      </c>
      <c r="V411" s="36" t="e">
        <f>'Рейтинговая таблица организаций'!#REF!</f>
        <v>#REF!</v>
      </c>
    </row>
    <row r="412" spans="1:22">
      <c r="A412" s="33" t="e">
        <f>'бланки '!#REF!</f>
        <v>#REF!</v>
      </c>
      <c r="B412" s="33" t="e">
        <f>'Рейтинговая таблица организаций'!#REF!</f>
        <v>#REF!</v>
      </c>
      <c r="C412" s="31" t="e">
        <f>'Рейтинговая таблица организаций'!#REF!</f>
        <v>#REF!</v>
      </c>
      <c r="D412" s="31" t="e">
        <f>'Рейтинговая таблица организаций'!#REF!</f>
        <v>#REF!</v>
      </c>
      <c r="E412" s="31" t="e">
        <f>'Рейтинговая таблица организаций'!#REF!</f>
        <v>#REF!</v>
      </c>
      <c r="F412" s="35" t="e">
        <f>'Рейтинговая таблица организаций'!#REF!</f>
        <v>#REF!</v>
      </c>
      <c r="G412" s="31" t="e">
        <f>'Рейтинговая таблица организаций'!#REF!</f>
        <v>#REF!</v>
      </c>
      <c r="H412" s="31" t="e">
        <f>'Рейтинговая таблица организаций'!#REF!</f>
        <v>#REF!</v>
      </c>
      <c r="I412" s="35" t="e">
        <f>'Рейтинговая таблица организаций'!#REF!</f>
        <v>#REF!</v>
      </c>
      <c r="J412" s="31" t="e">
        <f>'Рейтинговая таблица организаций'!#REF!</f>
        <v>#REF!</v>
      </c>
      <c r="K412" s="32" t="e">
        <f>'Рейтинговая таблица организаций'!#REF!</f>
        <v>#REF!</v>
      </c>
      <c r="L412" s="32" t="e">
        <f>'Рейтинговая таблица организаций'!#REF!</f>
        <v>#REF!</v>
      </c>
      <c r="M412" s="35" t="e">
        <f>'Рейтинговая таблица организаций'!#REF!</f>
        <v>#REF!</v>
      </c>
      <c r="N412" s="31" t="e">
        <f>'Рейтинговая таблица организаций'!#REF!</f>
        <v>#REF!</v>
      </c>
      <c r="O412" s="31" t="e">
        <f>'Рейтинговая таблица организаций'!#REF!</f>
        <v>#REF!</v>
      </c>
      <c r="P412" s="31" t="e">
        <f>'Рейтинговая таблица организаций'!#REF!</f>
        <v>#REF!</v>
      </c>
      <c r="Q412" s="35" t="e">
        <f>'Рейтинговая таблица организаций'!#REF!</f>
        <v>#REF!</v>
      </c>
      <c r="R412" s="31" t="e">
        <f>'Рейтинговая таблица организаций'!#REF!</f>
        <v>#REF!</v>
      </c>
      <c r="S412" s="31" t="e">
        <f>'Рейтинговая таблица организаций'!#REF!</f>
        <v>#REF!</v>
      </c>
      <c r="T412" s="31" t="e">
        <f>'Рейтинговая таблица организаций'!#REF!</f>
        <v>#REF!</v>
      </c>
      <c r="U412" s="35" t="e">
        <f>'Рейтинговая таблица организаций'!#REF!</f>
        <v>#REF!</v>
      </c>
      <c r="V412" s="36" t="e">
        <f>'Рейтинговая таблица организаций'!#REF!</f>
        <v>#REF!</v>
      </c>
    </row>
    <row r="413" spans="1:22">
      <c r="A413" s="33" t="e">
        <f>'бланки '!#REF!</f>
        <v>#REF!</v>
      </c>
      <c r="B413" s="33" t="e">
        <f>'Рейтинговая таблица организаций'!#REF!</f>
        <v>#REF!</v>
      </c>
      <c r="C413" s="31" t="e">
        <f>'Рейтинговая таблица организаций'!#REF!</f>
        <v>#REF!</v>
      </c>
      <c r="D413" s="31" t="e">
        <f>'Рейтинговая таблица организаций'!#REF!</f>
        <v>#REF!</v>
      </c>
      <c r="E413" s="31" t="e">
        <f>'Рейтинговая таблица организаций'!#REF!</f>
        <v>#REF!</v>
      </c>
      <c r="F413" s="35" t="e">
        <f>'Рейтинговая таблица организаций'!#REF!</f>
        <v>#REF!</v>
      </c>
      <c r="G413" s="31" t="e">
        <f>'Рейтинговая таблица организаций'!#REF!</f>
        <v>#REF!</v>
      </c>
      <c r="H413" s="31" t="e">
        <f>'Рейтинговая таблица организаций'!#REF!</f>
        <v>#REF!</v>
      </c>
      <c r="I413" s="35" t="e">
        <f>'Рейтинговая таблица организаций'!#REF!</f>
        <v>#REF!</v>
      </c>
      <c r="J413" s="31" t="e">
        <f>'Рейтинговая таблица организаций'!#REF!</f>
        <v>#REF!</v>
      </c>
      <c r="K413" s="32" t="e">
        <f>'Рейтинговая таблица организаций'!#REF!</f>
        <v>#REF!</v>
      </c>
      <c r="L413" s="32" t="e">
        <f>'Рейтинговая таблица организаций'!#REF!</f>
        <v>#REF!</v>
      </c>
      <c r="M413" s="35" t="e">
        <f>'Рейтинговая таблица организаций'!#REF!</f>
        <v>#REF!</v>
      </c>
      <c r="N413" s="31" t="e">
        <f>'Рейтинговая таблица организаций'!#REF!</f>
        <v>#REF!</v>
      </c>
      <c r="O413" s="31" t="e">
        <f>'Рейтинговая таблица организаций'!#REF!</f>
        <v>#REF!</v>
      </c>
      <c r="P413" s="31" t="e">
        <f>'Рейтинговая таблица организаций'!#REF!</f>
        <v>#REF!</v>
      </c>
      <c r="Q413" s="35" t="e">
        <f>'Рейтинговая таблица организаций'!#REF!</f>
        <v>#REF!</v>
      </c>
      <c r="R413" s="31" t="e">
        <f>'Рейтинговая таблица организаций'!#REF!</f>
        <v>#REF!</v>
      </c>
      <c r="S413" s="31" t="e">
        <f>'Рейтинговая таблица организаций'!#REF!</f>
        <v>#REF!</v>
      </c>
      <c r="T413" s="31" t="e">
        <f>'Рейтинговая таблица организаций'!#REF!</f>
        <v>#REF!</v>
      </c>
      <c r="U413" s="35" t="e">
        <f>'Рейтинговая таблица организаций'!#REF!</f>
        <v>#REF!</v>
      </c>
      <c r="V413" s="36" t="e">
        <f>'Рейтинговая таблица организаций'!#REF!</f>
        <v>#REF!</v>
      </c>
    </row>
    <row r="414" spans="1:22">
      <c r="A414" s="33" t="e">
        <f>'бланки '!#REF!</f>
        <v>#REF!</v>
      </c>
      <c r="B414" s="33" t="e">
        <f>'Рейтинговая таблица организаций'!#REF!</f>
        <v>#REF!</v>
      </c>
      <c r="C414" s="31" t="e">
        <f>'Рейтинговая таблица организаций'!#REF!</f>
        <v>#REF!</v>
      </c>
      <c r="D414" s="31" t="e">
        <f>'Рейтинговая таблица организаций'!#REF!</f>
        <v>#REF!</v>
      </c>
      <c r="E414" s="31" t="e">
        <f>'Рейтинговая таблица организаций'!#REF!</f>
        <v>#REF!</v>
      </c>
      <c r="F414" s="35" t="e">
        <f>'Рейтинговая таблица организаций'!#REF!</f>
        <v>#REF!</v>
      </c>
      <c r="G414" s="31" t="e">
        <f>'Рейтинговая таблица организаций'!#REF!</f>
        <v>#REF!</v>
      </c>
      <c r="H414" s="31" t="e">
        <f>'Рейтинговая таблица организаций'!#REF!</f>
        <v>#REF!</v>
      </c>
      <c r="I414" s="35" t="e">
        <f>'Рейтинговая таблица организаций'!#REF!</f>
        <v>#REF!</v>
      </c>
      <c r="J414" s="31" t="e">
        <f>'Рейтинговая таблица организаций'!#REF!</f>
        <v>#REF!</v>
      </c>
      <c r="K414" s="32" t="e">
        <f>'Рейтинговая таблица организаций'!#REF!</f>
        <v>#REF!</v>
      </c>
      <c r="L414" s="32" t="e">
        <f>'Рейтинговая таблица организаций'!#REF!</f>
        <v>#REF!</v>
      </c>
      <c r="M414" s="35" t="e">
        <f>'Рейтинговая таблица организаций'!#REF!</f>
        <v>#REF!</v>
      </c>
      <c r="N414" s="31" t="e">
        <f>'Рейтинговая таблица организаций'!#REF!</f>
        <v>#REF!</v>
      </c>
      <c r="O414" s="31" t="e">
        <f>'Рейтинговая таблица организаций'!#REF!</f>
        <v>#REF!</v>
      </c>
      <c r="P414" s="31" t="e">
        <f>'Рейтинговая таблица организаций'!#REF!</f>
        <v>#REF!</v>
      </c>
      <c r="Q414" s="35" t="e">
        <f>'Рейтинговая таблица организаций'!#REF!</f>
        <v>#REF!</v>
      </c>
      <c r="R414" s="31" t="e">
        <f>'Рейтинговая таблица организаций'!#REF!</f>
        <v>#REF!</v>
      </c>
      <c r="S414" s="31" t="e">
        <f>'Рейтинговая таблица организаций'!#REF!</f>
        <v>#REF!</v>
      </c>
      <c r="T414" s="31" t="e">
        <f>'Рейтинговая таблица организаций'!#REF!</f>
        <v>#REF!</v>
      </c>
      <c r="U414" s="35" t="e">
        <f>'Рейтинговая таблица организаций'!#REF!</f>
        <v>#REF!</v>
      </c>
      <c r="V414" s="36" t="e">
        <f>'Рейтинговая таблица организаций'!#REF!</f>
        <v>#REF!</v>
      </c>
    </row>
    <row r="415" spans="1:22">
      <c r="A415" s="33" t="e">
        <f>'бланки '!#REF!</f>
        <v>#REF!</v>
      </c>
      <c r="B415" s="33" t="e">
        <f>'Рейтинговая таблица организаций'!#REF!</f>
        <v>#REF!</v>
      </c>
      <c r="C415" s="31" t="e">
        <f>'Рейтинговая таблица организаций'!#REF!</f>
        <v>#REF!</v>
      </c>
      <c r="D415" s="31" t="e">
        <f>'Рейтинговая таблица организаций'!#REF!</f>
        <v>#REF!</v>
      </c>
      <c r="E415" s="31" t="e">
        <f>'Рейтинговая таблица организаций'!#REF!</f>
        <v>#REF!</v>
      </c>
      <c r="F415" s="35" t="e">
        <f>'Рейтинговая таблица организаций'!#REF!</f>
        <v>#REF!</v>
      </c>
      <c r="G415" s="31" t="e">
        <f>'Рейтинговая таблица организаций'!#REF!</f>
        <v>#REF!</v>
      </c>
      <c r="H415" s="31" t="e">
        <f>'Рейтинговая таблица организаций'!#REF!</f>
        <v>#REF!</v>
      </c>
      <c r="I415" s="35" t="e">
        <f>'Рейтинговая таблица организаций'!#REF!</f>
        <v>#REF!</v>
      </c>
      <c r="J415" s="31" t="e">
        <f>'Рейтинговая таблица организаций'!#REF!</f>
        <v>#REF!</v>
      </c>
      <c r="K415" s="32" t="e">
        <f>'Рейтинговая таблица организаций'!#REF!</f>
        <v>#REF!</v>
      </c>
      <c r="L415" s="32" t="e">
        <f>'Рейтинговая таблица организаций'!#REF!</f>
        <v>#REF!</v>
      </c>
      <c r="M415" s="35" t="e">
        <f>'Рейтинговая таблица организаций'!#REF!</f>
        <v>#REF!</v>
      </c>
      <c r="N415" s="31" t="e">
        <f>'Рейтинговая таблица организаций'!#REF!</f>
        <v>#REF!</v>
      </c>
      <c r="O415" s="31" t="e">
        <f>'Рейтинговая таблица организаций'!#REF!</f>
        <v>#REF!</v>
      </c>
      <c r="P415" s="31" t="e">
        <f>'Рейтинговая таблица организаций'!#REF!</f>
        <v>#REF!</v>
      </c>
      <c r="Q415" s="35" t="e">
        <f>'Рейтинговая таблица организаций'!#REF!</f>
        <v>#REF!</v>
      </c>
      <c r="R415" s="31" t="e">
        <f>'Рейтинговая таблица организаций'!#REF!</f>
        <v>#REF!</v>
      </c>
      <c r="S415" s="31" t="e">
        <f>'Рейтинговая таблица организаций'!#REF!</f>
        <v>#REF!</v>
      </c>
      <c r="T415" s="31" t="e">
        <f>'Рейтинговая таблица организаций'!#REF!</f>
        <v>#REF!</v>
      </c>
      <c r="U415" s="35" t="e">
        <f>'Рейтинговая таблица организаций'!#REF!</f>
        <v>#REF!</v>
      </c>
      <c r="V415" s="36" t="e">
        <f>'Рейтинговая таблица организаций'!#REF!</f>
        <v>#REF!</v>
      </c>
    </row>
    <row r="416" spans="1:22">
      <c r="A416" s="33" t="e">
        <f>'бланки '!#REF!</f>
        <v>#REF!</v>
      </c>
      <c r="B416" s="33" t="e">
        <f>'Рейтинговая таблица организаций'!#REF!</f>
        <v>#REF!</v>
      </c>
      <c r="C416" s="31" t="e">
        <f>'Рейтинговая таблица организаций'!#REF!</f>
        <v>#REF!</v>
      </c>
      <c r="D416" s="31" t="e">
        <f>'Рейтинговая таблица организаций'!#REF!</f>
        <v>#REF!</v>
      </c>
      <c r="E416" s="31" t="e">
        <f>'Рейтинговая таблица организаций'!#REF!</f>
        <v>#REF!</v>
      </c>
      <c r="F416" s="35" t="e">
        <f>'Рейтинговая таблица организаций'!#REF!</f>
        <v>#REF!</v>
      </c>
      <c r="G416" s="31" t="e">
        <f>'Рейтинговая таблица организаций'!#REF!</f>
        <v>#REF!</v>
      </c>
      <c r="H416" s="31" t="e">
        <f>'Рейтинговая таблица организаций'!#REF!</f>
        <v>#REF!</v>
      </c>
      <c r="I416" s="35" t="e">
        <f>'Рейтинговая таблица организаций'!#REF!</f>
        <v>#REF!</v>
      </c>
      <c r="J416" s="31" t="e">
        <f>'Рейтинговая таблица организаций'!#REF!</f>
        <v>#REF!</v>
      </c>
      <c r="K416" s="32" t="e">
        <f>'Рейтинговая таблица организаций'!#REF!</f>
        <v>#REF!</v>
      </c>
      <c r="L416" s="32" t="e">
        <f>'Рейтинговая таблица организаций'!#REF!</f>
        <v>#REF!</v>
      </c>
      <c r="M416" s="35" t="e">
        <f>'Рейтинговая таблица организаций'!#REF!</f>
        <v>#REF!</v>
      </c>
      <c r="N416" s="31" t="e">
        <f>'Рейтинговая таблица организаций'!#REF!</f>
        <v>#REF!</v>
      </c>
      <c r="O416" s="31" t="e">
        <f>'Рейтинговая таблица организаций'!#REF!</f>
        <v>#REF!</v>
      </c>
      <c r="P416" s="31" t="e">
        <f>'Рейтинговая таблица организаций'!#REF!</f>
        <v>#REF!</v>
      </c>
      <c r="Q416" s="35" t="e">
        <f>'Рейтинговая таблица организаций'!#REF!</f>
        <v>#REF!</v>
      </c>
      <c r="R416" s="31" t="e">
        <f>'Рейтинговая таблица организаций'!#REF!</f>
        <v>#REF!</v>
      </c>
      <c r="S416" s="31" t="e">
        <f>'Рейтинговая таблица организаций'!#REF!</f>
        <v>#REF!</v>
      </c>
      <c r="T416" s="31" t="e">
        <f>'Рейтинговая таблица организаций'!#REF!</f>
        <v>#REF!</v>
      </c>
      <c r="U416" s="35" t="e">
        <f>'Рейтинговая таблица организаций'!#REF!</f>
        <v>#REF!</v>
      </c>
      <c r="V416" s="36" t="e">
        <f>'Рейтинговая таблица организаций'!#REF!</f>
        <v>#REF!</v>
      </c>
    </row>
    <row r="417" spans="1:22">
      <c r="A417" s="33" t="e">
        <f>'бланки '!#REF!</f>
        <v>#REF!</v>
      </c>
      <c r="B417" s="33" t="e">
        <f>'Рейтинговая таблица организаций'!#REF!</f>
        <v>#REF!</v>
      </c>
      <c r="C417" s="31" t="e">
        <f>'Рейтинговая таблица организаций'!#REF!</f>
        <v>#REF!</v>
      </c>
      <c r="D417" s="31" t="e">
        <f>'Рейтинговая таблица организаций'!#REF!</f>
        <v>#REF!</v>
      </c>
      <c r="E417" s="31" t="e">
        <f>'Рейтинговая таблица организаций'!#REF!</f>
        <v>#REF!</v>
      </c>
      <c r="F417" s="35" t="e">
        <f>'Рейтинговая таблица организаций'!#REF!</f>
        <v>#REF!</v>
      </c>
      <c r="G417" s="31" t="e">
        <f>'Рейтинговая таблица организаций'!#REF!</f>
        <v>#REF!</v>
      </c>
      <c r="H417" s="31" t="e">
        <f>'Рейтинговая таблица организаций'!#REF!</f>
        <v>#REF!</v>
      </c>
      <c r="I417" s="35" t="e">
        <f>'Рейтинговая таблица организаций'!#REF!</f>
        <v>#REF!</v>
      </c>
      <c r="J417" s="31" t="e">
        <f>'Рейтинговая таблица организаций'!#REF!</f>
        <v>#REF!</v>
      </c>
      <c r="K417" s="32" t="e">
        <f>'Рейтинговая таблица организаций'!#REF!</f>
        <v>#REF!</v>
      </c>
      <c r="L417" s="32" t="e">
        <f>'Рейтинговая таблица организаций'!#REF!</f>
        <v>#REF!</v>
      </c>
      <c r="M417" s="35" t="e">
        <f>'Рейтинговая таблица организаций'!#REF!</f>
        <v>#REF!</v>
      </c>
      <c r="N417" s="31" t="e">
        <f>'Рейтинговая таблица организаций'!#REF!</f>
        <v>#REF!</v>
      </c>
      <c r="O417" s="31" t="e">
        <f>'Рейтинговая таблица организаций'!#REF!</f>
        <v>#REF!</v>
      </c>
      <c r="P417" s="31" t="e">
        <f>'Рейтинговая таблица организаций'!#REF!</f>
        <v>#REF!</v>
      </c>
      <c r="Q417" s="35" t="e">
        <f>'Рейтинговая таблица организаций'!#REF!</f>
        <v>#REF!</v>
      </c>
      <c r="R417" s="31" t="e">
        <f>'Рейтинговая таблица организаций'!#REF!</f>
        <v>#REF!</v>
      </c>
      <c r="S417" s="31" t="e">
        <f>'Рейтинговая таблица организаций'!#REF!</f>
        <v>#REF!</v>
      </c>
      <c r="T417" s="31" t="e">
        <f>'Рейтинговая таблица организаций'!#REF!</f>
        <v>#REF!</v>
      </c>
      <c r="U417" s="35" t="e">
        <f>'Рейтинговая таблица организаций'!#REF!</f>
        <v>#REF!</v>
      </c>
      <c r="V417" s="36" t="e">
        <f>'Рейтинговая таблица организаций'!#REF!</f>
        <v>#REF!</v>
      </c>
    </row>
    <row r="418" spans="1:22">
      <c r="A418" s="33" t="e">
        <f>'бланки '!#REF!</f>
        <v>#REF!</v>
      </c>
      <c r="B418" s="33" t="e">
        <f>'Рейтинговая таблица организаций'!#REF!</f>
        <v>#REF!</v>
      </c>
      <c r="C418" s="31" t="e">
        <f>'Рейтинговая таблица организаций'!#REF!</f>
        <v>#REF!</v>
      </c>
      <c r="D418" s="31" t="e">
        <f>'Рейтинговая таблица организаций'!#REF!</f>
        <v>#REF!</v>
      </c>
      <c r="E418" s="31" t="e">
        <f>'Рейтинговая таблица организаций'!#REF!</f>
        <v>#REF!</v>
      </c>
      <c r="F418" s="35" t="e">
        <f>'Рейтинговая таблица организаций'!#REF!</f>
        <v>#REF!</v>
      </c>
      <c r="G418" s="31" t="e">
        <f>'Рейтинговая таблица организаций'!#REF!</f>
        <v>#REF!</v>
      </c>
      <c r="H418" s="31" t="e">
        <f>'Рейтинговая таблица организаций'!#REF!</f>
        <v>#REF!</v>
      </c>
      <c r="I418" s="35" t="e">
        <f>'Рейтинговая таблица организаций'!#REF!</f>
        <v>#REF!</v>
      </c>
      <c r="J418" s="31" t="e">
        <f>'Рейтинговая таблица организаций'!#REF!</f>
        <v>#REF!</v>
      </c>
      <c r="K418" s="32" t="e">
        <f>'Рейтинговая таблица организаций'!#REF!</f>
        <v>#REF!</v>
      </c>
      <c r="L418" s="32" t="e">
        <f>'Рейтинговая таблица организаций'!#REF!</f>
        <v>#REF!</v>
      </c>
      <c r="M418" s="35" t="e">
        <f>'Рейтинговая таблица организаций'!#REF!</f>
        <v>#REF!</v>
      </c>
      <c r="N418" s="31" t="e">
        <f>'Рейтинговая таблица организаций'!#REF!</f>
        <v>#REF!</v>
      </c>
      <c r="O418" s="31" t="e">
        <f>'Рейтинговая таблица организаций'!#REF!</f>
        <v>#REF!</v>
      </c>
      <c r="P418" s="31" t="e">
        <f>'Рейтинговая таблица организаций'!#REF!</f>
        <v>#REF!</v>
      </c>
      <c r="Q418" s="35" t="e">
        <f>'Рейтинговая таблица организаций'!#REF!</f>
        <v>#REF!</v>
      </c>
      <c r="R418" s="31" t="e">
        <f>'Рейтинговая таблица организаций'!#REF!</f>
        <v>#REF!</v>
      </c>
      <c r="S418" s="31" t="e">
        <f>'Рейтинговая таблица организаций'!#REF!</f>
        <v>#REF!</v>
      </c>
      <c r="T418" s="31" t="e">
        <f>'Рейтинговая таблица организаций'!#REF!</f>
        <v>#REF!</v>
      </c>
      <c r="U418" s="35" t="e">
        <f>'Рейтинговая таблица организаций'!#REF!</f>
        <v>#REF!</v>
      </c>
      <c r="V418" s="36" t="e">
        <f>'Рейтинговая таблица организаций'!#REF!</f>
        <v>#REF!</v>
      </c>
    </row>
    <row r="419" spans="1:22">
      <c r="A419" s="33" t="e">
        <f>'бланки '!#REF!</f>
        <v>#REF!</v>
      </c>
      <c r="B419" s="33" t="e">
        <f>'Рейтинговая таблица организаций'!#REF!</f>
        <v>#REF!</v>
      </c>
      <c r="C419" s="31" t="e">
        <f>'Рейтинговая таблица организаций'!#REF!</f>
        <v>#REF!</v>
      </c>
      <c r="D419" s="31" t="e">
        <f>'Рейтинговая таблица организаций'!#REF!</f>
        <v>#REF!</v>
      </c>
      <c r="E419" s="31" t="e">
        <f>'Рейтинговая таблица организаций'!#REF!</f>
        <v>#REF!</v>
      </c>
      <c r="F419" s="35" t="e">
        <f>'Рейтинговая таблица организаций'!#REF!</f>
        <v>#REF!</v>
      </c>
      <c r="G419" s="31" t="e">
        <f>'Рейтинговая таблица организаций'!#REF!</f>
        <v>#REF!</v>
      </c>
      <c r="H419" s="31" t="e">
        <f>'Рейтинговая таблица организаций'!#REF!</f>
        <v>#REF!</v>
      </c>
      <c r="I419" s="35" t="e">
        <f>'Рейтинговая таблица организаций'!#REF!</f>
        <v>#REF!</v>
      </c>
      <c r="J419" s="31" t="e">
        <f>'Рейтинговая таблица организаций'!#REF!</f>
        <v>#REF!</v>
      </c>
      <c r="K419" s="32" t="e">
        <f>'Рейтинговая таблица организаций'!#REF!</f>
        <v>#REF!</v>
      </c>
      <c r="L419" s="32" t="e">
        <f>'Рейтинговая таблица организаций'!#REF!</f>
        <v>#REF!</v>
      </c>
      <c r="M419" s="35" t="e">
        <f>'Рейтинговая таблица организаций'!#REF!</f>
        <v>#REF!</v>
      </c>
      <c r="N419" s="31" t="e">
        <f>'Рейтинговая таблица организаций'!#REF!</f>
        <v>#REF!</v>
      </c>
      <c r="O419" s="31" t="e">
        <f>'Рейтинговая таблица организаций'!#REF!</f>
        <v>#REF!</v>
      </c>
      <c r="P419" s="31" t="e">
        <f>'Рейтинговая таблица организаций'!#REF!</f>
        <v>#REF!</v>
      </c>
      <c r="Q419" s="35" t="e">
        <f>'Рейтинговая таблица организаций'!#REF!</f>
        <v>#REF!</v>
      </c>
      <c r="R419" s="31" t="e">
        <f>'Рейтинговая таблица организаций'!#REF!</f>
        <v>#REF!</v>
      </c>
      <c r="S419" s="31" t="e">
        <f>'Рейтинговая таблица организаций'!#REF!</f>
        <v>#REF!</v>
      </c>
      <c r="T419" s="31" t="e">
        <f>'Рейтинговая таблица организаций'!#REF!</f>
        <v>#REF!</v>
      </c>
      <c r="U419" s="35" t="e">
        <f>'Рейтинговая таблица организаций'!#REF!</f>
        <v>#REF!</v>
      </c>
      <c r="V419" s="36" t="e">
        <f>'Рейтинговая таблица организаций'!#REF!</f>
        <v>#REF!</v>
      </c>
    </row>
    <row r="420" spans="1:22">
      <c r="A420" s="33" t="e">
        <f>'бланки '!#REF!</f>
        <v>#REF!</v>
      </c>
      <c r="B420" s="33" t="e">
        <f>'Рейтинговая таблица организаций'!#REF!</f>
        <v>#REF!</v>
      </c>
      <c r="C420" s="31" t="e">
        <f>'Рейтинговая таблица организаций'!#REF!</f>
        <v>#REF!</v>
      </c>
      <c r="D420" s="31" t="e">
        <f>'Рейтинговая таблица организаций'!#REF!</f>
        <v>#REF!</v>
      </c>
      <c r="E420" s="31" t="e">
        <f>'Рейтинговая таблица организаций'!#REF!</f>
        <v>#REF!</v>
      </c>
      <c r="F420" s="35" t="e">
        <f>'Рейтинговая таблица организаций'!#REF!</f>
        <v>#REF!</v>
      </c>
      <c r="G420" s="31" t="e">
        <f>'Рейтинговая таблица организаций'!#REF!</f>
        <v>#REF!</v>
      </c>
      <c r="H420" s="31" t="e">
        <f>'Рейтинговая таблица организаций'!#REF!</f>
        <v>#REF!</v>
      </c>
      <c r="I420" s="35" t="e">
        <f>'Рейтинговая таблица организаций'!#REF!</f>
        <v>#REF!</v>
      </c>
      <c r="J420" s="31" t="e">
        <f>'Рейтинговая таблица организаций'!#REF!</f>
        <v>#REF!</v>
      </c>
      <c r="K420" s="32" t="e">
        <f>'Рейтинговая таблица организаций'!#REF!</f>
        <v>#REF!</v>
      </c>
      <c r="L420" s="32" t="e">
        <f>'Рейтинговая таблица организаций'!#REF!</f>
        <v>#REF!</v>
      </c>
      <c r="M420" s="35" t="e">
        <f>'Рейтинговая таблица организаций'!#REF!</f>
        <v>#REF!</v>
      </c>
      <c r="N420" s="31" t="e">
        <f>'Рейтинговая таблица организаций'!#REF!</f>
        <v>#REF!</v>
      </c>
      <c r="O420" s="31" t="e">
        <f>'Рейтинговая таблица организаций'!#REF!</f>
        <v>#REF!</v>
      </c>
      <c r="P420" s="31" t="e">
        <f>'Рейтинговая таблица организаций'!#REF!</f>
        <v>#REF!</v>
      </c>
      <c r="Q420" s="35" t="e">
        <f>'Рейтинговая таблица организаций'!#REF!</f>
        <v>#REF!</v>
      </c>
      <c r="R420" s="31" t="e">
        <f>'Рейтинговая таблица организаций'!#REF!</f>
        <v>#REF!</v>
      </c>
      <c r="S420" s="31" t="e">
        <f>'Рейтинговая таблица организаций'!#REF!</f>
        <v>#REF!</v>
      </c>
      <c r="T420" s="31" t="e">
        <f>'Рейтинговая таблица организаций'!#REF!</f>
        <v>#REF!</v>
      </c>
      <c r="U420" s="35" t="e">
        <f>'Рейтинговая таблица организаций'!#REF!</f>
        <v>#REF!</v>
      </c>
      <c r="V420" s="36" t="e">
        <f>'Рейтинговая таблица организаций'!#REF!</f>
        <v>#REF!</v>
      </c>
    </row>
    <row r="421" spans="1:22">
      <c r="A421" s="33" t="e">
        <f>'бланки '!#REF!</f>
        <v>#REF!</v>
      </c>
      <c r="B421" s="33" t="e">
        <f>'Рейтинговая таблица организаций'!#REF!</f>
        <v>#REF!</v>
      </c>
      <c r="C421" s="31" t="e">
        <f>'Рейтинговая таблица организаций'!#REF!</f>
        <v>#REF!</v>
      </c>
      <c r="D421" s="31" t="e">
        <f>'Рейтинговая таблица организаций'!#REF!</f>
        <v>#REF!</v>
      </c>
      <c r="E421" s="31" t="e">
        <f>'Рейтинговая таблица организаций'!#REF!</f>
        <v>#REF!</v>
      </c>
      <c r="F421" s="35" t="e">
        <f>'Рейтинговая таблица организаций'!#REF!</f>
        <v>#REF!</v>
      </c>
      <c r="G421" s="31" t="e">
        <f>'Рейтинговая таблица организаций'!#REF!</f>
        <v>#REF!</v>
      </c>
      <c r="H421" s="31" t="e">
        <f>'Рейтинговая таблица организаций'!#REF!</f>
        <v>#REF!</v>
      </c>
      <c r="I421" s="35" t="e">
        <f>'Рейтинговая таблица организаций'!#REF!</f>
        <v>#REF!</v>
      </c>
      <c r="J421" s="31" t="e">
        <f>'Рейтинговая таблица организаций'!#REF!</f>
        <v>#REF!</v>
      </c>
      <c r="K421" s="32" t="e">
        <f>'Рейтинговая таблица организаций'!#REF!</f>
        <v>#REF!</v>
      </c>
      <c r="L421" s="32" t="e">
        <f>'Рейтинговая таблица организаций'!#REF!</f>
        <v>#REF!</v>
      </c>
      <c r="M421" s="35" t="e">
        <f>'Рейтинговая таблица организаций'!#REF!</f>
        <v>#REF!</v>
      </c>
      <c r="N421" s="31" t="e">
        <f>'Рейтинговая таблица организаций'!#REF!</f>
        <v>#REF!</v>
      </c>
      <c r="O421" s="31" t="e">
        <f>'Рейтинговая таблица организаций'!#REF!</f>
        <v>#REF!</v>
      </c>
      <c r="P421" s="31" t="e">
        <f>'Рейтинговая таблица организаций'!#REF!</f>
        <v>#REF!</v>
      </c>
      <c r="Q421" s="35" t="e">
        <f>'Рейтинговая таблица организаций'!#REF!</f>
        <v>#REF!</v>
      </c>
      <c r="R421" s="31" t="e">
        <f>'Рейтинговая таблица организаций'!#REF!</f>
        <v>#REF!</v>
      </c>
      <c r="S421" s="31" t="e">
        <f>'Рейтинговая таблица организаций'!#REF!</f>
        <v>#REF!</v>
      </c>
      <c r="T421" s="31" t="e">
        <f>'Рейтинговая таблица организаций'!#REF!</f>
        <v>#REF!</v>
      </c>
      <c r="U421" s="35" t="e">
        <f>'Рейтинговая таблица организаций'!#REF!</f>
        <v>#REF!</v>
      </c>
      <c r="V421" s="36" t="e">
        <f>'Рейтинговая таблица организаций'!#REF!</f>
        <v>#REF!</v>
      </c>
    </row>
    <row r="422" spans="1:22">
      <c r="A422" s="33" t="e">
        <f>'бланки '!#REF!</f>
        <v>#REF!</v>
      </c>
      <c r="B422" s="33" t="e">
        <f>'Рейтинговая таблица организаций'!#REF!</f>
        <v>#REF!</v>
      </c>
      <c r="C422" s="31" t="e">
        <f>'Рейтинговая таблица организаций'!#REF!</f>
        <v>#REF!</v>
      </c>
      <c r="D422" s="31" t="e">
        <f>'Рейтинговая таблица организаций'!#REF!</f>
        <v>#REF!</v>
      </c>
      <c r="E422" s="31" t="e">
        <f>'Рейтинговая таблица организаций'!#REF!</f>
        <v>#REF!</v>
      </c>
      <c r="F422" s="35" t="e">
        <f>'Рейтинговая таблица организаций'!#REF!</f>
        <v>#REF!</v>
      </c>
      <c r="G422" s="31" t="e">
        <f>'Рейтинговая таблица организаций'!#REF!</f>
        <v>#REF!</v>
      </c>
      <c r="H422" s="31" t="e">
        <f>'Рейтинговая таблица организаций'!#REF!</f>
        <v>#REF!</v>
      </c>
      <c r="I422" s="35" t="e">
        <f>'Рейтинговая таблица организаций'!#REF!</f>
        <v>#REF!</v>
      </c>
      <c r="J422" s="31" t="e">
        <f>'Рейтинговая таблица организаций'!#REF!</f>
        <v>#REF!</v>
      </c>
      <c r="K422" s="32" t="e">
        <f>'Рейтинговая таблица организаций'!#REF!</f>
        <v>#REF!</v>
      </c>
      <c r="L422" s="32" t="e">
        <f>'Рейтинговая таблица организаций'!#REF!</f>
        <v>#REF!</v>
      </c>
      <c r="M422" s="35" t="e">
        <f>'Рейтинговая таблица организаций'!#REF!</f>
        <v>#REF!</v>
      </c>
      <c r="N422" s="31" t="e">
        <f>'Рейтинговая таблица организаций'!#REF!</f>
        <v>#REF!</v>
      </c>
      <c r="O422" s="31" t="e">
        <f>'Рейтинговая таблица организаций'!#REF!</f>
        <v>#REF!</v>
      </c>
      <c r="P422" s="31" t="e">
        <f>'Рейтинговая таблица организаций'!#REF!</f>
        <v>#REF!</v>
      </c>
      <c r="Q422" s="35" t="e">
        <f>'Рейтинговая таблица организаций'!#REF!</f>
        <v>#REF!</v>
      </c>
      <c r="R422" s="31" t="e">
        <f>'Рейтинговая таблица организаций'!#REF!</f>
        <v>#REF!</v>
      </c>
      <c r="S422" s="31" t="e">
        <f>'Рейтинговая таблица организаций'!#REF!</f>
        <v>#REF!</v>
      </c>
      <c r="T422" s="31" t="e">
        <f>'Рейтинговая таблица организаций'!#REF!</f>
        <v>#REF!</v>
      </c>
      <c r="U422" s="35" t="e">
        <f>'Рейтинговая таблица организаций'!#REF!</f>
        <v>#REF!</v>
      </c>
      <c r="V422" s="36" t="e">
        <f>'Рейтинговая таблица организаций'!#REF!</f>
        <v>#REF!</v>
      </c>
    </row>
    <row r="423" spans="1:22">
      <c r="A423" s="33" t="e">
        <f>'бланки '!#REF!</f>
        <v>#REF!</v>
      </c>
      <c r="B423" s="33" t="e">
        <f>'Рейтинговая таблица организаций'!#REF!</f>
        <v>#REF!</v>
      </c>
      <c r="C423" s="31" t="e">
        <f>'Рейтинговая таблица организаций'!#REF!</f>
        <v>#REF!</v>
      </c>
      <c r="D423" s="31" t="e">
        <f>'Рейтинговая таблица организаций'!#REF!</f>
        <v>#REF!</v>
      </c>
      <c r="E423" s="31" t="e">
        <f>'Рейтинговая таблица организаций'!#REF!</f>
        <v>#REF!</v>
      </c>
      <c r="F423" s="35" t="e">
        <f>'Рейтинговая таблица организаций'!#REF!</f>
        <v>#REF!</v>
      </c>
      <c r="G423" s="31" t="e">
        <f>'Рейтинговая таблица организаций'!#REF!</f>
        <v>#REF!</v>
      </c>
      <c r="H423" s="31" t="e">
        <f>'Рейтинговая таблица организаций'!#REF!</f>
        <v>#REF!</v>
      </c>
      <c r="I423" s="35" t="e">
        <f>'Рейтинговая таблица организаций'!#REF!</f>
        <v>#REF!</v>
      </c>
      <c r="J423" s="31" t="e">
        <f>'Рейтинговая таблица организаций'!#REF!</f>
        <v>#REF!</v>
      </c>
      <c r="K423" s="32" t="e">
        <f>'Рейтинговая таблица организаций'!#REF!</f>
        <v>#REF!</v>
      </c>
      <c r="L423" s="32" t="e">
        <f>'Рейтинговая таблица организаций'!#REF!</f>
        <v>#REF!</v>
      </c>
      <c r="M423" s="35" t="e">
        <f>'Рейтинговая таблица организаций'!#REF!</f>
        <v>#REF!</v>
      </c>
      <c r="N423" s="31" t="e">
        <f>'Рейтинговая таблица организаций'!#REF!</f>
        <v>#REF!</v>
      </c>
      <c r="O423" s="31" t="e">
        <f>'Рейтинговая таблица организаций'!#REF!</f>
        <v>#REF!</v>
      </c>
      <c r="P423" s="31" t="e">
        <f>'Рейтинговая таблица организаций'!#REF!</f>
        <v>#REF!</v>
      </c>
      <c r="Q423" s="35" t="e">
        <f>'Рейтинговая таблица организаций'!#REF!</f>
        <v>#REF!</v>
      </c>
      <c r="R423" s="31" t="e">
        <f>'Рейтинговая таблица организаций'!#REF!</f>
        <v>#REF!</v>
      </c>
      <c r="S423" s="31" t="e">
        <f>'Рейтинговая таблица организаций'!#REF!</f>
        <v>#REF!</v>
      </c>
      <c r="T423" s="31" t="e">
        <f>'Рейтинговая таблица организаций'!#REF!</f>
        <v>#REF!</v>
      </c>
      <c r="U423" s="35" t="e">
        <f>'Рейтинговая таблица организаций'!#REF!</f>
        <v>#REF!</v>
      </c>
      <c r="V423" s="36" t="e">
        <f>'Рейтинговая таблица организаций'!#REF!</f>
        <v>#REF!</v>
      </c>
    </row>
    <row r="424" spans="1:22">
      <c r="A424" s="33" t="e">
        <f>'бланки '!#REF!</f>
        <v>#REF!</v>
      </c>
      <c r="B424" s="33" t="e">
        <f>'Рейтинговая таблица организаций'!#REF!</f>
        <v>#REF!</v>
      </c>
      <c r="C424" s="31" t="e">
        <f>'Рейтинговая таблица организаций'!#REF!</f>
        <v>#REF!</v>
      </c>
      <c r="D424" s="31" t="e">
        <f>'Рейтинговая таблица организаций'!#REF!</f>
        <v>#REF!</v>
      </c>
      <c r="E424" s="31" t="e">
        <f>'Рейтинговая таблица организаций'!#REF!</f>
        <v>#REF!</v>
      </c>
      <c r="F424" s="35" t="e">
        <f>'Рейтинговая таблица организаций'!#REF!</f>
        <v>#REF!</v>
      </c>
      <c r="G424" s="31" t="e">
        <f>'Рейтинговая таблица организаций'!#REF!</f>
        <v>#REF!</v>
      </c>
      <c r="H424" s="31" t="e">
        <f>'Рейтинговая таблица организаций'!#REF!</f>
        <v>#REF!</v>
      </c>
      <c r="I424" s="35" t="e">
        <f>'Рейтинговая таблица организаций'!#REF!</f>
        <v>#REF!</v>
      </c>
      <c r="J424" s="31" t="e">
        <f>'Рейтинговая таблица организаций'!#REF!</f>
        <v>#REF!</v>
      </c>
      <c r="K424" s="32" t="e">
        <f>'Рейтинговая таблица организаций'!#REF!</f>
        <v>#REF!</v>
      </c>
      <c r="L424" s="32" t="e">
        <f>'Рейтинговая таблица организаций'!#REF!</f>
        <v>#REF!</v>
      </c>
      <c r="M424" s="35" t="e">
        <f>'Рейтинговая таблица организаций'!#REF!</f>
        <v>#REF!</v>
      </c>
      <c r="N424" s="31" t="e">
        <f>'Рейтинговая таблица организаций'!#REF!</f>
        <v>#REF!</v>
      </c>
      <c r="O424" s="31" t="e">
        <f>'Рейтинговая таблица организаций'!#REF!</f>
        <v>#REF!</v>
      </c>
      <c r="P424" s="31" t="e">
        <f>'Рейтинговая таблица организаций'!#REF!</f>
        <v>#REF!</v>
      </c>
      <c r="Q424" s="35" t="e">
        <f>'Рейтинговая таблица организаций'!#REF!</f>
        <v>#REF!</v>
      </c>
      <c r="R424" s="31" t="e">
        <f>'Рейтинговая таблица организаций'!#REF!</f>
        <v>#REF!</v>
      </c>
      <c r="S424" s="31" t="e">
        <f>'Рейтинговая таблица организаций'!#REF!</f>
        <v>#REF!</v>
      </c>
      <c r="T424" s="31" t="e">
        <f>'Рейтинговая таблица организаций'!#REF!</f>
        <v>#REF!</v>
      </c>
      <c r="U424" s="35" t="e">
        <f>'Рейтинговая таблица организаций'!#REF!</f>
        <v>#REF!</v>
      </c>
      <c r="V424" s="36" t="e">
        <f>'Рейтинговая таблица организаций'!#REF!</f>
        <v>#REF!</v>
      </c>
    </row>
    <row r="425" spans="1:22">
      <c r="A425" s="33" t="e">
        <f>'бланки '!#REF!</f>
        <v>#REF!</v>
      </c>
      <c r="B425" s="33" t="e">
        <f>'Рейтинговая таблица организаций'!#REF!</f>
        <v>#REF!</v>
      </c>
      <c r="C425" s="31" t="e">
        <f>'Рейтинговая таблица организаций'!#REF!</f>
        <v>#REF!</v>
      </c>
      <c r="D425" s="31" t="e">
        <f>'Рейтинговая таблица организаций'!#REF!</f>
        <v>#REF!</v>
      </c>
      <c r="E425" s="31" t="e">
        <f>'Рейтинговая таблица организаций'!#REF!</f>
        <v>#REF!</v>
      </c>
      <c r="F425" s="35" t="e">
        <f>'Рейтинговая таблица организаций'!#REF!</f>
        <v>#REF!</v>
      </c>
      <c r="G425" s="31" t="e">
        <f>'Рейтинговая таблица организаций'!#REF!</f>
        <v>#REF!</v>
      </c>
      <c r="H425" s="31" t="e">
        <f>'Рейтинговая таблица организаций'!#REF!</f>
        <v>#REF!</v>
      </c>
      <c r="I425" s="35" t="e">
        <f>'Рейтинговая таблица организаций'!#REF!</f>
        <v>#REF!</v>
      </c>
      <c r="J425" s="31" t="e">
        <f>'Рейтинговая таблица организаций'!#REF!</f>
        <v>#REF!</v>
      </c>
      <c r="K425" s="32" t="e">
        <f>'Рейтинговая таблица организаций'!#REF!</f>
        <v>#REF!</v>
      </c>
      <c r="L425" s="32" t="e">
        <f>'Рейтинговая таблица организаций'!#REF!</f>
        <v>#REF!</v>
      </c>
      <c r="M425" s="35" t="e">
        <f>'Рейтинговая таблица организаций'!#REF!</f>
        <v>#REF!</v>
      </c>
      <c r="N425" s="31" t="e">
        <f>'Рейтинговая таблица организаций'!#REF!</f>
        <v>#REF!</v>
      </c>
      <c r="O425" s="31" t="e">
        <f>'Рейтинговая таблица организаций'!#REF!</f>
        <v>#REF!</v>
      </c>
      <c r="P425" s="31" t="e">
        <f>'Рейтинговая таблица организаций'!#REF!</f>
        <v>#REF!</v>
      </c>
      <c r="Q425" s="35" t="e">
        <f>'Рейтинговая таблица организаций'!#REF!</f>
        <v>#REF!</v>
      </c>
      <c r="R425" s="31" t="e">
        <f>'Рейтинговая таблица организаций'!#REF!</f>
        <v>#REF!</v>
      </c>
      <c r="S425" s="31" t="e">
        <f>'Рейтинговая таблица организаций'!#REF!</f>
        <v>#REF!</v>
      </c>
      <c r="T425" s="31" t="e">
        <f>'Рейтинговая таблица организаций'!#REF!</f>
        <v>#REF!</v>
      </c>
      <c r="U425" s="35" t="e">
        <f>'Рейтинговая таблица организаций'!#REF!</f>
        <v>#REF!</v>
      </c>
      <c r="V425" s="36" t="e">
        <f>'Рейтинговая таблица организаций'!#REF!</f>
        <v>#REF!</v>
      </c>
    </row>
    <row r="426" spans="1:22">
      <c r="A426" s="33" t="e">
        <f>'бланки '!#REF!</f>
        <v>#REF!</v>
      </c>
      <c r="B426" s="33" t="e">
        <f>'Рейтинговая таблица организаций'!#REF!</f>
        <v>#REF!</v>
      </c>
      <c r="C426" s="31" t="e">
        <f>'Рейтинговая таблица организаций'!#REF!</f>
        <v>#REF!</v>
      </c>
      <c r="D426" s="31" t="e">
        <f>'Рейтинговая таблица организаций'!#REF!</f>
        <v>#REF!</v>
      </c>
      <c r="E426" s="31" t="e">
        <f>'Рейтинговая таблица организаций'!#REF!</f>
        <v>#REF!</v>
      </c>
      <c r="F426" s="35" t="e">
        <f>'Рейтинговая таблица организаций'!#REF!</f>
        <v>#REF!</v>
      </c>
      <c r="G426" s="31" t="e">
        <f>'Рейтинговая таблица организаций'!#REF!</f>
        <v>#REF!</v>
      </c>
      <c r="H426" s="31" t="e">
        <f>'Рейтинговая таблица организаций'!#REF!</f>
        <v>#REF!</v>
      </c>
      <c r="I426" s="35" t="e">
        <f>'Рейтинговая таблица организаций'!#REF!</f>
        <v>#REF!</v>
      </c>
      <c r="J426" s="31" t="e">
        <f>'Рейтинговая таблица организаций'!#REF!</f>
        <v>#REF!</v>
      </c>
      <c r="K426" s="32" t="e">
        <f>'Рейтинговая таблица организаций'!#REF!</f>
        <v>#REF!</v>
      </c>
      <c r="L426" s="32" t="e">
        <f>'Рейтинговая таблица организаций'!#REF!</f>
        <v>#REF!</v>
      </c>
      <c r="M426" s="35" t="e">
        <f>'Рейтинговая таблица организаций'!#REF!</f>
        <v>#REF!</v>
      </c>
      <c r="N426" s="31" t="e">
        <f>'Рейтинговая таблица организаций'!#REF!</f>
        <v>#REF!</v>
      </c>
      <c r="O426" s="31" t="e">
        <f>'Рейтинговая таблица организаций'!#REF!</f>
        <v>#REF!</v>
      </c>
      <c r="P426" s="31" t="e">
        <f>'Рейтинговая таблица организаций'!#REF!</f>
        <v>#REF!</v>
      </c>
      <c r="Q426" s="35" t="e">
        <f>'Рейтинговая таблица организаций'!#REF!</f>
        <v>#REF!</v>
      </c>
      <c r="R426" s="31" t="e">
        <f>'Рейтинговая таблица организаций'!#REF!</f>
        <v>#REF!</v>
      </c>
      <c r="S426" s="31" t="e">
        <f>'Рейтинговая таблица организаций'!#REF!</f>
        <v>#REF!</v>
      </c>
      <c r="T426" s="31" t="e">
        <f>'Рейтинговая таблица организаций'!#REF!</f>
        <v>#REF!</v>
      </c>
      <c r="U426" s="35" t="e">
        <f>'Рейтинговая таблица организаций'!#REF!</f>
        <v>#REF!</v>
      </c>
      <c r="V426" s="36" t="e">
        <f>'Рейтинговая таблица организаций'!#REF!</f>
        <v>#REF!</v>
      </c>
    </row>
    <row r="427" spans="1:22">
      <c r="A427" s="33" t="e">
        <f>'бланки '!#REF!</f>
        <v>#REF!</v>
      </c>
      <c r="B427" s="33" t="e">
        <f>'Рейтинговая таблица организаций'!#REF!</f>
        <v>#REF!</v>
      </c>
      <c r="C427" s="31" t="e">
        <f>'Рейтинговая таблица организаций'!#REF!</f>
        <v>#REF!</v>
      </c>
      <c r="D427" s="31" t="e">
        <f>'Рейтинговая таблица организаций'!#REF!</f>
        <v>#REF!</v>
      </c>
      <c r="E427" s="31" t="e">
        <f>'Рейтинговая таблица организаций'!#REF!</f>
        <v>#REF!</v>
      </c>
      <c r="F427" s="35" t="e">
        <f>'Рейтинговая таблица организаций'!#REF!</f>
        <v>#REF!</v>
      </c>
      <c r="G427" s="31" t="e">
        <f>'Рейтинговая таблица организаций'!#REF!</f>
        <v>#REF!</v>
      </c>
      <c r="H427" s="31" t="e">
        <f>'Рейтинговая таблица организаций'!#REF!</f>
        <v>#REF!</v>
      </c>
      <c r="I427" s="35" t="e">
        <f>'Рейтинговая таблица организаций'!#REF!</f>
        <v>#REF!</v>
      </c>
      <c r="J427" s="31" t="e">
        <f>'Рейтинговая таблица организаций'!#REF!</f>
        <v>#REF!</v>
      </c>
      <c r="K427" s="32" t="e">
        <f>'Рейтинговая таблица организаций'!#REF!</f>
        <v>#REF!</v>
      </c>
      <c r="L427" s="32" t="e">
        <f>'Рейтинговая таблица организаций'!#REF!</f>
        <v>#REF!</v>
      </c>
      <c r="M427" s="35" t="e">
        <f>'Рейтинговая таблица организаций'!#REF!</f>
        <v>#REF!</v>
      </c>
      <c r="N427" s="31" t="e">
        <f>'Рейтинговая таблица организаций'!#REF!</f>
        <v>#REF!</v>
      </c>
      <c r="O427" s="31" t="e">
        <f>'Рейтинговая таблица организаций'!#REF!</f>
        <v>#REF!</v>
      </c>
      <c r="P427" s="31" t="e">
        <f>'Рейтинговая таблица организаций'!#REF!</f>
        <v>#REF!</v>
      </c>
      <c r="Q427" s="35" t="e">
        <f>'Рейтинговая таблица организаций'!#REF!</f>
        <v>#REF!</v>
      </c>
      <c r="R427" s="31" t="e">
        <f>'Рейтинговая таблица организаций'!#REF!</f>
        <v>#REF!</v>
      </c>
      <c r="S427" s="31" t="e">
        <f>'Рейтинговая таблица организаций'!#REF!</f>
        <v>#REF!</v>
      </c>
      <c r="T427" s="31" t="e">
        <f>'Рейтинговая таблица организаций'!#REF!</f>
        <v>#REF!</v>
      </c>
      <c r="U427" s="35" t="e">
        <f>'Рейтинговая таблица организаций'!#REF!</f>
        <v>#REF!</v>
      </c>
      <c r="V427" s="36" t="e">
        <f>'Рейтинговая таблица организаций'!#REF!</f>
        <v>#REF!</v>
      </c>
    </row>
    <row r="428" spans="1:22">
      <c r="A428" s="33" t="e">
        <f>'бланки '!#REF!</f>
        <v>#REF!</v>
      </c>
      <c r="B428" s="33" t="e">
        <f>'Рейтинговая таблица организаций'!#REF!</f>
        <v>#REF!</v>
      </c>
      <c r="C428" s="31" t="e">
        <f>'Рейтинговая таблица организаций'!#REF!</f>
        <v>#REF!</v>
      </c>
      <c r="D428" s="31" t="e">
        <f>'Рейтинговая таблица организаций'!#REF!</f>
        <v>#REF!</v>
      </c>
      <c r="E428" s="31" t="e">
        <f>'Рейтинговая таблица организаций'!#REF!</f>
        <v>#REF!</v>
      </c>
      <c r="F428" s="35" t="e">
        <f>'Рейтинговая таблица организаций'!#REF!</f>
        <v>#REF!</v>
      </c>
      <c r="G428" s="31" t="e">
        <f>'Рейтинговая таблица организаций'!#REF!</f>
        <v>#REF!</v>
      </c>
      <c r="H428" s="31" t="e">
        <f>'Рейтинговая таблица организаций'!#REF!</f>
        <v>#REF!</v>
      </c>
      <c r="I428" s="35" t="e">
        <f>'Рейтинговая таблица организаций'!#REF!</f>
        <v>#REF!</v>
      </c>
      <c r="J428" s="31" t="e">
        <f>'Рейтинговая таблица организаций'!#REF!</f>
        <v>#REF!</v>
      </c>
      <c r="K428" s="32" t="e">
        <f>'Рейтинговая таблица организаций'!#REF!</f>
        <v>#REF!</v>
      </c>
      <c r="L428" s="32" t="e">
        <f>'Рейтинговая таблица организаций'!#REF!</f>
        <v>#REF!</v>
      </c>
      <c r="M428" s="35" t="e">
        <f>'Рейтинговая таблица организаций'!#REF!</f>
        <v>#REF!</v>
      </c>
      <c r="N428" s="31" t="e">
        <f>'Рейтинговая таблица организаций'!#REF!</f>
        <v>#REF!</v>
      </c>
      <c r="O428" s="31" t="e">
        <f>'Рейтинговая таблица организаций'!#REF!</f>
        <v>#REF!</v>
      </c>
      <c r="P428" s="31" t="e">
        <f>'Рейтинговая таблица организаций'!#REF!</f>
        <v>#REF!</v>
      </c>
      <c r="Q428" s="35" t="e">
        <f>'Рейтинговая таблица организаций'!#REF!</f>
        <v>#REF!</v>
      </c>
      <c r="R428" s="31" t="e">
        <f>'Рейтинговая таблица организаций'!#REF!</f>
        <v>#REF!</v>
      </c>
      <c r="S428" s="31" t="e">
        <f>'Рейтинговая таблица организаций'!#REF!</f>
        <v>#REF!</v>
      </c>
      <c r="T428" s="31" t="e">
        <f>'Рейтинговая таблица организаций'!#REF!</f>
        <v>#REF!</v>
      </c>
      <c r="U428" s="35" t="e">
        <f>'Рейтинговая таблица организаций'!#REF!</f>
        <v>#REF!</v>
      </c>
      <c r="V428" s="36" t="e">
        <f>'Рейтинговая таблица организаций'!#REF!</f>
        <v>#REF!</v>
      </c>
    </row>
    <row r="429" spans="1:22">
      <c r="A429" s="33" t="e">
        <f>'бланки '!#REF!</f>
        <v>#REF!</v>
      </c>
      <c r="B429" s="33" t="e">
        <f>'Рейтинговая таблица организаций'!#REF!</f>
        <v>#REF!</v>
      </c>
      <c r="C429" s="31" t="e">
        <f>'Рейтинговая таблица организаций'!#REF!</f>
        <v>#REF!</v>
      </c>
      <c r="D429" s="31" t="e">
        <f>'Рейтинговая таблица организаций'!#REF!</f>
        <v>#REF!</v>
      </c>
      <c r="E429" s="31" t="e">
        <f>'Рейтинговая таблица организаций'!#REF!</f>
        <v>#REF!</v>
      </c>
      <c r="F429" s="35" t="e">
        <f>'Рейтинговая таблица организаций'!#REF!</f>
        <v>#REF!</v>
      </c>
      <c r="G429" s="31" t="e">
        <f>'Рейтинговая таблица организаций'!#REF!</f>
        <v>#REF!</v>
      </c>
      <c r="H429" s="31" t="e">
        <f>'Рейтинговая таблица организаций'!#REF!</f>
        <v>#REF!</v>
      </c>
      <c r="I429" s="35" t="e">
        <f>'Рейтинговая таблица организаций'!#REF!</f>
        <v>#REF!</v>
      </c>
      <c r="J429" s="31" t="e">
        <f>'Рейтинговая таблица организаций'!#REF!</f>
        <v>#REF!</v>
      </c>
      <c r="K429" s="32" t="e">
        <f>'Рейтинговая таблица организаций'!#REF!</f>
        <v>#REF!</v>
      </c>
      <c r="L429" s="32" t="e">
        <f>'Рейтинговая таблица организаций'!#REF!</f>
        <v>#REF!</v>
      </c>
      <c r="M429" s="35" t="e">
        <f>'Рейтинговая таблица организаций'!#REF!</f>
        <v>#REF!</v>
      </c>
      <c r="N429" s="31" t="e">
        <f>'Рейтинговая таблица организаций'!#REF!</f>
        <v>#REF!</v>
      </c>
      <c r="O429" s="31" t="e">
        <f>'Рейтинговая таблица организаций'!#REF!</f>
        <v>#REF!</v>
      </c>
      <c r="P429" s="31" t="e">
        <f>'Рейтинговая таблица организаций'!#REF!</f>
        <v>#REF!</v>
      </c>
      <c r="Q429" s="35" t="e">
        <f>'Рейтинговая таблица организаций'!#REF!</f>
        <v>#REF!</v>
      </c>
      <c r="R429" s="31" t="e">
        <f>'Рейтинговая таблица организаций'!#REF!</f>
        <v>#REF!</v>
      </c>
      <c r="S429" s="31" t="e">
        <f>'Рейтинговая таблица организаций'!#REF!</f>
        <v>#REF!</v>
      </c>
      <c r="T429" s="31" t="e">
        <f>'Рейтинговая таблица организаций'!#REF!</f>
        <v>#REF!</v>
      </c>
      <c r="U429" s="35" t="e">
        <f>'Рейтинговая таблица организаций'!#REF!</f>
        <v>#REF!</v>
      </c>
      <c r="V429" s="36" t="e">
        <f>'Рейтинговая таблица организаций'!#REF!</f>
        <v>#REF!</v>
      </c>
    </row>
    <row r="430" spans="1:22">
      <c r="A430" s="33" t="e">
        <f>'бланки '!#REF!</f>
        <v>#REF!</v>
      </c>
      <c r="B430" s="33" t="e">
        <f>'Рейтинговая таблица организаций'!#REF!</f>
        <v>#REF!</v>
      </c>
      <c r="C430" s="31" t="e">
        <f>'Рейтинговая таблица организаций'!#REF!</f>
        <v>#REF!</v>
      </c>
      <c r="D430" s="31" t="e">
        <f>'Рейтинговая таблица организаций'!#REF!</f>
        <v>#REF!</v>
      </c>
      <c r="E430" s="31" t="e">
        <f>'Рейтинговая таблица организаций'!#REF!</f>
        <v>#REF!</v>
      </c>
      <c r="F430" s="35" t="e">
        <f>'Рейтинговая таблица организаций'!#REF!</f>
        <v>#REF!</v>
      </c>
      <c r="G430" s="31" t="e">
        <f>'Рейтинговая таблица организаций'!#REF!</f>
        <v>#REF!</v>
      </c>
      <c r="H430" s="31" t="e">
        <f>'Рейтинговая таблица организаций'!#REF!</f>
        <v>#REF!</v>
      </c>
      <c r="I430" s="35" t="e">
        <f>'Рейтинговая таблица организаций'!#REF!</f>
        <v>#REF!</v>
      </c>
      <c r="J430" s="31" t="e">
        <f>'Рейтинговая таблица организаций'!#REF!</f>
        <v>#REF!</v>
      </c>
      <c r="K430" s="32" t="e">
        <f>'Рейтинговая таблица организаций'!#REF!</f>
        <v>#REF!</v>
      </c>
      <c r="L430" s="32" t="e">
        <f>'Рейтинговая таблица организаций'!#REF!</f>
        <v>#REF!</v>
      </c>
      <c r="M430" s="35" t="e">
        <f>'Рейтинговая таблица организаций'!#REF!</f>
        <v>#REF!</v>
      </c>
      <c r="N430" s="31" t="e">
        <f>'Рейтинговая таблица организаций'!#REF!</f>
        <v>#REF!</v>
      </c>
      <c r="O430" s="31" t="e">
        <f>'Рейтинговая таблица организаций'!#REF!</f>
        <v>#REF!</v>
      </c>
      <c r="P430" s="31" t="e">
        <f>'Рейтинговая таблица организаций'!#REF!</f>
        <v>#REF!</v>
      </c>
      <c r="Q430" s="35" t="e">
        <f>'Рейтинговая таблица организаций'!#REF!</f>
        <v>#REF!</v>
      </c>
      <c r="R430" s="31" t="e">
        <f>'Рейтинговая таблица организаций'!#REF!</f>
        <v>#REF!</v>
      </c>
      <c r="S430" s="31" t="e">
        <f>'Рейтинговая таблица организаций'!#REF!</f>
        <v>#REF!</v>
      </c>
      <c r="T430" s="31" t="e">
        <f>'Рейтинговая таблица организаций'!#REF!</f>
        <v>#REF!</v>
      </c>
      <c r="U430" s="35" t="e">
        <f>'Рейтинговая таблица организаций'!#REF!</f>
        <v>#REF!</v>
      </c>
      <c r="V430" s="36" t="e">
        <f>'Рейтинговая таблица организаций'!#REF!</f>
        <v>#REF!</v>
      </c>
    </row>
    <row r="431" spans="1:22">
      <c r="A431" s="33" t="e">
        <f>'бланки '!#REF!</f>
        <v>#REF!</v>
      </c>
      <c r="B431" s="33" t="e">
        <f>'Рейтинговая таблица организаций'!#REF!</f>
        <v>#REF!</v>
      </c>
      <c r="C431" s="31" t="e">
        <f>'Рейтинговая таблица организаций'!#REF!</f>
        <v>#REF!</v>
      </c>
      <c r="D431" s="31" t="e">
        <f>'Рейтинговая таблица организаций'!#REF!</f>
        <v>#REF!</v>
      </c>
      <c r="E431" s="31" t="e">
        <f>'Рейтинговая таблица организаций'!#REF!</f>
        <v>#REF!</v>
      </c>
      <c r="F431" s="35" t="e">
        <f>'Рейтинговая таблица организаций'!#REF!</f>
        <v>#REF!</v>
      </c>
      <c r="G431" s="31" t="e">
        <f>'Рейтинговая таблица организаций'!#REF!</f>
        <v>#REF!</v>
      </c>
      <c r="H431" s="31" t="e">
        <f>'Рейтинговая таблица организаций'!#REF!</f>
        <v>#REF!</v>
      </c>
      <c r="I431" s="35" t="e">
        <f>'Рейтинговая таблица организаций'!#REF!</f>
        <v>#REF!</v>
      </c>
      <c r="J431" s="31" t="e">
        <f>'Рейтинговая таблица организаций'!#REF!</f>
        <v>#REF!</v>
      </c>
      <c r="K431" s="32" t="e">
        <f>'Рейтинговая таблица организаций'!#REF!</f>
        <v>#REF!</v>
      </c>
      <c r="L431" s="32" t="e">
        <f>'Рейтинговая таблица организаций'!#REF!</f>
        <v>#REF!</v>
      </c>
      <c r="M431" s="35" t="e">
        <f>'Рейтинговая таблица организаций'!#REF!</f>
        <v>#REF!</v>
      </c>
      <c r="N431" s="31" t="e">
        <f>'Рейтинговая таблица организаций'!#REF!</f>
        <v>#REF!</v>
      </c>
      <c r="O431" s="31" t="e">
        <f>'Рейтинговая таблица организаций'!#REF!</f>
        <v>#REF!</v>
      </c>
      <c r="P431" s="31" t="e">
        <f>'Рейтинговая таблица организаций'!#REF!</f>
        <v>#REF!</v>
      </c>
      <c r="Q431" s="35" t="e">
        <f>'Рейтинговая таблица организаций'!#REF!</f>
        <v>#REF!</v>
      </c>
      <c r="R431" s="31" t="e">
        <f>'Рейтинговая таблица организаций'!#REF!</f>
        <v>#REF!</v>
      </c>
      <c r="S431" s="31" t="e">
        <f>'Рейтинговая таблица организаций'!#REF!</f>
        <v>#REF!</v>
      </c>
      <c r="T431" s="31" t="e">
        <f>'Рейтинговая таблица организаций'!#REF!</f>
        <v>#REF!</v>
      </c>
      <c r="U431" s="35" t="e">
        <f>'Рейтинговая таблица организаций'!#REF!</f>
        <v>#REF!</v>
      </c>
      <c r="V431" s="36" t="e">
        <f>'Рейтинговая таблица организаций'!#REF!</f>
        <v>#REF!</v>
      </c>
    </row>
    <row r="432" spans="1:22">
      <c r="A432" s="33" t="e">
        <f>'бланки '!#REF!</f>
        <v>#REF!</v>
      </c>
      <c r="B432" s="33" t="e">
        <f>'Рейтинговая таблица организаций'!#REF!</f>
        <v>#REF!</v>
      </c>
      <c r="C432" s="31" t="e">
        <f>'Рейтинговая таблица организаций'!#REF!</f>
        <v>#REF!</v>
      </c>
      <c r="D432" s="31" t="e">
        <f>'Рейтинговая таблица организаций'!#REF!</f>
        <v>#REF!</v>
      </c>
      <c r="E432" s="31" t="e">
        <f>'Рейтинговая таблица организаций'!#REF!</f>
        <v>#REF!</v>
      </c>
      <c r="F432" s="35" t="e">
        <f>'Рейтинговая таблица организаций'!#REF!</f>
        <v>#REF!</v>
      </c>
      <c r="G432" s="31" t="e">
        <f>'Рейтинговая таблица организаций'!#REF!</f>
        <v>#REF!</v>
      </c>
      <c r="H432" s="31" t="e">
        <f>'Рейтинговая таблица организаций'!#REF!</f>
        <v>#REF!</v>
      </c>
      <c r="I432" s="35" t="e">
        <f>'Рейтинговая таблица организаций'!#REF!</f>
        <v>#REF!</v>
      </c>
      <c r="J432" s="31" t="e">
        <f>'Рейтинговая таблица организаций'!#REF!</f>
        <v>#REF!</v>
      </c>
      <c r="K432" s="32" t="e">
        <f>'Рейтинговая таблица организаций'!#REF!</f>
        <v>#REF!</v>
      </c>
      <c r="L432" s="32" t="e">
        <f>'Рейтинговая таблица организаций'!#REF!</f>
        <v>#REF!</v>
      </c>
      <c r="M432" s="35" t="e">
        <f>'Рейтинговая таблица организаций'!#REF!</f>
        <v>#REF!</v>
      </c>
      <c r="N432" s="31" t="e">
        <f>'Рейтинговая таблица организаций'!#REF!</f>
        <v>#REF!</v>
      </c>
      <c r="O432" s="31" t="e">
        <f>'Рейтинговая таблица организаций'!#REF!</f>
        <v>#REF!</v>
      </c>
      <c r="P432" s="31" t="e">
        <f>'Рейтинговая таблица организаций'!#REF!</f>
        <v>#REF!</v>
      </c>
      <c r="Q432" s="35" t="e">
        <f>'Рейтинговая таблица организаций'!#REF!</f>
        <v>#REF!</v>
      </c>
      <c r="R432" s="31" t="e">
        <f>'Рейтинговая таблица организаций'!#REF!</f>
        <v>#REF!</v>
      </c>
      <c r="S432" s="31" t="e">
        <f>'Рейтинговая таблица организаций'!#REF!</f>
        <v>#REF!</v>
      </c>
      <c r="T432" s="31" t="e">
        <f>'Рейтинговая таблица организаций'!#REF!</f>
        <v>#REF!</v>
      </c>
      <c r="U432" s="35" t="e">
        <f>'Рейтинговая таблица организаций'!#REF!</f>
        <v>#REF!</v>
      </c>
      <c r="V432" s="36" t="e">
        <f>'Рейтинговая таблица организаций'!#REF!</f>
        <v>#REF!</v>
      </c>
    </row>
    <row r="433" spans="1:22">
      <c r="A433" s="33" t="e">
        <f>'бланки '!#REF!</f>
        <v>#REF!</v>
      </c>
      <c r="B433" s="33" t="e">
        <f>'Рейтинговая таблица организаций'!#REF!</f>
        <v>#REF!</v>
      </c>
      <c r="C433" s="31" t="e">
        <f>'Рейтинговая таблица организаций'!#REF!</f>
        <v>#REF!</v>
      </c>
      <c r="D433" s="31" t="e">
        <f>'Рейтинговая таблица организаций'!#REF!</f>
        <v>#REF!</v>
      </c>
      <c r="E433" s="31" t="e">
        <f>'Рейтинговая таблица организаций'!#REF!</f>
        <v>#REF!</v>
      </c>
      <c r="F433" s="35" t="e">
        <f>'Рейтинговая таблица организаций'!#REF!</f>
        <v>#REF!</v>
      </c>
      <c r="G433" s="31" t="e">
        <f>'Рейтинговая таблица организаций'!#REF!</f>
        <v>#REF!</v>
      </c>
      <c r="H433" s="31" t="e">
        <f>'Рейтинговая таблица организаций'!#REF!</f>
        <v>#REF!</v>
      </c>
      <c r="I433" s="35" t="e">
        <f>'Рейтинговая таблица организаций'!#REF!</f>
        <v>#REF!</v>
      </c>
      <c r="J433" s="31" t="e">
        <f>'Рейтинговая таблица организаций'!#REF!</f>
        <v>#REF!</v>
      </c>
      <c r="K433" s="32" t="e">
        <f>'Рейтинговая таблица организаций'!#REF!</f>
        <v>#REF!</v>
      </c>
      <c r="L433" s="32" t="e">
        <f>'Рейтинговая таблица организаций'!#REF!</f>
        <v>#REF!</v>
      </c>
      <c r="M433" s="35" t="e">
        <f>'Рейтинговая таблица организаций'!#REF!</f>
        <v>#REF!</v>
      </c>
      <c r="N433" s="31" t="e">
        <f>'Рейтинговая таблица организаций'!#REF!</f>
        <v>#REF!</v>
      </c>
      <c r="O433" s="31" t="e">
        <f>'Рейтинговая таблица организаций'!#REF!</f>
        <v>#REF!</v>
      </c>
      <c r="P433" s="31" t="e">
        <f>'Рейтинговая таблица организаций'!#REF!</f>
        <v>#REF!</v>
      </c>
      <c r="Q433" s="35" t="e">
        <f>'Рейтинговая таблица организаций'!#REF!</f>
        <v>#REF!</v>
      </c>
      <c r="R433" s="31" t="e">
        <f>'Рейтинговая таблица организаций'!#REF!</f>
        <v>#REF!</v>
      </c>
      <c r="S433" s="31" t="e">
        <f>'Рейтинговая таблица организаций'!#REF!</f>
        <v>#REF!</v>
      </c>
      <c r="T433" s="31" t="e">
        <f>'Рейтинговая таблица организаций'!#REF!</f>
        <v>#REF!</v>
      </c>
      <c r="U433" s="35" t="e">
        <f>'Рейтинговая таблица организаций'!#REF!</f>
        <v>#REF!</v>
      </c>
      <c r="V433" s="36" t="e">
        <f>'Рейтинговая таблица организаций'!#REF!</f>
        <v>#REF!</v>
      </c>
    </row>
    <row r="434" spans="1:22">
      <c r="A434" s="33" t="e">
        <f>'бланки '!#REF!</f>
        <v>#REF!</v>
      </c>
      <c r="B434" s="33" t="e">
        <f>'Рейтинговая таблица организаций'!#REF!</f>
        <v>#REF!</v>
      </c>
      <c r="C434" s="31" t="e">
        <f>'Рейтинговая таблица организаций'!#REF!</f>
        <v>#REF!</v>
      </c>
      <c r="D434" s="31" t="e">
        <f>'Рейтинговая таблица организаций'!#REF!</f>
        <v>#REF!</v>
      </c>
      <c r="E434" s="31" t="e">
        <f>'Рейтинговая таблица организаций'!#REF!</f>
        <v>#REF!</v>
      </c>
      <c r="F434" s="35" t="e">
        <f>'Рейтинговая таблица организаций'!#REF!</f>
        <v>#REF!</v>
      </c>
      <c r="G434" s="31" t="e">
        <f>'Рейтинговая таблица организаций'!#REF!</f>
        <v>#REF!</v>
      </c>
      <c r="H434" s="31" t="e">
        <f>'Рейтинговая таблица организаций'!#REF!</f>
        <v>#REF!</v>
      </c>
      <c r="I434" s="35" t="e">
        <f>'Рейтинговая таблица организаций'!#REF!</f>
        <v>#REF!</v>
      </c>
      <c r="J434" s="31" t="e">
        <f>'Рейтинговая таблица организаций'!#REF!</f>
        <v>#REF!</v>
      </c>
      <c r="K434" s="32" t="e">
        <f>'Рейтинговая таблица организаций'!#REF!</f>
        <v>#REF!</v>
      </c>
      <c r="L434" s="32" t="e">
        <f>'Рейтинговая таблица организаций'!#REF!</f>
        <v>#REF!</v>
      </c>
      <c r="M434" s="35" t="e">
        <f>'Рейтинговая таблица организаций'!#REF!</f>
        <v>#REF!</v>
      </c>
      <c r="N434" s="31" t="e">
        <f>'Рейтинговая таблица организаций'!#REF!</f>
        <v>#REF!</v>
      </c>
      <c r="O434" s="31" t="e">
        <f>'Рейтинговая таблица организаций'!#REF!</f>
        <v>#REF!</v>
      </c>
      <c r="P434" s="31" t="e">
        <f>'Рейтинговая таблица организаций'!#REF!</f>
        <v>#REF!</v>
      </c>
      <c r="Q434" s="35" t="e">
        <f>'Рейтинговая таблица организаций'!#REF!</f>
        <v>#REF!</v>
      </c>
      <c r="R434" s="31" t="e">
        <f>'Рейтинговая таблица организаций'!#REF!</f>
        <v>#REF!</v>
      </c>
      <c r="S434" s="31" t="e">
        <f>'Рейтинговая таблица организаций'!#REF!</f>
        <v>#REF!</v>
      </c>
      <c r="T434" s="31" t="e">
        <f>'Рейтинговая таблица организаций'!#REF!</f>
        <v>#REF!</v>
      </c>
      <c r="U434" s="35" t="e">
        <f>'Рейтинговая таблица организаций'!#REF!</f>
        <v>#REF!</v>
      </c>
      <c r="V434" s="36" t="e">
        <f>'Рейтинговая таблица организаций'!#REF!</f>
        <v>#REF!</v>
      </c>
    </row>
    <row r="435" spans="1:22">
      <c r="A435" s="33" t="e">
        <f>'бланки '!#REF!</f>
        <v>#REF!</v>
      </c>
      <c r="B435" s="33" t="e">
        <f>'Рейтинговая таблица организаций'!#REF!</f>
        <v>#REF!</v>
      </c>
      <c r="C435" s="31" t="e">
        <f>'Рейтинговая таблица организаций'!#REF!</f>
        <v>#REF!</v>
      </c>
      <c r="D435" s="31" t="e">
        <f>'Рейтинговая таблица организаций'!#REF!</f>
        <v>#REF!</v>
      </c>
      <c r="E435" s="31" t="e">
        <f>'Рейтинговая таблица организаций'!#REF!</f>
        <v>#REF!</v>
      </c>
      <c r="F435" s="35" t="e">
        <f>'Рейтинговая таблица организаций'!#REF!</f>
        <v>#REF!</v>
      </c>
      <c r="G435" s="31" t="e">
        <f>'Рейтинговая таблица организаций'!#REF!</f>
        <v>#REF!</v>
      </c>
      <c r="H435" s="31" t="e">
        <f>'Рейтинговая таблица организаций'!#REF!</f>
        <v>#REF!</v>
      </c>
      <c r="I435" s="35" t="e">
        <f>'Рейтинговая таблица организаций'!#REF!</f>
        <v>#REF!</v>
      </c>
      <c r="J435" s="31" t="e">
        <f>'Рейтинговая таблица организаций'!#REF!</f>
        <v>#REF!</v>
      </c>
      <c r="K435" s="32" t="e">
        <f>'Рейтинговая таблица организаций'!#REF!</f>
        <v>#REF!</v>
      </c>
      <c r="L435" s="32" t="e">
        <f>'Рейтинговая таблица организаций'!#REF!</f>
        <v>#REF!</v>
      </c>
      <c r="M435" s="35" t="e">
        <f>'Рейтинговая таблица организаций'!#REF!</f>
        <v>#REF!</v>
      </c>
      <c r="N435" s="31" t="e">
        <f>'Рейтинговая таблица организаций'!#REF!</f>
        <v>#REF!</v>
      </c>
      <c r="O435" s="31" t="e">
        <f>'Рейтинговая таблица организаций'!#REF!</f>
        <v>#REF!</v>
      </c>
      <c r="P435" s="31" t="e">
        <f>'Рейтинговая таблица организаций'!#REF!</f>
        <v>#REF!</v>
      </c>
      <c r="Q435" s="35" t="e">
        <f>'Рейтинговая таблица организаций'!#REF!</f>
        <v>#REF!</v>
      </c>
      <c r="R435" s="31" t="e">
        <f>'Рейтинговая таблица организаций'!#REF!</f>
        <v>#REF!</v>
      </c>
      <c r="S435" s="31" t="e">
        <f>'Рейтинговая таблица организаций'!#REF!</f>
        <v>#REF!</v>
      </c>
      <c r="T435" s="31" t="e">
        <f>'Рейтинговая таблица организаций'!#REF!</f>
        <v>#REF!</v>
      </c>
      <c r="U435" s="35" t="e">
        <f>'Рейтинговая таблица организаций'!#REF!</f>
        <v>#REF!</v>
      </c>
      <c r="V435" s="36" t="e">
        <f>'Рейтинговая таблица организаций'!#REF!</f>
        <v>#REF!</v>
      </c>
    </row>
    <row r="436" spans="1:22">
      <c r="A436" s="33" t="e">
        <f>'бланки '!#REF!</f>
        <v>#REF!</v>
      </c>
      <c r="B436" s="33" t="e">
        <f>'Рейтинговая таблица организаций'!#REF!</f>
        <v>#REF!</v>
      </c>
      <c r="C436" s="31" t="e">
        <f>'Рейтинговая таблица организаций'!#REF!</f>
        <v>#REF!</v>
      </c>
      <c r="D436" s="31" t="e">
        <f>'Рейтинговая таблица организаций'!#REF!</f>
        <v>#REF!</v>
      </c>
      <c r="E436" s="31" t="e">
        <f>'Рейтинговая таблица организаций'!#REF!</f>
        <v>#REF!</v>
      </c>
      <c r="F436" s="35" t="e">
        <f>'Рейтинговая таблица организаций'!#REF!</f>
        <v>#REF!</v>
      </c>
      <c r="G436" s="31" t="e">
        <f>'Рейтинговая таблица организаций'!#REF!</f>
        <v>#REF!</v>
      </c>
      <c r="H436" s="31" t="e">
        <f>'Рейтинговая таблица организаций'!#REF!</f>
        <v>#REF!</v>
      </c>
      <c r="I436" s="35" t="e">
        <f>'Рейтинговая таблица организаций'!#REF!</f>
        <v>#REF!</v>
      </c>
      <c r="J436" s="31" t="e">
        <f>'Рейтинговая таблица организаций'!#REF!</f>
        <v>#REF!</v>
      </c>
      <c r="K436" s="32" t="e">
        <f>'Рейтинговая таблица организаций'!#REF!</f>
        <v>#REF!</v>
      </c>
      <c r="L436" s="32" t="e">
        <f>'Рейтинговая таблица организаций'!#REF!</f>
        <v>#REF!</v>
      </c>
      <c r="M436" s="35" t="e">
        <f>'Рейтинговая таблица организаций'!#REF!</f>
        <v>#REF!</v>
      </c>
      <c r="N436" s="31" t="e">
        <f>'Рейтинговая таблица организаций'!#REF!</f>
        <v>#REF!</v>
      </c>
      <c r="O436" s="31" t="e">
        <f>'Рейтинговая таблица организаций'!#REF!</f>
        <v>#REF!</v>
      </c>
      <c r="P436" s="31" t="e">
        <f>'Рейтинговая таблица организаций'!#REF!</f>
        <v>#REF!</v>
      </c>
      <c r="Q436" s="35" t="e">
        <f>'Рейтинговая таблица организаций'!#REF!</f>
        <v>#REF!</v>
      </c>
      <c r="R436" s="31" t="e">
        <f>'Рейтинговая таблица организаций'!#REF!</f>
        <v>#REF!</v>
      </c>
      <c r="S436" s="31" t="e">
        <f>'Рейтинговая таблица организаций'!#REF!</f>
        <v>#REF!</v>
      </c>
      <c r="T436" s="31" t="e">
        <f>'Рейтинговая таблица организаций'!#REF!</f>
        <v>#REF!</v>
      </c>
      <c r="U436" s="35" t="e">
        <f>'Рейтинговая таблица организаций'!#REF!</f>
        <v>#REF!</v>
      </c>
      <c r="V436" s="36" t="e">
        <f>'Рейтинговая таблица организаций'!#REF!</f>
        <v>#REF!</v>
      </c>
    </row>
    <row r="437" spans="1:22">
      <c r="A437" s="33" t="e">
        <f>'бланки '!#REF!</f>
        <v>#REF!</v>
      </c>
      <c r="B437" s="33" t="e">
        <f>'Рейтинговая таблица организаций'!#REF!</f>
        <v>#REF!</v>
      </c>
      <c r="C437" s="31" t="e">
        <f>'Рейтинговая таблица организаций'!#REF!</f>
        <v>#REF!</v>
      </c>
      <c r="D437" s="31" t="e">
        <f>'Рейтинговая таблица организаций'!#REF!</f>
        <v>#REF!</v>
      </c>
      <c r="E437" s="31" t="e">
        <f>'Рейтинговая таблица организаций'!#REF!</f>
        <v>#REF!</v>
      </c>
      <c r="F437" s="35" t="e">
        <f>'Рейтинговая таблица организаций'!#REF!</f>
        <v>#REF!</v>
      </c>
      <c r="G437" s="31" t="e">
        <f>'Рейтинговая таблица организаций'!#REF!</f>
        <v>#REF!</v>
      </c>
      <c r="H437" s="31" t="e">
        <f>'Рейтинговая таблица организаций'!#REF!</f>
        <v>#REF!</v>
      </c>
      <c r="I437" s="35" t="e">
        <f>'Рейтинговая таблица организаций'!#REF!</f>
        <v>#REF!</v>
      </c>
      <c r="J437" s="31" t="e">
        <f>'Рейтинговая таблица организаций'!#REF!</f>
        <v>#REF!</v>
      </c>
      <c r="K437" s="32" t="e">
        <f>'Рейтинговая таблица организаций'!#REF!</f>
        <v>#REF!</v>
      </c>
      <c r="L437" s="32" t="e">
        <f>'Рейтинговая таблица организаций'!#REF!</f>
        <v>#REF!</v>
      </c>
      <c r="M437" s="35" t="e">
        <f>'Рейтинговая таблица организаций'!#REF!</f>
        <v>#REF!</v>
      </c>
      <c r="N437" s="31" t="e">
        <f>'Рейтинговая таблица организаций'!#REF!</f>
        <v>#REF!</v>
      </c>
      <c r="O437" s="31" t="e">
        <f>'Рейтинговая таблица организаций'!#REF!</f>
        <v>#REF!</v>
      </c>
      <c r="P437" s="31" t="e">
        <f>'Рейтинговая таблица организаций'!#REF!</f>
        <v>#REF!</v>
      </c>
      <c r="Q437" s="35" t="e">
        <f>'Рейтинговая таблица организаций'!#REF!</f>
        <v>#REF!</v>
      </c>
      <c r="R437" s="31" t="e">
        <f>'Рейтинговая таблица организаций'!#REF!</f>
        <v>#REF!</v>
      </c>
      <c r="S437" s="31" t="e">
        <f>'Рейтинговая таблица организаций'!#REF!</f>
        <v>#REF!</v>
      </c>
      <c r="T437" s="31" t="e">
        <f>'Рейтинговая таблица организаций'!#REF!</f>
        <v>#REF!</v>
      </c>
      <c r="U437" s="35" t="e">
        <f>'Рейтинговая таблица организаций'!#REF!</f>
        <v>#REF!</v>
      </c>
      <c r="V437" s="36" t="e">
        <f>'Рейтинговая таблица организаций'!#REF!</f>
        <v>#REF!</v>
      </c>
    </row>
    <row r="438" spans="1:22">
      <c r="A438" s="33" t="e">
        <f>'бланки '!#REF!</f>
        <v>#REF!</v>
      </c>
      <c r="B438" s="33" t="e">
        <f>'Рейтинговая таблица организаций'!#REF!</f>
        <v>#REF!</v>
      </c>
      <c r="C438" s="31" t="e">
        <f>'Рейтинговая таблица организаций'!#REF!</f>
        <v>#REF!</v>
      </c>
      <c r="D438" s="31" t="e">
        <f>'Рейтинговая таблица организаций'!#REF!</f>
        <v>#REF!</v>
      </c>
      <c r="E438" s="31" t="e">
        <f>'Рейтинговая таблица организаций'!#REF!</f>
        <v>#REF!</v>
      </c>
      <c r="F438" s="35" t="e">
        <f>'Рейтинговая таблица организаций'!#REF!</f>
        <v>#REF!</v>
      </c>
      <c r="G438" s="31" t="e">
        <f>'Рейтинговая таблица организаций'!#REF!</f>
        <v>#REF!</v>
      </c>
      <c r="H438" s="31" t="e">
        <f>'Рейтинговая таблица организаций'!#REF!</f>
        <v>#REF!</v>
      </c>
      <c r="I438" s="35" t="e">
        <f>'Рейтинговая таблица организаций'!#REF!</f>
        <v>#REF!</v>
      </c>
      <c r="J438" s="31" t="e">
        <f>'Рейтинговая таблица организаций'!#REF!</f>
        <v>#REF!</v>
      </c>
      <c r="K438" s="32" t="e">
        <f>'Рейтинговая таблица организаций'!#REF!</f>
        <v>#REF!</v>
      </c>
      <c r="L438" s="32" t="e">
        <f>'Рейтинговая таблица организаций'!#REF!</f>
        <v>#REF!</v>
      </c>
      <c r="M438" s="35" t="e">
        <f>'Рейтинговая таблица организаций'!#REF!</f>
        <v>#REF!</v>
      </c>
      <c r="N438" s="31" t="e">
        <f>'Рейтинговая таблица организаций'!#REF!</f>
        <v>#REF!</v>
      </c>
      <c r="O438" s="31" t="e">
        <f>'Рейтинговая таблица организаций'!#REF!</f>
        <v>#REF!</v>
      </c>
      <c r="P438" s="31" t="e">
        <f>'Рейтинговая таблица организаций'!#REF!</f>
        <v>#REF!</v>
      </c>
      <c r="Q438" s="35" t="e">
        <f>'Рейтинговая таблица организаций'!#REF!</f>
        <v>#REF!</v>
      </c>
      <c r="R438" s="31" t="e">
        <f>'Рейтинговая таблица организаций'!#REF!</f>
        <v>#REF!</v>
      </c>
      <c r="S438" s="31" t="e">
        <f>'Рейтинговая таблица организаций'!#REF!</f>
        <v>#REF!</v>
      </c>
      <c r="T438" s="31" t="e">
        <f>'Рейтинговая таблица организаций'!#REF!</f>
        <v>#REF!</v>
      </c>
      <c r="U438" s="35" t="e">
        <f>'Рейтинговая таблица организаций'!#REF!</f>
        <v>#REF!</v>
      </c>
      <c r="V438" s="36" t="e">
        <f>'Рейтинговая таблица организаций'!#REF!</f>
        <v>#REF!</v>
      </c>
    </row>
    <row r="439" spans="1:22">
      <c r="A439" s="33" t="e">
        <f>'бланки '!#REF!</f>
        <v>#REF!</v>
      </c>
      <c r="B439" s="33" t="e">
        <f>'Рейтинговая таблица организаций'!#REF!</f>
        <v>#REF!</v>
      </c>
      <c r="C439" s="31" t="e">
        <f>'Рейтинговая таблица организаций'!#REF!</f>
        <v>#REF!</v>
      </c>
      <c r="D439" s="31" t="e">
        <f>'Рейтинговая таблица организаций'!#REF!</f>
        <v>#REF!</v>
      </c>
      <c r="E439" s="31" t="e">
        <f>'Рейтинговая таблица организаций'!#REF!</f>
        <v>#REF!</v>
      </c>
      <c r="F439" s="35" t="e">
        <f>'Рейтинговая таблица организаций'!#REF!</f>
        <v>#REF!</v>
      </c>
      <c r="G439" s="31" t="e">
        <f>'Рейтинговая таблица организаций'!#REF!</f>
        <v>#REF!</v>
      </c>
      <c r="H439" s="31" t="e">
        <f>'Рейтинговая таблица организаций'!#REF!</f>
        <v>#REF!</v>
      </c>
      <c r="I439" s="35" t="e">
        <f>'Рейтинговая таблица организаций'!#REF!</f>
        <v>#REF!</v>
      </c>
      <c r="J439" s="31" t="e">
        <f>'Рейтинговая таблица организаций'!#REF!</f>
        <v>#REF!</v>
      </c>
      <c r="K439" s="32" t="e">
        <f>'Рейтинговая таблица организаций'!#REF!</f>
        <v>#REF!</v>
      </c>
      <c r="L439" s="32" t="e">
        <f>'Рейтинговая таблица организаций'!#REF!</f>
        <v>#REF!</v>
      </c>
      <c r="M439" s="35" t="e">
        <f>'Рейтинговая таблица организаций'!#REF!</f>
        <v>#REF!</v>
      </c>
      <c r="N439" s="31" t="e">
        <f>'Рейтинговая таблица организаций'!#REF!</f>
        <v>#REF!</v>
      </c>
      <c r="O439" s="31" t="e">
        <f>'Рейтинговая таблица организаций'!#REF!</f>
        <v>#REF!</v>
      </c>
      <c r="P439" s="31" t="e">
        <f>'Рейтинговая таблица организаций'!#REF!</f>
        <v>#REF!</v>
      </c>
      <c r="Q439" s="35" t="e">
        <f>'Рейтинговая таблица организаций'!#REF!</f>
        <v>#REF!</v>
      </c>
      <c r="R439" s="31" t="e">
        <f>'Рейтинговая таблица организаций'!#REF!</f>
        <v>#REF!</v>
      </c>
      <c r="S439" s="31" t="e">
        <f>'Рейтинговая таблица организаций'!#REF!</f>
        <v>#REF!</v>
      </c>
      <c r="T439" s="31" t="e">
        <f>'Рейтинговая таблица организаций'!#REF!</f>
        <v>#REF!</v>
      </c>
      <c r="U439" s="35" t="e">
        <f>'Рейтинговая таблица организаций'!#REF!</f>
        <v>#REF!</v>
      </c>
      <c r="V439" s="36" t="e">
        <f>'Рейтинговая таблица организаций'!#REF!</f>
        <v>#REF!</v>
      </c>
    </row>
    <row r="440" spans="1:22">
      <c r="A440" s="33" t="e">
        <f>'бланки '!#REF!</f>
        <v>#REF!</v>
      </c>
      <c r="B440" s="33" t="e">
        <f>'Рейтинговая таблица организаций'!#REF!</f>
        <v>#REF!</v>
      </c>
      <c r="C440" s="31" t="e">
        <f>'Рейтинговая таблица организаций'!#REF!</f>
        <v>#REF!</v>
      </c>
      <c r="D440" s="31" t="e">
        <f>'Рейтинговая таблица организаций'!#REF!</f>
        <v>#REF!</v>
      </c>
      <c r="E440" s="31" t="e">
        <f>'Рейтинговая таблица организаций'!#REF!</f>
        <v>#REF!</v>
      </c>
      <c r="F440" s="35" t="e">
        <f>'Рейтинговая таблица организаций'!#REF!</f>
        <v>#REF!</v>
      </c>
      <c r="G440" s="31" t="e">
        <f>'Рейтинговая таблица организаций'!#REF!</f>
        <v>#REF!</v>
      </c>
      <c r="H440" s="31" t="e">
        <f>'Рейтинговая таблица организаций'!#REF!</f>
        <v>#REF!</v>
      </c>
      <c r="I440" s="35" t="e">
        <f>'Рейтинговая таблица организаций'!#REF!</f>
        <v>#REF!</v>
      </c>
      <c r="J440" s="31" t="e">
        <f>'Рейтинговая таблица организаций'!#REF!</f>
        <v>#REF!</v>
      </c>
      <c r="K440" s="32" t="e">
        <f>'Рейтинговая таблица организаций'!#REF!</f>
        <v>#REF!</v>
      </c>
      <c r="L440" s="32" t="e">
        <f>'Рейтинговая таблица организаций'!#REF!</f>
        <v>#REF!</v>
      </c>
      <c r="M440" s="35" t="e">
        <f>'Рейтинговая таблица организаций'!#REF!</f>
        <v>#REF!</v>
      </c>
      <c r="N440" s="31" t="e">
        <f>'Рейтинговая таблица организаций'!#REF!</f>
        <v>#REF!</v>
      </c>
      <c r="O440" s="31" t="e">
        <f>'Рейтинговая таблица организаций'!#REF!</f>
        <v>#REF!</v>
      </c>
      <c r="P440" s="31" t="e">
        <f>'Рейтинговая таблица организаций'!#REF!</f>
        <v>#REF!</v>
      </c>
      <c r="Q440" s="35" t="e">
        <f>'Рейтинговая таблица организаций'!#REF!</f>
        <v>#REF!</v>
      </c>
      <c r="R440" s="31" t="e">
        <f>'Рейтинговая таблица организаций'!#REF!</f>
        <v>#REF!</v>
      </c>
      <c r="S440" s="31" t="e">
        <f>'Рейтинговая таблица организаций'!#REF!</f>
        <v>#REF!</v>
      </c>
      <c r="T440" s="31" t="e">
        <f>'Рейтинговая таблица организаций'!#REF!</f>
        <v>#REF!</v>
      </c>
      <c r="U440" s="35" t="e">
        <f>'Рейтинговая таблица организаций'!#REF!</f>
        <v>#REF!</v>
      </c>
      <c r="V440" s="36" t="e">
        <f>'Рейтинговая таблица организаций'!#REF!</f>
        <v>#REF!</v>
      </c>
    </row>
    <row r="441" spans="1:22">
      <c r="A441" s="33" t="e">
        <f>'бланки '!#REF!</f>
        <v>#REF!</v>
      </c>
      <c r="B441" s="33" t="e">
        <f>'Рейтинговая таблица организаций'!#REF!</f>
        <v>#REF!</v>
      </c>
      <c r="C441" s="31" t="e">
        <f>'Рейтинговая таблица организаций'!#REF!</f>
        <v>#REF!</v>
      </c>
      <c r="D441" s="31" t="e">
        <f>'Рейтинговая таблица организаций'!#REF!</f>
        <v>#REF!</v>
      </c>
      <c r="E441" s="31" t="e">
        <f>'Рейтинговая таблица организаций'!#REF!</f>
        <v>#REF!</v>
      </c>
      <c r="F441" s="35" t="e">
        <f>'Рейтинговая таблица организаций'!#REF!</f>
        <v>#REF!</v>
      </c>
      <c r="G441" s="31" t="e">
        <f>'Рейтинговая таблица организаций'!#REF!</f>
        <v>#REF!</v>
      </c>
      <c r="H441" s="31" t="e">
        <f>'Рейтинговая таблица организаций'!#REF!</f>
        <v>#REF!</v>
      </c>
      <c r="I441" s="35" t="e">
        <f>'Рейтинговая таблица организаций'!#REF!</f>
        <v>#REF!</v>
      </c>
      <c r="J441" s="31" t="e">
        <f>'Рейтинговая таблица организаций'!#REF!</f>
        <v>#REF!</v>
      </c>
      <c r="K441" s="32" t="e">
        <f>'Рейтинговая таблица организаций'!#REF!</f>
        <v>#REF!</v>
      </c>
      <c r="L441" s="32" t="e">
        <f>'Рейтинговая таблица организаций'!#REF!</f>
        <v>#REF!</v>
      </c>
      <c r="M441" s="35" t="e">
        <f>'Рейтинговая таблица организаций'!#REF!</f>
        <v>#REF!</v>
      </c>
      <c r="N441" s="31" t="e">
        <f>'Рейтинговая таблица организаций'!#REF!</f>
        <v>#REF!</v>
      </c>
      <c r="O441" s="31" t="e">
        <f>'Рейтинговая таблица организаций'!#REF!</f>
        <v>#REF!</v>
      </c>
      <c r="P441" s="31" t="e">
        <f>'Рейтинговая таблица организаций'!#REF!</f>
        <v>#REF!</v>
      </c>
      <c r="Q441" s="35" t="e">
        <f>'Рейтинговая таблица организаций'!#REF!</f>
        <v>#REF!</v>
      </c>
      <c r="R441" s="31" t="e">
        <f>'Рейтинговая таблица организаций'!#REF!</f>
        <v>#REF!</v>
      </c>
      <c r="S441" s="31" t="e">
        <f>'Рейтинговая таблица организаций'!#REF!</f>
        <v>#REF!</v>
      </c>
      <c r="T441" s="31" t="e">
        <f>'Рейтинговая таблица организаций'!#REF!</f>
        <v>#REF!</v>
      </c>
      <c r="U441" s="35" t="e">
        <f>'Рейтинговая таблица организаций'!#REF!</f>
        <v>#REF!</v>
      </c>
      <c r="V441" s="36" t="e">
        <f>'Рейтинговая таблица организаций'!#REF!</f>
        <v>#REF!</v>
      </c>
    </row>
    <row r="442" spans="1:22">
      <c r="A442" s="33" t="e">
        <f>'бланки '!#REF!</f>
        <v>#REF!</v>
      </c>
      <c r="B442" s="33" t="e">
        <f>'Рейтинговая таблица организаций'!#REF!</f>
        <v>#REF!</v>
      </c>
      <c r="C442" s="31" t="e">
        <f>'Рейтинговая таблица организаций'!#REF!</f>
        <v>#REF!</v>
      </c>
      <c r="D442" s="31" t="e">
        <f>'Рейтинговая таблица организаций'!#REF!</f>
        <v>#REF!</v>
      </c>
      <c r="E442" s="31" t="e">
        <f>'Рейтинговая таблица организаций'!#REF!</f>
        <v>#REF!</v>
      </c>
      <c r="F442" s="35" t="e">
        <f>'Рейтинговая таблица организаций'!#REF!</f>
        <v>#REF!</v>
      </c>
      <c r="G442" s="31" t="e">
        <f>'Рейтинговая таблица организаций'!#REF!</f>
        <v>#REF!</v>
      </c>
      <c r="H442" s="31" t="e">
        <f>'Рейтинговая таблица организаций'!#REF!</f>
        <v>#REF!</v>
      </c>
      <c r="I442" s="35" t="e">
        <f>'Рейтинговая таблица организаций'!#REF!</f>
        <v>#REF!</v>
      </c>
      <c r="J442" s="31" t="e">
        <f>'Рейтинговая таблица организаций'!#REF!</f>
        <v>#REF!</v>
      </c>
      <c r="K442" s="32" t="e">
        <f>'Рейтинговая таблица организаций'!#REF!</f>
        <v>#REF!</v>
      </c>
      <c r="L442" s="32" t="e">
        <f>'Рейтинговая таблица организаций'!#REF!</f>
        <v>#REF!</v>
      </c>
      <c r="M442" s="35" t="e">
        <f>'Рейтинговая таблица организаций'!#REF!</f>
        <v>#REF!</v>
      </c>
      <c r="N442" s="31" t="e">
        <f>'Рейтинговая таблица организаций'!#REF!</f>
        <v>#REF!</v>
      </c>
      <c r="O442" s="31" t="e">
        <f>'Рейтинговая таблица организаций'!#REF!</f>
        <v>#REF!</v>
      </c>
      <c r="P442" s="31" t="e">
        <f>'Рейтинговая таблица организаций'!#REF!</f>
        <v>#REF!</v>
      </c>
      <c r="Q442" s="35" t="e">
        <f>'Рейтинговая таблица организаций'!#REF!</f>
        <v>#REF!</v>
      </c>
      <c r="R442" s="31" t="e">
        <f>'Рейтинговая таблица организаций'!#REF!</f>
        <v>#REF!</v>
      </c>
      <c r="S442" s="31" t="e">
        <f>'Рейтинговая таблица организаций'!#REF!</f>
        <v>#REF!</v>
      </c>
      <c r="T442" s="31" t="e">
        <f>'Рейтинговая таблица организаций'!#REF!</f>
        <v>#REF!</v>
      </c>
      <c r="U442" s="35" t="e">
        <f>'Рейтинговая таблица организаций'!#REF!</f>
        <v>#REF!</v>
      </c>
      <c r="V442" s="36" t="e">
        <f>'Рейтинговая таблица организаций'!#REF!</f>
        <v>#REF!</v>
      </c>
    </row>
    <row r="443" spans="1:22">
      <c r="A443" s="33" t="e">
        <f>'бланки '!#REF!</f>
        <v>#REF!</v>
      </c>
      <c r="B443" s="33" t="e">
        <f>'Рейтинговая таблица организаций'!#REF!</f>
        <v>#REF!</v>
      </c>
      <c r="C443" s="31" t="e">
        <f>'Рейтинговая таблица организаций'!#REF!</f>
        <v>#REF!</v>
      </c>
      <c r="D443" s="31" t="e">
        <f>'Рейтинговая таблица организаций'!#REF!</f>
        <v>#REF!</v>
      </c>
      <c r="E443" s="31" t="e">
        <f>'Рейтинговая таблица организаций'!#REF!</f>
        <v>#REF!</v>
      </c>
      <c r="F443" s="35" t="e">
        <f>'Рейтинговая таблица организаций'!#REF!</f>
        <v>#REF!</v>
      </c>
      <c r="G443" s="31" t="e">
        <f>'Рейтинговая таблица организаций'!#REF!</f>
        <v>#REF!</v>
      </c>
      <c r="H443" s="31" t="e">
        <f>'Рейтинговая таблица организаций'!#REF!</f>
        <v>#REF!</v>
      </c>
      <c r="I443" s="35" t="e">
        <f>'Рейтинговая таблица организаций'!#REF!</f>
        <v>#REF!</v>
      </c>
      <c r="J443" s="31" t="e">
        <f>'Рейтинговая таблица организаций'!#REF!</f>
        <v>#REF!</v>
      </c>
      <c r="K443" s="32" t="e">
        <f>'Рейтинговая таблица организаций'!#REF!</f>
        <v>#REF!</v>
      </c>
      <c r="L443" s="32" t="e">
        <f>'Рейтинговая таблица организаций'!#REF!</f>
        <v>#REF!</v>
      </c>
      <c r="M443" s="35" t="e">
        <f>'Рейтинговая таблица организаций'!#REF!</f>
        <v>#REF!</v>
      </c>
      <c r="N443" s="31" t="e">
        <f>'Рейтинговая таблица организаций'!#REF!</f>
        <v>#REF!</v>
      </c>
      <c r="O443" s="31" t="e">
        <f>'Рейтинговая таблица организаций'!#REF!</f>
        <v>#REF!</v>
      </c>
      <c r="P443" s="31" t="e">
        <f>'Рейтинговая таблица организаций'!#REF!</f>
        <v>#REF!</v>
      </c>
      <c r="Q443" s="35" t="e">
        <f>'Рейтинговая таблица организаций'!#REF!</f>
        <v>#REF!</v>
      </c>
      <c r="R443" s="31" t="e">
        <f>'Рейтинговая таблица организаций'!#REF!</f>
        <v>#REF!</v>
      </c>
      <c r="S443" s="31" t="e">
        <f>'Рейтинговая таблица организаций'!#REF!</f>
        <v>#REF!</v>
      </c>
      <c r="T443" s="31" t="e">
        <f>'Рейтинговая таблица организаций'!#REF!</f>
        <v>#REF!</v>
      </c>
      <c r="U443" s="35" t="e">
        <f>'Рейтинговая таблица организаций'!#REF!</f>
        <v>#REF!</v>
      </c>
      <c r="V443" s="36" t="e">
        <f>'Рейтинговая таблица организаций'!#REF!</f>
        <v>#REF!</v>
      </c>
    </row>
    <row r="444" spans="1:22">
      <c r="A444" s="33" t="e">
        <f>'бланки '!#REF!</f>
        <v>#REF!</v>
      </c>
      <c r="B444" s="33" t="e">
        <f>'Рейтинговая таблица организаций'!#REF!</f>
        <v>#REF!</v>
      </c>
      <c r="C444" s="31" t="e">
        <f>'Рейтинговая таблица организаций'!#REF!</f>
        <v>#REF!</v>
      </c>
      <c r="D444" s="31" t="e">
        <f>'Рейтинговая таблица организаций'!#REF!</f>
        <v>#REF!</v>
      </c>
      <c r="E444" s="31" t="e">
        <f>'Рейтинговая таблица организаций'!#REF!</f>
        <v>#REF!</v>
      </c>
      <c r="F444" s="35" t="e">
        <f>'Рейтинговая таблица организаций'!#REF!</f>
        <v>#REF!</v>
      </c>
      <c r="G444" s="31" t="e">
        <f>'Рейтинговая таблица организаций'!#REF!</f>
        <v>#REF!</v>
      </c>
      <c r="H444" s="31" t="e">
        <f>'Рейтинговая таблица организаций'!#REF!</f>
        <v>#REF!</v>
      </c>
      <c r="I444" s="35" t="e">
        <f>'Рейтинговая таблица организаций'!#REF!</f>
        <v>#REF!</v>
      </c>
      <c r="J444" s="31" t="e">
        <f>'Рейтинговая таблица организаций'!#REF!</f>
        <v>#REF!</v>
      </c>
      <c r="K444" s="32" t="e">
        <f>'Рейтинговая таблица организаций'!#REF!</f>
        <v>#REF!</v>
      </c>
      <c r="L444" s="32" t="e">
        <f>'Рейтинговая таблица организаций'!#REF!</f>
        <v>#REF!</v>
      </c>
      <c r="M444" s="35" t="e">
        <f>'Рейтинговая таблица организаций'!#REF!</f>
        <v>#REF!</v>
      </c>
      <c r="N444" s="31" t="e">
        <f>'Рейтинговая таблица организаций'!#REF!</f>
        <v>#REF!</v>
      </c>
      <c r="O444" s="31" t="e">
        <f>'Рейтинговая таблица организаций'!#REF!</f>
        <v>#REF!</v>
      </c>
      <c r="P444" s="31" t="e">
        <f>'Рейтинговая таблица организаций'!#REF!</f>
        <v>#REF!</v>
      </c>
      <c r="Q444" s="35" t="e">
        <f>'Рейтинговая таблица организаций'!#REF!</f>
        <v>#REF!</v>
      </c>
      <c r="R444" s="31" t="e">
        <f>'Рейтинговая таблица организаций'!#REF!</f>
        <v>#REF!</v>
      </c>
      <c r="S444" s="31" t="e">
        <f>'Рейтинговая таблица организаций'!#REF!</f>
        <v>#REF!</v>
      </c>
      <c r="T444" s="31" t="e">
        <f>'Рейтинговая таблица организаций'!#REF!</f>
        <v>#REF!</v>
      </c>
      <c r="U444" s="35" t="e">
        <f>'Рейтинговая таблица организаций'!#REF!</f>
        <v>#REF!</v>
      </c>
      <c r="V444" s="36" t="e">
        <f>'Рейтинговая таблица организаций'!#REF!</f>
        <v>#REF!</v>
      </c>
    </row>
    <row r="445" spans="1:22">
      <c r="A445" s="33" t="e">
        <f>'бланки '!#REF!</f>
        <v>#REF!</v>
      </c>
      <c r="B445" s="33" t="e">
        <f>'Рейтинговая таблица организаций'!#REF!</f>
        <v>#REF!</v>
      </c>
      <c r="C445" s="31" t="e">
        <f>'Рейтинговая таблица организаций'!#REF!</f>
        <v>#REF!</v>
      </c>
      <c r="D445" s="31" t="e">
        <f>'Рейтинговая таблица организаций'!#REF!</f>
        <v>#REF!</v>
      </c>
      <c r="E445" s="31" t="e">
        <f>'Рейтинговая таблица организаций'!#REF!</f>
        <v>#REF!</v>
      </c>
      <c r="F445" s="35" t="e">
        <f>'Рейтинговая таблица организаций'!#REF!</f>
        <v>#REF!</v>
      </c>
      <c r="G445" s="31" t="e">
        <f>'Рейтинговая таблица организаций'!#REF!</f>
        <v>#REF!</v>
      </c>
      <c r="H445" s="31" t="e">
        <f>'Рейтинговая таблица организаций'!#REF!</f>
        <v>#REF!</v>
      </c>
      <c r="I445" s="35" t="e">
        <f>'Рейтинговая таблица организаций'!#REF!</f>
        <v>#REF!</v>
      </c>
      <c r="J445" s="31" t="e">
        <f>'Рейтинговая таблица организаций'!#REF!</f>
        <v>#REF!</v>
      </c>
      <c r="K445" s="32" t="e">
        <f>'Рейтинговая таблица организаций'!#REF!</f>
        <v>#REF!</v>
      </c>
      <c r="L445" s="32" t="e">
        <f>'Рейтинговая таблица организаций'!#REF!</f>
        <v>#REF!</v>
      </c>
      <c r="M445" s="35" t="e">
        <f>'Рейтинговая таблица организаций'!#REF!</f>
        <v>#REF!</v>
      </c>
      <c r="N445" s="31" t="e">
        <f>'Рейтинговая таблица организаций'!#REF!</f>
        <v>#REF!</v>
      </c>
      <c r="O445" s="31" t="e">
        <f>'Рейтинговая таблица организаций'!#REF!</f>
        <v>#REF!</v>
      </c>
      <c r="P445" s="31" t="e">
        <f>'Рейтинговая таблица организаций'!#REF!</f>
        <v>#REF!</v>
      </c>
      <c r="Q445" s="35" t="e">
        <f>'Рейтинговая таблица организаций'!#REF!</f>
        <v>#REF!</v>
      </c>
      <c r="R445" s="31" t="e">
        <f>'Рейтинговая таблица организаций'!#REF!</f>
        <v>#REF!</v>
      </c>
      <c r="S445" s="31" t="e">
        <f>'Рейтинговая таблица организаций'!#REF!</f>
        <v>#REF!</v>
      </c>
      <c r="T445" s="31" t="e">
        <f>'Рейтинговая таблица организаций'!#REF!</f>
        <v>#REF!</v>
      </c>
      <c r="U445" s="35" t="e">
        <f>'Рейтинговая таблица организаций'!#REF!</f>
        <v>#REF!</v>
      </c>
      <c r="V445" s="36" t="e">
        <f>'Рейтинговая таблица организаций'!#REF!</f>
        <v>#REF!</v>
      </c>
    </row>
    <row r="446" spans="1:22">
      <c r="A446" s="33" t="e">
        <f>'бланки '!#REF!</f>
        <v>#REF!</v>
      </c>
      <c r="B446" s="33" t="e">
        <f>'Рейтинговая таблица организаций'!#REF!</f>
        <v>#REF!</v>
      </c>
      <c r="C446" s="31" t="e">
        <f>'Рейтинговая таблица организаций'!#REF!</f>
        <v>#REF!</v>
      </c>
      <c r="D446" s="31" t="e">
        <f>'Рейтинговая таблица организаций'!#REF!</f>
        <v>#REF!</v>
      </c>
      <c r="E446" s="31" t="e">
        <f>'Рейтинговая таблица организаций'!#REF!</f>
        <v>#REF!</v>
      </c>
      <c r="F446" s="35" t="e">
        <f>'Рейтинговая таблица организаций'!#REF!</f>
        <v>#REF!</v>
      </c>
      <c r="G446" s="31" t="e">
        <f>'Рейтинговая таблица организаций'!#REF!</f>
        <v>#REF!</v>
      </c>
      <c r="H446" s="31" t="e">
        <f>'Рейтинговая таблица организаций'!#REF!</f>
        <v>#REF!</v>
      </c>
      <c r="I446" s="35" t="e">
        <f>'Рейтинговая таблица организаций'!#REF!</f>
        <v>#REF!</v>
      </c>
      <c r="J446" s="31" t="e">
        <f>'Рейтинговая таблица организаций'!#REF!</f>
        <v>#REF!</v>
      </c>
      <c r="K446" s="32" t="e">
        <f>'Рейтинговая таблица организаций'!#REF!</f>
        <v>#REF!</v>
      </c>
      <c r="L446" s="32" t="e">
        <f>'Рейтинговая таблица организаций'!#REF!</f>
        <v>#REF!</v>
      </c>
      <c r="M446" s="35" t="e">
        <f>'Рейтинговая таблица организаций'!#REF!</f>
        <v>#REF!</v>
      </c>
      <c r="N446" s="31" t="e">
        <f>'Рейтинговая таблица организаций'!#REF!</f>
        <v>#REF!</v>
      </c>
      <c r="O446" s="31" t="e">
        <f>'Рейтинговая таблица организаций'!#REF!</f>
        <v>#REF!</v>
      </c>
      <c r="P446" s="31" t="e">
        <f>'Рейтинговая таблица организаций'!#REF!</f>
        <v>#REF!</v>
      </c>
      <c r="Q446" s="35" t="e">
        <f>'Рейтинговая таблица организаций'!#REF!</f>
        <v>#REF!</v>
      </c>
      <c r="R446" s="31" t="e">
        <f>'Рейтинговая таблица организаций'!#REF!</f>
        <v>#REF!</v>
      </c>
      <c r="S446" s="31" t="e">
        <f>'Рейтинговая таблица организаций'!#REF!</f>
        <v>#REF!</v>
      </c>
      <c r="T446" s="31" t="e">
        <f>'Рейтинговая таблица организаций'!#REF!</f>
        <v>#REF!</v>
      </c>
      <c r="U446" s="35" t="e">
        <f>'Рейтинговая таблица организаций'!#REF!</f>
        <v>#REF!</v>
      </c>
      <c r="V446" s="36" t="e">
        <f>'Рейтинговая таблица организаций'!#REF!</f>
        <v>#REF!</v>
      </c>
    </row>
    <row r="447" spans="1:22">
      <c r="A447" s="33" t="e">
        <f>'бланки '!#REF!</f>
        <v>#REF!</v>
      </c>
      <c r="B447" s="33" t="e">
        <f>'Рейтинговая таблица организаций'!#REF!</f>
        <v>#REF!</v>
      </c>
      <c r="C447" s="31" t="e">
        <f>'Рейтинговая таблица организаций'!#REF!</f>
        <v>#REF!</v>
      </c>
      <c r="D447" s="31" t="e">
        <f>'Рейтинговая таблица организаций'!#REF!</f>
        <v>#REF!</v>
      </c>
      <c r="E447" s="31" t="e">
        <f>'Рейтинговая таблица организаций'!#REF!</f>
        <v>#REF!</v>
      </c>
      <c r="F447" s="35" t="e">
        <f>'Рейтинговая таблица организаций'!#REF!</f>
        <v>#REF!</v>
      </c>
      <c r="G447" s="31" t="e">
        <f>'Рейтинговая таблица организаций'!#REF!</f>
        <v>#REF!</v>
      </c>
      <c r="H447" s="31" t="e">
        <f>'Рейтинговая таблица организаций'!#REF!</f>
        <v>#REF!</v>
      </c>
      <c r="I447" s="35" t="e">
        <f>'Рейтинговая таблица организаций'!#REF!</f>
        <v>#REF!</v>
      </c>
      <c r="J447" s="31" t="e">
        <f>'Рейтинговая таблица организаций'!#REF!</f>
        <v>#REF!</v>
      </c>
      <c r="K447" s="32" t="e">
        <f>'Рейтинговая таблица организаций'!#REF!</f>
        <v>#REF!</v>
      </c>
      <c r="L447" s="32" t="e">
        <f>'Рейтинговая таблица организаций'!#REF!</f>
        <v>#REF!</v>
      </c>
      <c r="M447" s="35" t="e">
        <f>'Рейтинговая таблица организаций'!#REF!</f>
        <v>#REF!</v>
      </c>
      <c r="N447" s="31" t="e">
        <f>'Рейтинговая таблица организаций'!#REF!</f>
        <v>#REF!</v>
      </c>
      <c r="O447" s="31" t="e">
        <f>'Рейтинговая таблица организаций'!#REF!</f>
        <v>#REF!</v>
      </c>
      <c r="P447" s="31" t="e">
        <f>'Рейтинговая таблица организаций'!#REF!</f>
        <v>#REF!</v>
      </c>
      <c r="Q447" s="35" t="e">
        <f>'Рейтинговая таблица организаций'!#REF!</f>
        <v>#REF!</v>
      </c>
      <c r="R447" s="31" t="e">
        <f>'Рейтинговая таблица организаций'!#REF!</f>
        <v>#REF!</v>
      </c>
      <c r="S447" s="31" t="e">
        <f>'Рейтинговая таблица организаций'!#REF!</f>
        <v>#REF!</v>
      </c>
      <c r="T447" s="31" t="e">
        <f>'Рейтинговая таблица организаций'!#REF!</f>
        <v>#REF!</v>
      </c>
      <c r="U447" s="35" t="e">
        <f>'Рейтинговая таблица организаций'!#REF!</f>
        <v>#REF!</v>
      </c>
      <c r="V447" s="36" t="e">
        <f>'Рейтинговая таблица организаций'!#REF!</f>
        <v>#REF!</v>
      </c>
    </row>
    <row r="448" spans="1:22">
      <c r="A448" s="33" t="e">
        <f>'бланки '!#REF!</f>
        <v>#REF!</v>
      </c>
      <c r="B448" s="33" t="e">
        <f>'Рейтинговая таблица организаций'!#REF!</f>
        <v>#REF!</v>
      </c>
      <c r="C448" s="31" t="e">
        <f>'Рейтинговая таблица организаций'!#REF!</f>
        <v>#REF!</v>
      </c>
      <c r="D448" s="31" t="e">
        <f>'Рейтинговая таблица организаций'!#REF!</f>
        <v>#REF!</v>
      </c>
      <c r="E448" s="31" t="e">
        <f>'Рейтинговая таблица организаций'!#REF!</f>
        <v>#REF!</v>
      </c>
      <c r="F448" s="35" t="e">
        <f>'Рейтинговая таблица организаций'!#REF!</f>
        <v>#REF!</v>
      </c>
      <c r="G448" s="31" t="e">
        <f>'Рейтинговая таблица организаций'!#REF!</f>
        <v>#REF!</v>
      </c>
      <c r="H448" s="31" t="e">
        <f>'Рейтинговая таблица организаций'!#REF!</f>
        <v>#REF!</v>
      </c>
      <c r="I448" s="35" t="e">
        <f>'Рейтинговая таблица организаций'!#REF!</f>
        <v>#REF!</v>
      </c>
      <c r="J448" s="31" t="e">
        <f>'Рейтинговая таблица организаций'!#REF!</f>
        <v>#REF!</v>
      </c>
      <c r="K448" s="32" t="e">
        <f>'Рейтинговая таблица организаций'!#REF!</f>
        <v>#REF!</v>
      </c>
      <c r="L448" s="32" t="e">
        <f>'Рейтинговая таблица организаций'!#REF!</f>
        <v>#REF!</v>
      </c>
      <c r="M448" s="35" t="e">
        <f>'Рейтинговая таблица организаций'!#REF!</f>
        <v>#REF!</v>
      </c>
      <c r="N448" s="31" t="e">
        <f>'Рейтинговая таблица организаций'!#REF!</f>
        <v>#REF!</v>
      </c>
      <c r="O448" s="31" t="e">
        <f>'Рейтинговая таблица организаций'!#REF!</f>
        <v>#REF!</v>
      </c>
      <c r="P448" s="31" t="e">
        <f>'Рейтинговая таблица организаций'!#REF!</f>
        <v>#REF!</v>
      </c>
      <c r="Q448" s="35" t="e">
        <f>'Рейтинговая таблица организаций'!#REF!</f>
        <v>#REF!</v>
      </c>
      <c r="R448" s="31" t="e">
        <f>'Рейтинговая таблица организаций'!#REF!</f>
        <v>#REF!</v>
      </c>
      <c r="S448" s="31" t="e">
        <f>'Рейтинговая таблица организаций'!#REF!</f>
        <v>#REF!</v>
      </c>
      <c r="T448" s="31" t="e">
        <f>'Рейтинговая таблица организаций'!#REF!</f>
        <v>#REF!</v>
      </c>
      <c r="U448" s="35" t="e">
        <f>'Рейтинговая таблица организаций'!#REF!</f>
        <v>#REF!</v>
      </c>
      <c r="V448" s="36" t="e">
        <f>'Рейтинговая таблица организаций'!#REF!</f>
        <v>#REF!</v>
      </c>
    </row>
    <row r="449" spans="1:22">
      <c r="A449" s="33" t="e">
        <f>'бланки '!#REF!</f>
        <v>#REF!</v>
      </c>
      <c r="B449" s="33" t="e">
        <f>'Рейтинговая таблица организаций'!#REF!</f>
        <v>#REF!</v>
      </c>
      <c r="C449" s="31" t="e">
        <f>'Рейтинговая таблица организаций'!#REF!</f>
        <v>#REF!</v>
      </c>
      <c r="D449" s="31" t="e">
        <f>'Рейтинговая таблица организаций'!#REF!</f>
        <v>#REF!</v>
      </c>
      <c r="E449" s="31" t="e">
        <f>'Рейтинговая таблица организаций'!#REF!</f>
        <v>#REF!</v>
      </c>
      <c r="F449" s="35" t="e">
        <f>'Рейтинговая таблица организаций'!#REF!</f>
        <v>#REF!</v>
      </c>
      <c r="G449" s="31" t="e">
        <f>'Рейтинговая таблица организаций'!#REF!</f>
        <v>#REF!</v>
      </c>
      <c r="H449" s="31" t="e">
        <f>'Рейтинговая таблица организаций'!#REF!</f>
        <v>#REF!</v>
      </c>
      <c r="I449" s="35" t="e">
        <f>'Рейтинговая таблица организаций'!#REF!</f>
        <v>#REF!</v>
      </c>
      <c r="J449" s="31" t="e">
        <f>'Рейтинговая таблица организаций'!#REF!</f>
        <v>#REF!</v>
      </c>
      <c r="K449" s="32" t="e">
        <f>'Рейтинговая таблица организаций'!#REF!</f>
        <v>#REF!</v>
      </c>
      <c r="L449" s="32" t="e">
        <f>'Рейтинговая таблица организаций'!#REF!</f>
        <v>#REF!</v>
      </c>
      <c r="M449" s="35" t="e">
        <f>'Рейтинговая таблица организаций'!#REF!</f>
        <v>#REF!</v>
      </c>
      <c r="N449" s="31" t="e">
        <f>'Рейтинговая таблица организаций'!#REF!</f>
        <v>#REF!</v>
      </c>
      <c r="O449" s="31" t="e">
        <f>'Рейтинговая таблица организаций'!#REF!</f>
        <v>#REF!</v>
      </c>
      <c r="P449" s="31" t="e">
        <f>'Рейтинговая таблица организаций'!#REF!</f>
        <v>#REF!</v>
      </c>
      <c r="Q449" s="35" t="e">
        <f>'Рейтинговая таблица организаций'!#REF!</f>
        <v>#REF!</v>
      </c>
      <c r="R449" s="31" t="e">
        <f>'Рейтинговая таблица организаций'!#REF!</f>
        <v>#REF!</v>
      </c>
      <c r="S449" s="31" t="e">
        <f>'Рейтинговая таблица организаций'!#REF!</f>
        <v>#REF!</v>
      </c>
      <c r="T449" s="31" t="e">
        <f>'Рейтинговая таблица организаций'!#REF!</f>
        <v>#REF!</v>
      </c>
      <c r="U449" s="35" t="e">
        <f>'Рейтинговая таблица организаций'!#REF!</f>
        <v>#REF!</v>
      </c>
      <c r="V449" s="36" t="e">
        <f>'Рейтинговая таблица организаций'!#REF!</f>
        <v>#REF!</v>
      </c>
    </row>
    <row r="450" spans="1:22">
      <c r="A450" s="33" t="e">
        <f>'бланки '!#REF!</f>
        <v>#REF!</v>
      </c>
      <c r="B450" s="33" t="e">
        <f>'Рейтинговая таблица организаций'!#REF!</f>
        <v>#REF!</v>
      </c>
      <c r="C450" s="31" t="e">
        <f>'Рейтинговая таблица организаций'!#REF!</f>
        <v>#REF!</v>
      </c>
      <c r="D450" s="31" t="e">
        <f>'Рейтинговая таблица организаций'!#REF!</f>
        <v>#REF!</v>
      </c>
      <c r="E450" s="31" t="e">
        <f>'Рейтинговая таблица организаций'!#REF!</f>
        <v>#REF!</v>
      </c>
      <c r="F450" s="35" t="e">
        <f>'Рейтинговая таблица организаций'!#REF!</f>
        <v>#REF!</v>
      </c>
      <c r="G450" s="31" t="e">
        <f>'Рейтинговая таблица организаций'!#REF!</f>
        <v>#REF!</v>
      </c>
      <c r="H450" s="31" t="e">
        <f>'Рейтинговая таблица организаций'!#REF!</f>
        <v>#REF!</v>
      </c>
      <c r="I450" s="35" t="e">
        <f>'Рейтинговая таблица организаций'!#REF!</f>
        <v>#REF!</v>
      </c>
      <c r="J450" s="31" t="e">
        <f>'Рейтинговая таблица организаций'!#REF!</f>
        <v>#REF!</v>
      </c>
      <c r="K450" s="32" t="e">
        <f>'Рейтинговая таблица организаций'!#REF!</f>
        <v>#REF!</v>
      </c>
      <c r="L450" s="32" t="e">
        <f>'Рейтинговая таблица организаций'!#REF!</f>
        <v>#REF!</v>
      </c>
      <c r="M450" s="35" t="e">
        <f>'Рейтинговая таблица организаций'!#REF!</f>
        <v>#REF!</v>
      </c>
      <c r="N450" s="31" t="e">
        <f>'Рейтинговая таблица организаций'!#REF!</f>
        <v>#REF!</v>
      </c>
      <c r="O450" s="31" t="e">
        <f>'Рейтинговая таблица организаций'!#REF!</f>
        <v>#REF!</v>
      </c>
      <c r="P450" s="31" t="e">
        <f>'Рейтинговая таблица организаций'!#REF!</f>
        <v>#REF!</v>
      </c>
      <c r="Q450" s="35" t="e">
        <f>'Рейтинговая таблица организаций'!#REF!</f>
        <v>#REF!</v>
      </c>
      <c r="R450" s="31" t="e">
        <f>'Рейтинговая таблица организаций'!#REF!</f>
        <v>#REF!</v>
      </c>
      <c r="S450" s="31" t="e">
        <f>'Рейтинговая таблица организаций'!#REF!</f>
        <v>#REF!</v>
      </c>
      <c r="T450" s="31" t="e">
        <f>'Рейтинговая таблица организаций'!#REF!</f>
        <v>#REF!</v>
      </c>
      <c r="U450" s="35" t="e">
        <f>'Рейтинговая таблица организаций'!#REF!</f>
        <v>#REF!</v>
      </c>
      <c r="V450" s="36" t="e">
        <f>'Рейтинговая таблица организаций'!#REF!</f>
        <v>#REF!</v>
      </c>
    </row>
    <row r="451" spans="1:22">
      <c r="A451" s="33" t="e">
        <f>'бланки '!#REF!</f>
        <v>#REF!</v>
      </c>
      <c r="B451" s="33" t="e">
        <f>'Рейтинговая таблица организаций'!#REF!</f>
        <v>#REF!</v>
      </c>
      <c r="C451" s="31" t="e">
        <f>'Рейтинговая таблица организаций'!#REF!</f>
        <v>#REF!</v>
      </c>
      <c r="D451" s="31" t="e">
        <f>'Рейтинговая таблица организаций'!#REF!</f>
        <v>#REF!</v>
      </c>
      <c r="E451" s="31" t="e">
        <f>'Рейтинговая таблица организаций'!#REF!</f>
        <v>#REF!</v>
      </c>
      <c r="F451" s="35" t="e">
        <f>'Рейтинговая таблица организаций'!#REF!</f>
        <v>#REF!</v>
      </c>
      <c r="G451" s="31" t="e">
        <f>'Рейтинговая таблица организаций'!#REF!</f>
        <v>#REF!</v>
      </c>
      <c r="H451" s="31" t="e">
        <f>'Рейтинговая таблица организаций'!#REF!</f>
        <v>#REF!</v>
      </c>
      <c r="I451" s="35" t="e">
        <f>'Рейтинговая таблица организаций'!#REF!</f>
        <v>#REF!</v>
      </c>
      <c r="J451" s="31" t="e">
        <f>'Рейтинговая таблица организаций'!#REF!</f>
        <v>#REF!</v>
      </c>
      <c r="K451" s="32" t="e">
        <f>'Рейтинговая таблица организаций'!#REF!</f>
        <v>#REF!</v>
      </c>
      <c r="L451" s="32" t="e">
        <f>'Рейтинговая таблица организаций'!#REF!</f>
        <v>#REF!</v>
      </c>
      <c r="M451" s="35" t="e">
        <f>'Рейтинговая таблица организаций'!#REF!</f>
        <v>#REF!</v>
      </c>
      <c r="N451" s="31" t="e">
        <f>'Рейтинговая таблица организаций'!#REF!</f>
        <v>#REF!</v>
      </c>
      <c r="O451" s="31" t="e">
        <f>'Рейтинговая таблица организаций'!#REF!</f>
        <v>#REF!</v>
      </c>
      <c r="P451" s="31" t="e">
        <f>'Рейтинговая таблица организаций'!#REF!</f>
        <v>#REF!</v>
      </c>
      <c r="Q451" s="35" t="e">
        <f>'Рейтинговая таблица организаций'!#REF!</f>
        <v>#REF!</v>
      </c>
      <c r="R451" s="31" t="e">
        <f>'Рейтинговая таблица организаций'!#REF!</f>
        <v>#REF!</v>
      </c>
      <c r="S451" s="31" t="e">
        <f>'Рейтинговая таблица организаций'!#REF!</f>
        <v>#REF!</v>
      </c>
      <c r="T451" s="31" t="e">
        <f>'Рейтинговая таблица организаций'!#REF!</f>
        <v>#REF!</v>
      </c>
      <c r="U451" s="35" t="e">
        <f>'Рейтинговая таблица организаций'!#REF!</f>
        <v>#REF!</v>
      </c>
      <c r="V451" s="36" t="e">
        <f>'Рейтинговая таблица организаций'!#REF!</f>
        <v>#REF!</v>
      </c>
    </row>
    <row r="452" spans="1:22">
      <c r="A452" s="33" t="e">
        <f>'бланки '!#REF!</f>
        <v>#REF!</v>
      </c>
      <c r="B452" s="33" t="e">
        <f>'Рейтинговая таблица организаций'!#REF!</f>
        <v>#REF!</v>
      </c>
      <c r="C452" s="31" t="e">
        <f>'Рейтинговая таблица организаций'!#REF!</f>
        <v>#REF!</v>
      </c>
      <c r="D452" s="31" t="e">
        <f>'Рейтинговая таблица организаций'!#REF!</f>
        <v>#REF!</v>
      </c>
      <c r="E452" s="31" t="e">
        <f>'Рейтинговая таблица организаций'!#REF!</f>
        <v>#REF!</v>
      </c>
      <c r="F452" s="35" t="e">
        <f>'Рейтинговая таблица организаций'!#REF!</f>
        <v>#REF!</v>
      </c>
      <c r="G452" s="31" t="e">
        <f>'Рейтинговая таблица организаций'!#REF!</f>
        <v>#REF!</v>
      </c>
      <c r="H452" s="31" t="e">
        <f>'Рейтинговая таблица организаций'!#REF!</f>
        <v>#REF!</v>
      </c>
      <c r="I452" s="35" t="e">
        <f>'Рейтинговая таблица организаций'!#REF!</f>
        <v>#REF!</v>
      </c>
      <c r="J452" s="31" t="e">
        <f>'Рейтинговая таблица организаций'!#REF!</f>
        <v>#REF!</v>
      </c>
      <c r="K452" s="32" t="e">
        <f>'Рейтинговая таблица организаций'!#REF!</f>
        <v>#REF!</v>
      </c>
      <c r="L452" s="32" t="e">
        <f>'Рейтинговая таблица организаций'!#REF!</f>
        <v>#REF!</v>
      </c>
      <c r="M452" s="35" t="e">
        <f>'Рейтинговая таблица организаций'!#REF!</f>
        <v>#REF!</v>
      </c>
      <c r="N452" s="31" t="e">
        <f>'Рейтинговая таблица организаций'!#REF!</f>
        <v>#REF!</v>
      </c>
      <c r="O452" s="31" t="e">
        <f>'Рейтинговая таблица организаций'!#REF!</f>
        <v>#REF!</v>
      </c>
      <c r="P452" s="31" t="e">
        <f>'Рейтинговая таблица организаций'!#REF!</f>
        <v>#REF!</v>
      </c>
      <c r="Q452" s="35" t="e">
        <f>'Рейтинговая таблица организаций'!#REF!</f>
        <v>#REF!</v>
      </c>
      <c r="R452" s="31" t="e">
        <f>'Рейтинговая таблица организаций'!#REF!</f>
        <v>#REF!</v>
      </c>
      <c r="S452" s="31" t="e">
        <f>'Рейтинговая таблица организаций'!#REF!</f>
        <v>#REF!</v>
      </c>
      <c r="T452" s="31" t="e">
        <f>'Рейтинговая таблица организаций'!#REF!</f>
        <v>#REF!</v>
      </c>
      <c r="U452" s="35" t="e">
        <f>'Рейтинговая таблица организаций'!#REF!</f>
        <v>#REF!</v>
      </c>
      <c r="V452" s="36" t="e">
        <f>'Рейтинговая таблица организаций'!#REF!</f>
        <v>#REF!</v>
      </c>
    </row>
    <row r="453" spans="1:22">
      <c r="A453" s="33" t="e">
        <f>'бланки '!#REF!</f>
        <v>#REF!</v>
      </c>
      <c r="B453" s="33" t="e">
        <f>'Рейтинговая таблица организаций'!#REF!</f>
        <v>#REF!</v>
      </c>
      <c r="C453" s="31" t="e">
        <f>'Рейтинговая таблица организаций'!#REF!</f>
        <v>#REF!</v>
      </c>
      <c r="D453" s="31" t="e">
        <f>'Рейтинговая таблица организаций'!#REF!</f>
        <v>#REF!</v>
      </c>
      <c r="E453" s="31" t="e">
        <f>'Рейтинговая таблица организаций'!#REF!</f>
        <v>#REF!</v>
      </c>
      <c r="F453" s="35" t="e">
        <f>'Рейтинговая таблица организаций'!#REF!</f>
        <v>#REF!</v>
      </c>
      <c r="G453" s="31" t="e">
        <f>'Рейтинговая таблица организаций'!#REF!</f>
        <v>#REF!</v>
      </c>
      <c r="H453" s="31" t="e">
        <f>'Рейтинговая таблица организаций'!#REF!</f>
        <v>#REF!</v>
      </c>
      <c r="I453" s="35" t="e">
        <f>'Рейтинговая таблица организаций'!#REF!</f>
        <v>#REF!</v>
      </c>
      <c r="J453" s="31" t="e">
        <f>'Рейтинговая таблица организаций'!#REF!</f>
        <v>#REF!</v>
      </c>
      <c r="K453" s="32" t="e">
        <f>'Рейтинговая таблица организаций'!#REF!</f>
        <v>#REF!</v>
      </c>
      <c r="L453" s="32" t="e">
        <f>'Рейтинговая таблица организаций'!#REF!</f>
        <v>#REF!</v>
      </c>
      <c r="M453" s="35" t="e">
        <f>'Рейтинговая таблица организаций'!#REF!</f>
        <v>#REF!</v>
      </c>
      <c r="N453" s="31" t="e">
        <f>'Рейтинговая таблица организаций'!#REF!</f>
        <v>#REF!</v>
      </c>
      <c r="O453" s="31" t="e">
        <f>'Рейтинговая таблица организаций'!#REF!</f>
        <v>#REF!</v>
      </c>
      <c r="P453" s="31" t="e">
        <f>'Рейтинговая таблица организаций'!#REF!</f>
        <v>#REF!</v>
      </c>
      <c r="Q453" s="35" t="e">
        <f>'Рейтинговая таблица организаций'!#REF!</f>
        <v>#REF!</v>
      </c>
      <c r="R453" s="31" t="e">
        <f>'Рейтинговая таблица организаций'!#REF!</f>
        <v>#REF!</v>
      </c>
      <c r="S453" s="31" t="e">
        <f>'Рейтинговая таблица организаций'!#REF!</f>
        <v>#REF!</v>
      </c>
      <c r="T453" s="31" t="e">
        <f>'Рейтинговая таблица организаций'!#REF!</f>
        <v>#REF!</v>
      </c>
      <c r="U453" s="35" t="e">
        <f>'Рейтинговая таблица организаций'!#REF!</f>
        <v>#REF!</v>
      </c>
      <c r="V453" s="36" t="e">
        <f>'Рейтинговая таблица организаций'!#REF!</f>
        <v>#REF!</v>
      </c>
    </row>
    <row r="454" spans="1:22">
      <c r="A454" s="33" t="e">
        <f>'бланки '!#REF!</f>
        <v>#REF!</v>
      </c>
      <c r="B454" s="33" t="e">
        <f>'Рейтинговая таблица организаций'!#REF!</f>
        <v>#REF!</v>
      </c>
      <c r="C454" s="31" t="e">
        <f>'Рейтинговая таблица организаций'!#REF!</f>
        <v>#REF!</v>
      </c>
      <c r="D454" s="31" t="e">
        <f>'Рейтинговая таблица организаций'!#REF!</f>
        <v>#REF!</v>
      </c>
      <c r="E454" s="31" t="e">
        <f>'Рейтинговая таблица организаций'!#REF!</f>
        <v>#REF!</v>
      </c>
      <c r="F454" s="35" t="e">
        <f>'Рейтинговая таблица организаций'!#REF!</f>
        <v>#REF!</v>
      </c>
      <c r="G454" s="31" t="e">
        <f>'Рейтинговая таблица организаций'!#REF!</f>
        <v>#REF!</v>
      </c>
      <c r="H454" s="31" t="e">
        <f>'Рейтинговая таблица организаций'!#REF!</f>
        <v>#REF!</v>
      </c>
      <c r="I454" s="35" t="e">
        <f>'Рейтинговая таблица организаций'!#REF!</f>
        <v>#REF!</v>
      </c>
      <c r="J454" s="31" t="e">
        <f>'Рейтинговая таблица организаций'!#REF!</f>
        <v>#REF!</v>
      </c>
      <c r="K454" s="32" t="e">
        <f>'Рейтинговая таблица организаций'!#REF!</f>
        <v>#REF!</v>
      </c>
      <c r="L454" s="32" t="e">
        <f>'Рейтинговая таблица организаций'!#REF!</f>
        <v>#REF!</v>
      </c>
      <c r="M454" s="35" t="e">
        <f>'Рейтинговая таблица организаций'!#REF!</f>
        <v>#REF!</v>
      </c>
      <c r="N454" s="31" t="e">
        <f>'Рейтинговая таблица организаций'!#REF!</f>
        <v>#REF!</v>
      </c>
      <c r="O454" s="31" t="e">
        <f>'Рейтинговая таблица организаций'!#REF!</f>
        <v>#REF!</v>
      </c>
      <c r="P454" s="31" t="e">
        <f>'Рейтинговая таблица организаций'!#REF!</f>
        <v>#REF!</v>
      </c>
      <c r="Q454" s="35" t="e">
        <f>'Рейтинговая таблица организаций'!#REF!</f>
        <v>#REF!</v>
      </c>
      <c r="R454" s="31" t="e">
        <f>'Рейтинговая таблица организаций'!#REF!</f>
        <v>#REF!</v>
      </c>
      <c r="S454" s="31" t="e">
        <f>'Рейтинговая таблица организаций'!#REF!</f>
        <v>#REF!</v>
      </c>
      <c r="T454" s="31" t="e">
        <f>'Рейтинговая таблица организаций'!#REF!</f>
        <v>#REF!</v>
      </c>
      <c r="U454" s="35" t="e">
        <f>'Рейтинговая таблица организаций'!#REF!</f>
        <v>#REF!</v>
      </c>
      <c r="V454" s="36" t="e">
        <f>'Рейтинговая таблица организаций'!#REF!</f>
        <v>#REF!</v>
      </c>
    </row>
    <row r="455" spans="1:22">
      <c r="A455" s="33" t="e">
        <f>'бланки '!#REF!</f>
        <v>#REF!</v>
      </c>
      <c r="B455" s="33" t="e">
        <f>'Рейтинговая таблица организаций'!#REF!</f>
        <v>#REF!</v>
      </c>
      <c r="C455" s="31" t="e">
        <f>'Рейтинговая таблица организаций'!#REF!</f>
        <v>#REF!</v>
      </c>
      <c r="D455" s="31" t="e">
        <f>'Рейтинговая таблица организаций'!#REF!</f>
        <v>#REF!</v>
      </c>
      <c r="E455" s="31" t="e">
        <f>'Рейтинговая таблица организаций'!#REF!</f>
        <v>#REF!</v>
      </c>
      <c r="F455" s="35" t="e">
        <f>'Рейтинговая таблица организаций'!#REF!</f>
        <v>#REF!</v>
      </c>
      <c r="G455" s="31" t="e">
        <f>'Рейтинговая таблица организаций'!#REF!</f>
        <v>#REF!</v>
      </c>
      <c r="H455" s="31" t="e">
        <f>'Рейтинговая таблица организаций'!#REF!</f>
        <v>#REF!</v>
      </c>
      <c r="I455" s="35" t="e">
        <f>'Рейтинговая таблица организаций'!#REF!</f>
        <v>#REF!</v>
      </c>
      <c r="J455" s="31" t="e">
        <f>'Рейтинговая таблица организаций'!#REF!</f>
        <v>#REF!</v>
      </c>
      <c r="K455" s="32" t="e">
        <f>'Рейтинговая таблица организаций'!#REF!</f>
        <v>#REF!</v>
      </c>
      <c r="L455" s="32" t="e">
        <f>'Рейтинговая таблица организаций'!#REF!</f>
        <v>#REF!</v>
      </c>
      <c r="M455" s="35" t="e">
        <f>'Рейтинговая таблица организаций'!#REF!</f>
        <v>#REF!</v>
      </c>
      <c r="N455" s="31" t="e">
        <f>'Рейтинговая таблица организаций'!#REF!</f>
        <v>#REF!</v>
      </c>
      <c r="O455" s="31" t="e">
        <f>'Рейтинговая таблица организаций'!#REF!</f>
        <v>#REF!</v>
      </c>
      <c r="P455" s="31" t="e">
        <f>'Рейтинговая таблица организаций'!#REF!</f>
        <v>#REF!</v>
      </c>
      <c r="Q455" s="35" t="e">
        <f>'Рейтинговая таблица организаций'!#REF!</f>
        <v>#REF!</v>
      </c>
      <c r="R455" s="31" t="e">
        <f>'Рейтинговая таблица организаций'!#REF!</f>
        <v>#REF!</v>
      </c>
      <c r="S455" s="31" t="e">
        <f>'Рейтинговая таблица организаций'!#REF!</f>
        <v>#REF!</v>
      </c>
      <c r="T455" s="31" t="e">
        <f>'Рейтинговая таблица организаций'!#REF!</f>
        <v>#REF!</v>
      </c>
      <c r="U455" s="35" t="e">
        <f>'Рейтинговая таблица организаций'!#REF!</f>
        <v>#REF!</v>
      </c>
      <c r="V455" s="36" t="e">
        <f>'Рейтинговая таблица организаций'!#REF!</f>
        <v>#REF!</v>
      </c>
    </row>
    <row r="456" spans="1:22">
      <c r="A456" s="33" t="e">
        <f>'бланки '!#REF!</f>
        <v>#REF!</v>
      </c>
      <c r="B456" s="33" t="e">
        <f>'Рейтинговая таблица организаций'!#REF!</f>
        <v>#REF!</v>
      </c>
      <c r="C456" s="31" t="e">
        <f>'Рейтинговая таблица организаций'!#REF!</f>
        <v>#REF!</v>
      </c>
      <c r="D456" s="31" t="e">
        <f>'Рейтинговая таблица организаций'!#REF!</f>
        <v>#REF!</v>
      </c>
      <c r="E456" s="31" t="e">
        <f>'Рейтинговая таблица организаций'!#REF!</f>
        <v>#REF!</v>
      </c>
      <c r="F456" s="35" t="e">
        <f>'Рейтинговая таблица организаций'!#REF!</f>
        <v>#REF!</v>
      </c>
      <c r="G456" s="31" t="e">
        <f>'Рейтинговая таблица организаций'!#REF!</f>
        <v>#REF!</v>
      </c>
      <c r="H456" s="31" t="e">
        <f>'Рейтинговая таблица организаций'!#REF!</f>
        <v>#REF!</v>
      </c>
      <c r="I456" s="35" t="e">
        <f>'Рейтинговая таблица организаций'!#REF!</f>
        <v>#REF!</v>
      </c>
      <c r="J456" s="31" t="e">
        <f>'Рейтинговая таблица организаций'!#REF!</f>
        <v>#REF!</v>
      </c>
      <c r="K456" s="32" t="e">
        <f>'Рейтинговая таблица организаций'!#REF!</f>
        <v>#REF!</v>
      </c>
      <c r="L456" s="32" t="e">
        <f>'Рейтинговая таблица организаций'!#REF!</f>
        <v>#REF!</v>
      </c>
      <c r="M456" s="35" t="e">
        <f>'Рейтинговая таблица организаций'!#REF!</f>
        <v>#REF!</v>
      </c>
      <c r="N456" s="31" t="e">
        <f>'Рейтинговая таблица организаций'!#REF!</f>
        <v>#REF!</v>
      </c>
      <c r="O456" s="31" t="e">
        <f>'Рейтинговая таблица организаций'!#REF!</f>
        <v>#REF!</v>
      </c>
      <c r="P456" s="31" t="e">
        <f>'Рейтинговая таблица организаций'!#REF!</f>
        <v>#REF!</v>
      </c>
      <c r="Q456" s="35" t="e">
        <f>'Рейтинговая таблица организаций'!#REF!</f>
        <v>#REF!</v>
      </c>
      <c r="R456" s="31" t="e">
        <f>'Рейтинговая таблица организаций'!#REF!</f>
        <v>#REF!</v>
      </c>
      <c r="S456" s="31" t="e">
        <f>'Рейтинговая таблица организаций'!#REF!</f>
        <v>#REF!</v>
      </c>
      <c r="T456" s="31" t="e">
        <f>'Рейтинговая таблица организаций'!#REF!</f>
        <v>#REF!</v>
      </c>
      <c r="U456" s="35" t="e">
        <f>'Рейтинговая таблица организаций'!#REF!</f>
        <v>#REF!</v>
      </c>
      <c r="V456" s="36" t="e">
        <f>'Рейтинговая таблица организаций'!#REF!</f>
        <v>#REF!</v>
      </c>
    </row>
    <row r="457" spans="1:22">
      <c r="A457" s="33" t="e">
        <f>'бланки '!#REF!</f>
        <v>#REF!</v>
      </c>
      <c r="B457" s="33" t="e">
        <f>'Рейтинговая таблица организаций'!#REF!</f>
        <v>#REF!</v>
      </c>
      <c r="C457" s="31" t="e">
        <f>'Рейтинговая таблица организаций'!#REF!</f>
        <v>#REF!</v>
      </c>
      <c r="D457" s="31" t="e">
        <f>'Рейтинговая таблица организаций'!#REF!</f>
        <v>#REF!</v>
      </c>
      <c r="E457" s="31" t="e">
        <f>'Рейтинговая таблица организаций'!#REF!</f>
        <v>#REF!</v>
      </c>
      <c r="F457" s="35" t="e">
        <f>'Рейтинговая таблица организаций'!#REF!</f>
        <v>#REF!</v>
      </c>
      <c r="G457" s="31" t="e">
        <f>'Рейтинговая таблица организаций'!#REF!</f>
        <v>#REF!</v>
      </c>
      <c r="H457" s="31" t="e">
        <f>'Рейтинговая таблица организаций'!#REF!</f>
        <v>#REF!</v>
      </c>
      <c r="I457" s="35" t="e">
        <f>'Рейтинговая таблица организаций'!#REF!</f>
        <v>#REF!</v>
      </c>
      <c r="J457" s="31" t="e">
        <f>'Рейтинговая таблица организаций'!#REF!</f>
        <v>#REF!</v>
      </c>
      <c r="K457" s="32" t="e">
        <f>'Рейтинговая таблица организаций'!#REF!</f>
        <v>#REF!</v>
      </c>
      <c r="L457" s="32" t="e">
        <f>'Рейтинговая таблица организаций'!#REF!</f>
        <v>#REF!</v>
      </c>
      <c r="M457" s="35" t="e">
        <f>'Рейтинговая таблица организаций'!#REF!</f>
        <v>#REF!</v>
      </c>
      <c r="N457" s="31" t="e">
        <f>'Рейтинговая таблица организаций'!#REF!</f>
        <v>#REF!</v>
      </c>
      <c r="O457" s="31" t="e">
        <f>'Рейтинговая таблица организаций'!#REF!</f>
        <v>#REF!</v>
      </c>
      <c r="P457" s="31" t="e">
        <f>'Рейтинговая таблица организаций'!#REF!</f>
        <v>#REF!</v>
      </c>
      <c r="Q457" s="35" t="e">
        <f>'Рейтинговая таблица организаций'!#REF!</f>
        <v>#REF!</v>
      </c>
      <c r="R457" s="31" t="e">
        <f>'Рейтинговая таблица организаций'!#REF!</f>
        <v>#REF!</v>
      </c>
      <c r="S457" s="31" t="e">
        <f>'Рейтинговая таблица организаций'!#REF!</f>
        <v>#REF!</v>
      </c>
      <c r="T457" s="31" t="e">
        <f>'Рейтинговая таблица организаций'!#REF!</f>
        <v>#REF!</v>
      </c>
      <c r="U457" s="35" t="e">
        <f>'Рейтинговая таблица организаций'!#REF!</f>
        <v>#REF!</v>
      </c>
      <c r="V457" s="36" t="e">
        <f>'Рейтинговая таблица организаций'!#REF!</f>
        <v>#REF!</v>
      </c>
    </row>
    <row r="458" spans="1:22">
      <c r="A458" s="33" t="e">
        <f>'бланки '!#REF!</f>
        <v>#REF!</v>
      </c>
      <c r="B458" s="33" t="e">
        <f>'Рейтинговая таблица организаций'!#REF!</f>
        <v>#REF!</v>
      </c>
      <c r="C458" s="31" t="e">
        <f>'Рейтинговая таблица организаций'!#REF!</f>
        <v>#REF!</v>
      </c>
      <c r="D458" s="31" t="e">
        <f>'Рейтинговая таблица организаций'!#REF!</f>
        <v>#REF!</v>
      </c>
      <c r="E458" s="31" t="e">
        <f>'Рейтинговая таблица организаций'!#REF!</f>
        <v>#REF!</v>
      </c>
      <c r="F458" s="35" t="e">
        <f>'Рейтинговая таблица организаций'!#REF!</f>
        <v>#REF!</v>
      </c>
      <c r="G458" s="31" t="e">
        <f>'Рейтинговая таблица организаций'!#REF!</f>
        <v>#REF!</v>
      </c>
      <c r="H458" s="31" t="e">
        <f>'Рейтинговая таблица организаций'!#REF!</f>
        <v>#REF!</v>
      </c>
      <c r="I458" s="35" t="e">
        <f>'Рейтинговая таблица организаций'!#REF!</f>
        <v>#REF!</v>
      </c>
      <c r="J458" s="31" t="e">
        <f>'Рейтинговая таблица организаций'!#REF!</f>
        <v>#REF!</v>
      </c>
      <c r="K458" s="32" t="e">
        <f>'Рейтинговая таблица организаций'!#REF!</f>
        <v>#REF!</v>
      </c>
      <c r="L458" s="32" t="e">
        <f>'Рейтинговая таблица организаций'!#REF!</f>
        <v>#REF!</v>
      </c>
      <c r="M458" s="35" t="e">
        <f>'Рейтинговая таблица организаций'!#REF!</f>
        <v>#REF!</v>
      </c>
      <c r="N458" s="31" t="e">
        <f>'Рейтинговая таблица организаций'!#REF!</f>
        <v>#REF!</v>
      </c>
      <c r="O458" s="31" t="e">
        <f>'Рейтинговая таблица организаций'!#REF!</f>
        <v>#REF!</v>
      </c>
      <c r="P458" s="31" t="e">
        <f>'Рейтинговая таблица организаций'!#REF!</f>
        <v>#REF!</v>
      </c>
      <c r="Q458" s="35" t="e">
        <f>'Рейтинговая таблица организаций'!#REF!</f>
        <v>#REF!</v>
      </c>
      <c r="R458" s="31" t="e">
        <f>'Рейтинговая таблица организаций'!#REF!</f>
        <v>#REF!</v>
      </c>
      <c r="S458" s="31" t="e">
        <f>'Рейтинговая таблица организаций'!#REF!</f>
        <v>#REF!</v>
      </c>
      <c r="T458" s="31" t="e">
        <f>'Рейтинговая таблица организаций'!#REF!</f>
        <v>#REF!</v>
      </c>
      <c r="U458" s="35" t="e">
        <f>'Рейтинговая таблица организаций'!#REF!</f>
        <v>#REF!</v>
      </c>
      <c r="V458" s="36" t="e">
        <f>'Рейтинговая таблица организаций'!#REF!</f>
        <v>#REF!</v>
      </c>
    </row>
    <row r="459" spans="1:22">
      <c r="A459" s="33" t="e">
        <f>'бланки '!#REF!</f>
        <v>#REF!</v>
      </c>
      <c r="B459" s="33" t="e">
        <f>'Рейтинговая таблица организаций'!#REF!</f>
        <v>#REF!</v>
      </c>
      <c r="C459" s="31" t="e">
        <f>'Рейтинговая таблица организаций'!#REF!</f>
        <v>#REF!</v>
      </c>
      <c r="D459" s="31" t="e">
        <f>'Рейтинговая таблица организаций'!#REF!</f>
        <v>#REF!</v>
      </c>
      <c r="E459" s="31" t="e">
        <f>'Рейтинговая таблица организаций'!#REF!</f>
        <v>#REF!</v>
      </c>
      <c r="F459" s="35" t="e">
        <f>'Рейтинговая таблица организаций'!#REF!</f>
        <v>#REF!</v>
      </c>
      <c r="G459" s="31" t="e">
        <f>'Рейтинговая таблица организаций'!#REF!</f>
        <v>#REF!</v>
      </c>
      <c r="H459" s="31" t="e">
        <f>'Рейтинговая таблица организаций'!#REF!</f>
        <v>#REF!</v>
      </c>
      <c r="I459" s="35" t="e">
        <f>'Рейтинговая таблица организаций'!#REF!</f>
        <v>#REF!</v>
      </c>
      <c r="J459" s="31" t="e">
        <f>'Рейтинговая таблица организаций'!#REF!</f>
        <v>#REF!</v>
      </c>
      <c r="K459" s="32" t="e">
        <f>'Рейтинговая таблица организаций'!#REF!</f>
        <v>#REF!</v>
      </c>
      <c r="L459" s="32" t="e">
        <f>'Рейтинговая таблица организаций'!#REF!</f>
        <v>#REF!</v>
      </c>
      <c r="M459" s="35" t="e">
        <f>'Рейтинговая таблица организаций'!#REF!</f>
        <v>#REF!</v>
      </c>
      <c r="N459" s="31" t="e">
        <f>'Рейтинговая таблица организаций'!#REF!</f>
        <v>#REF!</v>
      </c>
      <c r="O459" s="31" t="e">
        <f>'Рейтинговая таблица организаций'!#REF!</f>
        <v>#REF!</v>
      </c>
      <c r="P459" s="31" t="e">
        <f>'Рейтинговая таблица организаций'!#REF!</f>
        <v>#REF!</v>
      </c>
      <c r="Q459" s="35" t="e">
        <f>'Рейтинговая таблица организаций'!#REF!</f>
        <v>#REF!</v>
      </c>
      <c r="R459" s="31" t="e">
        <f>'Рейтинговая таблица организаций'!#REF!</f>
        <v>#REF!</v>
      </c>
      <c r="S459" s="31" t="e">
        <f>'Рейтинговая таблица организаций'!#REF!</f>
        <v>#REF!</v>
      </c>
      <c r="T459" s="31" t="e">
        <f>'Рейтинговая таблица организаций'!#REF!</f>
        <v>#REF!</v>
      </c>
      <c r="U459" s="35" t="e">
        <f>'Рейтинговая таблица организаций'!#REF!</f>
        <v>#REF!</v>
      </c>
      <c r="V459" s="36" t="e">
        <f>'Рейтинговая таблица организаций'!#REF!</f>
        <v>#REF!</v>
      </c>
    </row>
    <row r="460" spans="1:22">
      <c r="A460" s="33" t="e">
        <f>'бланки '!#REF!</f>
        <v>#REF!</v>
      </c>
      <c r="B460" s="33" t="e">
        <f>'Рейтинговая таблица организаций'!#REF!</f>
        <v>#REF!</v>
      </c>
      <c r="C460" s="31" t="e">
        <f>'Рейтинговая таблица организаций'!#REF!</f>
        <v>#REF!</v>
      </c>
      <c r="D460" s="31" t="e">
        <f>'Рейтинговая таблица организаций'!#REF!</f>
        <v>#REF!</v>
      </c>
      <c r="E460" s="31" t="e">
        <f>'Рейтинговая таблица организаций'!#REF!</f>
        <v>#REF!</v>
      </c>
      <c r="F460" s="35" t="e">
        <f>'Рейтинговая таблица организаций'!#REF!</f>
        <v>#REF!</v>
      </c>
      <c r="G460" s="31" t="e">
        <f>'Рейтинговая таблица организаций'!#REF!</f>
        <v>#REF!</v>
      </c>
      <c r="H460" s="31" t="e">
        <f>'Рейтинговая таблица организаций'!#REF!</f>
        <v>#REF!</v>
      </c>
      <c r="I460" s="35" t="e">
        <f>'Рейтинговая таблица организаций'!#REF!</f>
        <v>#REF!</v>
      </c>
      <c r="J460" s="31" t="e">
        <f>'Рейтинговая таблица организаций'!#REF!</f>
        <v>#REF!</v>
      </c>
      <c r="K460" s="32" t="e">
        <f>'Рейтинговая таблица организаций'!#REF!</f>
        <v>#REF!</v>
      </c>
      <c r="L460" s="32" t="e">
        <f>'Рейтинговая таблица организаций'!#REF!</f>
        <v>#REF!</v>
      </c>
      <c r="M460" s="35" t="e">
        <f>'Рейтинговая таблица организаций'!#REF!</f>
        <v>#REF!</v>
      </c>
      <c r="N460" s="31" t="e">
        <f>'Рейтинговая таблица организаций'!#REF!</f>
        <v>#REF!</v>
      </c>
      <c r="O460" s="31" t="e">
        <f>'Рейтинговая таблица организаций'!#REF!</f>
        <v>#REF!</v>
      </c>
      <c r="P460" s="31" t="e">
        <f>'Рейтинговая таблица организаций'!#REF!</f>
        <v>#REF!</v>
      </c>
      <c r="Q460" s="35" t="e">
        <f>'Рейтинговая таблица организаций'!#REF!</f>
        <v>#REF!</v>
      </c>
      <c r="R460" s="31" t="e">
        <f>'Рейтинговая таблица организаций'!#REF!</f>
        <v>#REF!</v>
      </c>
      <c r="S460" s="31" t="e">
        <f>'Рейтинговая таблица организаций'!#REF!</f>
        <v>#REF!</v>
      </c>
      <c r="T460" s="31" t="e">
        <f>'Рейтинговая таблица организаций'!#REF!</f>
        <v>#REF!</v>
      </c>
      <c r="U460" s="35" t="e">
        <f>'Рейтинговая таблица организаций'!#REF!</f>
        <v>#REF!</v>
      </c>
      <c r="V460" s="36" t="e">
        <f>'Рейтинговая таблица организаций'!#REF!</f>
        <v>#REF!</v>
      </c>
    </row>
    <row r="461" spans="1:22">
      <c r="A461" s="33" t="e">
        <f>'бланки '!#REF!</f>
        <v>#REF!</v>
      </c>
      <c r="B461" s="33" t="e">
        <f>'Рейтинговая таблица организаций'!#REF!</f>
        <v>#REF!</v>
      </c>
      <c r="C461" s="31" t="e">
        <f>'Рейтинговая таблица организаций'!#REF!</f>
        <v>#REF!</v>
      </c>
      <c r="D461" s="31" t="e">
        <f>'Рейтинговая таблица организаций'!#REF!</f>
        <v>#REF!</v>
      </c>
      <c r="E461" s="31" t="e">
        <f>'Рейтинговая таблица организаций'!#REF!</f>
        <v>#REF!</v>
      </c>
      <c r="F461" s="35" t="e">
        <f>'Рейтинговая таблица организаций'!#REF!</f>
        <v>#REF!</v>
      </c>
      <c r="G461" s="31" t="e">
        <f>'Рейтинговая таблица организаций'!#REF!</f>
        <v>#REF!</v>
      </c>
      <c r="H461" s="31" t="e">
        <f>'Рейтинговая таблица организаций'!#REF!</f>
        <v>#REF!</v>
      </c>
      <c r="I461" s="35" t="e">
        <f>'Рейтинговая таблица организаций'!#REF!</f>
        <v>#REF!</v>
      </c>
      <c r="J461" s="31" t="e">
        <f>'Рейтинговая таблица организаций'!#REF!</f>
        <v>#REF!</v>
      </c>
      <c r="K461" s="32" t="e">
        <f>'Рейтинговая таблица организаций'!#REF!</f>
        <v>#REF!</v>
      </c>
      <c r="L461" s="32" t="e">
        <f>'Рейтинговая таблица организаций'!#REF!</f>
        <v>#REF!</v>
      </c>
      <c r="M461" s="35" t="e">
        <f>'Рейтинговая таблица организаций'!#REF!</f>
        <v>#REF!</v>
      </c>
      <c r="N461" s="31" t="e">
        <f>'Рейтинговая таблица организаций'!#REF!</f>
        <v>#REF!</v>
      </c>
      <c r="O461" s="31" t="e">
        <f>'Рейтинговая таблица организаций'!#REF!</f>
        <v>#REF!</v>
      </c>
      <c r="P461" s="31" t="e">
        <f>'Рейтинговая таблица организаций'!#REF!</f>
        <v>#REF!</v>
      </c>
      <c r="Q461" s="35" t="e">
        <f>'Рейтинговая таблица организаций'!#REF!</f>
        <v>#REF!</v>
      </c>
      <c r="R461" s="31" t="e">
        <f>'Рейтинговая таблица организаций'!#REF!</f>
        <v>#REF!</v>
      </c>
      <c r="S461" s="31" t="e">
        <f>'Рейтинговая таблица организаций'!#REF!</f>
        <v>#REF!</v>
      </c>
      <c r="T461" s="31" t="e">
        <f>'Рейтинговая таблица организаций'!#REF!</f>
        <v>#REF!</v>
      </c>
      <c r="U461" s="35" t="e">
        <f>'Рейтинговая таблица организаций'!#REF!</f>
        <v>#REF!</v>
      </c>
      <c r="V461" s="36" t="e">
        <f>'Рейтинговая таблица организаций'!#REF!</f>
        <v>#REF!</v>
      </c>
    </row>
    <row r="462" spans="1:22">
      <c r="A462" s="33" t="e">
        <f>'бланки '!#REF!</f>
        <v>#REF!</v>
      </c>
      <c r="B462" s="33" t="e">
        <f>'Рейтинговая таблица организаций'!#REF!</f>
        <v>#REF!</v>
      </c>
      <c r="C462" s="31" t="e">
        <f>'Рейтинговая таблица организаций'!#REF!</f>
        <v>#REF!</v>
      </c>
      <c r="D462" s="31" t="e">
        <f>'Рейтинговая таблица организаций'!#REF!</f>
        <v>#REF!</v>
      </c>
      <c r="E462" s="31" t="e">
        <f>'Рейтинговая таблица организаций'!#REF!</f>
        <v>#REF!</v>
      </c>
      <c r="F462" s="35" t="e">
        <f>'Рейтинговая таблица организаций'!#REF!</f>
        <v>#REF!</v>
      </c>
      <c r="G462" s="31" t="e">
        <f>'Рейтинговая таблица организаций'!#REF!</f>
        <v>#REF!</v>
      </c>
      <c r="H462" s="31" t="e">
        <f>'Рейтинговая таблица организаций'!#REF!</f>
        <v>#REF!</v>
      </c>
      <c r="I462" s="35" t="e">
        <f>'Рейтинговая таблица организаций'!#REF!</f>
        <v>#REF!</v>
      </c>
      <c r="J462" s="31" t="e">
        <f>'Рейтинговая таблица организаций'!#REF!</f>
        <v>#REF!</v>
      </c>
      <c r="K462" s="32" t="e">
        <f>'Рейтинговая таблица организаций'!#REF!</f>
        <v>#REF!</v>
      </c>
      <c r="L462" s="32" t="e">
        <f>'Рейтинговая таблица организаций'!#REF!</f>
        <v>#REF!</v>
      </c>
      <c r="M462" s="35" t="e">
        <f>'Рейтинговая таблица организаций'!#REF!</f>
        <v>#REF!</v>
      </c>
      <c r="N462" s="31" t="e">
        <f>'Рейтинговая таблица организаций'!#REF!</f>
        <v>#REF!</v>
      </c>
      <c r="O462" s="31" t="e">
        <f>'Рейтинговая таблица организаций'!#REF!</f>
        <v>#REF!</v>
      </c>
      <c r="P462" s="31" t="e">
        <f>'Рейтинговая таблица организаций'!#REF!</f>
        <v>#REF!</v>
      </c>
      <c r="Q462" s="35" t="e">
        <f>'Рейтинговая таблица организаций'!#REF!</f>
        <v>#REF!</v>
      </c>
      <c r="R462" s="31" t="e">
        <f>'Рейтинговая таблица организаций'!#REF!</f>
        <v>#REF!</v>
      </c>
      <c r="S462" s="31" t="e">
        <f>'Рейтинговая таблица организаций'!#REF!</f>
        <v>#REF!</v>
      </c>
      <c r="T462" s="31" t="e">
        <f>'Рейтинговая таблица организаций'!#REF!</f>
        <v>#REF!</v>
      </c>
      <c r="U462" s="35" t="e">
        <f>'Рейтинговая таблица организаций'!#REF!</f>
        <v>#REF!</v>
      </c>
      <c r="V462" s="36" t="e">
        <f>'Рейтинговая таблица организаций'!#REF!</f>
        <v>#REF!</v>
      </c>
    </row>
    <row r="463" spans="1:22">
      <c r="A463" s="33" t="e">
        <f>'бланки '!#REF!</f>
        <v>#REF!</v>
      </c>
      <c r="B463" s="33" t="e">
        <f>'Рейтинговая таблица организаций'!#REF!</f>
        <v>#REF!</v>
      </c>
      <c r="C463" s="31" t="e">
        <f>'Рейтинговая таблица организаций'!#REF!</f>
        <v>#REF!</v>
      </c>
      <c r="D463" s="31" t="e">
        <f>'Рейтинговая таблица организаций'!#REF!</f>
        <v>#REF!</v>
      </c>
      <c r="E463" s="31" t="e">
        <f>'Рейтинговая таблица организаций'!#REF!</f>
        <v>#REF!</v>
      </c>
      <c r="F463" s="35" t="e">
        <f>'Рейтинговая таблица организаций'!#REF!</f>
        <v>#REF!</v>
      </c>
      <c r="G463" s="31" t="e">
        <f>'Рейтинговая таблица организаций'!#REF!</f>
        <v>#REF!</v>
      </c>
      <c r="H463" s="31" t="e">
        <f>'Рейтинговая таблица организаций'!#REF!</f>
        <v>#REF!</v>
      </c>
      <c r="I463" s="35" t="e">
        <f>'Рейтинговая таблица организаций'!#REF!</f>
        <v>#REF!</v>
      </c>
      <c r="J463" s="31" t="e">
        <f>'Рейтинговая таблица организаций'!#REF!</f>
        <v>#REF!</v>
      </c>
      <c r="K463" s="32" t="e">
        <f>'Рейтинговая таблица организаций'!#REF!</f>
        <v>#REF!</v>
      </c>
      <c r="L463" s="32" t="e">
        <f>'Рейтинговая таблица организаций'!#REF!</f>
        <v>#REF!</v>
      </c>
      <c r="M463" s="35" t="e">
        <f>'Рейтинговая таблица организаций'!#REF!</f>
        <v>#REF!</v>
      </c>
      <c r="N463" s="31" t="e">
        <f>'Рейтинговая таблица организаций'!#REF!</f>
        <v>#REF!</v>
      </c>
      <c r="O463" s="31" t="e">
        <f>'Рейтинговая таблица организаций'!#REF!</f>
        <v>#REF!</v>
      </c>
      <c r="P463" s="31" t="e">
        <f>'Рейтинговая таблица организаций'!#REF!</f>
        <v>#REF!</v>
      </c>
      <c r="Q463" s="35" t="e">
        <f>'Рейтинговая таблица организаций'!#REF!</f>
        <v>#REF!</v>
      </c>
      <c r="R463" s="31" t="e">
        <f>'Рейтинговая таблица организаций'!#REF!</f>
        <v>#REF!</v>
      </c>
      <c r="S463" s="31" t="e">
        <f>'Рейтинговая таблица организаций'!#REF!</f>
        <v>#REF!</v>
      </c>
      <c r="T463" s="31" t="e">
        <f>'Рейтинговая таблица организаций'!#REF!</f>
        <v>#REF!</v>
      </c>
      <c r="U463" s="35" t="e">
        <f>'Рейтинговая таблица организаций'!#REF!</f>
        <v>#REF!</v>
      </c>
      <c r="V463" s="36" t="e">
        <f>'Рейтинговая таблица организаций'!#REF!</f>
        <v>#REF!</v>
      </c>
    </row>
    <row r="464" spans="1:22">
      <c r="A464" s="33" t="e">
        <f>'бланки '!#REF!</f>
        <v>#REF!</v>
      </c>
      <c r="B464" s="33" t="e">
        <f>'Рейтинговая таблица организаций'!#REF!</f>
        <v>#REF!</v>
      </c>
      <c r="C464" s="31" t="e">
        <f>'Рейтинговая таблица организаций'!#REF!</f>
        <v>#REF!</v>
      </c>
      <c r="D464" s="31" t="e">
        <f>'Рейтинговая таблица организаций'!#REF!</f>
        <v>#REF!</v>
      </c>
      <c r="E464" s="31" t="e">
        <f>'Рейтинговая таблица организаций'!#REF!</f>
        <v>#REF!</v>
      </c>
      <c r="F464" s="35" t="e">
        <f>'Рейтинговая таблица организаций'!#REF!</f>
        <v>#REF!</v>
      </c>
      <c r="G464" s="31" t="e">
        <f>'Рейтинговая таблица организаций'!#REF!</f>
        <v>#REF!</v>
      </c>
      <c r="H464" s="31" t="e">
        <f>'Рейтинговая таблица организаций'!#REF!</f>
        <v>#REF!</v>
      </c>
      <c r="I464" s="35" t="e">
        <f>'Рейтинговая таблица организаций'!#REF!</f>
        <v>#REF!</v>
      </c>
      <c r="J464" s="31" t="e">
        <f>'Рейтинговая таблица организаций'!#REF!</f>
        <v>#REF!</v>
      </c>
      <c r="K464" s="32" t="e">
        <f>'Рейтинговая таблица организаций'!#REF!</f>
        <v>#REF!</v>
      </c>
      <c r="L464" s="32" t="e">
        <f>'Рейтинговая таблица организаций'!#REF!</f>
        <v>#REF!</v>
      </c>
      <c r="M464" s="35" t="e">
        <f>'Рейтинговая таблица организаций'!#REF!</f>
        <v>#REF!</v>
      </c>
      <c r="N464" s="31" t="e">
        <f>'Рейтинговая таблица организаций'!#REF!</f>
        <v>#REF!</v>
      </c>
      <c r="O464" s="31" t="e">
        <f>'Рейтинговая таблица организаций'!#REF!</f>
        <v>#REF!</v>
      </c>
      <c r="P464" s="31" t="e">
        <f>'Рейтинговая таблица организаций'!#REF!</f>
        <v>#REF!</v>
      </c>
      <c r="Q464" s="35" t="e">
        <f>'Рейтинговая таблица организаций'!#REF!</f>
        <v>#REF!</v>
      </c>
      <c r="R464" s="31" t="e">
        <f>'Рейтинговая таблица организаций'!#REF!</f>
        <v>#REF!</v>
      </c>
      <c r="S464" s="31" t="e">
        <f>'Рейтинговая таблица организаций'!#REF!</f>
        <v>#REF!</v>
      </c>
      <c r="T464" s="31" t="e">
        <f>'Рейтинговая таблица организаций'!#REF!</f>
        <v>#REF!</v>
      </c>
      <c r="U464" s="35" t="e">
        <f>'Рейтинговая таблица организаций'!#REF!</f>
        <v>#REF!</v>
      </c>
      <c r="V464" s="36" t="e">
        <f>'Рейтинговая таблица организаций'!#REF!</f>
        <v>#REF!</v>
      </c>
    </row>
    <row r="465" spans="1:22">
      <c r="A465" s="33" t="e">
        <f>'бланки '!#REF!</f>
        <v>#REF!</v>
      </c>
      <c r="B465" s="33" t="e">
        <f>'Рейтинговая таблица организаций'!#REF!</f>
        <v>#REF!</v>
      </c>
      <c r="C465" s="31" t="e">
        <f>'Рейтинговая таблица организаций'!#REF!</f>
        <v>#REF!</v>
      </c>
      <c r="D465" s="31" t="e">
        <f>'Рейтинговая таблица организаций'!#REF!</f>
        <v>#REF!</v>
      </c>
      <c r="E465" s="31" t="e">
        <f>'Рейтинговая таблица организаций'!#REF!</f>
        <v>#REF!</v>
      </c>
      <c r="F465" s="35" t="e">
        <f>'Рейтинговая таблица организаций'!#REF!</f>
        <v>#REF!</v>
      </c>
      <c r="G465" s="31" t="e">
        <f>'Рейтинговая таблица организаций'!#REF!</f>
        <v>#REF!</v>
      </c>
      <c r="H465" s="31" t="e">
        <f>'Рейтинговая таблица организаций'!#REF!</f>
        <v>#REF!</v>
      </c>
      <c r="I465" s="35" t="e">
        <f>'Рейтинговая таблица организаций'!#REF!</f>
        <v>#REF!</v>
      </c>
      <c r="J465" s="31" t="e">
        <f>'Рейтинговая таблица организаций'!#REF!</f>
        <v>#REF!</v>
      </c>
      <c r="K465" s="32" t="e">
        <f>'Рейтинговая таблица организаций'!#REF!</f>
        <v>#REF!</v>
      </c>
      <c r="L465" s="32" t="e">
        <f>'Рейтинговая таблица организаций'!#REF!</f>
        <v>#REF!</v>
      </c>
      <c r="M465" s="35" t="e">
        <f>'Рейтинговая таблица организаций'!#REF!</f>
        <v>#REF!</v>
      </c>
      <c r="N465" s="31" t="e">
        <f>'Рейтинговая таблица организаций'!#REF!</f>
        <v>#REF!</v>
      </c>
      <c r="O465" s="31" t="e">
        <f>'Рейтинговая таблица организаций'!#REF!</f>
        <v>#REF!</v>
      </c>
      <c r="P465" s="31" t="e">
        <f>'Рейтинговая таблица организаций'!#REF!</f>
        <v>#REF!</v>
      </c>
      <c r="Q465" s="35" t="e">
        <f>'Рейтинговая таблица организаций'!#REF!</f>
        <v>#REF!</v>
      </c>
      <c r="R465" s="31" t="e">
        <f>'Рейтинговая таблица организаций'!#REF!</f>
        <v>#REF!</v>
      </c>
      <c r="S465" s="31" t="e">
        <f>'Рейтинговая таблица организаций'!#REF!</f>
        <v>#REF!</v>
      </c>
      <c r="T465" s="31" t="e">
        <f>'Рейтинговая таблица организаций'!#REF!</f>
        <v>#REF!</v>
      </c>
      <c r="U465" s="35" t="e">
        <f>'Рейтинговая таблица организаций'!#REF!</f>
        <v>#REF!</v>
      </c>
      <c r="V465" s="36" t="e">
        <f>'Рейтинговая таблица организаций'!#REF!</f>
        <v>#REF!</v>
      </c>
    </row>
    <row r="466" spans="1:22">
      <c r="A466" s="33" t="e">
        <f>'бланки '!#REF!</f>
        <v>#REF!</v>
      </c>
      <c r="B466" s="33" t="e">
        <f>'Рейтинговая таблица организаций'!#REF!</f>
        <v>#REF!</v>
      </c>
      <c r="C466" s="31" t="e">
        <f>'Рейтинговая таблица организаций'!#REF!</f>
        <v>#REF!</v>
      </c>
      <c r="D466" s="31" t="e">
        <f>'Рейтинговая таблица организаций'!#REF!</f>
        <v>#REF!</v>
      </c>
      <c r="E466" s="31" t="e">
        <f>'Рейтинговая таблица организаций'!#REF!</f>
        <v>#REF!</v>
      </c>
      <c r="F466" s="35" t="e">
        <f>'Рейтинговая таблица организаций'!#REF!</f>
        <v>#REF!</v>
      </c>
      <c r="G466" s="31" t="e">
        <f>'Рейтинговая таблица организаций'!#REF!</f>
        <v>#REF!</v>
      </c>
      <c r="H466" s="31" t="e">
        <f>'Рейтинговая таблица организаций'!#REF!</f>
        <v>#REF!</v>
      </c>
      <c r="I466" s="35" t="e">
        <f>'Рейтинговая таблица организаций'!#REF!</f>
        <v>#REF!</v>
      </c>
      <c r="J466" s="31" t="e">
        <f>'Рейтинговая таблица организаций'!#REF!</f>
        <v>#REF!</v>
      </c>
      <c r="K466" s="32" t="e">
        <f>'Рейтинговая таблица организаций'!#REF!</f>
        <v>#REF!</v>
      </c>
      <c r="L466" s="32" t="e">
        <f>'Рейтинговая таблица организаций'!#REF!</f>
        <v>#REF!</v>
      </c>
      <c r="M466" s="35" t="e">
        <f>'Рейтинговая таблица организаций'!#REF!</f>
        <v>#REF!</v>
      </c>
      <c r="N466" s="31" t="e">
        <f>'Рейтинговая таблица организаций'!#REF!</f>
        <v>#REF!</v>
      </c>
      <c r="O466" s="31" t="e">
        <f>'Рейтинговая таблица организаций'!#REF!</f>
        <v>#REF!</v>
      </c>
      <c r="P466" s="31" t="e">
        <f>'Рейтинговая таблица организаций'!#REF!</f>
        <v>#REF!</v>
      </c>
      <c r="Q466" s="35" t="e">
        <f>'Рейтинговая таблица организаций'!#REF!</f>
        <v>#REF!</v>
      </c>
      <c r="R466" s="31" t="e">
        <f>'Рейтинговая таблица организаций'!#REF!</f>
        <v>#REF!</v>
      </c>
      <c r="S466" s="31" t="e">
        <f>'Рейтинговая таблица организаций'!#REF!</f>
        <v>#REF!</v>
      </c>
      <c r="T466" s="31" t="e">
        <f>'Рейтинговая таблица организаций'!#REF!</f>
        <v>#REF!</v>
      </c>
      <c r="U466" s="35" t="e">
        <f>'Рейтинговая таблица организаций'!#REF!</f>
        <v>#REF!</v>
      </c>
      <c r="V466" s="36" t="e">
        <f>'Рейтинговая таблица организаций'!#REF!</f>
        <v>#REF!</v>
      </c>
    </row>
    <row r="467" spans="1:22">
      <c r="A467" s="33" t="e">
        <f>'бланки '!#REF!</f>
        <v>#REF!</v>
      </c>
      <c r="B467" s="33" t="e">
        <f>'Рейтинговая таблица организаций'!#REF!</f>
        <v>#REF!</v>
      </c>
      <c r="C467" s="31" t="e">
        <f>'Рейтинговая таблица организаций'!#REF!</f>
        <v>#REF!</v>
      </c>
      <c r="D467" s="31" t="e">
        <f>'Рейтинговая таблица организаций'!#REF!</f>
        <v>#REF!</v>
      </c>
      <c r="E467" s="31" t="e">
        <f>'Рейтинговая таблица организаций'!#REF!</f>
        <v>#REF!</v>
      </c>
      <c r="F467" s="35" t="e">
        <f>'Рейтинговая таблица организаций'!#REF!</f>
        <v>#REF!</v>
      </c>
      <c r="G467" s="31" t="e">
        <f>'Рейтинговая таблица организаций'!#REF!</f>
        <v>#REF!</v>
      </c>
      <c r="H467" s="31" t="e">
        <f>'Рейтинговая таблица организаций'!#REF!</f>
        <v>#REF!</v>
      </c>
      <c r="I467" s="35" t="e">
        <f>'Рейтинговая таблица организаций'!#REF!</f>
        <v>#REF!</v>
      </c>
      <c r="J467" s="31" t="e">
        <f>'Рейтинговая таблица организаций'!#REF!</f>
        <v>#REF!</v>
      </c>
      <c r="K467" s="32" t="e">
        <f>'Рейтинговая таблица организаций'!#REF!</f>
        <v>#REF!</v>
      </c>
      <c r="L467" s="32" t="e">
        <f>'Рейтинговая таблица организаций'!#REF!</f>
        <v>#REF!</v>
      </c>
      <c r="M467" s="35" t="e">
        <f>'Рейтинговая таблица организаций'!#REF!</f>
        <v>#REF!</v>
      </c>
      <c r="N467" s="31" t="e">
        <f>'Рейтинговая таблица организаций'!#REF!</f>
        <v>#REF!</v>
      </c>
      <c r="O467" s="31" t="e">
        <f>'Рейтинговая таблица организаций'!#REF!</f>
        <v>#REF!</v>
      </c>
      <c r="P467" s="31" t="e">
        <f>'Рейтинговая таблица организаций'!#REF!</f>
        <v>#REF!</v>
      </c>
      <c r="Q467" s="35" t="e">
        <f>'Рейтинговая таблица организаций'!#REF!</f>
        <v>#REF!</v>
      </c>
      <c r="R467" s="31" t="e">
        <f>'Рейтинговая таблица организаций'!#REF!</f>
        <v>#REF!</v>
      </c>
      <c r="S467" s="31" t="e">
        <f>'Рейтинговая таблица организаций'!#REF!</f>
        <v>#REF!</v>
      </c>
      <c r="T467" s="31" t="e">
        <f>'Рейтинговая таблица организаций'!#REF!</f>
        <v>#REF!</v>
      </c>
      <c r="U467" s="35" t="e">
        <f>'Рейтинговая таблица организаций'!#REF!</f>
        <v>#REF!</v>
      </c>
      <c r="V467" s="36" t="e">
        <f>'Рейтинговая таблица организаций'!#REF!</f>
        <v>#REF!</v>
      </c>
    </row>
    <row r="468" spans="1:22">
      <c r="A468" s="33" t="e">
        <f>'бланки '!#REF!</f>
        <v>#REF!</v>
      </c>
      <c r="B468" s="33" t="e">
        <f>'Рейтинговая таблица организаций'!#REF!</f>
        <v>#REF!</v>
      </c>
      <c r="C468" s="31" t="e">
        <f>'Рейтинговая таблица организаций'!#REF!</f>
        <v>#REF!</v>
      </c>
      <c r="D468" s="31" t="e">
        <f>'Рейтинговая таблица организаций'!#REF!</f>
        <v>#REF!</v>
      </c>
      <c r="E468" s="31" t="e">
        <f>'Рейтинговая таблица организаций'!#REF!</f>
        <v>#REF!</v>
      </c>
      <c r="F468" s="35" t="e">
        <f>'Рейтинговая таблица организаций'!#REF!</f>
        <v>#REF!</v>
      </c>
      <c r="G468" s="31" t="e">
        <f>'Рейтинговая таблица организаций'!#REF!</f>
        <v>#REF!</v>
      </c>
      <c r="H468" s="31" t="e">
        <f>'Рейтинговая таблица организаций'!#REF!</f>
        <v>#REF!</v>
      </c>
      <c r="I468" s="35" t="e">
        <f>'Рейтинговая таблица организаций'!#REF!</f>
        <v>#REF!</v>
      </c>
      <c r="J468" s="31" t="e">
        <f>'Рейтинговая таблица организаций'!#REF!</f>
        <v>#REF!</v>
      </c>
      <c r="K468" s="32" t="e">
        <f>'Рейтинговая таблица организаций'!#REF!</f>
        <v>#REF!</v>
      </c>
      <c r="L468" s="32" t="e">
        <f>'Рейтинговая таблица организаций'!#REF!</f>
        <v>#REF!</v>
      </c>
      <c r="M468" s="35" t="e">
        <f>'Рейтинговая таблица организаций'!#REF!</f>
        <v>#REF!</v>
      </c>
      <c r="N468" s="31" t="e">
        <f>'Рейтинговая таблица организаций'!#REF!</f>
        <v>#REF!</v>
      </c>
      <c r="O468" s="31" t="e">
        <f>'Рейтинговая таблица организаций'!#REF!</f>
        <v>#REF!</v>
      </c>
      <c r="P468" s="31" t="e">
        <f>'Рейтинговая таблица организаций'!#REF!</f>
        <v>#REF!</v>
      </c>
      <c r="Q468" s="35" t="e">
        <f>'Рейтинговая таблица организаций'!#REF!</f>
        <v>#REF!</v>
      </c>
      <c r="R468" s="31" t="e">
        <f>'Рейтинговая таблица организаций'!#REF!</f>
        <v>#REF!</v>
      </c>
      <c r="S468" s="31" t="e">
        <f>'Рейтинговая таблица организаций'!#REF!</f>
        <v>#REF!</v>
      </c>
      <c r="T468" s="31" t="e">
        <f>'Рейтинговая таблица организаций'!#REF!</f>
        <v>#REF!</v>
      </c>
      <c r="U468" s="35" t="e">
        <f>'Рейтинговая таблица организаций'!#REF!</f>
        <v>#REF!</v>
      </c>
      <c r="V468" s="36" t="e">
        <f>'Рейтинговая таблица организаций'!#REF!</f>
        <v>#REF!</v>
      </c>
    </row>
    <row r="469" spans="1:22">
      <c r="A469" s="33" t="e">
        <f>'бланки '!#REF!</f>
        <v>#REF!</v>
      </c>
      <c r="B469" s="33" t="e">
        <f>'Рейтинговая таблица организаций'!#REF!</f>
        <v>#REF!</v>
      </c>
      <c r="C469" s="31" t="e">
        <f>'Рейтинговая таблица организаций'!#REF!</f>
        <v>#REF!</v>
      </c>
      <c r="D469" s="31" t="e">
        <f>'Рейтинговая таблица организаций'!#REF!</f>
        <v>#REF!</v>
      </c>
      <c r="E469" s="31" t="e">
        <f>'Рейтинговая таблица организаций'!#REF!</f>
        <v>#REF!</v>
      </c>
      <c r="F469" s="35" t="e">
        <f>'Рейтинговая таблица организаций'!#REF!</f>
        <v>#REF!</v>
      </c>
      <c r="G469" s="31" t="e">
        <f>'Рейтинговая таблица организаций'!#REF!</f>
        <v>#REF!</v>
      </c>
      <c r="H469" s="31" t="e">
        <f>'Рейтинговая таблица организаций'!#REF!</f>
        <v>#REF!</v>
      </c>
      <c r="I469" s="35" t="e">
        <f>'Рейтинговая таблица организаций'!#REF!</f>
        <v>#REF!</v>
      </c>
      <c r="J469" s="31" t="e">
        <f>'Рейтинговая таблица организаций'!#REF!</f>
        <v>#REF!</v>
      </c>
      <c r="K469" s="32" t="e">
        <f>'Рейтинговая таблица организаций'!#REF!</f>
        <v>#REF!</v>
      </c>
      <c r="L469" s="32" t="e">
        <f>'Рейтинговая таблица организаций'!#REF!</f>
        <v>#REF!</v>
      </c>
      <c r="M469" s="35" t="e">
        <f>'Рейтинговая таблица организаций'!#REF!</f>
        <v>#REF!</v>
      </c>
      <c r="N469" s="31" t="e">
        <f>'Рейтинговая таблица организаций'!#REF!</f>
        <v>#REF!</v>
      </c>
      <c r="O469" s="31" t="e">
        <f>'Рейтинговая таблица организаций'!#REF!</f>
        <v>#REF!</v>
      </c>
      <c r="P469" s="31" t="e">
        <f>'Рейтинговая таблица организаций'!#REF!</f>
        <v>#REF!</v>
      </c>
      <c r="Q469" s="35" t="e">
        <f>'Рейтинговая таблица организаций'!#REF!</f>
        <v>#REF!</v>
      </c>
      <c r="R469" s="31" t="e">
        <f>'Рейтинговая таблица организаций'!#REF!</f>
        <v>#REF!</v>
      </c>
      <c r="S469" s="31" t="e">
        <f>'Рейтинговая таблица организаций'!#REF!</f>
        <v>#REF!</v>
      </c>
      <c r="T469" s="31" t="e">
        <f>'Рейтинговая таблица организаций'!#REF!</f>
        <v>#REF!</v>
      </c>
      <c r="U469" s="35" t="e">
        <f>'Рейтинговая таблица организаций'!#REF!</f>
        <v>#REF!</v>
      </c>
      <c r="V469" s="36" t="e">
        <f>'Рейтинговая таблица организаций'!#REF!</f>
        <v>#REF!</v>
      </c>
    </row>
    <row r="470" spans="1:22">
      <c r="A470" s="33" t="e">
        <f>'бланки '!#REF!</f>
        <v>#REF!</v>
      </c>
      <c r="B470" s="33" t="e">
        <f>'Рейтинговая таблица организаций'!#REF!</f>
        <v>#REF!</v>
      </c>
      <c r="C470" s="31" t="e">
        <f>'Рейтинговая таблица организаций'!#REF!</f>
        <v>#REF!</v>
      </c>
      <c r="D470" s="31" t="e">
        <f>'Рейтинговая таблица организаций'!#REF!</f>
        <v>#REF!</v>
      </c>
      <c r="E470" s="31" t="e">
        <f>'Рейтинговая таблица организаций'!#REF!</f>
        <v>#REF!</v>
      </c>
      <c r="F470" s="35" t="e">
        <f>'Рейтинговая таблица организаций'!#REF!</f>
        <v>#REF!</v>
      </c>
      <c r="G470" s="31" t="e">
        <f>'Рейтинговая таблица организаций'!#REF!</f>
        <v>#REF!</v>
      </c>
      <c r="H470" s="31" t="e">
        <f>'Рейтинговая таблица организаций'!#REF!</f>
        <v>#REF!</v>
      </c>
      <c r="I470" s="35" t="e">
        <f>'Рейтинговая таблица организаций'!#REF!</f>
        <v>#REF!</v>
      </c>
      <c r="J470" s="31" t="e">
        <f>'Рейтинговая таблица организаций'!#REF!</f>
        <v>#REF!</v>
      </c>
      <c r="K470" s="32" t="e">
        <f>'Рейтинговая таблица организаций'!#REF!</f>
        <v>#REF!</v>
      </c>
      <c r="L470" s="32" t="e">
        <f>'Рейтинговая таблица организаций'!#REF!</f>
        <v>#REF!</v>
      </c>
      <c r="M470" s="35" t="e">
        <f>'Рейтинговая таблица организаций'!#REF!</f>
        <v>#REF!</v>
      </c>
      <c r="N470" s="31" t="e">
        <f>'Рейтинговая таблица организаций'!#REF!</f>
        <v>#REF!</v>
      </c>
      <c r="O470" s="31" t="e">
        <f>'Рейтинговая таблица организаций'!#REF!</f>
        <v>#REF!</v>
      </c>
      <c r="P470" s="31" t="e">
        <f>'Рейтинговая таблица организаций'!#REF!</f>
        <v>#REF!</v>
      </c>
      <c r="Q470" s="35" t="e">
        <f>'Рейтинговая таблица организаций'!#REF!</f>
        <v>#REF!</v>
      </c>
      <c r="R470" s="31" t="e">
        <f>'Рейтинговая таблица организаций'!#REF!</f>
        <v>#REF!</v>
      </c>
      <c r="S470" s="31" t="e">
        <f>'Рейтинговая таблица организаций'!#REF!</f>
        <v>#REF!</v>
      </c>
      <c r="T470" s="31" t="e">
        <f>'Рейтинговая таблица организаций'!#REF!</f>
        <v>#REF!</v>
      </c>
      <c r="U470" s="35" t="e">
        <f>'Рейтинговая таблица организаций'!#REF!</f>
        <v>#REF!</v>
      </c>
      <c r="V470" s="36" t="e">
        <f>'Рейтинговая таблица организаций'!#REF!</f>
        <v>#REF!</v>
      </c>
    </row>
    <row r="471" spans="1:22">
      <c r="A471" s="33" t="e">
        <f>'бланки '!#REF!</f>
        <v>#REF!</v>
      </c>
      <c r="B471" s="33" t="e">
        <f>'Рейтинговая таблица организаций'!#REF!</f>
        <v>#REF!</v>
      </c>
      <c r="C471" s="31" t="e">
        <f>'Рейтинговая таблица организаций'!#REF!</f>
        <v>#REF!</v>
      </c>
      <c r="D471" s="31" t="e">
        <f>'Рейтинговая таблица организаций'!#REF!</f>
        <v>#REF!</v>
      </c>
      <c r="E471" s="31" t="e">
        <f>'Рейтинговая таблица организаций'!#REF!</f>
        <v>#REF!</v>
      </c>
      <c r="F471" s="35" t="e">
        <f>'Рейтинговая таблица организаций'!#REF!</f>
        <v>#REF!</v>
      </c>
      <c r="G471" s="31" t="e">
        <f>'Рейтинговая таблица организаций'!#REF!</f>
        <v>#REF!</v>
      </c>
      <c r="H471" s="31" t="e">
        <f>'Рейтинговая таблица организаций'!#REF!</f>
        <v>#REF!</v>
      </c>
      <c r="I471" s="35" t="e">
        <f>'Рейтинговая таблица организаций'!#REF!</f>
        <v>#REF!</v>
      </c>
      <c r="J471" s="31" t="e">
        <f>'Рейтинговая таблица организаций'!#REF!</f>
        <v>#REF!</v>
      </c>
      <c r="K471" s="32" t="e">
        <f>'Рейтинговая таблица организаций'!#REF!</f>
        <v>#REF!</v>
      </c>
      <c r="L471" s="32" t="e">
        <f>'Рейтинговая таблица организаций'!#REF!</f>
        <v>#REF!</v>
      </c>
      <c r="M471" s="35" t="e">
        <f>'Рейтинговая таблица организаций'!#REF!</f>
        <v>#REF!</v>
      </c>
      <c r="N471" s="31" t="e">
        <f>'Рейтинговая таблица организаций'!#REF!</f>
        <v>#REF!</v>
      </c>
      <c r="O471" s="31" t="e">
        <f>'Рейтинговая таблица организаций'!#REF!</f>
        <v>#REF!</v>
      </c>
      <c r="P471" s="31" t="e">
        <f>'Рейтинговая таблица организаций'!#REF!</f>
        <v>#REF!</v>
      </c>
      <c r="Q471" s="35" t="e">
        <f>'Рейтинговая таблица организаций'!#REF!</f>
        <v>#REF!</v>
      </c>
      <c r="R471" s="31" t="e">
        <f>'Рейтинговая таблица организаций'!#REF!</f>
        <v>#REF!</v>
      </c>
      <c r="S471" s="31" t="e">
        <f>'Рейтинговая таблица организаций'!#REF!</f>
        <v>#REF!</v>
      </c>
      <c r="T471" s="31" t="e">
        <f>'Рейтинговая таблица организаций'!#REF!</f>
        <v>#REF!</v>
      </c>
      <c r="U471" s="35" t="e">
        <f>'Рейтинговая таблица организаций'!#REF!</f>
        <v>#REF!</v>
      </c>
      <c r="V471" s="36" t="e">
        <f>'Рейтинговая таблица организаций'!#REF!</f>
        <v>#REF!</v>
      </c>
    </row>
    <row r="472" spans="1:22">
      <c r="A472" s="33" t="e">
        <f>'бланки '!#REF!</f>
        <v>#REF!</v>
      </c>
      <c r="B472" s="33" t="e">
        <f>'Рейтинговая таблица организаций'!#REF!</f>
        <v>#REF!</v>
      </c>
      <c r="C472" s="31" t="e">
        <f>'Рейтинговая таблица организаций'!#REF!</f>
        <v>#REF!</v>
      </c>
      <c r="D472" s="31" t="e">
        <f>'Рейтинговая таблица организаций'!#REF!</f>
        <v>#REF!</v>
      </c>
      <c r="E472" s="31" t="e">
        <f>'Рейтинговая таблица организаций'!#REF!</f>
        <v>#REF!</v>
      </c>
      <c r="F472" s="35" t="e">
        <f>'Рейтинговая таблица организаций'!#REF!</f>
        <v>#REF!</v>
      </c>
      <c r="G472" s="31" t="e">
        <f>'Рейтинговая таблица организаций'!#REF!</f>
        <v>#REF!</v>
      </c>
      <c r="H472" s="31" t="e">
        <f>'Рейтинговая таблица организаций'!#REF!</f>
        <v>#REF!</v>
      </c>
      <c r="I472" s="35" t="e">
        <f>'Рейтинговая таблица организаций'!#REF!</f>
        <v>#REF!</v>
      </c>
      <c r="J472" s="31" t="e">
        <f>'Рейтинговая таблица организаций'!#REF!</f>
        <v>#REF!</v>
      </c>
      <c r="K472" s="32" t="e">
        <f>'Рейтинговая таблица организаций'!#REF!</f>
        <v>#REF!</v>
      </c>
      <c r="L472" s="32" t="e">
        <f>'Рейтинговая таблица организаций'!#REF!</f>
        <v>#REF!</v>
      </c>
      <c r="M472" s="35" t="e">
        <f>'Рейтинговая таблица организаций'!#REF!</f>
        <v>#REF!</v>
      </c>
      <c r="N472" s="31" t="e">
        <f>'Рейтинговая таблица организаций'!#REF!</f>
        <v>#REF!</v>
      </c>
      <c r="O472" s="31" t="e">
        <f>'Рейтинговая таблица организаций'!#REF!</f>
        <v>#REF!</v>
      </c>
      <c r="P472" s="31" t="e">
        <f>'Рейтинговая таблица организаций'!#REF!</f>
        <v>#REF!</v>
      </c>
      <c r="Q472" s="35" t="e">
        <f>'Рейтинговая таблица организаций'!#REF!</f>
        <v>#REF!</v>
      </c>
      <c r="R472" s="31" t="e">
        <f>'Рейтинговая таблица организаций'!#REF!</f>
        <v>#REF!</v>
      </c>
      <c r="S472" s="31" t="e">
        <f>'Рейтинговая таблица организаций'!#REF!</f>
        <v>#REF!</v>
      </c>
      <c r="T472" s="31" t="e">
        <f>'Рейтинговая таблица организаций'!#REF!</f>
        <v>#REF!</v>
      </c>
      <c r="U472" s="35" t="e">
        <f>'Рейтинговая таблица организаций'!#REF!</f>
        <v>#REF!</v>
      </c>
      <c r="V472" s="36" t="e">
        <f>'Рейтинговая таблица организаций'!#REF!</f>
        <v>#REF!</v>
      </c>
    </row>
    <row r="473" spans="1:22">
      <c r="A473" s="33" t="e">
        <f>'бланки '!#REF!</f>
        <v>#REF!</v>
      </c>
      <c r="B473" s="33" t="e">
        <f>'Рейтинговая таблица организаций'!#REF!</f>
        <v>#REF!</v>
      </c>
      <c r="C473" s="31" t="e">
        <f>'Рейтинговая таблица организаций'!#REF!</f>
        <v>#REF!</v>
      </c>
      <c r="D473" s="31" t="e">
        <f>'Рейтинговая таблица организаций'!#REF!</f>
        <v>#REF!</v>
      </c>
      <c r="E473" s="31" t="e">
        <f>'Рейтинговая таблица организаций'!#REF!</f>
        <v>#REF!</v>
      </c>
      <c r="F473" s="35" t="e">
        <f>'Рейтинговая таблица организаций'!#REF!</f>
        <v>#REF!</v>
      </c>
      <c r="G473" s="31" t="e">
        <f>'Рейтинговая таблица организаций'!#REF!</f>
        <v>#REF!</v>
      </c>
      <c r="H473" s="31" t="e">
        <f>'Рейтинговая таблица организаций'!#REF!</f>
        <v>#REF!</v>
      </c>
      <c r="I473" s="35" t="e">
        <f>'Рейтинговая таблица организаций'!#REF!</f>
        <v>#REF!</v>
      </c>
      <c r="J473" s="31" t="e">
        <f>'Рейтинговая таблица организаций'!#REF!</f>
        <v>#REF!</v>
      </c>
      <c r="K473" s="32" t="e">
        <f>'Рейтинговая таблица организаций'!#REF!</f>
        <v>#REF!</v>
      </c>
      <c r="L473" s="32" t="e">
        <f>'Рейтинговая таблица организаций'!#REF!</f>
        <v>#REF!</v>
      </c>
      <c r="M473" s="35" t="e">
        <f>'Рейтинговая таблица организаций'!#REF!</f>
        <v>#REF!</v>
      </c>
      <c r="N473" s="31" t="e">
        <f>'Рейтинговая таблица организаций'!#REF!</f>
        <v>#REF!</v>
      </c>
      <c r="O473" s="31" t="e">
        <f>'Рейтинговая таблица организаций'!#REF!</f>
        <v>#REF!</v>
      </c>
      <c r="P473" s="31" t="e">
        <f>'Рейтинговая таблица организаций'!#REF!</f>
        <v>#REF!</v>
      </c>
      <c r="Q473" s="35" t="e">
        <f>'Рейтинговая таблица организаций'!#REF!</f>
        <v>#REF!</v>
      </c>
      <c r="R473" s="31" t="e">
        <f>'Рейтинговая таблица организаций'!#REF!</f>
        <v>#REF!</v>
      </c>
      <c r="S473" s="31" t="e">
        <f>'Рейтинговая таблица организаций'!#REF!</f>
        <v>#REF!</v>
      </c>
      <c r="T473" s="31" t="e">
        <f>'Рейтинговая таблица организаций'!#REF!</f>
        <v>#REF!</v>
      </c>
      <c r="U473" s="35" t="e">
        <f>'Рейтинговая таблица организаций'!#REF!</f>
        <v>#REF!</v>
      </c>
      <c r="V473" s="36" t="e">
        <f>'Рейтинговая таблица организаций'!#REF!</f>
        <v>#REF!</v>
      </c>
    </row>
    <row r="474" spans="1:22">
      <c r="A474" s="33" t="e">
        <f>'бланки '!#REF!</f>
        <v>#REF!</v>
      </c>
      <c r="B474" s="33" t="e">
        <f>'Рейтинговая таблица организаций'!#REF!</f>
        <v>#REF!</v>
      </c>
      <c r="C474" s="31" t="e">
        <f>'Рейтинговая таблица организаций'!#REF!</f>
        <v>#REF!</v>
      </c>
      <c r="D474" s="31" t="e">
        <f>'Рейтинговая таблица организаций'!#REF!</f>
        <v>#REF!</v>
      </c>
      <c r="E474" s="31" t="e">
        <f>'Рейтинговая таблица организаций'!#REF!</f>
        <v>#REF!</v>
      </c>
      <c r="F474" s="35" t="e">
        <f>'Рейтинговая таблица организаций'!#REF!</f>
        <v>#REF!</v>
      </c>
      <c r="G474" s="31" t="e">
        <f>'Рейтинговая таблица организаций'!#REF!</f>
        <v>#REF!</v>
      </c>
      <c r="H474" s="31" t="e">
        <f>'Рейтинговая таблица организаций'!#REF!</f>
        <v>#REF!</v>
      </c>
      <c r="I474" s="35" t="e">
        <f>'Рейтинговая таблица организаций'!#REF!</f>
        <v>#REF!</v>
      </c>
      <c r="J474" s="31" t="e">
        <f>'Рейтинговая таблица организаций'!#REF!</f>
        <v>#REF!</v>
      </c>
      <c r="K474" s="32" t="e">
        <f>'Рейтинговая таблица организаций'!#REF!</f>
        <v>#REF!</v>
      </c>
      <c r="L474" s="32" t="e">
        <f>'Рейтинговая таблица организаций'!#REF!</f>
        <v>#REF!</v>
      </c>
      <c r="M474" s="35" t="e">
        <f>'Рейтинговая таблица организаций'!#REF!</f>
        <v>#REF!</v>
      </c>
      <c r="N474" s="31" t="e">
        <f>'Рейтинговая таблица организаций'!#REF!</f>
        <v>#REF!</v>
      </c>
      <c r="O474" s="31" t="e">
        <f>'Рейтинговая таблица организаций'!#REF!</f>
        <v>#REF!</v>
      </c>
      <c r="P474" s="31" t="e">
        <f>'Рейтинговая таблица организаций'!#REF!</f>
        <v>#REF!</v>
      </c>
      <c r="Q474" s="35" t="e">
        <f>'Рейтинговая таблица организаций'!#REF!</f>
        <v>#REF!</v>
      </c>
      <c r="R474" s="31" t="e">
        <f>'Рейтинговая таблица организаций'!#REF!</f>
        <v>#REF!</v>
      </c>
      <c r="S474" s="31" t="e">
        <f>'Рейтинговая таблица организаций'!#REF!</f>
        <v>#REF!</v>
      </c>
      <c r="T474" s="31" t="e">
        <f>'Рейтинговая таблица организаций'!#REF!</f>
        <v>#REF!</v>
      </c>
      <c r="U474" s="35" t="e">
        <f>'Рейтинговая таблица организаций'!#REF!</f>
        <v>#REF!</v>
      </c>
      <c r="V474" s="36" t="e">
        <f>'Рейтинговая таблица организаций'!#REF!</f>
        <v>#REF!</v>
      </c>
    </row>
    <row r="475" spans="1:22">
      <c r="A475" s="33" t="e">
        <f>'бланки '!#REF!</f>
        <v>#REF!</v>
      </c>
      <c r="B475" s="33" t="e">
        <f>'Рейтинговая таблица организаций'!#REF!</f>
        <v>#REF!</v>
      </c>
      <c r="C475" s="31" t="e">
        <f>'Рейтинговая таблица организаций'!#REF!</f>
        <v>#REF!</v>
      </c>
      <c r="D475" s="31" t="e">
        <f>'Рейтинговая таблица организаций'!#REF!</f>
        <v>#REF!</v>
      </c>
      <c r="E475" s="31" t="e">
        <f>'Рейтинговая таблица организаций'!#REF!</f>
        <v>#REF!</v>
      </c>
      <c r="F475" s="35" t="e">
        <f>'Рейтинговая таблица организаций'!#REF!</f>
        <v>#REF!</v>
      </c>
      <c r="G475" s="31" t="e">
        <f>'Рейтинговая таблица организаций'!#REF!</f>
        <v>#REF!</v>
      </c>
      <c r="H475" s="31" t="e">
        <f>'Рейтинговая таблица организаций'!#REF!</f>
        <v>#REF!</v>
      </c>
      <c r="I475" s="35" t="e">
        <f>'Рейтинговая таблица организаций'!#REF!</f>
        <v>#REF!</v>
      </c>
      <c r="J475" s="31" t="e">
        <f>'Рейтинговая таблица организаций'!#REF!</f>
        <v>#REF!</v>
      </c>
      <c r="K475" s="32" t="e">
        <f>'Рейтинговая таблица организаций'!#REF!</f>
        <v>#REF!</v>
      </c>
      <c r="L475" s="32" t="e">
        <f>'Рейтинговая таблица организаций'!#REF!</f>
        <v>#REF!</v>
      </c>
      <c r="M475" s="35" t="e">
        <f>'Рейтинговая таблица организаций'!#REF!</f>
        <v>#REF!</v>
      </c>
      <c r="N475" s="31" t="e">
        <f>'Рейтинговая таблица организаций'!#REF!</f>
        <v>#REF!</v>
      </c>
      <c r="O475" s="31" t="e">
        <f>'Рейтинговая таблица организаций'!#REF!</f>
        <v>#REF!</v>
      </c>
      <c r="P475" s="31" t="e">
        <f>'Рейтинговая таблица организаций'!#REF!</f>
        <v>#REF!</v>
      </c>
      <c r="Q475" s="35" t="e">
        <f>'Рейтинговая таблица организаций'!#REF!</f>
        <v>#REF!</v>
      </c>
      <c r="R475" s="31" t="e">
        <f>'Рейтинговая таблица организаций'!#REF!</f>
        <v>#REF!</v>
      </c>
      <c r="S475" s="31" t="e">
        <f>'Рейтинговая таблица организаций'!#REF!</f>
        <v>#REF!</v>
      </c>
      <c r="T475" s="31" t="e">
        <f>'Рейтинговая таблица организаций'!#REF!</f>
        <v>#REF!</v>
      </c>
      <c r="U475" s="35" t="e">
        <f>'Рейтинговая таблица организаций'!#REF!</f>
        <v>#REF!</v>
      </c>
      <c r="V475" s="36" t="e">
        <f>'Рейтинговая таблица организаций'!#REF!</f>
        <v>#REF!</v>
      </c>
    </row>
    <row r="476" spans="1:22">
      <c r="A476" s="33" t="e">
        <f>'бланки '!#REF!</f>
        <v>#REF!</v>
      </c>
      <c r="B476" s="33" t="e">
        <f>'Рейтинговая таблица организаций'!#REF!</f>
        <v>#REF!</v>
      </c>
      <c r="C476" s="31" t="e">
        <f>'Рейтинговая таблица организаций'!#REF!</f>
        <v>#REF!</v>
      </c>
      <c r="D476" s="31" t="e">
        <f>'Рейтинговая таблица организаций'!#REF!</f>
        <v>#REF!</v>
      </c>
      <c r="E476" s="31" t="e">
        <f>'Рейтинговая таблица организаций'!#REF!</f>
        <v>#REF!</v>
      </c>
      <c r="F476" s="35" t="e">
        <f>'Рейтинговая таблица организаций'!#REF!</f>
        <v>#REF!</v>
      </c>
      <c r="G476" s="31" t="e">
        <f>'Рейтинговая таблица организаций'!#REF!</f>
        <v>#REF!</v>
      </c>
      <c r="H476" s="31" t="e">
        <f>'Рейтинговая таблица организаций'!#REF!</f>
        <v>#REF!</v>
      </c>
      <c r="I476" s="35" t="e">
        <f>'Рейтинговая таблица организаций'!#REF!</f>
        <v>#REF!</v>
      </c>
      <c r="J476" s="31" t="e">
        <f>'Рейтинговая таблица организаций'!#REF!</f>
        <v>#REF!</v>
      </c>
      <c r="K476" s="32" t="e">
        <f>'Рейтинговая таблица организаций'!#REF!</f>
        <v>#REF!</v>
      </c>
      <c r="L476" s="32" t="e">
        <f>'Рейтинговая таблица организаций'!#REF!</f>
        <v>#REF!</v>
      </c>
      <c r="M476" s="35" t="e">
        <f>'Рейтинговая таблица организаций'!#REF!</f>
        <v>#REF!</v>
      </c>
      <c r="N476" s="31" t="e">
        <f>'Рейтинговая таблица организаций'!#REF!</f>
        <v>#REF!</v>
      </c>
      <c r="O476" s="31" t="e">
        <f>'Рейтинговая таблица организаций'!#REF!</f>
        <v>#REF!</v>
      </c>
      <c r="P476" s="31" t="e">
        <f>'Рейтинговая таблица организаций'!#REF!</f>
        <v>#REF!</v>
      </c>
      <c r="Q476" s="35" t="e">
        <f>'Рейтинговая таблица организаций'!#REF!</f>
        <v>#REF!</v>
      </c>
      <c r="R476" s="31" t="e">
        <f>'Рейтинговая таблица организаций'!#REF!</f>
        <v>#REF!</v>
      </c>
      <c r="S476" s="31" t="e">
        <f>'Рейтинговая таблица организаций'!#REF!</f>
        <v>#REF!</v>
      </c>
      <c r="T476" s="31" t="e">
        <f>'Рейтинговая таблица организаций'!#REF!</f>
        <v>#REF!</v>
      </c>
      <c r="U476" s="35" t="e">
        <f>'Рейтинговая таблица организаций'!#REF!</f>
        <v>#REF!</v>
      </c>
      <c r="V476" s="36" t="e">
        <f>'Рейтинговая таблица организаций'!#REF!</f>
        <v>#REF!</v>
      </c>
    </row>
    <row r="477" spans="1:22">
      <c r="A477" s="33" t="e">
        <f>'бланки '!#REF!</f>
        <v>#REF!</v>
      </c>
      <c r="B477" s="33" t="e">
        <f>'Рейтинговая таблица организаций'!#REF!</f>
        <v>#REF!</v>
      </c>
      <c r="C477" s="31" t="e">
        <f>'Рейтинговая таблица организаций'!#REF!</f>
        <v>#REF!</v>
      </c>
      <c r="D477" s="31" t="e">
        <f>'Рейтинговая таблица организаций'!#REF!</f>
        <v>#REF!</v>
      </c>
      <c r="E477" s="31" t="e">
        <f>'Рейтинговая таблица организаций'!#REF!</f>
        <v>#REF!</v>
      </c>
      <c r="F477" s="35" t="e">
        <f>'Рейтинговая таблица организаций'!#REF!</f>
        <v>#REF!</v>
      </c>
      <c r="G477" s="31" t="e">
        <f>'Рейтинговая таблица организаций'!#REF!</f>
        <v>#REF!</v>
      </c>
      <c r="H477" s="31" t="e">
        <f>'Рейтинговая таблица организаций'!#REF!</f>
        <v>#REF!</v>
      </c>
      <c r="I477" s="35" t="e">
        <f>'Рейтинговая таблица организаций'!#REF!</f>
        <v>#REF!</v>
      </c>
      <c r="J477" s="31" t="e">
        <f>'Рейтинговая таблица организаций'!#REF!</f>
        <v>#REF!</v>
      </c>
      <c r="K477" s="32" t="e">
        <f>'Рейтинговая таблица организаций'!#REF!</f>
        <v>#REF!</v>
      </c>
      <c r="L477" s="32" t="e">
        <f>'Рейтинговая таблица организаций'!#REF!</f>
        <v>#REF!</v>
      </c>
      <c r="M477" s="35" t="e">
        <f>'Рейтинговая таблица организаций'!#REF!</f>
        <v>#REF!</v>
      </c>
      <c r="N477" s="31" t="e">
        <f>'Рейтинговая таблица организаций'!#REF!</f>
        <v>#REF!</v>
      </c>
      <c r="O477" s="31" t="e">
        <f>'Рейтинговая таблица организаций'!#REF!</f>
        <v>#REF!</v>
      </c>
      <c r="P477" s="31" t="e">
        <f>'Рейтинговая таблица организаций'!#REF!</f>
        <v>#REF!</v>
      </c>
      <c r="Q477" s="35" t="e">
        <f>'Рейтинговая таблица организаций'!#REF!</f>
        <v>#REF!</v>
      </c>
      <c r="R477" s="31" t="e">
        <f>'Рейтинговая таблица организаций'!#REF!</f>
        <v>#REF!</v>
      </c>
      <c r="S477" s="31" t="e">
        <f>'Рейтинговая таблица организаций'!#REF!</f>
        <v>#REF!</v>
      </c>
      <c r="T477" s="31" t="e">
        <f>'Рейтинговая таблица организаций'!#REF!</f>
        <v>#REF!</v>
      </c>
      <c r="U477" s="35" t="e">
        <f>'Рейтинговая таблица организаций'!#REF!</f>
        <v>#REF!</v>
      </c>
      <c r="V477" s="36" t="e">
        <f>'Рейтинговая таблица организаций'!#REF!</f>
        <v>#REF!</v>
      </c>
    </row>
    <row r="478" spans="1:22">
      <c r="A478" s="33" t="e">
        <f>'бланки '!#REF!</f>
        <v>#REF!</v>
      </c>
      <c r="B478" s="33" t="e">
        <f>'Рейтинговая таблица организаций'!#REF!</f>
        <v>#REF!</v>
      </c>
      <c r="C478" s="31" t="e">
        <f>'Рейтинговая таблица организаций'!#REF!</f>
        <v>#REF!</v>
      </c>
      <c r="D478" s="31" t="e">
        <f>'Рейтинговая таблица организаций'!#REF!</f>
        <v>#REF!</v>
      </c>
      <c r="E478" s="31" t="e">
        <f>'Рейтинговая таблица организаций'!#REF!</f>
        <v>#REF!</v>
      </c>
      <c r="F478" s="35" t="e">
        <f>'Рейтинговая таблица организаций'!#REF!</f>
        <v>#REF!</v>
      </c>
      <c r="G478" s="31" t="e">
        <f>'Рейтинговая таблица организаций'!#REF!</f>
        <v>#REF!</v>
      </c>
      <c r="H478" s="31" t="e">
        <f>'Рейтинговая таблица организаций'!#REF!</f>
        <v>#REF!</v>
      </c>
      <c r="I478" s="35" t="e">
        <f>'Рейтинговая таблица организаций'!#REF!</f>
        <v>#REF!</v>
      </c>
      <c r="J478" s="31" t="e">
        <f>'Рейтинговая таблица организаций'!#REF!</f>
        <v>#REF!</v>
      </c>
      <c r="K478" s="32" t="e">
        <f>'Рейтинговая таблица организаций'!#REF!</f>
        <v>#REF!</v>
      </c>
      <c r="L478" s="32" t="e">
        <f>'Рейтинговая таблица организаций'!#REF!</f>
        <v>#REF!</v>
      </c>
      <c r="M478" s="35" t="e">
        <f>'Рейтинговая таблица организаций'!#REF!</f>
        <v>#REF!</v>
      </c>
      <c r="N478" s="31" t="e">
        <f>'Рейтинговая таблица организаций'!#REF!</f>
        <v>#REF!</v>
      </c>
      <c r="O478" s="31" t="e">
        <f>'Рейтинговая таблица организаций'!#REF!</f>
        <v>#REF!</v>
      </c>
      <c r="P478" s="31" t="e">
        <f>'Рейтинговая таблица организаций'!#REF!</f>
        <v>#REF!</v>
      </c>
      <c r="Q478" s="35" t="e">
        <f>'Рейтинговая таблица организаций'!#REF!</f>
        <v>#REF!</v>
      </c>
      <c r="R478" s="31" t="e">
        <f>'Рейтинговая таблица организаций'!#REF!</f>
        <v>#REF!</v>
      </c>
      <c r="S478" s="31" t="e">
        <f>'Рейтинговая таблица организаций'!#REF!</f>
        <v>#REF!</v>
      </c>
      <c r="T478" s="31" t="e">
        <f>'Рейтинговая таблица организаций'!#REF!</f>
        <v>#REF!</v>
      </c>
      <c r="U478" s="35" t="e">
        <f>'Рейтинговая таблица организаций'!#REF!</f>
        <v>#REF!</v>
      </c>
      <c r="V478" s="36" t="e">
        <f>'Рейтинговая таблица организаций'!#REF!</f>
        <v>#REF!</v>
      </c>
    </row>
    <row r="479" spans="1:22">
      <c r="A479" s="33" t="e">
        <f>'бланки '!#REF!</f>
        <v>#REF!</v>
      </c>
      <c r="B479" s="33" t="e">
        <f>'Рейтинговая таблица организаций'!#REF!</f>
        <v>#REF!</v>
      </c>
      <c r="C479" s="31" t="e">
        <f>'Рейтинговая таблица организаций'!#REF!</f>
        <v>#REF!</v>
      </c>
      <c r="D479" s="31" t="e">
        <f>'Рейтинговая таблица организаций'!#REF!</f>
        <v>#REF!</v>
      </c>
      <c r="E479" s="31" t="e">
        <f>'Рейтинговая таблица организаций'!#REF!</f>
        <v>#REF!</v>
      </c>
      <c r="F479" s="35" t="e">
        <f>'Рейтинговая таблица организаций'!#REF!</f>
        <v>#REF!</v>
      </c>
      <c r="G479" s="31" t="e">
        <f>'Рейтинговая таблица организаций'!#REF!</f>
        <v>#REF!</v>
      </c>
      <c r="H479" s="31" t="e">
        <f>'Рейтинговая таблица организаций'!#REF!</f>
        <v>#REF!</v>
      </c>
      <c r="I479" s="35" t="e">
        <f>'Рейтинговая таблица организаций'!#REF!</f>
        <v>#REF!</v>
      </c>
      <c r="J479" s="31" t="e">
        <f>'Рейтинговая таблица организаций'!#REF!</f>
        <v>#REF!</v>
      </c>
      <c r="K479" s="32" t="e">
        <f>'Рейтинговая таблица организаций'!#REF!</f>
        <v>#REF!</v>
      </c>
      <c r="L479" s="32" t="e">
        <f>'Рейтинговая таблица организаций'!#REF!</f>
        <v>#REF!</v>
      </c>
      <c r="M479" s="35" t="e">
        <f>'Рейтинговая таблица организаций'!#REF!</f>
        <v>#REF!</v>
      </c>
      <c r="N479" s="31" t="e">
        <f>'Рейтинговая таблица организаций'!#REF!</f>
        <v>#REF!</v>
      </c>
      <c r="O479" s="31" t="e">
        <f>'Рейтинговая таблица организаций'!#REF!</f>
        <v>#REF!</v>
      </c>
      <c r="P479" s="31" t="e">
        <f>'Рейтинговая таблица организаций'!#REF!</f>
        <v>#REF!</v>
      </c>
      <c r="Q479" s="35" t="e">
        <f>'Рейтинговая таблица организаций'!#REF!</f>
        <v>#REF!</v>
      </c>
      <c r="R479" s="31" t="e">
        <f>'Рейтинговая таблица организаций'!#REF!</f>
        <v>#REF!</v>
      </c>
      <c r="S479" s="31" t="e">
        <f>'Рейтинговая таблица организаций'!#REF!</f>
        <v>#REF!</v>
      </c>
      <c r="T479" s="31" t="e">
        <f>'Рейтинговая таблица организаций'!#REF!</f>
        <v>#REF!</v>
      </c>
      <c r="U479" s="35" t="e">
        <f>'Рейтинговая таблица организаций'!#REF!</f>
        <v>#REF!</v>
      </c>
      <c r="V479" s="36" t="e">
        <f>'Рейтинговая таблица организаций'!#REF!</f>
        <v>#REF!</v>
      </c>
    </row>
    <row r="480" spans="1:22">
      <c r="A480" s="33" t="e">
        <f>'бланки '!#REF!</f>
        <v>#REF!</v>
      </c>
      <c r="B480" s="33" t="e">
        <f>'Рейтинговая таблица организаций'!#REF!</f>
        <v>#REF!</v>
      </c>
      <c r="C480" s="31" t="e">
        <f>'Рейтинговая таблица организаций'!#REF!</f>
        <v>#REF!</v>
      </c>
      <c r="D480" s="31" t="e">
        <f>'Рейтинговая таблица организаций'!#REF!</f>
        <v>#REF!</v>
      </c>
      <c r="E480" s="31" t="e">
        <f>'Рейтинговая таблица организаций'!#REF!</f>
        <v>#REF!</v>
      </c>
      <c r="F480" s="35" t="e">
        <f>'Рейтинговая таблица организаций'!#REF!</f>
        <v>#REF!</v>
      </c>
      <c r="G480" s="31" t="e">
        <f>'Рейтинговая таблица организаций'!#REF!</f>
        <v>#REF!</v>
      </c>
      <c r="H480" s="31" t="e">
        <f>'Рейтинговая таблица организаций'!#REF!</f>
        <v>#REF!</v>
      </c>
      <c r="I480" s="35" t="e">
        <f>'Рейтинговая таблица организаций'!#REF!</f>
        <v>#REF!</v>
      </c>
      <c r="J480" s="31" t="e">
        <f>'Рейтинговая таблица организаций'!#REF!</f>
        <v>#REF!</v>
      </c>
      <c r="K480" s="32" t="e">
        <f>'Рейтинговая таблица организаций'!#REF!</f>
        <v>#REF!</v>
      </c>
      <c r="L480" s="32" t="e">
        <f>'Рейтинговая таблица организаций'!#REF!</f>
        <v>#REF!</v>
      </c>
      <c r="M480" s="35" t="e">
        <f>'Рейтинговая таблица организаций'!#REF!</f>
        <v>#REF!</v>
      </c>
      <c r="N480" s="31" t="e">
        <f>'Рейтинговая таблица организаций'!#REF!</f>
        <v>#REF!</v>
      </c>
      <c r="O480" s="31" t="e">
        <f>'Рейтинговая таблица организаций'!#REF!</f>
        <v>#REF!</v>
      </c>
      <c r="P480" s="31" t="e">
        <f>'Рейтинговая таблица организаций'!#REF!</f>
        <v>#REF!</v>
      </c>
      <c r="Q480" s="35" t="e">
        <f>'Рейтинговая таблица организаций'!#REF!</f>
        <v>#REF!</v>
      </c>
      <c r="R480" s="31" t="e">
        <f>'Рейтинговая таблица организаций'!#REF!</f>
        <v>#REF!</v>
      </c>
      <c r="S480" s="31" t="e">
        <f>'Рейтинговая таблица организаций'!#REF!</f>
        <v>#REF!</v>
      </c>
      <c r="T480" s="31" t="e">
        <f>'Рейтинговая таблица организаций'!#REF!</f>
        <v>#REF!</v>
      </c>
      <c r="U480" s="35" t="e">
        <f>'Рейтинговая таблица организаций'!#REF!</f>
        <v>#REF!</v>
      </c>
      <c r="V480" s="36" t="e">
        <f>'Рейтинговая таблица организаций'!#REF!</f>
        <v>#REF!</v>
      </c>
    </row>
    <row r="481" spans="1:22">
      <c r="A481" s="33" t="e">
        <f>'бланки '!#REF!</f>
        <v>#REF!</v>
      </c>
      <c r="B481" s="33" t="e">
        <f>'Рейтинговая таблица организаций'!#REF!</f>
        <v>#REF!</v>
      </c>
      <c r="C481" s="31" t="e">
        <f>'Рейтинговая таблица организаций'!#REF!</f>
        <v>#REF!</v>
      </c>
      <c r="D481" s="31" t="e">
        <f>'Рейтинговая таблица организаций'!#REF!</f>
        <v>#REF!</v>
      </c>
      <c r="E481" s="31" t="e">
        <f>'Рейтинговая таблица организаций'!#REF!</f>
        <v>#REF!</v>
      </c>
      <c r="F481" s="35" t="e">
        <f>'Рейтинговая таблица организаций'!#REF!</f>
        <v>#REF!</v>
      </c>
      <c r="G481" s="31" t="e">
        <f>'Рейтинговая таблица организаций'!#REF!</f>
        <v>#REF!</v>
      </c>
      <c r="H481" s="31" t="e">
        <f>'Рейтинговая таблица организаций'!#REF!</f>
        <v>#REF!</v>
      </c>
      <c r="I481" s="35" t="e">
        <f>'Рейтинговая таблица организаций'!#REF!</f>
        <v>#REF!</v>
      </c>
      <c r="J481" s="31" t="e">
        <f>'Рейтинговая таблица организаций'!#REF!</f>
        <v>#REF!</v>
      </c>
      <c r="K481" s="32" t="e">
        <f>'Рейтинговая таблица организаций'!#REF!</f>
        <v>#REF!</v>
      </c>
      <c r="L481" s="32" t="e">
        <f>'Рейтинговая таблица организаций'!#REF!</f>
        <v>#REF!</v>
      </c>
      <c r="M481" s="35" t="e">
        <f>'Рейтинговая таблица организаций'!#REF!</f>
        <v>#REF!</v>
      </c>
      <c r="N481" s="31" t="e">
        <f>'Рейтинговая таблица организаций'!#REF!</f>
        <v>#REF!</v>
      </c>
      <c r="O481" s="31" t="e">
        <f>'Рейтинговая таблица организаций'!#REF!</f>
        <v>#REF!</v>
      </c>
      <c r="P481" s="31" t="e">
        <f>'Рейтинговая таблица организаций'!#REF!</f>
        <v>#REF!</v>
      </c>
      <c r="Q481" s="35" t="e">
        <f>'Рейтинговая таблица организаций'!#REF!</f>
        <v>#REF!</v>
      </c>
      <c r="R481" s="31" t="e">
        <f>'Рейтинговая таблица организаций'!#REF!</f>
        <v>#REF!</v>
      </c>
      <c r="S481" s="31" t="e">
        <f>'Рейтинговая таблица организаций'!#REF!</f>
        <v>#REF!</v>
      </c>
      <c r="T481" s="31" t="e">
        <f>'Рейтинговая таблица организаций'!#REF!</f>
        <v>#REF!</v>
      </c>
      <c r="U481" s="35" t="e">
        <f>'Рейтинговая таблица организаций'!#REF!</f>
        <v>#REF!</v>
      </c>
      <c r="V481" s="36" t="e">
        <f>'Рейтинговая таблица организаций'!#REF!</f>
        <v>#REF!</v>
      </c>
    </row>
    <row r="482" spans="1:22">
      <c r="A482" s="33" t="e">
        <f>'бланки '!#REF!</f>
        <v>#REF!</v>
      </c>
      <c r="B482" s="33" t="e">
        <f>'Рейтинговая таблица организаций'!#REF!</f>
        <v>#REF!</v>
      </c>
      <c r="C482" s="31" t="e">
        <f>'Рейтинговая таблица организаций'!#REF!</f>
        <v>#REF!</v>
      </c>
      <c r="D482" s="31" t="e">
        <f>'Рейтинговая таблица организаций'!#REF!</f>
        <v>#REF!</v>
      </c>
      <c r="E482" s="31" t="e">
        <f>'Рейтинговая таблица организаций'!#REF!</f>
        <v>#REF!</v>
      </c>
      <c r="F482" s="35" t="e">
        <f>'Рейтинговая таблица организаций'!#REF!</f>
        <v>#REF!</v>
      </c>
      <c r="G482" s="31" t="e">
        <f>'Рейтинговая таблица организаций'!#REF!</f>
        <v>#REF!</v>
      </c>
      <c r="H482" s="31" t="e">
        <f>'Рейтинговая таблица организаций'!#REF!</f>
        <v>#REF!</v>
      </c>
      <c r="I482" s="35" t="e">
        <f>'Рейтинговая таблица организаций'!#REF!</f>
        <v>#REF!</v>
      </c>
      <c r="J482" s="31" t="e">
        <f>'Рейтинговая таблица организаций'!#REF!</f>
        <v>#REF!</v>
      </c>
      <c r="K482" s="32" t="e">
        <f>'Рейтинговая таблица организаций'!#REF!</f>
        <v>#REF!</v>
      </c>
      <c r="L482" s="32" t="e">
        <f>'Рейтинговая таблица организаций'!#REF!</f>
        <v>#REF!</v>
      </c>
      <c r="M482" s="35" t="e">
        <f>'Рейтинговая таблица организаций'!#REF!</f>
        <v>#REF!</v>
      </c>
      <c r="N482" s="31" t="e">
        <f>'Рейтинговая таблица организаций'!#REF!</f>
        <v>#REF!</v>
      </c>
      <c r="O482" s="31" t="e">
        <f>'Рейтинговая таблица организаций'!#REF!</f>
        <v>#REF!</v>
      </c>
      <c r="P482" s="31" t="e">
        <f>'Рейтинговая таблица организаций'!#REF!</f>
        <v>#REF!</v>
      </c>
      <c r="Q482" s="35" t="e">
        <f>'Рейтинговая таблица организаций'!#REF!</f>
        <v>#REF!</v>
      </c>
      <c r="R482" s="31" t="e">
        <f>'Рейтинговая таблица организаций'!#REF!</f>
        <v>#REF!</v>
      </c>
      <c r="S482" s="31" t="e">
        <f>'Рейтинговая таблица организаций'!#REF!</f>
        <v>#REF!</v>
      </c>
      <c r="T482" s="31" t="e">
        <f>'Рейтинговая таблица организаций'!#REF!</f>
        <v>#REF!</v>
      </c>
      <c r="U482" s="35" t="e">
        <f>'Рейтинговая таблица организаций'!#REF!</f>
        <v>#REF!</v>
      </c>
      <c r="V482" s="36" t="e">
        <f>'Рейтинговая таблица организаций'!#REF!</f>
        <v>#REF!</v>
      </c>
    </row>
    <row r="483" spans="1:22">
      <c r="A483" s="33" t="e">
        <f>'бланки '!#REF!</f>
        <v>#REF!</v>
      </c>
      <c r="B483" s="33" t="e">
        <f>'Рейтинговая таблица организаций'!#REF!</f>
        <v>#REF!</v>
      </c>
      <c r="C483" s="31" t="e">
        <f>'Рейтинговая таблица организаций'!#REF!</f>
        <v>#REF!</v>
      </c>
      <c r="D483" s="31" t="e">
        <f>'Рейтинговая таблица организаций'!#REF!</f>
        <v>#REF!</v>
      </c>
      <c r="E483" s="31" t="e">
        <f>'Рейтинговая таблица организаций'!#REF!</f>
        <v>#REF!</v>
      </c>
      <c r="F483" s="35" t="e">
        <f>'Рейтинговая таблица организаций'!#REF!</f>
        <v>#REF!</v>
      </c>
      <c r="G483" s="31" t="e">
        <f>'Рейтинговая таблица организаций'!#REF!</f>
        <v>#REF!</v>
      </c>
      <c r="H483" s="31" t="e">
        <f>'Рейтинговая таблица организаций'!#REF!</f>
        <v>#REF!</v>
      </c>
      <c r="I483" s="35" t="e">
        <f>'Рейтинговая таблица организаций'!#REF!</f>
        <v>#REF!</v>
      </c>
      <c r="J483" s="31" t="e">
        <f>'Рейтинговая таблица организаций'!#REF!</f>
        <v>#REF!</v>
      </c>
      <c r="K483" s="32" t="e">
        <f>'Рейтинговая таблица организаций'!#REF!</f>
        <v>#REF!</v>
      </c>
      <c r="L483" s="32" t="e">
        <f>'Рейтинговая таблица организаций'!#REF!</f>
        <v>#REF!</v>
      </c>
      <c r="M483" s="35" t="e">
        <f>'Рейтинговая таблица организаций'!#REF!</f>
        <v>#REF!</v>
      </c>
      <c r="N483" s="31" t="e">
        <f>'Рейтинговая таблица организаций'!#REF!</f>
        <v>#REF!</v>
      </c>
      <c r="O483" s="31" t="e">
        <f>'Рейтинговая таблица организаций'!#REF!</f>
        <v>#REF!</v>
      </c>
      <c r="P483" s="31" t="e">
        <f>'Рейтинговая таблица организаций'!#REF!</f>
        <v>#REF!</v>
      </c>
      <c r="Q483" s="35" t="e">
        <f>'Рейтинговая таблица организаций'!#REF!</f>
        <v>#REF!</v>
      </c>
      <c r="R483" s="31" t="e">
        <f>'Рейтинговая таблица организаций'!#REF!</f>
        <v>#REF!</v>
      </c>
      <c r="S483" s="31" t="e">
        <f>'Рейтинговая таблица организаций'!#REF!</f>
        <v>#REF!</v>
      </c>
      <c r="T483" s="31" t="e">
        <f>'Рейтинговая таблица организаций'!#REF!</f>
        <v>#REF!</v>
      </c>
      <c r="U483" s="35" t="e">
        <f>'Рейтинговая таблица организаций'!#REF!</f>
        <v>#REF!</v>
      </c>
      <c r="V483" s="36" t="e">
        <f>'Рейтинговая таблица организаций'!#REF!</f>
        <v>#REF!</v>
      </c>
    </row>
    <row r="484" spans="1:22">
      <c r="A484" s="33" t="e">
        <f>'бланки '!#REF!</f>
        <v>#REF!</v>
      </c>
      <c r="B484" s="33" t="e">
        <f>'Рейтинговая таблица организаций'!#REF!</f>
        <v>#REF!</v>
      </c>
      <c r="C484" s="31" t="e">
        <f>'Рейтинговая таблица организаций'!#REF!</f>
        <v>#REF!</v>
      </c>
      <c r="D484" s="31" t="e">
        <f>'Рейтинговая таблица организаций'!#REF!</f>
        <v>#REF!</v>
      </c>
      <c r="E484" s="31" t="e">
        <f>'Рейтинговая таблица организаций'!#REF!</f>
        <v>#REF!</v>
      </c>
      <c r="F484" s="35" t="e">
        <f>'Рейтинговая таблица организаций'!#REF!</f>
        <v>#REF!</v>
      </c>
      <c r="G484" s="31" t="e">
        <f>'Рейтинговая таблица организаций'!#REF!</f>
        <v>#REF!</v>
      </c>
      <c r="H484" s="31" t="e">
        <f>'Рейтинговая таблица организаций'!#REF!</f>
        <v>#REF!</v>
      </c>
      <c r="I484" s="35" t="e">
        <f>'Рейтинговая таблица организаций'!#REF!</f>
        <v>#REF!</v>
      </c>
      <c r="J484" s="31" t="e">
        <f>'Рейтинговая таблица организаций'!#REF!</f>
        <v>#REF!</v>
      </c>
      <c r="K484" s="32" t="e">
        <f>'Рейтинговая таблица организаций'!#REF!</f>
        <v>#REF!</v>
      </c>
      <c r="L484" s="32" t="e">
        <f>'Рейтинговая таблица организаций'!#REF!</f>
        <v>#REF!</v>
      </c>
      <c r="M484" s="35" t="e">
        <f>'Рейтинговая таблица организаций'!#REF!</f>
        <v>#REF!</v>
      </c>
      <c r="N484" s="31" t="e">
        <f>'Рейтинговая таблица организаций'!#REF!</f>
        <v>#REF!</v>
      </c>
      <c r="O484" s="31" t="e">
        <f>'Рейтинговая таблица организаций'!#REF!</f>
        <v>#REF!</v>
      </c>
      <c r="P484" s="31" t="e">
        <f>'Рейтинговая таблица организаций'!#REF!</f>
        <v>#REF!</v>
      </c>
      <c r="Q484" s="35" t="e">
        <f>'Рейтинговая таблица организаций'!#REF!</f>
        <v>#REF!</v>
      </c>
      <c r="R484" s="31" t="e">
        <f>'Рейтинговая таблица организаций'!#REF!</f>
        <v>#REF!</v>
      </c>
      <c r="S484" s="31" t="e">
        <f>'Рейтинговая таблица организаций'!#REF!</f>
        <v>#REF!</v>
      </c>
      <c r="T484" s="31" t="e">
        <f>'Рейтинговая таблица организаций'!#REF!</f>
        <v>#REF!</v>
      </c>
      <c r="U484" s="35" t="e">
        <f>'Рейтинговая таблица организаций'!#REF!</f>
        <v>#REF!</v>
      </c>
      <c r="V484" s="36" t="e">
        <f>'Рейтинговая таблица организаций'!#REF!</f>
        <v>#REF!</v>
      </c>
    </row>
    <row r="485" spans="1:22">
      <c r="A485" s="33" t="e">
        <f>'бланки '!#REF!</f>
        <v>#REF!</v>
      </c>
      <c r="B485" s="33" t="e">
        <f>'Рейтинговая таблица организаций'!#REF!</f>
        <v>#REF!</v>
      </c>
      <c r="C485" s="31" t="e">
        <f>'Рейтинговая таблица организаций'!#REF!</f>
        <v>#REF!</v>
      </c>
      <c r="D485" s="31" t="e">
        <f>'Рейтинговая таблица организаций'!#REF!</f>
        <v>#REF!</v>
      </c>
      <c r="E485" s="31" t="e">
        <f>'Рейтинговая таблица организаций'!#REF!</f>
        <v>#REF!</v>
      </c>
      <c r="F485" s="35" t="e">
        <f>'Рейтинговая таблица организаций'!#REF!</f>
        <v>#REF!</v>
      </c>
      <c r="G485" s="31" t="e">
        <f>'Рейтинговая таблица организаций'!#REF!</f>
        <v>#REF!</v>
      </c>
      <c r="H485" s="31" t="e">
        <f>'Рейтинговая таблица организаций'!#REF!</f>
        <v>#REF!</v>
      </c>
      <c r="I485" s="35" t="e">
        <f>'Рейтинговая таблица организаций'!#REF!</f>
        <v>#REF!</v>
      </c>
      <c r="J485" s="31" t="e">
        <f>'Рейтинговая таблица организаций'!#REF!</f>
        <v>#REF!</v>
      </c>
      <c r="K485" s="32" t="e">
        <f>'Рейтинговая таблица организаций'!#REF!</f>
        <v>#REF!</v>
      </c>
      <c r="L485" s="32" t="e">
        <f>'Рейтинговая таблица организаций'!#REF!</f>
        <v>#REF!</v>
      </c>
      <c r="M485" s="35" t="e">
        <f>'Рейтинговая таблица организаций'!#REF!</f>
        <v>#REF!</v>
      </c>
      <c r="N485" s="31" t="e">
        <f>'Рейтинговая таблица организаций'!#REF!</f>
        <v>#REF!</v>
      </c>
      <c r="O485" s="31" t="e">
        <f>'Рейтинговая таблица организаций'!#REF!</f>
        <v>#REF!</v>
      </c>
      <c r="P485" s="31" t="e">
        <f>'Рейтинговая таблица организаций'!#REF!</f>
        <v>#REF!</v>
      </c>
      <c r="Q485" s="35" t="e">
        <f>'Рейтинговая таблица организаций'!#REF!</f>
        <v>#REF!</v>
      </c>
      <c r="R485" s="31" t="e">
        <f>'Рейтинговая таблица организаций'!#REF!</f>
        <v>#REF!</v>
      </c>
      <c r="S485" s="31" t="e">
        <f>'Рейтинговая таблица организаций'!#REF!</f>
        <v>#REF!</v>
      </c>
      <c r="T485" s="31" t="e">
        <f>'Рейтинговая таблица организаций'!#REF!</f>
        <v>#REF!</v>
      </c>
      <c r="U485" s="35" t="e">
        <f>'Рейтинговая таблица организаций'!#REF!</f>
        <v>#REF!</v>
      </c>
      <c r="V485" s="36" t="e">
        <f>'Рейтинговая таблица организаций'!#REF!</f>
        <v>#REF!</v>
      </c>
    </row>
    <row r="486" spans="1:22">
      <c r="A486" s="33" t="e">
        <f>'бланки '!#REF!</f>
        <v>#REF!</v>
      </c>
      <c r="B486" s="33" t="e">
        <f>'Рейтинговая таблица организаций'!#REF!</f>
        <v>#REF!</v>
      </c>
      <c r="C486" s="31" t="e">
        <f>'Рейтинговая таблица организаций'!#REF!</f>
        <v>#REF!</v>
      </c>
      <c r="D486" s="31" t="e">
        <f>'Рейтинговая таблица организаций'!#REF!</f>
        <v>#REF!</v>
      </c>
      <c r="E486" s="31" t="e">
        <f>'Рейтинговая таблица организаций'!#REF!</f>
        <v>#REF!</v>
      </c>
      <c r="F486" s="35" t="e">
        <f>'Рейтинговая таблица организаций'!#REF!</f>
        <v>#REF!</v>
      </c>
      <c r="G486" s="31" t="e">
        <f>'Рейтинговая таблица организаций'!#REF!</f>
        <v>#REF!</v>
      </c>
      <c r="H486" s="31" t="e">
        <f>'Рейтинговая таблица организаций'!#REF!</f>
        <v>#REF!</v>
      </c>
      <c r="I486" s="35" t="e">
        <f>'Рейтинговая таблица организаций'!#REF!</f>
        <v>#REF!</v>
      </c>
      <c r="J486" s="31" t="e">
        <f>'Рейтинговая таблица организаций'!#REF!</f>
        <v>#REF!</v>
      </c>
      <c r="K486" s="32" t="e">
        <f>'Рейтинговая таблица организаций'!#REF!</f>
        <v>#REF!</v>
      </c>
      <c r="L486" s="32" t="e">
        <f>'Рейтинговая таблица организаций'!#REF!</f>
        <v>#REF!</v>
      </c>
      <c r="M486" s="35" t="e">
        <f>'Рейтинговая таблица организаций'!#REF!</f>
        <v>#REF!</v>
      </c>
      <c r="N486" s="31" t="e">
        <f>'Рейтинговая таблица организаций'!#REF!</f>
        <v>#REF!</v>
      </c>
      <c r="O486" s="31" t="e">
        <f>'Рейтинговая таблица организаций'!#REF!</f>
        <v>#REF!</v>
      </c>
      <c r="P486" s="31" t="e">
        <f>'Рейтинговая таблица организаций'!#REF!</f>
        <v>#REF!</v>
      </c>
      <c r="Q486" s="35" t="e">
        <f>'Рейтинговая таблица организаций'!#REF!</f>
        <v>#REF!</v>
      </c>
      <c r="R486" s="31" t="e">
        <f>'Рейтинговая таблица организаций'!#REF!</f>
        <v>#REF!</v>
      </c>
      <c r="S486" s="31" t="e">
        <f>'Рейтинговая таблица организаций'!#REF!</f>
        <v>#REF!</v>
      </c>
      <c r="T486" s="31" t="e">
        <f>'Рейтинговая таблица организаций'!#REF!</f>
        <v>#REF!</v>
      </c>
      <c r="U486" s="35" t="e">
        <f>'Рейтинговая таблица организаций'!#REF!</f>
        <v>#REF!</v>
      </c>
      <c r="V486" s="36" t="e">
        <f>'Рейтинговая таблица организаций'!#REF!</f>
        <v>#REF!</v>
      </c>
    </row>
    <row r="487" spans="1:22">
      <c r="A487" s="33" t="e">
        <f>'бланки '!#REF!</f>
        <v>#REF!</v>
      </c>
      <c r="B487" s="33" t="e">
        <f>'Рейтинговая таблица организаций'!#REF!</f>
        <v>#REF!</v>
      </c>
      <c r="C487" s="31" t="e">
        <f>'Рейтинговая таблица организаций'!#REF!</f>
        <v>#REF!</v>
      </c>
      <c r="D487" s="31" t="e">
        <f>'Рейтинговая таблица организаций'!#REF!</f>
        <v>#REF!</v>
      </c>
      <c r="E487" s="31" t="e">
        <f>'Рейтинговая таблица организаций'!#REF!</f>
        <v>#REF!</v>
      </c>
      <c r="F487" s="35" t="e">
        <f>'Рейтинговая таблица организаций'!#REF!</f>
        <v>#REF!</v>
      </c>
      <c r="G487" s="31" t="e">
        <f>'Рейтинговая таблица организаций'!#REF!</f>
        <v>#REF!</v>
      </c>
      <c r="H487" s="31" t="e">
        <f>'Рейтинговая таблица организаций'!#REF!</f>
        <v>#REF!</v>
      </c>
      <c r="I487" s="35" t="e">
        <f>'Рейтинговая таблица организаций'!#REF!</f>
        <v>#REF!</v>
      </c>
      <c r="J487" s="31" t="e">
        <f>'Рейтинговая таблица организаций'!#REF!</f>
        <v>#REF!</v>
      </c>
      <c r="K487" s="32" t="e">
        <f>'Рейтинговая таблица организаций'!#REF!</f>
        <v>#REF!</v>
      </c>
      <c r="L487" s="32" t="e">
        <f>'Рейтинговая таблица организаций'!#REF!</f>
        <v>#REF!</v>
      </c>
      <c r="M487" s="35" t="e">
        <f>'Рейтинговая таблица организаций'!#REF!</f>
        <v>#REF!</v>
      </c>
      <c r="N487" s="31" t="e">
        <f>'Рейтинговая таблица организаций'!#REF!</f>
        <v>#REF!</v>
      </c>
      <c r="O487" s="31" t="e">
        <f>'Рейтинговая таблица организаций'!#REF!</f>
        <v>#REF!</v>
      </c>
      <c r="P487" s="31" t="e">
        <f>'Рейтинговая таблица организаций'!#REF!</f>
        <v>#REF!</v>
      </c>
      <c r="Q487" s="35" t="e">
        <f>'Рейтинговая таблица организаций'!#REF!</f>
        <v>#REF!</v>
      </c>
      <c r="R487" s="31" t="e">
        <f>'Рейтинговая таблица организаций'!#REF!</f>
        <v>#REF!</v>
      </c>
      <c r="S487" s="31" t="e">
        <f>'Рейтинговая таблица организаций'!#REF!</f>
        <v>#REF!</v>
      </c>
      <c r="T487" s="31" t="e">
        <f>'Рейтинговая таблица организаций'!#REF!</f>
        <v>#REF!</v>
      </c>
      <c r="U487" s="35" t="e">
        <f>'Рейтинговая таблица организаций'!#REF!</f>
        <v>#REF!</v>
      </c>
      <c r="V487" s="36" t="e">
        <f>'Рейтинговая таблица организаций'!#REF!</f>
        <v>#REF!</v>
      </c>
    </row>
    <row r="488" spans="1:22">
      <c r="A488" s="33" t="e">
        <f>'бланки '!#REF!</f>
        <v>#REF!</v>
      </c>
      <c r="B488" s="33" t="e">
        <f>'Рейтинговая таблица организаций'!#REF!</f>
        <v>#REF!</v>
      </c>
      <c r="C488" s="31" t="e">
        <f>'Рейтинговая таблица организаций'!#REF!</f>
        <v>#REF!</v>
      </c>
      <c r="D488" s="31" t="e">
        <f>'Рейтинговая таблица организаций'!#REF!</f>
        <v>#REF!</v>
      </c>
      <c r="E488" s="31" t="e">
        <f>'Рейтинговая таблица организаций'!#REF!</f>
        <v>#REF!</v>
      </c>
      <c r="F488" s="35" t="e">
        <f>'Рейтинговая таблица организаций'!#REF!</f>
        <v>#REF!</v>
      </c>
      <c r="G488" s="31" t="e">
        <f>'Рейтинговая таблица организаций'!#REF!</f>
        <v>#REF!</v>
      </c>
      <c r="H488" s="31" t="e">
        <f>'Рейтинговая таблица организаций'!#REF!</f>
        <v>#REF!</v>
      </c>
      <c r="I488" s="35" t="e">
        <f>'Рейтинговая таблица организаций'!#REF!</f>
        <v>#REF!</v>
      </c>
      <c r="J488" s="31" t="e">
        <f>'Рейтинговая таблица организаций'!#REF!</f>
        <v>#REF!</v>
      </c>
      <c r="K488" s="32" t="e">
        <f>'Рейтинговая таблица организаций'!#REF!</f>
        <v>#REF!</v>
      </c>
      <c r="L488" s="32" t="e">
        <f>'Рейтинговая таблица организаций'!#REF!</f>
        <v>#REF!</v>
      </c>
      <c r="M488" s="35" t="e">
        <f>'Рейтинговая таблица организаций'!#REF!</f>
        <v>#REF!</v>
      </c>
      <c r="N488" s="31" t="e">
        <f>'Рейтинговая таблица организаций'!#REF!</f>
        <v>#REF!</v>
      </c>
      <c r="O488" s="31" t="e">
        <f>'Рейтинговая таблица организаций'!#REF!</f>
        <v>#REF!</v>
      </c>
      <c r="P488" s="31" t="e">
        <f>'Рейтинговая таблица организаций'!#REF!</f>
        <v>#REF!</v>
      </c>
      <c r="Q488" s="35" t="e">
        <f>'Рейтинговая таблица организаций'!#REF!</f>
        <v>#REF!</v>
      </c>
      <c r="R488" s="31" t="e">
        <f>'Рейтинговая таблица организаций'!#REF!</f>
        <v>#REF!</v>
      </c>
      <c r="S488" s="31" t="e">
        <f>'Рейтинговая таблица организаций'!#REF!</f>
        <v>#REF!</v>
      </c>
      <c r="T488" s="31" t="e">
        <f>'Рейтинговая таблица организаций'!#REF!</f>
        <v>#REF!</v>
      </c>
      <c r="U488" s="35" t="e">
        <f>'Рейтинговая таблица организаций'!#REF!</f>
        <v>#REF!</v>
      </c>
      <c r="V488" s="36" t="e">
        <f>'Рейтинговая таблица организаций'!#REF!</f>
        <v>#REF!</v>
      </c>
    </row>
    <row r="489" spans="1:22">
      <c r="A489" s="33" t="e">
        <f>'бланки '!#REF!</f>
        <v>#REF!</v>
      </c>
      <c r="B489" s="33" t="e">
        <f>'Рейтинговая таблица организаций'!#REF!</f>
        <v>#REF!</v>
      </c>
      <c r="C489" s="31" t="e">
        <f>'Рейтинговая таблица организаций'!#REF!</f>
        <v>#REF!</v>
      </c>
      <c r="D489" s="31" t="e">
        <f>'Рейтинговая таблица организаций'!#REF!</f>
        <v>#REF!</v>
      </c>
      <c r="E489" s="31" t="e">
        <f>'Рейтинговая таблица организаций'!#REF!</f>
        <v>#REF!</v>
      </c>
      <c r="F489" s="35" t="e">
        <f>'Рейтинговая таблица организаций'!#REF!</f>
        <v>#REF!</v>
      </c>
      <c r="G489" s="31" t="e">
        <f>'Рейтинговая таблица организаций'!#REF!</f>
        <v>#REF!</v>
      </c>
      <c r="H489" s="31" t="e">
        <f>'Рейтинговая таблица организаций'!#REF!</f>
        <v>#REF!</v>
      </c>
      <c r="I489" s="35" t="e">
        <f>'Рейтинговая таблица организаций'!#REF!</f>
        <v>#REF!</v>
      </c>
      <c r="J489" s="31" t="e">
        <f>'Рейтинговая таблица организаций'!#REF!</f>
        <v>#REF!</v>
      </c>
      <c r="K489" s="32" t="e">
        <f>'Рейтинговая таблица организаций'!#REF!</f>
        <v>#REF!</v>
      </c>
      <c r="L489" s="32" t="e">
        <f>'Рейтинговая таблица организаций'!#REF!</f>
        <v>#REF!</v>
      </c>
      <c r="M489" s="35" t="e">
        <f>'Рейтинговая таблица организаций'!#REF!</f>
        <v>#REF!</v>
      </c>
      <c r="N489" s="31" t="e">
        <f>'Рейтинговая таблица организаций'!#REF!</f>
        <v>#REF!</v>
      </c>
      <c r="O489" s="31" t="e">
        <f>'Рейтинговая таблица организаций'!#REF!</f>
        <v>#REF!</v>
      </c>
      <c r="P489" s="31" t="e">
        <f>'Рейтинговая таблица организаций'!#REF!</f>
        <v>#REF!</v>
      </c>
      <c r="Q489" s="35" t="e">
        <f>'Рейтинговая таблица организаций'!#REF!</f>
        <v>#REF!</v>
      </c>
      <c r="R489" s="31" t="e">
        <f>'Рейтинговая таблица организаций'!#REF!</f>
        <v>#REF!</v>
      </c>
      <c r="S489" s="31" t="e">
        <f>'Рейтинговая таблица организаций'!#REF!</f>
        <v>#REF!</v>
      </c>
      <c r="T489" s="31" t="e">
        <f>'Рейтинговая таблица организаций'!#REF!</f>
        <v>#REF!</v>
      </c>
      <c r="U489" s="35" t="e">
        <f>'Рейтинговая таблица организаций'!#REF!</f>
        <v>#REF!</v>
      </c>
      <c r="V489" s="36" t="e">
        <f>'Рейтинговая таблица организаций'!#REF!</f>
        <v>#REF!</v>
      </c>
    </row>
    <row r="490" spans="1:22">
      <c r="A490" s="33" t="e">
        <f>'бланки '!#REF!</f>
        <v>#REF!</v>
      </c>
      <c r="B490" s="33" t="e">
        <f>'Рейтинговая таблица организаций'!#REF!</f>
        <v>#REF!</v>
      </c>
      <c r="C490" s="31" t="e">
        <f>'Рейтинговая таблица организаций'!#REF!</f>
        <v>#REF!</v>
      </c>
      <c r="D490" s="31" t="e">
        <f>'Рейтинговая таблица организаций'!#REF!</f>
        <v>#REF!</v>
      </c>
      <c r="E490" s="31" t="e">
        <f>'Рейтинговая таблица организаций'!#REF!</f>
        <v>#REF!</v>
      </c>
      <c r="F490" s="35" t="e">
        <f>'Рейтинговая таблица организаций'!#REF!</f>
        <v>#REF!</v>
      </c>
      <c r="G490" s="31" t="e">
        <f>'Рейтинговая таблица организаций'!#REF!</f>
        <v>#REF!</v>
      </c>
      <c r="H490" s="31" t="e">
        <f>'Рейтинговая таблица организаций'!#REF!</f>
        <v>#REF!</v>
      </c>
      <c r="I490" s="35" t="e">
        <f>'Рейтинговая таблица организаций'!#REF!</f>
        <v>#REF!</v>
      </c>
      <c r="J490" s="31" t="e">
        <f>'Рейтинговая таблица организаций'!#REF!</f>
        <v>#REF!</v>
      </c>
      <c r="K490" s="32" t="e">
        <f>'Рейтинговая таблица организаций'!#REF!</f>
        <v>#REF!</v>
      </c>
      <c r="L490" s="32" t="e">
        <f>'Рейтинговая таблица организаций'!#REF!</f>
        <v>#REF!</v>
      </c>
      <c r="M490" s="35" t="e">
        <f>'Рейтинговая таблица организаций'!#REF!</f>
        <v>#REF!</v>
      </c>
      <c r="N490" s="31" t="e">
        <f>'Рейтинговая таблица организаций'!#REF!</f>
        <v>#REF!</v>
      </c>
      <c r="O490" s="31" t="e">
        <f>'Рейтинговая таблица организаций'!#REF!</f>
        <v>#REF!</v>
      </c>
      <c r="P490" s="31" t="e">
        <f>'Рейтинговая таблица организаций'!#REF!</f>
        <v>#REF!</v>
      </c>
      <c r="Q490" s="35" t="e">
        <f>'Рейтинговая таблица организаций'!#REF!</f>
        <v>#REF!</v>
      </c>
      <c r="R490" s="31" t="e">
        <f>'Рейтинговая таблица организаций'!#REF!</f>
        <v>#REF!</v>
      </c>
      <c r="S490" s="31" t="e">
        <f>'Рейтинговая таблица организаций'!#REF!</f>
        <v>#REF!</v>
      </c>
      <c r="T490" s="31" t="e">
        <f>'Рейтинговая таблица организаций'!#REF!</f>
        <v>#REF!</v>
      </c>
      <c r="U490" s="35" t="e">
        <f>'Рейтинговая таблица организаций'!#REF!</f>
        <v>#REF!</v>
      </c>
      <c r="V490" s="36" t="e">
        <f>'Рейтинговая таблица организаций'!#REF!</f>
        <v>#REF!</v>
      </c>
    </row>
    <row r="491" spans="1:22">
      <c r="A491" s="33" t="e">
        <f>'бланки '!#REF!</f>
        <v>#REF!</v>
      </c>
      <c r="B491" s="33" t="e">
        <f>'Рейтинговая таблица организаций'!#REF!</f>
        <v>#REF!</v>
      </c>
      <c r="C491" s="31" t="e">
        <f>'Рейтинговая таблица организаций'!#REF!</f>
        <v>#REF!</v>
      </c>
      <c r="D491" s="31" t="e">
        <f>'Рейтинговая таблица организаций'!#REF!</f>
        <v>#REF!</v>
      </c>
      <c r="E491" s="31" t="e">
        <f>'Рейтинговая таблица организаций'!#REF!</f>
        <v>#REF!</v>
      </c>
      <c r="F491" s="35" t="e">
        <f>'Рейтинговая таблица организаций'!#REF!</f>
        <v>#REF!</v>
      </c>
      <c r="G491" s="31" t="e">
        <f>'Рейтинговая таблица организаций'!#REF!</f>
        <v>#REF!</v>
      </c>
      <c r="H491" s="31" t="e">
        <f>'Рейтинговая таблица организаций'!#REF!</f>
        <v>#REF!</v>
      </c>
      <c r="I491" s="35" t="e">
        <f>'Рейтинговая таблица организаций'!#REF!</f>
        <v>#REF!</v>
      </c>
      <c r="J491" s="31" t="e">
        <f>'Рейтинговая таблица организаций'!#REF!</f>
        <v>#REF!</v>
      </c>
      <c r="K491" s="32" t="e">
        <f>'Рейтинговая таблица организаций'!#REF!</f>
        <v>#REF!</v>
      </c>
      <c r="L491" s="32" t="e">
        <f>'Рейтинговая таблица организаций'!#REF!</f>
        <v>#REF!</v>
      </c>
      <c r="M491" s="35" t="e">
        <f>'Рейтинговая таблица организаций'!#REF!</f>
        <v>#REF!</v>
      </c>
      <c r="N491" s="31" t="e">
        <f>'Рейтинговая таблица организаций'!#REF!</f>
        <v>#REF!</v>
      </c>
      <c r="O491" s="31" t="e">
        <f>'Рейтинговая таблица организаций'!#REF!</f>
        <v>#REF!</v>
      </c>
      <c r="P491" s="31" t="e">
        <f>'Рейтинговая таблица организаций'!#REF!</f>
        <v>#REF!</v>
      </c>
      <c r="Q491" s="35" t="e">
        <f>'Рейтинговая таблица организаций'!#REF!</f>
        <v>#REF!</v>
      </c>
      <c r="R491" s="31" t="e">
        <f>'Рейтинговая таблица организаций'!#REF!</f>
        <v>#REF!</v>
      </c>
      <c r="S491" s="31" t="e">
        <f>'Рейтинговая таблица организаций'!#REF!</f>
        <v>#REF!</v>
      </c>
      <c r="T491" s="31" t="e">
        <f>'Рейтинговая таблица организаций'!#REF!</f>
        <v>#REF!</v>
      </c>
      <c r="U491" s="35" t="e">
        <f>'Рейтинговая таблица организаций'!#REF!</f>
        <v>#REF!</v>
      </c>
      <c r="V491" s="36" t="e">
        <f>'Рейтинговая таблица организаций'!#REF!</f>
        <v>#REF!</v>
      </c>
    </row>
    <row r="492" spans="1:22">
      <c r="A492" s="33" t="e">
        <f>'бланки '!#REF!</f>
        <v>#REF!</v>
      </c>
      <c r="B492" s="33" t="e">
        <f>'Рейтинговая таблица организаций'!#REF!</f>
        <v>#REF!</v>
      </c>
      <c r="C492" s="31" t="e">
        <f>'Рейтинговая таблица организаций'!#REF!</f>
        <v>#REF!</v>
      </c>
      <c r="D492" s="31" t="e">
        <f>'Рейтинговая таблица организаций'!#REF!</f>
        <v>#REF!</v>
      </c>
      <c r="E492" s="31" t="e">
        <f>'Рейтинговая таблица организаций'!#REF!</f>
        <v>#REF!</v>
      </c>
      <c r="F492" s="35" t="e">
        <f>'Рейтинговая таблица организаций'!#REF!</f>
        <v>#REF!</v>
      </c>
      <c r="G492" s="31" t="e">
        <f>'Рейтинговая таблица организаций'!#REF!</f>
        <v>#REF!</v>
      </c>
      <c r="H492" s="31" t="e">
        <f>'Рейтинговая таблица организаций'!#REF!</f>
        <v>#REF!</v>
      </c>
      <c r="I492" s="35" t="e">
        <f>'Рейтинговая таблица организаций'!#REF!</f>
        <v>#REF!</v>
      </c>
      <c r="J492" s="31" t="e">
        <f>'Рейтинговая таблица организаций'!#REF!</f>
        <v>#REF!</v>
      </c>
      <c r="K492" s="32" t="e">
        <f>'Рейтинговая таблица организаций'!#REF!</f>
        <v>#REF!</v>
      </c>
      <c r="L492" s="32" t="e">
        <f>'Рейтинговая таблица организаций'!#REF!</f>
        <v>#REF!</v>
      </c>
      <c r="M492" s="35" t="e">
        <f>'Рейтинговая таблица организаций'!#REF!</f>
        <v>#REF!</v>
      </c>
      <c r="N492" s="31" t="e">
        <f>'Рейтинговая таблица организаций'!#REF!</f>
        <v>#REF!</v>
      </c>
      <c r="O492" s="31" t="e">
        <f>'Рейтинговая таблица организаций'!#REF!</f>
        <v>#REF!</v>
      </c>
      <c r="P492" s="31" t="e">
        <f>'Рейтинговая таблица организаций'!#REF!</f>
        <v>#REF!</v>
      </c>
      <c r="Q492" s="35" t="e">
        <f>'Рейтинговая таблица организаций'!#REF!</f>
        <v>#REF!</v>
      </c>
      <c r="R492" s="31" t="e">
        <f>'Рейтинговая таблица организаций'!#REF!</f>
        <v>#REF!</v>
      </c>
      <c r="S492" s="31" t="e">
        <f>'Рейтинговая таблица организаций'!#REF!</f>
        <v>#REF!</v>
      </c>
      <c r="T492" s="31" t="e">
        <f>'Рейтинговая таблица организаций'!#REF!</f>
        <v>#REF!</v>
      </c>
      <c r="U492" s="35" t="e">
        <f>'Рейтинговая таблица организаций'!#REF!</f>
        <v>#REF!</v>
      </c>
      <c r="V492" s="36" t="e">
        <f>'Рейтинговая таблица организаций'!#REF!</f>
        <v>#REF!</v>
      </c>
    </row>
    <row r="493" spans="1:22">
      <c r="A493" s="33" t="e">
        <f>'бланки '!#REF!</f>
        <v>#REF!</v>
      </c>
      <c r="B493" s="33" t="e">
        <f>'Рейтинговая таблица организаций'!#REF!</f>
        <v>#REF!</v>
      </c>
      <c r="C493" s="31" t="e">
        <f>'Рейтинговая таблица организаций'!#REF!</f>
        <v>#REF!</v>
      </c>
      <c r="D493" s="31" t="e">
        <f>'Рейтинговая таблица организаций'!#REF!</f>
        <v>#REF!</v>
      </c>
      <c r="E493" s="31" t="e">
        <f>'Рейтинговая таблица организаций'!#REF!</f>
        <v>#REF!</v>
      </c>
      <c r="F493" s="35" t="e">
        <f>'Рейтинговая таблица организаций'!#REF!</f>
        <v>#REF!</v>
      </c>
      <c r="G493" s="31" t="e">
        <f>'Рейтинговая таблица организаций'!#REF!</f>
        <v>#REF!</v>
      </c>
      <c r="H493" s="31" t="e">
        <f>'Рейтинговая таблица организаций'!#REF!</f>
        <v>#REF!</v>
      </c>
      <c r="I493" s="35" t="e">
        <f>'Рейтинговая таблица организаций'!#REF!</f>
        <v>#REF!</v>
      </c>
      <c r="J493" s="31" t="e">
        <f>'Рейтинговая таблица организаций'!#REF!</f>
        <v>#REF!</v>
      </c>
      <c r="K493" s="32" t="e">
        <f>'Рейтинговая таблица организаций'!#REF!</f>
        <v>#REF!</v>
      </c>
      <c r="L493" s="32" t="e">
        <f>'Рейтинговая таблица организаций'!#REF!</f>
        <v>#REF!</v>
      </c>
      <c r="M493" s="35" t="e">
        <f>'Рейтинговая таблица организаций'!#REF!</f>
        <v>#REF!</v>
      </c>
      <c r="N493" s="31" t="e">
        <f>'Рейтинговая таблица организаций'!#REF!</f>
        <v>#REF!</v>
      </c>
      <c r="O493" s="31" t="e">
        <f>'Рейтинговая таблица организаций'!#REF!</f>
        <v>#REF!</v>
      </c>
      <c r="P493" s="31" t="e">
        <f>'Рейтинговая таблица организаций'!#REF!</f>
        <v>#REF!</v>
      </c>
      <c r="Q493" s="35" t="e">
        <f>'Рейтинговая таблица организаций'!#REF!</f>
        <v>#REF!</v>
      </c>
      <c r="R493" s="31" t="e">
        <f>'Рейтинговая таблица организаций'!#REF!</f>
        <v>#REF!</v>
      </c>
      <c r="S493" s="31" t="e">
        <f>'Рейтинговая таблица организаций'!#REF!</f>
        <v>#REF!</v>
      </c>
      <c r="T493" s="31" t="e">
        <f>'Рейтинговая таблица организаций'!#REF!</f>
        <v>#REF!</v>
      </c>
      <c r="U493" s="35" t="e">
        <f>'Рейтинговая таблица организаций'!#REF!</f>
        <v>#REF!</v>
      </c>
      <c r="V493" s="36" t="e">
        <f>'Рейтинговая таблица организаций'!#REF!</f>
        <v>#REF!</v>
      </c>
    </row>
    <row r="494" spans="1:22">
      <c r="A494" s="33" t="e">
        <f>'бланки '!#REF!</f>
        <v>#REF!</v>
      </c>
      <c r="B494" s="33" t="e">
        <f>'Рейтинговая таблица организаций'!#REF!</f>
        <v>#REF!</v>
      </c>
      <c r="C494" s="31" t="e">
        <f>'Рейтинговая таблица организаций'!#REF!</f>
        <v>#REF!</v>
      </c>
      <c r="D494" s="31" t="e">
        <f>'Рейтинговая таблица организаций'!#REF!</f>
        <v>#REF!</v>
      </c>
      <c r="E494" s="31" t="e">
        <f>'Рейтинговая таблица организаций'!#REF!</f>
        <v>#REF!</v>
      </c>
      <c r="F494" s="35" t="e">
        <f>'Рейтинговая таблица организаций'!#REF!</f>
        <v>#REF!</v>
      </c>
      <c r="G494" s="31" t="e">
        <f>'Рейтинговая таблица организаций'!#REF!</f>
        <v>#REF!</v>
      </c>
      <c r="H494" s="31" t="e">
        <f>'Рейтинговая таблица организаций'!#REF!</f>
        <v>#REF!</v>
      </c>
      <c r="I494" s="35" t="e">
        <f>'Рейтинговая таблица организаций'!#REF!</f>
        <v>#REF!</v>
      </c>
      <c r="J494" s="31" t="e">
        <f>'Рейтинговая таблица организаций'!#REF!</f>
        <v>#REF!</v>
      </c>
      <c r="K494" s="32" t="e">
        <f>'Рейтинговая таблица организаций'!#REF!</f>
        <v>#REF!</v>
      </c>
      <c r="L494" s="32" t="e">
        <f>'Рейтинговая таблица организаций'!#REF!</f>
        <v>#REF!</v>
      </c>
      <c r="M494" s="35" t="e">
        <f>'Рейтинговая таблица организаций'!#REF!</f>
        <v>#REF!</v>
      </c>
      <c r="N494" s="31" t="e">
        <f>'Рейтинговая таблица организаций'!#REF!</f>
        <v>#REF!</v>
      </c>
      <c r="O494" s="31" t="e">
        <f>'Рейтинговая таблица организаций'!#REF!</f>
        <v>#REF!</v>
      </c>
      <c r="P494" s="31" t="e">
        <f>'Рейтинговая таблица организаций'!#REF!</f>
        <v>#REF!</v>
      </c>
      <c r="Q494" s="35" t="e">
        <f>'Рейтинговая таблица организаций'!#REF!</f>
        <v>#REF!</v>
      </c>
      <c r="R494" s="31" t="e">
        <f>'Рейтинговая таблица организаций'!#REF!</f>
        <v>#REF!</v>
      </c>
      <c r="S494" s="31" t="e">
        <f>'Рейтинговая таблица организаций'!#REF!</f>
        <v>#REF!</v>
      </c>
      <c r="T494" s="31" t="e">
        <f>'Рейтинговая таблица организаций'!#REF!</f>
        <v>#REF!</v>
      </c>
      <c r="U494" s="35" t="e">
        <f>'Рейтинговая таблица организаций'!#REF!</f>
        <v>#REF!</v>
      </c>
      <c r="V494" s="36" t="e">
        <f>'Рейтинговая таблица организаций'!#REF!</f>
        <v>#REF!</v>
      </c>
    </row>
    <row r="495" spans="1:22">
      <c r="A495" s="33" t="e">
        <f>'бланки '!#REF!</f>
        <v>#REF!</v>
      </c>
      <c r="B495" s="33" t="e">
        <f>'Рейтинговая таблица организаций'!#REF!</f>
        <v>#REF!</v>
      </c>
      <c r="C495" s="31" t="e">
        <f>'Рейтинговая таблица организаций'!#REF!</f>
        <v>#REF!</v>
      </c>
      <c r="D495" s="31" t="e">
        <f>'Рейтинговая таблица организаций'!#REF!</f>
        <v>#REF!</v>
      </c>
      <c r="E495" s="31" t="e">
        <f>'Рейтинговая таблица организаций'!#REF!</f>
        <v>#REF!</v>
      </c>
      <c r="F495" s="35" t="e">
        <f>'Рейтинговая таблица организаций'!#REF!</f>
        <v>#REF!</v>
      </c>
      <c r="G495" s="31" t="e">
        <f>'Рейтинговая таблица организаций'!#REF!</f>
        <v>#REF!</v>
      </c>
      <c r="H495" s="31" t="e">
        <f>'Рейтинговая таблица организаций'!#REF!</f>
        <v>#REF!</v>
      </c>
      <c r="I495" s="35" t="e">
        <f>'Рейтинговая таблица организаций'!#REF!</f>
        <v>#REF!</v>
      </c>
      <c r="J495" s="31" t="e">
        <f>'Рейтинговая таблица организаций'!#REF!</f>
        <v>#REF!</v>
      </c>
      <c r="K495" s="32" t="e">
        <f>'Рейтинговая таблица организаций'!#REF!</f>
        <v>#REF!</v>
      </c>
      <c r="L495" s="32" t="e">
        <f>'Рейтинговая таблица организаций'!#REF!</f>
        <v>#REF!</v>
      </c>
      <c r="M495" s="35" t="e">
        <f>'Рейтинговая таблица организаций'!#REF!</f>
        <v>#REF!</v>
      </c>
      <c r="N495" s="31" t="e">
        <f>'Рейтинговая таблица организаций'!#REF!</f>
        <v>#REF!</v>
      </c>
      <c r="O495" s="31" t="e">
        <f>'Рейтинговая таблица организаций'!#REF!</f>
        <v>#REF!</v>
      </c>
      <c r="P495" s="31" t="e">
        <f>'Рейтинговая таблица организаций'!#REF!</f>
        <v>#REF!</v>
      </c>
      <c r="Q495" s="35" t="e">
        <f>'Рейтинговая таблица организаций'!#REF!</f>
        <v>#REF!</v>
      </c>
      <c r="R495" s="31" t="e">
        <f>'Рейтинговая таблица организаций'!#REF!</f>
        <v>#REF!</v>
      </c>
      <c r="S495" s="31" t="e">
        <f>'Рейтинговая таблица организаций'!#REF!</f>
        <v>#REF!</v>
      </c>
      <c r="T495" s="31" t="e">
        <f>'Рейтинговая таблица организаций'!#REF!</f>
        <v>#REF!</v>
      </c>
      <c r="U495" s="35" t="e">
        <f>'Рейтинговая таблица организаций'!#REF!</f>
        <v>#REF!</v>
      </c>
      <c r="V495" s="36" t="e">
        <f>'Рейтинговая таблица организаций'!#REF!</f>
        <v>#REF!</v>
      </c>
    </row>
    <row r="496" spans="1:22">
      <c r="A496" s="33" t="e">
        <f>'бланки '!#REF!</f>
        <v>#REF!</v>
      </c>
      <c r="B496" s="33" t="e">
        <f>'Рейтинговая таблица организаций'!#REF!</f>
        <v>#REF!</v>
      </c>
      <c r="C496" s="31" t="e">
        <f>'Рейтинговая таблица организаций'!#REF!</f>
        <v>#REF!</v>
      </c>
      <c r="D496" s="31" t="e">
        <f>'Рейтинговая таблица организаций'!#REF!</f>
        <v>#REF!</v>
      </c>
      <c r="E496" s="31" t="e">
        <f>'Рейтинговая таблица организаций'!#REF!</f>
        <v>#REF!</v>
      </c>
      <c r="F496" s="35" t="e">
        <f>'Рейтинговая таблица организаций'!#REF!</f>
        <v>#REF!</v>
      </c>
      <c r="G496" s="31" t="e">
        <f>'Рейтинговая таблица организаций'!#REF!</f>
        <v>#REF!</v>
      </c>
      <c r="H496" s="31" t="e">
        <f>'Рейтинговая таблица организаций'!#REF!</f>
        <v>#REF!</v>
      </c>
      <c r="I496" s="35" t="e">
        <f>'Рейтинговая таблица организаций'!#REF!</f>
        <v>#REF!</v>
      </c>
      <c r="J496" s="31" t="e">
        <f>'Рейтинговая таблица организаций'!#REF!</f>
        <v>#REF!</v>
      </c>
      <c r="K496" s="32" t="e">
        <f>'Рейтинговая таблица организаций'!#REF!</f>
        <v>#REF!</v>
      </c>
      <c r="L496" s="32" t="e">
        <f>'Рейтинговая таблица организаций'!#REF!</f>
        <v>#REF!</v>
      </c>
      <c r="M496" s="35" t="e">
        <f>'Рейтинговая таблица организаций'!#REF!</f>
        <v>#REF!</v>
      </c>
      <c r="N496" s="31" t="e">
        <f>'Рейтинговая таблица организаций'!#REF!</f>
        <v>#REF!</v>
      </c>
      <c r="O496" s="31" t="e">
        <f>'Рейтинговая таблица организаций'!#REF!</f>
        <v>#REF!</v>
      </c>
      <c r="P496" s="31" t="e">
        <f>'Рейтинговая таблица организаций'!#REF!</f>
        <v>#REF!</v>
      </c>
      <c r="Q496" s="35" t="e">
        <f>'Рейтинговая таблица организаций'!#REF!</f>
        <v>#REF!</v>
      </c>
      <c r="R496" s="31" t="e">
        <f>'Рейтинговая таблица организаций'!#REF!</f>
        <v>#REF!</v>
      </c>
      <c r="S496" s="31" t="e">
        <f>'Рейтинговая таблица организаций'!#REF!</f>
        <v>#REF!</v>
      </c>
      <c r="T496" s="31" t="e">
        <f>'Рейтинговая таблица организаций'!#REF!</f>
        <v>#REF!</v>
      </c>
      <c r="U496" s="35" t="e">
        <f>'Рейтинговая таблица организаций'!#REF!</f>
        <v>#REF!</v>
      </c>
      <c r="V496" s="36" t="e">
        <f>'Рейтинговая таблица организаций'!#REF!</f>
        <v>#REF!</v>
      </c>
    </row>
    <row r="497" spans="1:22">
      <c r="A497" s="33" t="e">
        <f>'бланки '!#REF!</f>
        <v>#REF!</v>
      </c>
      <c r="B497" s="33" t="e">
        <f>'Рейтинговая таблица организаций'!#REF!</f>
        <v>#REF!</v>
      </c>
      <c r="C497" s="31" t="e">
        <f>'Рейтинговая таблица организаций'!#REF!</f>
        <v>#REF!</v>
      </c>
      <c r="D497" s="31" t="e">
        <f>'Рейтинговая таблица организаций'!#REF!</f>
        <v>#REF!</v>
      </c>
      <c r="E497" s="31" t="e">
        <f>'Рейтинговая таблица организаций'!#REF!</f>
        <v>#REF!</v>
      </c>
      <c r="F497" s="35" t="e">
        <f>'Рейтинговая таблица организаций'!#REF!</f>
        <v>#REF!</v>
      </c>
      <c r="G497" s="31" t="e">
        <f>'Рейтинговая таблица организаций'!#REF!</f>
        <v>#REF!</v>
      </c>
      <c r="H497" s="31" t="e">
        <f>'Рейтинговая таблица организаций'!#REF!</f>
        <v>#REF!</v>
      </c>
      <c r="I497" s="35" t="e">
        <f>'Рейтинговая таблица организаций'!#REF!</f>
        <v>#REF!</v>
      </c>
      <c r="J497" s="31" t="e">
        <f>'Рейтинговая таблица организаций'!#REF!</f>
        <v>#REF!</v>
      </c>
      <c r="K497" s="32" t="e">
        <f>'Рейтинговая таблица организаций'!#REF!</f>
        <v>#REF!</v>
      </c>
      <c r="L497" s="32" t="e">
        <f>'Рейтинговая таблица организаций'!#REF!</f>
        <v>#REF!</v>
      </c>
      <c r="M497" s="35" t="e">
        <f>'Рейтинговая таблица организаций'!#REF!</f>
        <v>#REF!</v>
      </c>
      <c r="N497" s="31" t="e">
        <f>'Рейтинговая таблица организаций'!#REF!</f>
        <v>#REF!</v>
      </c>
      <c r="O497" s="31" t="e">
        <f>'Рейтинговая таблица организаций'!#REF!</f>
        <v>#REF!</v>
      </c>
      <c r="P497" s="31" t="e">
        <f>'Рейтинговая таблица организаций'!#REF!</f>
        <v>#REF!</v>
      </c>
      <c r="Q497" s="35" t="e">
        <f>'Рейтинговая таблица организаций'!#REF!</f>
        <v>#REF!</v>
      </c>
      <c r="R497" s="31" t="e">
        <f>'Рейтинговая таблица организаций'!#REF!</f>
        <v>#REF!</v>
      </c>
      <c r="S497" s="31" t="e">
        <f>'Рейтинговая таблица организаций'!#REF!</f>
        <v>#REF!</v>
      </c>
      <c r="T497" s="31" t="e">
        <f>'Рейтинговая таблица организаций'!#REF!</f>
        <v>#REF!</v>
      </c>
      <c r="U497" s="35" t="e">
        <f>'Рейтинговая таблица организаций'!#REF!</f>
        <v>#REF!</v>
      </c>
      <c r="V497" s="36" t="e">
        <f>'Рейтинговая таблица организаций'!#REF!</f>
        <v>#REF!</v>
      </c>
    </row>
    <row r="498" spans="1:22">
      <c r="A498" s="33" t="e">
        <f>'бланки '!#REF!</f>
        <v>#REF!</v>
      </c>
      <c r="B498" s="33" t="e">
        <f>'Рейтинговая таблица организаций'!#REF!</f>
        <v>#REF!</v>
      </c>
      <c r="C498" s="31" t="e">
        <f>'Рейтинговая таблица организаций'!#REF!</f>
        <v>#REF!</v>
      </c>
      <c r="D498" s="31" t="e">
        <f>'Рейтинговая таблица организаций'!#REF!</f>
        <v>#REF!</v>
      </c>
      <c r="E498" s="31" t="e">
        <f>'Рейтинговая таблица организаций'!#REF!</f>
        <v>#REF!</v>
      </c>
      <c r="F498" s="35" t="e">
        <f>'Рейтинговая таблица организаций'!#REF!</f>
        <v>#REF!</v>
      </c>
      <c r="G498" s="31" t="e">
        <f>'Рейтинговая таблица организаций'!#REF!</f>
        <v>#REF!</v>
      </c>
      <c r="H498" s="31" t="e">
        <f>'Рейтинговая таблица организаций'!#REF!</f>
        <v>#REF!</v>
      </c>
      <c r="I498" s="35" t="e">
        <f>'Рейтинговая таблица организаций'!#REF!</f>
        <v>#REF!</v>
      </c>
      <c r="J498" s="31" t="e">
        <f>'Рейтинговая таблица организаций'!#REF!</f>
        <v>#REF!</v>
      </c>
      <c r="K498" s="32" t="e">
        <f>'Рейтинговая таблица организаций'!#REF!</f>
        <v>#REF!</v>
      </c>
      <c r="L498" s="32" t="e">
        <f>'Рейтинговая таблица организаций'!#REF!</f>
        <v>#REF!</v>
      </c>
      <c r="M498" s="35" t="e">
        <f>'Рейтинговая таблица организаций'!#REF!</f>
        <v>#REF!</v>
      </c>
      <c r="N498" s="31" t="e">
        <f>'Рейтинговая таблица организаций'!#REF!</f>
        <v>#REF!</v>
      </c>
      <c r="O498" s="31" t="e">
        <f>'Рейтинговая таблица организаций'!#REF!</f>
        <v>#REF!</v>
      </c>
      <c r="P498" s="31" t="e">
        <f>'Рейтинговая таблица организаций'!#REF!</f>
        <v>#REF!</v>
      </c>
      <c r="Q498" s="35" t="e">
        <f>'Рейтинговая таблица организаций'!#REF!</f>
        <v>#REF!</v>
      </c>
      <c r="R498" s="31" t="e">
        <f>'Рейтинговая таблица организаций'!#REF!</f>
        <v>#REF!</v>
      </c>
      <c r="S498" s="31" t="e">
        <f>'Рейтинговая таблица организаций'!#REF!</f>
        <v>#REF!</v>
      </c>
      <c r="T498" s="31" t="e">
        <f>'Рейтинговая таблица организаций'!#REF!</f>
        <v>#REF!</v>
      </c>
      <c r="U498" s="35" t="e">
        <f>'Рейтинговая таблица организаций'!#REF!</f>
        <v>#REF!</v>
      </c>
      <c r="V498" s="36" t="e">
        <f>'Рейтинговая таблица организаций'!#REF!</f>
        <v>#REF!</v>
      </c>
    </row>
    <row r="499" spans="1:22">
      <c r="A499" s="33" t="e">
        <f>'бланки '!#REF!</f>
        <v>#REF!</v>
      </c>
      <c r="B499" s="33" t="e">
        <f>'Рейтинговая таблица организаций'!#REF!</f>
        <v>#REF!</v>
      </c>
      <c r="C499" s="31" t="e">
        <f>'Рейтинговая таблица организаций'!#REF!</f>
        <v>#REF!</v>
      </c>
      <c r="D499" s="31" t="e">
        <f>'Рейтинговая таблица организаций'!#REF!</f>
        <v>#REF!</v>
      </c>
      <c r="E499" s="31" t="e">
        <f>'Рейтинговая таблица организаций'!#REF!</f>
        <v>#REF!</v>
      </c>
      <c r="F499" s="35" t="e">
        <f>'Рейтинговая таблица организаций'!#REF!</f>
        <v>#REF!</v>
      </c>
      <c r="G499" s="31" t="e">
        <f>'Рейтинговая таблица организаций'!#REF!</f>
        <v>#REF!</v>
      </c>
      <c r="H499" s="31" t="e">
        <f>'Рейтинговая таблица организаций'!#REF!</f>
        <v>#REF!</v>
      </c>
      <c r="I499" s="35" t="e">
        <f>'Рейтинговая таблица организаций'!#REF!</f>
        <v>#REF!</v>
      </c>
      <c r="J499" s="31" t="e">
        <f>'Рейтинговая таблица организаций'!#REF!</f>
        <v>#REF!</v>
      </c>
      <c r="K499" s="32" t="e">
        <f>'Рейтинговая таблица организаций'!#REF!</f>
        <v>#REF!</v>
      </c>
      <c r="L499" s="32" t="e">
        <f>'Рейтинговая таблица организаций'!#REF!</f>
        <v>#REF!</v>
      </c>
      <c r="M499" s="35" t="e">
        <f>'Рейтинговая таблица организаций'!#REF!</f>
        <v>#REF!</v>
      </c>
      <c r="N499" s="31" t="e">
        <f>'Рейтинговая таблица организаций'!#REF!</f>
        <v>#REF!</v>
      </c>
      <c r="O499" s="31" t="e">
        <f>'Рейтинговая таблица организаций'!#REF!</f>
        <v>#REF!</v>
      </c>
      <c r="P499" s="31" t="e">
        <f>'Рейтинговая таблица организаций'!#REF!</f>
        <v>#REF!</v>
      </c>
      <c r="Q499" s="35" t="e">
        <f>'Рейтинговая таблица организаций'!#REF!</f>
        <v>#REF!</v>
      </c>
      <c r="R499" s="31" t="e">
        <f>'Рейтинговая таблица организаций'!#REF!</f>
        <v>#REF!</v>
      </c>
      <c r="S499" s="31" t="e">
        <f>'Рейтинговая таблица организаций'!#REF!</f>
        <v>#REF!</v>
      </c>
      <c r="T499" s="31" t="e">
        <f>'Рейтинговая таблица организаций'!#REF!</f>
        <v>#REF!</v>
      </c>
      <c r="U499" s="35" t="e">
        <f>'Рейтинговая таблица организаций'!#REF!</f>
        <v>#REF!</v>
      </c>
      <c r="V499" s="36" t="e">
        <f>'Рейтинговая таблица организаций'!#REF!</f>
        <v>#REF!</v>
      </c>
    </row>
    <row r="500" spans="1:22">
      <c r="A500" s="33" t="e">
        <f>'бланки '!#REF!</f>
        <v>#REF!</v>
      </c>
      <c r="B500" s="33" t="e">
        <f>'Рейтинговая таблица организаций'!#REF!</f>
        <v>#REF!</v>
      </c>
      <c r="C500" s="31" t="e">
        <f>'Рейтинговая таблица организаций'!#REF!</f>
        <v>#REF!</v>
      </c>
      <c r="D500" s="31" t="e">
        <f>'Рейтинговая таблица организаций'!#REF!</f>
        <v>#REF!</v>
      </c>
      <c r="E500" s="31" t="e">
        <f>'Рейтинговая таблица организаций'!#REF!</f>
        <v>#REF!</v>
      </c>
      <c r="F500" s="35" t="e">
        <f>'Рейтинговая таблица организаций'!#REF!</f>
        <v>#REF!</v>
      </c>
      <c r="G500" s="31" t="e">
        <f>'Рейтинговая таблица организаций'!#REF!</f>
        <v>#REF!</v>
      </c>
      <c r="H500" s="31" t="e">
        <f>'Рейтинговая таблица организаций'!#REF!</f>
        <v>#REF!</v>
      </c>
      <c r="I500" s="35" t="e">
        <f>'Рейтинговая таблица организаций'!#REF!</f>
        <v>#REF!</v>
      </c>
      <c r="J500" s="31" t="e">
        <f>'Рейтинговая таблица организаций'!#REF!</f>
        <v>#REF!</v>
      </c>
      <c r="K500" s="32" t="e">
        <f>'Рейтинговая таблица организаций'!#REF!</f>
        <v>#REF!</v>
      </c>
      <c r="L500" s="32" t="e">
        <f>'Рейтинговая таблица организаций'!#REF!</f>
        <v>#REF!</v>
      </c>
      <c r="M500" s="35" t="e">
        <f>'Рейтинговая таблица организаций'!#REF!</f>
        <v>#REF!</v>
      </c>
      <c r="N500" s="31" t="e">
        <f>'Рейтинговая таблица организаций'!#REF!</f>
        <v>#REF!</v>
      </c>
      <c r="O500" s="31" t="e">
        <f>'Рейтинговая таблица организаций'!#REF!</f>
        <v>#REF!</v>
      </c>
      <c r="P500" s="31" t="e">
        <f>'Рейтинговая таблица организаций'!#REF!</f>
        <v>#REF!</v>
      </c>
      <c r="Q500" s="35" t="e">
        <f>'Рейтинговая таблица организаций'!#REF!</f>
        <v>#REF!</v>
      </c>
      <c r="R500" s="31" t="e">
        <f>'Рейтинговая таблица организаций'!#REF!</f>
        <v>#REF!</v>
      </c>
      <c r="S500" s="31" t="e">
        <f>'Рейтинговая таблица организаций'!#REF!</f>
        <v>#REF!</v>
      </c>
      <c r="T500" s="31" t="e">
        <f>'Рейтинговая таблица организаций'!#REF!</f>
        <v>#REF!</v>
      </c>
      <c r="U500" s="35" t="e">
        <f>'Рейтинговая таблица организаций'!#REF!</f>
        <v>#REF!</v>
      </c>
      <c r="V500" s="36" t="e">
        <f>'Рейтинговая таблица организаций'!#REF!</f>
        <v>#REF!</v>
      </c>
    </row>
    <row r="501" spans="1:22">
      <c r="A501" s="33" t="e">
        <f>'бланки '!#REF!</f>
        <v>#REF!</v>
      </c>
      <c r="B501" s="33" t="e">
        <f>'Рейтинговая таблица организаций'!#REF!</f>
        <v>#REF!</v>
      </c>
      <c r="C501" s="31" t="e">
        <f>'Рейтинговая таблица организаций'!#REF!</f>
        <v>#REF!</v>
      </c>
      <c r="D501" s="31" t="e">
        <f>'Рейтинговая таблица организаций'!#REF!</f>
        <v>#REF!</v>
      </c>
      <c r="E501" s="31" t="e">
        <f>'Рейтинговая таблица организаций'!#REF!</f>
        <v>#REF!</v>
      </c>
      <c r="F501" s="35" t="e">
        <f>'Рейтинговая таблица организаций'!#REF!</f>
        <v>#REF!</v>
      </c>
      <c r="G501" s="31" t="e">
        <f>'Рейтинговая таблица организаций'!#REF!</f>
        <v>#REF!</v>
      </c>
      <c r="H501" s="31" t="e">
        <f>'Рейтинговая таблица организаций'!#REF!</f>
        <v>#REF!</v>
      </c>
      <c r="I501" s="35" t="e">
        <f>'Рейтинговая таблица организаций'!#REF!</f>
        <v>#REF!</v>
      </c>
      <c r="J501" s="31" t="e">
        <f>'Рейтинговая таблица организаций'!#REF!</f>
        <v>#REF!</v>
      </c>
      <c r="K501" s="32" t="e">
        <f>'Рейтинговая таблица организаций'!#REF!</f>
        <v>#REF!</v>
      </c>
      <c r="L501" s="32" t="e">
        <f>'Рейтинговая таблица организаций'!#REF!</f>
        <v>#REF!</v>
      </c>
      <c r="M501" s="35" t="e">
        <f>'Рейтинговая таблица организаций'!#REF!</f>
        <v>#REF!</v>
      </c>
      <c r="N501" s="31" t="e">
        <f>'Рейтинговая таблица организаций'!#REF!</f>
        <v>#REF!</v>
      </c>
      <c r="O501" s="31" t="e">
        <f>'Рейтинговая таблица организаций'!#REF!</f>
        <v>#REF!</v>
      </c>
      <c r="P501" s="31" t="e">
        <f>'Рейтинговая таблица организаций'!#REF!</f>
        <v>#REF!</v>
      </c>
      <c r="Q501" s="35" t="e">
        <f>'Рейтинговая таблица организаций'!#REF!</f>
        <v>#REF!</v>
      </c>
      <c r="R501" s="31" t="e">
        <f>'Рейтинговая таблица организаций'!#REF!</f>
        <v>#REF!</v>
      </c>
      <c r="S501" s="31" t="e">
        <f>'Рейтинговая таблица организаций'!#REF!</f>
        <v>#REF!</v>
      </c>
      <c r="T501" s="31" t="e">
        <f>'Рейтинговая таблица организаций'!#REF!</f>
        <v>#REF!</v>
      </c>
      <c r="U501" s="35" t="e">
        <f>'Рейтинговая таблица организаций'!#REF!</f>
        <v>#REF!</v>
      </c>
      <c r="V501" s="36" t="e">
        <f>'Рейтинговая таблица организаций'!#REF!</f>
        <v>#REF!</v>
      </c>
    </row>
    <row r="502" spans="1:22">
      <c r="A502" s="33" t="e">
        <f>'бланки '!#REF!</f>
        <v>#REF!</v>
      </c>
      <c r="B502" s="33" t="e">
        <f>'Рейтинговая таблица организаций'!#REF!</f>
        <v>#REF!</v>
      </c>
      <c r="C502" s="31" t="e">
        <f>'Рейтинговая таблица организаций'!#REF!</f>
        <v>#REF!</v>
      </c>
      <c r="D502" s="31" t="e">
        <f>'Рейтинговая таблица организаций'!#REF!</f>
        <v>#REF!</v>
      </c>
      <c r="E502" s="31" t="e">
        <f>'Рейтинговая таблица организаций'!#REF!</f>
        <v>#REF!</v>
      </c>
      <c r="F502" s="35" t="e">
        <f>'Рейтинговая таблица организаций'!#REF!</f>
        <v>#REF!</v>
      </c>
      <c r="G502" s="31" t="e">
        <f>'Рейтинговая таблица организаций'!#REF!</f>
        <v>#REF!</v>
      </c>
      <c r="H502" s="31" t="e">
        <f>'Рейтинговая таблица организаций'!#REF!</f>
        <v>#REF!</v>
      </c>
      <c r="I502" s="35" t="e">
        <f>'Рейтинговая таблица организаций'!#REF!</f>
        <v>#REF!</v>
      </c>
      <c r="J502" s="31" t="e">
        <f>'Рейтинговая таблица организаций'!#REF!</f>
        <v>#REF!</v>
      </c>
      <c r="K502" s="32" t="e">
        <f>'Рейтинговая таблица организаций'!#REF!</f>
        <v>#REF!</v>
      </c>
      <c r="L502" s="32" t="e">
        <f>'Рейтинговая таблица организаций'!#REF!</f>
        <v>#REF!</v>
      </c>
      <c r="M502" s="35" t="e">
        <f>'Рейтинговая таблица организаций'!#REF!</f>
        <v>#REF!</v>
      </c>
      <c r="N502" s="31" t="e">
        <f>'Рейтинговая таблица организаций'!#REF!</f>
        <v>#REF!</v>
      </c>
      <c r="O502" s="31" t="e">
        <f>'Рейтинговая таблица организаций'!#REF!</f>
        <v>#REF!</v>
      </c>
      <c r="P502" s="31" t="e">
        <f>'Рейтинговая таблица организаций'!#REF!</f>
        <v>#REF!</v>
      </c>
      <c r="Q502" s="35" t="e">
        <f>'Рейтинговая таблица организаций'!#REF!</f>
        <v>#REF!</v>
      </c>
      <c r="R502" s="31" t="e">
        <f>'Рейтинговая таблица организаций'!#REF!</f>
        <v>#REF!</v>
      </c>
      <c r="S502" s="31" t="e">
        <f>'Рейтинговая таблица организаций'!#REF!</f>
        <v>#REF!</v>
      </c>
      <c r="T502" s="31" t="e">
        <f>'Рейтинговая таблица организаций'!#REF!</f>
        <v>#REF!</v>
      </c>
      <c r="U502" s="35" t="e">
        <f>'Рейтинговая таблица организаций'!#REF!</f>
        <v>#REF!</v>
      </c>
      <c r="V502" s="36" t="e">
        <f>'Рейтинговая таблица организаций'!#REF!</f>
        <v>#REF!</v>
      </c>
    </row>
    <row r="503" spans="1:22">
      <c r="A503" s="33" t="e">
        <f>'бланки '!#REF!</f>
        <v>#REF!</v>
      </c>
      <c r="B503" s="33" t="e">
        <f>'Рейтинговая таблица организаций'!#REF!</f>
        <v>#REF!</v>
      </c>
      <c r="C503" s="31" t="e">
        <f>'Рейтинговая таблица организаций'!#REF!</f>
        <v>#REF!</v>
      </c>
      <c r="D503" s="31" t="e">
        <f>'Рейтинговая таблица организаций'!#REF!</f>
        <v>#REF!</v>
      </c>
      <c r="E503" s="31" t="e">
        <f>'Рейтинговая таблица организаций'!#REF!</f>
        <v>#REF!</v>
      </c>
      <c r="F503" s="35" t="e">
        <f>'Рейтинговая таблица организаций'!#REF!</f>
        <v>#REF!</v>
      </c>
      <c r="G503" s="31" t="e">
        <f>'Рейтинговая таблица организаций'!#REF!</f>
        <v>#REF!</v>
      </c>
      <c r="H503" s="31" t="e">
        <f>'Рейтинговая таблица организаций'!#REF!</f>
        <v>#REF!</v>
      </c>
      <c r="I503" s="35" t="e">
        <f>'Рейтинговая таблица организаций'!#REF!</f>
        <v>#REF!</v>
      </c>
      <c r="J503" s="31" t="e">
        <f>'Рейтинговая таблица организаций'!#REF!</f>
        <v>#REF!</v>
      </c>
      <c r="K503" s="32" t="e">
        <f>'Рейтинговая таблица организаций'!#REF!</f>
        <v>#REF!</v>
      </c>
      <c r="L503" s="32" t="e">
        <f>'Рейтинговая таблица организаций'!#REF!</f>
        <v>#REF!</v>
      </c>
      <c r="M503" s="35" t="e">
        <f>'Рейтинговая таблица организаций'!#REF!</f>
        <v>#REF!</v>
      </c>
      <c r="N503" s="31" t="e">
        <f>'Рейтинговая таблица организаций'!#REF!</f>
        <v>#REF!</v>
      </c>
      <c r="O503" s="31" t="e">
        <f>'Рейтинговая таблица организаций'!#REF!</f>
        <v>#REF!</v>
      </c>
      <c r="P503" s="31" t="e">
        <f>'Рейтинговая таблица организаций'!#REF!</f>
        <v>#REF!</v>
      </c>
      <c r="Q503" s="35" t="e">
        <f>'Рейтинговая таблица организаций'!#REF!</f>
        <v>#REF!</v>
      </c>
      <c r="R503" s="31" t="e">
        <f>'Рейтинговая таблица организаций'!#REF!</f>
        <v>#REF!</v>
      </c>
      <c r="S503" s="31" t="e">
        <f>'Рейтинговая таблица организаций'!#REF!</f>
        <v>#REF!</v>
      </c>
      <c r="T503" s="31" t="e">
        <f>'Рейтинговая таблица организаций'!#REF!</f>
        <v>#REF!</v>
      </c>
      <c r="U503" s="35" t="e">
        <f>'Рейтинговая таблица организаций'!#REF!</f>
        <v>#REF!</v>
      </c>
      <c r="V503" s="36" t="e">
        <f>'Рейтинговая таблица организаций'!#REF!</f>
        <v>#REF!</v>
      </c>
    </row>
    <row r="504" spans="1:22">
      <c r="A504" s="33" t="e">
        <f>'бланки '!#REF!</f>
        <v>#REF!</v>
      </c>
      <c r="B504" s="33" t="e">
        <f>'Рейтинговая таблица организаций'!#REF!</f>
        <v>#REF!</v>
      </c>
      <c r="C504" s="31" t="e">
        <f>'Рейтинговая таблица организаций'!#REF!</f>
        <v>#REF!</v>
      </c>
      <c r="D504" s="31" t="e">
        <f>'Рейтинговая таблица организаций'!#REF!</f>
        <v>#REF!</v>
      </c>
      <c r="E504" s="31" t="e">
        <f>'Рейтинговая таблица организаций'!#REF!</f>
        <v>#REF!</v>
      </c>
      <c r="F504" s="35" t="e">
        <f>'Рейтинговая таблица организаций'!#REF!</f>
        <v>#REF!</v>
      </c>
      <c r="G504" s="31" t="e">
        <f>'Рейтинговая таблица организаций'!#REF!</f>
        <v>#REF!</v>
      </c>
      <c r="H504" s="31" t="e">
        <f>'Рейтинговая таблица организаций'!#REF!</f>
        <v>#REF!</v>
      </c>
      <c r="I504" s="35" t="e">
        <f>'Рейтинговая таблица организаций'!#REF!</f>
        <v>#REF!</v>
      </c>
      <c r="J504" s="31" t="e">
        <f>'Рейтинговая таблица организаций'!#REF!</f>
        <v>#REF!</v>
      </c>
      <c r="K504" s="32" t="e">
        <f>'Рейтинговая таблица организаций'!#REF!</f>
        <v>#REF!</v>
      </c>
      <c r="L504" s="32" t="e">
        <f>'Рейтинговая таблица организаций'!#REF!</f>
        <v>#REF!</v>
      </c>
      <c r="M504" s="35" t="e">
        <f>'Рейтинговая таблица организаций'!#REF!</f>
        <v>#REF!</v>
      </c>
      <c r="N504" s="31" t="e">
        <f>'Рейтинговая таблица организаций'!#REF!</f>
        <v>#REF!</v>
      </c>
      <c r="O504" s="31" t="e">
        <f>'Рейтинговая таблица организаций'!#REF!</f>
        <v>#REF!</v>
      </c>
      <c r="P504" s="31" t="e">
        <f>'Рейтинговая таблица организаций'!#REF!</f>
        <v>#REF!</v>
      </c>
      <c r="Q504" s="35" t="e">
        <f>'Рейтинговая таблица организаций'!#REF!</f>
        <v>#REF!</v>
      </c>
      <c r="R504" s="31" t="e">
        <f>'Рейтинговая таблица организаций'!#REF!</f>
        <v>#REF!</v>
      </c>
      <c r="S504" s="31" t="e">
        <f>'Рейтинговая таблица организаций'!#REF!</f>
        <v>#REF!</v>
      </c>
      <c r="T504" s="31" t="e">
        <f>'Рейтинговая таблица организаций'!#REF!</f>
        <v>#REF!</v>
      </c>
      <c r="U504" s="35" t="e">
        <f>'Рейтинговая таблица организаций'!#REF!</f>
        <v>#REF!</v>
      </c>
      <c r="V504" s="36" t="e">
        <f>'Рейтинговая таблица организаций'!#REF!</f>
        <v>#REF!</v>
      </c>
    </row>
    <row r="505" spans="1:22">
      <c r="A505" s="33" t="e">
        <f>'бланки '!#REF!</f>
        <v>#REF!</v>
      </c>
      <c r="B505" s="33" t="e">
        <f>'Рейтинговая таблица организаций'!#REF!</f>
        <v>#REF!</v>
      </c>
      <c r="C505" s="31" t="e">
        <f>'Рейтинговая таблица организаций'!#REF!</f>
        <v>#REF!</v>
      </c>
      <c r="D505" s="31" t="e">
        <f>'Рейтинговая таблица организаций'!#REF!</f>
        <v>#REF!</v>
      </c>
      <c r="E505" s="31" t="e">
        <f>'Рейтинговая таблица организаций'!#REF!</f>
        <v>#REF!</v>
      </c>
      <c r="F505" s="35" t="e">
        <f>'Рейтинговая таблица организаций'!#REF!</f>
        <v>#REF!</v>
      </c>
      <c r="G505" s="31" t="e">
        <f>'Рейтинговая таблица организаций'!#REF!</f>
        <v>#REF!</v>
      </c>
      <c r="H505" s="31" t="e">
        <f>'Рейтинговая таблица организаций'!#REF!</f>
        <v>#REF!</v>
      </c>
      <c r="I505" s="35" t="e">
        <f>'Рейтинговая таблица организаций'!#REF!</f>
        <v>#REF!</v>
      </c>
      <c r="J505" s="31" t="e">
        <f>'Рейтинговая таблица организаций'!#REF!</f>
        <v>#REF!</v>
      </c>
      <c r="K505" s="32" t="e">
        <f>'Рейтинговая таблица организаций'!#REF!</f>
        <v>#REF!</v>
      </c>
      <c r="L505" s="32" t="e">
        <f>'Рейтинговая таблица организаций'!#REF!</f>
        <v>#REF!</v>
      </c>
      <c r="M505" s="35" t="e">
        <f>'Рейтинговая таблица организаций'!#REF!</f>
        <v>#REF!</v>
      </c>
      <c r="N505" s="31" t="e">
        <f>'Рейтинговая таблица организаций'!#REF!</f>
        <v>#REF!</v>
      </c>
      <c r="O505" s="31" t="e">
        <f>'Рейтинговая таблица организаций'!#REF!</f>
        <v>#REF!</v>
      </c>
      <c r="P505" s="31" t="e">
        <f>'Рейтинговая таблица организаций'!#REF!</f>
        <v>#REF!</v>
      </c>
      <c r="Q505" s="35" t="e">
        <f>'Рейтинговая таблица организаций'!#REF!</f>
        <v>#REF!</v>
      </c>
      <c r="R505" s="31" t="e">
        <f>'Рейтинговая таблица организаций'!#REF!</f>
        <v>#REF!</v>
      </c>
      <c r="S505" s="31" t="e">
        <f>'Рейтинговая таблица организаций'!#REF!</f>
        <v>#REF!</v>
      </c>
      <c r="T505" s="31" t="e">
        <f>'Рейтинговая таблица организаций'!#REF!</f>
        <v>#REF!</v>
      </c>
      <c r="U505" s="35" t="e">
        <f>'Рейтинговая таблица организаций'!#REF!</f>
        <v>#REF!</v>
      </c>
      <c r="V505" s="36" t="e">
        <f>'Рейтинговая таблица организаций'!#REF!</f>
        <v>#REF!</v>
      </c>
    </row>
    <row r="506" spans="1:22">
      <c r="A506" s="33" t="e">
        <f>'бланки '!#REF!</f>
        <v>#REF!</v>
      </c>
      <c r="B506" s="33" t="e">
        <f>'Рейтинговая таблица организаций'!#REF!</f>
        <v>#REF!</v>
      </c>
      <c r="C506" s="31" t="e">
        <f>'Рейтинговая таблица организаций'!#REF!</f>
        <v>#REF!</v>
      </c>
      <c r="D506" s="31" t="e">
        <f>'Рейтинговая таблица организаций'!#REF!</f>
        <v>#REF!</v>
      </c>
      <c r="E506" s="31" t="e">
        <f>'Рейтинговая таблица организаций'!#REF!</f>
        <v>#REF!</v>
      </c>
      <c r="F506" s="35" t="e">
        <f>'Рейтинговая таблица организаций'!#REF!</f>
        <v>#REF!</v>
      </c>
      <c r="G506" s="31" t="e">
        <f>'Рейтинговая таблица организаций'!#REF!</f>
        <v>#REF!</v>
      </c>
      <c r="H506" s="31" t="e">
        <f>'Рейтинговая таблица организаций'!#REF!</f>
        <v>#REF!</v>
      </c>
      <c r="I506" s="35" t="e">
        <f>'Рейтинговая таблица организаций'!#REF!</f>
        <v>#REF!</v>
      </c>
      <c r="J506" s="31" t="e">
        <f>'Рейтинговая таблица организаций'!#REF!</f>
        <v>#REF!</v>
      </c>
      <c r="K506" s="32" t="e">
        <f>'Рейтинговая таблица организаций'!#REF!</f>
        <v>#REF!</v>
      </c>
      <c r="L506" s="32" t="e">
        <f>'Рейтинговая таблица организаций'!#REF!</f>
        <v>#REF!</v>
      </c>
      <c r="M506" s="35" t="e">
        <f>'Рейтинговая таблица организаций'!#REF!</f>
        <v>#REF!</v>
      </c>
      <c r="N506" s="31" t="e">
        <f>'Рейтинговая таблица организаций'!#REF!</f>
        <v>#REF!</v>
      </c>
      <c r="O506" s="31" t="e">
        <f>'Рейтинговая таблица организаций'!#REF!</f>
        <v>#REF!</v>
      </c>
      <c r="P506" s="31" t="e">
        <f>'Рейтинговая таблица организаций'!#REF!</f>
        <v>#REF!</v>
      </c>
      <c r="Q506" s="35" t="e">
        <f>'Рейтинговая таблица организаций'!#REF!</f>
        <v>#REF!</v>
      </c>
      <c r="R506" s="31" t="e">
        <f>'Рейтинговая таблица организаций'!#REF!</f>
        <v>#REF!</v>
      </c>
      <c r="S506" s="31" t="e">
        <f>'Рейтинговая таблица организаций'!#REF!</f>
        <v>#REF!</v>
      </c>
      <c r="T506" s="31" t="e">
        <f>'Рейтинговая таблица организаций'!#REF!</f>
        <v>#REF!</v>
      </c>
      <c r="U506" s="35" t="e">
        <f>'Рейтинговая таблица организаций'!#REF!</f>
        <v>#REF!</v>
      </c>
      <c r="V506" s="36" t="e">
        <f>'Рейтинговая таблица организаций'!#REF!</f>
        <v>#REF!</v>
      </c>
    </row>
    <row r="507" spans="1:22">
      <c r="A507" s="33" t="e">
        <f>'бланки '!#REF!</f>
        <v>#REF!</v>
      </c>
      <c r="B507" s="33" t="e">
        <f>'Рейтинговая таблица организаций'!#REF!</f>
        <v>#REF!</v>
      </c>
      <c r="C507" s="31" t="e">
        <f>'Рейтинговая таблица организаций'!#REF!</f>
        <v>#REF!</v>
      </c>
      <c r="D507" s="31" t="e">
        <f>'Рейтинговая таблица организаций'!#REF!</f>
        <v>#REF!</v>
      </c>
      <c r="E507" s="31" t="e">
        <f>'Рейтинговая таблица организаций'!#REF!</f>
        <v>#REF!</v>
      </c>
      <c r="F507" s="35" t="e">
        <f>'Рейтинговая таблица организаций'!#REF!</f>
        <v>#REF!</v>
      </c>
      <c r="G507" s="31" t="e">
        <f>'Рейтинговая таблица организаций'!#REF!</f>
        <v>#REF!</v>
      </c>
      <c r="H507" s="31" t="e">
        <f>'Рейтинговая таблица организаций'!#REF!</f>
        <v>#REF!</v>
      </c>
      <c r="I507" s="35" t="e">
        <f>'Рейтинговая таблица организаций'!#REF!</f>
        <v>#REF!</v>
      </c>
      <c r="J507" s="31" t="e">
        <f>'Рейтинговая таблица организаций'!#REF!</f>
        <v>#REF!</v>
      </c>
      <c r="K507" s="32" t="e">
        <f>'Рейтинговая таблица организаций'!#REF!</f>
        <v>#REF!</v>
      </c>
      <c r="L507" s="32" t="e">
        <f>'Рейтинговая таблица организаций'!#REF!</f>
        <v>#REF!</v>
      </c>
      <c r="M507" s="35" t="e">
        <f>'Рейтинговая таблица организаций'!#REF!</f>
        <v>#REF!</v>
      </c>
      <c r="N507" s="31" t="e">
        <f>'Рейтинговая таблица организаций'!#REF!</f>
        <v>#REF!</v>
      </c>
      <c r="O507" s="31" t="e">
        <f>'Рейтинговая таблица организаций'!#REF!</f>
        <v>#REF!</v>
      </c>
      <c r="P507" s="31" t="e">
        <f>'Рейтинговая таблица организаций'!#REF!</f>
        <v>#REF!</v>
      </c>
      <c r="Q507" s="35" t="e">
        <f>'Рейтинговая таблица организаций'!#REF!</f>
        <v>#REF!</v>
      </c>
      <c r="R507" s="31" t="e">
        <f>'Рейтинговая таблица организаций'!#REF!</f>
        <v>#REF!</v>
      </c>
      <c r="S507" s="31" t="e">
        <f>'Рейтинговая таблица организаций'!#REF!</f>
        <v>#REF!</v>
      </c>
      <c r="T507" s="31" t="e">
        <f>'Рейтинговая таблица организаций'!#REF!</f>
        <v>#REF!</v>
      </c>
      <c r="U507" s="35" t="e">
        <f>'Рейтинговая таблица организаций'!#REF!</f>
        <v>#REF!</v>
      </c>
      <c r="V507" s="36" t="e">
        <f>'Рейтинговая таблица организаций'!#REF!</f>
        <v>#REF!</v>
      </c>
    </row>
    <row r="508" spans="1:22">
      <c r="A508" s="33" t="e">
        <f>'бланки '!#REF!</f>
        <v>#REF!</v>
      </c>
      <c r="B508" s="33" t="e">
        <f>'Рейтинговая таблица организаций'!#REF!</f>
        <v>#REF!</v>
      </c>
      <c r="C508" s="31" t="e">
        <f>'Рейтинговая таблица организаций'!#REF!</f>
        <v>#REF!</v>
      </c>
      <c r="D508" s="31" t="e">
        <f>'Рейтинговая таблица организаций'!#REF!</f>
        <v>#REF!</v>
      </c>
      <c r="E508" s="31" t="e">
        <f>'Рейтинговая таблица организаций'!#REF!</f>
        <v>#REF!</v>
      </c>
      <c r="F508" s="35" t="e">
        <f>'Рейтинговая таблица организаций'!#REF!</f>
        <v>#REF!</v>
      </c>
      <c r="G508" s="31" t="e">
        <f>'Рейтинговая таблица организаций'!#REF!</f>
        <v>#REF!</v>
      </c>
      <c r="H508" s="31" t="e">
        <f>'Рейтинговая таблица организаций'!#REF!</f>
        <v>#REF!</v>
      </c>
      <c r="I508" s="35" t="e">
        <f>'Рейтинговая таблица организаций'!#REF!</f>
        <v>#REF!</v>
      </c>
      <c r="J508" s="31" t="e">
        <f>'Рейтинговая таблица организаций'!#REF!</f>
        <v>#REF!</v>
      </c>
      <c r="K508" s="32" t="e">
        <f>'Рейтинговая таблица организаций'!#REF!</f>
        <v>#REF!</v>
      </c>
      <c r="L508" s="32" t="e">
        <f>'Рейтинговая таблица организаций'!#REF!</f>
        <v>#REF!</v>
      </c>
      <c r="M508" s="35" t="e">
        <f>'Рейтинговая таблица организаций'!#REF!</f>
        <v>#REF!</v>
      </c>
      <c r="N508" s="31" t="e">
        <f>'Рейтинговая таблица организаций'!#REF!</f>
        <v>#REF!</v>
      </c>
      <c r="O508" s="31" t="e">
        <f>'Рейтинговая таблица организаций'!#REF!</f>
        <v>#REF!</v>
      </c>
      <c r="P508" s="31" t="e">
        <f>'Рейтинговая таблица организаций'!#REF!</f>
        <v>#REF!</v>
      </c>
      <c r="Q508" s="35" t="e">
        <f>'Рейтинговая таблица организаций'!#REF!</f>
        <v>#REF!</v>
      </c>
      <c r="R508" s="31" t="e">
        <f>'Рейтинговая таблица организаций'!#REF!</f>
        <v>#REF!</v>
      </c>
      <c r="S508" s="31" t="e">
        <f>'Рейтинговая таблица организаций'!#REF!</f>
        <v>#REF!</v>
      </c>
      <c r="T508" s="31" t="e">
        <f>'Рейтинговая таблица организаций'!#REF!</f>
        <v>#REF!</v>
      </c>
      <c r="U508" s="35" t="e">
        <f>'Рейтинговая таблица организаций'!#REF!</f>
        <v>#REF!</v>
      </c>
      <c r="V508" s="36" t="e">
        <f>'Рейтинговая таблица организаций'!#REF!</f>
        <v>#REF!</v>
      </c>
    </row>
    <row r="509" spans="1:22">
      <c r="A509" s="33" t="e">
        <f>'бланки '!#REF!</f>
        <v>#REF!</v>
      </c>
      <c r="B509" s="33" t="e">
        <f>'Рейтинговая таблица организаций'!#REF!</f>
        <v>#REF!</v>
      </c>
      <c r="C509" s="31" t="e">
        <f>'Рейтинговая таблица организаций'!#REF!</f>
        <v>#REF!</v>
      </c>
      <c r="D509" s="31" t="e">
        <f>'Рейтинговая таблица организаций'!#REF!</f>
        <v>#REF!</v>
      </c>
      <c r="E509" s="31" t="e">
        <f>'Рейтинговая таблица организаций'!#REF!</f>
        <v>#REF!</v>
      </c>
      <c r="F509" s="35" t="e">
        <f>'Рейтинговая таблица организаций'!#REF!</f>
        <v>#REF!</v>
      </c>
      <c r="G509" s="31" t="e">
        <f>'Рейтинговая таблица организаций'!#REF!</f>
        <v>#REF!</v>
      </c>
      <c r="H509" s="31" t="e">
        <f>'Рейтинговая таблица организаций'!#REF!</f>
        <v>#REF!</v>
      </c>
      <c r="I509" s="35" t="e">
        <f>'Рейтинговая таблица организаций'!#REF!</f>
        <v>#REF!</v>
      </c>
      <c r="J509" s="31" t="e">
        <f>'Рейтинговая таблица организаций'!#REF!</f>
        <v>#REF!</v>
      </c>
      <c r="K509" s="32" t="e">
        <f>'Рейтинговая таблица организаций'!#REF!</f>
        <v>#REF!</v>
      </c>
      <c r="L509" s="32" t="e">
        <f>'Рейтинговая таблица организаций'!#REF!</f>
        <v>#REF!</v>
      </c>
      <c r="M509" s="35" t="e">
        <f>'Рейтинговая таблица организаций'!#REF!</f>
        <v>#REF!</v>
      </c>
      <c r="N509" s="31" t="e">
        <f>'Рейтинговая таблица организаций'!#REF!</f>
        <v>#REF!</v>
      </c>
      <c r="O509" s="31" t="e">
        <f>'Рейтинговая таблица организаций'!#REF!</f>
        <v>#REF!</v>
      </c>
      <c r="P509" s="31" t="e">
        <f>'Рейтинговая таблица организаций'!#REF!</f>
        <v>#REF!</v>
      </c>
      <c r="Q509" s="35" t="e">
        <f>'Рейтинговая таблица организаций'!#REF!</f>
        <v>#REF!</v>
      </c>
      <c r="R509" s="31" t="e">
        <f>'Рейтинговая таблица организаций'!#REF!</f>
        <v>#REF!</v>
      </c>
      <c r="S509" s="31" t="e">
        <f>'Рейтинговая таблица организаций'!#REF!</f>
        <v>#REF!</v>
      </c>
      <c r="T509" s="31" t="e">
        <f>'Рейтинговая таблица организаций'!#REF!</f>
        <v>#REF!</v>
      </c>
      <c r="U509" s="35" t="e">
        <f>'Рейтинговая таблица организаций'!#REF!</f>
        <v>#REF!</v>
      </c>
      <c r="V509" s="36" t="e">
        <f>'Рейтинговая таблица организаций'!#REF!</f>
        <v>#REF!</v>
      </c>
    </row>
    <row r="510" spans="1:22">
      <c r="A510" s="33" t="e">
        <f>'бланки '!#REF!</f>
        <v>#REF!</v>
      </c>
      <c r="B510" s="33" t="e">
        <f>'Рейтинговая таблица организаций'!#REF!</f>
        <v>#REF!</v>
      </c>
      <c r="C510" s="31" t="e">
        <f>'Рейтинговая таблица организаций'!#REF!</f>
        <v>#REF!</v>
      </c>
      <c r="D510" s="31" t="e">
        <f>'Рейтинговая таблица организаций'!#REF!</f>
        <v>#REF!</v>
      </c>
      <c r="E510" s="31" t="e">
        <f>'Рейтинговая таблица организаций'!#REF!</f>
        <v>#REF!</v>
      </c>
      <c r="F510" s="35" t="e">
        <f>'Рейтинговая таблица организаций'!#REF!</f>
        <v>#REF!</v>
      </c>
      <c r="G510" s="31" t="e">
        <f>'Рейтинговая таблица организаций'!#REF!</f>
        <v>#REF!</v>
      </c>
      <c r="H510" s="31" t="e">
        <f>'Рейтинговая таблица организаций'!#REF!</f>
        <v>#REF!</v>
      </c>
      <c r="I510" s="35" t="e">
        <f>'Рейтинговая таблица организаций'!#REF!</f>
        <v>#REF!</v>
      </c>
      <c r="J510" s="31" t="e">
        <f>'Рейтинговая таблица организаций'!#REF!</f>
        <v>#REF!</v>
      </c>
      <c r="K510" s="32" t="e">
        <f>'Рейтинговая таблица организаций'!#REF!</f>
        <v>#REF!</v>
      </c>
      <c r="L510" s="32" t="e">
        <f>'Рейтинговая таблица организаций'!#REF!</f>
        <v>#REF!</v>
      </c>
      <c r="M510" s="35" t="e">
        <f>'Рейтинговая таблица организаций'!#REF!</f>
        <v>#REF!</v>
      </c>
      <c r="N510" s="31" t="e">
        <f>'Рейтинговая таблица организаций'!#REF!</f>
        <v>#REF!</v>
      </c>
      <c r="O510" s="31" t="e">
        <f>'Рейтинговая таблица организаций'!#REF!</f>
        <v>#REF!</v>
      </c>
      <c r="P510" s="31" t="e">
        <f>'Рейтинговая таблица организаций'!#REF!</f>
        <v>#REF!</v>
      </c>
      <c r="Q510" s="35" t="e">
        <f>'Рейтинговая таблица организаций'!#REF!</f>
        <v>#REF!</v>
      </c>
      <c r="R510" s="31" t="e">
        <f>'Рейтинговая таблица организаций'!#REF!</f>
        <v>#REF!</v>
      </c>
      <c r="S510" s="31" t="e">
        <f>'Рейтинговая таблица организаций'!#REF!</f>
        <v>#REF!</v>
      </c>
      <c r="T510" s="31" t="e">
        <f>'Рейтинговая таблица организаций'!#REF!</f>
        <v>#REF!</v>
      </c>
      <c r="U510" s="35" t="e">
        <f>'Рейтинговая таблица организаций'!#REF!</f>
        <v>#REF!</v>
      </c>
      <c r="V510" s="36" t="e">
        <f>'Рейтинговая таблица организаций'!#REF!</f>
        <v>#REF!</v>
      </c>
    </row>
    <row r="511" spans="1:22">
      <c r="A511" s="33" t="e">
        <f>'бланки '!#REF!</f>
        <v>#REF!</v>
      </c>
      <c r="B511" s="33" t="e">
        <f>'Рейтинговая таблица организаций'!#REF!</f>
        <v>#REF!</v>
      </c>
      <c r="C511" s="31" t="e">
        <f>'Рейтинговая таблица организаций'!#REF!</f>
        <v>#REF!</v>
      </c>
      <c r="D511" s="31" t="e">
        <f>'Рейтинговая таблица организаций'!#REF!</f>
        <v>#REF!</v>
      </c>
      <c r="E511" s="31" t="e">
        <f>'Рейтинговая таблица организаций'!#REF!</f>
        <v>#REF!</v>
      </c>
      <c r="F511" s="35" t="e">
        <f>'Рейтинговая таблица организаций'!#REF!</f>
        <v>#REF!</v>
      </c>
      <c r="G511" s="31" t="e">
        <f>'Рейтинговая таблица организаций'!#REF!</f>
        <v>#REF!</v>
      </c>
      <c r="H511" s="31" t="e">
        <f>'Рейтинговая таблица организаций'!#REF!</f>
        <v>#REF!</v>
      </c>
      <c r="I511" s="35" t="e">
        <f>'Рейтинговая таблица организаций'!#REF!</f>
        <v>#REF!</v>
      </c>
      <c r="J511" s="31" t="e">
        <f>'Рейтинговая таблица организаций'!#REF!</f>
        <v>#REF!</v>
      </c>
      <c r="K511" s="32" t="e">
        <f>'Рейтинговая таблица организаций'!#REF!</f>
        <v>#REF!</v>
      </c>
      <c r="L511" s="32" t="e">
        <f>'Рейтинговая таблица организаций'!#REF!</f>
        <v>#REF!</v>
      </c>
      <c r="M511" s="35" t="e">
        <f>'Рейтинговая таблица организаций'!#REF!</f>
        <v>#REF!</v>
      </c>
      <c r="N511" s="31" t="e">
        <f>'Рейтинговая таблица организаций'!#REF!</f>
        <v>#REF!</v>
      </c>
      <c r="O511" s="31" t="e">
        <f>'Рейтинговая таблица организаций'!#REF!</f>
        <v>#REF!</v>
      </c>
      <c r="P511" s="31" t="e">
        <f>'Рейтинговая таблица организаций'!#REF!</f>
        <v>#REF!</v>
      </c>
      <c r="Q511" s="35" t="e">
        <f>'Рейтинговая таблица организаций'!#REF!</f>
        <v>#REF!</v>
      </c>
      <c r="R511" s="31" t="e">
        <f>'Рейтинговая таблица организаций'!#REF!</f>
        <v>#REF!</v>
      </c>
      <c r="S511" s="31" t="e">
        <f>'Рейтинговая таблица организаций'!#REF!</f>
        <v>#REF!</v>
      </c>
      <c r="T511" s="31" t="e">
        <f>'Рейтинговая таблица организаций'!#REF!</f>
        <v>#REF!</v>
      </c>
      <c r="U511" s="35" t="e">
        <f>'Рейтинговая таблица организаций'!#REF!</f>
        <v>#REF!</v>
      </c>
      <c r="V511" s="36" t="e">
        <f>'Рейтинговая таблица организаций'!#REF!</f>
        <v>#REF!</v>
      </c>
    </row>
    <row r="512" spans="1:22">
      <c r="A512" s="33" t="e">
        <f>'бланки '!#REF!</f>
        <v>#REF!</v>
      </c>
      <c r="B512" s="33" t="e">
        <f>'Рейтинговая таблица организаций'!#REF!</f>
        <v>#REF!</v>
      </c>
      <c r="C512" s="31" t="e">
        <f>'Рейтинговая таблица организаций'!#REF!</f>
        <v>#REF!</v>
      </c>
      <c r="D512" s="31" t="e">
        <f>'Рейтинговая таблица организаций'!#REF!</f>
        <v>#REF!</v>
      </c>
      <c r="E512" s="31" t="e">
        <f>'Рейтинговая таблица организаций'!#REF!</f>
        <v>#REF!</v>
      </c>
      <c r="F512" s="35" t="e">
        <f>'Рейтинговая таблица организаций'!#REF!</f>
        <v>#REF!</v>
      </c>
      <c r="G512" s="31" t="e">
        <f>'Рейтинговая таблица организаций'!#REF!</f>
        <v>#REF!</v>
      </c>
      <c r="H512" s="31" t="e">
        <f>'Рейтинговая таблица организаций'!#REF!</f>
        <v>#REF!</v>
      </c>
      <c r="I512" s="35" t="e">
        <f>'Рейтинговая таблица организаций'!#REF!</f>
        <v>#REF!</v>
      </c>
      <c r="J512" s="31" t="e">
        <f>'Рейтинговая таблица организаций'!#REF!</f>
        <v>#REF!</v>
      </c>
      <c r="K512" s="32" t="e">
        <f>'Рейтинговая таблица организаций'!#REF!</f>
        <v>#REF!</v>
      </c>
      <c r="L512" s="32" t="e">
        <f>'Рейтинговая таблица организаций'!#REF!</f>
        <v>#REF!</v>
      </c>
      <c r="M512" s="35" t="e">
        <f>'Рейтинговая таблица организаций'!#REF!</f>
        <v>#REF!</v>
      </c>
      <c r="N512" s="31" t="e">
        <f>'Рейтинговая таблица организаций'!#REF!</f>
        <v>#REF!</v>
      </c>
      <c r="O512" s="31" t="e">
        <f>'Рейтинговая таблица организаций'!#REF!</f>
        <v>#REF!</v>
      </c>
      <c r="P512" s="31" t="e">
        <f>'Рейтинговая таблица организаций'!#REF!</f>
        <v>#REF!</v>
      </c>
      <c r="Q512" s="35" t="e">
        <f>'Рейтинговая таблица организаций'!#REF!</f>
        <v>#REF!</v>
      </c>
      <c r="R512" s="31" t="e">
        <f>'Рейтинговая таблица организаций'!#REF!</f>
        <v>#REF!</v>
      </c>
      <c r="S512" s="31" t="e">
        <f>'Рейтинговая таблица организаций'!#REF!</f>
        <v>#REF!</v>
      </c>
      <c r="T512" s="31" t="e">
        <f>'Рейтинговая таблица организаций'!#REF!</f>
        <v>#REF!</v>
      </c>
      <c r="U512" s="35" t="e">
        <f>'Рейтинговая таблица организаций'!#REF!</f>
        <v>#REF!</v>
      </c>
      <c r="V512" s="36" t="e">
        <f>'Рейтинговая таблица организаций'!#REF!</f>
        <v>#REF!</v>
      </c>
    </row>
    <row r="513" spans="1:22">
      <c r="A513" s="33" t="e">
        <f>'бланки '!#REF!</f>
        <v>#REF!</v>
      </c>
      <c r="B513" s="33" t="e">
        <f>'Рейтинговая таблица организаций'!#REF!</f>
        <v>#REF!</v>
      </c>
      <c r="C513" s="31" t="e">
        <f>'Рейтинговая таблица организаций'!#REF!</f>
        <v>#REF!</v>
      </c>
      <c r="D513" s="31" t="e">
        <f>'Рейтинговая таблица организаций'!#REF!</f>
        <v>#REF!</v>
      </c>
      <c r="E513" s="31" t="e">
        <f>'Рейтинговая таблица организаций'!#REF!</f>
        <v>#REF!</v>
      </c>
      <c r="F513" s="35" t="e">
        <f>'Рейтинговая таблица организаций'!#REF!</f>
        <v>#REF!</v>
      </c>
      <c r="G513" s="31" t="e">
        <f>'Рейтинговая таблица организаций'!#REF!</f>
        <v>#REF!</v>
      </c>
      <c r="H513" s="31" t="e">
        <f>'Рейтинговая таблица организаций'!#REF!</f>
        <v>#REF!</v>
      </c>
      <c r="I513" s="35" t="e">
        <f>'Рейтинговая таблица организаций'!#REF!</f>
        <v>#REF!</v>
      </c>
      <c r="J513" s="31" t="e">
        <f>'Рейтинговая таблица организаций'!#REF!</f>
        <v>#REF!</v>
      </c>
      <c r="K513" s="32" t="e">
        <f>'Рейтинговая таблица организаций'!#REF!</f>
        <v>#REF!</v>
      </c>
      <c r="L513" s="32" t="e">
        <f>'Рейтинговая таблица организаций'!#REF!</f>
        <v>#REF!</v>
      </c>
      <c r="M513" s="35" t="e">
        <f>'Рейтинговая таблица организаций'!#REF!</f>
        <v>#REF!</v>
      </c>
      <c r="N513" s="31" t="e">
        <f>'Рейтинговая таблица организаций'!#REF!</f>
        <v>#REF!</v>
      </c>
      <c r="O513" s="31" t="e">
        <f>'Рейтинговая таблица организаций'!#REF!</f>
        <v>#REF!</v>
      </c>
      <c r="P513" s="31" t="e">
        <f>'Рейтинговая таблица организаций'!#REF!</f>
        <v>#REF!</v>
      </c>
      <c r="Q513" s="35" t="e">
        <f>'Рейтинговая таблица организаций'!#REF!</f>
        <v>#REF!</v>
      </c>
      <c r="R513" s="31" t="e">
        <f>'Рейтинговая таблица организаций'!#REF!</f>
        <v>#REF!</v>
      </c>
      <c r="S513" s="31" t="e">
        <f>'Рейтинговая таблица организаций'!#REF!</f>
        <v>#REF!</v>
      </c>
      <c r="T513" s="31" t="e">
        <f>'Рейтинговая таблица организаций'!#REF!</f>
        <v>#REF!</v>
      </c>
      <c r="U513" s="35" t="e">
        <f>'Рейтинговая таблица организаций'!#REF!</f>
        <v>#REF!</v>
      </c>
      <c r="V513" s="36" t="e">
        <f>'Рейтинговая таблица организаций'!#REF!</f>
        <v>#REF!</v>
      </c>
    </row>
    <row r="514" spans="1:22">
      <c r="A514" s="33" t="e">
        <f>'бланки '!#REF!</f>
        <v>#REF!</v>
      </c>
      <c r="B514" s="33" t="e">
        <f>'Рейтинговая таблица организаций'!#REF!</f>
        <v>#REF!</v>
      </c>
      <c r="C514" s="31" t="e">
        <f>'Рейтинговая таблица организаций'!#REF!</f>
        <v>#REF!</v>
      </c>
      <c r="D514" s="31" t="e">
        <f>'Рейтинговая таблица организаций'!#REF!</f>
        <v>#REF!</v>
      </c>
      <c r="E514" s="31" t="e">
        <f>'Рейтинговая таблица организаций'!#REF!</f>
        <v>#REF!</v>
      </c>
      <c r="F514" s="35" t="e">
        <f>'Рейтинговая таблица организаций'!#REF!</f>
        <v>#REF!</v>
      </c>
      <c r="G514" s="31" t="e">
        <f>'Рейтинговая таблица организаций'!#REF!</f>
        <v>#REF!</v>
      </c>
      <c r="H514" s="31" t="e">
        <f>'Рейтинговая таблица организаций'!#REF!</f>
        <v>#REF!</v>
      </c>
      <c r="I514" s="35" t="e">
        <f>'Рейтинговая таблица организаций'!#REF!</f>
        <v>#REF!</v>
      </c>
      <c r="J514" s="31" t="e">
        <f>'Рейтинговая таблица организаций'!#REF!</f>
        <v>#REF!</v>
      </c>
      <c r="K514" s="32" t="e">
        <f>'Рейтинговая таблица организаций'!#REF!</f>
        <v>#REF!</v>
      </c>
      <c r="L514" s="32" t="e">
        <f>'Рейтинговая таблица организаций'!#REF!</f>
        <v>#REF!</v>
      </c>
      <c r="M514" s="35" t="e">
        <f>'Рейтинговая таблица организаций'!#REF!</f>
        <v>#REF!</v>
      </c>
      <c r="N514" s="31" t="e">
        <f>'Рейтинговая таблица организаций'!#REF!</f>
        <v>#REF!</v>
      </c>
      <c r="O514" s="31" t="e">
        <f>'Рейтинговая таблица организаций'!#REF!</f>
        <v>#REF!</v>
      </c>
      <c r="P514" s="31" t="e">
        <f>'Рейтинговая таблица организаций'!#REF!</f>
        <v>#REF!</v>
      </c>
      <c r="Q514" s="35" t="e">
        <f>'Рейтинговая таблица организаций'!#REF!</f>
        <v>#REF!</v>
      </c>
      <c r="R514" s="31" t="e">
        <f>'Рейтинговая таблица организаций'!#REF!</f>
        <v>#REF!</v>
      </c>
      <c r="S514" s="31" t="e">
        <f>'Рейтинговая таблица организаций'!#REF!</f>
        <v>#REF!</v>
      </c>
      <c r="T514" s="31" t="e">
        <f>'Рейтинговая таблица организаций'!#REF!</f>
        <v>#REF!</v>
      </c>
      <c r="U514" s="35" t="e">
        <f>'Рейтинговая таблица организаций'!#REF!</f>
        <v>#REF!</v>
      </c>
      <c r="V514" s="36" t="e">
        <f>'Рейтинговая таблица организаций'!#REF!</f>
        <v>#REF!</v>
      </c>
    </row>
    <row r="515" spans="1:22">
      <c r="A515" s="33" t="e">
        <f>'бланки '!#REF!</f>
        <v>#REF!</v>
      </c>
      <c r="B515" s="33" t="e">
        <f>'Рейтинговая таблица организаций'!#REF!</f>
        <v>#REF!</v>
      </c>
      <c r="C515" s="31" t="e">
        <f>'Рейтинговая таблица организаций'!#REF!</f>
        <v>#REF!</v>
      </c>
      <c r="D515" s="31" t="e">
        <f>'Рейтинговая таблица организаций'!#REF!</f>
        <v>#REF!</v>
      </c>
      <c r="E515" s="31" t="e">
        <f>'Рейтинговая таблица организаций'!#REF!</f>
        <v>#REF!</v>
      </c>
      <c r="F515" s="35" t="e">
        <f>'Рейтинговая таблица организаций'!#REF!</f>
        <v>#REF!</v>
      </c>
      <c r="G515" s="31" t="e">
        <f>'Рейтинговая таблица организаций'!#REF!</f>
        <v>#REF!</v>
      </c>
      <c r="H515" s="31" t="e">
        <f>'Рейтинговая таблица организаций'!#REF!</f>
        <v>#REF!</v>
      </c>
      <c r="I515" s="35" t="e">
        <f>'Рейтинговая таблица организаций'!#REF!</f>
        <v>#REF!</v>
      </c>
      <c r="J515" s="31" t="e">
        <f>'Рейтинговая таблица организаций'!#REF!</f>
        <v>#REF!</v>
      </c>
      <c r="K515" s="32" t="e">
        <f>'Рейтинговая таблица организаций'!#REF!</f>
        <v>#REF!</v>
      </c>
      <c r="L515" s="32" t="e">
        <f>'Рейтинговая таблица организаций'!#REF!</f>
        <v>#REF!</v>
      </c>
      <c r="M515" s="35" t="e">
        <f>'Рейтинговая таблица организаций'!#REF!</f>
        <v>#REF!</v>
      </c>
      <c r="N515" s="31" t="e">
        <f>'Рейтинговая таблица организаций'!#REF!</f>
        <v>#REF!</v>
      </c>
      <c r="O515" s="31" t="e">
        <f>'Рейтинговая таблица организаций'!#REF!</f>
        <v>#REF!</v>
      </c>
      <c r="P515" s="31" t="e">
        <f>'Рейтинговая таблица организаций'!#REF!</f>
        <v>#REF!</v>
      </c>
      <c r="Q515" s="35" t="e">
        <f>'Рейтинговая таблица организаций'!#REF!</f>
        <v>#REF!</v>
      </c>
      <c r="R515" s="31" t="e">
        <f>'Рейтинговая таблица организаций'!#REF!</f>
        <v>#REF!</v>
      </c>
      <c r="S515" s="31" t="e">
        <f>'Рейтинговая таблица организаций'!#REF!</f>
        <v>#REF!</v>
      </c>
      <c r="T515" s="31" t="e">
        <f>'Рейтинговая таблица организаций'!#REF!</f>
        <v>#REF!</v>
      </c>
      <c r="U515" s="35" t="e">
        <f>'Рейтинговая таблица организаций'!#REF!</f>
        <v>#REF!</v>
      </c>
      <c r="V515" s="36" t="e">
        <f>'Рейтинговая таблица организаций'!#REF!</f>
        <v>#REF!</v>
      </c>
    </row>
    <row r="516" spans="1:22">
      <c r="A516" s="33" t="e">
        <f>'бланки '!#REF!</f>
        <v>#REF!</v>
      </c>
      <c r="B516" s="33" t="e">
        <f>'Рейтинговая таблица организаций'!#REF!</f>
        <v>#REF!</v>
      </c>
      <c r="C516" s="31" t="e">
        <f>'Рейтинговая таблица организаций'!#REF!</f>
        <v>#REF!</v>
      </c>
      <c r="D516" s="31" t="e">
        <f>'Рейтинговая таблица организаций'!#REF!</f>
        <v>#REF!</v>
      </c>
      <c r="E516" s="31" t="e">
        <f>'Рейтинговая таблица организаций'!#REF!</f>
        <v>#REF!</v>
      </c>
      <c r="F516" s="35" t="e">
        <f>'Рейтинговая таблица организаций'!#REF!</f>
        <v>#REF!</v>
      </c>
      <c r="G516" s="31" t="e">
        <f>'Рейтинговая таблица организаций'!#REF!</f>
        <v>#REF!</v>
      </c>
      <c r="H516" s="31" t="e">
        <f>'Рейтинговая таблица организаций'!#REF!</f>
        <v>#REF!</v>
      </c>
      <c r="I516" s="35" t="e">
        <f>'Рейтинговая таблица организаций'!#REF!</f>
        <v>#REF!</v>
      </c>
      <c r="J516" s="31" t="e">
        <f>'Рейтинговая таблица организаций'!#REF!</f>
        <v>#REF!</v>
      </c>
      <c r="K516" s="32" t="e">
        <f>'Рейтинговая таблица организаций'!#REF!</f>
        <v>#REF!</v>
      </c>
      <c r="L516" s="32" t="e">
        <f>'Рейтинговая таблица организаций'!#REF!</f>
        <v>#REF!</v>
      </c>
      <c r="M516" s="35" t="e">
        <f>'Рейтинговая таблица организаций'!#REF!</f>
        <v>#REF!</v>
      </c>
      <c r="N516" s="31" t="e">
        <f>'Рейтинговая таблица организаций'!#REF!</f>
        <v>#REF!</v>
      </c>
      <c r="O516" s="31" t="e">
        <f>'Рейтинговая таблица организаций'!#REF!</f>
        <v>#REF!</v>
      </c>
      <c r="P516" s="31" t="e">
        <f>'Рейтинговая таблица организаций'!#REF!</f>
        <v>#REF!</v>
      </c>
      <c r="Q516" s="35" t="e">
        <f>'Рейтинговая таблица организаций'!#REF!</f>
        <v>#REF!</v>
      </c>
      <c r="R516" s="31" t="e">
        <f>'Рейтинговая таблица организаций'!#REF!</f>
        <v>#REF!</v>
      </c>
      <c r="S516" s="31" t="e">
        <f>'Рейтинговая таблица организаций'!#REF!</f>
        <v>#REF!</v>
      </c>
      <c r="T516" s="31" t="e">
        <f>'Рейтинговая таблица организаций'!#REF!</f>
        <v>#REF!</v>
      </c>
      <c r="U516" s="35" t="e">
        <f>'Рейтинговая таблица организаций'!#REF!</f>
        <v>#REF!</v>
      </c>
      <c r="V516" s="36" t="e">
        <f>'Рейтинговая таблица организаций'!#REF!</f>
        <v>#REF!</v>
      </c>
    </row>
    <row r="517" spans="1:22">
      <c r="A517" s="33" t="e">
        <f>'бланки '!#REF!</f>
        <v>#REF!</v>
      </c>
      <c r="B517" s="33" t="e">
        <f>'Рейтинговая таблица организаций'!#REF!</f>
        <v>#REF!</v>
      </c>
      <c r="C517" s="31" t="e">
        <f>'Рейтинговая таблица организаций'!#REF!</f>
        <v>#REF!</v>
      </c>
      <c r="D517" s="31" t="e">
        <f>'Рейтинговая таблица организаций'!#REF!</f>
        <v>#REF!</v>
      </c>
      <c r="E517" s="31" t="e">
        <f>'Рейтинговая таблица организаций'!#REF!</f>
        <v>#REF!</v>
      </c>
      <c r="F517" s="35" t="e">
        <f>'Рейтинговая таблица организаций'!#REF!</f>
        <v>#REF!</v>
      </c>
      <c r="G517" s="31" t="e">
        <f>'Рейтинговая таблица организаций'!#REF!</f>
        <v>#REF!</v>
      </c>
      <c r="H517" s="31" t="e">
        <f>'Рейтинговая таблица организаций'!#REF!</f>
        <v>#REF!</v>
      </c>
      <c r="I517" s="35" t="e">
        <f>'Рейтинговая таблица организаций'!#REF!</f>
        <v>#REF!</v>
      </c>
      <c r="J517" s="31" t="e">
        <f>'Рейтинговая таблица организаций'!#REF!</f>
        <v>#REF!</v>
      </c>
      <c r="K517" s="32" t="e">
        <f>'Рейтинговая таблица организаций'!#REF!</f>
        <v>#REF!</v>
      </c>
      <c r="L517" s="32" t="e">
        <f>'Рейтинговая таблица организаций'!#REF!</f>
        <v>#REF!</v>
      </c>
      <c r="M517" s="35" t="e">
        <f>'Рейтинговая таблица организаций'!#REF!</f>
        <v>#REF!</v>
      </c>
      <c r="N517" s="31" t="e">
        <f>'Рейтинговая таблица организаций'!#REF!</f>
        <v>#REF!</v>
      </c>
      <c r="O517" s="31" t="e">
        <f>'Рейтинговая таблица организаций'!#REF!</f>
        <v>#REF!</v>
      </c>
      <c r="P517" s="31" t="e">
        <f>'Рейтинговая таблица организаций'!#REF!</f>
        <v>#REF!</v>
      </c>
      <c r="Q517" s="35" t="e">
        <f>'Рейтинговая таблица организаций'!#REF!</f>
        <v>#REF!</v>
      </c>
      <c r="R517" s="31" t="e">
        <f>'Рейтинговая таблица организаций'!#REF!</f>
        <v>#REF!</v>
      </c>
      <c r="S517" s="31" t="e">
        <f>'Рейтинговая таблица организаций'!#REF!</f>
        <v>#REF!</v>
      </c>
      <c r="T517" s="31" t="e">
        <f>'Рейтинговая таблица организаций'!#REF!</f>
        <v>#REF!</v>
      </c>
      <c r="U517" s="35" t="e">
        <f>'Рейтинговая таблица организаций'!#REF!</f>
        <v>#REF!</v>
      </c>
      <c r="V517" s="36" t="e">
        <f>'Рейтинговая таблица организаций'!#REF!</f>
        <v>#REF!</v>
      </c>
    </row>
    <row r="518" spans="1:22">
      <c r="A518" s="33" t="e">
        <f>'бланки '!#REF!</f>
        <v>#REF!</v>
      </c>
      <c r="B518" s="33" t="e">
        <f>'Рейтинговая таблица организаций'!#REF!</f>
        <v>#REF!</v>
      </c>
      <c r="C518" s="31" t="e">
        <f>'Рейтинговая таблица организаций'!#REF!</f>
        <v>#REF!</v>
      </c>
      <c r="D518" s="31" t="e">
        <f>'Рейтинговая таблица организаций'!#REF!</f>
        <v>#REF!</v>
      </c>
      <c r="E518" s="31" t="e">
        <f>'Рейтинговая таблица организаций'!#REF!</f>
        <v>#REF!</v>
      </c>
      <c r="F518" s="35" t="e">
        <f>'Рейтинговая таблица организаций'!#REF!</f>
        <v>#REF!</v>
      </c>
      <c r="G518" s="31" t="e">
        <f>'Рейтинговая таблица организаций'!#REF!</f>
        <v>#REF!</v>
      </c>
      <c r="H518" s="31" t="e">
        <f>'Рейтинговая таблица организаций'!#REF!</f>
        <v>#REF!</v>
      </c>
      <c r="I518" s="35" t="e">
        <f>'Рейтинговая таблица организаций'!#REF!</f>
        <v>#REF!</v>
      </c>
      <c r="J518" s="31" t="e">
        <f>'Рейтинговая таблица организаций'!#REF!</f>
        <v>#REF!</v>
      </c>
      <c r="K518" s="32" t="e">
        <f>'Рейтинговая таблица организаций'!#REF!</f>
        <v>#REF!</v>
      </c>
      <c r="L518" s="32" t="e">
        <f>'Рейтинговая таблица организаций'!#REF!</f>
        <v>#REF!</v>
      </c>
      <c r="M518" s="35" t="e">
        <f>'Рейтинговая таблица организаций'!#REF!</f>
        <v>#REF!</v>
      </c>
      <c r="N518" s="31" t="e">
        <f>'Рейтинговая таблица организаций'!#REF!</f>
        <v>#REF!</v>
      </c>
      <c r="O518" s="31" t="e">
        <f>'Рейтинговая таблица организаций'!#REF!</f>
        <v>#REF!</v>
      </c>
      <c r="P518" s="31" t="e">
        <f>'Рейтинговая таблица организаций'!#REF!</f>
        <v>#REF!</v>
      </c>
      <c r="Q518" s="35" t="e">
        <f>'Рейтинговая таблица организаций'!#REF!</f>
        <v>#REF!</v>
      </c>
      <c r="R518" s="31" t="e">
        <f>'Рейтинговая таблица организаций'!#REF!</f>
        <v>#REF!</v>
      </c>
      <c r="S518" s="31" t="e">
        <f>'Рейтинговая таблица организаций'!#REF!</f>
        <v>#REF!</v>
      </c>
      <c r="T518" s="31" t="e">
        <f>'Рейтинговая таблица организаций'!#REF!</f>
        <v>#REF!</v>
      </c>
      <c r="U518" s="35" t="e">
        <f>'Рейтинговая таблица организаций'!#REF!</f>
        <v>#REF!</v>
      </c>
      <c r="V518" s="36" t="e">
        <f>'Рейтинговая таблица организаций'!#REF!</f>
        <v>#REF!</v>
      </c>
    </row>
    <row r="519" spans="1:22">
      <c r="A519" s="33" t="e">
        <f>'бланки '!#REF!</f>
        <v>#REF!</v>
      </c>
      <c r="B519" s="33" t="e">
        <f>'Рейтинговая таблица организаций'!#REF!</f>
        <v>#REF!</v>
      </c>
      <c r="C519" s="31" t="e">
        <f>'Рейтинговая таблица организаций'!#REF!</f>
        <v>#REF!</v>
      </c>
      <c r="D519" s="31" t="e">
        <f>'Рейтинговая таблица организаций'!#REF!</f>
        <v>#REF!</v>
      </c>
      <c r="E519" s="31" t="e">
        <f>'Рейтинговая таблица организаций'!#REF!</f>
        <v>#REF!</v>
      </c>
      <c r="F519" s="35" t="e">
        <f>'Рейтинговая таблица организаций'!#REF!</f>
        <v>#REF!</v>
      </c>
      <c r="G519" s="31" t="e">
        <f>'Рейтинговая таблица организаций'!#REF!</f>
        <v>#REF!</v>
      </c>
      <c r="H519" s="31" t="e">
        <f>'Рейтинговая таблица организаций'!#REF!</f>
        <v>#REF!</v>
      </c>
      <c r="I519" s="35" t="e">
        <f>'Рейтинговая таблица организаций'!#REF!</f>
        <v>#REF!</v>
      </c>
      <c r="J519" s="31" t="e">
        <f>'Рейтинговая таблица организаций'!#REF!</f>
        <v>#REF!</v>
      </c>
      <c r="K519" s="32" t="e">
        <f>'Рейтинговая таблица организаций'!#REF!</f>
        <v>#REF!</v>
      </c>
      <c r="L519" s="32" t="e">
        <f>'Рейтинговая таблица организаций'!#REF!</f>
        <v>#REF!</v>
      </c>
      <c r="M519" s="35" t="e">
        <f>'Рейтинговая таблица организаций'!#REF!</f>
        <v>#REF!</v>
      </c>
      <c r="N519" s="31" t="e">
        <f>'Рейтинговая таблица организаций'!#REF!</f>
        <v>#REF!</v>
      </c>
      <c r="O519" s="31" t="e">
        <f>'Рейтинговая таблица организаций'!#REF!</f>
        <v>#REF!</v>
      </c>
      <c r="P519" s="31" t="e">
        <f>'Рейтинговая таблица организаций'!#REF!</f>
        <v>#REF!</v>
      </c>
      <c r="Q519" s="35" t="e">
        <f>'Рейтинговая таблица организаций'!#REF!</f>
        <v>#REF!</v>
      </c>
      <c r="R519" s="31" t="e">
        <f>'Рейтинговая таблица организаций'!#REF!</f>
        <v>#REF!</v>
      </c>
      <c r="S519" s="31" t="e">
        <f>'Рейтинговая таблица организаций'!#REF!</f>
        <v>#REF!</v>
      </c>
      <c r="T519" s="31" t="e">
        <f>'Рейтинговая таблица организаций'!#REF!</f>
        <v>#REF!</v>
      </c>
      <c r="U519" s="35" t="e">
        <f>'Рейтинговая таблица организаций'!#REF!</f>
        <v>#REF!</v>
      </c>
      <c r="V519" s="36" t="e">
        <f>'Рейтинговая таблица организаций'!#REF!</f>
        <v>#REF!</v>
      </c>
    </row>
    <row r="520" spans="1:22">
      <c r="A520" s="33" t="e">
        <f>'бланки '!#REF!</f>
        <v>#REF!</v>
      </c>
      <c r="B520" s="33" t="e">
        <f>'Рейтинговая таблица организаций'!#REF!</f>
        <v>#REF!</v>
      </c>
      <c r="C520" s="31" t="e">
        <f>'Рейтинговая таблица организаций'!#REF!</f>
        <v>#REF!</v>
      </c>
      <c r="D520" s="31" t="e">
        <f>'Рейтинговая таблица организаций'!#REF!</f>
        <v>#REF!</v>
      </c>
      <c r="E520" s="31" t="e">
        <f>'Рейтинговая таблица организаций'!#REF!</f>
        <v>#REF!</v>
      </c>
      <c r="F520" s="35" t="e">
        <f>'Рейтинговая таблица организаций'!#REF!</f>
        <v>#REF!</v>
      </c>
      <c r="G520" s="31" t="e">
        <f>'Рейтинговая таблица организаций'!#REF!</f>
        <v>#REF!</v>
      </c>
      <c r="H520" s="31" t="e">
        <f>'Рейтинговая таблица организаций'!#REF!</f>
        <v>#REF!</v>
      </c>
      <c r="I520" s="35" t="e">
        <f>'Рейтинговая таблица организаций'!#REF!</f>
        <v>#REF!</v>
      </c>
      <c r="J520" s="31" t="e">
        <f>'Рейтинговая таблица организаций'!#REF!</f>
        <v>#REF!</v>
      </c>
      <c r="K520" s="32" t="e">
        <f>'Рейтинговая таблица организаций'!#REF!</f>
        <v>#REF!</v>
      </c>
      <c r="L520" s="32" t="e">
        <f>'Рейтинговая таблица организаций'!#REF!</f>
        <v>#REF!</v>
      </c>
      <c r="M520" s="35" t="e">
        <f>'Рейтинговая таблица организаций'!#REF!</f>
        <v>#REF!</v>
      </c>
      <c r="N520" s="31" t="e">
        <f>'Рейтинговая таблица организаций'!#REF!</f>
        <v>#REF!</v>
      </c>
      <c r="O520" s="31" t="e">
        <f>'Рейтинговая таблица организаций'!#REF!</f>
        <v>#REF!</v>
      </c>
      <c r="P520" s="31" t="e">
        <f>'Рейтинговая таблица организаций'!#REF!</f>
        <v>#REF!</v>
      </c>
      <c r="Q520" s="35" t="e">
        <f>'Рейтинговая таблица организаций'!#REF!</f>
        <v>#REF!</v>
      </c>
      <c r="R520" s="31" t="e">
        <f>'Рейтинговая таблица организаций'!#REF!</f>
        <v>#REF!</v>
      </c>
      <c r="S520" s="31" t="e">
        <f>'Рейтинговая таблица организаций'!#REF!</f>
        <v>#REF!</v>
      </c>
      <c r="T520" s="31" t="e">
        <f>'Рейтинговая таблица организаций'!#REF!</f>
        <v>#REF!</v>
      </c>
      <c r="U520" s="35" t="e">
        <f>'Рейтинговая таблица организаций'!#REF!</f>
        <v>#REF!</v>
      </c>
      <c r="V520" s="36" t="e">
        <f>'Рейтинговая таблица организаций'!#REF!</f>
        <v>#REF!</v>
      </c>
    </row>
    <row r="521" spans="1:22">
      <c r="A521" s="33" t="e">
        <f>'бланки '!#REF!</f>
        <v>#REF!</v>
      </c>
      <c r="B521" s="33" t="e">
        <f>'Рейтинговая таблица организаций'!#REF!</f>
        <v>#REF!</v>
      </c>
      <c r="C521" s="31" t="e">
        <f>'Рейтинговая таблица организаций'!#REF!</f>
        <v>#REF!</v>
      </c>
      <c r="D521" s="31" t="e">
        <f>'Рейтинговая таблица организаций'!#REF!</f>
        <v>#REF!</v>
      </c>
      <c r="E521" s="31" t="e">
        <f>'Рейтинговая таблица организаций'!#REF!</f>
        <v>#REF!</v>
      </c>
      <c r="F521" s="35" t="e">
        <f>'Рейтинговая таблица организаций'!#REF!</f>
        <v>#REF!</v>
      </c>
      <c r="G521" s="31" t="e">
        <f>'Рейтинговая таблица организаций'!#REF!</f>
        <v>#REF!</v>
      </c>
      <c r="H521" s="31" t="e">
        <f>'Рейтинговая таблица организаций'!#REF!</f>
        <v>#REF!</v>
      </c>
      <c r="I521" s="35" t="e">
        <f>'Рейтинговая таблица организаций'!#REF!</f>
        <v>#REF!</v>
      </c>
      <c r="J521" s="31" t="e">
        <f>'Рейтинговая таблица организаций'!#REF!</f>
        <v>#REF!</v>
      </c>
      <c r="K521" s="32" t="e">
        <f>'Рейтинговая таблица организаций'!#REF!</f>
        <v>#REF!</v>
      </c>
      <c r="L521" s="32" t="e">
        <f>'Рейтинговая таблица организаций'!#REF!</f>
        <v>#REF!</v>
      </c>
      <c r="M521" s="35" t="e">
        <f>'Рейтинговая таблица организаций'!#REF!</f>
        <v>#REF!</v>
      </c>
      <c r="N521" s="31" t="e">
        <f>'Рейтинговая таблица организаций'!#REF!</f>
        <v>#REF!</v>
      </c>
      <c r="O521" s="31" t="e">
        <f>'Рейтинговая таблица организаций'!#REF!</f>
        <v>#REF!</v>
      </c>
      <c r="P521" s="31" t="e">
        <f>'Рейтинговая таблица организаций'!#REF!</f>
        <v>#REF!</v>
      </c>
      <c r="Q521" s="35" t="e">
        <f>'Рейтинговая таблица организаций'!#REF!</f>
        <v>#REF!</v>
      </c>
      <c r="R521" s="31" t="e">
        <f>'Рейтинговая таблица организаций'!#REF!</f>
        <v>#REF!</v>
      </c>
      <c r="S521" s="31" t="e">
        <f>'Рейтинговая таблица организаций'!#REF!</f>
        <v>#REF!</v>
      </c>
      <c r="T521" s="31" t="e">
        <f>'Рейтинговая таблица организаций'!#REF!</f>
        <v>#REF!</v>
      </c>
      <c r="U521" s="35" t="e">
        <f>'Рейтинговая таблица организаций'!#REF!</f>
        <v>#REF!</v>
      </c>
      <c r="V521" s="36" t="e">
        <f>'Рейтинговая таблица организаций'!#REF!</f>
        <v>#REF!</v>
      </c>
    </row>
    <row r="522" spans="1:22">
      <c r="A522" s="33" t="e">
        <f>'бланки '!#REF!</f>
        <v>#REF!</v>
      </c>
      <c r="B522" s="33" t="e">
        <f>'Рейтинговая таблица организаций'!#REF!</f>
        <v>#REF!</v>
      </c>
      <c r="C522" s="31" t="e">
        <f>'Рейтинговая таблица организаций'!#REF!</f>
        <v>#REF!</v>
      </c>
      <c r="D522" s="31" t="e">
        <f>'Рейтинговая таблица организаций'!#REF!</f>
        <v>#REF!</v>
      </c>
      <c r="E522" s="31" t="e">
        <f>'Рейтинговая таблица организаций'!#REF!</f>
        <v>#REF!</v>
      </c>
      <c r="F522" s="35" t="e">
        <f>'Рейтинговая таблица организаций'!#REF!</f>
        <v>#REF!</v>
      </c>
      <c r="G522" s="31" t="e">
        <f>'Рейтинговая таблица организаций'!#REF!</f>
        <v>#REF!</v>
      </c>
      <c r="H522" s="31" t="e">
        <f>'Рейтинговая таблица организаций'!#REF!</f>
        <v>#REF!</v>
      </c>
      <c r="I522" s="35" t="e">
        <f>'Рейтинговая таблица организаций'!#REF!</f>
        <v>#REF!</v>
      </c>
      <c r="J522" s="31" t="e">
        <f>'Рейтинговая таблица организаций'!#REF!</f>
        <v>#REF!</v>
      </c>
      <c r="K522" s="32" t="e">
        <f>'Рейтинговая таблица организаций'!#REF!</f>
        <v>#REF!</v>
      </c>
      <c r="L522" s="32" t="e">
        <f>'Рейтинговая таблица организаций'!#REF!</f>
        <v>#REF!</v>
      </c>
      <c r="M522" s="35" t="e">
        <f>'Рейтинговая таблица организаций'!#REF!</f>
        <v>#REF!</v>
      </c>
      <c r="N522" s="31" t="e">
        <f>'Рейтинговая таблица организаций'!#REF!</f>
        <v>#REF!</v>
      </c>
      <c r="O522" s="31" t="e">
        <f>'Рейтинговая таблица организаций'!#REF!</f>
        <v>#REF!</v>
      </c>
      <c r="P522" s="31" t="e">
        <f>'Рейтинговая таблица организаций'!#REF!</f>
        <v>#REF!</v>
      </c>
      <c r="Q522" s="35" t="e">
        <f>'Рейтинговая таблица организаций'!#REF!</f>
        <v>#REF!</v>
      </c>
      <c r="R522" s="31" t="e">
        <f>'Рейтинговая таблица организаций'!#REF!</f>
        <v>#REF!</v>
      </c>
      <c r="S522" s="31" t="e">
        <f>'Рейтинговая таблица организаций'!#REF!</f>
        <v>#REF!</v>
      </c>
      <c r="T522" s="31" t="e">
        <f>'Рейтинговая таблица организаций'!#REF!</f>
        <v>#REF!</v>
      </c>
      <c r="U522" s="35" t="e">
        <f>'Рейтинговая таблица организаций'!#REF!</f>
        <v>#REF!</v>
      </c>
      <c r="V522" s="36" t="e">
        <f>'Рейтинговая таблица организаций'!#REF!</f>
        <v>#REF!</v>
      </c>
    </row>
    <row r="523" spans="1:22">
      <c r="A523" s="33" t="e">
        <f>'бланки '!#REF!</f>
        <v>#REF!</v>
      </c>
      <c r="B523" s="33" t="e">
        <f>'Рейтинговая таблица организаций'!#REF!</f>
        <v>#REF!</v>
      </c>
      <c r="C523" s="31" t="e">
        <f>'Рейтинговая таблица организаций'!#REF!</f>
        <v>#REF!</v>
      </c>
      <c r="D523" s="31" t="e">
        <f>'Рейтинговая таблица организаций'!#REF!</f>
        <v>#REF!</v>
      </c>
      <c r="E523" s="31" t="e">
        <f>'Рейтинговая таблица организаций'!#REF!</f>
        <v>#REF!</v>
      </c>
      <c r="F523" s="35" t="e">
        <f>'Рейтинговая таблица организаций'!#REF!</f>
        <v>#REF!</v>
      </c>
      <c r="G523" s="31" t="e">
        <f>'Рейтинговая таблица организаций'!#REF!</f>
        <v>#REF!</v>
      </c>
      <c r="H523" s="31" t="e">
        <f>'Рейтинговая таблица организаций'!#REF!</f>
        <v>#REF!</v>
      </c>
      <c r="I523" s="35" t="e">
        <f>'Рейтинговая таблица организаций'!#REF!</f>
        <v>#REF!</v>
      </c>
      <c r="J523" s="31" t="e">
        <f>'Рейтинговая таблица организаций'!#REF!</f>
        <v>#REF!</v>
      </c>
      <c r="K523" s="32" t="e">
        <f>'Рейтинговая таблица организаций'!#REF!</f>
        <v>#REF!</v>
      </c>
      <c r="L523" s="32" t="e">
        <f>'Рейтинговая таблица организаций'!#REF!</f>
        <v>#REF!</v>
      </c>
      <c r="M523" s="35" t="e">
        <f>'Рейтинговая таблица организаций'!#REF!</f>
        <v>#REF!</v>
      </c>
      <c r="N523" s="31" t="e">
        <f>'Рейтинговая таблица организаций'!#REF!</f>
        <v>#REF!</v>
      </c>
      <c r="O523" s="31" t="e">
        <f>'Рейтинговая таблица организаций'!#REF!</f>
        <v>#REF!</v>
      </c>
      <c r="P523" s="31" t="e">
        <f>'Рейтинговая таблица организаций'!#REF!</f>
        <v>#REF!</v>
      </c>
      <c r="Q523" s="35" t="e">
        <f>'Рейтинговая таблица организаций'!#REF!</f>
        <v>#REF!</v>
      </c>
      <c r="R523" s="31" t="e">
        <f>'Рейтинговая таблица организаций'!#REF!</f>
        <v>#REF!</v>
      </c>
      <c r="S523" s="31" t="e">
        <f>'Рейтинговая таблица организаций'!#REF!</f>
        <v>#REF!</v>
      </c>
      <c r="T523" s="31" t="e">
        <f>'Рейтинговая таблица организаций'!#REF!</f>
        <v>#REF!</v>
      </c>
      <c r="U523" s="35" t="e">
        <f>'Рейтинговая таблица организаций'!#REF!</f>
        <v>#REF!</v>
      </c>
      <c r="V523" s="36" t="e">
        <f>'Рейтинговая таблица организаций'!#REF!</f>
        <v>#REF!</v>
      </c>
    </row>
    <row r="524" spans="1:22">
      <c r="A524" s="33" t="e">
        <f>'бланки '!#REF!</f>
        <v>#REF!</v>
      </c>
      <c r="B524" s="33" t="e">
        <f>'Рейтинговая таблица организаций'!#REF!</f>
        <v>#REF!</v>
      </c>
      <c r="C524" s="31" t="e">
        <f>'Рейтинговая таблица организаций'!#REF!</f>
        <v>#REF!</v>
      </c>
      <c r="D524" s="31" t="e">
        <f>'Рейтинговая таблица организаций'!#REF!</f>
        <v>#REF!</v>
      </c>
      <c r="E524" s="31" t="e">
        <f>'Рейтинговая таблица организаций'!#REF!</f>
        <v>#REF!</v>
      </c>
      <c r="F524" s="35" t="e">
        <f>'Рейтинговая таблица организаций'!#REF!</f>
        <v>#REF!</v>
      </c>
      <c r="G524" s="31" t="e">
        <f>'Рейтинговая таблица организаций'!#REF!</f>
        <v>#REF!</v>
      </c>
      <c r="H524" s="31" t="e">
        <f>'Рейтинговая таблица организаций'!#REF!</f>
        <v>#REF!</v>
      </c>
      <c r="I524" s="35" t="e">
        <f>'Рейтинговая таблица организаций'!#REF!</f>
        <v>#REF!</v>
      </c>
      <c r="J524" s="31" t="e">
        <f>'Рейтинговая таблица организаций'!#REF!</f>
        <v>#REF!</v>
      </c>
      <c r="K524" s="32" t="e">
        <f>'Рейтинговая таблица организаций'!#REF!</f>
        <v>#REF!</v>
      </c>
      <c r="L524" s="32" t="e">
        <f>'Рейтинговая таблица организаций'!#REF!</f>
        <v>#REF!</v>
      </c>
      <c r="M524" s="35" t="e">
        <f>'Рейтинговая таблица организаций'!#REF!</f>
        <v>#REF!</v>
      </c>
      <c r="N524" s="31" t="e">
        <f>'Рейтинговая таблица организаций'!#REF!</f>
        <v>#REF!</v>
      </c>
      <c r="O524" s="31" t="e">
        <f>'Рейтинговая таблица организаций'!#REF!</f>
        <v>#REF!</v>
      </c>
      <c r="P524" s="31" t="e">
        <f>'Рейтинговая таблица организаций'!#REF!</f>
        <v>#REF!</v>
      </c>
      <c r="Q524" s="35" t="e">
        <f>'Рейтинговая таблица организаций'!#REF!</f>
        <v>#REF!</v>
      </c>
      <c r="R524" s="31" t="e">
        <f>'Рейтинговая таблица организаций'!#REF!</f>
        <v>#REF!</v>
      </c>
      <c r="S524" s="31" t="e">
        <f>'Рейтинговая таблица организаций'!#REF!</f>
        <v>#REF!</v>
      </c>
      <c r="T524" s="31" t="e">
        <f>'Рейтинговая таблица организаций'!#REF!</f>
        <v>#REF!</v>
      </c>
      <c r="U524" s="35" t="e">
        <f>'Рейтинговая таблица организаций'!#REF!</f>
        <v>#REF!</v>
      </c>
      <c r="V524" s="36" t="e">
        <f>'Рейтинговая таблица организаций'!#REF!</f>
        <v>#REF!</v>
      </c>
    </row>
    <row r="525" spans="1:22">
      <c r="A525" s="33" t="e">
        <f>'бланки '!#REF!</f>
        <v>#REF!</v>
      </c>
      <c r="B525" s="33" t="e">
        <f>'Рейтинговая таблица организаций'!#REF!</f>
        <v>#REF!</v>
      </c>
      <c r="C525" s="31" t="e">
        <f>'Рейтинговая таблица организаций'!#REF!</f>
        <v>#REF!</v>
      </c>
      <c r="D525" s="31" t="e">
        <f>'Рейтинговая таблица организаций'!#REF!</f>
        <v>#REF!</v>
      </c>
      <c r="E525" s="31" t="e">
        <f>'Рейтинговая таблица организаций'!#REF!</f>
        <v>#REF!</v>
      </c>
      <c r="F525" s="35" t="e">
        <f>'Рейтинговая таблица организаций'!#REF!</f>
        <v>#REF!</v>
      </c>
      <c r="G525" s="31" t="e">
        <f>'Рейтинговая таблица организаций'!#REF!</f>
        <v>#REF!</v>
      </c>
      <c r="H525" s="31" t="e">
        <f>'Рейтинговая таблица организаций'!#REF!</f>
        <v>#REF!</v>
      </c>
      <c r="I525" s="35" t="e">
        <f>'Рейтинговая таблица организаций'!#REF!</f>
        <v>#REF!</v>
      </c>
      <c r="J525" s="31" t="e">
        <f>'Рейтинговая таблица организаций'!#REF!</f>
        <v>#REF!</v>
      </c>
      <c r="K525" s="32" t="e">
        <f>'Рейтинговая таблица организаций'!#REF!</f>
        <v>#REF!</v>
      </c>
      <c r="L525" s="32" t="e">
        <f>'Рейтинговая таблица организаций'!#REF!</f>
        <v>#REF!</v>
      </c>
      <c r="M525" s="35" t="e">
        <f>'Рейтинговая таблица организаций'!#REF!</f>
        <v>#REF!</v>
      </c>
      <c r="N525" s="31" t="e">
        <f>'Рейтинговая таблица организаций'!#REF!</f>
        <v>#REF!</v>
      </c>
      <c r="O525" s="31" t="e">
        <f>'Рейтинговая таблица организаций'!#REF!</f>
        <v>#REF!</v>
      </c>
      <c r="P525" s="31" t="e">
        <f>'Рейтинговая таблица организаций'!#REF!</f>
        <v>#REF!</v>
      </c>
      <c r="Q525" s="35" t="e">
        <f>'Рейтинговая таблица организаций'!#REF!</f>
        <v>#REF!</v>
      </c>
      <c r="R525" s="31" t="e">
        <f>'Рейтинговая таблица организаций'!#REF!</f>
        <v>#REF!</v>
      </c>
      <c r="S525" s="31" t="e">
        <f>'Рейтинговая таблица организаций'!#REF!</f>
        <v>#REF!</v>
      </c>
      <c r="T525" s="31" t="e">
        <f>'Рейтинговая таблица организаций'!#REF!</f>
        <v>#REF!</v>
      </c>
      <c r="U525" s="35" t="e">
        <f>'Рейтинговая таблица организаций'!#REF!</f>
        <v>#REF!</v>
      </c>
      <c r="V525" s="36" t="e">
        <f>'Рейтинговая таблица организаций'!#REF!</f>
        <v>#REF!</v>
      </c>
    </row>
    <row r="526" spans="1:22">
      <c r="A526" s="33" t="e">
        <f>'бланки '!#REF!</f>
        <v>#REF!</v>
      </c>
      <c r="B526" s="33" t="e">
        <f>'Рейтинговая таблица организаций'!#REF!</f>
        <v>#REF!</v>
      </c>
      <c r="C526" s="31" t="e">
        <f>'Рейтинговая таблица организаций'!#REF!</f>
        <v>#REF!</v>
      </c>
      <c r="D526" s="31" t="e">
        <f>'Рейтинговая таблица организаций'!#REF!</f>
        <v>#REF!</v>
      </c>
      <c r="E526" s="31" t="e">
        <f>'Рейтинговая таблица организаций'!#REF!</f>
        <v>#REF!</v>
      </c>
      <c r="F526" s="35" t="e">
        <f>'Рейтинговая таблица организаций'!#REF!</f>
        <v>#REF!</v>
      </c>
      <c r="G526" s="31" t="e">
        <f>'Рейтинговая таблица организаций'!#REF!</f>
        <v>#REF!</v>
      </c>
      <c r="H526" s="31" t="e">
        <f>'Рейтинговая таблица организаций'!#REF!</f>
        <v>#REF!</v>
      </c>
      <c r="I526" s="35" t="e">
        <f>'Рейтинговая таблица организаций'!#REF!</f>
        <v>#REF!</v>
      </c>
      <c r="J526" s="31" t="e">
        <f>'Рейтинговая таблица организаций'!#REF!</f>
        <v>#REF!</v>
      </c>
      <c r="K526" s="32" t="e">
        <f>'Рейтинговая таблица организаций'!#REF!</f>
        <v>#REF!</v>
      </c>
      <c r="L526" s="32" t="e">
        <f>'Рейтинговая таблица организаций'!#REF!</f>
        <v>#REF!</v>
      </c>
      <c r="M526" s="35" t="e">
        <f>'Рейтинговая таблица организаций'!#REF!</f>
        <v>#REF!</v>
      </c>
      <c r="N526" s="31" t="e">
        <f>'Рейтинговая таблица организаций'!#REF!</f>
        <v>#REF!</v>
      </c>
      <c r="O526" s="31" t="e">
        <f>'Рейтинговая таблица организаций'!#REF!</f>
        <v>#REF!</v>
      </c>
      <c r="P526" s="31" t="e">
        <f>'Рейтинговая таблица организаций'!#REF!</f>
        <v>#REF!</v>
      </c>
      <c r="Q526" s="35" t="e">
        <f>'Рейтинговая таблица организаций'!#REF!</f>
        <v>#REF!</v>
      </c>
      <c r="R526" s="31" t="e">
        <f>'Рейтинговая таблица организаций'!#REF!</f>
        <v>#REF!</v>
      </c>
      <c r="S526" s="31" t="e">
        <f>'Рейтинговая таблица организаций'!#REF!</f>
        <v>#REF!</v>
      </c>
      <c r="T526" s="31" t="e">
        <f>'Рейтинговая таблица организаций'!#REF!</f>
        <v>#REF!</v>
      </c>
      <c r="U526" s="35" t="e">
        <f>'Рейтинговая таблица организаций'!#REF!</f>
        <v>#REF!</v>
      </c>
      <c r="V526" s="36" t="e">
        <f>'Рейтинговая таблица организаций'!#REF!</f>
        <v>#REF!</v>
      </c>
    </row>
    <row r="527" spans="1:22">
      <c r="A527" s="33" t="e">
        <f>'бланки '!#REF!</f>
        <v>#REF!</v>
      </c>
      <c r="B527" s="33" t="e">
        <f>'Рейтинговая таблица организаций'!#REF!</f>
        <v>#REF!</v>
      </c>
      <c r="C527" s="31" t="e">
        <f>'Рейтинговая таблица организаций'!#REF!</f>
        <v>#REF!</v>
      </c>
      <c r="D527" s="31" t="e">
        <f>'Рейтинговая таблица организаций'!#REF!</f>
        <v>#REF!</v>
      </c>
      <c r="E527" s="31" t="e">
        <f>'Рейтинговая таблица организаций'!#REF!</f>
        <v>#REF!</v>
      </c>
      <c r="F527" s="35" t="e">
        <f>'Рейтинговая таблица организаций'!#REF!</f>
        <v>#REF!</v>
      </c>
      <c r="G527" s="31" t="e">
        <f>'Рейтинговая таблица организаций'!#REF!</f>
        <v>#REF!</v>
      </c>
      <c r="H527" s="31" t="e">
        <f>'Рейтинговая таблица организаций'!#REF!</f>
        <v>#REF!</v>
      </c>
      <c r="I527" s="35" t="e">
        <f>'Рейтинговая таблица организаций'!#REF!</f>
        <v>#REF!</v>
      </c>
      <c r="J527" s="31" t="e">
        <f>'Рейтинговая таблица организаций'!#REF!</f>
        <v>#REF!</v>
      </c>
      <c r="K527" s="32" t="e">
        <f>'Рейтинговая таблица организаций'!#REF!</f>
        <v>#REF!</v>
      </c>
      <c r="L527" s="32" t="e">
        <f>'Рейтинговая таблица организаций'!#REF!</f>
        <v>#REF!</v>
      </c>
      <c r="M527" s="35" t="e">
        <f>'Рейтинговая таблица организаций'!#REF!</f>
        <v>#REF!</v>
      </c>
      <c r="N527" s="31" t="e">
        <f>'Рейтинговая таблица организаций'!#REF!</f>
        <v>#REF!</v>
      </c>
      <c r="O527" s="31" t="e">
        <f>'Рейтинговая таблица организаций'!#REF!</f>
        <v>#REF!</v>
      </c>
      <c r="P527" s="31" t="e">
        <f>'Рейтинговая таблица организаций'!#REF!</f>
        <v>#REF!</v>
      </c>
      <c r="Q527" s="35" t="e">
        <f>'Рейтинговая таблица организаций'!#REF!</f>
        <v>#REF!</v>
      </c>
      <c r="R527" s="31" t="e">
        <f>'Рейтинговая таблица организаций'!#REF!</f>
        <v>#REF!</v>
      </c>
      <c r="S527" s="31" t="e">
        <f>'Рейтинговая таблица организаций'!#REF!</f>
        <v>#REF!</v>
      </c>
      <c r="T527" s="31" t="e">
        <f>'Рейтинговая таблица организаций'!#REF!</f>
        <v>#REF!</v>
      </c>
      <c r="U527" s="35" t="e">
        <f>'Рейтинговая таблица организаций'!#REF!</f>
        <v>#REF!</v>
      </c>
      <c r="V527" s="36" t="e">
        <f>'Рейтинговая таблица организаций'!#REF!</f>
        <v>#REF!</v>
      </c>
    </row>
    <row r="528" spans="1:22">
      <c r="A528" s="33" t="e">
        <f>'бланки '!#REF!</f>
        <v>#REF!</v>
      </c>
      <c r="B528" s="33" t="e">
        <f>'Рейтинговая таблица организаций'!#REF!</f>
        <v>#REF!</v>
      </c>
      <c r="C528" s="31" t="e">
        <f>'Рейтинговая таблица организаций'!#REF!</f>
        <v>#REF!</v>
      </c>
      <c r="D528" s="31" t="e">
        <f>'Рейтинговая таблица организаций'!#REF!</f>
        <v>#REF!</v>
      </c>
      <c r="E528" s="31" t="e">
        <f>'Рейтинговая таблица организаций'!#REF!</f>
        <v>#REF!</v>
      </c>
      <c r="F528" s="35" t="e">
        <f>'Рейтинговая таблица организаций'!#REF!</f>
        <v>#REF!</v>
      </c>
      <c r="G528" s="31" t="e">
        <f>'Рейтинговая таблица организаций'!#REF!</f>
        <v>#REF!</v>
      </c>
      <c r="H528" s="31" t="e">
        <f>'Рейтинговая таблица организаций'!#REF!</f>
        <v>#REF!</v>
      </c>
      <c r="I528" s="35" t="e">
        <f>'Рейтинговая таблица организаций'!#REF!</f>
        <v>#REF!</v>
      </c>
      <c r="J528" s="31" t="e">
        <f>'Рейтинговая таблица организаций'!#REF!</f>
        <v>#REF!</v>
      </c>
      <c r="K528" s="32" t="e">
        <f>'Рейтинговая таблица организаций'!#REF!</f>
        <v>#REF!</v>
      </c>
      <c r="L528" s="32" t="e">
        <f>'Рейтинговая таблица организаций'!#REF!</f>
        <v>#REF!</v>
      </c>
      <c r="M528" s="35" t="e">
        <f>'Рейтинговая таблица организаций'!#REF!</f>
        <v>#REF!</v>
      </c>
      <c r="N528" s="31" t="e">
        <f>'Рейтинговая таблица организаций'!#REF!</f>
        <v>#REF!</v>
      </c>
      <c r="O528" s="31" t="e">
        <f>'Рейтинговая таблица организаций'!#REF!</f>
        <v>#REF!</v>
      </c>
      <c r="P528" s="31" t="e">
        <f>'Рейтинговая таблица организаций'!#REF!</f>
        <v>#REF!</v>
      </c>
      <c r="Q528" s="35" t="e">
        <f>'Рейтинговая таблица организаций'!#REF!</f>
        <v>#REF!</v>
      </c>
      <c r="R528" s="31" t="e">
        <f>'Рейтинговая таблица организаций'!#REF!</f>
        <v>#REF!</v>
      </c>
      <c r="S528" s="31" t="e">
        <f>'Рейтинговая таблица организаций'!#REF!</f>
        <v>#REF!</v>
      </c>
      <c r="T528" s="31" t="e">
        <f>'Рейтинговая таблица организаций'!#REF!</f>
        <v>#REF!</v>
      </c>
      <c r="U528" s="35" t="e">
        <f>'Рейтинговая таблица организаций'!#REF!</f>
        <v>#REF!</v>
      </c>
      <c r="V528" s="36" t="e">
        <f>'Рейтинговая таблица организаций'!#REF!</f>
        <v>#REF!</v>
      </c>
    </row>
    <row r="529" spans="1:22">
      <c r="A529" s="33" t="e">
        <f>'бланки '!#REF!</f>
        <v>#REF!</v>
      </c>
      <c r="B529" s="33" t="e">
        <f>'Рейтинговая таблица организаций'!#REF!</f>
        <v>#REF!</v>
      </c>
      <c r="C529" s="31" t="e">
        <f>'Рейтинговая таблица организаций'!#REF!</f>
        <v>#REF!</v>
      </c>
      <c r="D529" s="31" t="e">
        <f>'Рейтинговая таблица организаций'!#REF!</f>
        <v>#REF!</v>
      </c>
      <c r="E529" s="31" t="e">
        <f>'Рейтинговая таблица организаций'!#REF!</f>
        <v>#REF!</v>
      </c>
      <c r="F529" s="35" t="e">
        <f>'Рейтинговая таблица организаций'!#REF!</f>
        <v>#REF!</v>
      </c>
      <c r="G529" s="31" t="e">
        <f>'Рейтинговая таблица организаций'!#REF!</f>
        <v>#REF!</v>
      </c>
      <c r="H529" s="31" t="e">
        <f>'Рейтинговая таблица организаций'!#REF!</f>
        <v>#REF!</v>
      </c>
      <c r="I529" s="35" t="e">
        <f>'Рейтинговая таблица организаций'!#REF!</f>
        <v>#REF!</v>
      </c>
      <c r="J529" s="31" t="e">
        <f>'Рейтинговая таблица организаций'!#REF!</f>
        <v>#REF!</v>
      </c>
      <c r="K529" s="32" t="e">
        <f>'Рейтинговая таблица организаций'!#REF!</f>
        <v>#REF!</v>
      </c>
      <c r="L529" s="32" t="e">
        <f>'Рейтинговая таблица организаций'!#REF!</f>
        <v>#REF!</v>
      </c>
      <c r="M529" s="35" t="e">
        <f>'Рейтинговая таблица организаций'!#REF!</f>
        <v>#REF!</v>
      </c>
      <c r="N529" s="31" t="e">
        <f>'Рейтинговая таблица организаций'!#REF!</f>
        <v>#REF!</v>
      </c>
      <c r="O529" s="31" t="e">
        <f>'Рейтинговая таблица организаций'!#REF!</f>
        <v>#REF!</v>
      </c>
      <c r="P529" s="31" t="e">
        <f>'Рейтинговая таблица организаций'!#REF!</f>
        <v>#REF!</v>
      </c>
      <c r="Q529" s="35" t="e">
        <f>'Рейтинговая таблица организаций'!#REF!</f>
        <v>#REF!</v>
      </c>
      <c r="R529" s="31" t="e">
        <f>'Рейтинговая таблица организаций'!#REF!</f>
        <v>#REF!</v>
      </c>
      <c r="S529" s="31" t="e">
        <f>'Рейтинговая таблица организаций'!#REF!</f>
        <v>#REF!</v>
      </c>
      <c r="T529" s="31" t="e">
        <f>'Рейтинговая таблица организаций'!#REF!</f>
        <v>#REF!</v>
      </c>
      <c r="U529" s="35" t="e">
        <f>'Рейтинговая таблица организаций'!#REF!</f>
        <v>#REF!</v>
      </c>
      <c r="V529" s="36" t="e">
        <f>'Рейтинговая таблица организаций'!#REF!</f>
        <v>#REF!</v>
      </c>
    </row>
    <row r="530" spans="1:22">
      <c r="A530" s="33" t="e">
        <f>'бланки '!#REF!</f>
        <v>#REF!</v>
      </c>
      <c r="B530" s="33" t="e">
        <f>'Рейтинговая таблица организаций'!#REF!</f>
        <v>#REF!</v>
      </c>
      <c r="C530" s="31" t="e">
        <f>'Рейтинговая таблица организаций'!#REF!</f>
        <v>#REF!</v>
      </c>
      <c r="D530" s="31" t="e">
        <f>'Рейтинговая таблица организаций'!#REF!</f>
        <v>#REF!</v>
      </c>
      <c r="E530" s="31" t="e">
        <f>'Рейтинговая таблица организаций'!#REF!</f>
        <v>#REF!</v>
      </c>
      <c r="F530" s="35" t="e">
        <f>'Рейтинговая таблица организаций'!#REF!</f>
        <v>#REF!</v>
      </c>
      <c r="G530" s="31" t="e">
        <f>'Рейтинговая таблица организаций'!#REF!</f>
        <v>#REF!</v>
      </c>
      <c r="H530" s="31" t="e">
        <f>'Рейтинговая таблица организаций'!#REF!</f>
        <v>#REF!</v>
      </c>
      <c r="I530" s="35" t="e">
        <f>'Рейтинговая таблица организаций'!#REF!</f>
        <v>#REF!</v>
      </c>
      <c r="J530" s="31" t="e">
        <f>'Рейтинговая таблица организаций'!#REF!</f>
        <v>#REF!</v>
      </c>
      <c r="K530" s="32" t="e">
        <f>'Рейтинговая таблица организаций'!#REF!</f>
        <v>#REF!</v>
      </c>
      <c r="L530" s="32" t="e">
        <f>'Рейтинговая таблица организаций'!#REF!</f>
        <v>#REF!</v>
      </c>
      <c r="M530" s="35" t="e">
        <f>'Рейтинговая таблица организаций'!#REF!</f>
        <v>#REF!</v>
      </c>
      <c r="N530" s="31" t="e">
        <f>'Рейтинговая таблица организаций'!#REF!</f>
        <v>#REF!</v>
      </c>
      <c r="O530" s="31" t="e">
        <f>'Рейтинговая таблица организаций'!#REF!</f>
        <v>#REF!</v>
      </c>
      <c r="P530" s="31" t="e">
        <f>'Рейтинговая таблица организаций'!#REF!</f>
        <v>#REF!</v>
      </c>
      <c r="Q530" s="35" t="e">
        <f>'Рейтинговая таблица организаций'!#REF!</f>
        <v>#REF!</v>
      </c>
      <c r="R530" s="31" t="e">
        <f>'Рейтинговая таблица организаций'!#REF!</f>
        <v>#REF!</v>
      </c>
      <c r="S530" s="31" t="e">
        <f>'Рейтинговая таблица организаций'!#REF!</f>
        <v>#REF!</v>
      </c>
      <c r="T530" s="31" t="e">
        <f>'Рейтинговая таблица организаций'!#REF!</f>
        <v>#REF!</v>
      </c>
      <c r="U530" s="35" t="e">
        <f>'Рейтинговая таблица организаций'!#REF!</f>
        <v>#REF!</v>
      </c>
      <c r="V530" s="36" t="e">
        <f>'Рейтинговая таблица организаций'!#REF!</f>
        <v>#REF!</v>
      </c>
    </row>
    <row r="531" spans="1:22">
      <c r="A531" s="33" t="e">
        <f>'бланки '!#REF!</f>
        <v>#REF!</v>
      </c>
      <c r="B531" s="33" t="e">
        <f>'Рейтинговая таблица организаций'!#REF!</f>
        <v>#REF!</v>
      </c>
      <c r="C531" s="31" t="e">
        <f>'Рейтинговая таблица организаций'!#REF!</f>
        <v>#REF!</v>
      </c>
      <c r="D531" s="31" t="e">
        <f>'Рейтинговая таблица организаций'!#REF!</f>
        <v>#REF!</v>
      </c>
      <c r="E531" s="31" t="e">
        <f>'Рейтинговая таблица организаций'!#REF!</f>
        <v>#REF!</v>
      </c>
      <c r="F531" s="35" t="e">
        <f>'Рейтинговая таблица организаций'!#REF!</f>
        <v>#REF!</v>
      </c>
      <c r="G531" s="31" t="e">
        <f>'Рейтинговая таблица организаций'!#REF!</f>
        <v>#REF!</v>
      </c>
      <c r="H531" s="31" t="e">
        <f>'Рейтинговая таблица организаций'!#REF!</f>
        <v>#REF!</v>
      </c>
      <c r="I531" s="35" t="e">
        <f>'Рейтинговая таблица организаций'!#REF!</f>
        <v>#REF!</v>
      </c>
      <c r="J531" s="31" t="e">
        <f>'Рейтинговая таблица организаций'!#REF!</f>
        <v>#REF!</v>
      </c>
      <c r="K531" s="32" t="e">
        <f>'Рейтинговая таблица организаций'!#REF!</f>
        <v>#REF!</v>
      </c>
      <c r="L531" s="32" t="e">
        <f>'Рейтинговая таблица организаций'!#REF!</f>
        <v>#REF!</v>
      </c>
      <c r="M531" s="35" t="e">
        <f>'Рейтинговая таблица организаций'!#REF!</f>
        <v>#REF!</v>
      </c>
      <c r="N531" s="31" t="e">
        <f>'Рейтинговая таблица организаций'!#REF!</f>
        <v>#REF!</v>
      </c>
      <c r="O531" s="31" t="e">
        <f>'Рейтинговая таблица организаций'!#REF!</f>
        <v>#REF!</v>
      </c>
      <c r="P531" s="31" t="e">
        <f>'Рейтинговая таблица организаций'!#REF!</f>
        <v>#REF!</v>
      </c>
      <c r="Q531" s="35" t="e">
        <f>'Рейтинговая таблица организаций'!#REF!</f>
        <v>#REF!</v>
      </c>
      <c r="R531" s="31" t="e">
        <f>'Рейтинговая таблица организаций'!#REF!</f>
        <v>#REF!</v>
      </c>
      <c r="S531" s="31" t="e">
        <f>'Рейтинговая таблица организаций'!#REF!</f>
        <v>#REF!</v>
      </c>
      <c r="T531" s="31" t="e">
        <f>'Рейтинговая таблица организаций'!#REF!</f>
        <v>#REF!</v>
      </c>
      <c r="U531" s="35" t="e">
        <f>'Рейтинговая таблица организаций'!#REF!</f>
        <v>#REF!</v>
      </c>
      <c r="V531" s="36" t="e">
        <f>'Рейтинговая таблица организаций'!#REF!</f>
        <v>#REF!</v>
      </c>
    </row>
    <row r="532" spans="1:22">
      <c r="A532" s="33" t="e">
        <f>'бланки '!#REF!</f>
        <v>#REF!</v>
      </c>
      <c r="B532" s="33" t="e">
        <f>'Рейтинговая таблица организаций'!#REF!</f>
        <v>#REF!</v>
      </c>
      <c r="C532" s="31" t="e">
        <f>'Рейтинговая таблица организаций'!#REF!</f>
        <v>#REF!</v>
      </c>
      <c r="D532" s="31" t="e">
        <f>'Рейтинговая таблица организаций'!#REF!</f>
        <v>#REF!</v>
      </c>
      <c r="E532" s="31" t="e">
        <f>'Рейтинговая таблица организаций'!#REF!</f>
        <v>#REF!</v>
      </c>
      <c r="F532" s="35" t="e">
        <f>'Рейтинговая таблица организаций'!#REF!</f>
        <v>#REF!</v>
      </c>
      <c r="G532" s="31" t="e">
        <f>'Рейтинговая таблица организаций'!#REF!</f>
        <v>#REF!</v>
      </c>
      <c r="H532" s="31" t="e">
        <f>'Рейтинговая таблица организаций'!#REF!</f>
        <v>#REF!</v>
      </c>
      <c r="I532" s="35" t="e">
        <f>'Рейтинговая таблица организаций'!#REF!</f>
        <v>#REF!</v>
      </c>
      <c r="J532" s="31" t="e">
        <f>'Рейтинговая таблица организаций'!#REF!</f>
        <v>#REF!</v>
      </c>
      <c r="K532" s="32" t="e">
        <f>'Рейтинговая таблица организаций'!#REF!</f>
        <v>#REF!</v>
      </c>
      <c r="L532" s="32" t="e">
        <f>'Рейтинговая таблица организаций'!#REF!</f>
        <v>#REF!</v>
      </c>
      <c r="M532" s="35" t="e">
        <f>'Рейтинговая таблица организаций'!#REF!</f>
        <v>#REF!</v>
      </c>
      <c r="N532" s="31" t="e">
        <f>'Рейтинговая таблица организаций'!#REF!</f>
        <v>#REF!</v>
      </c>
      <c r="O532" s="31" t="e">
        <f>'Рейтинговая таблица организаций'!#REF!</f>
        <v>#REF!</v>
      </c>
      <c r="P532" s="31" t="e">
        <f>'Рейтинговая таблица организаций'!#REF!</f>
        <v>#REF!</v>
      </c>
      <c r="Q532" s="35" t="e">
        <f>'Рейтинговая таблица организаций'!#REF!</f>
        <v>#REF!</v>
      </c>
      <c r="R532" s="31" t="e">
        <f>'Рейтинговая таблица организаций'!#REF!</f>
        <v>#REF!</v>
      </c>
      <c r="S532" s="31" t="e">
        <f>'Рейтинговая таблица организаций'!#REF!</f>
        <v>#REF!</v>
      </c>
      <c r="T532" s="31" t="e">
        <f>'Рейтинговая таблица организаций'!#REF!</f>
        <v>#REF!</v>
      </c>
      <c r="U532" s="35" t="e">
        <f>'Рейтинговая таблица организаций'!#REF!</f>
        <v>#REF!</v>
      </c>
      <c r="V532" s="36" t="e">
        <f>'Рейтинговая таблица организаций'!#REF!</f>
        <v>#REF!</v>
      </c>
    </row>
    <row r="533" spans="1:22">
      <c r="A533" s="33" t="e">
        <f>'бланки '!#REF!</f>
        <v>#REF!</v>
      </c>
      <c r="B533" s="33" t="e">
        <f>'Рейтинговая таблица организаций'!#REF!</f>
        <v>#REF!</v>
      </c>
      <c r="C533" s="31" t="e">
        <f>'Рейтинговая таблица организаций'!#REF!</f>
        <v>#REF!</v>
      </c>
      <c r="D533" s="31" t="e">
        <f>'Рейтинговая таблица организаций'!#REF!</f>
        <v>#REF!</v>
      </c>
      <c r="E533" s="31" t="e">
        <f>'Рейтинговая таблица организаций'!#REF!</f>
        <v>#REF!</v>
      </c>
      <c r="F533" s="35" t="e">
        <f>'Рейтинговая таблица организаций'!#REF!</f>
        <v>#REF!</v>
      </c>
      <c r="G533" s="31" t="e">
        <f>'Рейтинговая таблица организаций'!#REF!</f>
        <v>#REF!</v>
      </c>
      <c r="H533" s="31" t="e">
        <f>'Рейтинговая таблица организаций'!#REF!</f>
        <v>#REF!</v>
      </c>
      <c r="I533" s="35" t="e">
        <f>'Рейтинговая таблица организаций'!#REF!</f>
        <v>#REF!</v>
      </c>
      <c r="J533" s="31" t="e">
        <f>'Рейтинговая таблица организаций'!#REF!</f>
        <v>#REF!</v>
      </c>
      <c r="K533" s="32" t="e">
        <f>'Рейтинговая таблица организаций'!#REF!</f>
        <v>#REF!</v>
      </c>
      <c r="L533" s="32" t="e">
        <f>'Рейтинговая таблица организаций'!#REF!</f>
        <v>#REF!</v>
      </c>
      <c r="M533" s="35" t="e">
        <f>'Рейтинговая таблица организаций'!#REF!</f>
        <v>#REF!</v>
      </c>
      <c r="N533" s="31" t="e">
        <f>'Рейтинговая таблица организаций'!#REF!</f>
        <v>#REF!</v>
      </c>
      <c r="O533" s="31" t="e">
        <f>'Рейтинговая таблица организаций'!#REF!</f>
        <v>#REF!</v>
      </c>
      <c r="P533" s="31" t="e">
        <f>'Рейтинговая таблица организаций'!#REF!</f>
        <v>#REF!</v>
      </c>
      <c r="Q533" s="35" t="e">
        <f>'Рейтинговая таблица организаций'!#REF!</f>
        <v>#REF!</v>
      </c>
      <c r="R533" s="31" t="e">
        <f>'Рейтинговая таблица организаций'!#REF!</f>
        <v>#REF!</v>
      </c>
      <c r="S533" s="31" t="e">
        <f>'Рейтинговая таблица организаций'!#REF!</f>
        <v>#REF!</v>
      </c>
      <c r="T533" s="31" t="e">
        <f>'Рейтинговая таблица организаций'!#REF!</f>
        <v>#REF!</v>
      </c>
      <c r="U533" s="35" t="e">
        <f>'Рейтинговая таблица организаций'!#REF!</f>
        <v>#REF!</v>
      </c>
      <c r="V533" s="36" t="e">
        <f>'Рейтинговая таблица организаций'!#REF!</f>
        <v>#REF!</v>
      </c>
    </row>
    <row r="534" spans="1:22">
      <c r="A534" s="33" t="e">
        <f>'бланки '!#REF!</f>
        <v>#REF!</v>
      </c>
      <c r="B534" s="33" t="e">
        <f>'Рейтинговая таблица организаций'!#REF!</f>
        <v>#REF!</v>
      </c>
      <c r="C534" s="31" t="e">
        <f>'Рейтинговая таблица организаций'!#REF!</f>
        <v>#REF!</v>
      </c>
      <c r="D534" s="31" t="e">
        <f>'Рейтинговая таблица организаций'!#REF!</f>
        <v>#REF!</v>
      </c>
      <c r="E534" s="31" t="e">
        <f>'Рейтинговая таблица организаций'!#REF!</f>
        <v>#REF!</v>
      </c>
      <c r="F534" s="35" t="e">
        <f>'Рейтинговая таблица организаций'!#REF!</f>
        <v>#REF!</v>
      </c>
      <c r="G534" s="31" t="e">
        <f>'Рейтинговая таблица организаций'!#REF!</f>
        <v>#REF!</v>
      </c>
      <c r="H534" s="31" t="e">
        <f>'Рейтинговая таблица организаций'!#REF!</f>
        <v>#REF!</v>
      </c>
      <c r="I534" s="35" t="e">
        <f>'Рейтинговая таблица организаций'!#REF!</f>
        <v>#REF!</v>
      </c>
      <c r="J534" s="31" t="e">
        <f>'Рейтинговая таблица организаций'!#REF!</f>
        <v>#REF!</v>
      </c>
      <c r="K534" s="32" t="e">
        <f>'Рейтинговая таблица организаций'!#REF!</f>
        <v>#REF!</v>
      </c>
      <c r="L534" s="32" t="e">
        <f>'Рейтинговая таблица организаций'!#REF!</f>
        <v>#REF!</v>
      </c>
      <c r="M534" s="35" t="e">
        <f>'Рейтинговая таблица организаций'!#REF!</f>
        <v>#REF!</v>
      </c>
      <c r="N534" s="31" t="e">
        <f>'Рейтинговая таблица организаций'!#REF!</f>
        <v>#REF!</v>
      </c>
      <c r="O534" s="31" t="e">
        <f>'Рейтинговая таблица организаций'!#REF!</f>
        <v>#REF!</v>
      </c>
      <c r="P534" s="31" t="e">
        <f>'Рейтинговая таблица организаций'!#REF!</f>
        <v>#REF!</v>
      </c>
      <c r="Q534" s="35" t="e">
        <f>'Рейтинговая таблица организаций'!#REF!</f>
        <v>#REF!</v>
      </c>
      <c r="R534" s="31" t="e">
        <f>'Рейтинговая таблица организаций'!#REF!</f>
        <v>#REF!</v>
      </c>
      <c r="S534" s="31" t="e">
        <f>'Рейтинговая таблица организаций'!#REF!</f>
        <v>#REF!</v>
      </c>
      <c r="T534" s="31" t="e">
        <f>'Рейтинговая таблица организаций'!#REF!</f>
        <v>#REF!</v>
      </c>
      <c r="U534" s="35" t="e">
        <f>'Рейтинговая таблица организаций'!#REF!</f>
        <v>#REF!</v>
      </c>
      <c r="V534" s="36" t="e">
        <f>'Рейтинговая таблица организаций'!#REF!</f>
        <v>#REF!</v>
      </c>
    </row>
    <row r="535" spans="1:22">
      <c r="A535" s="33" t="e">
        <f>'бланки '!#REF!</f>
        <v>#REF!</v>
      </c>
      <c r="B535" s="33" t="e">
        <f>'Рейтинговая таблица организаций'!#REF!</f>
        <v>#REF!</v>
      </c>
      <c r="C535" s="31" t="e">
        <f>'Рейтинговая таблица организаций'!#REF!</f>
        <v>#REF!</v>
      </c>
      <c r="D535" s="31" t="e">
        <f>'Рейтинговая таблица организаций'!#REF!</f>
        <v>#REF!</v>
      </c>
      <c r="E535" s="31" t="e">
        <f>'Рейтинговая таблица организаций'!#REF!</f>
        <v>#REF!</v>
      </c>
      <c r="F535" s="35" t="e">
        <f>'Рейтинговая таблица организаций'!#REF!</f>
        <v>#REF!</v>
      </c>
      <c r="G535" s="31" t="e">
        <f>'Рейтинговая таблица организаций'!#REF!</f>
        <v>#REF!</v>
      </c>
      <c r="H535" s="31" t="e">
        <f>'Рейтинговая таблица организаций'!#REF!</f>
        <v>#REF!</v>
      </c>
      <c r="I535" s="35" t="e">
        <f>'Рейтинговая таблица организаций'!#REF!</f>
        <v>#REF!</v>
      </c>
      <c r="J535" s="31" t="e">
        <f>'Рейтинговая таблица организаций'!#REF!</f>
        <v>#REF!</v>
      </c>
      <c r="K535" s="32" t="e">
        <f>'Рейтинговая таблица организаций'!#REF!</f>
        <v>#REF!</v>
      </c>
      <c r="L535" s="32" t="e">
        <f>'Рейтинговая таблица организаций'!#REF!</f>
        <v>#REF!</v>
      </c>
      <c r="M535" s="35" t="e">
        <f>'Рейтинговая таблица организаций'!#REF!</f>
        <v>#REF!</v>
      </c>
      <c r="N535" s="31" t="e">
        <f>'Рейтинговая таблица организаций'!#REF!</f>
        <v>#REF!</v>
      </c>
      <c r="O535" s="31" t="e">
        <f>'Рейтинговая таблица организаций'!#REF!</f>
        <v>#REF!</v>
      </c>
      <c r="P535" s="31" t="e">
        <f>'Рейтинговая таблица организаций'!#REF!</f>
        <v>#REF!</v>
      </c>
      <c r="Q535" s="35" t="e">
        <f>'Рейтинговая таблица организаций'!#REF!</f>
        <v>#REF!</v>
      </c>
      <c r="R535" s="31" t="e">
        <f>'Рейтинговая таблица организаций'!#REF!</f>
        <v>#REF!</v>
      </c>
      <c r="S535" s="31" t="e">
        <f>'Рейтинговая таблица организаций'!#REF!</f>
        <v>#REF!</v>
      </c>
      <c r="T535" s="31" t="e">
        <f>'Рейтинговая таблица организаций'!#REF!</f>
        <v>#REF!</v>
      </c>
      <c r="U535" s="35" t="e">
        <f>'Рейтинговая таблица организаций'!#REF!</f>
        <v>#REF!</v>
      </c>
      <c r="V535" s="36" t="e">
        <f>'Рейтинговая таблица организаций'!#REF!</f>
        <v>#REF!</v>
      </c>
    </row>
    <row r="536" spans="1:22">
      <c r="A536" s="33" t="e">
        <f>'бланки '!#REF!</f>
        <v>#REF!</v>
      </c>
      <c r="B536" s="33" t="e">
        <f>'Рейтинговая таблица организаций'!#REF!</f>
        <v>#REF!</v>
      </c>
      <c r="C536" s="31" t="e">
        <f>'Рейтинговая таблица организаций'!#REF!</f>
        <v>#REF!</v>
      </c>
      <c r="D536" s="31" t="e">
        <f>'Рейтинговая таблица организаций'!#REF!</f>
        <v>#REF!</v>
      </c>
      <c r="E536" s="31" t="e">
        <f>'Рейтинговая таблица организаций'!#REF!</f>
        <v>#REF!</v>
      </c>
      <c r="F536" s="35" t="e">
        <f>'Рейтинговая таблица организаций'!#REF!</f>
        <v>#REF!</v>
      </c>
      <c r="G536" s="31" t="e">
        <f>'Рейтинговая таблица организаций'!#REF!</f>
        <v>#REF!</v>
      </c>
      <c r="H536" s="31" t="e">
        <f>'Рейтинговая таблица организаций'!#REF!</f>
        <v>#REF!</v>
      </c>
      <c r="I536" s="35" t="e">
        <f>'Рейтинговая таблица организаций'!#REF!</f>
        <v>#REF!</v>
      </c>
      <c r="J536" s="31" t="e">
        <f>'Рейтинговая таблица организаций'!#REF!</f>
        <v>#REF!</v>
      </c>
      <c r="K536" s="32" t="e">
        <f>'Рейтинговая таблица организаций'!#REF!</f>
        <v>#REF!</v>
      </c>
      <c r="L536" s="32" t="e">
        <f>'Рейтинговая таблица организаций'!#REF!</f>
        <v>#REF!</v>
      </c>
      <c r="M536" s="35" t="e">
        <f>'Рейтинговая таблица организаций'!#REF!</f>
        <v>#REF!</v>
      </c>
      <c r="N536" s="31" t="e">
        <f>'Рейтинговая таблица организаций'!#REF!</f>
        <v>#REF!</v>
      </c>
      <c r="O536" s="31" t="e">
        <f>'Рейтинговая таблица организаций'!#REF!</f>
        <v>#REF!</v>
      </c>
      <c r="P536" s="31" t="e">
        <f>'Рейтинговая таблица организаций'!#REF!</f>
        <v>#REF!</v>
      </c>
      <c r="Q536" s="35" t="e">
        <f>'Рейтинговая таблица организаций'!#REF!</f>
        <v>#REF!</v>
      </c>
      <c r="R536" s="31" t="e">
        <f>'Рейтинговая таблица организаций'!#REF!</f>
        <v>#REF!</v>
      </c>
      <c r="S536" s="31" t="e">
        <f>'Рейтинговая таблица организаций'!#REF!</f>
        <v>#REF!</v>
      </c>
      <c r="T536" s="31" t="e">
        <f>'Рейтинговая таблица организаций'!#REF!</f>
        <v>#REF!</v>
      </c>
      <c r="U536" s="35" t="e">
        <f>'Рейтинговая таблица организаций'!#REF!</f>
        <v>#REF!</v>
      </c>
      <c r="V536" s="36" t="e">
        <f>'Рейтинговая таблица организаций'!#REF!</f>
        <v>#REF!</v>
      </c>
    </row>
    <row r="537" spans="1:22">
      <c r="A537" s="33" t="e">
        <f>'бланки '!#REF!</f>
        <v>#REF!</v>
      </c>
      <c r="B537" s="33" t="e">
        <f>'Рейтинговая таблица организаций'!#REF!</f>
        <v>#REF!</v>
      </c>
      <c r="C537" s="31" t="e">
        <f>'Рейтинговая таблица организаций'!#REF!</f>
        <v>#REF!</v>
      </c>
      <c r="D537" s="31" t="e">
        <f>'Рейтинговая таблица организаций'!#REF!</f>
        <v>#REF!</v>
      </c>
      <c r="E537" s="31" t="e">
        <f>'Рейтинговая таблица организаций'!#REF!</f>
        <v>#REF!</v>
      </c>
      <c r="F537" s="35" t="e">
        <f>'Рейтинговая таблица организаций'!#REF!</f>
        <v>#REF!</v>
      </c>
      <c r="G537" s="31" t="e">
        <f>'Рейтинговая таблица организаций'!#REF!</f>
        <v>#REF!</v>
      </c>
      <c r="H537" s="31" t="e">
        <f>'Рейтинговая таблица организаций'!#REF!</f>
        <v>#REF!</v>
      </c>
      <c r="I537" s="35" t="e">
        <f>'Рейтинговая таблица организаций'!#REF!</f>
        <v>#REF!</v>
      </c>
      <c r="J537" s="31" t="e">
        <f>'Рейтинговая таблица организаций'!#REF!</f>
        <v>#REF!</v>
      </c>
      <c r="K537" s="32" t="e">
        <f>'Рейтинговая таблица организаций'!#REF!</f>
        <v>#REF!</v>
      </c>
      <c r="L537" s="32" t="e">
        <f>'Рейтинговая таблица организаций'!#REF!</f>
        <v>#REF!</v>
      </c>
      <c r="M537" s="35" t="e">
        <f>'Рейтинговая таблица организаций'!#REF!</f>
        <v>#REF!</v>
      </c>
      <c r="N537" s="31" t="e">
        <f>'Рейтинговая таблица организаций'!#REF!</f>
        <v>#REF!</v>
      </c>
      <c r="O537" s="31" t="e">
        <f>'Рейтинговая таблица организаций'!#REF!</f>
        <v>#REF!</v>
      </c>
      <c r="P537" s="31" t="e">
        <f>'Рейтинговая таблица организаций'!#REF!</f>
        <v>#REF!</v>
      </c>
      <c r="Q537" s="35" t="e">
        <f>'Рейтинговая таблица организаций'!#REF!</f>
        <v>#REF!</v>
      </c>
      <c r="R537" s="31" t="e">
        <f>'Рейтинговая таблица организаций'!#REF!</f>
        <v>#REF!</v>
      </c>
      <c r="S537" s="31" t="e">
        <f>'Рейтинговая таблица организаций'!#REF!</f>
        <v>#REF!</v>
      </c>
      <c r="T537" s="31" t="e">
        <f>'Рейтинговая таблица организаций'!#REF!</f>
        <v>#REF!</v>
      </c>
      <c r="U537" s="35" t="e">
        <f>'Рейтинговая таблица организаций'!#REF!</f>
        <v>#REF!</v>
      </c>
      <c r="V537" s="36" t="e">
        <f>'Рейтинговая таблица организаций'!#REF!</f>
        <v>#REF!</v>
      </c>
    </row>
    <row r="538" spans="1:22">
      <c r="A538" s="33" t="e">
        <f>'бланки '!#REF!</f>
        <v>#REF!</v>
      </c>
      <c r="B538" s="33" t="e">
        <f>'Рейтинговая таблица организаций'!#REF!</f>
        <v>#REF!</v>
      </c>
      <c r="C538" s="31" t="e">
        <f>'Рейтинговая таблица организаций'!#REF!</f>
        <v>#REF!</v>
      </c>
      <c r="D538" s="31" t="e">
        <f>'Рейтинговая таблица организаций'!#REF!</f>
        <v>#REF!</v>
      </c>
      <c r="E538" s="31" t="e">
        <f>'Рейтинговая таблица организаций'!#REF!</f>
        <v>#REF!</v>
      </c>
      <c r="F538" s="35" t="e">
        <f>'Рейтинговая таблица организаций'!#REF!</f>
        <v>#REF!</v>
      </c>
      <c r="G538" s="31" t="e">
        <f>'Рейтинговая таблица организаций'!#REF!</f>
        <v>#REF!</v>
      </c>
      <c r="H538" s="31" t="e">
        <f>'Рейтинговая таблица организаций'!#REF!</f>
        <v>#REF!</v>
      </c>
      <c r="I538" s="35" t="e">
        <f>'Рейтинговая таблица организаций'!#REF!</f>
        <v>#REF!</v>
      </c>
      <c r="J538" s="31" t="e">
        <f>'Рейтинговая таблица организаций'!#REF!</f>
        <v>#REF!</v>
      </c>
      <c r="K538" s="32" t="e">
        <f>'Рейтинговая таблица организаций'!#REF!</f>
        <v>#REF!</v>
      </c>
      <c r="L538" s="32" t="e">
        <f>'Рейтинговая таблица организаций'!#REF!</f>
        <v>#REF!</v>
      </c>
      <c r="M538" s="35" t="e">
        <f>'Рейтинговая таблица организаций'!#REF!</f>
        <v>#REF!</v>
      </c>
      <c r="N538" s="31" t="e">
        <f>'Рейтинговая таблица организаций'!#REF!</f>
        <v>#REF!</v>
      </c>
      <c r="O538" s="31" t="e">
        <f>'Рейтинговая таблица организаций'!#REF!</f>
        <v>#REF!</v>
      </c>
      <c r="P538" s="31" t="e">
        <f>'Рейтинговая таблица организаций'!#REF!</f>
        <v>#REF!</v>
      </c>
      <c r="Q538" s="35" t="e">
        <f>'Рейтинговая таблица организаций'!#REF!</f>
        <v>#REF!</v>
      </c>
      <c r="R538" s="31" t="e">
        <f>'Рейтинговая таблица организаций'!#REF!</f>
        <v>#REF!</v>
      </c>
      <c r="S538" s="31" t="e">
        <f>'Рейтинговая таблица организаций'!#REF!</f>
        <v>#REF!</v>
      </c>
      <c r="T538" s="31" t="e">
        <f>'Рейтинговая таблица организаций'!#REF!</f>
        <v>#REF!</v>
      </c>
      <c r="U538" s="35" t="e">
        <f>'Рейтинговая таблица организаций'!#REF!</f>
        <v>#REF!</v>
      </c>
      <c r="V538" s="36" t="e">
        <f>'Рейтинговая таблица организаций'!#REF!</f>
        <v>#REF!</v>
      </c>
    </row>
    <row r="539" spans="1:22">
      <c r="A539" s="33" t="e">
        <f>'бланки '!#REF!</f>
        <v>#REF!</v>
      </c>
      <c r="B539" s="33" t="e">
        <f>'Рейтинговая таблица организаций'!#REF!</f>
        <v>#REF!</v>
      </c>
      <c r="C539" s="31" t="e">
        <f>'Рейтинговая таблица организаций'!#REF!</f>
        <v>#REF!</v>
      </c>
      <c r="D539" s="31" t="e">
        <f>'Рейтинговая таблица организаций'!#REF!</f>
        <v>#REF!</v>
      </c>
      <c r="E539" s="31" t="e">
        <f>'Рейтинговая таблица организаций'!#REF!</f>
        <v>#REF!</v>
      </c>
      <c r="F539" s="35" t="e">
        <f>'Рейтинговая таблица организаций'!#REF!</f>
        <v>#REF!</v>
      </c>
      <c r="G539" s="31" t="e">
        <f>'Рейтинговая таблица организаций'!#REF!</f>
        <v>#REF!</v>
      </c>
      <c r="H539" s="31" t="e">
        <f>'Рейтинговая таблица организаций'!#REF!</f>
        <v>#REF!</v>
      </c>
      <c r="I539" s="35" t="e">
        <f>'Рейтинговая таблица организаций'!#REF!</f>
        <v>#REF!</v>
      </c>
      <c r="J539" s="31" t="e">
        <f>'Рейтинговая таблица организаций'!#REF!</f>
        <v>#REF!</v>
      </c>
      <c r="K539" s="32" t="e">
        <f>'Рейтинговая таблица организаций'!#REF!</f>
        <v>#REF!</v>
      </c>
      <c r="L539" s="32" t="e">
        <f>'Рейтинговая таблица организаций'!#REF!</f>
        <v>#REF!</v>
      </c>
      <c r="M539" s="35" t="e">
        <f>'Рейтинговая таблица организаций'!#REF!</f>
        <v>#REF!</v>
      </c>
      <c r="N539" s="31" t="e">
        <f>'Рейтинговая таблица организаций'!#REF!</f>
        <v>#REF!</v>
      </c>
      <c r="O539" s="31" t="e">
        <f>'Рейтинговая таблица организаций'!#REF!</f>
        <v>#REF!</v>
      </c>
      <c r="P539" s="31" t="e">
        <f>'Рейтинговая таблица организаций'!#REF!</f>
        <v>#REF!</v>
      </c>
      <c r="Q539" s="35" t="e">
        <f>'Рейтинговая таблица организаций'!#REF!</f>
        <v>#REF!</v>
      </c>
      <c r="R539" s="31" t="e">
        <f>'Рейтинговая таблица организаций'!#REF!</f>
        <v>#REF!</v>
      </c>
      <c r="S539" s="31" t="e">
        <f>'Рейтинговая таблица организаций'!#REF!</f>
        <v>#REF!</v>
      </c>
      <c r="T539" s="31" t="e">
        <f>'Рейтинговая таблица организаций'!#REF!</f>
        <v>#REF!</v>
      </c>
      <c r="U539" s="35" t="e">
        <f>'Рейтинговая таблица организаций'!#REF!</f>
        <v>#REF!</v>
      </c>
      <c r="V539" s="36" t="e">
        <f>'Рейтинговая таблица организаций'!#REF!</f>
        <v>#REF!</v>
      </c>
    </row>
    <row r="540" spans="1:22">
      <c r="A540" s="33" t="e">
        <f>'бланки '!#REF!</f>
        <v>#REF!</v>
      </c>
      <c r="B540" s="33" t="e">
        <f>'Рейтинговая таблица организаций'!#REF!</f>
        <v>#REF!</v>
      </c>
      <c r="C540" s="31" t="e">
        <f>'Рейтинговая таблица организаций'!#REF!</f>
        <v>#REF!</v>
      </c>
      <c r="D540" s="31" t="e">
        <f>'Рейтинговая таблица организаций'!#REF!</f>
        <v>#REF!</v>
      </c>
      <c r="E540" s="31" t="e">
        <f>'Рейтинговая таблица организаций'!#REF!</f>
        <v>#REF!</v>
      </c>
      <c r="F540" s="35" t="e">
        <f>'Рейтинговая таблица организаций'!#REF!</f>
        <v>#REF!</v>
      </c>
      <c r="G540" s="31" t="e">
        <f>'Рейтинговая таблица организаций'!#REF!</f>
        <v>#REF!</v>
      </c>
      <c r="H540" s="31" t="e">
        <f>'Рейтинговая таблица организаций'!#REF!</f>
        <v>#REF!</v>
      </c>
      <c r="I540" s="35" t="e">
        <f>'Рейтинговая таблица организаций'!#REF!</f>
        <v>#REF!</v>
      </c>
      <c r="J540" s="31" t="e">
        <f>'Рейтинговая таблица организаций'!#REF!</f>
        <v>#REF!</v>
      </c>
      <c r="K540" s="32" t="e">
        <f>'Рейтинговая таблица организаций'!#REF!</f>
        <v>#REF!</v>
      </c>
      <c r="L540" s="32" t="e">
        <f>'Рейтинговая таблица организаций'!#REF!</f>
        <v>#REF!</v>
      </c>
      <c r="M540" s="35" t="e">
        <f>'Рейтинговая таблица организаций'!#REF!</f>
        <v>#REF!</v>
      </c>
      <c r="N540" s="31" t="e">
        <f>'Рейтинговая таблица организаций'!#REF!</f>
        <v>#REF!</v>
      </c>
      <c r="O540" s="31" t="e">
        <f>'Рейтинговая таблица организаций'!#REF!</f>
        <v>#REF!</v>
      </c>
      <c r="P540" s="31" t="e">
        <f>'Рейтинговая таблица организаций'!#REF!</f>
        <v>#REF!</v>
      </c>
      <c r="Q540" s="35" t="e">
        <f>'Рейтинговая таблица организаций'!#REF!</f>
        <v>#REF!</v>
      </c>
      <c r="R540" s="31" t="e">
        <f>'Рейтинговая таблица организаций'!#REF!</f>
        <v>#REF!</v>
      </c>
      <c r="S540" s="31" t="e">
        <f>'Рейтинговая таблица организаций'!#REF!</f>
        <v>#REF!</v>
      </c>
      <c r="T540" s="31" t="e">
        <f>'Рейтинговая таблица организаций'!#REF!</f>
        <v>#REF!</v>
      </c>
      <c r="U540" s="35" t="e">
        <f>'Рейтинговая таблица организаций'!#REF!</f>
        <v>#REF!</v>
      </c>
      <c r="V540" s="36" t="e">
        <f>'Рейтинговая таблица организаций'!#REF!</f>
        <v>#REF!</v>
      </c>
    </row>
    <row r="541" spans="1:22">
      <c r="A541" s="33" t="e">
        <f>'бланки '!#REF!</f>
        <v>#REF!</v>
      </c>
      <c r="B541" s="33" t="e">
        <f>'Рейтинговая таблица организаций'!#REF!</f>
        <v>#REF!</v>
      </c>
      <c r="C541" s="31" t="e">
        <f>'Рейтинговая таблица организаций'!#REF!</f>
        <v>#REF!</v>
      </c>
      <c r="D541" s="31" t="e">
        <f>'Рейтинговая таблица организаций'!#REF!</f>
        <v>#REF!</v>
      </c>
      <c r="E541" s="31" t="e">
        <f>'Рейтинговая таблица организаций'!#REF!</f>
        <v>#REF!</v>
      </c>
      <c r="F541" s="35" t="e">
        <f>'Рейтинговая таблица организаций'!#REF!</f>
        <v>#REF!</v>
      </c>
      <c r="G541" s="31" t="e">
        <f>'Рейтинговая таблица организаций'!#REF!</f>
        <v>#REF!</v>
      </c>
      <c r="H541" s="31" t="e">
        <f>'Рейтинговая таблица организаций'!#REF!</f>
        <v>#REF!</v>
      </c>
      <c r="I541" s="35" t="e">
        <f>'Рейтинговая таблица организаций'!#REF!</f>
        <v>#REF!</v>
      </c>
      <c r="J541" s="31" t="e">
        <f>'Рейтинговая таблица организаций'!#REF!</f>
        <v>#REF!</v>
      </c>
      <c r="K541" s="32" t="e">
        <f>'Рейтинговая таблица организаций'!#REF!</f>
        <v>#REF!</v>
      </c>
      <c r="L541" s="32" t="e">
        <f>'Рейтинговая таблица организаций'!#REF!</f>
        <v>#REF!</v>
      </c>
      <c r="M541" s="35" t="e">
        <f>'Рейтинговая таблица организаций'!#REF!</f>
        <v>#REF!</v>
      </c>
      <c r="N541" s="31" t="e">
        <f>'Рейтинговая таблица организаций'!#REF!</f>
        <v>#REF!</v>
      </c>
      <c r="O541" s="31" t="e">
        <f>'Рейтинговая таблица организаций'!#REF!</f>
        <v>#REF!</v>
      </c>
      <c r="P541" s="31" t="e">
        <f>'Рейтинговая таблица организаций'!#REF!</f>
        <v>#REF!</v>
      </c>
      <c r="Q541" s="35" t="e">
        <f>'Рейтинговая таблица организаций'!#REF!</f>
        <v>#REF!</v>
      </c>
      <c r="R541" s="31" t="e">
        <f>'Рейтинговая таблица организаций'!#REF!</f>
        <v>#REF!</v>
      </c>
      <c r="S541" s="31" t="e">
        <f>'Рейтинговая таблица организаций'!#REF!</f>
        <v>#REF!</v>
      </c>
      <c r="T541" s="31" t="e">
        <f>'Рейтинговая таблица организаций'!#REF!</f>
        <v>#REF!</v>
      </c>
      <c r="U541" s="35" t="e">
        <f>'Рейтинговая таблица организаций'!#REF!</f>
        <v>#REF!</v>
      </c>
      <c r="V541" s="36" t="e">
        <f>'Рейтинговая таблица организаций'!#REF!</f>
        <v>#REF!</v>
      </c>
    </row>
    <row r="542" spans="1:22">
      <c r="A542" s="33" t="e">
        <f>'бланки '!#REF!</f>
        <v>#REF!</v>
      </c>
      <c r="B542" s="33" t="e">
        <f>'Рейтинговая таблица организаций'!#REF!</f>
        <v>#REF!</v>
      </c>
      <c r="C542" s="31" t="e">
        <f>'Рейтинговая таблица организаций'!#REF!</f>
        <v>#REF!</v>
      </c>
      <c r="D542" s="31" t="e">
        <f>'Рейтинговая таблица организаций'!#REF!</f>
        <v>#REF!</v>
      </c>
      <c r="E542" s="31" t="e">
        <f>'Рейтинговая таблица организаций'!#REF!</f>
        <v>#REF!</v>
      </c>
      <c r="F542" s="35" t="e">
        <f>'Рейтинговая таблица организаций'!#REF!</f>
        <v>#REF!</v>
      </c>
      <c r="G542" s="31" t="e">
        <f>'Рейтинговая таблица организаций'!#REF!</f>
        <v>#REF!</v>
      </c>
      <c r="H542" s="31" t="e">
        <f>'Рейтинговая таблица организаций'!#REF!</f>
        <v>#REF!</v>
      </c>
      <c r="I542" s="35" t="e">
        <f>'Рейтинговая таблица организаций'!#REF!</f>
        <v>#REF!</v>
      </c>
      <c r="J542" s="31" t="e">
        <f>'Рейтинговая таблица организаций'!#REF!</f>
        <v>#REF!</v>
      </c>
      <c r="K542" s="32" t="e">
        <f>'Рейтинговая таблица организаций'!#REF!</f>
        <v>#REF!</v>
      </c>
      <c r="L542" s="32" t="e">
        <f>'Рейтинговая таблица организаций'!#REF!</f>
        <v>#REF!</v>
      </c>
      <c r="M542" s="35" t="e">
        <f>'Рейтинговая таблица организаций'!#REF!</f>
        <v>#REF!</v>
      </c>
      <c r="N542" s="31" t="e">
        <f>'Рейтинговая таблица организаций'!#REF!</f>
        <v>#REF!</v>
      </c>
      <c r="O542" s="31" t="e">
        <f>'Рейтинговая таблица организаций'!#REF!</f>
        <v>#REF!</v>
      </c>
      <c r="P542" s="31" t="e">
        <f>'Рейтинговая таблица организаций'!#REF!</f>
        <v>#REF!</v>
      </c>
      <c r="Q542" s="35" t="e">
        <f>'Рейтинговая таблица организаций'!#REF!</f>
        <v>#REF!</v>
      </c>
      <c r="R542" s="31" t="e">
        <f>'Рейтинговая таблица организаций'!#REF!</f>
        <v>#REF!</v>
      </c>
      <c r="S542" s="31" t="e">
        <f>'Рейтинговая таблица организаций'!#REF!</f>
        <v>#REF!</v>
      </c>
      <c r="T542" s="31" t="e">
        <f>'Рейтинговая таблица организаций'!#REF!</f>
        <v>#REF!</v>
      </c>
      <c r="U542" s="35" t="e">
        <f>'Рейтинговая таблица организаций'!#REF!</f>
        <v>#REF!</v>
      </c>
      <c r="V542" s="36" t="e">
        <f>'Рейтинговая таблица организаций'!#REF!</f>
        <v>#REF!</v>
      </c>
    </row>
    <row r="543" spans="1:22">
      <c r="A543" s="33" t="e">
        <f>'бланки '!#REF!</f>
        <v>#REF!</v>
      </c>
      <c r="B543" s="33" t="e">
        <f>'Рейтинговая таблица организаций'!#REF!</f>
        <v>#REF!</v>
      </c>
      <c r="C543" s="31" t="e">
        <f>'Рейтинговая таблица организаций'!#REF!</f>
        <v>#REF!</v>
      </c>
      <c r="D543" s="31" t="e">
        <f>'Рейтинговая таблица организаций'!#REF!</f>
        <v>#REF!</v>
      </c>
      <c r="E543" s="31" t="e">
        <f>'Рейтинговая таблица организаций'!#REF!</f>
        <v>#REF!</v>
      </c>
      <c r="F543" s="35" t="e">
        <f>'Рейтинговая таблица организаций'!#REF!</f>
        <v>#REF!</v>
      </c>
      <c r="G543" s="31" t="e">
        <f>'Рейтинговая таблица организаций'!#REF!</f>
        <v>#REF!</v>
      </c>
      <c r="H543" s="31" t="e">
        <f>'Рейтинговая таблица организаций'!#REF!</f>
        <v>#REF!</v>
      </c>
      <c r="I543" s="35" t="e">
        <f>'Рейтинговая таблица организаций'!#REF!</f>
        <v>#REF!</v>
      </c>
      <c r="J543" s="31" t="e">
        <f>'Рейтинговая таблица организаций'!#REF!</f>
        <v>#REF!</v>
      </c>
      <c r="K543" s="32" t="e">
        <f>'Рейтинговая таблица организаций'!#REF!</f>
        <v>#REF!</v>
      </c>
      <c r="L543" s="32" t="e">
        <f>'Рейтинговая таблица организаций'!#REF!</f>
        <v>#REF!</v>
      </c>
      <c r="M543" s="35" t="e">
        <f>'Рейтинговая таблица организаций'!#REF!</f>
        <v>#REF!</v>
      </c>
      <c r="N543" s="31" t="e">
        <f>'Рейтинговая таблица организаций'!#REF!</f>
        <v>#REF!</v>
      </c>
      <c r="O543" s="31" t="e">
        <f>'Рейтинговая таблица организаций'!#REF!</f>
        <v>#REF!</v>
      </c>
      <c r="P543" s="31" t="e">
        <f>'Рейтинговая таблица организаций'!#REF!</f>
        <v>#REF!</v>
      </c>
      <c r="Q543" s="35" t="e">
        <f>'Рейтинговая таблица организаций'!#REF!</f>
        <v>#REF!</v>
      </c>
      <c r="R543" s="31" t="e">
        <f>'Рейтинговая таблица организаций'!#REF!</f>
        <v>#REF!</v>
      </c>
      <c r="S543" s="31" t="e">
        <f>'Рейтинговая таблица организаций'!#REF!</f>
        <v>#REF!</v>
      </c>
      <c r="T543" s="31" t="e">
        <f>'Рейтинговая таблица организаций'!#REF!</f>
        <v>#REF!</v>
      </c>
      <c r="U543" s="35" t="e">
        <f>'Рейтинговая таблица организаций'!#REF!</f>
        <v>#REF!</v>
      </c>
      <c r="V543" s="36" t="e">
        <f>'Рейтинговая таблица организаций'!#REF!</f>
        <v>#REF!</v>
      </c>
    </row>
    <row r="544" spans="1:22">
      <c r="A544" s="33" t="e">
        <f>'бланки '!#REF!</f>
        <v>#REF!</v>
      </c>
      <c r="B544" s="33" t="e">
        <f>'Рейтинговая таблица организаций'!#REF!</f>
        <v>#REF!</v>
      </c>
      <c r="C544" s="31" t="e">
        <f>'Рейтинговая таблица организаций'!#REF!</f>
        <v>#REF!</v>
      </c>
      <c r="D544" s="31" t="e">
        <f>'Рейтинговая таблица организаций'!#REF!</f>
        <v>#REF!</v>
      </c>
      <c r="E544" s="31" t="e">
        <f>'Рейтинговая таблица организаций'!#REF!</f>
        <v>#REF!</v>
      </c>
      <c r="F544" s="35" t="e">
        <f>'Рейтинговая таблица организаций'!#REF!</f>
        <v>#REF!</v>
      </c>
      <c r="G544" s="31" t="e">
        <f>'Рейтинговая таблица организаций'!#REF!</f>
        <v>#REF!</v>
      </c>
      <c r="H544" s="31" t="e">
        <f>'Рейтинговая таблица организаций'!#REF!</f>
        <v>#REF!</v>
      </c>
      <c r="I544" s="35" t="e">
        <f>'Рейтинговая таблица организаций'!#REF!</f>
        <v>#REF!</v>
      </c>
      <c r="J544" s="31" t="e">
        <f>'Рейтинговая таблица организаций'!#REF!</f>
        <v>#REF!</v>
      </c>
      <c r="K544" s="32" t="e">
        <f>'Рейтинговая таблица организаций'!#REF!</f>
        <v>#REF!</v>
      </c>
      <c r="L544" s="32" t="e">
        <f>'Рейтинговая таблица организаций'!#REF!</f>
        <v>#REF!</v>
      </c>
      <c r="M544" s="35" t="e">
        <f>'Рейтинговая таблица организаций'!#REF!</f>
        <v>#REF!</v>
      </c>
      <c r="N544" s="31" t="e">
        <f>'Рейтинговая таблица организаций'!#REF!</f>
        <v>#REF!</v>
      </c>
      <c r="O544" s="31" t="e">
        <f>'Рейтинговая таблица организаций'!#REF!</f>
        <v>#REF!</v>
      </c>
      <c r="P544" s="31" t="e">
        <f>'Рейтинговая таблица организаций'!#REF!</f>
        <v>#REF!</v>
      </c>
      <c r="Q544" s="35" t="e">
        <f>'Рейтинговая таблица организаций'!#REF!</f>
        <v>#REF!</v>
      </c>
      <c r="R544" s="31" t="e">
        <f>'Рейтинговая таблица организаций'!#REF!</f>
        <v>#REF!</v>
      </c>
      <c r="S544" s="31" t="e">
        <f>'Рейтинговая таблица организаций'!#REF!</f>
        <v>#REF!</v>
      </c>
      <c r="T544" s="31" t="e">
        <f>'Рейтинговая таблица организаций'!#REF!</f>
        <v>#REF!</v>
      </c>
      <c r="U544" s="35" t="e">
        <f>'Рейтинговая таблица организаций'!#REF!</f>
        <v>#REF!</v>
      </c>
      <c r="V544" s="36" t="e">
        <f>'Рейтинговая таблица организаций'!#REF!</f>
        <v>#REF!</v>
      </c>
    </row>
    <row r="545" spans="1:22">
      <c r="A545" s="33" t="e">
        <f>'бланки '!#REF!</f>
        <v>#REF!</v>
      </c>
      <c r="B545" s="33" t="e">
        <f>'Рейтинговая таблица организаций'!#REF!</f>
        <v>#REF!</v>
      </c>
      <c r="C545" s="31" t="e">
        <f>'Рейтинговая таблица организаций'!#REF!</f>
        <v>#REF!</v>
      </c>
      <c r="D545" s="31" t="e">
        <f>'Рейтинговая таблица организаций'!#REF!</f>
        <v>#REF!</v>
      </c>
      <c r="E545" s="31" t="e">
        <f>'Рейтинговая таблица организаций'!#REF!</f>
        <v>#REF!</v>
      </c>
      <c r="F545" s="35" t="e">
        <f>'Рейтинговая таблица организаций'!#REF!</f>
        <v>#REF!</v>
      </c>
      <c r="G545" s="31" t="e">
        <f>'Рейтинговая таблица организаций'!#REF!</f>
        <v>#REF!</v>
      </c>
      <c r="H545" s="31" t="e">
        <f>'Рейтинговая таблица организаций'!#REF!</f>
        <v>#REF!</v>
      </c>
      <c r="I545" s="35" t="e">
        <f>'Рейтинговая таблица организаций'!#REF!</f>
        <v>#REF!</v>
      </c>
      <c r="J545" s="31" t="e">
        <f>'Рейтинговая таблица организаций'!#REF!</f>
        <v>#REF!</v>
      </c>
      <c r="K545" s="32" t="e">
        <f>'Рейтинговая таблица организаций'!#REF!</f>
        <v>#REF!</v>
      </c>
      <c r="L545" s="32" t="e">
        <f>'Рейтинговая таблица организаций'!#REF!</f>
        <v>#REF!</v>
      </c>
      <c r="M545" s="35" t="e">
        <f>'Рейтинговая таблица организаций'!#REF!</f>
        <v>#REF!</v>
      </c>
      <c r="N545" s="31" t="e">
        <f>'Рейтинговая таблица организаций'!#REF!</f>
        <v>#REF!</v>
      </c>
      <c r="O545" s="31" t="e">
        <f>'Рейтинговая таблица организаций'!#REF!</f>
        <v>#REF!</v>
      </c>
      <c r="P545" s="31" t="e">
        <f>'Рейтинговая таблица организаций'!#REF!</f>
        <v>#REF!</v>
      </c>
      <c r="Q545" s="35" t="e">
        <f>'Рейтинговая таблица организаций'!#REF!</f>
        <v>#REF!</v>
      </c>
      <c r="R545" s="31" t="e">
        <f>'Рейтинговая таблица организаций'!#REF!</f>
        <v>#REF!</v>
      </c>
      <c r="S545" s="31" t="e">
        <f>'Рейтинговая таблица организаций'!#REF!</f>
        <v>#REF!</v>
      </c>
      <c r="T545" s="31" t="e">
        <f>'Рейтинговая таблица организаций'!#REF!</f>
        <v>#REF!</v>
      </c>
      <c r="U545" s="35" t="e">
        <f>'Рейтинговая таблица организаций'!#REF!</f>
        <v>#REF!</v>
      </c>
      <c r="V545" s="36" t="e">
        <f>'Рейтинговая таблица организаций'!#REF!</f>
        <v>#REF!</v>
      </c>
    </row>
    <row r="546" spans="1:22">
      <c r="A546" s="33" t="e">
        <f>'бланки '!#REF!</f>
        <v>#REF!</v>
      </c>
      <c r="B546" s="33" t="e">
        <f>'Рейтинговая таблица организаций'!#REF!</f>
        <v>#REF!</v>
      </c>
      <c r="C546" s="31" t="e">
        <f>'Рейтинговая таблица организаций'!#REF!</f>
        <v>#REF!</v>
      </c>
      <c r="D546" s="31" t="e">
        <f>'Рейтинговая таблица организаций'!#REF!</f>
        <v>#REF!</v>
      </c>
      <c r="E546" s="31" t="e">
        <f>'Рейтинговая таблица организаций'!#REF!</f>
        <v>#REF!</v>
      </c>
      <c r="F546" s="35" t="e">
        <f>'Рейтинговая таблица организаций'!#REF!</f>
        <v>#REF!</v>
      </c>
      <c r="G546" s="31" t="e">
        <f>'Рейтинговая таблица организаций'!#REF!</f>
        <v>#REF!</v>
      </c>
      <c r="H546" s="31" t="e">
        <f>'Рейтинговая таблица организаций'!#REF!</f>
        <v>#REF!</v>
      </c>
      <c r="I546" s="35" t="e">
        <f>'Рейтинговая таблица организаций'!#REF!</f>
        <v>#REF!</v>
      </c>
      <c r="J546" s="31" t="e">
        <f>'Рейтинговая таблица организаций'!#REF!</f>
        <v>#REF!</v>
      </c>
      <c r="K546" s="32" t="e">
        <f>'Рейтинговая таблица организаций'!#REF!</f>
        <v>#REF!</v>
      </c>
      <c r="L546" s="32" t="e">
        <f>'Рейтинговая таблица организаций'!#REF!</f>
        <v>#REF!</v>
      </c>
      <c r="M546" s="35" t="e">
        <f>'Рейтинговая таблица организаций'!#REF!</f>
        <v>#REF!</v>
      </c>
      <c r="N546" s="31" t="e">
        <f>'Рейтинговая таблица организаций'!#REF!</f>
        <v>#REF!</v>
      </c>
      <c r="O546" s="31" t="e">
        <f>'Рейтинговая таблица организаций'!#REF!</f>
        <v>#REF!</v>
      </c>
      <c r="P546" s="31" t="e">
        <f>'Рейтинговая таблица организаций'!#REF!</f>
        <v>#REF!</v>
      </c>
      <c r="Q546" s="35" t="e">
        <f>'Рейтинговая таблица организаций'!#REF!</f>
        <v>#REF!</v>
      </c>
      <c r="R546" s="31" t="e">
        <f>'Рейтинговая таблица организаций'!#REF!</f>
        <v>#REF!</v>
      </c>
      <c r="S546" s="31" t="e">
        <f>'Рейтинговая таблица организаций'!#REF!</f>
        <v>#REF!</v>
      </c>
      <c r="T546" s="31" t="e">
        <f>'Рейтинговая таблица организаций'!#REF!</f>
        <v>#REF!</v>
      </c>
      <c r="U546" s="35" t="e">
        <f>'Рейтинговая таблица организаций'!#REF!</f>
        <v>#REF!</v>
      </c>
      <c r="V546" s="36" t="e">
        <f>'Рейтинговая таблица организаций'!#REF!</f>
        <v>#REF!</v>
      </c>
    </row>
    <row r="547" spans="1:22">
      <c r="A547" s="33" t="e">
        <f>'бланки '!#REF!</f>
        <v>#REF!</v>
      </c>
      <c r="B547" s="33" t="e">
        <f>'Рейтинговая таблица организаций'!#REF!</f>
        <v>#REF!</v>
      </c>
      <c r="C547" s="31" t="e">
        <f>'Рейтинговая таблица организаций'!#REF!</f>
        <v>#REF!</v>
      </c>
      <c r="D547" s="31" t="e">
        <f>'Рейтинговая таблица организаций'!#REF!</f>
        <v>#REF!</v>
      </c>
      <c r="E547" s="31" t="e">
        <f>'Рейтинговая таблица организаций'!#REF!</f>
        <v>#REF!</v>
      </c>
      <c r="F547" s="35" t="e">
        <f>'Рейтинговая таблица организаций'!#REF!</f>
        <v>#REF!</v>
      </c>
      <c r="G547" s="31" t="e">
        <f>'Рейтинговая таблица организаций'!#REF!</f>
        <v>#REF!</v>
      </c>
      <c r="H547" s="31" t="e">
        <f>'Рейтинговая таблица организаций'!#REF!</f>
        <v>#REF!</v>
      </c>
      <c r="I547" s="35" t="e">
        <f>'Рейтинговая таблица организаций'!#REF!</f>
        <v>#REF!</v>
      </c>
      <c r="J547" s="31" t="e">
        <f>'Рейтинговая таблица организаций'!#REF!</f>
        <v>#REF!</v>
      </c>
      <c r="K547" s="32" t="e">
        <f>'Рейтинговая таблица организаций'!#REF!</f>
        <v>#REF!</v>
      </c>
      <c r="L547" s="32" t="e">
        <f>'Рейтинговая таблица организаций'!#REF!</f>
        <v>#REF!</v>
      </c>
      <c r="M547" s="35" t="e">
        <f>'Рейтинговая таблица организаций'!#REF!</f>
        <v>#REF!</v>
      </c>
      <c r="N547" s="31" t="e">
        <f>'Рейтинговая таблица организаций'!#REF!</f>
        <v>#REF!</v>
      </c>
      <c r="O547" s="31" t="e">
        <f>'Рейтинговая таблица организаций'!#REF!</f>
        <v>#REF!</v>
      </c>
      <c r="P547" s="31" t="e">
        <f>'Рейтинговая таблица организаций'!#REF!</f>
        <v>#REF!</v>
      </c>
      <c r="Q547" s="35" t="e">
        <f>'Рейтинговая таблица организаций'!#REF!</f>
        <v>#REF!</v>
      </c>
      <c r="R547" s="31" t="e">
        <f>'Рейтинговая таблица организаций'!#REF!</f>
        <v>#REF!</v>
      </c>
      <c r="S547" s="31" t="e">
        <f>'Рейтинговая таблица организаций'!#REF!</f>
        <v>#REF!</v>
      </c>
      <c r="T547" s="31" t="e">
        <f>'Рейтинговая таблица организаций'!#REF!</f>
        <v>#REF!</v>
      </c>
      <c r="U547" s="35" t="e">
        <f>'Рейтинговая таблица организаций'!#REF!</f>
        <v>#REF!</v>
      </c>
      <c r="V547" s="36" t="e">
        <f>'Рейтинговая таблица организаций'!#REF!</f>
        <v>#REF!</v>
      </c>
    </row>
    <row r="548" spans="1:22">
      <c r="A548" s="33" t="e">
        <f>'бланки '!#REF!</f>
        <v>#REF!</v>
      </c>
      <c r="B548" s="33" t="e">
        <f>'Рейтинговая таблица организаций'!#REF!</f>
        <v>#REF!</v>
      </c>
      <c r="C548" s="31" t="e">
        <f>'Рейтинговая таблица организаций'!#REF!</f>
        <v>#REF!</v>
      </c>
      <c r="D548" s="31" t="e">
        <f>'Рейтинговая таблица организаций'!#REF!</f>
        <v>#REF!</v>
      </c>
      <c r="E548" s="31" t="e">
        <f>'Рейтинговая таблица организаций'!#REF!</f>
        <v>#REF!</v>
      </c>
      <c r="F548" s="35" t="e">
        <f>'Рейтинговая таблица организаций'!#REF!</f>
        <v>#REF!</v>
      </c>
      <c r="G548" s="31" t="e">
        <f>'Рейтинговая таблица организаций'!#REF!</f>
        <v>#REF!</v>
      </c>
      <c r="H548" s="31" t="e">
        <f>'Рейтинговая таблица организаций'!#REF!</f>
        <v>#REF!</v>
      </c>
      <c r="I548" s="35" t="e">
        <f>'Рейтинговая таблица организаций'!#REF!</f>
        <v>#REF!</v>
      </c>
      <c r="J548" s="31" t="e">
        <f>'Рейтинговая таблица организаций'!#REF!</f>
        <v>#REF!</v>
      </c>
      <c r="K548" s="32" t="e">
        <f>'Рейтинговая таблица организаций'!#REF!</f>
        <v>#REF!</v>
      </c>
      <c r="L548" s="32" t="e">
        <f>'Рейтинговая таблица организаций'!#REF!</f>
        <v>#REF!</v>
      </c>
      <c r="M548" s="35" t="e">
        <f>'Рейтинговая таблица организаций'!#REF!</f>
        <v>#REF!</v>
      </c>
      <c r="N548" s="31" t="e">
        <f>'Рейтинговая таблица организаций'!#REF!</f>
        <v>#REF!</v>
      </c>
      <c r="O548" s="31" t="e">
        <f>'Рейтинговая таблица организаций'!#REF!</f>
        <v>#REF!</v>
      </c>
      <c r="P548" s="31" t="e">
        <f>'Рейтинговая таблица организаций'!#REF!</f>
        <v>#REF!</v>
      </c>
      <c r="Q548" s="35" t="e">
        <f>'Рейтинговая таблица организаций'!#REF!</f>
        <v>#REF!</v>
      </c>
      <c r="R548" s="31" t="e">
        <f>'Рейтинговая таблица организаций'!#REF!</f>
        <v>#REF!</v>
      </c>
      <c r="S548" s="31" t="e">
        <f>'Рейтинговая таблица организаций'!#REF!</f>
        <v>#REF!</v>
      </c>
      <c r="T548" s="31" t="e">
        <f>'Рейтинговая таблица организаций'!#REF!</f>
        <v>#REF!</v>
      </c>
      <c r="U548" s="35" t="e">
        <f>'Рейтинговая таблица организаций'!#REF!</f>
        <v>#REF!</v>
      </c>
      <c r="V548" s="36" t="e">
        <f>'Рейтинговая таблица организаций'!#REF!</f>
        <v>#REF!</v>
      </c>
    </row>
    <row r="549" spans="1:22">
      <c r="A549" s="33" t="e">
        <f>'бланки '!#REF!</f>
        <v>#REF!</v>
      </c>
      <c r="B549" s="33" t="e">
        <f>'Рейтинговая таблица организаций'!#REF!</f>
        <v>#REF!</v>
      </c>
      <c r="C549" s="31" t="e">
        <f>'Рейтинговая таблица организаций'!#REF!</f>
        <v>#REF!</v>
      </c>
      <c r="D549" s="31" t="e">
        <f>'Рейтинговая таблица организаций'!#REF!</f>
        <v>#REF!</v>
      </c>
      <c r="E549" s="31" t="e">
        <f>'Рейтинговая таблица организаций'!#REF!</f>
        <v>#REF!</v>
      </c>
      <c r="F549" s="35" t="e">
        <f>'Рейтинговая таблица организаций'!#REF!</f>
        <v>#REF!</v>
      </c>
      <c r="G549" s="31" t="e">
        <f>'Рейтинговая таблица организаций'!#REF!</f>
        <v>#REF!</v>
      </c>
      <c r="H549" s="31" t="e">
        <f>'Рейтинговая таблица организаций'!#REF!</f>
        <v>#REF!</v>
      </c>
      <c r="I549" s="35" t="e">
        <f>'Рейтинговая таблица организаций'!#REF!</f>
        <v>#REF!</v>
      </c>
      <c r="J549" s="31" t="e">
        <f>'Рейтинговая таблица организаций'!#REF!</f>
        <v>#REF!</v>
      </c>
      <c r="K549" s="32" t="e">
        <f>'Рейтинговая таблица организаций'!#REF!</f>
        <v>#REF!</v>
      </c>
      <c r="L549" s="32" t="e">
        <f>'Рейтинговая таблица организаций'!#REF!</f>
        <v>#REF!</v>
      </c>
      <c r="M549" s="35" t="e">
        <f>'Рейтинговая таблица организаций'!#REF!</f>
        <v>#REF!</v>
      </c>
      <c r="N549" s="31" t="e">
        <f>'Рейтинговая таблица организаций'!#REF!</f>
        <v>#REF!</v>
      </c>
      <c r="O549" s="31" t="e">
        <f>'Рейтинговая таблица организаций'!#REF!</f>
        <v>#REF!</v>
      </c>
      <c r="P549" s="31" t="e">
        <f>'Рейтинговая таблица организаций'!#REF!</f>
        <v>#REF!</v>
      </c>
      <c r="Q549" s="35" t="e">
        <f>'Рейтинговая таблица организаций'!#REF!</f>
        <v>#REF!</v>
      </c>
      <c r="R549" s="31" t="e">
        <f>'Рейтинговая таблица организаций'!#REF!</f>
        <v>#REF!</v>
      </c>
      <c r="S549" s="31" t="e">
        <f>'Рейтинговая таблица организаций'!#REF!</f>
        <v>#REF!</v>
      </c>
      <c r="T549" s="31" t="e">
        <f>'Рейтинговая таблица организаций'!#REF!</f>
        <v>#REF!</v>
      </c>
      <c r="U549" s="35" t="e">
        <f>'Рейтинговая таблица организаций'!#REF!</f>
        <v>#REF!</v>
      </c>
      <c r="V549" s="36" t="e">
        <f>'Рейтинговая таблица организаций'!#REF!</f>
        <v>#REF!</v>
      </c>
    </row>
    <row r="550" spans="1:22">
      <c r="A550" s="33" t="e">
        <f>'бланки '!#REF!</f>
        <v>#REF!</v>
      </c>
      <c r="B550" s="33" t="e">
        <f>'Рейтинговая таблица организаций'!#REF!</f>
        <v>#REF!</v>
      </c>
      <c r="C550" s="31" t="e">
        <f>'Рейтинговая таблица организаций'!#REF!</f>
        <v>#REF!</v>
      </c>
      <c r="D550" s="31" t="e">
        <f>'Рейтинговая таблица организаций'!#REF!</f>
        <v>#REF!</v>
      </c>
      <c r="E550" s="31" t="e">
        <f>'Рейтинговая таблица организаций'!#REF!</f>
        <v>#REF!</v>
      </c>
      <c r="F550" s="35" t="e">
        <f>'Рейтинговая таблица организаций'!#REF!</f>
        <v>#REF!</v>
      </c>
      <c r="G550" s="31" t="e">
        <f>'Рейтинговая таблица организаций'!#REF!</f>
        <v>#REF!</v>
      </c>
      <c r="H550" s="31" t="e">
        <f>'Рейтинговая таблица организаций'!#REF!</f>
        <v>#REF!</v>
      </c>
      <c r="I550" s="35" t="e">
        <f>'Рейтинговая таблица организаций'!#REF!</f>
        <v>#REF!</v>
      </c>
      <c r="J550" s="31" t="e">
        <f>'Рейтинговая таблица организаций'!#REF!</f>
        <v>#REF!</v>
      </c>
      <c r="K550" s="32" t="e">
        <f>'Рейтинговая таблица организаций'!#REF!</f>
        <v>#REF!</v>
      </c>
      <c r="L550" s="32" t="e">
        <f>'Рейтинговая таблица организаций'!#REF!</f>
        <v>#REF!</v>
      </c>
      <c r="M550" s="35" t="e">
        <f>'Рейтинговая таблица организаций'!#REF!</f>
        <v>#REF!</v>
      </c>
      <c r="N550" s="31" t="e">
        <f>'Рейтинговая таблица организаций'!#REF!</f>
        <v>#REF!</v>
      </c>
      <c r="O550" s="31" t="e">
        <f>'Рейтинговая таблица организаций'!#REF!</f>
        <v>#REF!</v>
      </c>
      <c r="P550" s="31" t="e">
        <f>'Рейтинговая таблица организаций'!#REF!</f>
        <v>#REF!</v>
      </c>
      <c r="Q550" s="35" t="e">
        <f>'Рейтинговая таблица организаций'!#REF!</f>
        <v>#REF!</v>
      </c>
      <c r="R550" s="31" t="e">
        <f>'Рейтинговая таблица организаций'!#REF!</f>
        <v>#REF!</v>
      </c>
      <c r="S550" s="31" t="e">
        <f>'Рейтинговая таблица организаций'!#REF!</f>
        <v>#REF!</v>
      </c>
      <c r="T550" s="31" t="e">
        <f>'Рейтинговая таблица организаций'!#REF!</f>
        <v>#REF!</v>
      </c>
      <c r="U550" s="35" t="e">
        <f>'Рейтинговая таблица организаций'!#REF!</f>
        <v>#REF!</v>
      </c>
      <c r="V550" s="36" t="e">
        <f>'Рейтинговая таблица организаций'!#REF!</f>
        <v>#REF!</v>
      </c>
    </row>
    <row r="551" spans="1:22">
      <c r="A551" s="33" t="e">
        <f>'бланки '!#REF!</f>
        <v>#REF!</v>
      </c>
      <c r="B551" s="33" t="e">
        <f>'Рейтинговая таблица организаций'!#REF!</f>
        <v>#REF!</v>
      </c>
      <c r="C551" s="31" t="e">
        <f>'Рейтинговая таблица организаций'!#REF!</f>
        <v>#REF!</v>
      </c>
      <c r="D551" s="31" t="e">
        <f>'Рейтинговая таблица организаций'!#REF!</f>
        <v>#REF!</v>
      </c>
      <c r="E551" s="31" t="e">
        <f>'Рейтинговая таблица организаций'!#REF!</f>
        <v>#REF!</v>
      </c>
      <c r="F551" s="35" t="e">
        <f>'Рейтинговая таблица организаций'!#REF!</f>
        <v>#REF!</v>
      </c>
      <c r="G551" s="31" t="e">
        <f>'Рейтинговая таблица организаций'!#REF!</f>
        <v>#REF!</v>
      </c>
      <c r="H551" s="31" t="e">
        <f>'Рейтинговая таблица организаций'!#REF!</f>
        <v>#REF!</v>
      </c>
      <c r="I551" s="35" t="e">
        <f>'Рейтинговая таблица организаций'!#REF!</f>
        <v>#REF!</v>
      </c>
      <c r="J551" s="31" t="e">
        <f>'Рейтинговая таблица организаций'!#REF!</f>
        <v>#REF!</v>
      </c>
      <c r="K551" s="32" t="e">
        <f>'Рейтинговая таблица организаций'!#REF!</f>
        <v>#REF!</v>
      </c>
      <c r="L551" s="32" t="e">
        <f>'Рейтинговая таблица организаций'!#REF!</f>
        <v>#REF!</v>
      </c>
      <c r="M551" s="35" t="e">
        <f>'Рейтинговая таблица организаций'!#REF!</f>
        <v>#REF!</v>
      </c>
      <c r="N551" s="31" t="e">
        <f>'Рейтинговая таблица организаций'!#REF!</f>
        <v>#REF!</v>
      </c>
      <c r="O551" s="31" t="e">
        <f>'Рейтинговая таблица организаций'!#REF!</f>
        <v>#REF!</v>
      </c>
      <c r="P551" s="31" t="e">
        <f>'Рейтинговая таблица организаций'!#REF!</f>
        <v>#REF!</v>
      </c>
      <c r="Q551" s="35" t="e">
        <f>'Рейтинговая таблица организаций'!#REF!</f>
        <v>#REF!</v>
      </c>
      <c r="R551" s="31" t="e">
        <f>'Рейтинговая таблица организаций'!#REF!</f>
        <v>#REF!</v>
      </c>
      <c r="S551" s="31" t="e">
        <f>'Рейтинговая таблица организаций'!#REF!</f>
        <v>#REF!</v>
      </c>
      <c r="T551" s="31" t="e">
        <f>'Рейтинговая таблица организаций'!#REF!</f>
        <v>#REF!</v>
      </c>
      <c r="U551" s="35" t="e">
        <f>'Рейтинговая таблица организаций'!#REF!</f>
        <v>#REF!</v>
      </c>
      <c r="V551" s="36" t="e">
        <f>'Рейтинговая таблица организаций'!#REF!</f>
        <v>#REF!</v>
      </c>
    </row>
    <row r="552" spans="1:22">
      <c r="A552" s="33" t="e">
        <f>'бланки '!#REF!</f>
        <v>#REF!</v>
      </c>
      <c r="B552" s="33" t="e">
        <f>'Рейтинговая таблица организаций'!#REF!</f>
        <v>#REF!</v>
      </c>
      <c r="C552" s="31" t="e">
        <f>'Рейтинговая таблица организаций'!#REF!</f>
        <v>#REF!</v>
      </c>
      <c r="D552" s="31" t="e">
        <f>'Рейтинговая таблица организаций'!#REF!</f>
        <v>#REF!</v>
      </c>
      <c r="E552" s="31" t="e">
        <f>'Рейтинговая таблица организаций'!#REF!</f>
        <v>#REF!</v>
      </c>
      <c r="F552" s="35" t="e">
        <f>'Рейтинговая таблица организаций'!#REF!</f>
        <v>#REF!</v>
      </c>
      <c r="G552" s="31" t="e">
        <f>'Рейтинговая таблица организаций'!#REF!</f>
        <v>#REF!</v>
      </c>
      <c r="H552" s="31" t="e">
        <f>'Рейтинговая таблица организаций'!#REF!</f>
        <v>#REF!</v>
      </c>
      <c r="I552" s="35" t="e">
        <f>'Рейтинговая таблица организаций'!#REF!</f>
        <v>#REF!</v>
      </c>
      <c r="J552" s="31" t="e">
        <f>'Рейтинговая таблица организаций'!#REF!</f>
        <v>#REF!</v>
      </c>
      <c r="K552" s="32" t="e">
        <f>'Рейтинговая таблица организаций'!#REF!</f>
        <v>#REF!</v>
      </c>
      <c r="L552" s="32" t="e">
        <f>'Рейтинговая таблица организаций'!#REF!</f>
        <v>#REF!</v>
      </c>
      <c r="M552" s="35" t="e">
        <f>'Рейтинговая таблица организаций'!#REF!</f>
        <v>#REF!</v>
      </c>
      <c r="N552" s="31" t="e">
        <f>'Рейтинговая таблица организаций'!#REF!</f>
        <v>#REF!</v>
      </c>
      <c r="O552" s="31" t="e">
        <f>'Рейтинговая таблица организаций'!#REF!</f>
        <v>#REF!</v>
      </c>
      <c r="P552" s="31" t="e">
        <f>'Рейтинговая таблица организаций'!#REF!</f>
        <v>#REF!</v>
      </c>
      <c r="Q552" s="35" t="e">
        <f>'Рейтинговая таблица организаций'!#REF!</f>
        <v>#REF!</v>
      </c>
      <c r="R552" s="31" t="e">
        <f>'Рейтинговая таблица организаций'!#REF!</f>
        <v>#REF!</v>
      </c>
      <c r="S552" s="31" t="e">
        <f>'Рейтинговая таблица организаций'!#REF!</f>
        <v>#REF!</v>
      </c>
      <c r="T552" s="31" t="e">
        <f>'Рейтинговая таблица организаций'!#REF!</f>
        <v>#REF!</v>
      </c>
      <c r="U552" s="35" t="e">
        <f>'Рейтинговая таблица организаций'!#REF!</f>
        <v>#REF!</v>
      </c>
      <c r="V552" s="36" t="e">
        <f>'Рейтинговая таблица организаций'!#REF!</f>
        <v>#REF!</v>
      </c>
    </row>
    <row r="553" spans="1:22">
      <c r="A553" s="33" t="e">
        <f>'бланки '!#REF!</f>
        <v>#REF!</v>
      </c>
      <c r="B553" s="33" t="e">
        <f>'Рейтинговая таблица организаций'!#REF!</f>
        <v>#REF!</v>
      </c>
      <c r="C553" s="31" t="e">
        <f>'Рейтинговая таблица организаций'!#REF!</f>
        <v>#REF!</v>
      </c>
      <c r="D553" s="31" t="e">
        <f>'Рейтинговая таблица организаций'!#REF!</f>
        <v>#REF!</v>
      </c>
      <c r="E553" s="31" t="e">
        <f>'Рейтинговая таблица организаций'!#REF!</f>
        <v>#REF!</v>
      </c>
      <c r="F553" s="35" t="e">
        <f>'Рейтинговая таблица организаций'!#REF!</f>
        <v>#REF!</v>
      </c>
      <c r="G553" s="31" t="e">
        <f>'Рейтинговая таблица организаций'!#REF!</f>
        <v>#REF!</v>
      </c>
      <c r="H553" s="31" t="e">
        <f>'Рейтинговая таблица организаций'!#REF!</f>
        <v>#REF!</v>
      </c>
      <c r="I553" s="35" t="e">
        <f>'Рейтинговая таблица организаций'!#REF!</f>
        <v>#REF!</v>
      </c>
      <c r="J553" s="31" t="e">
        <f>'Рейтинговая таблица организаций'!#REF!</f>
        <v>#REF!</v>
      </c>
      <c r="K553" s="32" t="e">
        <f>'Рейтинговая таблица организаций'!#REF!</f>
        <v>#REF!</v>
      </c>
      <c r="L553" s="32" t="e">
        <f>'Рейтинговая таблица организаций'!#REF!</f>
        <v>#REF!</v>
      </c>
      <c r="M553" s="35" t="e">
        <f>'Рейтинговая таблица организаций'!#REF!</f>
        <v>#REF!</v>
      </c>
      <c r="N553" s="31" t="e">
        <f>'Рейтинговая таблица организаций'!#REF!</f>
        <v>#REF!</v>
      </c>
      <c r="O553" s="31" t="e">
        <f>'Рейтинговая таблица организаций'!#REF!</f>
        <v>#REF!</v>
      </c>
      <c r="P553" s="31" t="e">
        <f>'Рейтинговая таблица организаций'!#REF!</f>
        <v>#REF!</v>
      </c>
      <c r="Q553" s="35" t="e">
        <f>'Рейтинговая таблица организаций'!#REF!</f>
        <v>#REF!</v>
      </c>
      <c r="R553" s="31" t="e">
        <f>'Рейтинговая таблица организаций'!#REF!</f>
        <v>#REF!</v>
      </c>
      <c r="S553" s="31" t="e">
        <f>'Рейтинговая таблица организаций'!#REF!</f>
        <v>#REF!</v>
      </c>
      <c r="T553" s="31" t="e">
        <f>'Рейтинговая таблица организаций'!#REF!</f>
        <v>#REF!</v>
      </c>
      <c r="U553" s="35" t="e">
        <f>'Рейтинговая таблица организаций'!#REF!</f>
        <v>#REF!</v>
      </c>
      <c r="V553" s="36" t="e">
        <f>'Рейтинговая таблица организаций'!#REF!</f>
        <v>#REF!</v>
      </c>
    </row>
    <row r="554" spans="1:22">
      <c r="A554" s="33" t="e">
        <f>'бланки '!#REF!</f>
        <v>#REF!</v>
      </c>
      <c r="B554" s="33" t="e">
        <f>'Рейтинговая таблица организаций'!#REF!</f>
        <v>#REF!</v>
      </c>
      <c r="C554" s="31" t="e">
        <f>'Рейтинговая таблица организаций'!#REF!</f>
        <v>#REF!</v>
      </c>
      <c r="D554" s="31" t="e">
        <f>'Рейтинговая таблица организаций'!#REF!</f>
        <v>#REF!</v>
      </c>
      <c r="E554" s="31" t="e">
        <f>'Рейтинговая таблица организаций'!#REF!</f>
        <v>#REF!</v>
      </c>
      <c r="F554" s="35" t="e">
        <f>'Рейтинговая таблица организаций'!#REF!</f>
        <v>#REF!</v>
      </c>
      <c r="G554" s="31" t="e">
        <f>'Рейтинговая таблица организаций'!#REF!</f>
        <v>#REF!</v>
      </c>
      <c r="H554" s="31" t="e">
        <f>'Рейтинговая таблица организаций'!#REF!</f>
        <v>#REF!</v>
      </c>
      <c r="I554" s="35" t="e">
        <f>'Рейтинговая таблица организаций'!#REF!</f>
        <v>#REF!</v>
      </c>
      <c r="J554" s="31" t="e">
        <f>'Рейтинговая таблица организаций'!#REF!</f>
        <v>#REF!</v>
      </c>
      <c r="K554" s="32" t="e">
        <f>'Рейтинговая таблица организаций'!#REF!</f>
        <v>#REF!</v>
      </c>
      <c r="L554" s="32" t="e">
        <f>'Рейтинговая таблица организаций'!#REF!</f>
        <v>#REF!</v>
      </c>
      <c r="M554" s="35" t="e">
        <f>'Рейтинговая таблица организаций'!#REF!</f>
        <v>#REF!</v>
      </c>
      <c r="N554" s="31" t="e">
        <f>'Рейтинговая таблица организаций'!#REF!</f>
        <v>#REF!</v>
      </c>
      <c r="O554" s="31" t="e">
        <f>'Рейтинговая таблица организаций'!#REF!</f>
        <v>#REF!</v>
      </c>
      <c r="P554" s="31" t="e">
        <f>'Рейтинговая таблица организаций'!#REF!</f>
        <v>#REF!</v>
      </c>
      <c r="Q554" s="35" t="e">
        <f>'Рейтинговая таблица организаций'!#REF!</f>
        <v>#REF!</v>
      </c>
      <c r="R554" s="31" t="e">
        <f>'Рейтинговая таблица организаций'!#REF!</f>
        <v>#REF!</v>
      </c>
      <c r="S554" s="31" t="e">
        <f>'Рейтинговая таблица организаций'!#REF!</f>
        <v>#REF!</v>
      </c>
      <c r="T554" s="31" t="e">
        <f>'Рейтинговая таблица организаций'!#REF!</f>
        <v>#REF!</v>
      </c>
      <c r="U554" s="35" t="e">
        <f>'Рейтинговая таблица организаций'!#REF!</f>
        <v>#REF!</v>
      </c>
      <c r="V554" s="36" t="e">
        <f>'Рейтинговая таблица организаций'!#REF!</f>
        <v>#REF!</v>
      </c>
    </row>
    <row r="555" spans="1:22">
      <c r="A555" s="33" t="e">
        <f>'бланки '!#REF!</f>
        <v>#REF!</v>
      </c>
      <c r="B555" s="33" t="e">
        <f>'Рейтинговая таблица организаций'!#REF!</f>
        <v>#REF!</v>
      </c>
      <c r="C555" s="31" t="e">
        <f>'Рейтинговая таблица организаций'!#REF!</f>
        <v>#REF!</v>
      </c>
      <c r="D555" s="31" t="e">
        <f>'Рейтинговая таблица организаций'!#REF!</f>
        <v>#REF!</v>
      </c>
      <c r="E555" s="31" t="e">
        <f>'Рейтинговая таблица организаций'!#REF!</f>
        <v>#REF!</v>
      </c>
      <c r="F555" s="35" t="e">
        <f>'Рейтинговая таблица организаций'!#REF!</f>
        <v>#REF!</v>
      </c>
      <c r="G555" s="31" t="e">
        <f>'Рейтинговая таблица организаций'!#REF!</f>
        <v>#REF!</v>
      </c>
      <c r="H555" s="31" t="e">
        <f>'Рейтинговая таблица организаций'!#REF!</f>
        <v>#REF!</v>
      </c>
      <c r="I555" s="35" t="e">
        <f>'Рейтинговая таблица организаций'!#REF!</f>
        <v>#REF!</v>
      </c>
      <c r="J555" s="31" t="e">
        <f>'Рейтинговая таблица организаций'!#REF!</f>
        <v>#REF!</v>
      </c>
      <c r="K555" s="32" t="e">
        <f>'Рейтинговая таблица организаций'!#REF!</f>
        <v>#REF!</v>
      </c>
      <c r="L555" s="32" t="e">
        <f>'Рейтинговая таблица организаций'!#REF!</f>
        <v>#REF!</v>
      </c>
      <c r="M555" s="35" t="e">
        <f>'Рейтинговая таблица организаций'!#REF!</f>
        <v>#REF!</v>
      </c>
      <c r="N555" s="31" t="e">
        <f>'Рейтинговая таблица организаций'!#REF!</f>
        <v>#REF!</v>
      </c>
      <c r="O555" s="31" t="e">
        <f>'Рейтинговая таблица организаций'!#REF!</f>
        <v>#REF!</v>
      </c>
      <c r="P555" s="31" t="e">
        <f>'Рейтинговая таблица организаций'!#REF!</f>
        <v>#REF!</v>
      </c>
      <c r="Q555" s="35" t="e">
        <f>'Рейтинговая таблица организаций'!#REF!</f>
        <v>#REF!</v>
      </c>
      <c r="R555" s="31" t="e">
        <f>'Рейтинговая таблица организаций'!#REF!</f>
        <v>#REF!</v>
      </c>
      <c r="S555" s="31" t="e">
        <f>'Рейтинговая таблица организаций'!#REF!</f>
        <v>#REF!</v>
      </c>
      <c r="T555" s="31" t="e">
        <f>'Рейтинговая таблица организаций'!#REF!</f>
        <v>#REF!</v>
      </c>
      <c r="U555" s="35" t="e">
        <f>'Рейтинговая таблица организаций'!#REF!</f>
        <v>#REF!</v>
      </c>
      <c r="V555" s="36" t="e">
        <f>'Рейтинговая таблица организаций'!#REF!</f>
        <v>#REF!</v>
      </c>
    </row>
    <row r="556" spans="1:22">
      <c r="A556" s="33" t="e">
        <f>'бланки '!#REF!</f>
        <v>#REF!</v>
      </c>
      <c r="B556" s="33" t="e">
        <f>'Рейтинговая таблица организаций'!#REF!</f>
        <v>#REF!</v>
      </c>
      <c r="C556" s="31" t="e">
        <f>'Рейтинговая таблица организаций'!#REF!</f>
        <v>#REF!</v>
      </c>
      <c r="D556" s="31" t="e">
        <f>'Рейтинговая таблица организаций'!#REF!</f>
        <v>#REF!</v>
      </c>
      <c r="E556" s="31" t="e">
        <f>'Рейтинговая таблица организаций'!#REF!</f>
        <v>#REF!</v>
      </c>
      <c r="F556" s="35" t="e">
        <f>'Рейтинговая таблица организаций'!#REF!</f>
        <v>#REF!</v>
      </c>
      <c r="G556" s="31" t="e">
        <f>'Рейтинговая таблица организаций'!#REF!</f>
        <v>#REF!</v>
      </c>
      <c r="H556" s="31" t="e">
        <f>'Рейтинговая таблица организаций'!#REF!</f>
        <v>#REF!</v>
      </c>
      <c r="I556" s="35" t="e">
        <f>'Рейтинговая таблица организаций'!#REF!</f>
        <v>#REF!</v>
      </c>
      <c r="J556" s="31" t="e">
        <f>'Рейтинговая таблица организаций'!#REF!</f>
        <v>#REF!</v>
      </c>
      <c r="K556" s="32" t="e">
        <f>'Рейтинговая таблица организаций'!#REF!</f>
        <v>#REF!</v>
      </c>
      <c r="L556" s="32" t="e">
        <f>'Рейтинговая таблица организаций'!#REF!</f>
        <v>#REF!</v>
      </c>
      <c r="M556" s="35" t="e">
        <f>'Рейтинговая таблица организаций'!#REF!</f>
        <v>#REF!</v>
      </c>
      <c r="N556" s="31" t="e">
        <f>'Рейтинговая таблица организаций'!#REF!</f>
        <v>#REF!</v>
      </c>
      <c r="O556" s="31" t="e">
        <f>'Рейтинговая таблица организаций'!#REF!</f>
        <v>#REF!</v>
      </c>
      <c r="P556" s="31" t="e">
        <f>'Рейтинговая таблица организаций'!#REF!</f>
        <v>#REF!</v>
      </c>
      <c r="Q556" s="35" t="e">
        <f>'Рейтинговая таблица организаций'!#REF!</f>
        <v>#REF!</v>
      </c>
      <c r="R556" s="31" t="e">
        <f>'Рейтинговая таблица организаций'!#REF!</f>
        <v>#REF!</v>
      </c>
      <c r="S556" s="31" t="e">
        <f>'Рейтинговая таблица организаций'!#REF!</f>
        <v>#REF!</v>
      </c>
      <c r="T556" s="31" t="e">
        <f>'Рейтинговая таблица организаций'!#REF!</f>
        <v>#REF!</v>
      </c>
      <c r="U556" s="35" t="e">
        <f>'Рейтинговая таблица организаций'!#REF!</f>
        <v>#REF!</v>
      </c>
      <c r="V556" s="36" t="e">
        <f>'Рейтинговая таблица организаций'!#REF!</f>
        <v>#REF!</v>
      </c>
    </row>
    <row r="557" spans="1:22">
      <c r="A557" s="33" t="e">
        <f>'бланки '!#REF!</f>
        <v>#REF!</v>
      </c>
      <c r="B557" s="33" t="e">
        <f>'Рейтинговая таблица организаций'!#REF!</f>
        <v>#REF!</v>
      </c>
      <c r="C557" s="31" t="e">
        <f>'Рейтинговая таблица организаций'!#REF!</f>
        <v>#REF!</v>
      </c>
      <c r="D557" s="31" t="e">
        <f>'Рейтинговая таблица организаций'!#REF!</f>
        <v>#REF!</v>
      </c>
      <c r="E557" s="31" t="e">
        <f>'Рейтинговая таблица организаций'!#REF!</f>
        <v>#REF!</v>
      </c>
      <c r="F557" s="35" t="e">
        <f>'Рейтинговая таблица организаций'!#REF!</f>
        <v>#REF!</v>
      </c>
      <c r="G557" s="31" t="e">
        <f>'Рейтинговая таблица организаций'!#REF!</f>
        <v>#REF!</v>
      </c>
      <c r="H557" s="31" t="e">
        <f>'Рейтинговая таблица организаций'!#REF!</f>
        <v>#REF!</v>
      </c>
      <c r="I557" s="35" t="e">
        <f>'Рейтинговая таблица организаций'!#REF!</f>
        <v>#REF!</v>
      </c>
      <c r="J557" s="31" t="e">
        <f>'Рейтинговая таблица организаций'!#REF!</f>
        <v>#REF!</v>
      </c>
      <c r="K557" s="32" t="e">
        <f>'Рейтинговая таблица организаций'!#REF!</f>
        <v>#REF!</v>
      </c>
      <c r="L557" s="32" t="e">
        <f>'Рейтинговая таблица организаций'!#REF!</f>
        <v>#REF!</v>
      </c>
      <c r="M557" s="35" t="e">
        <f>'Рейтинговая таблица организаций'!#REF!</f>
        <v>#REF!</v>
      </c>
      <c r="N557" s="31" t="e">
        <f>'Рейтинговая таблица организаций'!#REF!</f>
        <v>#REF!</v>
      </c>
      <c r="O557" s="31" t="e">
        <f>'Рейтинговая таблица организаций'!#REF!</f>
        <v>#REF!</v>
      </c>
      <c r="P557" s="31" t="e">
        <f>'Рейтинговая таблица организаций'!#REF!</f>
        <v>#REF!</v>
      </c>
      <c r="Q557" s="35" t="e">
        <f>'Рейтинговая таблица организаций'!#REF!</f>
        <v>#REF!</v>
      </c>
      <c r="R557" s="31" t="e">
        <f>'Рейтинговая таблица организаций'!#REF!</f>
        <v>#REF!</v>
      </c>
      <c r="S557" s="31" t="e">
        <f>'Рейтинговая таблица организаций'!#REF!</f>
        <v>#REF!</v>
      </c>
      <c r="T557" s="31" t="e">
        <f>'Рейтинговая таблица организаций'!#REF!</f>
        <v>#REF!</v>
      </c>
      <c r="U557" s="35" t="e">
        <f>'Рейтинговая таблица организаций'!#REF!</f>
        <v>#REF!</v>
      </c>
      <c r="V557" s="36" t="e">
        <f>'Рейтинговая таблица организаций'!#REF!</f>
        <v>#REF!</v>
      </c>
    </row>
    <row r="558" spans="1:22">
      <c r="A558" s="33" t="e">
        <f>'бланки '!#REF!</f>
        <v>#REF!</v>
      </c>
      <c r="B558" s="33" t="e">
        <f>'Рейтинговая таблица организаций'!#REF!</f>
        <v>#REF!</v>
      </c>
      <c r="C558" s="31" t="e">
        <f>'Рейтинговая таблица организаций'!#REF!</f>
        <v>#REF!</v>
      </c>
      <c r="D558" s="31" t="e">
        <f>'Рейтинговая таблица организаций'!#REF!</f>
        <v>#REF!</v>
      </c>
      <c r="E558" s="31" t="e">
        <f>'Рейтинговая таблица организаций'!#REF!</f>
        <v>#REF!</v>
      </c>
      <c r="F558" s="35" t="e">
        <f>'Рейтинговая таблица организаций'!#REF!</f>
        <v>#REF!</v>
      </c>
      <c r="G558" s="31" t="e">
        <f>'Рейтинговая таблица организаций'!#REF!</f>
        <v>#REF!</v>
      </c>
      <c r="H558" s="31" t="e">
        <f>'Рейтинговая таблица организаций'!#REF!</f>
        <v>#REF!</v>
      </c>
      <c r="I558" s="35" t="e">
        <f>'Рейтинговая таблица организаций'!#REF!</f>
        <v>#REF!</v>
      </c>
      <c r="J558" s="31" t="e">
        <f>'Рейтинговая таблица организаций'!#REF!</f>
        <v>#REF!</v>
      </c>
      <c r="K558" s="32" t="e">
        <f>'Рейтинговая таблица организаций'!#REF!</f>
        <v>#REF!</v>
      </c>
      <c r="L558" s="32" t="e">
        <f>'Рейтинговая таблица организаций'!#REF!</f>
        <v>#REF!</v>
      </c>
      <c r="M558" s="35" t="e">
        <f>'Рейтинговая таблица организаций'!#REF!</f>
        <v>#REF!</v>
      </c>
      <c r="N558" s="31" t="e">
        <f>'Рейтинговая таблица организаций'!#REF!</f>
        <v>#REF!</v>
      </c>
      <c r="O558" s="31" t="e">
        <f>'Рейтинговая таблица организаций'!#REF!</f>
        <v>#REF!</v>
      </c>
      <c r="P558" s="31" t="e">
        <f>'Рейтинговая таблица организаций'!#REF!</f>
        <v>#REF!</v>
      </c>
      <c r="Q558" s="35" t="e">
        <f>'Рейтинговая таблица организаций'!#REF!</f>
        <v>#REF!</v>
      </c>
      <c r="R558" s="31" t="e">
        <f>'Рейтинговая таблица организаций'!#REF!</f>
        <v>#REF!</v>
      </c>
      <c r="S558" s="31" t="e">
        <f>'Рейтинговая таблица организаций'!#REF!</f>
        <v>#REF!</v>
      </c>
      <c r="T558" s="31" t="e">
        <f>'Рейтинговая таблица организаций'!#REF!</f>
        <v>#REF!</v>
      </c>
      <c r="U558" s="35" t="e">
        <f>'Рейтинговая таблица организаций'!#REF!</f>
        <v>#REF!</v>
      </c>
      <c r="V558" s="36" t="e">
        <f>'Рейтинговая таблица организаций'!#REF!</f>
        <v>#REF!</v>
      </c>
    </row>
    <row r="559" spans="1:22">
      <c r="A559" s="33" t="e">
        <f>'бланки '!#REF!</f>
        <v>#REF!</v>
      </c>
      <c r="B559" s="33" t="e">
        <f>'Рейтинговая таблица организаций'!#REF!</f>
        <v>#REF!</v>
      </c>
      <c r="C559" s="31" t="e">
        <f>'Рейтинговая таблица организаций'!#REF!</f>
        <v>#REF!</v>
      </c>
      <c r="D559" s="31" t="e">
        <f>'Рейтинговая таблица организаций'!#REF!</f>
        <v>#REF!</v>
      </c>
      <c r="E559" s="31" t="e">
        <f>'Рейтинговая таблица организаций'!#REF!</f>
        <v>#REF!</v>
      </c>
      <c r="F559" s="35" t="e">
        <f>'Рейтинговая таблица организаций'!#REF!</f>
        <v>#REF!</v>
      </c>
      <c r="G559" s="31" t="e">
        <f>'Рейтинговая таблица организаций'!#REF!</f>
        <v>#REF!</v>
      </c>
      <c r="H559" s="31" t="e">
        <f>'Рейтинговая таблица организаций'!#REF!</f>
        <v>#REF!</v>
      </c>
      <c r="I559" s="35" t="e">
        <f>'Рейтинговая таблица организаций'!#REF!</f>
        <v>#REF!</v>
      </c>
      <c r="J559" s="31" t="e">
        <f>'Рейтинговая таблица организаций'!#REF!</f>
        <v>#REF!</v>
      </c>
      <c r="K559" s="32" t="e">
        <f>'Рейтинговая таблица организаций'!#REF!</f>
        <v>#REF!</v>
      </c>
      <c r="L559" s="32" t="e">
        <f>'Рейтинговая таблица организаций'!#REF!</f>
        <v>#REF!</v>
      </c>
      <c r="M559" s="35" t="e">
        <f>'Рейтинговая таблица организаций'!#REF!</f>
        <v>#REF!</v>
      </c>
      <c r="N559" s="31" t="e">
        <f>'Рейтинговая таблица организаций'!#REF!</f>
        <v>#REF!</v>
      </c>
      <c r="O559" s="31" t="e">
        <f>'Рейтинговая таблица организаций'!#REF!</f>
        <v>#REF!</v>
      </c>
      <c r="P559" s="31" t="e">
        <f>'Рейтинговая таблица организаций'!#REF!</f>
        <v>#REF!</v>
      </c>
      <c r="Q559" s="35" t="e">
        <f>'Рейтинговая таблица организаций'!#REF!</f>
        <v>#REF!</v>
      </c>
      <c r="R559" s="31" t="e">
        <f>'Рейтинговая таблица организаций'!#REF!</f>
        <v>#REF!</v>
      </c>
      <c r="S559" s="31" t="e">
        <f>'Рейтинговая таблица организаций'!#REF!</f>
        <v>#REF!</v>
      </c>
      <c r="T559" s="31" t="e">
        <f>'Рейтинговая таблица организаций'!#REF!</f>
        <v>#REF!</v>
      </c>
      <c r="U559" s="35" t="e">
        <f>'Рейтинговая таблица организаций'!#REF!</f>
        <v>#REF!</v>
      </c>
      <c r="V559" s="36" t="e">
        <f>'Рейтинговая таблица организаций'!#REF!</f>
        <v>#REF!</v>
      </c>
    </row>
    <row r="560" spans="1:22">
      <c r="A560" s="33" t="e">
        <f>'бланки '!#REF!</f>
        <v>#REF!</v>
      </c>
      <c r="B560" s="33" t="e">
        <f>'Рейтинговая таблица организаций'!#REF!</f>
        <v>#REF!</v>
      </c>
      <c r="C560" s="31" t="e">
        <f>'Рейтинговая таблица организаций'!#REF!</f>
        <v>#REF!</v>
      </c>
      <c r="D560" s="31" t="e">
        <f>'Рейтинговая таблица организаций'!#REF!</f>
        <v>#REF!</v>
      </c>
      <c r="E560" s="31" t="e">
        <f>'Рейтинговая таблица организаций'!#REF!</f>
        <v>#REF!</v>
      </c>
      <c r="F560" s="35" t="e">
        <f>'Рейтинговая таблица организаций'!#REF!</f>
        <v>#REF!</v>
      </c>
      <c r="G560" s="31" t="e">
        <f>'Рейтинговая таблица организаций'!#REF!</f>
        <v>#REF!</v>
      </c>
      <c r="H560" s="31" t="e">
        <f>'Рейтинговая таблица организаций'!#REF!</f>
        <v>#REF!</v>
      </c>
      <c r="I560" s="35" t="e">
        <f>'Рейтинговая таблица организаций'!#REF!</f>
        <v>#REF!</v>
      </c>
      <c r="J560" s="31" t="e">
        <f>'Рейтинговая таблица организаций'!#REF!</f>
        <v>#REF!</v>
      </c>
      <c r="K560" s="32" t="e">
        <f>'Рейтинговая таблица организаций'!#REF!</f>
        <v>#REF!</v>
      </c>
      <c r="L560" s="32" t="e">
        <f>'Рейтинговая таблица организаций'!#REF!</f>
        <v>#REF!</v>
      </c>
      <c r="M560" s="35" t="e">
        <f>'Рейтинговая таблица организаций'!#REF!</f>
        <v>#REF!</v>
      </c>
      <c r="N560" s="31" t="e">
        <f>'Рейтинговая таблица организаций'!#REF!</f>
        <v>#REF!</v>
      </c>
      <c r="O560" s="31" t="e">
        <f>'Рейтинговая таблица организаций'!#REF!</f>
        <v>#REF!</v>
      </c>
      <c r="P560" s="31" t="e">
        <f>'Рейтинговая таблица организаций'!#REF!</f>
        <v>#REF!</v>
      </c>
      <c r="Q560" s="35" t="e">
        <f>'Рейтинговая таблица организаций'!#REF!</f>
        <v>#REF!</v>
      </c>
      <c r="R560" s="31" t="e">
        <f>'Рейтинговая таблица организаций'!#REF!</f>
        <v>#REF!</v>
      </c>
      <c r="S560" s="31" t="e">
        <f>'Рейтинговая таблица организаций'!#REF!</f>
        <v>#REF!</v>
      </c>
      <c r="T560" s="31" t="e">
        <f>'Рейтинговая таблица организаций'!#REF!</f>
        <v>#REF!</v>
      </c>
      <c r="U560" s="35" t="e">
        <f>'Рейтинговая таблица организаций'!#REF!</f>
        <v>#REF!</v>
      </c>
      <c r="V560" s="36" t="e">
        <f>'Рейтинговая таблица организаций'!#REF!</f>
        <v>#REF!</v>
      </c>
    </row>
    <row r="561" spans="1:22">
      <c r="A561" s="33" t="e">
        <f>'бланки '!#REF!</f>
        <v>#REF!</v>
      </c>
      <c r="B561" s="33" t="e">
        <f>'Рейтинговая таблица организаций'!#REF!</f>
        <v>#REF!</v>
      </c>
      <c r="C561" s="31" t="e">
        <f>'Рейтинговая таблица организаций'!#REF!</f>
        <v>#REF!</v>
      </c>
      <c r="D561" s="31" t="e">
        <f>'Рейтинговая таблица организаций'!#REF!</f>
        <v>#REF!</v>
      </c>
      <c r="E561" s="31" t="e">
        <f>'Рейтинговая таблица организаций'!#REF!</f>
        <v>#REF!</v>
      </c>
      <c r="F561" s="35" t="e">
        <f>'Рейтинговая таблица организаций'!#REF!</f>
        <v>#REF!</v>
      </c>
      <c r="G561" s="31" t="e">
        <f>'Рейтинговая таблица организаций'!#REF!</f>
        <v>#REF!</v>
      </c>
      <c r="H561" s="31" t="e">
        <f>'Рейтинговая таблица организаций'!#REF!</f>
        <v>#REF!</v>
      </c>
      <c r="I561" s="35" t="e">
        <f>'Рейтинговая таблица организаций'!#REF!</f>
        <v>#REF!</v>
      </c>
      <c r="J561" s="31" t="e">
        <f>'Рейтинговая таблица организаций'!#REF!</f>
        <v>#REF!</v>
      </c>
      <c r="K561" s="32" t="e">
        <f>'Рейтинговая таблица организаций'!#REF!</f>
        <v>#REF!</v>
      </c>
      <c r="L561" s="32" t="e">
        <f>'Рейтинговая таблица организаций'!#REF!</f>
        <v>#REF!</v>
      </c>
      <c r="M561" s="35" t="e">
        <f>'Рейтинговая таблица организаций'!#REF!</f>
        <v>#REF!</v>
      </c>
      <c r="N561" s="31" t="e">
        <f>'Рейтинговая таблица организаций'!#REF!</f>
        <v>#REF!</v>
      </c>
      <c r="O561" s="31" t="e">
        <f>'Рейтинговая таблица организаций'!#REF!</f>
        <v>#REF!</v>
      </c>
      <c r="P561" s="31" t="e">
        <f>'Рейтинговая таблица организаций'!#REF!</f>
        <v>#REF!</v>
      </c>
      <c r="Q561" s="35" t="e">
        <f>'Рейтинговая таблица организаций'!#REF!</f>
        <v>#REF!</v>
      </c>
      <c r="R561" s="31" t="e">
        <f>'Рейтинговая таблица организаций'!#REF!</f>
        <v>#REF!</v>
      </c>
      <c r="S561" s="31" t="e">
        <f>'Рейтинговая таблица организаций'!#REF!</f>
        <v>#REF!</v>
      </c>
      <c r="T561" s="31" t="e">
        <f>'Рейтинговая таблица организаций'!#REF!</f>
        <v>#REF!</v>
      </c>
      <c r="U561" s="35" t="e">
        <f>'Рейтинговая таблица организаций'!#REF!</f>
        <v>#REF!</v>
      </c>
      <c r="V561" s="36" t="e">
        <f>'Рейтинговая таблица организаций'!#REF!</f>
        <v>#REF!</v>
      </c>
    </row>
    <row r="562" spans="1:22">
      <c r="A562" s="33" t="e">
        <f>'бланки '!#REF!</f>
        <v>#REF!</v>
      </c>
      <c r="B562" s="33" t="e">
        <f>'Рейтинговая таблица организаций'!#REF!</f>
        <v>#REF!</v>
      </c>
      <c r="C562" s="31" t="e">
        <f>'Рейтинговая таблица организаций'!#REF!</f>
        <v>#REF!</v>
      </c>
      <c r="D562" s="31" t="e">
        <f>'Рейтинговая таблица организаций'!#REF!</f>
        <v>#REF!</v>
      </c>
      <c r="E562" s="31" t="e">
        <f>'Рейтинговая таблица организаций'!#REF!</f>
        <v>#REF!</v>
      </c>
      <c r="F562" s="35" t="e">
        <f>'Рейтинговая таблица организаций'!#REF!</f>
        <v>#REF!</v>
      </c>
      <c r="G562" s="31" t="e">
        <f>'Рейтинговая таблица организаций'!#REF!</f>
        <v>#REF!</v>
      </c>
      <c r="H562" s="31" t="e">
        <f>'Рейтинговая таблица организаций'!#REF!</f>
        <v>#REF!</v>
      </c>
      <c r="I562" s="35" t="e">
        <f>'Рейтинговая таблица организаций'!#REF!</f>
        <v>#REF!</v>
      </c>
      <c r="J562" s="31" t="e">
        <f>'Рейтинговая таблица организаций'!#REF!</f>
        <v>#REF!</v>
      </c>
      <c r="K562" s="32" t="e">
        <f>'Рейтинговая таблица организаций'!#REF!</f>
        <v>#REF!</v>
      </c>
      <c r="L562" s="32" t="e">
        <f>'Рейтинговая таблица организаций'!#REF!</f>
        <v>#REF!</v>
      </c>
      <c r="M562" s="35" t="e">
        <f>'Рейтинговая таблица организаций'!#REF!</f>
        <v>#REF!</v>
      </c>
      <c r="N562" s="31" t="e">
        <f>'Рейтинговая таблица организаций'!#REF!</f>
        <v>#REF!</v>
      </c>
      <c r="O562" s="31" t="e">
        <f>'Рейтинговая таблица организаций'!#REF!</f>
        <v>#REF!</v>
      </c>
      <c r="P562" s="31" t="e">
        <f>'Рейтинговая таблица организаций'!#REF!</f>
        <v>#REF!</v>
      </c>
      <c r="Q562" s="35" t="e">
        <f>'Рейтинговая таблица организаций'!#REF!</f>
        <v>#REF!</v>
      </c>
      <c r="R562" s="31" t="e">
        <f>'Рейтинговая таблица организаций'!#REF!</f>
        <v>#REF!</v>
      </c>
      <c r="S562" s="31" t="e">
        <f>'Рейтинговая таблица организаций'!#REF!</f>
        <v>#REF!</v>
      </c>
      <c r="T562" s="31" t="e">
        <f>'Рейтинговая таблица организаций'!#REF!</f>
        <v>#REF!</v>
      </c>
      <c r="U562" s="35" t="e">
        <f>'Рейтинговая таблица организаций'!#REF!</f>
        <v>#REF!</v>
      </c>
      <c r="V562" s="36" t="e">
        <f>'Рейтинговая таблица организаций'!#REF!</f>
        <v>#REF!</v>
      </c>
    </row>
    <row r="563" spans="1:22">
      <c r="A563" s="33" t="e">
        <f>'бланки '!#REF!</f>
        <v>#REF!</v>
      </c>
      <c r="B563" s="33" t="e">
        <f>'Рейтинговая таблица организаций'!#REF!</f>
        <v>#REF!</v>
      </c>
      <c r="C563" s="31" t="e">
        <f>'Рейтинговая таблица организаций'!#REF!</f>
        <v>#REF!</v>
      </c>
      <c r="D563" s="31" t="e">
        <f>'Рейтинговая таблица организаций'!#REF!</f>
        <v>#REF!</v>
      </c>
      <c r="E563" s="31" t="e">
        <f>'Рейтинговая таблица организаций'!#REF!</f>
        <v>#REF!</v>
      </c>
      <c r="F563" s="35" t="e">
        <f>'Рейтинговая таблица организаций'!#REF!</f>
        <v>#REF!</v>
      </c>
      <c r="G563" s="31" t="e">
        <f>'Рейтинговая таблица организаций'!#REF!</f>
        <v>#REF!</v>
      </c>
      <c r="H563" s="31" t="e">
        <f>'Рейтинговая таблица организаций'!#REF!</f>
        <v>#REF!</v>
      </c>
      <c r="I563" s="35" t="e">
        <f>'Рейтинговая таблица организаций'!#REF!</f>
        <v>#REF!</v>
      </c>
      <c r="J563" s="31" t="e">
        <f>'Рейтинговая таблица организаций'!#REF!</f>
        <v>#REF!</v>
      </c>
      <c r="K563" s="32" t="e">
        <f>'Рейтинговая таблица организаций'!#REF!</f>
        <v>#REF!</v>
      </c>
      <c r="L563" s="32" t="e">
        <f>'Рейтинговая таблица организаций'!#REF!</f>
        <v>#REF!</v>
      </c>
      <c r="M563" s="35" t="e">
        <f>'Рейтинговая таблица организаций'!#REF!</f>
        <v>#REF!</v>
      </c>
      <c r="N563" s="31" t="e">
        <f>'Рейтинговая таблица организаций'!#REF!</f>
        <v>#REF!</v>
      </c>
      <c r="O563" s="31" t="e">
        <f>'Рейтинговая таблица организаций'!#REF!</f>
        <v>#REF!</v>
      </c>
      <c r="P563" s="31" t="e">
        <f>'Рейтинговая таблица организаций'!#REF!</f>
        <v>#REF!</v>
      </c>
      <c r="Q563" s="35" t="e">
        <f>'Рейтинговая таблица организаций'!#REF!</f>
        <v>#REF!</v>
      </c>
      <c r="R563" s="31" t="e">
        <f>'Рейтинговая таблица организаций'!#REF!</f>
        <v>#REF!</v>
      </c>
      <c r="S563" s="31" t="e">
        <f>'Рейтинговая таблица организаций'!#REF!</f>
        <v>#REF!</v>
      </c>
      <c r="T563" s="31" t="e">
        <f>'Рейтинговая таблица организаций'!#REF!</f>
        <v>#REF!</v>
      </c>
      <c r="U563" s="35" t="e">
        <f>'Рейтинговая таблица организаций'!#REF!</f>
        <v>#REF!</v>
      </c>
      <c r="V563" s="36" t="e">
        <f>'Рейтинговая таблица организаций'!#REF!</f>
        <v>#REF!</v>
      </c>
    </row>
    <row r="564" spans="1:22">
      <c r="A564" s="33" t="e">
        <f>'бланки '!#REF!</f>
        <v>#REF!</v>
      </c>
      <c r="B564" s="33" t="e">
        <f>'Рейтинговая таблица организаций'!#REF!</f>
        <v>#REF!</v>
      </c>
      <c r="C564" s="31" t="e">
        <f>'Рейтинговая таблица организаций'!#REF!</f>
        <v>#REF!</v>
      </c>
      <c r="D564" s="31" t="e">
        <f>'Рейтинговая таблица организаций'!#REF!</f>
        <v>#REF!</v>
      </c>
      <c r="E564" s="31" t="e">
        <f>'Рейтинговая таблица организаций'!#REF!</f>
        <v>#REF!</v>
      </c>
      <c r="F564" s="35" t="e">
        <f>'Рейтинговая таблица организаций'!#REF!</f>
        <v>#REF!</v>
      </c>
      <c r="G564" s="31" t="e">
        <f>'Рейтинговая таблица организаций'!#REF!</f>
        <v>#REF!</v>
      </c>
      <c r="H564" s="31" t="e">
        <f>'Рейтинговая таблица организаций'!#REF!</f>
        <v>#REF!</v>
      </c>
      <c r="I564" s="35" t="e">
        <f>'Рейтинговая таблица организаций'!#REF!</f>
        <v>#REF!</v>
      </c>
      <c r="J564" s="31" t="e">
        <f>'Рейтинговая таблица организаций'!#REF!</f>
        <v>#REF!</v>
      </c>
      <c r="K564" s="32" t="e">
        <f>'Рейтинговая таблица организаций'!#REF!</f>
        <v>#REF!</v>
      </c>
      <c r="L564" s="32" t="e">
        <f>'Рейтинговая таблица организаций'!#REF!</f>
        <v>#REF!</v>
      </c>
      <c r="M564" s="35" t="e">
        <f>'Рейтинговая таблица организаций'!#REF!</f>
        <v>#REF!</v>
      </c>
      <c r="N564" s="31" t="e">
        <f>'Рейтинговая таблица организаций'!#REF!</f>
        <v>#REF!</v>
      </c>
      <c r="O564" s="31" t="e">
        <f>'Рейтинговая таблица организаций'!#REF!</f>
        <v>#REF!</v>
      </c>
      <c r="P564" s="31" t="e">
        <f>'Рейтинговая таблица организаций'!#REF!</f>
        <v>#REF!</v>
      </c>
      <c r="Q564" s="35" t="e">
        <f>'Рейтинговая таблица организаций'!#REF!</f>
        <v>#REF!</v>
      </c>
      <c r="R564" s="31" t="e">
        <f>'Рейтинговая таблица организаций'!#REF!</f>
        <v>#REF!</v>
      </c>
      <c r="S564" s="31" t="e">
        <f>'Рейтинговая таблица организаций'!#REF!</f>
        <v>#REF!</v>
      </c>
      <c r="T564" s="31" t="e">
        <f>'Рейтинговая таблица организаций'!#REF!</f>
        <v>#REF!</v>
      </c>
      <c r="U564" s="35" t="e">
        <f>'Рейтинговая таблица организаций'!#REF!</f>
        <v>#REF!</v>
      </c>
      <c r="V564" s="36" t="e">
        <f>'Рейтинговая таблица организаций'!#REF!</f>
        <v>#REF!</v>
      </c>
    </row>
    <row r="565" spans="1:22">
      <c r="A565" s="33" t="e">
        <f>'бланки '!#REF!</f>
        <v>#REF!</v>
      </c>
      <c r="B565" s="33" t="e">
        <f>'Рейтинговая таблица организаций'!#REF!</f>
        <v>#REF!</v>
      </c>
      <c r="C565" s="31" t="e">
        <f>'Рейтинговая таблица организаций'!#REF!</f>
        <v>#REF!</v>
      </c>
      <c r="D565" s="31" t="e">
        <f>'Рейтинговая таблица организаций'!#REF!</f>
        <v>#REF!</v>
      </c>
      <c r="E565" s="31" t="e">
        <f>'Рейтинговая таблица организаций'!#REF!</f>
        <v>#REF!</v>
      </c>
      <c r="F565" s="35" t="e">
        <f>'Рейтинговая таблица организаций'!#REF!</f>
        <v>#REF!</v>
      </c>
      <c r="G565" s="31" t="e">
        <f>'Рейтинговая таблица организаций'!#REF!</f>
        <v>#REF!</v>
      </c>
      <c r="H565" s="31" t="e">
        <f>'Рейтинговая таблица организаций'!#REF!</f>
        <v>#REF!</v>
      </c>
      <c r="I565" s="35" t="e">
        <f>'Рейтинговая таблица организаций'!#REF!</f>
        <v>#REF!</v>
      </c>
      <c r="J565" s="31" t="e">
        <f>'Рейтинговая таблица организаций'!#REF!</f>
        <v>#REF!</v>
      </c>
      <c r="K565" s="32" t="e">
        <f>'Рейтинговая таблица организаций'!#REF!</f>
        <v>#REF!</v>
      </c>
      <c r="L565" s="32" t="e">
        <f>'Рейтинговая таблица организаций'!#REF!</f>
        <v>#REF!</v>
      </c>
      <c r="M565" s="35" t="e">
        <f>'Рейтинговая таблица организаций'!#REF!</f>
        <v>#REF!</v>
      </c>
      <c r="N565" s="31" t="e">
        <f>'Рейтинговая таблица организаций'!#REF!</f>
        <v>#REF!</v>
      </c>
      <c r="O565" s="31" t="e">
        <f>'Рейтинговая таблица организаций'!#REF!</f>
        <v>#REF!</v>
      </c>
      <c r="P565" s="31" t="e">
        <f>'Рейтинговая таблица организаций'!#REF!</f>
        <v>#REF!</v>
      </c>
      <c r="Q565" s="35" t="e">
        <f>'Рейтинговая таблица организаций'!#REF!</f>
        <v>#REF!</v>
      </c>
      <c r="R565" s="31" t="e">
        <f>'Рейтинговая таблица организаций'!#REF!</f>
        <v>#REF!</v>
      </c>
      <c r="S565" s="31" t="e">
        <f>'Рейтинговая таблица организаций'!#REF!</f>
        <v>#REF!</v>
      </c>
      <c r="T565" s="31" t="e">
        <f>'Рейтинговая таблица организаций'!#REF!</f>
        <v>#REF!</v>
      </c>
      <c r="U565" s="35" t="e">
        <f>'Рейтинговая таблица организаций'!#REF!</f>
        <v>#REF!</v>
      </c>
      <c r="V565" s="36" t="e">
        <f>'Рейтинговая таблица организаций'!#REF!</f>
        <v>#REF!</v>
      </c>
    </row>
    <row r="566" spans="1:22">
      <c r="A566" s="33" t="e">
        <f>'бланки '!#REF!</f>
        <v>#REF!</v>
      </c>
      <c r="B566" s="33" t="e">
        <f>'Рейтинговая таблица организаций'!#REF!</f>
        <v>#REF!</v>
      </c>
      <c r="C566" s="31" t="e">
        <f>'Рейтинговая таблица организаций'!#REF!</f>
        <v>#REF!</v>
      </c>
      <c r="D566" s="31" t="e">
        <f>'Рейтинговая таблица организаций'!#REF!</f>
        <v>#REF!</v>
      </c>
      <c r="E566" s="31" t="e">
        <f>'Рейтинговая таблица организаций'!#REF!</f>
        <v>#REF!</v>
      </c>
      <c r="F566" s="35" t="e">
        <f>'Рейтинговая таблица организаций'!#REF!</f>
        <v>#REF!</v>
      </c>
      <c r="G566" s="31" t="e">
        <f>'Рейтинговая таблица организаций'!#REF!</f>
        <v>#REF!</v>
      </c>
      <c r="H566" s="31" t="e">
        <f>'Рейтинговая таблица организаций'!#REF!</f>
        <v>#REF!</v>
      </c>
      <c r="I566" s="35" t="e">
        <f>'Рейтинговая таблица организаций'!#REF!</f>
        <v>#REF!</v>
      </c>
      <c r="J566" s="31" t="e">
        <f>'Рейтинговая таблица организаций'!#REF!</f>
        <v>#REF!</v>
      </c>
      <c r="K566" s="32" t="e">
        <f>'Рейтинговая таблица организаций'!#REF!</f>
        <v>#REF!</v>
      </c>
      <c r="L566" s="32" t="e">
        <f>'Рейтинговая таблица организаций'!#REF!</f>
        <v>#REF!</v>
      </c>
      <c r="M566" s="35" t="e">
        <f>'Рейтинговая таблица организаций'!#REF!</f>
        <v>#REF!</v>
      </c>
      <c r="N566" s="31" t="e">
        <f>'Рейтинговая таблица организаций'!#REF!</f>
        <v>#REF!</v>
      </c>
      <c r="O566" s="31" t="e">
        <f>'Рейтинговая таблица организаций'!#REF!</f>
        <v>#REF!</v>
      </c>
      <c r="P566" s="31" t="e">
        <f>'Рейтинговая таблица организаций'!#REF!</f>
        <v>#REF!</v>
      </c>
      <c r="Q566" s="35" t="e">
        <f>'Рейтинговая таблица организаций'!#REF!</f>
        <v>#REF!</v>
      </c>
      <c r="R566" s="31" t="e">
        <f>'Рейтинговая таблица организаций'!#REF!</f>
        <v>#REF!</v>
      </c>
      <c r="S566" s="31" t="e">
        <f>'Рейтинговая таблица организаций'!#REF!</f>
        <v>#REF!</v>
      </c>
      <c r="T566" s="31" t="e">
        <f>'Рейтинговая таблица организаций'!#REF!</f>
        <v>#REF!</v>
      </c>
      <c r="U566" s="35" t="e">
        <f>'Рейтинговая таблица организаций'!#REF!</f>
        <v>#REF!</v>
      </c>
      <c r="V566" s="36" t="e">
        <f>'Рейтинговая таблица организаций'!#REF!</f>
        <v>#REF!</v>
      </c>
    </row>
    <row r="567" spans="1:22">
      <c r="A567" s="33" t="e">
        <f>'бланки '!#REF!</f>
        <v>#REF!</v>
      </c>
      <c r="B567" s="33" t="e">
        <f>'Рейтинговая таблица организаций'!#REF!</f>
        <v>#REF!</v>
      </c>
      <c r="C567" s="31" t="e">
        <f>'Рейтинговая таблица организаций'!#REF!</f>
        <v>#REF!</v>
      </c>
      <c r="D567" s="31" t="e">
        <f>'Рейтинговая таблица организаций'!#REF!</f>
        <v>#REF!</v>
      </c>
      <c r="E567" s="31" t="e">
        <f>'Рейтинговая таблица организаций'!#REF!</f>
        <v>#REF!</v>
      </c>
      <c r="F567" s="35" t="e">
        <f>'Рейтинговая таблица организаций'!#REF!</f>
        <v>#REF!</v>
      </c>
      <c r="G567" s="31" t="e">
        <f>'Рейтинговая таблица организаций'!#REF!</f>
        <v>#REF!</v>
      </c>
      <c r="H567" s="31" t="e">
        <f>'Рейтинговая таблица организаций'!#REF!</f>
        <v>#REF!</v>
      </c>
      <c r="I567" s="35" t="e">
        <f>'Рейтинговая таблица организаций'!#REF!</f>
        <v>#REF!</v>
      </c>
      <c r="J567" s="31" t="e">
        <f>'Рейтинговая таблица организаций'!#REF!</f>
        <v>#REF!</v>
      </c>
      <c r="K567" s="32" t="e">
        <f>'Рейтинговая таблица организаций'!#REF!</f>
        <v>#REF!</v>
      </c>
      <c r="L567" s="32" t="e">
        <f>'Рейтинговая таблица организаций'!#REF!</f>
        <v>#REF!</v>
      </c>
      <c r="M567" s="35" t="e">
        <f>'Рейтинговая таблица организаций'!#REF!</f>
        <v>#REF!</v>
      </c>
      <c r="N567" s="31" t="e">
        <f>'Рейтинговая таблица организаций'!#REF!</f>
        <v>#REF!</v>
      </c>
      <c r="O567" s="31" t="e">
        <f>'Рейтинговая таблица организаций'!#REF!</f>
        <v>#REF!</v>
      </c>
      <c r="P567" s="31" t="e">
        <f>'Рейтинговая таблица организаций'!#REF!</f>
        <v>#REF!</v>
      </c>
      <c r="Q567" s="35" t="e">
        <f>'Рейтинговая таблица организаций'!#REF!</f>
        <v>#REF!</v>
      </c>
      <c r="R567" s="31" t="e">
        <f>'Рейтинговая таблица организаций'!#REF!</f>
        <v>#REF!</v>
      </c>
      <c r="S567" s="31" t="e">
        <f>'Рейтинговая таблица организаций'!#REF!</f>
        <v>#REF!</v>
      </c>
      <c r="T567" s="31" t="e">
        <f>'Рейтинговая таблица организаций'!#REF!</f>
        <v>#REF!</v>
      </c>
      <c r="U567" s="35" t="e">
        <f>'Рейтинговая таблица организаций'!#REF!</f>
        <v>#REF!</v>
      </c>
      <c r="V567" s="36" t="e">
        <f>'Рейтинговая таблица организаций'!#REF!</f>
        <v>#REF!</v>
      </c>
    </row>
    <row r="568" spans="1:22">
      <c r="A568" s="33" t="e">
        <f>'бланки '!#REF!</f>
        <v>#REF!</v>
      </c>
      <c r="B568" s="33" t="e">
        <f>'Рейтинговая таблица организаций'!#REF!</f>
        <v>#REF!</v>
      </c>
      <c r="C568" s="31" t="e">
        <f>'Рейтинговая таблица организаций'!#REF!</f>
        <v>#REF!</v>
      </c>
      <c r="D568" s="31" t="e">
        <f>'Рейтинговая таблица организаций'!#REF!</f>
        <v>#REF!</v>
      </c>
      <c r="E568" s="31" t="e">
        <f>'Рейтинговая таблица организаций'!#REF!</f>
        <v>#REF!</v>
      </c>
      <c r="F568" s="35" t="e">
        <f>'Рейтинговая таблица организаций'!#REF!</f>
        <v>#REF!</v>
      </c>
      <c r="G568" s="31" t="e">
        <f>'Рейтинговая таблица организаций'!#REF!</f>
        <v>#REF!</v>
      </c>
      <c r="H568" s="31" t="e">
        <f>'Рейтинговая таблица организаций'!#REF!</f>
        <v>#REF!</v>
      </c>
      <c r="I568" s="35" t="e">
        <f>'Рейтинговая таблица организаций'!#REF!</f>
        <v>#REF!</v>
      </c>
      <c r="J568" s="31" t="e">
        <f>'Рейтинговая таблица организаций'!#REF!</f>
        <v>#REF!</v>
      </c>
      <c r="K568" s="32" t="e">
        <f>'Рейтинговая таблица организаций'!#REF!</f>
        <v>#REF!</v>
      </c>
      <c r="L568" s="32" t="e">
        <f>'Рейтинговая таблица организаций'!#REF!</f>
        <v>#REF!</v>
      </c>
      <c r="M568" s="35" t="e">
        <f>'Рейтинговая таблица организаций'!#REF!</f>
        <v>#REF!</v>
      </c>
      <c r="N568" s="31" t="e">
        <f>'Рейтинговая таблица организаций'!#REF!</f>
        <v>#REF!</v>
      </c>
      <c r="O568" s="31" t="e">
        <f>'Рейтинговая таблица организаций'!#REF!</f>
        <v>#REF!</v>
      </c>
      <c r="P568" s="31" t="e">
        <f>'Рейтинговая таблица организаций'!#REF!</f>
        <v>#REF!</v>
      </c>
      <c r="Q568" s="35" t="e">
        <f>'Рейтинговая таблица организаций'!#REF!</f>
        <v>#REF!</v>
      </c>
      <c r="R568" s="31" t="e">
        <f>'Рейтинговая таблица организаций'!#REF!</f>
        <v>#REF!</v>
      </c>
      <c r="S568" s="31" t="e">
        <f>'Рейтинговая таблица организаций'!#REF!</f>
        <v>#REF!</v>
      </c>
      <c r="T568" s="31" t="e">
        <f>'Рейтинговая таблица организаций'!#REF!</f>
        <v>#REF!</v>
      </c>
      <c r="U568" s="35" t="e">
        <f>'Рейтинговая таблица организаций'!#REF!</f>
        <v>#REF!</v>
      </c>
      <c r="V568" s="36" t="e">
        <f>'Рейтинговая таблица организаций'!#REF!</f>
        <v>#REF!</v>
      </c>
    </row>
    <row r="569" spans="1:22">
      <c r="A569" s="33" t="e">
        <f>'бланки '!#REF!</f>
        <v>#REF!</v>
      </c>
      <c r="B569" s="33" t="e">
        <f>'Рейтинговая таблица организаций'!#REF!</f>
        <v>#REF!</v>
      </c>
      <c r="C569" s="31" t="e">
        <f>'Рейтинговая таблица организаций'!#REF!</f>
        <v>#REF!</v>
      </c>
      <c r="D569" s="31" t="e">
        <f>'Рейтинговая таблица организаций'!#REF!</f>
        <v>#REF!</v>
      </c>
      <c r="E569" s="31" t="e">
        <f>'Рейтинговая таблица организаций'!#REF!</f>
        <v>#REF!</v>
      </c>
      <c r="F569" s="35" t="e">
        <f>'Рейтинговая таблица организаций'!#REF!</f>
        <v>#REF!</v>
      </c>
      <c r="G569" s="31" t="e">
        <f>'Рейтинговая таблица организаций'!#REF!</f>
        <v>#REF!</v>
      </c>
      <c r="H569" s="31" t="e">
        <f>'Рейтинговая таблица организаций'!#REF!</f>
        <v>#REF!</v>
      </c>
      <c r="I569" s="35" t="e">
        <f>'Рейтинговая таблица организаций'!#REF!</f>
        <v>#REF!</v>
      </c>
      <c r="J569" s="31" t="e">
        <f>'Рейтинговая таблица организаций'!#REF!</f>
        <v>#REF!</v>
      </c>
      <c r="K569" s="32" t="e">
        <f>'Рейтинговая таблица организаций'!#REF!</f>
        <v>#REF!</v>
      </c>
      <c r="L569" s="32" t="e">
        <f>'Рейтинговая таблица организаций'!#REF!</f>
        <v>#REF!</v>
      </c>
      <c r="M569" s="35" t="e">
        <f>'Рейтинговая таблица организаций'!#REF!</f>
        <v>#REF!</v>
      </c>
      <c r="N569" s="31" t="e">
        <f>'Рейтинговая таблица организаций'!#REF!</f>
        <v>#REF!</v>
      </c>
      <c r="O569" s="31" t="e">
        <f>'Рейтинговая таблица организаций'!#REF!</f>
        <v>#REF!</v>
      </c>
      <c r="P569" s="31" t="e">
        <f>'Рейтинговая таблица организаций'!#REF!</f>
        <v>#REF!</v>
      </c>
      <c r="Q569" s="35" t="e">
        <f>'Рейтинговая таблица организаций'!#REF!</f>
        <v>#REF!</v>
      </c>
      <c r="R569" s="31" t="e">
        <f>'Рейтинговая таблица организаций'!#REF!</f>
        <v>#REF!</v>
      </c>
      <c r="S569" s="31" t="e">
        <f>'Рейтинговая таблица организаций'!#REF!</f>
        <v>#REF!</v>
      </c>
      <c r="T569" s="31" t="e">
        <f>'Рейтинговая таблица организаций'!#REF!</f>
        <v>#REF!</v>
      </c>
      <c r="U569" s="35" t="e">
        <f>'Рейтинговая таблица организаций'!#REF!</f>
        <v>#REF!</v>
      </c>
      <c r="V569" s="36" t="e">
        <f>'Рейтинговая таблица организаций'!#REF!</f>
        <v>#REF!</v>
      </c>
    </row>
    <row r="570" spans="1:22">
      <c r="A570" s="33" t="e">
        <f>'бланки '!#REF!</f>
        <v>#REF!</v>
      </c>
      <c r="B570" s="33" t="e">
        <f>'Рейтинговая таблица организаций'!#REF!</f>
        <v>#REF!</v>
      </c>
      <c r="C570" s="31" t="e">
        <f>'Рейтинговая таблица организаций'!#REF!</f>
        <v>#REF!</v>
      </c>
      <c r="D570" s="31" t="e">
        <f>'Рейтинговая таблица организаций'!#REF!</f>
        <v>#REF!</v>
      </c>
      <c r="E570" s="31" t="e">
        <f>'Рейтинговая таблица организаций'!#REF!</f>
        <v>#REF!</v>
      </c>
      <c r="F570" s="35" t="e">
        <f>'Рейтинговая таблица организаций'!#REF!</f>
        <v>#REF!</v>
      </c>
      <c r="G570" s="31" t="e">
        <f>'Рейтинговая таблица организаций'!#REF!</f>
        <v>#REF!</v>
      </c>
      <c r="H570" s="31" t="e">
        <f>'Рейтинговая таблица организаций'!#REF!</f>
        <v>#REF!</v>
      </c>
      <c r="I570" s="35" t="e">
        <f>'Рейтинговая таблица организаций'!#REF!</f>
        <v>#REF!</v>
      </c>
      <c r="J570" s="31" t="e">
        <f>'Рейтинговая таблица организаций'!#REF!</f>
        <v>#REF!</v>
      </c>
      <c r="K570" s="32" t="e">
        <f>'Рейтинговая таблица организаций'!#REF!</f>
        <v>#REF!</v>
      </c>
      <c r="L570" s="32" t="e">
        <f>'Рейтинговая таблица организаций'!#REF!</f>
        <v>#REF!</v>
      </c>
      <c r="M570" s="35" t="e">
        <f>'Рейтинговая таблица организаций'!#REF!</f>
        <v>#REF!</v>
      </c>
      <c r="N570" s="31" t="e">
        <f>'Рейтинговая таблица организаций'!#REF!</f>
        <v>#REF!</v>
      </c>
      <c r="O570" s="31" t="e">
        <f>'Рейтинговая таблица организаций'!#REF!</f>
        <v>#REF!</v>
      </c>
      <c r="P570" s="31" t="e">
        <f>'Рейтинговая таблица организаций'!#REF!</f>
        <v>#REF!</v>
      </c>
      <c r="Q570" s="35" t="e">
        <f>'Рейтинговая таблица организаций'!#REF!</f>
        <v>#REF!</v>
      </c>
      <c r="R570" s="31" t="e">
        <f>'Рейтинговая таблица организаций'!#REF!</f>
        <v>#REF!</v>
      </c>
      <c r="S570" s="31" t="e">
        <f>'Рейтинговая таблица организаций'!#REF!</f>
        <v>#REF!</v>
      </c>
      <c r="T570" s="31" t="e">
        <f>'Рейтинговая таблица организаций'!#REF!</f>
        <v>#REF!</v>
      </c>
      <c r="U570" s="35" t="e">
        <f>'Рейтинговая таблица организаций'!#REF!</f>
        <v>#REF!</v>
      </c>
      <c r="V570" s="36" t="e">
        <f>'Рейтинговая таблица организаций'!#REF!</f>
        <v>#REF!</v>
      </c>
    </row>
    <row r="571" spans="1:22">
      <c r="A571" s="33" t="e">
        <f>'бланки '!#REF!</f>
        <v>#REF!</v>
      </c>
      <c r="B571" s="33" t="e">
        <f>'Рейтинговая таблица организаций'!#REF!</f>
        <v>#REF!</v>
      </c>
      <c r="C571" s="31" t="e">
        <f>'Рейтинговая таблица организаций'!#REF!</f>
        <v>#REF!</v>
      </c>
      <c r="D571" s="31" t="e">
        <f>'Рейтинговая таблица организаций'!#REF!</f>
        <v>#REF!</v>
      </c>
      <c r="E571" s="31" t="e">
        <f>'Рейтинговая таблица организаций'!#REF!</f>
        <v>#REF!</v>
      </c>
      <c r="F571" s="35" t="e">
        <f>'Рейтинговая таблица организаций'!#REF!</f>
        <v>#REF!</v>
      </c>
      <c r="G571" s="31" t="e">
        <f>'Рейтинговая таблица организаций'!#REF!</f>
        <v>#REF!</v>
      </c>
      <c r="H571" s="31" t="e">
        <f>'Рейтинговая таблица организаций'!#REF!</f>
        <v>#REF!</v>
      </c>
      <c r="I571" s="35" t="e">
        <f>'Рейтинговая таблица организаций'!#REF!</f>
        <v>#REF!</v>
      </c>
      <c r="J571" s="31" t="e">
        <f>'Рейтинговая таблица организаций'!#REF!</f>
        <v>#REF!</v>
      </c>
      <c r="K571" s="32" t="e">
        <f>'Рейтинговая таблица организаций'!#REF!</f>
        <v>#REF!</v>
      </c>
      <c r="L571" s="32" t="e">
        <f>'Рейтинговая таблица организаций'!#REF!</f>
        <v>#REF!</v>
      </c>
      <c r="M571" s="35" t="e">
        <f>'Рейтинговая таблица организаций'!#REF!</f>
        <v>#REF!</v>
      </c>
      <c r="N571" s="31" t="e">
        <f>'Рейтинговая таблица организаций'!#REF!</f>
        <v>#REF!</v>
      </c>
      <c r="O571" s="31" t="e">
        <f>'Рейтинговая таблица организаций'!#REF!</f>
        <v>#REF!</v>
      </c>
      <c r="P571" s="31" t="e">
        <f>'Рейтинговая таблица организаций'!#REF!</f>
        <v>#REF!</v>
      </c>
      <c r="Q571" s="35" t="e">
        <f>'Рейтинговая таблица организаций'!#REF!</f>
        <v>#REF!</v>
      </c>
      <c r="R571" s="31" t="e">
        <f>'Рейтинговая таблица организаций'!#REF!</f>
        <v>#REF!</v>
      </c>
      <c r="S571" s="31" t="e">
        <f>'Рейтинговая таблица организаций'!#REF!</f>
        <v>#REF!</v>
      </c>
      <c r="T571" s="31" t="e">
        <f>'Рейтинговая таблица организаций'!#REF!</f>
        <v>#REF!</v>
      </c>
      <c r="U571" s="35" t="e">
        <f>'Рейтинговая таблица организаций'!#REF!</f>
        <v>#REF!</v>
      </c>
      <c r="V571" s="36" t="e">
        <f>'Рейтинговая таблица организаций'!#REF!</f>
        <v>#REF!</v>
      </c>
    </row>
    <row r="572" spans="1:22">
      <c r="A572" s="33" t="e">
        <f>'бланки '!#REF!</f>
        <v>#REF!</v>
      </c>
      <c r="B572" s="33" t="e">
        <f>'Рейтинговая таблица организаций'!#REF!</f>
        <v>#REF!</v>
      </c>
      <c r="C572" s="31" t="e">
        <f>'Рейтинговая таблица организаций'!#REF!</f>
        <v>#REF!</v>
      </c>
      <c r="D572" s="31" t="e">
        <f>'Рейтинговая таблица организаций'!#REF!</f>
        <v>#REF!</v>
      </c>
      <c r="E572" s="31" t="e">
        <f>'Рейтинговая таблица организаций'!#REF!</f>
        <v>#REF!</v>
      </c>
      <c r="F572" s="35" t="e">
        <f>'Рейтинговая таблица организаций'!#REF!</f>
        <v>#REF!</v>
      </c>
      <c r="G572" s="31" t="e">
        <f>'Рейтинговая таблица организаций'!#REF!</f>
        <v>#REF!</v>
      </c>
      <c r="H572" s="31" t="e">
        <f>'Рейтинговая таблица организаций'!#REF!</f>
        <v>#REF!</v>
      </c>
      <c r="I572" s="35" t="e">
        <f>'Рейтинговая таблица организаций'!#REF!</f>
        <v>#REF!</v>
      </c>
      <c r="J572" s="31" t="e">
        <f>'Рейтинговая таблица организаций'!#REF!</f>
        <v>#REF!</v>
      </c>
      <c r="K572" s="32" t="e">
        <f>'Рейтинговая таблица организаций'!#REF!</f>
        <v>#REF!</v>
      </c>
      <c r="L572" s="32" t="e">
        <f>'Рейтинговая таблица организаций'!#REF!</f>
        <v>#REF!</v>
      </c>
      <c r="M572" s="35" t="e">
        <f>'Рейтинговая таблица организаций'!#REF!</f>
        <v>#REF!</v>
      </c>
      <c r="N572" s="31" t="e">
        <f>'Рейтинговая таблица организаций'!#REF!</f>
        <v>#REF!</v>
      </c>
      <c r="O572" s="31" t="e">
        <f>'Рейтинговая таблица организаций'!#REF!</f>
        <v>#REF!</v>
      </c>
      <c r="P572" s="31" t="e">
        <f>'Рейтинговая таблица организаций'!#REF!</f>
        <v>#REF!</v>
      </c>
      <c r="Q572" s="35" t="e">
        <f>'Рейтинговая таблица организаций'!#REF!</f>
        <v>#REF!</v>
      </c>
      <c r="R572" s="31" t="e">
        <f>'Рейтинговая таблица организаций'!#REF!</f>
        <v>#REF!</v>
      </c>
      <c r="S572" s="31" t="e">
        <f>'Рейтинговая таблица организаций'!#REF!</f>
        <v>#REF!</v>
      </c>
      <c r="T572" s="31" t="e">
        <f>'Рейтинговая таблица организаций'!#REF!</f>
        <v>#REF!</v>
      </c>
      <c r="U572" s="35" t="e">
        <f>'Рейтинговая таблица организаций'!#REF!</f>
        <v>#REF!</v>
      </c>
      <c r="V572" s="36" t="e">
        <f>'Рейтинговая таблица организаций'!#REF!</f>
        <v>#REF!</v>
      </c>
    </row>
    <row r="573" spans="1:22">
      <c r="A573" s="33" t="e">
        <f>'бланки '!#REF!</f>
        <v>#REF!</v>
      </c>
      <c r="B573" s="33" t="e">
        <f>'Рейтинговая таблица организаций'!#REF!</f>
        <v>#REF!</v>
      </c>
      <c r="C573" s="31" t="e">
        <f>'Рейтинговая таблица организаций'!#REF!</f>
        <v>#REF!</v>
      </c>
      <c r="D573" s="31" t="e">
        <f>'Рейтинговая таблица организаций'!#REF!</f>
        <v>#REF!</v>
      </c>
      <c r="E573" s="31" t="e">
        <f>'Рейтинговая таблица организаций'!#REF!</f>
        <v>#REF!</v>
      </c>
      <c r="F573" s="35" t="e">
        <f>'Рейтинговая таблица организаций'!#REF!</f>
        <v>#REF!</v>
      </c>
      <c r="G573" s="31" t="e">
        <f>'Рейтинговая таблица организаций'!#REF!</f>
        <v>#REF!</v>
      </c>
      <c r="H573" s="31" t="e">
        <f>'Рейтинговая таблица организаций'!#REF!</f>
        <v>#REF!</v>
      </c>
      <c r="I573" s="35" t="e">
        <f>'Рейтинговая таблица организаций'!#REF!</f>
        <v>#REF!</v>
      </c>
      <c r="J573" s="31" t="e">
        <f>'Рейтинговая таблица организаций'!#REF!</f>
        <v>#REF!</v>
      </c>
      <c r="K573" s="32" t="e">
        <f>'Рейтинговая таблица организаций'!#REF!</f>
        <v>#REF!</v>
      </c>
      <c r="L573" s="32" t="e">
        <f>'Рейтинговая таблица организаций'!#REF!</f>
        <v>#REF!</v>
      </c>
      <c r="M573" s="35" t="e">
        <f>'Рейтинговая таблица организаций'!#REF!</f>
        <v>#REF!</v>
      </c>
      <c r="N573" s="31" t="e">
        <f>'Рейтинговая таблица организаций'!#REF!</f>
        <v>#REF!</v>
      </c>
      <c r="O573" s="31" t="e">
        <f>'Рейтинговая таблица организаций'!#REF!</f>
        <v>#REF!</v>
      </c>
      <c r="P573" s="31" t="e">
        <f>'Рейтинговая таблица организаций'!#REF!</f>
        <v>#REF!</v>
      </c>
      <c r="Q573" s="35" t="e">
        <f>'Рейтинговая таблица организаций'!#REF!</f>
        <v>#REF!</v>
      </c>
      <c r="R573" s="31" t="e">
        <f>'Рейтинговая таблица организаций'!#REF!</f>
        <v>#REF!</v>
      </c>
      <c r="S573" s="31" t="e">
        <f>'Рейтинговая таблица организаций'!#REF!</f>
        <v>#REF!</v>
      </c>
      <c r="T573" s="31" t="e">
        <f>'Рейтинговая таблица организаций'!#REF!</f>
        <v>#REF!</v>
      </c>
      <c r="U573" s="35" t="e">
        <f>'Рейтинговая таблица организаций'!#REF!</f>
        <v>#REF!</v>
      </c>
      <c r="V573" s="36" t="e">
        <f>'Рейтинговая таблица организаций'!#REF!</f>
        <v>#REF!</v>
      </c>
    </row>
    <row r="574" spans="1:22">
      <c r="A574" s="33" t="e">
        <f>'бланки '!#REF!</f>
        <v>#REF!</v>
      </c>
      <c r="B574" s="33" t="e">
        <f>'Рейтинговая таблица организаций'!#REF!</f>
        <v>#REF!</v>
      </c>
      <c r="C574" s="31" t="e">
        <f>'Рейтинговая таблица организаций'!#REF!</f>
        <v>#REF!</v>
      </c>
      <c r="D574" s="31" t="e">
        <f>'Рейтинговая таблица организаций'!#REF!</f>
        <v>#REF!</v>
      </c>
      <c r="E574" s="31" t="e">
        <f>'Рейтинговая таблица организаций'!#REF!</f>
        <v>#REF!</v>
      </c>
      <c r="F574" s="35" t="e">
        <f>'Рейтинговая таблица организаций'!#REF!</f>
        <v>#REF!</v>
      </c>
      <c r="G574" s="31" t="e">
        <f>'Рейтинговая таблица организаций'!#REF!</f>
        <v>#REF!</v>
      </c>
      <c r="H574" s="31" t="e">
        <f>'Рейтинговая таблица организаций'!#REF!</f>
        <v>#REF!</v>
      </c>
      <c r="I574" s="35" t="e">
        <f>'Рейтинговая таблица организаций'!#REF!</f>
        <v>#REF!</v>
      </c>
      <c r="J574" s="31" t="e">
        <f>'Рейтинговая таблица организаций'!#REF!</f>
        <v>#REF!</v>
      </c>
      <c r="K574" s="32" t="e">
        <f>'Рейтинговая таблица организаций'!#REF!</f>
        <v>#REF!</v>
      </c>
      <c r="L574" s="32" t="e">
        <f>'Рейтинговая таблица организаций'!#REF!</f>
        <v>#REF!</v>
      </c>
      <c r="M574" s="35" t="e">
        <f>'Рейтинговая таблица организаций'!#REF!</f>
        <v>#REF!</v>
      </c>
      <c r="N574" s="31" t="e">
        <f>'Рейтинговая таблица организаций'!#REF!</f>
        <v>#REF!</v>
      </c>
      <c r="O574" s="31" t="e">
        <f>'Рейтинговая таблица организаций'!#REF!</f>
        <v>#REF!</v>
      </c>
      <c r="P574" s="31" t="e">
        <f>'Рейтинговая таблица организаций'!#REF!</f>
        <v>#REF!</v>
      </c>
      <c r="Q574" s="35" t="e">
        <f>'Рейтинговая таблица организаций'!#REF!</f>
        <v>#REF!</v>
      </c>
      <c r="R574" s="31" t="e">
        <f>'Рейтинговая таблица организаций'!#REF!</f>
        <v>#REF!</v>
      </c>
      <c r="S574" s="31" t="e">
        <f>'Рейтинговая таблица организаций'!#REF!</f>
        <v>#REF!</v>
      </c>
      <c r="T574" s="31" t="e">
        <f>'Рейтинговая таблица организаций'!#REF!</f>
        <v>#REF!</v>
      </c>
      <c r="U574" s="35" t="e">
        <f>'Рейтинговая таблица организаций'!#REF!</f>
        <v>#REF!</v>
      </c>
      <c r="V574" s="36" t="e">
        <f>'Рейтинговая таблица организаций'!#REF!</f>
        <v>#REF!</v>
      </c>
    </row>
    <row r="575" spans="1:22">
      <c r="A575" s="33" t="e">
        <f>'бланки '!#REF!</f>
        <v>#REF!</v>
      </c>
      <c r="B575" s="33" t="e">
        <f>'Рейтинговая таблица организаций'!#REF!</f>
        <v>#REF!</v>
      </c>
      <c r="C575" s="31" t="e">
        <f>'Рейтинговая таблица организаций'!#REF!</f>
        <v>#REF!</v>
      </c>
      <c r="D575" s="31" t="e">
        <f>'Рейтинговая таблица организаций'!#REF!</f>
        <v>#REF!</v>
      </c>
      <c r="E575" s="31" t="e">
        <f>'Рейтинговая таблица организаций'!#REF!</f>
        <v>#REF!</v>
      </c>
      <c r="F575" s="35" t="e">
        <f>'Рейтинговая таблица организаций'!#REF!</f>
        <v>#REF!</v>
      </c>
      <c r="G575" s="31" t="e">
        <f>'Рейтинговая таблица организаций'!#REF!</f>
        <v>#REF!</v>
      </c>
      <c r="H575" s="31" t="e">
        <f>'Рейтинговая таблица организаций'!#REF!</f>
        <v>#REF!</v>
      </c>
      <c r="I575" s="35" t="e">
        <f>'Рейтинговая таблица организаций'!#REF!</f>
        <v>#REF!</v>
      </c>
      <c r="J575" s="31" t="e">
        <f>'Рейтинговая таблица организаций'!#REF!</f>
        <v>#REF!</v>
      </c>
      <c r="K575" s="32" t="e">
        <f>'Рейтинговая таблица организаций'!#REF!</f>
        <v>#REF!</v>
      </c>
      <c r="L575" s="32" t="e">
        <f>'Рейтинговая таблица организаций'!#REF!</f>
        <v>#REF!</v>
      </c>
      <c r="M575" s="35" t="e">
        <f>'Рейтинговая таблица организаций'!#REF!</f>
        <v>#REF!</v>
      </c>
      <c r="N575" s="31" t="e">
        <f>'Рейтинговая таблица организаций'!#REF!</f>
        <v>#REF!</v>
      </c>
      <c r="O575" s="31" t="e">
        <f>'Рейтинговая таблица организаций'!#REF!</f>
        <v>#REF!</v>
      </c>
      <c r="P575" s="31" t="e">
        <f>'Рейтинговая таблица организаций'!#REF!</f>
        <v>#REF!</v>
      </c>
      <c r="Q575" s="35" t="e">
        <f>'Рейтинговая таблица организаций'!#REF!</f>
        <v>#REF!</v>
      </c>
      <c r="R575" s="31" t="e">
        <f>'Рейтинговая таблица организаций'!#REF!</f>
        <v>#REF!</v>
      </c>
      <c r="S575" s="31" t="e">
        <f>'Рейтинговая таблица организаций'!#REF!</f>
        <v>#REF!</v>
      </c>
      <c r="T575" s="31" t="e">
        <f>'Рейтинговая таблица организаций'!#REF!</f>
        <v>#REF!</v>
      </c>
      <c r="U575" s="35" t="e">
        <f>'Рейтинговая таблица организаций'!#REF!</f>
        <v>#REF!</v>
      </c>
      <c r="V575" s="36" t="e">
        <f>'Рейтинговая таблица организаций'!#REF!</f>
        <v>#REF!</v>
      </c>
    </row>
    <row r="576" spans="1:22">
      <c r="A576" s="33" t="e">
        <f>'бланки '!#REF!</f>
        <v>#REF!</v>
      </c>
      <c r="B576" s="33" t="e">
        <f>'Рейтинговая таблица организаций'!#REF!</f>
        <v>#REF!</v>
      </c>
      <c r="C576" s="31" t="e">
        <f>'Рейтинговая таблица организаций'!#REF!</f>
        <v>#REF!</v>
      </c>
      <c r="D576" s="31" t="e">
        <f>'Рейтинговая таблица организаций'!#REF!</f>
        <v>#REF!</v>
      </c>
      <c r="E576" s="31" t="e">
        <f>'Рейтинговая таблица организаций'!#REF!</f>
        <v>#REF!</v>
      </c>
      <c r="F576" s="35" t="e">
        <f>'Рейтинговая таблица организаций'!#REF!</f>
        <v>#REF!</v>
      </c>
      <c r="G576" s="31" t="e">
        <f>'Рейтинговая таблица организаций'!#REF!</f>
        <v>#REF!</v>
      </c>
      <c r="H576" s="31" t="e">
        <f>'Рейтинговая таблица организаций'!#REF!</f>
        <v>#REF!</v>
      </c>
      <c r="I576" s="35" t="e">
        <f>'Рейтинговая таблица организаций'!#REF!</f>
        <v>#REF!</v>
      </c>
      <c r="J576" s="31" t="e">
        <f>'Рейтинговая таблица организаций'!#REF!</f>
        <v>#REF!</v>
      </c>
      <c r="K576" s="32" t="e">
        <f>'Рейтинговая таблица организаций'!#REF!</f>
        <v>#REF!</v>
      </c>
      <c r="L576" s="32" t="e">
        <f>'Рейтинговая таблица организаций'!#REF!</f>
        <v>#REF!</v>
      </c>
      <c r="M576" s="35" t="e">
        <f>'Рейтинговая таблица организаций'!#REF!</f>
        <v>#REF!</v>
      </c>
      <c r="N576" s="31" t="e">
        <f>'Рейтинговая таблица организаций'!#REF!</f>
        <v>#REF!</v>
      </c>
      <c r="O576" s="31" t="e">
        <f>'Рейтинговая таблица организаций'!#REF!</f>
        <v>#REF!</v>
      </c>
      <c r="P576" s="31" t="e">
        <f>'Рейтинговая таблица организаций'!#REF!</f>
        <v>#REF!</v>
      </c>
      <c r="Q576" s="35" t="e">
        <f>'Рейтинговая таблица организаций'!#REF!</f>
        <v>#REF!</v>
      </c>
      <c r="R576" s="31" t="e">
        <f>'Рейтинговая таблица организаций'!#REF!</f>
        <v>#REF!</v>
      </c>
      <c r="S576" s="31" t="e">
        <f>'Рейтинговая таблица организаций'!#REF!</f>
        <v>#REF!</v>
      </c>
      <c r="T576" s="31" t="e">
        <f>'Рейтинговая таблица организаций'!#REF!</f>
        <v>#REF!</v>
      </c>
      <c r="U576" s="35" t="e">
        <f>'Рейтинговая таблица организаций'!#REF!</f>
        <v>#REF!</v>
      </c>
      <c r="V576" s="36" t="e">
        <f>'Рейтинговая таблица организаций'!#REF!</f>
        <v>#REF!</v>
      </c>
    </row>
    <row r="577" spans="1:22">
      <c r="A577" s="33" t="e">
        <f>'бланки '!#REF!</f>
        <v>#REF!</v>
      </c>
      <c r="B577" s="33" t="e">
        <f>'Рейтинговая таблица организаций'!#REF!</f>
        <v>#REF!</v>
      </c>
      <c r="C577" s="31" t="e">
        <f>'Рейтинговая таблица организаций'!#REF!</f>
        <v>#REF!</v>
      </c>
      <c r="D577" s="31" t="e">
        <f>'Рейтинговая таблица организаций'!#REF!</f>
        <v>#REF!</v>
      </c>
      <c r="E577" s="31" t="e">
        <f>'Рейтинговая таблица организаций'!#REF!</f>
        <v>#REF!</v>
      </c>
      <c r="F577" s="35" t="e">
        <f>'Рейтинговая таблица организаций'!#REF!</f>
        <v>#REF!</v>
      </c>
      <c r="G577" s="31" t="e">
        <f>'Рейтинговая таблица организаций'!#REF!</f>
        <v>#REF!</v>
      </c>
      <c r="H577" s="31" t="e">
        <f>'Рейтинговая таблица организаций'!#REF!</f>
        <v>#REF!</v>
      </c>
      <c r="I577" s="35" t="e">
        <f>'Рейтинговая таблица организаций'!#REF!</f>
        <v>#REF!</v>
      </c>
      <c r="J577" s="31" t="e">
        <f>'Рейтинговая таблица организаций'!#REF!</f>
        <v>#REF!</v>
      </c>
      <c r="K577" s="32" t="e">
        <f>'Рейтинговая таблица организаций'!#REF!</f>
        <v>#REF!</v>
      </c>
      <c r="L577" s="32" t="e">
        <f>'Рейтинговая таблица организаций'!#REF!</f>
        <v>#REF!</v>
      </c>
      <c r="M577" s="35" t="e">
        <f>'Рейтинговая таблица организаций'!#REF!</f>
        <v>#REF!</v>
      </c>
      <c r="N577" s="31" t="e">
        <f>'Рейтинговая таблица организаций'!#REF!</f>
        <v>#REF!</v>
      </c>
      <c r="O577" s="31" t="e">
        <f>'Рейтинговая таблица организаций'!#REF!</f>
        <v>#REF!</v>
      </c>
      <c r="P577" s="31" t="e">
        <f>'Рейтинговая таблица организаций'!#REF!</f>
        <v>#REF!</v>
      </c>
      <c r="Q577" s="35" t="e">
        <f>'Рейтинговая таблица организаций'!#REF!</f>
        <v>#REF!</v>
      </c>
      <c r="R577" s="31" t="e">
        <f>'Рейтинговая таблица организаций'!#REF!</f>
        <v>#REF!</v>
      </c>
      <c r="S577" s="31" t="e">
        <f>'Рейтинговая таблица организаций'!#REF!</f>
        <v>#REF!</v>
      </c>
      <c r="T577" s="31" t="e">
        <f>'Рейтинговая таблица организаций'!#REF!</f>
        <v>#REF!</v>
      </c>
      <c r="U577" s="35" t="e">
        <f>'Рейтинговая таблица организаций'!#REF!</f>
        <v>#REF!</v>
      </c>
      <c r="V577" s="36" t="e">
        <f>'Рейтинговая таблица организаций'!#REF!</f>
        <v>#REF!</v>
      </c>
    </row>
    <row r="578" spans="1:22">
      <c r="A578" s="33" t="e">
        <f>'бланки '!#REF!</f>
        <v>#REF!</v>
      </c>
      <c r="B578" s="33" t="e">
        <f>'Рейтинговая таблица организаций'!#REF!</f>
        <v>#REF!</v>
      </c>
      <c r="C578" s="31" t="e">
        <f>'Рейтинговая таблица организаций'!#REF!</f>
        <v>#REF!</v>
      </c>
      <c r="D578" s="31" t="e">
        <f>'Рейтинговая таблица организаций'!#REF!</f>
        <v>#REF!</v>
      </c>
      <c r="E578" s="31" t="e">
        <f>'Рейтинговая таблица организаций'!#REF!</f>
        <v>#REF!</v>
      </c>
      <c r="F578" s="35" t="e">
        <f>'Рейтинговая таблица организаций'!#REF!</f>
        <v>#REF!</v>
      </c>
      <c r="G578" s="31" t="e">
        <f>'Рейтинговая таблица организаций'!#REF!</f>
        <v>#REF!</v>
      </c>
      <c r="H578" s="31" t="e">
        <f>'Рейтинговая таблица организаций'!#REF!</f>
        <v>#REF!</v>
      </c>
      <c r="I578" s="35" t="e">
        <f>'Рейтинговая таблица организаций'!#REF!</f>
        <v>#REF!</v>
      </c>
      <c r="J578" s="31" t="e">
        <f>'Рейтинговая таблица организаций'!#REF!</f>
        <v>#REF!</v>
      </c>
      <c r="K578" s="32" t="e">
        <f>'Рейтинговая таблица организаций'!#REF!</f>
        <v>#REF!</v>
      </c>
      <c r="L578" s="32" t="e">
        <f>'Рейтинговая таблица организаций'!#REF!</f>
        <v>#REF!</v>
      </c>
      <c r="M578" s="35" t="e">
        <f>'Рейтинговая таблица организаций'!#REF!</f>
        <v>#REF!</v>
      </c>
      <c r="N578" s="31" t="e">
        <f>'Рейтинговая таблица организаций'!#REF!</f>
        <v>#REF!</v>
      </c>
      <c r="O578" s="31" t="e">
        <f>'Рейтинговая таблица организаций'!#REF!</f>
        <v>#REF!</v>
      </c>
      <c r="P578" s="31" t="e">
        <f>'Рейтинговая таблица организаций'!#REF!</f>
        <v>#REF!</v>
      </c>
      <c r="Q578" s="35" t="e">
        <f>'Рейтинговая таблица организаций'!#REF!</f>
        <v>#REF!</v>
      </c>
      <c r="R578" s="31" t="e">
        <f>'Рейтинговая таблица организаций'!#REF!</f>
        <v>#REF!</v>
      </c>
      <c r="S578" s="31" t="e">
        <f>'Рейтинговая таблица организаций'!#REF!</f>
        <v>#REF!</v>
      </c>
      <c r="T578" s="31" t="e">
        <f>'Рейтинговая таблица организаций'!#REF!</f>
        <v>#REF!</v>
      </c>
      <c r="U578" s="35" t="e">
        <f>'Рейтинговая таблица организаций'!#REF!</f>
        <v>#REF!</v>
      </c>
      <c r="V578" s="36" t="e">
        <f>'Рейтинговая таблица организаций'!#REF!</f>
        <v>#REF!</v>
      </c>
    </row>
    <row r="579" spans="1:22">
      <c r="A579" s="33" t="e">
        <f>'бланки '!#REF!</f>
        <v>#REF!</v>
      </c>
      <c r="B579" s="33" t="e">
        <f>'Рейтинговая таблица организаций'!#REF!</f>
        <v>#REF!</v>
      </c>
      <c r="C579" s="31" t="e">
        <f>'Рейтинговая таблица организаций'!#REF!</f>
        <v>#REF!</v>
      </c>
      <c r="D579" s="31" t="e">
        <f>'Рейтинговая таблица организаций'!#REF!</f>
        <v>#REF!</v>
      </c>
      <c r="E579" s="31" t="e">
        <f>'Рейтинговая таблица организаций'!#REF!</f>
        <v>#REF!</v>
      </c>
      <c r="F579" s="35" t="e">
        <f>'Рейтинговая таблица организаций'!#REF!</f>
        <v>#REF!</v>
      </c>
      <c r="G579" s="31" t="e">
        <f>'Рейтинговая таблица организаций'!#REF!</f>
        <v>#REF!</v>
      </c>
      <c r="H579" s="31" t="e">
        <f>'Рейтинговая таблица организаций'!#REF!</f>
        <v>#REF!</v>
      </c>
      <c r="I579" s="35" t="e">
        <f>'Рейтинговая таблица организаций'!#REF!</f>
        <v>#REF!</v>
      </c>
      <c r="J579" s="31" t="e">
        <f>'Рейтинговая таблица организаций'!#REF!</f>
        <v>#REF!</v>
      </c>
      <c r="K579" s="32" t="e">
        <f>'Рейтинговая таблица организаций'!#REF!</f>
        <v>#REF!</v>
      </c>
      <c r="L579" s="32" t="e">
        <f>'Рейтинговая таблица организаций'!#REF!</f>
        <v>#REF!</v>
      </c>
      <c r="M579" s="35" t="e">
        <f>'Рейтинговая таблица организаций'!#REF!</f>
        <v>#REF!</v>
      </c>
      <c r="N579" s="31" t="e">
        <f>'Рейтинговая таблица организаций'!#REF!</f>
        <v>#REF!</v>
      </c>
      <c r="O579" s="31" t="e">
        <f>'Рейтинговая таблица организаций'!#REF!</f>
        <v>#REF!</v>
      </c>
      <c r="P579" s="31" t="e">
        <f>'Рейтинговая таблица организаций'!#REF!</f>
        <v>#REF!</v>
      </c>
      <c r="Q579" s="35" t="e">
        <f>'Рейтинговая таблица организаций'!#REF!</f>
        <v>#REF!</v>
      </c>
      <c r="R579" s="31" t="e">
        <f>'Рейтинговая таблица организаций'!#REF!</f>
        <v>#REF!</v>
      </c>
      <c r="S579" s="31" t="e">
        <f>'Рейтинговая таблица организаций'!#REF!</f>
        <v>#REF!</v>
      </c>
      <c r="T579" s="31" t="e">
        <f>'Рейтинговая таблица организаций'!#REF!</f>
        <v>#REF!</v>
      </c>
      <c r="U579" s="35" t="e">
        <f>'Рейтинговая таблица организаций'!#REF!</f>
        <v>#REF!</v>
      </c>
      <c r="V579" s="36" t="e">
        <f>'Рейтинговая таблица организаций'!#REF!</f>
        <v>#REF!</v>
      </c>
    </row>
    <row r="580" spans="1:22">
      <c r="A580" s="33" t="e">
        <f>'бланки '!#REF!</f>
        <v>#REF!</v>
      </c>
      <c r="B580" s="33" t="e">
        <f>'Рейтинговая таблица организаций'!#REF!</f>
        <v>#REF!</v>
      </c>
      <c r="C580" s="31" t="e">
        <f>'Рейтинговая таблица организаций'!#REF!</f>
        <v>#REF!</v>
      </c>
      <c r="D580" s="31" t="e">
        <f>'Рейтинговая таблица организаций'!#REF!</f>
        <v>#REF!</v>
      </c>
      <c r="E580" s="31" t="e">
        <f>'Рейтинговая таблица организаций'!#REF!</f>
        <v>#REF!</v>
      </c>
      <c r="F580" s="35" t="e">
        <f>'Рейтинговая таблица организаций'!#REF!</f>
        <v>#REF!</v>
      </c>
      <c r="G580" s="31" t="e">
        <f>'Рейтинговая таблица организаций'!#REF!</f>
        <v>#REF!</v>
      </c>
      <c r="H580" s="31" t="e">
        <f>'Рейтинговая таблица организаций'!#REF!</f>
        <v>#REF!</v>
      </c>
      <c r="I580" s="35" t="e">
        <f>'Рейтинговая таблица организаций'!#REF!</f>
        <v>#REF!</v>
      </c>
      <c r="J580" s="31" t="e">
        <f>'Рейтинговая таблица организаций'!#REF!</f>
        <v>#REF!</v>
      </c>
      <c r="K580" s="32" t="e">
        <f>'Рейтинговая таблица организаций'!#REF!</f>
        <v>#REF!</v>
      </c>
      <c r="L580" s="32" t="e">
        <f>'Рейтинговая таблица организаций'!#REF!</f>
        <v>#REF!</v>
      </c>
      <c r="M580" s="35" t="e">
        <f>'Рейтинговая таблица организаций'!#REF!</f>
        <v>#REF!</v>
      </c>
      <c r="N580" s="31" t="e">
        <f>'Рейтинговая таблица организаций'!#REF!</f>
        <v>#REF!</v>
      </c>
      <c r="O580" s="31" t="e">
        <f>'Рейтинговая таблица организаций'!#REF!</f>
        <v>#REF!</v>
      </c>
      <c r="P580" s="31" t="e">
        <f>'Рейтинговая таблица организаций'!#REF!</f>
        <v>#REF!</v>
      </c>
      <c r="Q580" s="35" t="e">
        <f>'Рейтинговая таблица организаций'!#REF!</f>
        <v>#REF!</v>
      </c>
      <c r="R580" s="31" t="e">
        <f>'Рейтинговая таблица организаций'!#REF!</f>
        <v>#REF!</v>
      </c>
      <c r="S580" s="31" t="e">
        <f>'Рейтинговая таблица организаций'!#REF!</f>
        <v>#REF!</v>
      </c>
      <c r="T580" s="31" t="e">
        <f>'Рейтинговая таблица организаций'!#REF!</f>
        <v>#REF!</v>
      </c>
      <c r="U580" s="35" t="e">
        <f>'Рейтинговая таблица организаций'!#REF!</f>
        <v>#REF!</v>
      </c>
      <c r="V580" s="36" t="e">
        <f>'Рейтинговая таблица организаций'!#REF!</f>
        <v>#REF!</v>
      </c>
    </row>
    <row r="581" spans="1:22">
      <c r="A581" s="33" t="e">
        <f>'бланки '!#REF!</f>
        <v>#REF!</v>
      </c>
      <c r="B581" s="33" t="e">
        <f>'Рейтинговая таблица организаций'!#REF!</f>
        <v>#REF!</v>
      </c>
      <c r="C581" s="31" t="e">
        <f>'Рейтинговая таблица организаций'!#REF!</f>
        <v>#REF!</v>
      </c>
      <c r="D581" s="31" t="e">
        <f>'Рейтинговая таблица организаций'!#REF!</f>
        <v>#REF!</v>
      </c>
      <c r="E581" s="31" t="e">
        <f>'Рейтинговая таблица организаций'!#REF!</f>
        <v>#REF!</v>
      </c>
      <c r="F581" s="35" t="e">
        <f>'Рейтинговая таблица организаций'!#REF!</f>
        <v>#REF!</v>
      </c>
      <c r="G581" s="31" t="e">
        <f>'Рейтинговая таблица организаций'!#REF!</f>
        <v>#REF!</v>
      </c>
      <c r="H581" s="31" t="e">
        <f>'Рейтинговая таблица организаций'!#REF!</f>
        <v>#REF!</v>
      </c>
      <c r="I581" s="35" t="e">
        <f>'Рейтинговая таблица организаций'!#REF!</f>
        <v>#REF!</v>
      </c>
      <c r="J581" s="31" t="e">
        <f>'Рейтинговая таблица организаций'!#REF!</f>
        <v>#REF!</v>
      </c>
      <c r="K581" s="32" t="e">
        <f>'Рейтинговая таблица организаций'!#REF!</f>
        <v>#REF!</v>
      </c>
      <c r="L581" s="32" t="e">
        <f>'Рейтинговая таблица организаций'!#REF!</f>
        <v>#REF!</v>
      </c>
      <c r="M581" s="35" t="e">
        <f>'Рейтинговая таблица организаций'!#REF!</f>
        <v>#REF!</v>
      </c>
      <c r="N581" s="31" t="e">
        <f>'Рейтинговая таблица организаций'!#REF!</f>
        <v>#REF!</v>
      </c>
      <c r="O581" s="31" t="e">
        <f>'Рейтинговая таблица организаций'!#REF!</f>
        <v>#REF!</v>
      </c>
      <c r="P581" s="31" t="e">
        <f>'Рейтинговая таблица организаций'!#REF!</f>
        <v>#REF!</v>
      </c>
      <c r="Q581" s="35" t="e">
        <f>'Рейтинговая таблица организаций'!#REF!</f>
        <v>#REF!</v>
      </c>
      <c r="R581" s="31" t="e">
        <f>'Рейтинговая таблица организаций'!#REF!</f>
        <v>#REF!</v>
      </c>
      <c r="S581" s="31" t="e">
        <f>'Рейтинговая таблица организаций'!#REF!</f>
        <v>#REF!</v>
      </c>
      <c r="T581" s="31" t="e">
        <f>'Рейтинговая таблица организаций'!#REF!</f>
        <v>#REF!</v>
      </c>
      <c r="U581" s="35" t="e">
        <f>'Рейтинговая таблица организаций'!#REF!</f>
        <v>#REF!</v>
      </c>
      <c r="V581" s="36" t="e">
        <f>'Рейтинговая таблица организаций'!#REF!</f>
        <v>#REF!</v>
      </c>
    </row>
    <row r="582" spans="1:22">
      <c r="A582" s="33" t="e">
        <f>'бланки '!#REF!</f>
        <v>#REF!</v>
      </c>
      <c r="B582" s="33" t="e">
        <f>'Рейтинговая таблица организаций'!#REF!</f>
        <v>#REF!</v>
      </c>
      <c r="C582" s="31" t="e">
        <f>'Рейтинговая таблица организаций'!#REF!</f>
        <v>#REF!</v>
      </c>
      <c r="D582" s="31" t="e">
        <f>'Рейтинговая таблица организаций'!#REF!</f>
        <v>#REF!</v>
      </c>
      <c r="E582" s="31" t="e">
        <f>'Рейтинговая таблица организаций'!#REF!</f>
        <v>#REF!</v>
      </c>
      <c r="F582" s="35" t="e">
        <f>'Рейтинговая таблица организаций'!#REF!</f>
        <v>#REF!</v>
      </c>
      <c r="G582" s="31" t="e">
        <f>'Рейтинговая таблица организаций'!#REF!</f>
        <v>#REF!</v>
      </c>
      <c r="H582" s="31" t="e">
        <f>'Рейтинговая таблица организаций'!#REF!</f>
        <v>#REF!</v>
      </c>
      <c r="I582" s="35" t="e">
        <f>'Рейтинговая таблица организаций'!#REF!</f>
        <v>#REF!</v>
      </c>
      <c r="J582" s="31" t="e">
        <f>'Рейтинговая таблица организаций'!#REF!</f>
        <v>#REF!</v>
      </c>
      <c r="K582" s="32" t="e">
        <f>'Рейтинговая таблица организаций'!#REF!</f>
        <v>#REF!</v>
      </c>
      <c r="L582" s="32" t="e">
        <f>'Рейтинговая таблица организаций'!#REF!</f>
        <v>#REF!</v>
      </c>
      <c r="M582" s="35" t="e">
        <f>'Рейтинговая таблица организаций'!#REF!</f>
        <v>#REF!</v>
      </c>
      <c r="N582" s="31" t="e">
        <f>'Рейтинговая таблица организаций'!#REF!</f>
        <v>#REF!</v>
      </c>
      <c r="O582" s="31" t="e">
        <f>'Рейтинговая таблица организаций'!#REF!</f>
        <v>#REF!</v>
      </c>
      <c r="P582" s="31" t="e">
        <f>'Рейтинговая таблица организаций'!#REF!</f>
        <v>#REF!</v>
      </c>
      <c r="Q582" s="35" t="e">
        <f>'Рейтинговая таблица организаций'!#REF!</f>
        <v>#REF!</v>
      </c>
      <c r="R582" s="31" t="e">
        <f>'Рейтинговая таблица организаций'!#REF!</f>
        <v>#REF!</v>
      </c>
      <c r="S582" s="31" t="e">
        <f>'Рейтинговая таблица организаций'!#REF!</f>
        <v>#REF!</v>
      </c>
      <c r="T582" s="31" t="e">
        <f>'Рейтинговая таблица организаций'!#REF!</f>
        <v>#REF!</v>
      </c>
      <c r="U582" s="35" t="e">
        <f>'Рейтинговая таблица организаций'!#REF!</f>
        <v>#REF!</v>
      </c>
      <c r="V582" s="36" t="e">
        <f>'Рейтинговая таблица организаций'!#REF!</f>
        <v>#REF!</v>
      </c>
    </row>
    <row r="583" spans="1:22">
      <c r="A583" s="33" t="e">
        <f>'бланки '!#REF!</f>
        <v>#REF!</v>
      </c>
      <c r="B583" s="33" t="e">
        <f>'Рейтинговая таблица организаций'!#REF!</f>
        <v>#REF!</v>
      </c>
      <c r="C583" s="31" t="e">
        <f>'Рейтинговая таблица организаций'!#REF!</f>
        <v>#REF!</v>
      </c>
      <c r="D583" s="31" t="e">
        <f>'Рейтинговая таблица организаций'!#REF!</f>
        <v>#REF!</v>
      </c>
      <c r="E583" s="31" t="e">
        <f>'Рейтинговая таблица организаций'!#REF!</f>
        <v>#REF!</v>
      </c>
      <c r="F583" s="35" t="e">
        <f>'Рейтинговая таблица организаций'!#REF!</f>
        <v>#REF!</v>
      </c>
      <c r="G583" s="31" t="e">
        <f>'Рейтинговая таблица организаций'!#REF!</f>
        <v>#REF!</v>
      </c>
      <c r="H583" s="31" t="e">
        <f>'Рейтинговая таблица организаций'!#REF!</f>
        <v>#REF!</v>
      </c>
      <c r="I583" s="35" t="e">
        <f>'Рейтинговая таблица организаций'!#REF!</f>
        <v>#REF!</v>
      </c>
      <c r="J583" s="31" t="e">
        <f>'Рейтинговая таблица организаций'!#REF!</f>
        <v>#REF!</v>
      </c>
      <c r="K583" s="32" t="e">
        <f>'Рейтинговая таблица организаций'!#REF!</f>
        <v>#REF!</v>
      </c>
      <c r="L583" s="32" t="e">
        <f>'Рейтинговая таблица организаций'!#REF!</f>
        <v>#REF!</v>
      </c>
      <c r="M583" s="35" t="e">
        <f>'Рейтинговая таблица организаций'!#REF!</f>
        <v>#REF!</v>
      </c>
      <c r="N583" s="31" t="e">
        <f>'Рейтинговая таблица организаций'!#REF!</f>
        <v>#REF!</v>
      </c>
      <c r="O583" s="31" t="e">
        <f>'Рейтинговая таблица организаций'!#REF!</f>
        <v>#REF!</v>
      </c>
      <c r="P583" s="31" t="e">
        <f>'Рейтинговая таблица организаций'!#REF!</f>
        <v>#REF!</v>
      </c>
      <c r="Q583" s="35" t="e">
        <f>'Рейтинговая таблица организаций'!#REF!</f>
        <v>#REF!</v>
      </c>
      <c r="R583" s="31" t="e">
        <f>'Рейтинговая таблица организаций'!#REF!</f>
        <v>#REF!</v>
      </c>
      <c r="S583" s="31" t="e">
        <f>'Рейтинговая таблица организаций'!#REF!</f>
        <v>#REF!</v>
      </c>
      <c r="T583" s="31" t="e">
        <f>'Рейтинговая таблица организаций'!#REF!</f>
        <v>#REF!</v>
      </c>
      <c r="U583" s="35" t="e">
        <f>'Рейтинговая таблица организаций'!#REF!</f>
        <v>#REF!</v>
      </c>
      <c r="V583" s="36" t="e">
        <f>'Рейтинговая таблица организаций'!#REF!</f>
        <v>#REF!</v>
      </c>
    </row>
    <row r="584" spans="1:22">
      <c r="A584" s="33" t="e">
        <f>'бланки '!#REF!</f>
        <v>#REF!</v>
      </c>
      <c r="B584" s="33" t="e">
        <f>'Рейтинговая таблица организаций'!#REF!</f>
        <v>#REF!</v>
      </c>
      <c r="C584" s="31" t="e">
        <f>'Рейтинговая таблица организаций'!#REF!</f>
        <v>#REF!</v>
      </c>
      <c r="D584" s="31" t="e">
        <f>'Рейтинговая таблица организаций'!#REF!</f>
        <v>#REF!</v>
      </c>
      <c r="E584" s="31" t="e">
        <f>'Рейтинговая таблица организаций'!#REF!</f>
        <v>#REF!</v>
      </c>
      <c r="F584" s="35" t="e">
        <f>'Рейтинговая таблица организаций'!#REF!</f>
        <v>#REF!</v>
      </c>
      <c r="G584" s="31" t="e">
        <f>'Рейтинговая таблица организаций'!#REF!</f>
        <v>#REF!</v>
      </c>
      <c r="H584" s="31" t="e">
        <f>'Рейтинговая таблица организаций'!#REF!</f>
        <v>#REF!</v>
      </c>
      <c r="I584" s="35" t="e">
        <f>'Рейтинговая таблица организаций'!#REF!</f>
        <v>#REF!</v>
      </c>
      <c r="J584" s="31" t="e">
        <f>'Рейтинговая таблица организаций'!#REF!</f>
        <v>#REF!</v>
      </c>
      <c r="K584" s="32" t="e">
        <f>'Рейтинговая таблица организаций'!#REF!</f>
        <v>#REF!</v>
      </c>
      <c r="L584" s="32" t="e">
        <f>'Рейтинговая таблица организаций'!#REF!</f>
        <v>#REF!</v>
      </c>
      <c r="M584" s="35" t="e">
        <f>'Рейтинговая таблица организаций'!#REF!</f>
        <v>#REF!</v>
      </c>
      <c r="N584" s="31" t="e">
        <f>'Рейтинговая таблица организаций'!#REF!</f>
        <v>#REF!</v>
      </c>
      <c r="O584" s="31" t="e">
        <f>'Рейтинговая таблица организаций'!#REF!</f>
        <v>#REF!</v>
      </c>
      <c r="P584" s="31" t="e">
        <f>'Рейтинговая таблица организаций'!#REF!</f>
        <v>#REF!</v>
      </c>
      <c r="Q584" s="35" t="e">
        <f>'Рейтинговая таблица организаций'!#REF!</f>
        <v>#REF!</v>
      </c>
      <c r="R584" s="31" t="e">
        <f>'Рейтинговая таблица организаций'!#REF!</f>
        <v>#REF!</v>
      </c>
      <c r="S584" s="31" t="e">
        <f>'Рейтинговая таблица организаций'!#REF!</f>
        <v>#REF!</v>
      </c>
      <c r="T584" s="31" t="e">
        <f>'Рейтинговая таблица организаций'!#REF!</f>
        <v>#REF!</v>
      </c>
      <c r="U584" s="35" t="e">
        <f>'Рейтинговая таблица организаций'!#REF!</f>
        <v>#REF!</v>
      </c>
      <c r="V584" s="36" t="e">
        <f>'Рейтинговая таблица организаций'!#REF!</f>
        <v>#REF!</v>
      </c>
    </row>
    <row r="585" spans="1:22">
      <c r="A585" s="33" t="e">
        <f>'бланки '!#REF!</f>
        <v>#REF!</v>
      </c>
      <c r="B585" s="33" t="e">
        <f>'Рейтинговая таблица организаций'!#REF!</f>
        <v>#REF!</v>
      </c>
      <c r="C585" s="31" t="e">
        <f>'Рейтинговая таблица организаций'!#REF!</f>
        <v>#REF!</v>
      </c>
      <c r="D585" s="31" t="e">
        <f>'Рейтинговая таблица организаций'!#REF!</f>
        <v>#REF!</v>
      </c>
      <c r="E585" s="31" t="e">
        <f>'Рейтинговая таблица организаций'!#REF!</f>
        <v>#REF!</v>
      </c>
      <c r="F585" s="35" t="e">
        <f>'Рейтинговая таблица организаций'!#REF!</f>
        <v>#REF!</v>
      </c>
      <c r="G585" s="31" t="e">
        <f>'Рейтинговая таблица организаций'!#REF!</f>
        <v>#REF!</v>
      </c>
      <c r="H585" s="31" t="e">
        <f>'Рейтинговая таблица организаций'!#REF!</f>
        <v>#REF!</v>
      </c>
      <c r="I585" s="35" t="e">
        <f>'Рейтинговая таблица организаций'!#REF!</f>
        <v>#REF!</v>
      </c>
      <c r="J585" s="31" t="e">
        <f>'Рейтинговая таблица организаций'!#REF!</f>
        <v>#REF!</v>
      </c>
      <c r="K585" s="32" t="e">
        <f>'Рейтинговая таблица организаций'!#REF!</f>
        <v>#REF!</v>
      </c>
      <c r="L585" s="32" t="e">
        <f>'Рейтинговая таблица организаций'!#REF!</f>
        <v>#REF!</v>
      </c>
      <c r="M585" s="35" t="e">
        <f>'Рейтинговая таблица организаций'!#REF!</f>
        <v>#REF!</v>
      </c>
      <c r="N585" s="31" t="e">
        <f>'Рейтинговая таблица организаций'!#REF!</f>
        <v>#REF!</v>
      </c>
      <c r="O585" s="31" t="e">
        <f>'Рейтинговая таблица организаций'!#REF!</f>
        <v>#REF!</v>
      </c>
      <c r="P585" s="31" t="e">
        <f>'Рейтинговая таблица организаций'!#REF!</f>
        <v>#REF!</v>
      </c>
      <c r="Q585" s="35" t="e">
        <f>'Рейтинговая таблица организаций'!#REF!</f>
        <v>#REF!</v>
      </c>
      <c r="R585" s="31" t="e">
        <f>'Рейтинговая таблица организаций'!#REF!</f>
        <v>#REF!</v>
      </c>
      <c r="S585" s="31" t="e">
        <f>'Рейтинговая таблица организаций'!#REF!</f>
        <v>#REF!</v>
      </c>
      <c r="T585" s="31" t="e">
        <f>'Рейтинговая таблица организаций'!#REF!</f>
        <v>#REF!</v>
      </c>
      <c r="U585" s="35" t="e">
        <f>'Рейтинговая таблица организаций'!#REF!</f>
        <v>#REF!</v>
      </c>
      <c r="V585" s="36" t="e">
        <f>'Рейтинговая таблица организаций'!#REF!</f>
        <v>#REF!</v>
      </c>
    </row>
    <row r="586" spans="1:22">
      <c r="A586" s="33" t="e">
        <f>'бланки '!#REF!</f>
        <v>#REF!</v>
      </c>
      <c r="B586" s="33" t="e">
        <f>'Рейтинговая таблица организаций'!#REF!</f>
        <v>#REF!</v>
      </c>
      <c r="C586" s="31" t="e">
        <f>'Рейтинговая таблица организаций'!#REF!</f>
        <v>#REF!</v>
      </c>
      <c r="D586" s="31" t="e">
        <f>'Рейтинговая таблица организаций'!#REF!</f>
        <v>#REF!</v>
      </c>
      <c r="E586" s="31" t="e">
        <f>'Рейтинговая таблица организаций'!#REF!</f>
        <v>#REF!</v>
      </c>
      <c r="F586" s="35" t="e">
        <f>'Рейтинговая таблица организаций'!#REF!</f>
        <v>#REF!</v>
      </c>
      <c r="G586" s="31" t="e">
        <f>'Рейтинговая таблица организаций'!#REF!</f>
        <v>#REF!</v>
      </c>
      <c r="H586" s="31" t="e">
        <f>'Рейтинговая таблица организаций'!#REF!</f>
        <v>#REF!</v>
      </c>
      <c r="I586" s="35" t="e">
        <f>'Рейтинговая таблица организаций'!#REF!</f>
        <v>#REF!</v>
      </c>
      <c r="J586" s="31" t="e">
        <f>'Рейтинговая таблица организаций'!#REF!</f>
        <v>#REF!</v>
      </c>
      <c r="K586" s="32" t="e">
        <f>'Рейтинговая таблица организаций'!#REF!</f>
        <v>#REF!</v>
      </c>
      <c r="L586" s="32" t="e">
        <f>'Рейтинговая таблица организаций'!#REF!</f>
        <v>#REF!</v>
      </c>
      <c r="M586" s="35" t="e">
        <f>'Рейтинговая таблица организаций'!#REF!</f>
        <v>#REF!</v>
      </c>
      <c r="N586" s="31" t="e">
        <f>'Рейтинговая таблица организаций'!#REF!</f>
        <v>#REF!</v>
      </c>
      <c r="O586" s="31" t="e">
        <f>'Рейтинговая таблица организаций'!#REF!</f>
        <v>#REF!</v>
      </c>
      <c r="P586" s="31" t="e">
        <f>'Рейтинговая таблица организаций'!#REF!</f>
        <v>#REF!</v>
      </c>
      <c r="Q586" s="35" t="e">
        <f>'Рейтинговая таблица организаций'!#REF!</f>
        <v>#REF!</v>
      </c>
      <c r="R586" s="31" t="e">
        <f>'Рейтинговая таблица организаций'!#REF!</f>
        <v>#REF!</v>
      </c>
      <c r="S586" s="31" t="e">
        <f>'Рейтинговая таблица организаций'!#REF!</f>
        <v>#REF!</v>
      </c>
      <c r="T586" s="31" t="e">
        <f>'Рейтинговая таблица организаций'!#REF!</f>
        <v>#REF!</v>
      </c>
      <c r="U586" s="35" t="e">
        <f>'Рейтинговая таблица организаций'!#REF!</f>
        <v>#REF!</v>
      </c>
      <c r="V586" s="36" t="e">
        <f>'Рейтинговая таблица организаций'!#REF!</f>
        <v>#REF!</v>
      </c>
    </row>
    <row r="587" spans="1:22">
      <c r="A587" s="33" t="e">
        <f>'бланки '!#REF!</f>
        <v>#REF!</v>
      </c>
      <c r="B587" s="33" t="e">
        <f>'Рейтинговая таблица организаций'!#REF!</f>
        <v>#REF!</v>
      </c>
      <c r="C587" s="31" t="e">
        <f>'Рейтинговая таблица организаций'!#REF!</f>
        <v>#REF!</v>
      </c>
      <c r="D587" s="31" t="e">
        <f>'Рейтинговая таблица организаций'!#REF!</f>
        <v>#REF!</v>
      </c>
      <c r="E587" s="31" t="e">
        <f>'Рейтинговая таблица организаций'!#REF!</f>
        <v>#REF!</v>
      </c>
      <c r="F587" s="35" t="e">
        <f>'Рейтинговая таблица организаций'!#REF!</f>
        <v>#REF!</v>
      </c>
      <c r="G587" s="31" t="e">
        <f>'Рейтинговая таблица организаций'!#REF!</f>
        <v>#REF!</v>
      </c>
      <c r="H587" s="31" t="e">
        <f>'Рейтинговая таблица организаций'!#REF!</f>
        <v>#REF!</v>
      </c>
      <c r="I587" s="35" t="e">
        <f>'Рейтинговая таблица организаций'!#REF!</f>
        <v>#REF!</v>
      </c>
      <c r="J587" s="31" t="e">
        <f>'Рейтинговая таблица организаций'!#REF!</f>
        <v>#REF!</v>
      </c>
      <c r="K587" s="32" t="e">
        <f>'Рейтинговая таблица организаций'!#REF!</f>
        <v>#REF!</v>
      </c>
      <c r="L587" s="32" t="e">
        <f>'Рейтинговая таблица организаций'!#REF!</f>
        <v>#REF!</v>
      </c>
      <c r="M587" s="35" t="e">
        <f>'Рейтинговая таблица организаций'!#REF!</f>
        <v>#REF!</v>
      </c>
      <c r="N587" s="31" t="e">
        <f>'Рейтинговая таблица организаций'!#REF!</f>
        <v>#REF!</v>
      </c>
      <c r="O587" s="31" t="e">
        <f>'Рейтинговая таблица организаций'!#REF!</f>
        <v>#REF!</v>
      </c>
      <c r="P587" s="31" t="e">
        <f>'Рейтинговая таблица организаций'!#REF!</f>
        <v>#REF!</v>
      </c>
      <c r="Q587" s="35" t="e">
        <f>'Рейтинговая таблица организаций'!#REF!</f>
        <v>#REF!</v>
      </c>
      <c r="R587" s="31" t="e">
        <f>'Рейтинговая таблица организаций'!#REF!</f>
        <v>#REF!</v>
      </c>
      <c r="S587" s="31" t="e">
        <f>'Рейтинговая таблица организаций'!#REF!</f>
        <v>#REF!</v>
      </c>
      <c r="T587" s="31" t="e">
        <f>'Рейтинговая таблица организаций'!#REF!</f>
        <v>#REF!</v>
      </c>
      <c r="U587" s="35" t="e">
        <f>'Рейтинговая таблица организаций'!#REF!</f>
        <v>#REF!</v>
      </c>
      <c r="V587" s="36" t="e">
        <f>'Рейтинговая таблица организаций'!#REF!</f>
        <v>#REF!</v>
      </c>
    </row>
    <row r="588" spans="1:22">
      <c r="A588" s="33" t="e">
        <f>'бланки '!#REF!</f>
        <v>#REF!</v>
      </c>
      <c r="B588" s="33" t="e">
        <f>'Рейтинговая таблица организаций'!#REF!</f>
        <v>#REF!</v>
      </c>
      <c r="C588" s="31" t="e">
        <f>'Рейтинговая таблица организаций'!#REF!</f>
        <v>#REF!</v>
      </c>
      <c r="D588" s="31" t="e">
        <f>'Рейтинговая таблица организаций'!#REF!</f>
        <v>#REF!</v>
      </c>
      <c r="E588" s="31" t="e">
        <f>'Рейтинговая таблица организаций'!#REF!</f>
        <v>#REF!</v>
      </c>
      <c r="F588" s="35" t="e">
        <f>'Рейтинговая таблица организаций'!#REF!</f>
        <v>#REF!</v>
      </c>
      <c r="G588" s="31" t="e">
        <f>'Рейтинговая таблица организаций'!#REF!</f>
        <v>#REF!</v>
      </c>
      <c r="H588" s="31" t="e">
        <f>'Рейтинговая таблица организаций'!#REF!</f>
        <v>#REF!</v>
      </c>
      <c r="I588" s="35" t="e">
        <f>'Рейтинговая таблица организаций'!#REF!</f>
        <v>#REF!</v>
      </c>
      <c r="J588" s="31" t="e">
        <f>'Рейтинговая таблица организаций'!#REF!</f>
        <v>#REF!</v>
      </c>
      <c r="K588" s="32" t="e">
        <f>'Рейтинговая таблица организаций'!#REF!</f>
        <v>#REF!</v>
      </c>
      <c r="L588" s="32" t="e">
        <f>'Рейтинговая таблица организаций'!#REF!</f>
        <v>#REF!</v>
      </c>
      <c r="M588" s="35" t="e">
        <f>'Рейтинговая таблица организаций'!#REF!</f>
        <v>#REF!</v>
      </c>
      <c r="N588" s="31" t="e">
        <f>'Рейтинговая таблица организаций'!#REF!</f>
        <v>#REF!</v>
      </c>
      <c r="O588" s="31" t="e">
        <f>'Рейтинговая таблица организаций'!#REF!</f>
        <v>#REF!</v>
      </c>
      <c r="P588" s="31" t="e">
        <f>'Рейтинговая таблица организаций'!#REF!</f>
        <v>#REF!</v>
      </c>
      <c r="Q588" s="35" t="e">
        <f>'Рейтинговая таблица организаций'!#REF!</f>
        <v>#REF!</v>
      </c>
      <c r="R588" s="31" t="e">
        <f>'Рейтинговая таблица организаций'!#REF!</f>
        <v>#REF!</v>
      </c>
      <c r="S588" s="31" t="e">
        <f>'Рейтинговая таблица организаций'!#REF!</f>
        <v>#REF!</v>
      </c>
      <c r="T588" s="31" t="e">
        <f>'Рейтинговая таблица организаций'!#REF!</f>
        <v>#REF!</v>
      </c>
      <c r="U588" s="35" t="e">
        <f>'Рейтинговая таблица организаций'!#REF!</f>
        <v>#REF!</v>
      </c>
      <c r="V588" s="36" t="e">
        <f>'Рейтинговая таблица организаций'!#REF!</f>
        <v>#REF!</v>
      </c>
    </row>
    <row r="589" spans="1:22">
      <c r="A589" s="33" t="e">
        <f>'бланки '!#REF!</f>
        <v>#REF!</v>
      </c>
      <c r="B589" s="33" t="e">
        <f>'Рейтинговая таблица организаций'!#REF!</f>
        <v>#REF!</v>
      </c>
      <c r="C589" s="31" t="e">
        <f>'Рейтинговая таблица организаций'!#REF!</f>
        <v>#REF!</v>
      </c>
      <c r="D589" s="31" t="e">
        <f>'Рейтинговая таблица организаций'!#REF!</f>
        <v>#REF!</v>
      </c>
      <c r="E589" s="31" t="e">
        <f>'Рейтинговая таблица организаций'!#REF!</f>
        <v>#REF!</v>
      </c>
      <c r="F589" s="35" t="e">
        <f>'Рейтинговая таблица организаций'!#REF!</f>
        <v>#REF!</v>
      </c>
      <c r="G589" s="31" t="e">
        <f>'Рейтинговая таблица организаций'!#REF!</f>
        <v>#REF!</v>
      </c>
      <c r="H589" s="31" t="e">
        <f>'Рейтинговая таблица организаций'!#REF!</f>
        <v>#REF!</v>
      </c>
      <c r="I589" s="35" t="e">
        <f>'Рейтинговая таблица организаций'!#REF!</f>
        <v>#REF!</v>
      </c>
      <c r="J589" s="31" t="e">
        <f>'Рейтинговая таблица организаций'!#REF!</f>
        <v>#REF!</v>
      </c>
      <c r="K589" s="32" t="e">
        <f>'Рейтинговая таблица организаций'!#REF!</f>
        <v>#REF!</v>
      </c>
      <c r="L589" s="32" t="e">
        <f>'Рейтинговая таблица организаций'!#REF!</f>
        <v>#REF!</v>
      </c>
      <c r="M589" s="35" t="e">
        <f>'Рейтинговая таблица организаций'!#REF!</f>
        <v>#REF!</v>
      </c>
      <c r="N589" s="31" t="e">
        <f>'Рейтинговая таблица организаций'!#REF!</f>
        <v>#REF!</v>
      </c>
      <c r="O589" s="31" t="e">
        <f>'Рейтинговая таблица организаций'!#REF!</f>
        <v>#REF!</v>
      </c>
      <c r="P589" s="31" t="e">
        <f>'Рейтинговая таблица организаций'!#REF!</f>
        <v>#REF!</v>
      </c>
      <c r="Q589" s="35" t="e">
        <f>'Рейтинговая таблица организаций'!#REF!</f>
        <v>#REF!</v>
      </c>
      <c r="R589" s="31" t="e">
        <f>'Рейтинговая таблица организаций'!#REF!</f>
        <v>#REF!</v>
      </c>
      <c r="S589" s="31" t="e">
        <f>'Рейтинговая таблица организаций'!#REF!</f>
        <v>#REF!</v>
      </c>
      <c r="T589" s="31" t="e">
        <f>'Рейтинговая таблица организаций'!#REF!</f>
        <v>#REF!</v>
      </c>
      <c r="U589" s="35" t="e">
        <f>'Рейтинговая таблица организаций'!#REF!</f>
        <v>#REF!</v>
      </c>
      <c r="V589" s="36" t="e">
        <f>'Рейтинговая таблица организаций'!#REF!</f>
        <v>#REF!</v>
      </c>
    </row>
    <row r="590" spans="1:22">
      <c r="A590" s="33" t="e">
        <f>'бланки '!#REF!</f>
        <v>#REF!</v>
      </c>
      <c r="B590" s="33" t="e">
        <f>'Рейтинговая таблица организаций'!#REF!</f>
        <v>#REF!</v>
      </c>
      <c r="C590" s="31" t="e">
        <f>'Рейтинговая таблица организаций'!#REF!</f>
        <v>#REF!</v>
      </c>
      <c r="D590" s="31" t="e">
        <f>'Рейтинговая таблица организаций'!#REF!</f>
        <v>#REF!</v>
      </c>
      <c r="E590" s="31" t="e">
        <f>'Рейтинговая таблица организаций'!#REF!</f>
        <v>#REF!</v>
      </c>
      <c r="F590" s="35" t="e">
        <f>'Рейтинговая таблица организаций'!#REF!</f>
        <v>#REF!</v>
      </c>
      <c r="G590" s="31" t="e">
        <f>'Рейтинговая таблица организаций'!#REF!</f>
        <v>#REF!</v>
      </c>
      <c r="H590" s="31" t="e">
        <f>'Рейтинговая таблица организаций'!#REF!</f>
        <v>#REF!</v>
      </c>
      <c r="I590" s="35" t="e">
        <f>'Рейтинговая таблица организаций'!#REF!</f>
        <v>#REF!</v>
      </c>
      <c r="J590" s="31" t="e">
        <f>'Рейтинговая таблица организаций'!#REF!</f>
        <v>#REF!</v>
      </c>
      <c r="K590" s="32" t="e">
        <f>'Рейтинговая таблица организаций'!#REF!</f>
        <v>#REF!</v>
      </c>
      <c r="L590" s="32" t="e">
        <f>'Рейтинговая таблица организаций'!#REF!</f>
        <v>#REF!</v>
      </c>
      <c r="M590" s="35" t="e">
        <f>'Рейтинговая таблица организаций'!#REF!</f>
        <v>#REF!</v>
      </c>
      <c r="N590" s="31" t="e">
        <f>'Рейтинговая таблица организаций'!#REF!</f>
        <v>#REF!</v>
      </c>
      <c r="O590" s="31" t="e">
        <f>'Рейтинговая таблица организаций'!#REF!</f>
        <v>#REF!</v>
      </c>
      <c r="P590" s="31" t="e">
        <f>'Рейтинговая таблица организаций'!#REF!</f>
        <v>#REF!</v>
      </c>
      <c r="Q590" s="35" t="e">
        <f>'Рейтинговая таблица организаций'!#REF!</f>
        <v>#REF!</v>
      </c>
      <c r="R590" s="31" t="e">
        <f>'Рейтинговая таблица организаций'!#REF!</f>
        <v>#REF!</v>
      </c>
      <c r="S590" s="31" t="e">
        <f>'Рейтинговая таблица организаций'!#REF!</f>
        <v>#REF!</v>
      </c>
      <c r="T590" s="31" t="e">
        <f>'Рейтинговая таблица организаций'!#REF!</f>
        <v>#REF!</v>
      </c>
      <c r="U590" s="35" t="e">
        <f>'Рейтинговая таблица организаций'!#REF!</f>
        <v>#REF!</v>
      </c>
      <c r="V590" s="36" t="e">
        <f>'Рейтинговая таблица организаций'!#REF!</f>
        <v>#REF!</v>
      </c>
    </row>
    <row r="591" spans="1:22">
      <c r="A591" s="33" t="e">
        <f>'бланки '!#REF!</f>
        <v>#REF!</v>
      </c>
      <c r="B591" s="33" t="e">
        <f>'Рейтинговая таблица организаций'!#REF!</f>
        <v>#REF!</v>
      </c>
      <c r="C591" s="31" t="e">
        <f>'Рейтинговая таблица организаций'!#REF!</f>
        <v>#REF!</v>
      </c>
      <c r="D591" s="31" t="e">
        <f>'Рейтинговая таблица организаций'!#REF!</f>
        <v>#REF!</v>
      </c>
      <c r="E591" s="31" t="e">
        <f>'Рейтинговая таблица организаций'!#REF!</f>
        <v>#REF!</v>
      </c>
      <c r="F591" s="35" t="e">
        <f>'Рейтинговая таблица организаций'!#REF!</f>
        <v>#REF!</v>
      </c>
      <c r="G591" s="31" t="e">
        <f>'Рейтинговая таблица организаций'!#REF!</f>
        <v>#REF!</v>
      </c>
      <c r="H591" s="31" t="e">
        <f>'Рейтинговая таблица организаций'!#REF!</f>
        <v>#REF!</v>
      </c>
      <c r="I591" s="35" t="e">
        <f>'Рейтинговая таблица организаций'!#REF!</f>
        <v>#REF!</v>
      </c>
      <c r="J591" s="31" t="e">
        <f>'Рейтинговая таблица организаций'!#REF!</f>
        <v>#REF!</v>
      </c>
      <c r="K591" s="32" t="e">
        <f>'Рейтинговая таблица организаций'!#REF!</f>
        <v>#REF!</v>
      </c>
      <c r="L591" s="32" t="e">
        <f>'Рейтинговая таблица организаций'!#REF!</f>
        <v>#REF!</v>
      </c>
      <c r="M591" s="35" t="e">
        <f>'Рейтинговая таблица организаций'!#REF!</f>
        <v>#REF!</v>
      </c>
      <c r="N591" s="31" t="e">
        <f>'Рейтинговая таблица организаций'!#REF!</f>
        <v>#REF!</v>
      </c>
      <c r="O591" s="31" t="e">
        <f>'Рейтинговая таблица организаций'!#REF!</f>
        <v>#REF!</v>
      </c>
      <c r="P591" s="31" t="e">
        <f>'Рейтинговая таблица организаций'!#REF!</f>
        <v>#REF!</v>
      </c>
      <c r="Q591" s="35" t="e">
        <f>'Рейтинговая таблица организаций'!#REF!</f>
        <v>#REF!</v>
      </c>
      <c r="R591" s="31" t="e">
        <f>'Рейтинговая таблица организаций'!#REF!</f>
        <v>#REF!</v>
      </c>
      <c r="S591" s="31" t="e">
        <f>'Рейтинговая таблица организаций'!#REF!</f>
        <v>#REF!</v>
      </c>
      <c r="T591" s="31" t="e">
        <f>'Рейтинговая таблица организаций'!#REF!</f>
        <v>#REF!</v>
      </c>
      <c r="U591" s="35" t="e">
        <f>'Рейтинговая таблица организаций'!#REF!</f>
        <v>#REF!</v>
      </c>
      <c r="V591" s="36" t="e">
        <f>'Рейтинговая таблица организаций'!#REF!</f>
        <v>#REF!</v>
      </c>
    </row>
    <row r="592" spans="1:22">
      <c r="A592" s="33" t="e">
        <f>'бланки '!#REF!</f>
        <v>#REF!</v>
      </c>
      <c r="B592" s="33" t="e">
        <f>'Рейтинговая таблица организаций'!#REF!</f>
        <v>#REF!</v>
      </c>
      <c r="C592" s="31" t="e">
        <f>'Рейтинговая таблица организаций'!#REF!</f>
        <v>#REF!</v>
      </c>
      <c r="D592" s="31" t="e">
        <f>'Рейтинговая таблица организаций'!#REF!</f>
        <v>#REF!</v>
      </c>
      <c r="E592" s="31" t="e">
        <f>'Рейтинговая таблица организаций'!#REF!</f>
        <v>#REF!</v>
      </c>
      <c r="F592" s="35" t="e">
        <f>'Рейтинговая таблица организаций'!#REF!</f>
        <v>#REF!</v>
      </c>
      <c r="G592" s="31" t="e">
        <f>'Рейтинговая таблица организаций'!#REF!</f>
        <v>#REF!</v>
      </c>
      <c r="H592" s="31" t="e">
        <f>'Рейтинговая таблица организаций'!#REF!</f>
        <v>#REF!</v>
      </c>
      <c r="I592" s="35" t="e">
        <f>'Рейтинговая таблица организаций'!#REF!</f>
        <v>#REF!</v>
      </c>
      <c r="J592" s="31" t="e">
        <f>'Рейтинговая таблица организаций'!#REF!</f>
        <v>#REF!</v>
      </c>
      <c r="K592" s="32" t="e">
        <f>'Рейтинговая таблица организаций'!#REF!</f>
        <v>#REF!</v>
      </c>
      <c r="L592" s="32" t="e">
        <f>'Рейтинговая таблица организаций'!#REF!</f>
        <v>#REF!</v>
      </c>
      <c r="M592" s="35" t="e">
        <f>'Рейтинговая таблица организаций'!#REF!</f>
        <v>#REF!</v>
      </c>
      <c r="N592" s="31" t="e">
        <f>'Рейтинговая таблица организаций'!#REF!</f>
        <v>#REF!</v>
      </c>
      <c r="O592" s="31" t="e">
        <f>'Рейтинговая таблица организаций'!#REF!</f>
        <v>#REF!</v>
      </c>
      <c r="P592" s="31" t="e">
        <f>'Рейтинговая таблица организаций'!#REF!</f>
        <v>#REF!</v>
      </c>
      <c r="Q592" s="35" t="e">
        <f>'Рейтинговая таблица организаций'!#REF!</f>
        <v>#REF!</v>
      </c>
      <c r="R592" s="31" t="e">
        <f>'Рейтинговая таблица организаций'!#REF!</f>
        <v>#REF!</v>
      </c>
      <c r="S592" s="31" t="e">
        <f>'Рейтинговая таблица организаций'!#REF!</f>
        <v>#REF!</v>
      </c>
      <c r="T592" s="31" t="e">
        <f>'Рейтинговая таблица организаций'!#REF!</f>
        <v>#REF!</v>
      </c>
      <c r="U592" s="35" t="e">
        <f>'Рейтинговая таблица организаций'!#REF!</f>
        <v>#REF!</v>
      </c>
      <c r="V592" s="36" t="e">
        <f>'Рейтинговая таблица организаций'!#REF!</f>
        <v>#REF!</v>
      </c>
    </row>
    <row r="593" spans="1:22">
      <c r="A593" s="33" t="e">
        <f>'бланки '!#REF!</f>
        <v>#REF!</v>
      </c>
      <c r="B593" s="33" t="e">
        <f>'Рейтинговая таблица организаций'!#REF!</f>
        <v>#REF!</v>
      </c>
      <c r="C593" s="31" t="e">
        <f>'Рейтинговая таблица организаций'!#REF!</f>
        <v>#REF!</v>
      </c>
      <c r="D593" s="31" t="e">
        <f>'Рейтинговая таблица организаций'!#REF!</f>
        <v>#REF!</v>
      </c>
      <c r="E593" s="31" t="e">
        <f>'Рейтинговая таблица организаций'!#REF!</f>
        <v>#REF!</v>
      </c>
      <c r="F593" s="35" t="e">
        <f>'Рейтинговая таблица организаций'!#REF!</f>
        <v>#REF!</v>
      </c>
      <c r="G593" s="31" t="e">
        <f>'Рейтинговая таблица организаций'!#REF!</f>
        <v>#REF!</v>
      </c>
      <c r="H593" s="31" t="e">
        <f>'Рейтинговая таблица организаций'!#REF!</f>
        <v>#REF!</v>
      </c>
      <c r="I593" s="35" t="e">
        <f>'Рейтинговая таблица организаций'!#REF!</f>
        <v>#REF!</v>
      </c>
      <c r="J593" s="31" t="e">
        <f>'Рейтинговая таблица организаций'!#REF!</f>
        <v>#REF!</v>
      </c>
      <c r="K593" s="32" t="e">
        <f>'Рейтинговая таблица организаций'!#REF!</f>
        <v>#REF!</v>
      </c>
      <c r="L593" s="32" t="e">
        <f>'Рейтинговая таблица организаций'!#REF!</f>
        <v>#REF!</v>
      </c>
      <c r="M593" s="35" t="e">
        <f>'Рейтинговая таблица организаций'!#REF!</f>
        <v>#REF!</v>
      </c>
      <c r="N593" s="31" t="e">
        <f>'Рейтинговая таблица организаций'!#REF!</f>
        <v>#REF!</v>
      </c>
      <c r="O593" s="31" t="e">
        <f>'Рейтинговая таблица организаций'!#REF!</f>
        <v>#REF!</v>
      </c>
      <c r="P593" s="31" t="e">
        <f>'Рейтинговая таблица организаций'!#REF!</f>
        <v>#REF!</v>
      </c>
      <c r="Q593" s="35" t="e">
        <f>'Рейтинговая таблица организаций'!#REF!</f>
        <v>#REF!</v>
      </c>
      <c r="R593" s="31" t="e">
        <f>'Рейтинговая таблица организаций'!#REF!</f>
        <v>#REF!</v>
      </c>
      <c r="S593" s="31" t="e">
        <f>'Рейтинговая таблица организаций'!#REF!</f>
        <v>#REF!</v>
      </c>
      <c r="T593" s="31" t="e">
        <f>'Рейтинговая таблица организаций'!#REF!</f>
        <v>#REF!</v>
      </c>
      <c r="U593" s="35" t="e">
        <f>'Рейтинговая таблица организаций'!#REF!</f>
        <v>#REF!</v>
      </c>
      <c r="V593" s="36" t="e">
        <f>'Рейтинговая таблица организаций'!#REF!</f>
        <v>#REF!</v>
      </c>
    </row>
    <row r="594" spans="1:22">
      <c r="A594" s="33" t="e">
        <f>'бланки '!#REF!</f>
        <v>#REF!</v>
      </c>
      <c r="B594" s="33" t="e">
        <f>'Рейтинговая таблица организаций'!#REF!</f>
        <v>#REF!</v>
      </c>
      <c r="C594" s="31" t="e">
        <f>'Рейтинговая таблица организаций'!#REF!</f>
        <v>#REF!</v>
      </c>
      <c r="D594" s="31" t="e">
        <f>'Рейтинговая таблица организаций'!#REF!</f>
        <v>#REF!</v>
      </c>
      <c r="E594" s="31" t="e">
        <f>'Рейтинговая таблица организаций'!#REF!</f>
        <v>#REF!</v>
      </c>
      <c r="F594" s="35" t="e">
        <f>'Рейтинговая таблица организаций'!#REF!</f>
        <v>#REF!</v>
      </c>
      <c r="G594" s="31" t="e">
        <f>'Рейтинговая таблица организаций'!#REF!</f>
        <v>#REF!</v>
      </c>
      <c r="H594" s="31" t="e">
        <f>'Рейтинговая таблица организаций'!#REF!</f>
        <v>#REF!</v>
      </c>
      <c r="I594" s="35" t="e">
        <f>'Рейтинговая таблица организаций'!#REF!</f>
        <v>#REF!</v>
      </c>
      <c r="J594" s="31" t="e">
        <f>'Рейтинговая таблица организаций'!#REF!</f>
        <v>#REF!</v>
      </c>
      <c r="K594" s="32" t="e">
        <f>'Рейтинговая таблица организаций'!#REF!</f>
        <v>#REF!</v>
      </c>
      <c r="L594" s="32" t="e">
        <f>'Рейтинговая таблица организаций'!#REF!</f>
        <v>#REF!</v>
      </c>
      <c r="M594" s="35" t="e">
        <f>'Рейтинговая таблица организаций'!#REF!</f>
        <v>#REF!</v>
      </c>
      <c r="N594" s="31" t="e">
        <f>'Рейтинговая таблица организаций'!#REF!</f>
        <v>#REF!</v>
      </c>
      <c r="O594" s="31" t="e">
        <f>'Рейтинговая таблица организаций'!#REF!</f>
        <v>#REF!</v>
      </c>
      <c r="P594" s="31" t="e">
        <f>'Рейтинговая таблица организаций'!#REF!</f>
        <v>#REF!</v>
      </c>
      <c r="Q594" s="35" t="e">
        <f>'Рейтинговая таблица организаций'!#REF!</f>
        <v>#REF!</v>
      </c>
      <c r="R594" s="31" t="e">
        <f>'Рейтинговая таблица организаций'!#REF!</f>
        <v>#REF!</v>
      </c>
      <c r="S594" s="31" t="e">
        <f>'Рейтинговая таблица организаций'!#REF!</f>
        <v>#REF!</v>
      </c>
      <c r="T594" s="31" t="e">
        <f>'Рейтинговая таблица организаций'!#REF!</f>
        <v>#REF!</v>
      </c>
      <c r="U594" s="35" t="e">
        <f>'Рейтинговая таблица организаций'!#REF!</f>
        <v>#REF!</v>
      </c>
      <c r="V594" s="36" t="e">
        <f>'Рейтинговая таблица организаций'!#REF!</f>
        <v>#REF!</v>
      </c>
    </row>
    <row r="595" spans="1:22">
      <c r="A595" s="33" t="e">
        <f>'бланки '!#REF!</f>
        <v>#REF!</v>
      </c>
      <c r="B595" s="33" t="e">
        <f>'Рейтинговая таблица организаций'!#REF!</f>
        <v>#REF!</v>
      </c>
      <c r="C595" s="31" t="e">
        <f>'Рейтинговая таблица организаций'!#REF!</f>
        <v>#REF!</v>
      </c>
      <c r="D595" s="31" t="e">
        <f>'Рейтинговая таблица организаций'!#REF!</f>
        <v>#REF!</v>
      </c>
      <c r="E595" s="31" t="e">
        <f>'Рейтинговая таблица организаций'!#REF!</f>
        <v>#REF!</v>
      </c>
      <c r="F595" s="35" t="e">
        <f>'Рейтинговая таблица организаций'!#REF!</f>
        <v>#REF!</v>
      </c>
      <c r="G595" s="31" t="e">
        <f>'Рейтинговая таблица организаций'!#REF!</f>
        <v>#REF!</v>
      </c>
      <c r="H595" s="31" t="e">
        <f>'Рейтинговая таблица организаций'!#REF!</f>
        <v>#REF!</v>
      </c>
      <c r="I595" s="35" t="e">
        <f>'Рейтинговая таблица организаций'!#REF!</f>
        <v>#REF!</v>
      </c>
      <c r="J595" s="31" t="e">
        <f>'Рейтинговая таблица организаций'!#REF!</f>
        <v>#REF!</v>
      </c>
      <c r="K595" s="32" t="e">
        <f>'Рейтинговая таблица организаций'!#REF!</f>
        <v>#REF!</v>
      </c>
      <c r="L595" s="32" t="e">
        <f>'Рейтинговая таблица организаций'!#REF!</f>
        <v>#REF!</v>
      </c>
      <c r="M595" s="35" t="e">
        <f>'Рейтинговая таблица организаций'!#REF!</f>
        <v>#REF!</v>
      </c>
      <c r="N595" s="31" t="e">
        <f>'Рейтинговая таблица организаций'!#REF!</f>
        <v>#REF!</v>
      </c>
      <c r="O595" s="31" t="e">
        <f>'Рейтинговая таблица организаций'!#REF!</f>
        <v>#REF!</v>
      </c>
      <c r="P595" s="31" t="e">
        <f>'Рейтинговая таблица организаций'!#REF!</f>
        <v>#REF!</v>
      </c>
      <c r="Q595" s="35" t="e">
        <f>'Рейтинговая таблица организаций'!#REF!</f>
        <v>#REF!</v>
      </c>
      <c r="R595" s="31" t="e">
        <f>'Рейтинговая таблица организаций'!#REF!</f>
        <v>#REF!</v>
      </c>
      <c r="S595" s="31" t="e">
        <f>'Рейтинговая таблица организаций'!#REF!</f>
        <v>#REF!</v>
      </c>
      <c r="T595" s="31" t="e">
        <f>'Рейтинговая таблица организаций'!#REF!</f>
        <v>#REF!</v>
      </c>
      <c r="U595" s="35" t="e">
        <f>'Рейтинговая таблица организаций'!#REF!</f>
        <v>#REF!</v>
      </c>
      <c r="V595" s="36" t="e">
        <f>'Рейтинговая таблица организаций'!#REF!</f>
        <v>#REF!</v>
      </c>
    </row>
    <row r="596" spans="1:22">
      <c r="A596" s="33" t="e">
        <f>'бланки '!#REF!</f>
        <v>#REF!</v>
      </c>
      <c r="B596" s="33" t="e">
        <f>'Рейтинговая таблица организаций'!#REF!</f>
        <v>#REF!</v>
      </c>
      <c r="C596" s="31" t="e">
        <f>'Рейтинговая таблица организаций'!#REF!</f>
        <v>#REF!</v>
      </c>
      <c r="D596" s="31" t="e">
        <f>'Рейтинговая таблица организаций'!#REF!</f>
        <v>#REF!</v>
      </c>
      <c r="E596" s="31" t="e">
        <f>'Рейтинговая таблица организаций'!#REF!</f>
        <v>#REF!</v>
      </c>
      <c r="F596" s="35" t="e">
        <f>'Рейтинговая таблица организаций'!#REF!</f>
        <v>#REF!</v>
      </c>
      <c r="G596" s="31" t="e">
        <f>'Рейтинговая таблица организаций'!#REF!</f>
        <v>#REF!</v>
      </c>
      <c r="H596" s="31" t="e">
        <f>'Рейтинговая таблица организаций'!#REF!</f>
        <v>#REF!</v>
      </c>
      <c r="I596" s="35" t="e">
        <f>'Рейтинговая таблица организаций'!#REF!</f>
        <v>#REF!</v>
      </c>
      <c r="J596" s="31" t="e">
        <f>'Рейтинговая таблица организаций'!#REF!</f>
        <v>#REF!</v>
      </c>
      <c r="K596" s="32" t="e">
        <f>'Рейтинговая таблица организаций'!#REF!</f>
        <v>#REF!</v>
      </c>
      <c r="L596" s="32" t="e">
        <f>'Рейтинговая таблица организаций'!#REF!</f>
        <v>#REF!</v>
      </c>
      <c r="M596" s="35" t="e">
        <f>'Рейтинговая таблица организаций'!#REF!</f>
        <v>#REF!</v>
      </c>
      <c r="N596" s="31" t="e">
        <f>'Рейтинговая таблица организаций'!#REF!</f>
        <v>#REF!</v>
      </c>
      <c r="O596" s="31" t="e">
        <f>'Рейтинговая таблица организаций'!#REF!</f>
        <v>#REF!</v>
      </c>
      <c r="P596" s="31" t="e">
        <f>'Рейтинговая таблица организаций'!#REF!</f>
        <v>#REF!</v>
      </c>
      <c r="Q596" s="35" t="e">
        <f>'Рейтинговая таблица организаций'!#REF!</f>
        <v>#REF!</v>
      </c>
      <c r="R596" s="31" t="e">
        <f>'Рейтинговая таблица организаций'!#REF!</f>
        <v>#REF!</v>
      </c>
      <c r="S596" s="31" t="e">
        <f>'Рейтинговая таблица организаций'!#REF!</f>
        <v>#REF!</v>
      </c>
      <c r="T596" s="31" t="e">
        <f>'Рейтинговая таблица организаций'!#REF!</f>
        <v>#REF!</v>
      </c>
      <c r="U596" s="35" t="e">
        <f>'Рейтинговая таблица организаций'!#REF!</f>
        <v>#REF!</v>
      </c>
      <c r="V596" s="36" t="e">
        <f>'Рейтинговая таблица организаций'!#REF!</f>
        <v>#REF!</v>
      </c>
    </row>
    <row r="597" spans="1:22">
      <c r="A597" s="33" t="e">
        <f>'бланки '!#REF!</f>
        <v>#REF!</v>
      </c>
      <c r="B597" s="33" t="e">
        <f>'Рейтинговая таблица организаций'!#REF!</f>
        <v>#REF!</v>
      </c>
      <c r="C597" s="31" t="e">
        <f>'Рейтинговая таблица организаций'!#REF!</f>
        <v>#REF!</v>
      </c>
      <c r="D597" s="31" t="e">
        <f>'Рейтинговая таблица организаций'!#REF!</f>
        <v>#REF!</v>
      </c>
      <c r="E597" s="31" t="e">
        <f>'Рейтинговая таблица организаций'!#REF!</f>
        <v>#REF!</v>
      </c>
      <c r="F597" s="35" t="e">
        <f>'Рейтинговая таблица организаций'!#REF!</f>
        <v>#REF!</v>
      </c>
      <c r="G597" s="31" t="e">
        <f>'Рейтинговая таблица организаций'!#REF!</f>
        <v>#REF!</v>
      </c>
      <c r="H597" s="31" t="e">
        <f>'Рейтинговая таблица организаций'!#REF!</f>
        <v>#REF!</v>
      </c>
      <c r="I597" s="35" t="e">
        <f>'Рейтинговая таблица организаций'!#REF!</f>
        <v>#REF!</v>
      </c>
      <c r="J597" s="31" t="e">
        <f>'Рейтинговая таблица организаций'!#REF!</f>
        <v>#REF!</v>
      </c>
      <c r="K597" s="32" t="e">
        <f>'Рейтинговая таблица организаций'!#REF!</f>
        <v>#REF!</v>
      </c>
      <c r="L597" s="32" t="e">
        <f>'Рейтинговая таблица организаций'!#REF!</f>
        <v>#REF!</v>
      </c>
      <c r="M597" s="35" t="e">
        <f>'Рейтинговая таблица организаций'!#REF!</f>
        <v>#REF!</v>
      </c>
      <c r="N597" s="31" t="e">
        <f>'Рейтинговая таблица организаций'!#REF!</f>
        <v>#REF!</v>
      </c>
      <c r="O597" s="31" t="e">
        <f>'Рейтинговая таблица организаций'!#REF!</f>
        <v>#REF!</v>
      </c>
      <c r="P597" s="31" t="e">
        <f>'Рейтинговая таблица организаций'!#REF!</f>
        <v>#REF!</v>
      </c>
      <c r="Q597" s="35" t="e">
        <f>'Рейтинговая таблица организаций'!#REF!</f>
        <v>#REF!</v>
      </c>
      <c r="R597" s="31" t="e">
        <f>'Рейтинговая таблица организаций'!#REF!</f>
        <v>#REF!</v>
      </c>
      <c r="S597" s="31" t="e">
        <f>'Рейтинговая таблица организаций'!#REF!</f>
        <v>#REF!</v>
      </c>
      <c r="T597" s="31" t="e">
        <f>'Рейтинговая таблица организаций'!#REF!</f>
        <v>#REF!</v>
      </c>
      <c r="U597" s="35" t="e">
        <f>'Рейтинговая таблица организаций'!#REF!</f>
        <v>#REF!</v>
      </c>
      <c r="V597" s="36" t="e">
        <f>'Рейтинговая таблица организаций'!#REF!</f>
        <v>#REF!</v>
      </c>
    </row>
    <row r="598" spans="1:22">
      <c r="A598" s="33" t="e">
        <f>'бланки '!#REF!</f>
        <v>#REF!</v>
      </c>
      <c r="B598" s="33" t="e">
        <f>'Рейтинговая таблица организаций'!#REF!</f>
        <v>#REF!</v>
      </c>
      <c r="C598" s="31" t="e">
        <f>'Рейтинговая таблица организаций'!#REF!</f>
        <v>#REF!</v>
      </c>
      <c r="D598" s="31" t="e">
        <f>'Рейтинговая таблица организаций'!#REF!</f>
        <v>#REF!</v>
      </c>
      <c r="E598" s="31" t="e">
        <f>'Рейтинговая таблица организаций'!#REF!</f>
        <v>#REF!</v>
      </c>
      <c r="F598" s="35" t="e">
        <f>'Рейтинговая таблица организаций'!#REF!</f>
        <v>#REF!</v>
      </c>
      <c r="G598" s="31" t="e">
        <f>'Рейтинговая таблица организаций'!#REF!</f>
        <v>#REF!</v>
      </c>
      <c r="H598" s="31" t="e">
        <f>'Рейтинговая таблица организаций'!#REF!</f>
        <v>#REF!</v>
      </c>
      <c r="I598" s="35" t="e">
        <f>'Рейтинговая таблица организаций'!#REF!</f>
        <v>#REF!</v>
      </c>
      <c r="J598" s="31" t="e">
        <f>'Рейтинговая таблица организаций'!#REF!</f>
        <v>#REF!</v>
      </c>
      <c r="K598" s="32" t="e">
        <f>'Рейтинговая таблица организаций'!#REF!</f>
        <v>#REF!</v>
      </c>
      <c r="L598" s="32" t="e">
        <f>'Рейтинговая таблица организаций'!#REF!</f>
        <v>#REF!</v>
      </c>
      <c r="M598" s="35" t="e">
        <f>'Рейтинговая таблица организаций'!#REF!</f>
        <v>#REF!</v>
      </c>
      <c r="N598" s="31" t="e">
        <f>'Рейтинговая таблица организаций'!#REF!</f>
        <v>#REF!</v>
      </c>
      <c r="O598" s="31" t="e">
        <f>'Рейтинговая таблица организаций'!#REF!</f>
        <v>#REF!</v>
      </c>
      <c r="P598" s="31" t="e">
        <f>'Рейтинговая таблица организаций'!#REF!</f>
        <v>#REF!</v>
      </c>
      <c r="Q598" s="35" t="e">
        <f>'Рейтинговая таблица организаций'!#REF!</f>
        <v>#REF!</v>
      </c>
      <c r="R598" s="31" t="e">
        <f>'Рейтинговая таблица организаций'!#REF!</f>
        <v>#REF!</v>
      </c>
      <c r="S598" s="31" t="e">
        <f>'Рейтинговая таблица организаций'!#REF!</f>
        <v>#REF!</v>
      </c>
      <c r="T598" s="31" t="e">
        <f>'Рейтинговая таблица организаций'!#REF!</f>
        <v>#REF!</v>
      </c>
      <c r="U598" s="35" t="e">
        <f>'Рейтинговая таблица организаций'!#REF!</f>
        <v>#REF!</v>
      </c>
      <c r="V598" s="36" t="e">
        <f>'Рейтинговая таблица организаций'!#REF!</f>
        <v>#REF!</v>
      </c>
    </row>
    <row r="599" spans="1:22">
      <c r="A599" s="33" t="e">
        <f>'бланки '!#REF!</f>
        <v>#REF!</v>
      </c>
      <c r="B599" s="33" t="e">
        <f>'Рейтинговая таблица организаций'!#REF!</f>
        <v>#REF!</v>
      </c>
      <c r="C599" s="31" t="e">
        <f>'Рейтинговая таблица организаций'!#REF!</f>
        <v>#REF!</v>
      </c>
      <c r="D599" s="31" t="e">
        <f>'Рейтинговая таблица организаций'!#REF!</f>
        <v>#REF!</v>
      </c>
      <c r="E599" s="31" t="e">
        <f>'Рейтинговая таблица организаций'!#REF!</f>
        <v>#REF!</v>
      </c>
      <c r="F599" s="35" t="e">
        <f>'Рейтинговая таблица организаций'!#REF!</f>
        <v>#REF!</v>
      </c>
      <c r="G599" s="31" t="e">
        <f>'Рейтинговая таблица организаций'!#REF!</f>
        <v>#REF!</v>
      </c>
      <c r="H599" s="31" t="e">
        <f>'Рейтинговая таблица организаций'!#REF!</f>
        <v>#REF!</v>
      </c>
      <c r="I599" s="35" t="e">
        <f>'Рейтинговая таблица организаций'!#REF!</f>
        <v>#REF!</v>
      </c>
      <c r="J599" s="31" t="e">
        <f>'Рейтинговая таблица организаций'!#REF!</f>
        <v>#REF!</v>
      </c>
      <c r="K599" s="32" t="e">
        <f>'Рейтинговая таблица организаций'!#REF!</f>
        <v>#REF!</v>
      </c>
      <c r="L599" s="32" t="e">
        <f>'Рейтинговая таблица организаций'!#REF!</f>
        <v>#REF!</v>
      </c>
      <c r="M599" s="35" t="e">
        <f>'Рейтинговая таблица организаций'!#REF!</f>
        <v>#REF!</v>
      </c>
      <c r="N599" s="31" t="e">
        <f>'Рейтинговая таблица организаций'!#REF!</f>
        <v>#REF!</v>
      </c>
      <c r="O599" s="31" t="e">
        <f>'Рейтинговая таблица организаций'!#REF!</f>
        <v>#REF!</v>
      </c>
      <c r="P599" s="31" t="e">
        <f>'Рейтинговая таблица организаций'!#REF!</f>
        <v>#REF!</v>
      </c>
      <c r="Q599" s="35" t="e">
        <f>'Рейтинговая таблица организаций'!#REF!</f>
        <v>#REF!</v>
      </c>
      <c r="R599" s="31" t="e">
        <f>'Рейтинговая таблица организаций'!#REF!</f>
        <v>#REF!</v>
      </c>
      <c r="S599" s="31" t="e">
        <f>'Рейтинговая таблица организаций'!#REF!</f>
        <v>#REF!</v>
      </c>
      <c r="T599" s="31" t="e">
        <f>'Рейтинговая таблица организаций'!#REF!</f>
        <v>#REF!</v>
      </c>
      <c r="U599" s="35" t="e">
        <f>'Рейтинговая таблица организаций'!#REF!</f>
        <v>#REF!</v>
      </c>
      <c r="V599" s="36" t="e">
        <f>'Рейтинговая таблица организаций'!#REF!</f>
        <v>#REF!</v>
      </c>
    </row>
    <row r="600" spans="1:22">
      <c r="A600" s="33" t="e">
        <f>'бланки '!#REF!</f>
        <v>#REF!</v>
      </c>
      <c r="B600" s="33" t="e">
        <f>'Рейтинговая таблица организаций'!#REF!</f>
        <v>#REF!</v>
      </c>
      <c r="C600" s="31" t="e">
        <f>'Рейтинговая таблица организаций'!#REF!</f>
        <v>#REF!</v>
      </c>
      <c r="D600" s="31" t="e">
        <f>'Рейтинговая таблица организаций'!#REF!</f>
        <v>#REF!</v>
      </c>
      <c r="E600" s="31" t="e">
        <f>'Рейтинговая таблица организаций'!#REF!</f>
        <v>#REF!</v>
      </c>
      <c r="F600" s="35" t="e">
        <f>'Рейтинговая таблица организаций'!#REF!</f>
        <v>#REF!</v>
      </c>
      <c r="G600" s="31" t="e">
        <f>'Рейтинговая таблица организаций'!#REF!</f>
        <v>#REF!</v>
      </c>
      <c r="H600" s="31" t="e">
        <f>'Рейтинговая таблица организаций'!#REF!</f>
        <v>#REF!</v>
      </c>
      <c r="I600" s="35" t="e">
        <f>'Рейтинговая таблица организаций'!#REF!</f>
        <v>#REF!</v>
      </c>
      <c r="J600" s="31" t="e">
        <f>'Рейтинговая таблица организаций'!#REF!</f>
        <v>#REF!</v>
      </c>
      <c r="K600" s="32" t="e">
        <f>'Рейтинговая таблица организаций'!#REF!</f>
        <v>#REF!</v>
      </c>
      <c r="L600" s="32" t="e">
        <f>'Рейтинговая таблица организаций'!#REF!</f>
        <v>#REF!</v>
      </c>
      <c r="M600" s="35" t="e">
        <f>'Рейтинговая таблица организаций'!#REF!</f>
        <v>#REF!</v>
      </c>
      <c r="N600" s="31" t="e">
        <f>'Рейтинговая таблица организаций'!#REF!</f>
        <v>#REF!</v>
      </c>
      <c r="O600" s="31" t="e">
        <f>'Рейтинговая таблица организаций'!#REF!</f>
        <v>#REF!</v>
      </c>
      <c r="P600" s="31" t="e">
        <f>'Рейтинговая таблица организаций'!#REF!</f>
        <v>#REF!</v>
      </c>
      <c r="Q600" s="35" t="e">
        <f>'Рейтинговая таблица организаций'!#REF!</f>
        <v>#REF!</v>
      </c>
      <c r="R600" s="31" t="e">
        <f>'Рейтинговая таблица организаций'!#REF!</f>
        <v>#REF!</v>
      </c>
      <c r="S600" s="31" t="e">
        <f>'Рейтинговая таблица организаций'!#REF!</f>
        <v>#REF!</v>
      </c>
      <c r="T600" s="31" t="e">
        <f>'Рейтинговая таблица организаций'!#REF!</f>
        <v>#REF!</v>
      </c>
      <c r="U600" s="35" t="e">
        <f>'Рейтинговая таблица организаций'!#REF!</f>
        <v>#REF!</v>
      </c>
      <c r="V600" s="36" t="e">
        <f>'Рейтинговая таблица организаций'!#REF!</f>
        <v>#REF!</v>
      </c>
    </row>
    <row r="601" spans="1:22">
      <c r="A601" s="33" t="e">
        <f>'бланки '!#REF!</f>
        <v>#REF!</v>
      </c>
      <c r="B601" s="33" t="e">
        <f>'Рейтинговая таблица организаций'!#REF!</f>
        <v>#REF!</v>
      </c>
      <c r="C601" s="31" t="e">
        <f>'Рейтинговая таблица организаций'!#REF!</f>
        <v>#REF!</v>
      </c>
      <c r="D601" s="31" t="e">
        <f>'Рейтинговая таблица организаций'!#REF!</f>
        <v>#REF!</v>
      </c>
      <c r="E601" s="31" t="e">
        <f>'Рейтинговая таблица организаций'!#REF!</f>
        <v>#REF!</v>
      </c>
      <c r="F601" s="35" t="e">
        <f>'Рейтинговая таблица организаций'!#REF!</f>
        <v>#REF!</v>
      </c>
      <c r="G601" s="31" t="e">
        <f>'Рейтинговая таблица организаций'!#REF!</f>
        <v>#REF!</v>
      </c>
      <c r="H601" s="31" t="e">
        <f>'Рейтинговая таблица организаций'!#REF!</f>
        <v>#REF!</v>
      </c>
      <c r="I601" s="35" t="e">
        <f>'Рейтинговая таблица организаций'!#REF!</f>
        <v>#REF!</v>
      </c>
      <c r="J601" s="31" t="e">
        <f>'Рейтинговая таблица организаций'!#REF!</f>
        <v>#REF!</v>
      </c>
      <c r="K601" s="32" t="e">
        <f>'Рейтинговая таблица организаций'!#REF!</f>
        <v>#REF!</v>
      </c>
      <c r="L601" s="32" t="e">
        <f>'Рейтинговая таблица организаций'!#REF!</f>
        <v>#REF!</v>
      </c>
      <c r="M601" s="35" t="e">
        <f>'Рейтинговая таблица организаций'!#REF!</f>
        <v>#REF!</v>
      </c>
      <c r="N601" s="31" t="e">
        <f>'Рейтинговая таблица организаций'!#REF!</f>
        <v>#REF!</v>
      </c>
      <c r="O601" s="31" t="e">
        <f>'Рейтинговая таблица организаций'!#REF!</f>
        <v>#REF!</v>
      </c>
      <c r="P601" s="31" t="e">
        <f>'Рейтинговая таблица организаций'!#REF!</f>
        <v>#REF!</v>
      </c>
      <c r="Q601" s="35" t="e">
        <f>'Рейтинговая таблица организаций'!#REF!</f>
        <v>#REF!</v>
      </c>
      <c r="R601" s="31" t="e">
        <f>'Рейтинговая таблица организаций'!#REF!</f>
        <v>#REF!</v>
      </c>
      <c r="S601" s="31" t="e">
        <f>'Рейтинговая таблица организаций'!#REF!</f>
        <v>#REF!</v>
      </c>
      <c r="T601" s="31" t="e">
        <f>'Рейтинговая таблица организаций'!#REF!</f>
        <v>#REF!</v>
      </c>
      <c r="U601" s="35" t="e">
        <f>'Рейтинговая таблица организаций'!#REF!</f>
        <v>#REF!</v>
      </c>
      <c r="V601" s="36" t="e">
        <f>'Рейтинговая таблица организаций'!#REF!</f>
        <v>#REF!</v>
      </c>
    </row>
    <row r="602" spans="1:22">
      <c r="A602" s="33" t="e">
        <f>'бланки '!#REF!</f>
        <v>#REF!</v>
      </c>
      <c r="B602" s="33" t="e">
        <f>'Рейтинговая таблица организаций'!#REF!</f>
        <v>#REF!</v>
      </c>
      <c r="C602" s="31" t="e">
        <f>'Рейтинговая таблица организаций'!#REF!</f>
        <v>#REF!</v>
      </c>
      <c r="D602" s="31" t="e">
        <f>'Рейтинговая таблица организаций'!#REF!</f>
        <v>#REF!</v>
      </c>
      <c r="E602" s="31" t="e">
        <f>'Рейтинговая таблица организаций'!#REF!</f>
        <v>#REF!</v>
      </c>
      <c r="F602" s="35" t="e">
        <f>'Рейтинговая таблица организаций'!#REF!</f>
        <v>#REF!</v>
      </c>
      <c r="G602" s="31" t="e">
        <f>'Рейтинговая таблица организаций'!#REF!</f>
        <v>#REF!</v>
      </c>
      <c r="H602" s="31" t="e">
        <f>'Рейтинговая таблица организаций'!#REF!</f>
        <v>#REF!</v>
      </c>
      <c r="I602" s="35" t="e">
        <f>'Рейтинговая таблица организаций'!#REF!</f>
        <v>#REF!</v>
      </c>
      <c r="J602" s="31" t="e">
        <f>'Рейтинговая таблица организаций'!#REF!</f>
        <v>#REF!</v>
      </c>
      <c r="K602" s="32" t="e">
        <f>'Рейтинговая таблица организаций'!#REF!</f>
        <v>#REF!</v>
      </c>
      <c r="L602" s="32" t="e">
        <f>'Рейтинговая таблица организаций'!#REF!</f>
        <v>#REF!</v>
      </c>
      <c r="M602" s="35" t="e">
        <f>'Рейтинговая таблица организаций'!#REF!</f>
        <v>#REF!</v>
      </c>
      <c r="N602" s="31" t="e">
        <f>'Рейтинговая таблица организаций'!#REF!</f>
        <v>#REF!</v>
      </c>
      <c r="O602" s="31" t="e">
        <f>'Рейтинговая таблица организаций'!#REF!</f>
        <v>#REF!</v>
      </c>
      <c r="P602" s="31" t="e">
        <f>'Рейтинговая таблица организаций'!#REF!</f>
        <v>#REF!</v>
      </c>
      <c r="Q602" s="35" t="e">
        <f>'Рейтинговая таблица организаций'!#REF!</f>
        <v>#REF!</v>
      </c>
      <c r="R602" s="31" t="e">
        <f>'Рейтинговая таблица организаций'!#REF!</f>
        <v>#REF!</v>
      </c>
      <c r="S602" s="31" t="e">
        <f>'Рейтинговая таблица организаций'!#REF!</f>
        <v>#REF!</v>
      </c>
      <c r="T602" s="31" t="e">
        <f>'Рейтинговая таблица организаций'!#REF!</f>
        <v>#REF!</v>
      </c>
      <c r="U602" s="35" t="e">
        <f>'Рейтинговая таблица организаций'!#REF!</f>
        <v>#REF!</v>
      </c>
      <c r="V602" s="36" t="e">
        <f>'Рейтинговая таблица организаций'!#REF!</f>
        <v>#REF!</v>
      </c>
    </row>
    <row r="603" spans="1:22">
      <c r="A603" s="33" t="e">
        <f>'бланки '!#REF!</f>
        <v>#REF!</v>
      </c>
      <c r="B603" s="33" t="e">
        <f>'Рейтинговая таблица организаций'!#REF!</f>
        <v>#REF!</v>
      </c>
      <c r="C603" s="31" t="e">
        <f>'Рейтинговая таблица организаций'!#REF!</f>
        <v>#REF!</v>
      </c>
      <c r="D603" s="31" t="e">
        <f>'Рейтинговая таблица организаций'!#REF!</f>
        <v>#REF!</v>
      </c>
      <c r="E603" s="31" t="e">
        <f>'Рейтинговая таблица организаций'!#REF!</f>
        <v>#REF!</v>
      </c>
      <c r="F603" s="35" t="e">
        <f>'Рейтинговая таблица организаций'!#REF!</f>
        <v>#REF!</v>
      </c>
      <c r="G603" s="31" t="e">
        <f>'Рейтинговая таблица организаций'!#REF!</f>
        <v>#REF!</v>
      </c>
      <c r="H603" s="31" t="e">
        <f>'Рейтинговая таблица организаций'!#REF!</f>
        <v>#REF!</v>
      </c>
      <c r="I603" s="35" t="e">
        <f>'Рейтинговая таблица организаций'!#REF!</f>
        <v>#REF!</v>
      </c>
      <c r="J603" s="31" t="e">
        <f>'Рейтинговая таблица организаций'!#REF!</f>
        <v>#REF!</v>
      </c>
      <c r="K603" s="32" t="e">
        <f>'Рейтинговая таблица организаций'!#REF!</f>
        <v>#REF!</v>
      </c>
      <c r="L603" s="32" t="e">
        <f>'Рейтинговая таблица организаций'!#REF!</f>
        <v>#REF!</v>
      </c>
      <c r="M603" s="35" t="e">
        <f>'Рейтинговая таблица организаций'!#REF!</f>
        <v>#REF!</v>
      </c>
      <c r="N603" s="31" t="e">
        <f>'Рейтинговая таблица организаций'!#REF!</f>
        <v>#REF!</v>
      </c>
      <c r="O603" s="31" t="e">
        <f>'Рейтинговая таблица организаций'!#REF!</f>
        <v>#REF!</v>
      </c>
      <c r="P603" s="31" t="e">
        <f>'Рейтинговая таблица организаций'!#REF!</f>
        <v>#REF!</v>
      </c>
      <c r="Q603" s="35" t="e">
        <f>'Рейтинговая таблица организаций'!#REF!</f>
        <v>#REF!</v>
      </c>
      <c r="R603" s="31" t="e">
        <f>'Рейтинговая таблица организаций'!#REF!</f>
        <v>#REF!</v>
      </c>
      <c r="S603" s="31" t="e">
        <f>'Рейтинговая таблица организаций'!#REF!</f>
        <v>#REF!</v>
      </c>
      <c r="T603" s="31" t="e">
        <f>'Рейтинговая таблица организаций'!#REF!</f>
        <v>#REF!</v>
      </c>
      <c r="U603" s="35" t="e">
        <f>'Рейтинговая таблица организаций'!#REF!</f>
        <v>#REF!</v>
      </c>
      <c r="V603" s="36" t="e">
        <f>'Рейтинговая таблица организаций'!#REF!</f>
        <v>#REF!</v>
      </c>
    </row>
    <row r="604" spans="1:22">
      <c r="A604" s="33" t="e">
        <f>'бланки '!#REF!</f>
        <v>#REF!</v>
      </c>
      <c r="B604" s="33" t="e">
        <f>'Рейтинговая таблица организаций'!#REF!</f>
        <v>#REF!</v>
      </c>
      <c r="C604" s="31" t="e">
        <f>'Рейтинговая таблица организаций'!#REF!</f>
        <v>#REF!</v>
      </c>
      <c r="D604" s="31" t="e">
        <f>'Рейтинговая таблица организаций'!#REF!</f>
        <v>#REF!</v>
      </c>
      <c r="E604" s="31" t="e">
        <f>'Рейтинговая таблица организаций'!#REF!</f>
        <v>#REF!</v>
      </c>
      <c r="F604" s="35" t="e">
        <f>'Рейтинговая таблица организаций'!#REF!</f>
        <v>#REF!</v>
      </c>
      <c r="G604" s="31" t="e">
        <f>'Рейтинговая таблица организаций'!#REF!</f>
        <v>#REF!</v>
      </c>
      <c r="H604" s="31" t="e">
        <f>'Рейтинговая таблица организаций'!#REF!</f>
        <v>#REF!</v>
      </c>
      <c r="I604" s="35" t="e">
        <f>'Рейтинговая таблица организаций'!#REF!</f>
        <v>#REF!</v>
      </c>
      <c r="J604" s="31" t="e">
        <f>'Рейтинговая таблица организаций'!#REF!</f>
        <v>#REF!</v>
      </c>
      <c r="K604" s="32" t="e">
        <f>'Рейтинговая таблица организаций'!#REF!</f>
        <v>#REF!</v>
      </c>
      <c r="L604" s="32" t="e">
        <f>'Рейтинговая таблица организаций'!#REF!</f>
        <v>#REF!</v>
      </c>
      <c r="M604" s="35" t="e">
        <f>'Рейтинговая таблица организаций'!#REF!</f>
        <v>#REF!</v>
      </c>
      <c r="N604" s="31" t="e">
        <f>'Рейтинговая таблица организаций'!#REF!</f>
        <v>#REF!</v>
      </c>
      <c r="O604" s="31" t="e">
        <f>'Рейтинговая таблица организаций'!#REF!</f>
        <v>#REF!</v>
      </c>
      <c r="P604" s="31" t="e">
        <f>'Рейтинговая таблица организаций'!#REF!</f>
        <v>#REF!</v>
      </c>
      <c r="Q604" s="35" t="e">
        <f>'Рейтинговая таблица организаций'!#REF!</f>
        <v>#REF!</v>
      </c>
      <c r="R604" s="31" t="e">
        <f>'Рейтинговая таблица организаций'!#REF!</f>
        <v>#REF!</v>
      </c>
      <c r="S604" s="31" t="e">
        <f>'Рейтинговая таблица организаций'!#REF!</f>
        <v>#REF!</v>
      </c>
      <c r="T604" s="31" t="e">
        <f>'Рейтинговая таблица организаций'!#REF!</f>
        <v>#REF!</v>
      </c>
      <c r="U604" s="35" t="e">
        <f>'Рейтинговая таблица организаций'!#REF!</f>
        <v>#REF!</v>
      </c>
      <c r="V604" s="36" t="e">
        <f>'Рейтинговая таблица организаций'!#REF!</f>
        <v>#REF!</v>
      </c>
    </row>
    <row r="605" spans="1:22">
      <c r="A605" s="33" t="e">
        <f>'бланки '!#REF!</f>
        <v>#REF!</v>
      </c>
      <c r="B605" s="33" t="e">
        <f>'Рейтинговая таблица организаций'!#REF!</f>
        <v>#REF!</v>
      </c>
      <c r="C605" s="31" t="e">
        <f>'Рейтинговая таблица организаций'!#REF!</f>
        <v>#REF!</v>
      </c>
      <c r="D605" s="31" t="e">
        <f>'Рейтинговая таблица организаций'!#REF!</f>
        <v>#REF!</v>
      </c>
      <c r="E605" s="31" t="e">
        <f>'Рейтинговая таблица организаций'!#REF!</f>
        <v>#REF!</v>
      </c>
      <c r="F605" s="35" t="e">
        <f>'Рейтинговая таблица организаций'!#REF!</f>
        <v>#REF!</v>
      </c>
      <c r="G605" s="31" t="e">
        <f>'Рейтинговая таблица организаций'!#REF!</f>
        <v>#REF!</v>
      </c>
      <c r="H605" s="31" t="e">
        <f>'Рейтинговая таблица организаций'!#REF!</f>
        <v>#REF!</v>
      </c>
      <c r="I605" s="35" t="e">
        <f>'Рейтинговая таблица организаций'!#REF!</f>
        <v>#REF!</v>
      </c>
      <c r="J605" s="31" t="e">
        <f>'Рейтинговая таблица организаций'!#REF!</f>
        <v>#REF!</v>
      </c>
      <c r="K605" s="32" t="e">
        <f>'Рейтинговая таблица организаций'!#REF!</f>
        <v>#REF!</v>
      </c>
      <c r="L605" s="32" t="e">
        <f>'Рейтинговая таблица организаций'!#REF!</f>
        <v>#REF!</v>
      </c>
      <c r="M605" s="35" t="e">
        <f>'Рейтинговая таблица организаций'!#REF!</f>
        <v>#REF!</v>
      </c>
      <c r="N605" s="31" t="e">
        <f>'Рейтинговая таблица организаций'!#REF!</f>
        <v>#REF!</v>
      </c>
      <c r="O605" s="31" t="e">
        <f>'Рейтинговая таблица организаций'!#REF!</f>
        <v>#REF!</v>
      </c>
      <c r="P605" s="31" t="e">
        <f>'Рейтинговая таблица организаций'!#REF!</f>
        <v>#REF!</v>
      </c>
      <c r="Q605" s="35" t="e">
        <f>'Рейтинговая таблица организаций'!#REF!</f>
        <v>#REF!</v>
      </c>
      <c r="R605" s="31" t="e">
        <f>'Рейтинговая таблица организаций'!#REF!</f>
        <v>#REF!</v>
      </c>
      <c r="S605" s="31" t="e">
        <f>'Рейтинговая таблица организаций'!#REF!</f>
        <v>#REF!</v>
      </c>
      <c r="T605" s="31" t="e">
        <f>'Рейтинговая таблица организаций'!#REF!</f>
        <v>#REF!</v>
      </c>
      <c r="U605" s="35" t="e">
        <f>'Рейтинговая таблица организаций'!#REF!</f>
        <v>#REF!</v>
      </c>
      <c r="V605" s="36" t="e">
        <f>'Рейтинговая таблица организаций'!#REF!</f>
        <v>#REF!</v>
      </c>
    </row>
    <row r="606" spans="1:22">
      <c r="A606" s="33" t="e">
        <f>'бланки '!#REF!</f>
        <v>#REF!</v>
      </c>
      <c r="B606" s="33" t="e">
        <f>'Рейтинговая таблица организаций'!#REF!</f>
        <v>#REF!</v>
      </c>
      <c r="C606" s="31" t="e">
        <f>'Рейтинговая таблица организаций'!#REF!</f>
        <v>#REF!</v>
      </c>
      <c r="D606" s="31" t="e">
        <f>'Рейтинговая таблица организаций'!#REF!</f>
        <v>#REF!</v>
      </c>
      <c r="E606" s="31" t="e">
        <f>'Рейтинговая таблица организаций'!#REF!</f>
        <v>#REF!</v>
      </c>
      <c r="F606" s="35" t="e">
        <f>'Рейтинговая таблица организаций'!#REF!</f>
        <v>#REF!</v>
      </c>
      <c r="G606" s="31" t="e">
        <f>'Рейтинговая таблица организаций'!#REF!</f>
        <v>#REF!</v>
      </c>
      <c r="H606" s="31" t="e">
        <f>'Рейтинговая таблица организаций'!#REF!</f>
        <v>#REF!</v>
      </c>
      <c r="I606" s="35" t="e">
        <f>'Рейтинговая таблица организаций'!#REF!</f>
        <v>#REF!</v>
      </c>
      <c r="J606" s="31" t="e">
        <f>'Рейтинговая таблица организаций'!#REF!</f>
        <v>#REF!</v>
      </c>
      <c r="K606" s="32" t="e">
        <f>'Рейтинговая таблица организаций'!#REF!</f>
        <v>#REF!</v>
      </c>
      <c r="L606" s="32" t="e">
        <f>'Рейтинговая таблица организаций'!#REF!</f>
        <v>#REF!</v>
      </c>
      <c r="M606" s="35" t="e">
        <f>'Рейтинговая таблица организаций'!#REF!</f>
        <v>#REF!</v>
      </c>
      <c r="N606" s="31" t="e">
        <f>'Рейтинговая таблица организаций'!#REF!</f>
        <v>#REF!</v>
      </c>
      <c r="O606" s="31" t="e">
        <f>'Рейтинговая таблица организаций'!#REF!</f>
        <v>#REF!</v>
      </c>
      <c r="P606" s="31" t="e">
        <f>'Рейтинговая таблица организаций'!#REF!</f>
        <v>#REF!</v>
      </c>
      <c r="Q606" s="35" t="e">
        <f>'Рейтинговая таблица организаций'!#REF!</f>
        <v>#REF!</v>
      </c>
      <c r="R606" s="31" t="e">
        <f>'Рейтинговая таблица организаций'!#REF!</f>
        <v>#REF!</v>
      </c>
      <c r="S606" s="31" t="e">
        <f>'Рейтинговая таблица организаций'!#REF!</f>
        <v>#REF!</v>
      </c>
      <c r="T606" s="31" t="e">
        <f>'Рейтинговая таблица организаций'!#REF!</f>
        <v>#REF!</v>
      </c>
      <c r="U606" s="35" t="e">
        <f>'Рейтинговая таблица организаций'!#REF!</f>
        <v>#REF!</v>
      </c>
      <c r="V606" s="36" t="e">
        <f>'Рейтинговая таблица организаций'!#REF!</f>
        <v>#REF!</v>
      </c>
    </row>
    <row r="607" spans="1:22">
      <c r="A607" s="33" t="e">
        <f>'бланки '!#REF!</f>
        <v>#REF!</v>
      </c>
      <c r="B607" s="33" t="e">
        <f>'Рейтинговая таблица организаций'!#REF!</f>
        <v>#REF!</v>
      </c>
      <c r="C607" s="31" t="e">
        <f>'Рейтинговая таблица организаций'!#REF!</f>
        <v>#REF!</v>
      </c>
      <c r="D607" s="31" t="e">
        <f>'Рейтинговая таблица организаций'!#REF!</f>
        <v>#REF!</v>
      </c>
      <c r="E607" s="31" t="e">
        <f>'Рейтинговая таблица организаций'!#REF!</f>
        <v>#REF!</v>
      </c>
      <c r="F607" s="35" t="e">
        <f>'Рейтинговая таблица организаций'!#REF!</f>
        <v>#REF!</v>
      </c>
      <c r="G607" s="31" t="e">
        <f>'Рейтинговая таблица организаций'!#REF!</f>
        <v>#REF!</v>
      </c>
      <c r="H607" s="31" t="e">
        <f>'Рейтинговая таблица организаций'!#REF!</f>
        <v>#REF!</v>
      </c>
      <c r="I607" s="35" t="e">
        <f>'Рейтинговая таблица организаций'!#REF!</f>
        <v>#REF!</v>
      </c>
      <c r="J607" s="31" t="e">
        <f>'Рейтинговая таблица организаций'!#REF!</f>
        <v>#REF!</v>
      </c>
      <c r="K607" s="32" t="e">
        <f>'Рейтинговая таблица организаций'!#REF!</f>
        <v>#REF!</v>
      </c>
      <c r="L607" s="32" t="e">
        <f>'Рейтинговая таблица организаций'!#REF!</f>
        <v>#REF!</v>
      </c>
      <c r="M607" s="35" t="e">
        <f>'Рейтинговая таблица организаций'!#REF!</f>
        <v>#REF!</v>
      </c>
      <c r="N607" s="31" t="e">
        <f>'Рейтинговая таблица организаций'!#REF!</f>
        <v>#REF!</v>
      </c>
      <c r="O607" s="31" t="e">
        <f>'Рейтинговая таблица организаций'!#REF!</f>
        <v>#REF!</v>
      </c>
      <c r="P607" s="31" t="e">
        <f>'Рейтинговая таблица организаций'!#REF!</f>
        <v>#REF!</v>
      </c>
      <c r="Q607" s="35" t="e">
        <f>'Рейтинговая таблица организаций'!#REF!</f>
        <v>#REF!</v>
      </c>
      <c r="R607" s="31" t="e">
        <f>'Рейтинговая таблица организаций'!#REF!</f>
        <v>#REF!</v>
      </c>
      <c r="S607" s="31" t="e">
        <f>'Рейтинговая таблица организаций'!#REF!</f>
        <v>#REF!</v>
      </c>
      <c r="T607" s="31" t="e">
        <f>'Рейтинговая таблица организаций'!#REF!</f>
        <v>#REF!</v>
      </c>
      <c r="U607" s="35" t="e">
        <f>'Рейтинговая таблица организаций'!#REF!</f>
        <v>#REF!</v>
      </c>
      <c r="V607" s="36" t="e">
        <f>'Рейтинговая таблица организаций'!#REF!</f>
        <v>#REF!</v>
      </c>
    </row>
    <row r="608" spans="1:22">
      <c r="A608" s="33" t="e">
        <f>'бланки '!#REF!</f>
        <v>#REF!</v>
      </c>
      <c r="B608" s="33" t="e">
        <f>'Рейтинговая таблица организаций'!#REF!</f>
        <v>#REF!</v>
      </c>
      <c r="C608" s="31" t="e">
        <f>'Рейтинговая таблица организаций'!#REF!</f>
        <v>#REF!</v>
      </c>
      <c r="D608" s="31" t="e">
        <f>'Рейтинговая таблица организаций'!#REF!</f>
        <v>#REF!</v>
      </c>
      <c r="E608" s="31" t="e">
        <f>'Рейтинговая таблица организаций'!#REF!</f>
        <v>#REF!</v>
      </c>
      <c r="F608" s="35" t="e">
        <f>'Рейтинговая таблица организаций'!#REF!</f>
        <v>#REF!</v>
      </c>
      <c r="G608" s="31" t="e">
        <f>'Рейтинговая таблица организаций'!#REF!</f>
        <v>#REF!</v>
      </c>
      <c r="H608" s="31" t="e">
        <f>'Рейтинговая таблица организаций'!#REF!</f>
        <v>#REF!</v>
      </c>
      <c r="I608" s="35" t="e">
        <f>'Рейтинговая таблица организаций'!#REF!</f>
        <v>#REF!</v>
      </c>
      <c r="J608" s="31" t="e">
        <f>'Рейтинговая таблица организаций'!#REF!</f>
        <v>#REF!</v>
      </c>
      <c r="K608" s="32" t="e">
        <f>'Рейтинговая таблица организаций'!#REF!</f>
        <v>#REF!</v>
      </c>
      <c r="L608" s="32" t="e">
        <f>'Рейтинговая таблица организаций'!#REF!</f>
        <v>#REF!</v>
      </c>
      <c r="M608" s="35" t="e">
        <f>'Рейтинговая таблица организаций'!#REF!</f>
        <v>#REF!</v>
      </c>
      <c r="N608" s="31" t="e">
        <f>'Рейтинговая таблица организаций'!#REF!</f>
        <v>#REF!</v>
      </c>
      <c r="O608" s="31" t="e">
        <f>'Рейтинговая таблица организаций'!#REF!</f>
        <v>#REF!</v>
      </c>
      <c r="P608" s="31" t="e">
        <f>'Рейтинговая таблица организаций'!#REF!</f>
        <v>#REF!</v>
      </c>
      <c r="Q608" s="35" t="e">
        <f>'Рейтинговая таблица организаций'!#REF!</f>
        <v>#REF!</v>
      </c>
      <c r="R608" s="31" t="e">
        <f>'Рейтинговая таблица организаций'!#REF!</f>
        <v>#REF!</v>
      </c>
      <c r="S608" s="31" t="e">
        <f>'Рейтинговая таблица организаций'!#REF!</f>
        <v>#REF!</v>
      </c>
      <c r="T608" s="31" t="e">
        <f>'Рейтинговая таблица организаций'!#REF!</f>
        <v>#REF!</v>
      </c>
      <c r="U608" s="35" t="e">
        <f>'Рейтинговая таблица организаций'!#REF!</f>
        <v>#REF!</v>
      </c>
      <c r="V608" s="36" t="e">
        <f>'Рейтинговая таблица организаций'!#REF!</f>
        <v>#REF!</v>
      </c>
    </row>
    <row r="609" spans="1:22">
      <c r="A609" s="33" t="e">
        <f>'бланки '!#REF!</f>
        <v>#REF!</v>
      </c>
      <c r="B609" s="33" t="e">
        <f>'Рейтинговая таблица организаций'!#REF!</f>
        <v>#REF!</v>
      </c>
      <c r="C609" s="31" t="e">
        <f>'Рейтинговая таблица организаций'!#REF!</f>
        <v>#REF!</v>
      </c>
      <c r="D609" s="31" t="e">
        <f>'Рейтинговая таблица организаций'!#REF!</f>
        <v>#REF!</v>
      </c>
      <c r="E609" s="31" t="e">
        <f>'Рейтинговая таблица организаций'!#REF!</f>
        <v>#REF!</v>
      </c>
      <c r="F609" s="35" t="e">
        <f>'Рейтинговая таблица организаций'!#REF!</f>
        <v>#REF!</v>
      </c>
      <c r="G609" s="31" t="e">
        <f>'Рейтинговая таблица организаций'!#REF!</f>
        <v>#REF!</v>
      </c>
      <c r="H609" s="31" t="e">
        <f>'Рейтинговая таблица организаций'!#REF!</f>
        <v>#REF!</v>
      </c>
      <c r="I609" s="35" t="e">
        <f>'Рейтинговая таблица организаций'!#REF!</f>
        <v>#REF!</v>
      </c>
      <c r="J609" s="31" t="e">
        <f>'Рейтинговая таблица организаций'!#REF!</f>
        <v>#REF!</v>
      </c>
      <c r="K609" s="32" t="e">
        <f>'Рейтинговая таблица организаций'!#REF!</f>
        <v>#REF!</v>
      </c>
      <c r="L609" s="32" t="e">
        <f>'Рейтинговая таблица организаций'!#REF!</f>
        <v>#REF!</v>
      </c>
      <c r="M609" s="35" t="e">
        <f>'Рейтинговая таблица организаций'!#REF!</f>
        <v>#REF!</v>
      </c>
      <c r="N609" s="31" t="e">
        <f>'Рейтинговая таблица организаций'!#REF!</f>
        <v>#REF!</v>
      </c>
      <c r="O609" s="31" t="e">
        <f>'Рейтинговая таблица организаций'!#REF!</f>
        <v>#REF!</v>
      </c>
      <c r="P609" s="31" t="e">
        <f>'Рейтинговая таблица организаций'!#REF!</f>
        <v>#REF!</v>
      </c>
      <c r="Q609" s="35" t="e">
        <f>'Рейтинговая таблица организаций'!#REF!</f>
        <v>#REF!</v>
      </c>
      <c r="R609" s="31" t="e">
        <f>'Рейтинговая таблица организаций'!#REF!</f>
        <v>#REF!</v>
      </c>
      <c r="S609" s="31" t="e">
        <f>'Рейтинговая таблица организаций'!#REF!</f>
        <v>#REF!</v>
      </c>
      <c r="T609" s="31" t="e">
        <f>'Рейтинговая таблица организаций'!#REF!</f>
        <v>#REF!</v>
      </c>
      <c r="U609" s="35" t="e">
        <f>'Рейтинговая таблица организаций'!#REF!</f>
        <v>#REF!</v>
      </c>
      <c r="V609" s="36" t="e">
        <f>'Рейтинговая таблица организаций'!#REF!</f>
        <v>#REF!</v>
      </c>
    </row>
    <row r="610" spans="1:22">
      <c r="A610" s="33" t="e">
        <f>'бланки '!#REF!</f>
        <v>#REF!</v>
      </c>
      <c r="B610" s="33" t="e">
        <f>'Рейтинговая таблица организаций'!#REF!</f>
        <v>#REF!</v>
      </c>
      <c r="C610" s="31" t="e">
        <f>'Рейтинговая таблица организаций'!#REF!</f>
        <v>#REF!</v>
      </c>
      <c r="D610" s="31" t="e">
        <f>'Рейтинговая таблица организаций'!#REF!</f>
        <v>#REF!</v>
      </c>
      <c r="E610" s="31" t="e">
        <f>'Рейтинговая таблица организаций'!#REF!</f>
        <v>#REF!</v>
      </c>
      <c r="F610" s="35" t="e">
        <f>'Рейтинговая таблица организаций'!#REF!</f>
        <v>#REF!</v>
      </c>
      <c r="G610" s="31" t="e">
        <f>'Рейтинговая таблица организаций'!#REF!</f>
        <v>#REF!</v>
      </c>
      <c r="H610" s="31" t="e">
        <f>'Рейтинговая таблица организаций'!#REF!</f>
        <v>#REF!</v>
      </c>
      <c r="I610" s="35" t="e">
        <f>'Рейтинговая таблица организаций'!#REF!</f>
        <v>#REF!</v>
      </c>
      <c r="J610" s="31" t="e">
        <f>'Рейтинговая таблица организаций'!#REF!</f>
        <v>#REF!</v>
      </c>
      <c r="K610" s="32" t="e">
        <f>'Рейтинговая таблица организаций'!#REF!</f>
        <v>#REF!</v>
      </c>
      <c r="L610" s="32" t="e">
        <f>'Рейтинговая таблица организаций'!#REF!</f>
        <v>#REF!</v>
      </c>
      <c r="M610" s="35" t="e">
        <f>'Рейтинговая таблица организаций'!#REF!</f>
        <v>#REF!</v>
      </c>
      <c r="N610" s="31" t="e">
        <f>'Рейтинговая таблица организаций'!#REF!</f>
        <v>#REF!</v>
      </c>
      <c r="O610" s="31" t="e">
        <f>'Рейтинговая таблица организаций'!#REF!</f>
        <v>#REF!</v>
      </c>
      <c r="P610" s="31" t="e">
        <f>'Рейтинговая таблица организаций'!#REF!</f>
        <v>#REF!</v>
      </c>
      <c r="Q610" s="35" t="e">
        <f>'Рейтинговая таблица организаций'!#REF!</f>
        <v>#REF!</v>
      </c>
      <c r="R610" s="31" t="e">
        <f>'Рейтинговая таблица организаций'!#REF!</f>
        <v>#REF!</v>
      </c>
      <c r="S610" s="31" t="e">
        <f>'Рейтинговая таблица организаций'!#REF!</f>
        <v>#REF!</v>
      </c>
      <c r="T610" s="31" t="e">
        <f>'Рейтинговая таблица организаций'!#REF!</f>
        <v>#REF!</v>
      </c>
      <c r="U610" s="35" t="e">
        <f>'Рейтинговая таблица организаций'!#REF!</f>
        <v>#REF!</v>
      </c>
      <c r="V610" s="36" t="e">
        <f>'Рейтинговая таблица организаций'!#REF!</f>
        <v>#REF!</v>
      </c>
    </row>
    <row r="611" spans="1:22">
      <c r="A611" s="33" t="e">
        <f>'бланки '!#REF!</f>
        <v>#REF!</v>
      </c>
      <c r="B611" s="33" t="e">
        <f>'Рейтинговая таблица организаций'!#REF!</f>
        <v>#REF!</v>
      </c>
      <c r="C611" s="31" t="e">
        <f>'Рейтинговая таблица организаций'!#REF!</f>
        <v>#REF!</v>
      </c>
      <c r="D611" s="31" t="e">
        <f>'Рейтинговая таблица организаций'!#REF!</f>
        <v>#REF!</v>
      </c>
      <c r="E611" s="31" t="e">
        <f>'Рейтинговая таблица организаций'!#REF!</f>
        <v>#REF!</v>
      </c>
      <c r="F611" s="35" t="e">
        <f>'Рейтинговая таблица организаций'!#REF!</f>
        <v>#REF!</v>
      </c>
      <c r="G611" s="31" t="e">
        <f>'Рейтинговая таблица организаций'!#REF!</f>
        <v>#REF!</v>
      </c>
      <c r="H611" s="31" t="e">
        <f>'Рейтинговая таблица организаций'!#REF!</f>
        <v>#REF!</v>
      </c>
      <c r="I611" s="35" t="e">
        <f>'Рейтинговая таблица организаций'!#REF!</f>
        <v>#REF!</v>
      </c>
      <c r="J611" s="31" t="e">
        <f>'Рейтинговая таблица организаций'!#REF!</f>
        <v>#REF!</v>
      </c>
      <c r="K611" s="32" t="e">
        <f>'Рейтинговая таблица организаций'!#REF!</f>
        <v>#REF!</v>
      </c>
      <c r="L611" s="32" t="e">
        <f>'Рейтинговая таблица организаций'!#REF!</f>
        <v>#REF!</v>
      </c>
      <c r="M611" s="35" t="e">
        <f>'Рейтинговая таблица организаций'!#REF!</f>
        <v>#REF!</v>
      </c>
      <c r="N611" s="31" t="e">
        <f>'Рейтинговая таблица организаций'!#REF!</f>
        <v>#REF!</v>
      </c>
      <c r="O611" s="31" t="e">
        <f>'Рейтинговая таблица организаций'!#REF!</f>
        <v>#REF!</v>
      </c>
      <c r="P611" s="31" t="e">
        <f>'Рейтинговая таблица организаций'!#REF!</f>
        <v>#REF!</v>
      </c>
      <c r="Q611" s="35" t="e">
        <f>'Рейтинговая таблица организаций'!#REF!</f>
        <v>#REF!</v>
      </c>
      <c r="R611" s="31" t="e">
        <f>'Рейтинговая таблица организаций'!#REF!</f>
        <v>#REF!</v>
      </c>
      <c r="S611" s="31" t="e">
        <f>'Рейтинговая таблица организаций'!#REF!</f>
        <v>#REF!</v>
      </c>
      <c r="T611" s="31" t="e">
        <f>'Рейтинговая таблица организаций'!#REF!</f>
        <v>#REF!</v>
      </c>
      <c r="U611" s="35" t="e">
        <f>'Рейтинговая таблица организаций'!#REF!</f>
        <v>#REF!</v>
      </c>
      <c r="V611" s="36" t="e">
        <f>'Рейтинговая таблица организаций'!#REF!</f>
        <v>#REF!</v>
      </c>
    </row>
    <row r="612" spans="1:22">
      <c r="A612" s="33" t="e">
        <f>'бланки '!#REF!</f>
        <v>#REF!</v>
      </c>
      <c r="B612" s="33" t="e">
        <f>'Рейтинговая таблица организаций'!#REF!</f>
        <v>#REF!</v>
      </c>
      <c r="C612" s="31" t="e">
        <f>'Рейтинговая таблица организаций'!#REF!</f>
        <v>#REF!</v>
      </c>
      <c r="D612" s="31" t="e">
        <f>'Рейтинговая таблица организаций'!#REF!</f>
        <v>#REF!</v>
      </c>
      <c r="E612" s="31" t="e">
        <f>'Рейтинговая таблица организаций'!#REF!</f>
        <v>#REF!</v>
      </c>
      <c r="F612" s="35" t="e">
        <f>'Рейтинговая таблица организаций'!#REF!</f>
        <v>#REF!</v>
      </c>
      <c r="G612" s="31" t="e">
        <f>'Рейтинговая таблица организаций'!#REF!</f>
        <v>#REF!</v>
      </c>
      <c r="H612" s="31" t="e">
        <f>'Рейтинговая таблица организаций'!#REF!</f>
        <v>#REF!</v>
      </c>
      <c r="I612" s="35" t="e">
        <f>'Рейтинговая таблица организаций'!#REF!</f>
        <v>#REF!</v>
      </c>
      <c r="J612" s="31" t="e">
        <f>'Рейтинговая таблица организаций'!#REF!</f>
        <v>#REF!</v>
      </c>
      <c r="K612" s="32" t="e">
        <f>'Рейтинговая таблица организаций'!#REF!</f>
        <v>#REF!</v>
      </c>
      <c r="L612" s="32" t="e">
        <f>'Рейтинговая таблица организаций'!#REF!</f>
        <v>#REF!</v>
      </c>
      <c r="M612" s="35" t="e">
        <f>'Рейтинговая таблица организаций'!#REF!</f>
        <v>#REF!</v>
      </c>
      <c r="N612" s="31" t="e">
        <f>'Рейтинговая таблица организаций'!#REF!</f>
        <v>#REF!</v>
      </c>
      <c r="O612" s="31" t="e">
        <f>'Рейтинговая таблица организаций'!#REF!</f>
        <v>#REF!</v>
      </c>
      <c r="P612" s="31" t="e">
        <f>'Рейтинговая таблица организаций'!#REF!</f>
        <v>#REF!</v>
      </c>
      <c r="Q612" s="35" t="e">
        <f>'Рейтинговая таблица организаций'!#REF!</f>
        <v>#REF!</v>
      </c>
      <c r="R612" s="31" t="e">
        <f>'Рейтинговая таблица организаций'!#REF!</f>
        <v>#REF!</v>
      </c>
      <c r="S612" s="31" t="e">
        <f>'Рейтинговая таблица организаций'!#REF!</f>
        <v>#REF!</v>
      </c>
      <c r="T612" s="31" t="e">
        <f>'Рейтинговая таблица организаций'!#REF!</f>
        <v>#REF!</v>
      </c>
      <c r="U612" s="35" t="e">
        <f>'Рейтинговая таблица организаций'!#REF!</f>
        <v>#REF!</v>
      </c>
      <c r="V612" s="36" t="e">
        <f>'Рейтинговая таблица организаций'!#REF!</f>
        <v>#REF!</v>
      </c>
    </row>
    <row r="613" spans="1:22">
      <c r="A613" s="33" t="e">
        <f>'бланки '!#REF!</f>
        <v>#REF!</v>
      </c>
      <c r="B613" s="33" t="e">
        <f>'Рейтинговая таблица организаций'!#REF!</f>
        <v>#REF!</v>
      </c>
      <c r="C613" s="31" t="e">
        <f>'Рейтинговая таблица организаций'!#REF!</f>
        <v>#REF!</v>
      </c>
      <c r="D613" s="31" t="e">
        <f>'Рейтинговая таблица организаций'!#REF!</f>
        <v>#REF!</v>
      </c>
      <c r="E613" s="31" t="e">
        <f>'Рейтинговая таблица организаций'!#REF!</f>
        <v>#REF!</v>
      </c>
      <c r="F613" s="35" t="e">
        <f>'Рейтинговая таблица организаций'!#REF!</f>
        <v>#REF!</v>
      </c>
      <c r="G613" s="31" t="e">
        <f>'Рейтинговая таблица организаций'!#REF!</f>
        <v>#REF!</v>
      </c>
      <c r="H613" s="31" t="e">
        <f>'Рейтинговая таблица организаций'!#REF!</f>
        <v>#REF!</v>
      </c>
      <c r="I613" s="35" t="e">
        <f>'Рейтинговая таблица организаций'!#REF!</f>
        <v>#REF!</v>
      </c>
      <c r="J613" s="31" t="e">
        <f>'Рейтинговая таблица организаций'!#REF!</f>
        <v>#REF!</v>
      </c>
      <c r="K613" s="32" t="e">
        <f>'Рейтинговая таблица организаций'!#REF!</f>
        <v>#REF!</v>
      </c>
      <c r="L613" s="32" t="e">
        <f>'Рейтинговая таблица организаций'!#REF!</f>
        <v>#REF!</v>
      </c>
      <c r="M613" s="35" t="e">
        <f>'Рейтинговая таблица организаций'!#REF!</f>
        <v>#REF!</v>
      </c>
      <c r="N613" s="31" t="e">
        <f>'Рейтинговая таблица организаций'!#REF!</f>
        <v>#REF!</v>
      </c>
      <c r="O613" s="31" t="e">
        <f>'Рейтинговая таблица организаций'!#REF!</f>
        <v>#REF!</v>
      </c>
      <c r="P613" s="31" t="e">
        <f>'Рейтинговая таблица организаций'!#REF!</f>
        <v>#REF!</v>
      </c>
      <c r="Q613" s="35" t="e">
        <f>'Рейтинговая таблица организаций'!#REF!</f>
        <v>#REF!</v>
      </c>
      <c r="R613" s="31" t="e">
        <f>'Рейтинговая таблица организаций'!#REF!</f>
        <v>#REF!</v>
      </c>
      <c r="S613" s="31" t="e">
        <f>'Рейтинговая таблица организаций'!#REF!</f>
        <v>#REF!</v>
      </c>
      <c r="T613" s="31" t="e">
        <f>'Рейтинговая таблица организаций'!#REF!</f>
        <v>#REF!</v>
      </c>
      <c r="U613" s="35" t="e">
        <f>'Рейтинговая таблица организаций'!#REF!</f>
        <v>#REF!</v>
      </c>
      <c r="V613" s="36" t="e">
        <f>'Рейтинговая таблица организаций'!#REF!</f>
        <v>#REF!</v>
      </c>
    </row>
    <row r="614" spans="1:22">
      <c r="A614" s="33" t="e">
        <f>'бланки '!#REF!</f>
        <v>#REF!</v>
      </c>
      <c r="B614" s="33" t="e">
        <f>'Рейтинговая таблица организаций'!#REF!</f>
        <v>#REF!</v>
      </c>
      <c r="C614" s="31" t="e">
        <f>'Рейтинговая таблица организаций'!#REF!</f>
        <v>#REF!</v>
      </c>
      <c r="D614" s="31" t="e">
        <f>'Рейтинговая таблица организаций'!#REF!</f>
        <v>#REF!</v>
      </c>
      <c r="E614" s="31" t="e">
        <f>'Рейтинговая таблица организаций'!#REF!</f>
        <v>#REF!</v>
      </c>
      <c r="F614" s="35" t="e">
        <f>'Рейтинговая таблица организаций'!#REF!</f>
        <v>#REF!</v>
      </c>
      <c r="G614" s="31" t="e">
        <f>'Рейтинговая таблица организаций'!#REF!</f>
        <v>#REF!</v>
      </c>
      <c r="H614" s="31" t="e">
        <f>'Рейтинговая таблица организаций'!#REF!</f>
        <v>#REF!</v>
      </c>
      <c r="I614" s="35" t="e">
        <f>'Рейтинговая таблица организаций'!#REF!</f>
        <v>#REF!</v>
      </c>
      <c r="J614" s="31" t="e">
        <f>'Рейтинговая таблица организаций'!#REF!</f>
        <v>#REF!</v>
      </c>
      <c r="K614" s="32" t="e">
        <f>'Рейтинговая таблица организаций'!#REF!</f>
        <v>#REF!</v>
      </c>
      <c r="L614" s="32" t="e">
        <f>'Рейтинговая таблица организаций'!#REF!</f>
        <v>#REF!</v>
      </c>
      <c r="M614" s="35" t="e">
        <f>'Рейтинговая таблица организаций'!#REF!</f>
        <v>#REF!</v>
      </c>
      <c r="N614" s="31" t="e">
        <f>'Рейтинговая таблица организаций'!#REF!</f>
        <v>#REF!</v>
      </c>
      <c r="O614" s="31" t="e">
        <f>'Рейтинговая таблица организаций'!#REF!</f>
        <v>#REF!</v>
      </c>
      <c r="P614" s="31" t="e">
        <f>'Рейтинговая таблица организаций'!#REF!</f>
        <v>#REF!</v>
      </c>
      <c r="Q614" s="35" t="e">
        <f>'Рейтинговая таблица организаций'!#REF!</f>
        <v>#REF!</v>
      </c>
      <c r="R614" s="31" t="e">
        <f>'Рейтинговая таблица организаций'!#REF!</f>
        <v>#REF!</v>
      </c>
      <c r="S614" s="31" t="e">
        <f>'Рейтинговая таблица организаций'!#REF!</f>
        <v>#REF!</v>
      </c>
      <c r="T614" s="31" t="e">
        <f>'Рейтинговая таблица организаций'!#REF!</f>
        <v>#REF!</v>
      </c>
      <c r="U614" s="35" t="e">
        <f>'Рейтинговая таблица организаций'!#REF!</f>
        <v>#REF!</v>
      </c>
      <c r="V614" s="36" t="e">
        <f>'Рейтинговая таблица организаций'!#REF!</f>
        <v>#REF!</v>
      </c>
    </row>
    <row r="615" spans="1:22">
      <c r="A615" s="33" t="e">
        <f>'бланки '!#REF!</f>
        <v>#REF!</v>
      </c>
      <c r="B615" s="33" t="e">
        <f>'Рейтинговая таблица организаций'!#REF!</f>
        <v>#REF!</v>
      </c>
      <c r="C615" s="31" t="e">
        <f>'Рейтинговая таблица организаций'!#REF!</f>
        <v>#REF!</v>
      </c>
      <c r="D615" s="31" t="e">
        <f>'Рейтинговая таблица организаций'!#REF!</f>
        <v>#REF!</v>
      </c>
      <c r="E615" s="31" t="e">
        <f>'Рейтинговая таблица организаций'!#REF!</f>
        <v>#REF!</v>
      </c>
      <c r="F615" s="35" t="e">
        <f>'Рейтинговая таблица организаций'!#REF!</f>
        <v>#REF!</v>
      </c>
      <c r="G615" s="31" t="e">
        <f>'Рейтинговая таблица организаций'!#REF!</f>
        <v>#REF!</v>
      </c>
      <c r="H615" s="31" t="e">
        <f>'Рейтинговая таблица организаций'!#REF!</f>
        <v>#REF!</v>
      </c>
      <c r="I615" s="35" t="e">
        <f>'Рейтинговая таблица организаций'!#REF!</f>
        <v>#REF!</v>
      </c>
      <c r="J615" s="31" t="e">
        <f>'Рейтинговая таблица организаций'!#REF!</f>
        <v>#REF!</v>
      </c>
      <c r="K615" s="32" t="e">
        <f>'Рейтинговая таблица организаций'!#REF!</f>
        <v>#REF!</v>
      </c>
      <c r="L615" s="32" t="e">
        <f>'Рейтинговая таблица организаций'!#REF!</f>
        <v>#REF!</v>
      </c>
      <c r="M615" s="35" t="e">
        <f>'Рейтинговая таблица организаций'!#REF!</f>
        <v>#REF!</v>
      </c>
      <c r="N615" s="31" t="e">
        <f>'Рейтинговая таблица организаций'!#REF!</f>
        <v>#REF!</v>
      </c>
      <c r="O615" s="31" t="e">
        <f>'Рейтинговая таблица организаций'!#REF!</f>
        <v>#REF!</v>
      </c>
      <c r="P615" s="31" t="e">
        <f>'Рейтинговая таблица организаций'!#REF!</f>
        <v>#REF!</v>
      </c>
      <c r="Q615" s="35" t="e">
        <f>'Рейтинговая таблица организаций'!#REF!</f>
        <v>#REF!</v>
      </c>
      <c r="R615" s="31" t="e">
        <f>'Рейтинговая таблица организаций'!#REF!</f>
        <v>#REF!</v>
      </c>
      <c r="S615" s="31" t="e">
        <f>'Рейтинговая таблица организаций'!#REF!</f>
        <v>#REF!</v>
      </c>
      <c r="T615" s="31" t="e">
        <f>'Рейтинговая таблица организаций'!#REF!</f>
        <v>#REF!</v>
      </c>
      <c r="U615" s="35" t="e">
        <f>'Рейтинговая таблица организаций'!#REF!</f>
        <v>#REF!</v>
      </c>
      <c r="V615" s="36" t="e">
        <f>'Рейтинговая таблица организаций'!#REF!</f>
        <v>#REF!</v>
      </c>
    </row>
    <row r="616" spans="1:22">
      <c r="A616" s="33" t="e">
        <f>'бланки '!#REF!</f>
        <v>#REF!</v>
      </c>
      <c r="B616" s="33" t="e">
        <f>'Рейтинговая таблица организаций'!#REF!</f>
        <v>#REF!</v>
      </c>
      <c r="C616" s="31" t="e">
        <f>'Рейтинговая таблица организаций'!#REF!</f>
        <v>#REF!</v>
      </c>
      <c r="D616" s="31" t="e">
        <f>'Рейтинговая таблица организаций'!#REF!</f>
        <v>#REF!</v>
      </c>
      <c r="E616" s="31" t="e">
        <f>'Рейтинговая таблица организаций'!#REF!</f>
        <v>#REF!</v>
      </c>
      <c r="F616" s="35" t="e">
        <f>'Рейтинговая таблица организаций'!#REF!</f>
        <v>#REF!</v>
      </c>
      <c r="G616" s="31" t="e">
        <f>'Рейтинговая таблица организаций'!#REF!</f>
        <v>#REF!</v>
      </c>
      <c r="H616" s="31" t="e">
        <f>'Рейтинговая таблица организаций'!#REF!</f>
        <v>#REF!</v>
      </c>
      <c r="I616" s="35" t="e">
        <f>'Рейтинговая таблица организаций'!#REF!</f>
        <v>#REF!</v>
      </c>
      <c r="J616" s="31" t="e">
        <f>'Рейтинговая таблица организаций'!#REF!</f>
        <v>#REF!</v>
      </c>
      <c r="K616" s="32" t="e">
        <f>'Рейтинговая таблица организаций'!#REF!</f>
        <v>#REF!</v>
      </c>
      <c r="L616" s="32" t="e">
        <f>'Рейтинговая таблица организаций'!#REF!</f>
        <v>#REF!</v>
      </c>
      <c r="M616" s="35" t="e">
        <f>'Рейтинговая таблица организаций'!#REF!</f>
        <v>#REF!</v>
      </c>
      <c r="N616" s="31" t="e">
        <f>'Рейтинговая таблица организаций'!#REF!</f>
        <v>#REF!</v>
      </c>
      <c r="O616" s="31" t="e">
        <f>'Рейтинговая таблица организаций'!#REF!</f>
        <v>#REF!</v>
      </c>
      <c r="P616" s="31" t="e">
        <f>'Рейтинговая таблица организаций'!#REF!</f>
        <v>#REF!</v>
      </c>
      <c r="Q616" s="35" t="e">
        <f>'Рейтинговая таблица организаций'!#REF!</f>
        <v>#REF!</v>
      </c>
      <c r="R616" s="31" t="e">
        <f>'Рейтинговая таблица организаций'!#REF!</f>
        <v>#REF!</v>
      </c>
      <c r="S616" s="31" t="e">
        <f>'Рейтинговая таблица организаций'!#REF!</f>
        <v>#REF!</v>
      </c>
      <c r="T616" s="31" t="e">
        <f>'Рейтинговая таблица организаций'!#REF!</f>
        <v>#REF!</v>
      </c>
      <c r="U616" s="35" t="e">
        <f>'Рейтинговая таблица организаций'!#REF!</f>
        <v>#REF!</v>
      </c>
      <c r="V616" s="36" t="e">
        <f>'Рейтинговая таблица организаций'!#REF!</f>
        <v>#REF!</v>
      </c>
    </row>
    <row r="617" spans="1:22">
      <c r="A617" s="33" t="e">
        <f>'бланки '!#REF!</f>
        <v>#REF!</v>
      </c>
      <c r="B617" s="33" t="e">
        <f>'Рейтинговая таблица организаций'!#REF!</f>
        <v>#REF!</v>
      </c>
      <c r="C617" s="31" t="e">
        <f>'Рейтинговая таблица организаций'!#REF!</f>
        <v>#REF!</v>
      </c>
      <c r="D617" s="31" t="e">
        <f>'Рейтинговая таблица организаций'!#REF!</f>
        <v>#REF!</v>
      </c>
      <c r="E617" s="31" t="e">
        <f>'Рейтинговая таблица организаций'!#REF!</f>
        <v>#REF!</v>
      </c>
      <c r="F617" s="35" t="e">
        <f>'Рейтинговая таблица организаций'!#REF!</f>
        <v>#REF!</v>
      </c>
      <c r="G617" s="31" t="e">
        <f>'Рейтинговая таблица организаций'!#REF!</f>
        <v>#REF!</v>
      </c>
      <c r="H617" s="31" t="e">
        <f>'Рейтинговая таблица организаций'!#REF!</f>
        <v>#REF!</v>
      </c>
      <c r="I617" s="35" t="e">
        <f>'Рейтинговая таблица организаций'!#REF!</f>
        <v>#REF!</v>
      </c>
      <c r="J617" s="31" t="e">
        <f>'Рейтинговая таблица организаций'!#REF!</f>
        <v>#REF!</v>
      </c>
      <c r="K617" s="32" t="e">
        <f>'Рейтинговая таблица организаций'!#REF!</f>
        <v>#REF!</v>
      </c>
      <c r="L617" s="32" t="e">
        <f>'Рейтинговая таблица организаций'!#REF!</f>
        <v>#REF!</v>
      </c>
      <c r="M617" s="35" t="e">
        <f>'Рейтинговая таблица организаций'!#REF!</f>
        <v>#REF!</v>
      </c>
      <c r="N617" s="31" t="e">
        <f>'Рейтинговая таблица организаций'!#REF!</f>
        <v>#REF!</v>
      </c>
      <c r="O617" s="31" t="e">
        <f>'Рейтинговая таблица организаций'!#REF!</f>
        <v>#REF!</v>
      </c>
      <c r="P617" s="31" t="e">
        <f>'Рейтинговая таблица организаций'!#REF!</f>
        <v>#REF!</v>
      </c>
      <c r="Q617" s="35" t="e">
        <f>'Рейтинговая таблица организаций'!#REF!</f>
        <v>#REF!</v>
      </c>
      <c r="R617" s="31" t="e">
        <f>'Рейтинговая таблица организаций'!#REF!</f>
        <v>#REF!</v>
      </c>
      <c r="S617" s="31" t="e">
        <f>'Рейтинговая таблица организаций'!#REF!</f>
        <v>#REF!</v>
      </c>
      <c r="T617" s="31" t="e">
        <f>'Рейтинговая таблица организаций'!#REF!</f>
        <v>#REF!</v>
      </c>
      <c r="U617" s="35" t="e">
        <f>'Рейтинговая таблица организаций'!#REF!</f>
        <v>#REF!</v>
      </c>
      <c r="V617" s="36" t="e">
        <f>'Рейтинговая таблица организаций'!#REF!</f>
        <v>#REF!</v>
      </c>
    </row>
    <row r="618" spans="1:22">
      <c r="A618" s="33" t="e">
        <f>'бланки '!#REF!</f>
        <v>#REF!</v>
      </c>
      <c r="B618" s="33" t="e">
        <f>'Рейтинговая таблица организаций'!#REF!</f>
        <v>#REF!</v>
      </c>
      <c r="C618" s="31" t="e">
        <f>'Рейтинговая таблица организаций'!#REF!</f>
        <v>#REF!</v>
      </c>
      <c r="D618" s="31" t="e">
        <f>'Рейтинговая таблица организаций'!#REF!</f>
        <v>#REF!</v>
      </c>
      <c r="E618" s="31" t="e">
        <f>'Рейтинговая таблица организаций'!#REF!</f>
        <v>#REF!</v>
      </c>
      <c r="F618" s="35" t="e">
        <f>'Рейтинговая таблица организаций'!#REF!</f>
        <v>#REF!</v>
      </c>
      <c r="G618" s="31" t="e">
        <f>'Рейтинговая таблица организаций'!#REF!</f>
        <v>#REF!</v>
      </c>
      <c r="H618" s="31" t="e">
        <f>'Рейтинговая таблица организаций'!#REF!</f>
        <v>#REF!</v>
      </c>
      <c r="I618" s="35" t="e">
        <f>'Рейтинговая таблица организаций'!#REF!</f>
        <v>#REF!</v>
      </c>
      <c r="J618" s="31" t="e">
        <f>'Рейтинговая таблица организаций'!#REF!</f>
        <v>#REF!</v>
      </c>
      <c r="K618" s="32" t="e">
        <f>'Рейтинговая таблица организаций'!#REF!</f>
        <v>#REF!</v>
      </c>
      <c r="L618" s="32" t="e">
        <f>'Рейтинговая таблица организаций'!#REF!</f>
        <v>#REF!</v>
      </c>
      <c r="M618" s="35" t="e">
        <f>'Рейтинговая таблица организаций'!#REF!</f>
        <v>#REF!</v>
      </c>
      <c r="N618" s="31" t="e">
        <f>'Рейтинговая таблица организаций'!#REF!</f>
        <v>#REF!</v>
      </c>
      <c r="O618" s="31" t="e">
        <f>'Рейтинговая таблица организаций'!#REF!</f>
        <v>#REF!</v>
      </c>
      <c r="P618" s="31" t="e">
        <f>'Рейтинговая таблица организаций'!#REF!</f>
        <v>#REF!</v>
      </c>
      <c r="Q618" s="35" t="e">
        <f>'Рейтинговая таблица организаций'!#REF!</f>
        <v>#REF!</v>
      </c>
      <c r="R618" s="31" t="e">
        <f>'Рейтинговая таблица организаций'!#REF!</f>
        <v>#REF!</v>
      </c>
      <c r="S618" s="31" t="e">
        <f>'Рейтинговая таблица организаций'!#REF!</f>
        <v>#REF!</v>
      </c>
      <c r="T618" s="31" t="e">
        <f>'Рейтинговая таблица организаций'!#REF!</f>
        <v>#REF!</v>
      </c>
      <c r="U618" s="35" t="e">
        <f>'Рейтинговая таблица организаций'!#REF!</f>
        <v>#REF!</v>
      </c>
      <c r="V618" s="36" t="e">
        <f>'Рейтинговая таблица организаций'!#REF!</f>
        <v>#REF!</v>
      </c>
    </row>
    <row r="619" spans="1:22">
      <c r="A619" s="33" t="e">
        <f>'бланки '!#REF!</f>
        <v>#REF!</v>
      </c>
      <c r="B619" s="33" t="e">
        <f>'Рейтинговая таблица организаций'!#REF!</f>
        <v>#REF!</v>
      </c>
      <c r="C619" s="31" t="e">
        <f>'Рейтинговая таблица организаций'!#REF!</f>
        <v>#REF!</v>
      </c>
      <c r="D619" s="31" t="e">
        <f>'Рейтинговая таблица организаций'!#REF!</f>
        <v>#REF!</v>
      </c>
      <c r="E619" s="31" t="e">
        <f>'Рейтинговая таблица организаций'!#REF!</f>
        <v>#REF!</v>
      </c>
      <c r="F619" s="35" t="e">
        <f>'Рейтинговая таблица организаций'!#REF!</f>
        <v>#REF!</v>
      </c>
      <c r="G619" s="31" t="e">
        <f>'Рейтинговая таблица организаций'!#REF!</f>
        <v>#REF!</v>
      </c>
      <c r="H619" s="31" t="e">
        <f>'Рейтинговая таблица организаций'!#REF!</f>
        <v>#REF!</v>
      </c>
      <c r="I619" s="35" t="e">
        <f>'Рейтинговая таблица организаций'!#REF!</f>
        <v>#REF!</v>
      </c>
      <c r="J619" s="31" t="e">
        <f>'Рейтинговая таблица организаций'!#REF!</f>
        <v>#REF!</v>
      </c>
      <c r="K619" s="32" t="e">
        <f>'Рейтинговая таблица организаций'!#REF!</f>
        <v>#REF!</v>
      </c>
      <c r="L619" s="32" t="e">
        <f>'Рейтинговая таблица организаций'!#REF!</f>
        <v>#REF!</v>
      </c>
      <c r="M619" s="35" t="e">
        <f>'Рейтинговая таблица организаций'!#REF!</f>
        <v>#REF!</v>
      </c>
      <c r="N619" s="31" t="e">
        <f>'Рейтинговая таблица организаций'!#REF!</f>
        <v>#REF!</v>
      </c>
      <c r="O619" s="31" t="e">
        <f>'Рейтинговая таблица организаций'!#REF!</f>
        <v>#REF!</v>
      </c>
      <c r="P619" s="31" t="e">
        <f>'Рейтинговая таблица организаций'!#REF!</f>
        <v>#REF!</v>
      </c>
      <c r="Q619" s="35" t="e">
        <f>'Рейтинговая таблица организаций'!#REF!</f>
        <v>#REF!</v>
      </c>
      <c r="R619" s="31" t="e">
        <f>'Рейтинговая таблица организаций'!#REF!</f>
        <v>#REF!</v>
      </c>
      <c r="S619" s="31" t="e">
        <f>'Рейтинговая таблица организаций'!#REF!</f>
        <v>#REF!</v>
      </c>
      <c r="T619" s="31" t="e">
        <f>'Рейтинговая таблица организаций'!#REF!</f>
        <v>#REF!</v>
      </c>
      <c r="U619" s="35" t="e">
        <f>'Рейтинговая таблица организаций'!#REF!</f>
        <v>#REF!</v>
      </c>
      <c r="V619" s="36" t="e">
        <f>'Рейтинговая таблица организаций'!#REF!</f>
        <v>#REF!</v>
      </c>
    </row>
    <row r="620" spans="1:22">
      <c r="A620" s="33" t="e">
        <f>'бланки '!#REF!</f>
        <v>#REF!</v>
      </c>
      <c r="B620" s="33" t="e">
        <f>'Рейтинговая таблица организаций'!#REF!</f>
        <v>#REF!</v>
      </c>
      <c r="C620" s="31" t="e">
        <f>'Рейтинговая таблица организаций'!#REF!</f>
        <v>#REF!</v>
      </c>
      <c r="D620" s="31" t="e">
        <f>'Рейтинговая таблица организаций'!#REF!</f>
        <v>#REF!</v>
      </c>
      <c r="E620" s="31" t="e">
        <f>'Рейтинговая таблица организаций'!#REF!</f>
        <v>#REF!</v>
      </c>
      <c r="F620" s="35" t="e">
        <f>'Рейтинговая таблица организаций'!#REF!</f>
        <v>#REF!</v>
      </c>
      <c r="G620" s="31" t="e">
        <f>'Рейтинговая таблица организаций'!#REF!</f>
        <v>#REF!</v>
      </c>
      <c r="H620" s="31" t="e">
        <f>'Рейтинговая таблица организаций'!#REF!</f>
        <v>#REF!</v>
      </c>
      <c r="I620" s="35" t="e">
        <f>'Рейтинговая таблица организаций'!#REF!</f>
        <v>#REF!</v>
      </c>
      <c r="J620" s="31" t="e">
        <f>'Рейтинговая таблица организаций'!#REF!</f>
        <v>#REF!</v>
      </c>
      <c r="K620" s="32" t="e">
        <f>'Рейтинговая таблица организаций'!#REF!</f>
        <v>#REF!</v>
      </c>
      <c r="L620" s="32" t="e">
        <f>'Рейтинговая таблица организаций'!#REF!</f>
        <v>#REF!</v>
      </c>
      <c r="M620" s="35" t="e">
        <f>'Рейтинговая таблица организаций'!#REF!</f>
        <v>#REF!</v>
      </c>
      <c r="N620" s="31" t="e">
        <f>'Рейтинговая таблица организаций'!#REF!</f>
        <v>#REF!</v>
      </c>
      <c r="O620" s="31" t="e">
        <f>'Рейтинговая таблица организаций'!#REF!</f>
        <v>#REF!</v>
      </c>
      <c r="P620" s="31" t="e">
        <f>'Рейтинговая таблица организаций'!#REF!</f>
        <v>#REF!</v>
      </c>
      <c r="Q620" s="35" t="e">
        <f>'Рейтинговая таблица организаций'!#REF!</f>
        <v>#REF!</v>
      </c>
      <c r="R620" s="31" t="e">
        <f>'Рейтинговая таблица организаций'!#REF!</f>
        <v>#REF!</v>
      </c>
      <c r="S620" s="31" t="e">
        <f>'Рейтинговая таблица организаций'!#REF!</f>
        <v>#REF!</v>
      </c>
      <c r="T620" s="31" t="e">
        <f>'Рейтинговая таблица организаций'!#REF!</f>
        <v>#REF!</v>
      </c>
      <c r="U620" s="35" t="e">
        <f>'Рейтинговая таблица организаций'!#REF!</f>
        <v>#REF!</v>
      </c>
      <c r="V620" s="36" t="e">
        <f>'Рейтинговая таблица организаций'!#REF!</f>
        <v>#REF!</v>
      </c>
    </row>
    <row r="621" spans="1:22">
      <c r="A621" s="33" t="e">
        <f>'бланки '!#REF!</f>
        <v>#REF!</v>
      </c>
      <c r="B621" s="33" t="e">
        <f>'Рейтинговая таблица организаций'!#REF!</f>
        <v>#REF!</v>
      </c>
      <c r="C621" s="31" t="e">
        <f>'Рейтинговая таблица организаций'!#REF!</f>
        <v>#REF!</v>
      </c>
      <c r="D621" s="31" t="e">
        <f>'Рейтинговая таблица организаций'!#REF!</f>
        <v>#REF!</v>
      </c>
      <c r="E621" s="31" t="e">
        <f>'Рейтинговая таблица организаций'!#REF!</f>
        <v>#REF!</v>
      </c>
      <c r="F621" s="35" t="e">
        <f>'Рейтинговая таблица организаций'!#REF!</f>
        <v>#REF!</v>
      </c>
      <c r="G621" s="31" t="e">
        <f>'Рейтинговая таблица организаций'!#REF!</f>
        <v>#REF!</v>
      </c>
      <c r="H621" s="31" t="e">
        <f>'Рейтинговая таблица организаций'!#REF!</f>
        <v>#REF!</v>
      </c>
      <c r="I621" s="35" t="e">
        <f>'Рейтинговая таблица организаций'!#REF!</f>
        <v>#REF!</v>
      </c>
      <c r="J621" s="31" t="e">
        <f>'Рейтинговая таблица организаций'!#REF!</f>
        <v>#REF!</v>
      </c>
      <c r="K621" s="32" t="e">
        <f>'Рейтинговая таблица организаций'!#REF!</f>
        <v>#REF!</v>
      </c>
      <c r="L621" s="32" t="e">
        <f>'Рейтинговая таблица организаций'!#REF!</f>
        <v>#REF!</v>
      </c>
      <c r="M621" s="35" t="e">
        <f>'Рейтинговая таблица организаций'!#REF!</f>
        <v>#REF!</v>
      </c>
      <c r="N621" s="31" t="e">
        <f>'Рейтинговая таблица организаций'!#REF!</f>
        <v>#REF!</v>
      </c>
      <c r="O621" s="31" t="e">
        <f>'Рейтинговая таблица организаций'!#REF!</f>
        <v>#REF!</v>
      </c>
      <c r="P621" s="31" t="e">
        <f>'Рейтинговая таблица организаций'!#REF!</f>
        <v>#REF!</v>
      </c>
      <c r="Q621" s="35" t="e">
        <f>'Рейтинговая таблица организаций'!#REF!</f>
        <v>#REF!</v>
      </c>
      <c r="R621" s="31" t="e">
        <f>'Рейтинговая таблица организаций'!#REF!</f>
        <v>#REF!</v>
      </c>
      <c r="S621" s="31" t="e">
        <f>'Рейтинговая таблица организаций'!#REF!</f>
        <v>#REF!</v>
      </c>
      <c r="T621" s="31" t="e">
        <f>'Рейтинговая таблица организаций'!#REF!</f>
        <v>#REF!</v>
      </c>
      <c r="U621" s="35" t="e">
        <f>'Рейтинговая таблица организаций'!#REF!</f>
        <v>#REF!</v>
      </c>
      <c r="V621" s="36" t="e">
        <f>'Рейтинговая таблица организаций'!#REF!</f>
        <v>#REF!</v>
      </c>
    </row>
    <row r="622" spans="1:22">
      <c r="A622" s="33" t="e">
        <f>'бланки '!#REF!</f>
        <v>#REF!</v>
      </c>
      <c r="B622" s="33" t="e">
        <f>'Рейтинговая таблица организаций'!#REF!</f>
        <v>#REF!</v>
      </c>
      <c r="C622" s="31" t="e">
        <f>'Рейтинговая таблица организаций'!#REF!</f>
        <v>#REF!</v>
      </c>
      <c r="D622" s="31" t="e">
        <f>'Рейтинговая таблица организаций'!#REF!</f>
        <v>#REF!</v>
      </c>
      <c r="E622" s="31" t="e">
        <f>'Рейтинговая таблица организаций'!#REF!</f>
        <v>#REF!</v>
      </c>
      <c r="F622" s="35" t="e">
        <f>'Рейтинговая таблица организаций'!#REF!</f>
        <v>#REF!</v>
      </c>
      <c r="G622" s="31" t="e">
        <f>'Рейтинговая таблица организаций'!#REF!</f>
        <v>#REF!</v>
      </c>
      <c r="H622" s="31" t="e">
        <f>'Рейтинговая таблица организаций'!#REF!</f>
        <v>#REF!</v>
      </c>
      <c r="I622" s="35" t="e">
        <f>'Рейтинговая таблица организаций'!#REF!</f>
        <v>#REF!</v>
      </c>
      <c r="J622" s="31" t="e">
        <f>'Рейтинговая таблица организаций'!#REF!</f>
        <v>#REF!</v>
      </c>
      <c r="K622" s="32" t="e">
        <f>'Рейтинговая таблица организаций'!#REF!</f>
        <v>#REF!</v>
      </c>
      <c r="L622" s="32" t="e">
        <f>'Рейтинговая таблица организаций'!#REF!</f>
        <v>#REF!</v>
      </c>
      <c r="M622" s="35" t="e">
        <f>'Рейтинговая таблица организаций'!#REF!</f>
        <v>#REF!</v>
      </c>
      <c r="N622" s="31" t="e">
        <f>'Рейтинговая таблица организаций'!#REF!</f>
        <v>#REF!</v>
      </c>
      <c r="O622" s="31" t="e">
        <f>'Рейтинговая таблица организаций'!#REF!</f>
        <v>#REF!</v>
      </c>
      <c r="P622" s="31" t="e">
        <f>'Рейтинговая таблица организаций'!#REF!</f>
        <v>#REF!</v>
      </c>
      <c r="Q622" s="35" t="e">
        <f>'Рейтинговая таблица организаций'!#REF!</f>
        <v>#REF!</v>
      </c>
      <c r="R622" s="31" t="e">
        <f>'Рейтинговая таблица организаций'!#REF!</f>
        <v>#REF!</v>
      </c>
      <c r="S622" s="31" t="e">
        <f>'Рейтинговая таблица организаций'!#REF!</f>
        <v>#REF!</v>
      </c>
      <c r="T622" s="31" t="e">
        <f>'Рейтинговая таблица организаций'!#REF!</f>
        <v>#REF!</v>
      </c>
      <c r="U622" s="35" t="e">
        <f>'Рейтинговая таблица организаций'!#REF!</f>
        <v>#REF!</v>
      </c>
      <c r="V622" s="36" t="e">
        <f>'Рейтинговая таблица организаций'!#REF!</f>
        <v>#REF!</v>
      </c>
    </row>
    <row r="623" spans="1:22">
      <c r="A623" s="33" t="e">
        <f>'бланки '!#REF!</f>
        <v>#REF!</v>
      </c>
      <c r="B623" s="33" t="e">
        <f>'Рейтинговая таблица организаций'!#REF!</f>
        <v>#REF!</v>
      </c>
      <c r="C623" s="31" t="e">
        <f>'Рейтинговая таблица организаций'!#REF!</f>
        <v>#REF!</v>
      </c>
      <c r="D623" s="31" t="e">
        <f>'Рейтинговая таблица организаций'!#REF!</f>
        <v>#REF!</v>
      </c>
      <c r="E623" s="31" t="e">
        <f>'Рейтинговая таблица организаций'!#REF!</f>
        <v>#REF!</v>
      </c>
      <c r="F623" s="35" t="e">
        <f>'Рейтинговая таблица организаций'!#REF!</f>
        <v>#REF!</v>
      </c>
      <c r="G623" s="31" t="e">
        <f>'Рейтинговая таблица организаций'!#REF!</f>
        <v>#REF!</v>
      </c>
      <c r="H623" s="31" t="e">
        <f>'Рейтинговая таблица организаций'!#REF!</f>
        <v>#REF!</v>
      </c>
      <c r="I623" s="35" t="e">
        <f>'Рейтинговая таблица организаций'!#REF!</f>
        <v>#REF!</v>
      </c>
      <c r="J623" s="31" t="e">
        <f>'Рейтинговая таблица организаций'!#REF!</f>
        <v>#REF!</v>
      </c>
      <c r="K623" s="32" t="e">
        <f>'Рейтинговая таблица организаций'!#REF!</f>
        <v>#REF!</v>
      </c>
      <c r="L623" s="32" t="e">
        <f>'Рейтинговая таблица организаций'!#REF!</f>
        <v>#REF!</v>
      </c>
      <c r="M623" s="35" t="e">
        <f>'Рейтинговая таблица организаций'!#REF!</f>
        <v>#REF!</v>
      </c>
      <c r="N623" s="31" t="e">
        <f>'Рейтинговая таблица организаций'!#REF!</f>
        <v>#REF!</v>
      </c>
      <c r="O623" s="31" t="e">
        <f>'Рейтинговая таблица организаций'!#REF!</f>
        <v>#REF!</v>
      </c>
      <c r="P623" s="31" t="e">
        <f>'Рейтинговая таблица организаций'!#REF!</f>
        <v>#REF!</v>
      </c>
      <c r="Q623" s="35" t="e">
        <f>'Рейтинговая таблица организаций'!#REF!</f>
        <v>#REF!</v>
      </c>
      <c r="R623" s="31" t="e">
        <f>'Рейтинговая таблица организаций'!#REF!</f>
        <v>#REF!</v>
      </c>
      <c r="S623" s="31" t="e">
        <f>'Рейтинговая таблица организаций'!#REF!</f>
        <v>#REF!</v>
      </c>
      <c r="T623" s="31" t="e">
        <f>'Рейтинговая таблица организаций'!#REF!</f>
        <v>#REF!</v>
      </c>
      <c r="U623" s="35" t="e">
        <f>'Рейтинговая таблица организаций'!#REF!</f>
        <v>#REF!</v>
      </c>
      <c r="V623" s="36" t="e">
        <f>'Рейтинговая таблица организаций'!#REF!</f>
        <v>#REF!</v>
      </c>
    </row>
    <row r="624" spans="1:22">
      <c r="A624" s="33" t="e">
        <f>'бланки '!#REF!</f>
        <v>#REF!</v>
      </c>
      <c r="B624" s="33" t="e">
        <f>'Рейтинговая таблица организаций'!#REF!</f>
        <v>#REF!</v>
      </c>
      <c r="C624" s="31" t="e">
        <f>'Рейтинговая таблица организаций'!#REF!</f>
        <v>#REF!</v>
      </c>
      <c r="D624" s="31" t="e">
        <f>'Рейтинговая таблица организаций'!#REF!</f>
        <v>#REF!</v>
      </c>
      <c r="E624" s="31" t="e">
        <f>'Рейтинговая таблица организаций'!#REF!</f>
        <v>#REF!</v>
      </c>
      <c r="F624" s="35" t="e">
        <f>'Рейтинговая таблица организаций'!#REF!</f>
        <v>#REF!</v>
      </c>
      <c r="G624" s="31" t="e">
        <f>'Рейтинговая таблица организаций'!#REF!</f>
        <v>#REF!</v>
      </c>
      <c r="H624" s="31" t="e">
        <f>'Рейтинговая таблица организаций'!#REF!</f>
        <v>#REF!</v>
      </c>
      <c r="I624" s="35" t="e">
        <f>'Рейтинговая таблица организаций'!#REF!</f>
        <v>#REF!</v>
      </c>
      <c r="J624" s="31" t="e">
        <f>'Рейтинговая таблица организаций'!#REF!</f>
        <v>#REF!</v>
      </c>
      <c r="K624" s="32" t="e">
        <f>'Рейтинговая таблица организаций'!#REF!</f>
        <v>#REF!</v>
      </c>
      <c r="L624" s="32" t="e">
        <f>'Рейтинговая таблица организаций'!#REF!</f>
        <v>#REF!</v>
      </c>
      <c r="M624" s="35" t="e">
        <f>'Рейтинговая таблица организаций'!#REF!</f>
        <v>#REF!</v>
      </c>
      <c r="N624" s="31" t="e">
        <f>'Рейтинговая таблица организаций'!#REF!</f>
        <v>#REF!</v>
      </c>
      <c r="O624" s="31" t="e">
        <f>'Рейтинговая таблица организаций'!#REF!</f>
        <v>#REF!</v>
      </c>
      <c r="P624" s="31" t="e">
        <f>'Рейтинговая таблица организаций'!#REF!</f>
        <v>#REF!</v>
      </c>
      <c r="Q624" s="35" t="e">
        <f>'Рейтинговая таблица организаций'!#REF!</f>
        <v>#REF!</v>
      </c>
      <c r="R624" s="31" t="e">
        <f>'Рейтинговая таблица организаций'!#REF!</f>
        <v>#REF!</v>
      </c>
      <c r="S624" s="31" t="e">
        <f>'Рейтинговая таблица организаций'!#REF!</f>
        <v>#REF!</v>
      </c>
      <c r="T624" s="31" t="e">
        <f>'Рейтинговая таблица организаций'!#REF!</f>
        <v>#REF!</v>
      </c>
      <c r="U624" s="35" t="e">
        <f>'Рейтинговая таблица организаций'!#REF!</f>
        <v>#REF!</v>
      </c>
      <c r="V624" s="36" t="e">
        <f>'Рейтинговая таблица организаций'!#REF!</f>
        <v>#REF!</v>
      </c>
    </row>
    <row r="625" spans="1:22">
      <c r="A625" s="33" t="e">
        <f>'бланки '!#REF!</f>
        <v>#REF!</v>
      </c>
      <c r="B625" s="33" t="e">
        <f>'Рейтинговая таблица организаций'!#REF!</f>
        <v>#REF!</v>
      </c>
      <c r="C625" s="31" t="e">
        <f>'Рейтинговая таблица организаций'!#REF!</f>
        <v>#REF!</v>
      </c>
      <c r="D625" s="31" t="e">
        <f>'Рейтинговая таблица организаций'!#REF!</f>
        <v>#REF!</v>
      </c>
      <c r="E625" s="31" t="e">
        <f>'Рейтинговая таблица организаций'!#REF!</f>
        <v>#REF!</v>
      </c>
      <c r="F625" s="35" t="e">
        <f>'Рейтинговая таблица организаций'!#REF!</f>
        <v>#REF!</v>
      </c>
      <c r="G625" s="31" t="e">
        <f>'Рейтинговая таблица организаций'!#REF!</f>
        <v>#REF!</v>
      </c>
      <c r="H625" s="31" t="e">
        <f>'Рейтинговая таблица организаций'!#REF!</f>
        <v>#REF!</v>
      </c>
      <c r="I625" s="35" t="e">
        <f>'Рейтинговая таблица организаций'!#REF!</f>
        <v>#REF!</v>
      </c>
      <c r="J625" s="31" t="e">
        <f>'Рейтинговая таблица организаций'!#REF!</f>
        <v>#REF!</v>
      </c>
      <c r="K625" s="32" t="e">
        <f>'Рейтинговая таблица организаций'!#REF!</f>
        <v>#REF!</v>
      </c>
      <c r="L625" s="32" t="e">
        <f>'Рейтинговая таблица организаций'!#REF!</f>
        <v>#REF!</v>
      </c>
      <c r="M625" s="35" t="e">
        <f>'Рейтинговая таблица организаций'!#REF!</f>
        <v>#REF!</v>
      </c>
      <c r="N625" s="31" t="e">
        <f>'Рейтинговая таблица организаций'!#REF!</f>
        <v>#REF!</v>
      </c>
      <c r="O625" s="31" t="e">
        <f>'Рейтинговая таблица организаций'!#REF!</f>
        <v>#REF!</v>
      </c>
      <c r="P625" s="31" t="e">
        <f>'Рейтинговая таблица организаций'!#REF!</f>
        <v>#REF!</v>
      </c>
      <c r="Q625" s="35" t="e">
        <f>'Рейтинговая таблица организаций'!#REF!</f>
        <v>#REF!</v>
      </c>
      <c r="R625" s="31" t="e">
        <f>'Рейтинговая таблица организаций'!#REF!</f>
        <v>#REF!</v>
      </c>
      <c r="S625" s="31" t="e">
        <f>'Рейтинговая таблица организаций'!#REF!</f>
        <v>#REF!</v>
      </c>
      <c r="T625" s="31" t="e">
        <f>'Рейтинговая таблица организаций'!#REF!</f>
        <v>#REF!</v>
      </c>
      <c r="U625" s="35" t="e">
        <f>'Рейтинговая таблица организаций'!#REF!</f>
        <v>#REF!</v>
      </c>
      <c r="V625" s="36" t="e">
        <f>'Рейтинговая таблица организаций'!#REF!</f>
        <v>#REF!</v>
      </c>
    </row>
    <row r="626" spans="1:22">
      <c r="A626" s="33" t="e">
        <f>'бланки '!#REF!</f>
        <v>#REF!</v>
      </c>
      <c r="B626" s="33" t="e">
        <f>'Рейтинговая таблица организаций'!#REF!</f>
        <v>#REF!</v>
      </c>
      <c r="C626" s="31" t="e">
        <f>'Рейтинговая таблица организаций'!#REF!</f>
        <v>#REF!</v>
      </c>
      <c r="D626" s="31" t="e">
        <f>'Рейтинговая таблица организаций'!#REF!</f>
        <v>#REF!</v>
      </c>
      <c r="E626" s="31" t="e">
        <f>'Рейтинговая таблица организаций'!#REF!</f>
        <v>#REF!</v>
      </c>
      <c r="F626" s="35" t="e">
        <f>'Рейтинговая таблица организаций'!#REF!</f>
        <v>#REF!</v>
      </c>
      <c r="G626" s="31" t="e">
        <f>'Рейтинговая таблица организаций'!#REF!</f>
        <v>#REF!</v>
      </c>
      <c r="H626" s="31" t="e">
        <f>'Рейтинговая таблица организаций'!#REF!</f>
        <v>#REF!</v>
      </c>
      <c r="I626" s="35" t="e">
        <f>'Рейтинговая таблица организаций'!#REF!</f>
        <v>#REF!</v>
      </c>
      <c r="J626" s="31" t="e">
        <f>'Рейтинговая таблица организаций'!#REF!</f>
        <v>#REF!</v>
      </c>
      <c r="K626" s="32" t="e">
        <f>'Рейтинговая таблица организаций'!#REF!</f>
        <v>#REF!</v>
      </c>
      <c r="L626" s="32" t="e">
        <f>'Рейтинговая таблица организаций'!#REF!</f>
        <v>#REF!</v>
      </c>
      <c r="M626" s="35" t="e">
        <f>'Рейтинговая таблица организаций'!#REF!</f>
        <v>#REF!</v>
      </c>
      <c r="N626" s="31" t="e">
        <f>'Рейтинговая таблица организаций'!#REF!</f>
        <v>#REF!</v>
      </c>
      <c r="O626" s="31" t="e">
        <f>'Рейтинговая таблица организаций'!#REF!</f>
        <v>#REF!</v>
      </c>
      <c r="P626" s="31" t="e">
        <f>'Рейтинговая таблица организаций'!#REF!</f>
        <v>#REF!</v>
      </c>
      <c r="Q626" s="35" t="e">
        <f>'Рейтинговая таблица организаций'!#REF!</f>
        <v>#REF!</v>
      </c>
      <c r="R626" s="31" t="e">
        <f>'Рейтинговая таблица организаций'!#REF!</f>
        <v>#REF!</v>
      </c>
      <c r="S626" s="31" t="e">
        <f>'Рейтинговая таблица организаций'!#REF!</f>
        <v>#REF!</v>
      </c>
      <c r="T626" s="31" t="e">
        <f>'Рейтинговая таблица организаций'!#REF!</f>
        <v>#REF!</v>
      </c>
      <c r="U626" s="35" t="e">
        <f>'Рейтинговая таблица организаций'!#REF!</f>
        <v>#REF!</v>
      </c>
      <c r="V626" s="36" t="e">
        <f>'Рейтинговая таблица организаций'!#REF!</f>
        <v>#REF!</v>
      </c>
    </row>
    <row r="627" spans="1:22">
      <c r="A627" s="33" t="e">
        <f>'бланки '!#REF!</f>
        <v>#REF!</v>
      </c>
      <c r="B627" s="33" t="e">
        <f>'Рейтинговая таблица организаций'!#REF!</f>
        <v>#REF!</v>
      </c>
      <c r="C627" s="31" t="e">
        <f>'Рейтинговая таблица организаций'!#REF!</f>
        <v>#REF!</v>
      </c>
      <c r="D627" s="31" t="e">
        <f>'Рейтинговая таблица организаций'!#REF!</f>
        <v>#REF!</v>
      </c>
      <c r="E627" s="31" t="e">
        <f>'Рейтинговая таблица организаций'!#REF!</f>
        <v>#REF!</v>
      </c>
      <c r="F627" s="35" t="e">
        <f>'Рейтинговая таблица организаций'!#REF!</f>
        <v>#REF!</v>
      </c>
      <c r="G627" s="31" t="e">
        <f>'Рейтинговая таблица организаций'!#REF!</f>
        <v>#REF!</v>
      </c>
      <c r="H627" s="31" t="e">
        <f>'Рейтинговая таблица организаций'!#REF!</f>
        <v>#REF!</v>
      </c>
      <c r="I627" s="35" t="e">
        <f>'Рейтинговая таблица организаций'!#REF!</f>
        <v>#REF!</v>
      </c>
      <c r="J627" s="31" t="e">
        <f>'Рейтинговая таблица организаций'!#REF!</f>
        <v>#REF!</v>
      </c>
      <c r="K627" s="32" t="e">
        <f>'Рейтинговая таблица организаций'!#REF!</f>
        <v>#REF!</v>
      </c>
      <c r="L627" s="32" t="e">
        <f>'Рейтинговая таблица организаций'!#REF!</f>
        <v>#REF!</v>
      </c>
      <c r="M627" s="35" t="e">
        <f>'Рейтинговая таблица организаций'!#REF!</f>
        <v>#REF!</v>
      </c>
      <c r="N627" s="31" t="e">
        <f>'Рейтинговая таблица организаций'!#REF!</f>
        <v>#REF!</v>
      </c>
      <c r="O627" s="31" t="e">
        <f>'Рейтинговая таблица организаций'!#REF!</f>
        <v>#REF!</v>
      </c>
      <c r="P627" s="31" t="e">
        <f>'Рейтинговая таблица организаций'!#REF!</f>
        <v>#REF!</v>
      </c>
      <c r="Q627" s="35" t="e">
        <f>'Рейтинговая таблица организаций'!#REF!</f>
        <v>#REF!</v>
      </c>
      <c r="R627" s="31" t="e">
        <f>'Рейтинговая таблица организаций'!#REF!</f>
        <v>#REF!</v>
      </c>
      <c r="S627" s="31" t="e">
        <f>'Рейтинговая таблица организаций'!#REF!</f>
        <v>#REF!</v>
      </c>
      <c r="T627" s="31" t="e">
        <f>'Рейтинговая таблица организаций'!#REF!</f>
        <v>#REF!</v>
      </c>
      <c r="U627" s="35" t="e">
        <f>'Рейтинговая таблица организаций'!#REF!</f>
        <v>#REF!</v>
      </c>
      <c r="V627" s="36" t="e">
        <f>'Рейтинговая таблица организаций'!#REF!</f>
        <v>#REF!</v>
      </c>
    </row>
    <row r="628" spans="1:22">
      <c r="A628" s="33" t="e">
        <f>'бланки '!#REF!</f>
        <v>#REF!</v>
      </c>
      <c r="B628" s="33" t="e">
        <f>'Рейтинговая таблица организаций'!#REF!</f>
        <v>#REF!</v>
      </c>
      <c r="C628" s="31" t="e">
        <f>'Рейтинговая таблица организаций'!#REF!</f>
        <v>#REF!</v>
      </c>
      <c r="D628" s="31" t="e">
        <f>'Рейтинговая таблица организаций'!#REF!</f>
        <v>#REF!</v>
      </c>
      <c r="E628" s="31" t="e">
        <f>'Рейтинговая таблица организаций'!#REF!</f>
        <v>#REF!</v>
      </c>
      <c r="F628" s="35" t="e">
        <f>'Рейтинговая таблица организаций'!#REF!</f>
        <v>#REF!</v>
      </c>
      <c r="G628" s="31" t="e">
        <f>'Рейтинговая таблица организаций'!#REF!</f>
        <v>#REF!</v>
      </c>
      <c r="H628" s="31" t="e">
        <f>'Рейтинговая таблица организаций'!#REF!</f>
        <v>#REF!</v>
      </c>
      <c r="I628" s="35" t="e">
        <f>'Рейтинговая таблица организаций'!#REF!</f>
        <v>#REF!</v>
      </c>
      <c r="J628" s="31" t="e">
        <f>'Рейтинговая таблица организаций'!#REF!</f>
        <v>#REF!</v>
      </c>
      <c r="K628" s="32" t="e">
        <f>'Рейтинговая таблица организаций'!#REF!</f>
        <v>#REF!</v>
      </c>
      <c r="L628" s="32" t="e">
        <f>'Рейтинговая таблица организаций'!#REF!</f>
        <v>#REF!</v>
      </c>
      <c r="M628" s="35" t="e">
        <f>'Рейтинговая таблица организаций'!#REF!</f>
        <v>#REF!</v>
      </c>
      <c r="N628" s="31" t="e">
        <f>'Рейтинговая таблица организаций'!#REF!</f>
        <v>#REF!</v>
      </c>
      <c r="O628" s="31" t="e">
        <f>'Рейтинговая таблица организаций'!#REF!</f>
        <v>#REF!</v>
      </c>
      <c r="P628" s="31" t="e">
        <f>'Рейтинговая таблица организаций'!#REF!</f>
        <v>#REF!</v>
      </c>
      <c r="Q628" s="35" t="e">
        <f>'Рейтинговая таблица организаций'!#REF!</f>
        <v>#REF!</v>
      </c>
      <c r="R628" s="31" t="e">
        <f>'Рейтинговая таблица организаций'!#REF!</f>
        <v>#REF!</v>
      </c>
      <c r="S628" s="31" t="e">
        <f>'Рейтинговая таблица организаций'!#REF!</f>
        <v>#REF!</v>
      </c>
      <c r="T628" s="31" t="e">
        <f>'Рейтинговая таблица организаций'!#REF!</f>
        <v>#REF!</v>
      </c>
      <c r="U628" s="35" t="e">
        <f>'Рейтинговая таблица организаций'!#REF!</f>
        <v>#REF!</v>
      </c>
      <c r="V628" s="36" t="e">
        <f>'Рейтинговая таблица организаций'!#REF!</f>
        <v>#REF!</v>
      </c>
    </row>
    <row r="629" spans="1:22">
      <c r="A629" s="33" t="e">
        <f>'бланки '!#REF!</f>
        <v>#REF!</v>
      </c>
      <c r="B629" s="33" t="e">
        <f>'Рейтинговая таблица организаций'!#REF!</f>
        <v>#REF!</v>
      </c>
      <c r="C629" s="31" t="e">
        <f>'Рейтинговая таблица организаций'!#REF!</f>
        <v>#REF!</v>
      </c>
      <c r="D629" s="31" t="e">
        <f>'Рейтинговая таблица организаций'!#REF!</f>
        <v>#REF!</v>
      </c>
      <c r="E629" s="31" t="e">
        <f>'Рейтинговая таблица организаций'!#REF!</f>
        <v>#REF!</v>
      </c>
      <c r="F629" s="35" t="e">
        <f>'Рейтинговая таблица организаций'!#REF!</f>
        <v>#REF!</v>
      </c>
      <c r="G629" s="31" t="e">
        <f>'Рейтинговая таблица организаций'!#REF!</f>
        <v>#REF!</v>
      </c>
      <c r="H629" s="31" t="e">
        <f>'Рейтинговая таблица организаций'!#REF!</f>
        <v>#REF!</v>
      </c>
      <c r="I629" s="35" t="e">
        <f>'Рейтинговая таблица организаций'!#REF!</f>
        <v>#REF!</v>
      </c>
      <c r="J629" s="31" t="e">
        <f>'Рейтинговая таблица организаций'!#REF!</f>
        <v>#REF!</v>
      </c>
      <c r="K629" s="32" t="e">
        <f>'Рейтинговая таблица организаций'!#REF!</f>
        <v>#REF!</v>
      </c>
      <c r="L629" s="32" t="e">
        <f>'Рейтинговая таблица организаций'!#REF!</f>
        <v>#REF!</v>
      </c>
      <c r="M629" s="35" t="e">
        <f>'Рейтинговая таблица организаций'!#REF!</f>
        <v>#REF!</v>
      </c>
      <c r="N629" s="31" t="e">
        <f>'Рейтинговая таблица организаций'!#REF!</f>
        <v>#REF!</v>
      </c>
      <c r="O629" s="31" t="e">
        <f>'Рейтинговая таблица организаций'!#REF!</f>
        <v>#REF!</v>
      </c>
      <c r="P629" s="31" t="e">
        <f>'Рейтинговая таблица организаций'!#REF!</f>
        <v>#REF!</v>
      </c>
      <c r="Q629" s="35" t="e">
        <f>'Рейтинговая таблица организаций'!#REF!</f>
        <v>#REF!</v>
      </c>
      <c r="R629" s="31" t="e">
        <f>'Рейтинговая таблица организаций'!#REF!</f>
        <v>#REF!</v>
      </c>
      <c r="S629" s="31" t="e">
        <f>'Рейтинговая таблица организаций'!#REF!</f>
        <v>#REF!</v>
      </c>
      <c r="T629" s="31" t="e">
        <f>'Рейтинговая таблица организаций'!#REF!</f>
        <v>#REF!</v>
      </c>
      <c r="U629" s="35" t="e">
        <f>'Рейтинговая таблица организаций'!#REF!</f>
        <v>#REF!</v>
      </c>
      <c r="V629" s="36" t="e">
        <f>'Рейтинговая таблица организаций'!#REF!</f>
        <v>#REF!</v>
      </c>
    </row>
    <row r="630" spans="1:22">
      <c r="A630" s="33" t="e">
        <f>'бланки '!#REF!</f>
        <v>#REF!</v>
      </c>
      <c r="B630" s="33" t="e">
        <f>'Рейтинговая таблица организаций'!#REF!</f>
        <v>#REF!</v>
      </c>
      <c r="C630" s="31" t="e">
        <f>'Рейтинговая таблица организаций'!#REF!</f>
        <v>#REF!</v>
      </c>
      <c r="D630" s="31" t="e">
        <f>'Рейтинговая таблица организаций'!#REF!</f>
        <v>#REF!</v>
      </c>
      <c r="E630" s="31" t="e">
        <f>'Рейтинговая таблица организаций'!#REF!</f>
        <v>#REF!</v>
      </c>
      <c r="F630" s="35" t="e">
        <f>'Рейтинговая таблица организаций'!#REF!</f>
        <v>#REF!</v>
      </c>
      <c r="G630" s="31" t="e">
        <f>'Рейтинговая таблица организаций'!#REF!</f>
        <v>#REF!</v>
      </c>
      <c r="H630" s="31" t="e">
        <f>'Рейтинговая таблица организаций'!#REF!</f>
        <v>#REF!</v>
      </c>
      <c r="I630" s="35" t="e">
        <f>'Рейтинговая таблица организаций'!#REF!</f>
        <v>#REF!</v>
      </c>
      <c r="J630" s="31" t="e">
        <f>'Рейтинговая таблица организаций'!#REF!</f>
        <v>#REF!</v>
      </c>
      <c r="K630" s="32" t="e">
        <f>'Рейтинговая таблица организаций'!#REF!</f>
        <v>#REF!</v>
      </c>
      <c r="L630" s="32" t="e">
        <f>'Рейтинговая таблица организаций'!#REF!</f>
        <v>#REF!</v>
      </c>
      <c r="M630" s="35" t="e">
        <f>'Рейтинговая таблица организаций'!#REF!</f>
        <v>#REF!</v>
      </c>
      <c r="N630" s="31" t="e">
        <f>'Рейтинговая таблица организаций'!#REF!</f>
        <v>#REF!</v>
      </c>
      <c r="O630" s="31" t="e">
        <f>'Рейтинговая таблица организаций'!#REF!</f>
        <v>#REF!</v>
      </c>
      <c r="P630" s="31" t="e">
        <f>'Рейтинговая таблица организаций'!#REF!</f>
        <v>#REF!</v>
      </c>
      <c r="Q630" s="35" t="e">
        <f>'Рейтинговая таблица организаций'!#REF!</f>
        <v>#REF!</v>
      </c>
      <c r="R630" s="31" t="e">
        <f>'Рейтинговая таблица организаций'!#REF!</f>
        <v>#REF!</v>
      </c>
      <c r="S630" s="31" t="e">
        <f>'Рейтинговая таблица организаций'!#REF!</f>
        <v>#REF!</v>
      </c>
      <c r="T630" s="31" t="e">
        <f>'Рейтинговая таблица организаций'!#REF!</f>
        <v>#REF!</v>
      </c>
      <c r="U630" s="35" t="e">
        <f>'Рейтинговая таблица организаций'!#REF!</f>
        <v>#REF!</v>
      </c>
      <c r="V630" s="36" t="e">
        <f>'Рейтинговая таблица организаций'!#REF!</f>
        <v>#REF!</v>
      </c>
    </row>
    <row r="631" spans="1:22">
      <c r="A631" s="33" t="e">
        <f>'бланки '!#REF!</f>
        <v>#REF!</v>
      </c>
      <c r="B631" s="33" t="e">
        <f>'Рейтинговая таблица организаций'!#REF!</f>
        <v>#REF!</v>
      </c>
      <c r="C631" s="31" t="e">
        <f>'Рейтинговая таблица организаций'!#REF!</f>
        <v>#REF!</v>
      </c>
      <c r="D631" s="31" t="e">
        <f>'Рейтинговая таблица организаций'!#REF!</f>
        <v>#REF!</v>
      </c>
      <c r="E631" s="31" t="e">
        <f>'Рейтинговая таблица организаций'!#REF!</f>
        <v>#REF!</v>
      </c>
      <c r="F631" s="35" t="e">
        <f>'Рейтинговая таблица организаций'!#REF!</f>
        <v>#REF!</v>
      </c>
      <c r="G631" s="31" t="e">
        <f>'Рейтинговая таблица организаций'!#REF!</f>
        <v>#REF!</v>
      </c>
      <c r="H631" s="31" t="e">
        <f>'Рейтинговая таблица организаций'!#REF!</f>
        <v>#REF!</v>
      </c>
      <c r="I631" s="35" t="e">
        <f>'Рейтинговая таблица организаций'!#REF!</f>
        <v>#REF!</v>
      </c>
      <c r="J631" s="31" t="e">
        <f>'Рейтинговая таблица организаций'!#REF!</f>
        <v>#REF!</v>
      </c>
      <c r="K631" s="32" t="e">
        <f>'Рейтинговая таблица организаций'!#REF!</f>
        <v>#REF!</v>
      </c>
      <c r="L631" s="32" t="e">
        <f>'Рейтинговая таблица организаций'!#REF!</f>
        <v>#REF!</v>
      </c>
      <c r="M631" s="35" t="e">
        <f>'Рейтинговая таблица организаций'!#REF!</f>
        <v>#REF!</v>
      </c>
      <c r="N631" s="31" t="e">
        <f>'Рейтинговая таблица организаций'!#REF!</f>
        <v>#REF!</v>
      </c>
      <c r="O631" s="31" t="e">
        <f>'Рейтинговая таблица организаций'!#REF!</f>
        <v>#REF!</v>
      </c>
      <c r="P631" s="31" t="e">
        <f>'Рейтинговая таблица организаций'!#REF!</f>
        <v>#REF!</v>
      </c>
      <c r="Q631" s="35" t="e">
        <f>'Рейтинговая таблица организаций'!#REF!</f>
        <v>#REF!</v>
      </c>
      <c r="R631" s="31" t="e">
        <f>'Рейтинговая таблица организаций'!#REF!</f>
        <v>#REF!</v>
      </c>
      <c r="S631" s="31" t="e">
        <f>'Рейтинговая таблица организаций'!#REF!</f>
        <v>#REF!</v>
      </c>
      <c r="T631" s="31" t="e">
        <f>'Рейтинговая таблица организаций'!#REF!</f>
        <v>#REF!</v>
      </c>
      <c r="U631" s="35" t="e">
        <f>'Рейтинговая таблица организаций'!#REF!</f>
        <v>#REF!</v>
      </c>
      <c r="V631" s="36" t="e">
        <f>'Рейтинговая таблица организаций'!#REF!</f>
        <v>#REF!</v>
      </c>
    </row>
    <row r="632" spans="1:22">
      <c r="A632" s="33" t="e">
        <f>'бланки '!#REF!</f>
        <v>#REF!</v>
      </c>
      <c r="B632" s="33" t="e">
        <f>'Рейтинговая таблица организаций'!#REF!</f>
        <v>#REF!</v>
      </c>
      <c r="C632" s="31" t="e">
        <f>'Рейтинговая таблица организаций'!#REF!</f>
        <v>#REF!</v>
      </c>
      <c r="D632" s="31" t="e">
        <f>'Рейтинговая таблица организаций'!#REF!</f>
        <v>#REF!</v>
      </c>
      <c r="E632" s="31" t="e">
        <f>'Рейтинговая таблица организаций'!#REF!</f>
        <v>#REF!</v>
      </c>
      <c r="F632" s="35" t="e">
        <f>'Рейтинговая таблица организаций'!#REF!</f>
        <v>#REF!</v>
      </c>
      <c r="G632" s="31" t="e">
        <f>'Рейтинговая таблица организаций'!#REF!</f>
        <v>#REF!</v>
      </c>
      <c r="H632" s="31" t="e">
        <f>'Рейтинговая таблица организаций'!#REF!</f>
        <v>#REF!</v>
      </c>
      <c r="I632" s="35" t="e">
        <f>'Рейтинговая таблица организаций'!#REF!</f>
        <v>#REF!</v>
      </c>
      <c r="J632" s="31" t="e">
        <f>'Рейтинговая таблица организаций'!#REF!</f>
        <v>#REF!</v>
      </c>
      <c r="K632" s="32" t="e">
        <f>'Рейтинговая таблица организаций'!#REF!</f>
        <v>#REF!</v>
      </c>
      <c r="L632" s="32" t="e">
        <f>'Рейтинговая таблица организаций'!#REF!</f>
        <v>#REF!</v>
      </c>
      <c r="M632" s="35" t="e">
        <f>'Рейтинговая таблица организаций'!#REF!</f>
        <v>#REF!</v>
      </c>
      <c r="N632" s="31" t="e">
        <f>'Рейтинговая таблица организаций'!#REF!</f>
        <v>#REF!</v>
      </c>
      <c r="O632" s="31" t="e">
        <f>'Рейтинговая таблица организаций'!#REF!</f>
        <v>#REF!</v>
      </c>
      <c r="P632" s="31" t="e">
        <f>'Рейтинговая таблица организаций'!#REF!</f>
        <v>#REF!</v>
      </c>
      <c r="Q632" s="35" t="e">
        <f>'Рейтинговая таблица организаций'!#REF!</f>
        <v>#REF!</v>
      </c>
      <c r="R632" s="31" t="e">
        <f>'Рейтинговая таблица организаций'!#REF!</f>
        <v>#REF!</v>
      </c>
      <c r="S632" s="31" t="e">
        <f>'Рейтинговая таблица организаций'!#REF!</f>
        <v>#REF!</v>
      </c>
      <c r="T632" s="31" t="e">
        <f>'Рейтинговая таблица организаций'!#REF!</f>
        <v>#REF!</v>
      </c>
      <c r="U632" s="35" t="e">
        <f>'Рейтинговая таблица организаций'!#REF!</f>
        <v>#REF!</v>
      </c>
      <c r="V632" s="36" t="e">
        <f>'Рейтинговая таблица организаций'!#REF!</f>
        <v>#REF!</v>
      </c>
    </row>
    <row r="633" spans="1:22">
      <c r="A633" s="33" t="e">
        <f>'бланки '!#REF!</f>
        <v>#REF!</v>
      </c>
      <c r="B633" s="33" t="e">
        <f>'Рейтинговая таблица организаций'!#REF!</f>
        <v>#REF!</v>
      </c>
      <c r="C633" s="31" t="e">
        <f>'Рейтинговая таблица организаций'!#REF!</f>
        <v>#REF!</v>
      </c>
      <c r="D633" s="31" t="e">
        <f>'Рейтинговая таблица организаций'!#REF!</f>
        <v>#REF!</v>
      </c>
      <c r="E633" s="31" t="e">
        <f>'Рейтинговая таблица организаций'!#REF!</f>
        <v>#REF!</v>
      </c>
      <c r="F633" s="35" t="e">
        <f>'Рейтинговая таблица организаций'!#REF!</f>
        <v>#REF!</v>
      </c>
      <c r="G633" s="31" t="e">
        <f>'Рейтинговая таблица организаций'!#REF!</f>
        <v>#REF!</v>
      </c>
      <c r="H633" s="31" t="e">
        <f>'Рейтинговая таблица организаций'!#REF!</f>
        <v>#REF!</v>
      </c>
      <c r="I633" s="35" t="e">
        <f>'Рейтинговая таблица организаций'!#REF!</f>
        <v>#REF!</v>
      </c>
      <c r="J633" s="31" t="e">
        <f>'Рейтинговая таблица организаций'!#REF!</f>
        <v>#REF!</v>
      </c>
      <c r="K633" s="32" t="e">
        <f>'Рейтинговая таблица организаций'!#REF!</f>
        <v>#REF!</v>
      </c>
      <c r="L633" s="32" t="e">
        <f>'Рейтинговая таблица организаций'!#REF!</f>
        <v>#REF!</v>
      </c>
      <c r="M633" s="35" t="e">
        <f>'Рейтинговая таблица организаций'!#REF!</f>
        <v>#REF!</v>
      </c>
      <c r="N633" s="31" t="e">
        <f>'Рейтинговая таблица организаций'!#REF!</f>
        <v>#REF!</v>
      </c>
      <c r="O633" s="31" t="e">
        <f>'Рейтинговая таблица организаций'!#REF!</f>
        <v>#REF!</v>
      </c>
      <c r="P633" s="31" t="e">
        <f>'Рейтинговая таблица организаций'!#REF!</f>
        <v>#REF!</v>
      </c>
      <c r="Q633" s="35" t="e">
        <f>'Рейтинговая таблица организаций'!#REF!</f>
        <v>#REF!</v>
      </c>
      <c r="R633" s="31" t="e">
        <f>'Рейтинговая таблица организаций'!#REF!</f>
        <v>#REF!</v>
      </c>
      <c r="S633" s="31" t="e">
        <f>'Рейтинговая таблица организаций'!#REF!</f>
        <v>#REF!</v>
      </c>
      <c r="T633" s="31" t="e">
        <f>'Рейтинговая таблица организаций'!#REF!</f>
        <v>#REF!</v>
      </c>
      <c r="U633" s="35" t="e">
        <f>'Рейтинговая таблица организаций'!#REF!</f>
        <v>#REF!</v>
      </c>
      <c r="V633" s="36" t="e">
        <f>'Рейтинговая таблица организаций'!#REF!</f>
        <v>#REF!</v>
      </c>
    </row>
    <row r="634" spans="1:22">
      <c r="A634" s="33" t="e">
        <f>'бланки '!#REF!</f>
        <v>#REF!</v>
      </c>
      <c r="B634" s="33" t="e">
        <f>'Рейтинговая таблица организаций'!#REF!</f>
        <v>#REF!</v>
      </c>
      <c r="C634" s="31" t="e">
        <f>'Рейтинговая таблица организаций'!#REF!</f>
        <v>#REF!</v>
      </c>
      <c r="D634" s="31" t="e">
        <f>'Рейтинговая таблица организаций'!#REF!</f>
        <v>#REF!</v>
      </c>
      <c r="E634" s="31" t="e">
        <f>'Рейтинговая таблица организаций'!#REF!</f>
        <v>#REF!</v>
      </c>
      <c r="F634" s="35" t="e">
        <f>'Рейтинговая таблица организаций'!#REF!</f>
        <v>#REF!</v>
      </c>
      <c r="G634" s="31" t="e">
        <f>'Рейтинговая таблица организаций'!#REF!</f>
        <v>#REF!</v>
      </c>
      <c r="H634" s="31" t="e">
        <f>'Рейтинговая таблица организаций'!#REF!</f>
        <v>#REF!</v>
      </c>
      <c r="I634" s="35" t="e">
        <f>'Рейтинговая таблица организаций'!#REF!</f>
        <v>#REF!</v>
      </c>
      <c r="J634" s="31" t="e">
        <f>'Рейтинговая таблица организаций'!#REF!</f>
        <v>#REF!</v>
      </c>
      <c r="K634" s="32" t="e">
        <f>'Рейтинговая таблица организаций'!#REF!</f>
        <v>#REF!</v>
      </c>
      <c r="L634" s="32" t="e">
        <f>'Рейтинговая таблица организаций'!#REF!</f>
        <v>#REF!</v>
      </c>
      <c r="M634" s="35" t="e">
        <f>'Рейтинговая таблица организаций'!#REF!</f>
        <v>#REF!</v>
      </c>
      <c r="N634" s="31" t="e">
        <f>'Рейтинговая таблица организаций'!#REF!</f>
        <v>#REF!</v>
      </c>
      <c r="O634" s="31" t="e">
        <f>'Рейтинговая таблица организаций'!#REF!</f>
        <v>#REF!</v>
      </c>
      <c r="P634" s="31" t="e">
        <f>'Рейтинговая таблица организаций'!#REF!</f>
        <v>#REF!</v>
      </c>
      <c r="Q634" s="35" t="e">
        <f>'Рейтинговая таблица организаций'!#REF!</f>
        <v>#REF!</v>
      </c>
      <c r="R634" s="31" t="e">
        <f>'Рейтинговая таблица организаций'!#REF!</f>
        <v>#REF!</v>
      </c>
      <c r="S634" s="31" t="e">
        <f>'Рейтинговая таблица организаций'!#REF!</f>
        <v>#REF!</v>
      </c>
      <c r="T634" s="31" t="e">
        <f>'Рейтинговая таблица организаций'!#REF!</f>
        <v>#REF!</v>
      </c>
      <c r="U634" s="35" t="e">
        <f>'Рейтинговая таблица организаций'!#REF!</f>
        <v>#REF!</v>
      </c>
      <c r="V634" s="36" t="e">
        <f>'Рейтинговая таблица организаций'!#REF!</f>
        <v>#REF!</v>
      </c>
    </row>
    <row r="635" spans="1:22">
      <c r="A635" s="33" t="e">
        <f>'бланки '!#REF!</f>
        <v>#REF!</v>
      </c>
      <c r="B635" s="33" t="e">
        <f>'Рейтинговая таблица организаций'!#REF!</f>
        <v>#REF!</v>
      </c>
      <c r="C635" s="31" t="e">
        <f>'Рейтинговая таблица организаций'!#REF!</f>
        <v>#REF!</v>
      </c>
      <c r="D635" s="31" t="e">
        <f>'Рейтинговая таблица организаций'!#REF!</f>
        <v>#REF!</v>
      </c>
      <c r="E635" s="31" t="e">
        <f>'Рейтинговая таблица организаций'!#REF!</f>
        <v>#REF!</v>
      </c>
      <c r="F635" s="35" t="e">
        <f>'Рейтинговая таблица организаций'!#REF!</f>
        <v>#REF!</v>
      </c>
      <c r="G635" s="31" t="e">
        <f>'Рейтинговая таблица организаций'!#REF!</f>
        <v>#REF!</v>
      </c>
      <c r="H635" s="31" t="e">
        <f>'Рейтинговая таблица организаций'!#REF!</f>
        <v>#REF!</v>
      </c>
      <c r="I635" s="35" t="e">
        <f>'Рейтинговая таблица организаций'!#REF!</f>
        <v>#REF!</v>
      </c>
      <c r="J635" s="31" t="e">
        <f>'Рейтинговая таблица организаций'!#REF!</f>
        <v>#REF!</v>
      </c>
      <c r="K635" s="32" t="e">
        <f>'Рейтинговая таблица организаций'!#REF!</f>
        <v>#REF!</v>
      </c>
      <c r="L635" s="32" t="e">
        <f>'Рейтинговая таблица организаций'!#REF!</f>
        <v>#REF!</v>
      </c>
      <c r="M635" s="35" t="e">
        <f>'Рейтинговая таблица организаций'!#REF!</f>
        <v>#REF!</v>
      </c>
      <c r="N635" s="31" t="e">
        <f>'Рейтинговая таблица организаций'!#REF!</f>
        <v>#REF!</v>
      </c>
      <c r="O635" s="31" t="e">
        <f>'Рейтинговая таблица организаций'!#REF!</f>
        <v>#REF!</v>
      </c>
      <c r="P635" s="31" t="e">
        <f>'Рейтинговая таблица организаций'!#REF!</f>
        <v>#REF!</v>
      </c>
      <c r="Q635" s="35" t="e">
        <f>'Рейтинговая таблица организаций'!#REF!</f>
        <v>#REF!</v>
      </c>
      <c r="R635" s="31" t="e">
        <f>'Рейтинговая таблица организаций'!#REF!</f>
        <v>#REF!</v>
      </c>
      <c r="S635" s="31" t="e">
        <f>'Рейтинговая таблица организаций'!#REF!</f>
        <v>#REF!</v>
      </c>
      <c r="T635" s="31" t="e">
        <f>'Рейтинговая таблица организаций'!#REF!</f>
        <v>#REF!</v>
      </c>
      <c r="U635" s="35" t="e">
        <f>'Рейтинговая таблица организаций'!#REF!</f>
        <v>#REF!</v>
      </c>
      <c r="V635" s="36" t="e">
        <f>'Рейтинговая таблица организаций'!#REF!</f>
        <v>#REF!</v>
      </c>
    </row>
    <row r="636" spans="1:22">
      <c r="A636" s="33" t="e">
        <f>'бланки '!#REF!</f>
        <v>#REF!</v>
      </c>
      <c r="B636" s="33" t="e">
        <f>'Рейтинговая таблица организаций'!#REF!</f>
        <v>#REF!</v>
      </c>
      <c r="C636" s="31" t="e">
        <f>'Рейтинговая таблица организаций'!#REF!</f>
        <v>#REF!</v>
      </c>
      <c r="D636" s="31" t="e">
        <f>'Рейтинговая таблица организаций'!#REF!</f>
        <v>#REF!</v>
      </c>
      <c r="E636" s="31" t="e">
        <f>'Рейтинговая таблица организаций'!#REF!</f>
        <v>#REF!</v>
      </c>
      <c r="F636" s="35" t="e">
        <f>'Рейтинговая таблица организаций'!#REF!</f>
        <v>#REF!</v>
      </c>
      <c r="G636" s="31" t="e">
        <f>'Рейтинговая таблица организаций'!#REF!</f>
        <v>#REF!</v>
      </c>
      <c r="H636" s="31" t="e">
        <f>'Рейтинговая таблица организаций'!#REF!</f>
        <v>#REF!</v>
      </c>
      <c r="I636" s="35" t="e">
        <f>'Рейтинговая таблица организаций'!#REF!</f>
        <v>#REF!</v>
      </c>
      <c r="J636" s="31" t="e">
        <f>'Рейтинговая таблица организаций'!#REF!</f>
        <v>#REF!</v>
      </c>
      <c r="K636" s="32" t="e">
        <f>'Рейтинговая таблица организаций'!#REF!</f>
        <v>#REF!</v>
      </c>
      <c r="L636" s="32" t="e">
        <f>'Рейтинговая таблица организаций'!#REF!</f>
        <v>#REF!</v>
      </c>
      <c r="M636" s="35" t="e">
        <f>'Рейтинговая таблица организаций'!#REF!</f>
        <v>#REF!</v>
      </c>
      <c r="N636" s="31" t="e">
        <f>'Рейтинговая таблица организаций'!#REF!</f>
        <v>#REF!</v>
      </c>
      <c r="O636" s="31" t="e">
        <f>'Рейтинговая таблица организаций'!#REF!</f>
        <v>#REF!</v>
      </c>
      <c r="P636" s="31" t="e">
        <f>'Рейтинговая таблица организаций'!#REF!</f>
        <v>#REF!</v>
      </c>
      <c r="Q636" s="35" t="e">
        <f>'Рейтинговая таблица организаций'!#REF!</f>
        <v>#REF!</v>
      </c>
      <c r="R636" s="31" t="e">
        <f>'Рейтинговая таблица организаций'!#REF!</f>
        <v>#REF!</v>
      </c>
      <c r="S636" s="31" t="e">
        <f>'Рейтинговая таблица организаций'!#REF!</f>
        <v>#REF!</v>
      </c>
      <c r="T636" s="31" t="e">
        <f>'Рейтинговая таблица организаций'!#REF!</f>
        <v>#REF!</v>
      </c>
      <c r="U636" s="35" t="e">
        <f>'Рейтинговая таблица организаций'!#REF!</f>
        <v>#REF!</v>
      </c>
      <c r="V636" s="36" t="e">
        <f>'Рейтинговая таблица организаций'!#REF!</f>
        <v>#REF!</v>
      </c>
    </row>
    <row r="637" spans="1:22">
      <c r="A637" s="33" t="e">
        <f>'бланки '!#REF!</f>
        <v>#REF!</v>
      </c>
      <c r="B637" s="33" t="e">
        <f>'Рейтинговая таблица организаций'!#REF!</f>
        <v>#REF!</v>
      </c>
      <c r="C637" s="31" t="e">
        <f>'Рейтинговая таблица организаций'!#REF!</f>
        <v>#REF!</v>
      </c>
      <c r="D637" s="31" t="e">
        <f>'Рейтинговая таблица организаций'!#REF!</f>
        <v>#REF!</v>
      </c>
      <c r="E637" s="31" t="e">
        <f>'Рейтинговая таблица организаций'!#REF!</f>
        <v>#REF!</v>
      </c>
      <c r="F637" s="35" t="e">
        <f>'Рейтинговая таблица организаций'!#REF!</f>
        <v>#REF!</v>
      </c>
      <c r="G637" s="31" t="e">
        <f>'Рейтинговая таблица организаций'!#REF!</f>
        <v>#REF!</v>
      </c>
      <c r="H637" s="31" t="e">
        <f>'Рейтинговая таблица организаций'!#REF!</f>
        <v>#REF!</v>
      </c>
      <c r="I637" s="35" t="e">
        <f>'Рейтинговая таблица организаций'!#REF!</f>
        <v>#REF!</v>
      </c>
      <c r="J637" s="31" t="e">
        <f>'Рейтинговая таблица организаций'!#REF!</f>
        <v>#REF!</v>
      </c>
      <c r="K637" s="32" t="e">
        <f>'Рейтинговая таблица организаций'!#REF!</f>
        <v>#REF!</v>
      </c>
      <c r="L637" s="32" t="e">
        <f>'Рейтинговая таблица организаций'!#REF!</f>
        <v>#REF!</v>
      </c>
      <c r="M637" s="35" t="e">
        <f>'Рейтинговая таблица организаций'!#REF!</f>
        <v>#REF!</v>
      </c>
      <c r="N637" s="31" t="e">
        <f>'Рейтинговая таблица организаций'!#REF!</f>
        <v>#REF!</v>
      </c>
      <c r="O637" s="31" t="e">
        <f>'Рейтинговая таблица организаций'!#REF!</f>
        <v>#REF!</v>
      </c>
      <c r="P637" s="31" t="e">
        <f>'Рейтинговая таблица организаций'!#REF!</f>
        <v>#REF!</v>
      </c>
      <c r="Q637" s="35" t="e">
        <f>'Рейтинговая таблица организаций'!#REF!</f>
        <v>#REF!</v>
      </c>
      <c r="R637" s="31" t="e">
        <f>'Рейтинговая таблица организаций'!#REF!</f>
        <v>#REF!</v>
      </c>
      <c r="S637" s="31" t="e">
        <f>'Рейтинговая таблица организаций'!#REF!</f>
        <v>#REF!</v>
      </c>
      <c r="T637" s="31" t="e">
        <f>'Рейтинговая таблица организаций'!#REF!</f>
        <v>#REF!</v>
      </c>
      <c r="U637" s="35" t="e">
        <f>'Рейтинговая таблица организаций'!#REF!</f>
        <v>#REF!</v>
      </c>
      <c r="V637" s="36" t="e">
        <f>'Рейтинговая таблица организаций'!#REF!</f>
        <v>#REF!</v>
      </c>
    </row>
    <row r="638" spans="1:22">
      <c r="A638" s="33" t="e">
        <f>'бланки '!#REF!</f>
        <v>#REF!</v>
      </c>
      <c r="B638" s="33" t="e">
        <f>'Рейтинговая таблица организаций'!#REF!</f>
        <v>#REF!</v>
      </c>
      <c r="C638" s="31" t="e">
        <f>'Рейтинговая таблица организаций'!#REF!</f>
        <v>#REF!</v>
      </c>
      <c r="D638" s="31" t="e">
        <f>'Рейтинговая таблица организаций'!#REF!</f>
        <v>#REF!</v>
      </c>
      <c r="E638" s="31" t="e">
        <f>'Рейтинговая таблица организаций'!#REF!</f>
        <v>#REF!</v>
      </c>
      <c r="F638" s="35" t="e">
        <f>'Рейтинговая таблица организаций'!#REF!</f>
        <v>#REF!</v>
      </c>
      <c r="G638" s="31" t="e">
        <f>'Рейтинговая таблица организаций'!#REF!</f>
        <v>#REF!</v>
      </c>
      <c r="H638" s="31" t="e">
        <f>'Рейтинговая таблица организаций'!#REF!</f>
        <v>#REF!</v>
      </c>
      <c r="I638" s="35" t="e">
        <f>'Рейтинговая таблица организаций'!#REF!</f>
        <v>#REF!</v>
      </c>
      <c r="J638" s="31" t="e">
        <f>'Рейтинговая таблица организаций'!#REF!</f>
        <v>#REF!</v>
      </c>
      <c r="K638" s="32" t="e">
        <f>'Рейтинговая таблица организаций'!#REF!</f>
        <v>#REF!</v>
      </c>
      <c r="L638" s="32" t="e">
        <f>'Рейтинговая таблица организаций'!#REF!</f>
        <v>#REF!</v>
      </c>
      <c r="M638" s="35" t="e">
        <f>'Рейтинговая таблица организаций'!#REF!</f>
        <v>#REF!</v>
      </c>
      <c r="N638" s="31" t="e">
        <f>'Рейтинговая таблица организаций'!#REF!</f>
        <v>#REF!</v>
      </c>
      <c r="O638" s="31" t="e">
        <f>'Рейтинговая таблица организаций'!#REF!</f>
        <v>#REF!</v>
      </c>
      <c r="P638" s="31" t="e">
        <f>'Рейтинговая таблица организаций'!#REF!</f>
        <v>#REF!</v>
      </c>
      <c r="Q638" s="35" t="e">
        <f>'Рейтинговая таблица организаций'!#REF!</f>
        <v>#REF!</v>
      </c>
      <c r="R638" s="31" t="e">
        <f>'Рейтинговая таблица организаций'!#REF!</f>
        <v>#REF!</v>
      </c>
      <c r="S638" s="31" t="e">
        <f>'Рейтинговая таблица организаций'!#REF!</f>
        <v>#REF!</v>
      </c>
      <c r="T638" s="31" t="e">
        <f>'Рейтинговая таблица организаций'!#REF!</f>
        <v>#REF!</v>
      </c>
      <c r="U638" s="35" t="e">
        <f>'Рейтинговая таблица организаций'!#REF!</f>
        <v>#REF!</v>
      </c>
      <c r="V638" s="36" t="e">
        <f>'Рейтинговая таблица организаций'!#REF!</f>
        <v>#REF!</v>
      </c>
    </row>
    <row r="639" spans="1:22">
      <c r="A639" s="33" t="e">
        <f>'бланки '!#REF!</f>
        <v>#REF!</v>
      </c>
      <c r="B639" s="33" t="e">
        <f>'Рейтинговая таблица организаций'!#REF!</f>
        <v>#REF!</v>
      </c>
      <c r="C639" s="31" t="e">
        <f>'Рейтинговая таблица организаций'!#REF!</f>
        <v>#REF!</v>
      </c>
      <c r="D639" s="31" t="e">
        <f>'Рейтинговая таблица организаций'!#REF!</f>
        <v>#REF!</v>
      </c>
      <c r="E639" s="31" t="e">
        <f>'Рейтинговая таблица организаций'!#REF!</f>
        <v>#REF!</v>
      </c>
      <c r="F639" s="35" t="e">
        <f>'Рейтинговая таблица организаций'!#REF!</f>
        <v>#REF!</v>
      </c>
      <c r="G639" s="31" t="e">
        <f>'Рейтинговая таблица организаций'!#REF!</f>
        <v>#REF!</v>
      </c>
      <c r="H639" s="31" t="e">
        <f>'Рейтинговая таблица организаций'!#REF!</f>
        <v>#REF!</v>
      </c>
      <c r="I639" s="35" t="e">
        <f>'Рейтинговая таблица организаций'!#REF!</f>
        <v>#REF!</v>
      </c>
      <c r="J639" s="31" t="e">
        <f>'Рейтинговая таблица организаций'!#REF!</f>
        <v>#REF!</v>
      </c>
      <c r="K639" s="32" t="e">
        <f>'Рейтинговая таблица организаций'!#REF!</f>
        <v>#REF!</v>
      </c>
      <c r="L639" s="32" t="e">
        <f>'Рейтинговая таблица организаций'!#REF!</f>
        <v>#REF!</v>
      </c>
      <c r="M639" s="35" t="e">
        <f>'Рейтинговая таблица организаций'!#REF!</f>
        <v>#REF!</v>
      </c>
      <c r="N639" s="31" t="e">
        <f>'Рейтинговая таблица организаций'!#REF!</f>
        <v>#REF!</v>
      </c>
      <c r="O639" s="31" t="e">
        <f>'Рейтинговая таблица организаций'!#REF!</f>
        <v>#REF!</v>
      </c>
      <c r="P639" s="31" t="e">
        <f>'Рейтинговая таблица организаций'!#REF!</f>
        <v>#REF!</v>
      </c>
      <c r="Q639" s="35" t="e">
        <f>'Рейтинговая таблица организаций'!#REF!</f>
        <v>#REF!</v>
      </c>
      <c r="R639" s="31" t="e">
        <f>'Рейтинговая таблица организаций'!#REF!</f>
        <v>#REF!</v>
      </c>
      <c r="S639" s="31" t="e">
        <f>'Рейтинговая таблица организаций'!#REF!</f>
        <v>#REF!</v>
      </c>
      <c r="T639" s="31" t="e">
        <f>'Рейтинговая таблица организаций'!#REF!</f>
        <v>#REF!</v>
      </c>
      <c r="U639" s="35" t="e">
        <f>'Рейтинговая таблица организаций'!#REF!</f>
        <v>#REF!</v>
      </c>
      <c r="V639" s="36" t="e">
        <f>'Рейтинговая таблица организаций'!#REF!</f>
        <v>#REF!</v>
      </c>
    </row>
    <row r="640" spans="1:22">
      <c r="A640" s="33" t="e">
        <f>'бланки '!#REF!</f>
        <v>#REF!</v>
      </c>
      <c r="B640" s="33" t="e">
        <f>'Рейтинговая таблица организаций'!#REF!</f>
        <v>#REF!</v>
      </c>
      <c r="C640" s="31" t="e">
        <f>'Рейтинговая таблица организаций'!#REF!</f>
        <v>#REF!</v>
      </c>
      <c r="D640" s="31" t="e">
        <f>'Рейтинговая таблица организаций'!#REF!</f>
        <v>#REF!</v>
      </c>
      <c r="E640" s="31" t="e">
        <f>'Рейтинговая таблица организаций'!#REF!</f>
        <v>#REF!</v>
      </c>
      <c r="F640" s="35" t="e">
        <f>'Рейтинговая таблица организаций'!#REF!</f>
        <v>#REF!</v>
      </c>
      <c r="G640" s="31" t="e">
        <f>'Рейтинговая таблица организаций'!#REF!</f>
        <v>#REF!</v>
      </c>
      <c r="H640" s="31" t="e">
        <f>'Рейтинговая таблица организаций'!#REF!</f>
        <v>#REF!</v>
      </c>
      <c r="I640" s="35" t="e">
        <f>'Рейтинговая таблица организаций'!#REF!</f>
        <v>#REF!</v>
      </c>
      <c r="J640" s="31" t="e">
        <f>'Рейтинговая таблица организаций'!#REF!</f>
        <v>#REF!</v>
      </c>
      <c r="K640" s="32" t="e">
        <f>'Рейтинговая таблица организаций'!#REF!</f>
        <v>#REF!</v>
      </c>
      <c r="L640" s="32" t="e">
        <f>'Рейтинговая таблица организаций'!#REF!</f>
        <v>#REF!</v>
      </c>
      <c r="M640" s="35" t="e">
        <f>'Рейтинговая таблица организаций'!#REF!</f>
        <v>#REF!</v>
      </c>
      <c r="N640" s="31" t="e">
        <f>'Рейтинговая таблица организаций'!#REF!</f>
        <v>#REF!</v>
      </c>
      <c r="O640" s="31" t="e">
        <f>'Рейтинговая таблица организаций'!#REF!</f>
        <v>#REF!</v>
      </c>
      <c r="P640" s="31" t="e">
        <f>'Рейтинговая таблица организаций'!#REF!</f>
        <v>#REF!</v>
      </c>
      <c r="Q640" s="35" t="e">
        <f>'Рейтинговая таблица организаций'!#REF!</f>
        <v>#REF!</v>
      </c>
      <c r="R640" s="31" t="e">
        <f>'Рейтинговая таблица организаций'!#REF!</f>
        <v>#REF!</v>
      </c>
      <c r="S640" s="31" t="e">
        <f>'Рейтинговая таблица организаций'!#REF!</f>
        <v>#REF!</v>
      </c>
      <c r="T640" s="31" t="e">
        <f>'Рейтинговая таблица организаций'!#REF!</f>
        <v>#REF!</v>
      </c>
      <c r="U640" s="35" t="e">
        <f>'Рейтинговая таблица организаций'!#REF!</f>
        <v>#REF!</v>
      </c>
      <c r="V640" s="36" t="e">
        <f>'Рейтинговая таблица организаций'!#REF!</f>
        <v>#REF!</v>
      </c>
    </row>
    <row r="641" spans="1:22">
      <c r="A641" s="33" t="e">
        <f>'бланки '!#REF!</f>
        <v>#REF!</v>
      </c>
      <c r="B641" s="33" t="e">
        <f>'Рейтинговая таблица организаций'!#REF!</f>
        <v>#REF!</v>
      </c>
      <c r="C641" s="31" t="e">
        <f>'Рейтинговая таблица организаций'!#REF!</f>
        <v>#REF!</v>
      </c>
      <c r="D641" s="31" t="e">
        <f>'Рейтинговая таблица организаций'!#REF!</f>
        <v>#REF!</v>
      </c>
      <c r="E641" s="31" t="e">
        <f>'Рейтинговая таблица организаций'!#REF!</f>
        <v>#REF!</v>
      </c>
      <c r="F641" s="35" t="e">
        <f>'Рейтинговая таблица организаций'!#REF!</f>
        <v>#REF!</v>
      </c>
      <c r="G641" s="31" t="e">
        <f>'Рейтинговая таблица организаций'!#REF!</f>
        <v>#REF!</v>
      </c>
      <c r="H641" s="31" t="e">
        <f>'Рейтинговая таблица организаций'!#REF!</f>
        <v>#REF!</v>
      </c>
      <c r="I641" s="35" t="e">
        <f>'Рейтинговая таблица организаций'!#REF!</f>
        <v>#REF!</v>
      </c>
      <c r="J641" s="31" t="e">
        <f>'Рейтинговая таблица организаций'!#REF!</f>
        <v>#REF!</v>
      </c>
      <c r="K641" s="32" t="e">
        <f>'Рейтинговая таблица организаций'!#REF!</f>
        <v>#REF!</v>
      </c>
      <c r="L641" s="32" t="e">
        <f>'Рейтинговая таблица организаций'!#REF!</f>
        <v>#REF!</v>
      </c>
      <c r="M641" s="35" t="e">
        <f>'Рейтинговая таблица организаций'!#REF!</f>
        <v>#REF!</v>
      </c>
      <c r="N641" s="31" t="e">
        <f>'Рейтинговая таблица организаций'!#REF!</f>
        <v>#REF!</v>
      </c>
      <c r="O641" s="31" t="e">
        <f>'Рейтинговая таблица организаций'!#REF!</f>
        <v>#REF!</v>
      </c>
      <c r="P641" s="31" t="e">
        <f>'Рейтинговая таблица организаций'!#REF!</f>
        <v>#REF!</v>
      </c>
      <c r="Q641" s="35" t="e">
        <f>'Рейтинговая таблица организаций'!#REF!</f>
        <v>#REF!</v>
      </c>
      <c r="R641" s="31" t="e">
        <f>'Рейтинговая таблица организаций'!#REF!</f>
        <v>#REF!</v>
      </c>
      <c r="S641" s="31" t="e">
        <f>'Рейтинговая таблица организаций'!#REF!</f>
        <v>#REF!</v>
      </c>
      <c r="T641" s="31" t="e">
        <f>'Рейтинговая таблица организаций'!#REF!</f>
        <v>#REF!</v>
      </c>
      <c r="U641" s="35" t="e">
        <f>'Рейтинговая таблица организаций'!#REF!</f>
        <v>#REF!</v>
      </c>
      <c r="V641" s="36" t="e">
        <f>'Рейтинговая таблица организаций'!#REF!</f>
        <v>#REF!</v>
      </c>
    </row>
    <row r="642" spans="1:22">
      <c r="A642" s="33" t="e">
        <f>'бланки '!#REF!</f>
        <v>#REF!</v>
      </c>
      <c r="B642" s="33" t="e">
        <f>'Рейтинговая таблица организаций'!#REF!</f>
        <v>#REF!</v>
      </c>
      <c r="C642" s="31" t="e">
        <f>'Рейтинговая таблица организаций'!#REF!</f>
        <v>#REF!</v>
      </c>
      <c r="D642" s="31" t="e">
        <f>'Рейтинговая таблица организаций'!#REF!</f>
        <v>#REF!</v>
      </c>
      <c r="E642" s="31" t="e">
        <f>'Рейтинговая таблица организаций'!#REF!</f>
        <v>#REF!</v>
      </c>
      <c r="F642" s="35" t="e">
        <f>'Рейтинговая таблица организаций'!#REF!</f>
        <v>#REF!</v>
      </c>
      <c r="G642" s="31" t="e">
        <f>'Рейтинговая таблица организаций'!#REF!</f>
        <v>#REF!</v>
      </c>
      <c r="H642" s="31" t="e">
        <f>'Рейтинговая таблица организаций'!#REF!</f>
        <v>#REF!</v>
      </c>
      <c r="I642" s="35" t="e">
        <f>'Рейтинговая таблица организаций'!#REF!</f>
        <v>#REF!</v>
      </c>
      <c r="J642" s="31" t="e">
        <f>'Рейтинговая таблица организаций'!#REF!</f>
        <v>#REF!</v>
      </c>
      <c r="K642" s="32" t="e">
        <f>'Рейтинговая таблица организаций'!#REF!</f>
        <v>#REF!</v>
      </c>
      <c r="L642" s="32" t="e">
        <f>'Рейтинговая таблица организаций'!#REF!</f>
        <v>#REF!</v>
      </c>
      <c r="M642" s="35" t="e">
        <f>'Рейтинговая таблица организаций'!#REF!</f>
        <v>#REF!</v>
      </c>
      <c r="N642" s="31" t="e">
        <f>'Рейтинговая таблица организаций'!#REF!</f>
        <v>#REF!</v>
      </c>
      <c r="O642" s="31" t="e">
        <f>'Рейтинговая таблица организаций'!#REF!</f>
        <v>#REF!</v>
      </c>
      <c r="P642" s="31" t="e">
        <f>'Рейтинговая таблица организаций'!#REF!</f>
        <v>#REF!</v>
      </c>
      <c r="Q642" s="35" t="e">
        <f>'Рейтинговая таблица организаций'!#REF!</f>
        <v>#REF!</v>
      </c>
      <c r="R642" s="31" t="e">
        <f>'Рейтинговая таблица организаций'!#REF!</f>
        <v>#REF!</v>
      </c>
      <c r="S642" s="31" t="e">
        <f>'Рейтинговая таблица организаций'!#REF!</f>
        <v>#REF!</v>
      </c>
      <c r="T642" s="31" t="e">
        <f>'Рейтинговая таблица организаций'!#REF!</f>
        <v>#REF!</v>
      </c>
      <c r="U642" s="35" t="e">
        <f>'Рейтинговая таблица организаций'!#REF!</f>
        <v>#REF!</v>
      </c>
      <c r="V642" s="36" t="e">
        <f>'Рейтинговая таблица организаций'!#REF!</f>
        <v>#REF!</v>
      </c>
    </row>
    <row r="643" spans="1:22">
      <c r="A643" s="33" t="e">
        <f>'бланки '!#REF!</f>
        <v>#REF!</v>
      </c>
      <c r="B643" s="33" t="e">
        <f>'Рейтинговая таблица организаций'!#REF!</f>
        <v>#REF!</v>
      </c>
      <c r="C643" s="31" t="e">
        <f>'Рейтинговая таблица организаций'!#REF!</f>
        <v>#REF!</v>
      </c>
      <c r="D643" s="31" t="e">
        <f>'Рейтинговая таблица организаций'!#REF!</f>
        <v>#REF!</v>
      </c>
      <c r="E643" s="31" t="e">
        <f>'Рейтинговая таблица организаций'!#REF!</f>
        <v>#REF!</v>
      </c>
      <c r="F643" s="35" t="e">
        <f>'Рейтинговая таблица организаций'!#REF!</f>
        <v>#REF!</v>
      </c>
      <c r="G643" s="31" t="e">
        <f>'Рейтинговая таблица организаций'!#REF!</f>
        <v>#REF!</v>
      </c>
      <c r="H643" s="31" t="e">
        <f>'Рейтинговая таблица организаций'!#REF!</f>
        <v>#REF!</v>
      </c>
      <c r="I643" s="35" t="e">
        <f>'Рейтинговая таблица организаций'!#REF!</f>
        <v>#REF!</v>
      </c>
      <c r="J643" s="31" t="e">
        <f>'Рейтинговая таблица организаций'!#REF!</f>
        <v>#REF!</v>
      </c>
      <c r="K643" s="32" t="e">
        <f>'Рейтинговая таблица организаций'!#REF!</f>
        <v>#REF!</v>
      </c>
      <c r="L643" s="32" t="e">
        <f>'Рейтинговая таблица организаций'!#REF!</f>
        <v>#REF!</v>
      </c>
      <c r="M643" s="35" t="e">
        <f>'Рейтинговая таблица организаций'!#REF!</f>
        <v>#REF!</v>
      </c>
      <c r="N643" s="31" t="e">
        <f>'Рейтинговая таблица организаций'!#REF!</f>
        <v>#REF!</v>
      </c>
      <c r="O643" s="31" t="e">
        <f>'Рейтинговая таблица организаций'!#REF!</f>
        <v>#REF!</v>
      </c>
      <c r="P643" s="31" t="e">
        <f>'Рейтинговая таблица организаций'!#REF!</f>
        <v>#REF!</v>
      </c>
      <c r="Q643" s="35" t="e">
        <f>'Рейтинговая таблица организаций'!#REF!</f>
        <v>#REF!</v>
      </c>
      <c r="R643" s="31" t="e">
        <f>'Рейтинговая таблица организаций'!#REF!</f>
        <v>#REF!</v>
      </c>
      <c r="S643" s="31" t="e">
        <f>'Рейтинговая таблица организаций'!#REF!</f>
        <v>#REF!</v>
      </c>
      <c r="T643" s="31" t="e">
        <f>'Рейтинговая таблица организаций'!#REF!</f>
        <v>#REF!</v>
      </c>
      <c r="U643" s="35" t="e">
        <f>'Рейтинговая таблица организаций'!#REF!</f>
        <v>#REF!</v>
      </c>
      <c r="V643" s="36" t="e">
        <f>'Рейтинговая таблица организаций'!#REF!</f>
        <v>#REF!</v>
      </c>
    </row>
    <row r="644" spans="1:22">
      <c r="A644" s="33" t="e">
        <f>'бланки '!#REF!</f>
        <v>#REF!</v>
      </c>
      <c r="B644" s="33" t="e">
        <f>'Рейтинговая таблица организаций'!#REF!</f>
        <v>#REF!</v>
      </c>
      <c r="C644" s="31" t="e">
        <f>'Рейтинговая таблица организаций'!#REF!</f>
        <v>#REF!</v>
      </c>
      <c r="D644" s="31" t="e">
        <f>'Рейтинговая таблица организаций'!#REF!</f>
        <v>#REF!</v>
      </c>
      <c r="E644" s="31" t="e">
        <f>'Рейтинговая таблица организаций'!#REF!</f>
        <v>#REF!</v>
      </c>
      <c r="F644" s="35" t="e">
        <f>'Рейтинговая таблица организаций'!#REF!</f>
        <v>#REF!</v>
      </c>
      <c r="G644" s="31" t="e">
        <f>'Рейтинговая таблица организаций'!#REF!</f>
        <v>#REF!</v>
      </c>
      <c r="H644" s="31" t="e">
        <f>'Рейтинговая таблица организаций'!#REF!</f>
        <v>#REF!</v>
      </c>
      <c r="I644" s="35" t="e">
        <f>'Рейтинговая таблица организаций'!#REF!</f>
        <v>#REF!</v>
      </c>
      <c r="J644" s="31" t="e">
        <f>'Рейтинговая таблица организаций'!#REF!</f>
        <v>#REF!</v>
      </c>
      <c r="K644" s="32" t="e">
        <f>'Рейтинговая таблица организаций'!#REF!</f>
        <v>#REF!</v>
      </c>
      <c r="L644" s="32" t="e">
        <f>'Рейтинговая таблица организаций'!#REF!</f>
        <v>#REF!</v>
      </c>
      <c r="M644" s="35" t="e">
        <f>'Рейтинговая таблица организаций'!#REF!</f>
        <v>#REF!</v>
      </c>
      <c r="N644" s="31" t="e">
        <f>'Рейтинговая таблица организаций'!#REF!</f>
        <v>#REF!</v>
      </c>
      <c r="O644" s="31" t="e">
        <f>'Рейтинговая таблица организаций'!#REF!</f>
        <v>#REF!</v>
      </c>
      <c r="P644" s="31" t="e">
        <f>'Рейтинговая таблица организаций'!#REF!</f>
        <v>#REF!</v>
      </c>
      <c r="Q644" s="35" t="e">
        <f>'Рейтинговая таблица организаций'!#REF!</f>
        <v>#REF!</v>
      </c>
      <c r="R644" s="31" t="e">
        <f>'Рейтинговая таблица организаций'!#REF!</f>
        <v>#REF!</v>
      </c>
      <c r="S644" s="31" t="e">
        <f>'Рейтинговая таблица организаций'!#REF!</f>
        <v>#REF!</v>
      </c>
      <c r="T644" s="31" t="e">
        <f>'Рейтинговая таблица организаций'!#REF!</f>
        <v>#REF!</v>
      </c>
      <c r="U644" s="35" t="e">
        <f>'Рейтинговая таблица организаций'!#REF!</f>
        <v>#REF!</v>
      </c>
      <c r="V644" s="36" t="e">
        <f>'Рейтинговая таблица организаций'!#REF!</f>
        <v>#REF!</v>
      </c>
    </row>
    <row r="645" spans="1:22">
      <c r="A645" s="33" t="e">
        <f>'бланки '!#REF!</f>
        <v>#REF!</v>
      </c>
      <c r="B645" s="33" t="e">
        <f>'Рейтинговая таблица организаций'!#REF!</f>
        <v>#REF!</v>
      </c>
      <c r="C645" s="31" t="e">
        <f>'Рейтинговая таблица организаций'!#REF!</f>
        <v>#REF!</v>
      </c>
      <c r="D645" s="31" t="e">
        <f>'Рейтинговая таблица организаций'!#REF!</f>
        <v>#REF!</v>
      </c>
      <c r="E645" s="31" t="e">
        <f>'Рейтинговая таблица организаций'!#REF!</f>
        <v>#REF!</v>
      </c>
      <c r="F645" s="35" t="e">
        <f>'Рейтинговая таблица организаций'!#REF!</f>
        <v>#REF!</v>
      </c>
      <c r="G645" s="31" t="e">
        <f>'Рейтинговая таблица организаций'!#REF!</f>
        <v>#REF!</v>
      </c>
      <c r="H645" s="31" t="e">
        <f>'Рейтинговая таблица организаций'!#REF!</f>
        <v>#REF!</v>
      </c>
      <c r="I645" s="35" t="e">
        <f>'Рейтинговая таблица организаций'!#REF!</f>
        <v>#REF!</v>
      </c>
      <c r="J645" s="31" t="e">
        <f>'Рейтинговая таблица организаций'!#REF!</f>
        <v>#REF!</v>
      </c>
      <c r="K645" s="32" t="e">
        <f>'Рейтинговая таблица организаций'!#REF!</f>
        <v>#REF!</v>
      </c>
      <c r="L645" s="32" t="e">
        <f>'Рейтинговая таблица организаций'!#REF!</f>
        <v>#REF!</v>
      </c>
      <c r="M645" s="35" t="e">
        <f>'Рейтинговая таблица организаций'!#REF!</f>
        <v>#REF!</v>
      </c>
      <c r="N645" s="31" t="e">
        <f>'Рейтинговая таблица организаций'!#REF!</f>
        <v>#REF!</v>
      </c>
      <c r="O645" s="31" t="e">
        <f>'Рейтинговая таблица организаций'!#REF!</f>
        <v>#REF!</v>
      </c>
      <c r="P645" s="31" t="e">
        <f>'Рейтинговая таблица организаций'!#REF!</f>
        <v>#REF!</v>
      </c>
      <c r="Q645" s="35" t="e">
        <f>'Рейтинговая таблица организаций'!#REF!</f>
        <v>#REF!</v>
      </c>
      <c r="R645" s="31" t="e">
        <f>'Рейтинговая таблица организаций'!#REF!</f>
        <v>#REF!</v>
      </c>
      <c r="S645" s="31" t="e">
        <f>'Рейтинговая таблица организаций'!#REF!</f>
        <v>#REF!</v>
      </c>
      <c r="T645" s="31" t="e">
        <f>'Рейтинговая таблица организаций'!#REF!</f>
        <v>#REF!</v>
      </c>
      <c r="U645" s="35" t="e">
        <f>'Рейтинговая таблица организаций'!#REF!</f>
        <v>#REF!</v>
      </c>
      <c r="V645" s="36" t="e">
        <f>'Рейтинговая таблица организаций'!#REF!</f>
        <v>#REF!</v>
      </c>
    </row>
    <row r="646" spans="1:22">
      <c r="A646" s="33" t="e">
        <f>'бланки '!#REF!</f>
        <v>#REF!</v>
      </c>
      <c r="B646" s="33" t="e">
        <f>'Рейтинговая таблица организаций'!#REF!</f>
        <v>#REF!</v>
      </c>
      <c r="C646" s="31" t="e">
        <f>'Рейтинговая таблица организаций'!#REF!</f>
        <v>#REF!</v>
      </c>
      <c r="D646" s="31" t="e">
        <f>'Рейтинговая таблица организаций'!#REF!</f>
        <v>#REF!</v>
      </c>
      <c r="E646" s="31" t="e">
        <f>'Рейтинговая таблица организаций'!#REF!</f>
        <v>#REF!</v>
      </c>
      <c r="F646" s="35" t="e">
        <f>'Рейтинговая таблица организаций'!#REF!</f>
        <v>#REF!</v>
      </c>
      <c r="G646" s="31" t="e">
        <f>'Рейтинговая таблица организаций'!#REF!</f>
        <v>#REF!</v>
      </c>
      <c r="H646" s="31" t="e">
        <f>'Рейтинговая таблица организаций'!#REF!</f>
        <v>#REF!</v>
      </c>
      <c r="I646" s="35" t="e">
        <f>'Рейтинговая таблица организаций'!#REF!</f>
        <v>#REF!</v>
      </c>
      <c r="J646" s="31" t="e">
        <f>'Рейтинговая таблица организаций'!#REF!</f>
        <v>#REF!</v>
      </c>
      <c r="K646" s="32" t="e">
        <f>'Рейтинговая таблица организаций'!#REF!</f>
        <v>#REF!</v>
      </c>
      <c r="L646" s="32" t="e">
        <f>'Рейтинговая таблица организаций'!#REF!</f>
        <v>#REF!</v>
      </c>
      <c r="M646" s="35" t="e">
        <f>'Рейтинговая таблица организаций'!#REF!</f>
        <v>#REF!</v>
      </c>
      <c r="N646" s="31" t="e">
        <f>'Рейтинговая таблица организаций'!#REF!</f>
        <v>#REF!</v>
      </c>
      <c r="O646" s="31" t="e">
        <f>'Рейтинговая таблица организаций'!#REF!</f>
        <v>#REF!</v>
      </c>
      <c r="P646" s="31" t="e">
        <f>'Рейтинговая таблица организаций'!#REF!</f>
        <v>#REF!</v>
      </c>
      <c r="Q646" s="35" t="e">
        <f>'Рейтинговая таблица организаций'!#REF!</f>
        <v>#REF!</v>
      </c>
      <c r="R646" s="31" t="e">
        <f>'Рейтинговая таблица организаций'!#REF!</f>
        <v>#REF!</v>
      </c>
      <c r="S646" s="31" t="e">
        <f>'Рейтинговая таблица организаций'!#REF!</f>
        <v>#REF!</v>
      </c>
      <c r="T646" s="31" t="e">
        <f>'Рейтинговая таблица организаций'!#REF!</f>
        <v>#REF!</v>
      </c>
      <c r="U646" s="35" t="e">
        <f>'Рейтинговая таблица организаций'!#REF!</f>
        <v>#REF!</v>
      </c>
      <c r="V646" s="36" t="e">
        <f>'Рейтинговая таблица организаций'!#REF!</f>
        <v>#REF!</v>
      </c>
    </row>
    <row r="647" spans="1:22">
      <c r="A647" s="33" t="e">
        <f>'бланки '!#REF!</f>
        <v>#REF!</v>
      </c>
      <c r="B647" s="33" t="e">
        <f>'Рейтинговая таблица организаций'!#REF!</f>
        <v>#REF!</v>
      </c>
      <c r="C647" s="31" t="e">
        <f>'Рейтинговая таблица организаций'!#REF!</f>
        <v>#REF!</v>
      </c>
      <c r="D647" s="31" t="e">
        <f>'Рейтинговая таблица организаций'!#REF!</f>
        <v>#REF!</v>
      </c>
      <c r="E647" s="31" t="e">
        <f>'Рейтинговая таблица организаций'!#REF!</f>
        <v>#REF!</v>
      </c>
      <c r="F647" s="35" t="e">
        <f>'Рейтинговая таблица организаций'!#REF!</f>
        <v>#REF!</v>
      </c>
      <c r="G647" s="31" t="e">
        <f>'Рейтинговая таблица организаций'!#REF!</f>
        <v>#REF!</v>
      </c>
      <c r="H647" s="31" t="e">
        <f>'Рейтинговая таблица организаций'!#REF!</f>
        <v>#REF!</v>
      </c>
      <c r="I647" s="35" t="e">
        <f>'Рейтинговая таблица организаций'!#REF!</f>
        <v>#REF!</v>
      </c>
      <c r="J647" s="31" t="e">
        <f>'Рейтинговая таблица организаций'!#REF!</f>
        <v>#REF!</v>
      </c>
      <c r="K647" s="32" t="e">
        <f>'Рейтинговая таблица организаций'!#REF!</f>
        <v>#REF!</v>
      </c>
      <c r="L647" s="32" t="e">
        <f>'Рейтинговая таблица организаций'!#REF!</f>
        <v>#REF!</v>
      </c>
      <c r="M647" s="35" t="e">
        <f>'Рейтинговая таблица организаций'!#REF!</f>
        <v>#REF!</v>
      </c>
      <c r="N647" s="31" t="e">
        <f>'Рейтинговая таблица организаций'!#REF!</f>
        <v>#REF!</v>
      </c>
      <c r="O647" s="31" t="e">
        <f>'Рейтинговая таблица организаций'!#REF!</f>
        <v>#REF!</v>
      </c>
      <c r="P647" s="31" t="e">
        <f>'Рейтинговая таблица организаций'!#REF!</f>
        <v>#REF!</v>
      </c>
      <c r="Q647" s="35" t="e">
        <f>'Рейтинговая таблица организаций'!#REF!</f>
        <v>#REF!</v>
      </c>
      <c r="R647" s="31" t="e">
        <f>'Рейтинговая таблица организаций'!#REF!</f>
        <v>#REF!</v>
      </c>
      <c r="S647" s="31" t="e">
        <f>'Рейтинговая таблица организаций'!#REF!</f>
        <v>#REF!</v>
      </c>
      <c r="T647" s="31" t="e">
        <f>'Рейтинговая таблица организаций'!#REF!</f>
        <v>#REF!</v>
      </c>
      <c r="U647" s="35" t="e">
        <f>'Рейтинговая таблица организаций'!#REF!</f>
        <v>#REF!</v>
      </c>
      <c r="V647" s="36" t="e">
        <f>'Рейтинговая таблица организаций'!#REF!</f>
        <v>#REF!</v>
      </c>
    </row>
    <row r="648" spans="1:22">
      <c r="A648" s="33" t="e">
        <f>'бланки '!#REF!</f>
        <v>#REF!</v>
      </c>
      <c r="B648" s="33" t="e">
        <f>'Рейтинговая таблица организаций'!#REF!</f>
        <v>#REF!</v>
      </c>
      <c r="C648" s="31" t="e">
        <f>'Рейтинговая таблица организаций'!#REF!</f>
        <v>#REF!</v>
      </c>
      <c r="D648" s="31" t="e">
        <f>'Рейтинговая таблица организаций'!#REF!</f>
        <v>#REF!</v>
      </c>
      <c r="E648" s="31" t="e">
        <f>'Рейтинговая таблица организаций'!#REF!</f>
        <v>#REF!</v>
      </c>
      <c r="F648" s="35" t="e">
        <f>'Рейтинговая таблица организаций'!#REF!</f>
        <v>#REF!</v>
      </c>
      <c r="G648" s="31" t="e">
        <f>'Рейтинговая таблица организаций'!#REF!</f>
        <v>#REF!</v>
      </c>
      <c r="H648" s="31" t="e">
        <f>'Рейтинговая таблица организаций'!#REF!</f>
        <v>#REF!</v>
      </c>
      <c r="I648" s="35" t="e">
        <f>'Рейтинговая таблица организаций'!#REF!</f>
        <v>#REF!</v>
      </c>
      <c r="J648" s="31" t="e">
        <f>'Рейтинговая таблица организаций'!#REF!</f>
        <v>#REF!</v>
      </c>
      <c r="K648" s="32" t="e">
        <f>'Рейтинговая таблица организаций'!#REF!</f>
        <v>#REF!</v>
      </c>
      <c r="L648" s="32" t="e">
        <f>'Рейтинговая таблица организаций'!#REF!</f>
        <v>#REF!</v>
      </c>
      <c r="M648" s="35" t="e">
        <f>'Рейтинговая таблица организаций'!#REF!</f>
        <v>#REF!</v>
      </c>
      <c r="N648" s="31" t="e">
        <f>'Рейтинговая таблица организаций'!#REF!</f>
        <v>#REF!</v>
      </c>
      <c r="O648" s="31" t="e">
        <f>'Рейтинговая таблица организаций'!#REF!</f>
        <v>#REF!</v>
      </c>
      <c r="P648" s="31" t="e">
        <f>'Рейтинговая таблица организаций'!#REF!</f>
        <v>#REF!</v>
      </c>
      <c r="Q648" s="35" t="e">
        <f>'Рейтинговая таблица организаций'!#REF!</f>
        <v>#REF!</v>
      </c>
      <c r="R648" s="31" t="e">
        <f>'Рейтинговая таблица организаций'!#REF!</f>
        <v>#REF!</v>
      </c>
      <c r="S648" s="31" t="e">
        <f>'Рейтинговая таблица организаций'!#REF!</f>
        <v>#REF!</v>
      </c>
      <c r="T648" s="31" t="e">
        <f>'Рейтинговая таблица организаций'!#REF!</f>
        <v>#REF!</v>
      </c>
      <c r="U648" s="35" t="e">
        <f>'Рейтинговая таблица организаций'!#REF!</f>
        <v>#REF!</v>
      </c>
      <c r="V648" s="36" t="e">
        <f>'Рейтинговая таблица организаций'!#REF!</f>
        <v>#REF!</v>
      </c>
    </row>
    <row r="649" spans="1:22">
      <c r="A649" s="33" t="e">
        <f>'бланки '!#REF!</f>
        <v>#REF!</v>
      </c>
      <c r="B649" s="33" t="e">
        <f>'Рейтинговая таблица организаций'!#REF!</f>
        <v>#REF!</v>
      </c>
      <c r="C649" s="31" t="e">
        <f>'Рейтинговая таблица организаций'!#REF!</f>
        <v>#REF!</v>
      </c>
      <c r="D649" s="31" t="e">
        <f>'Рейтинговая таблица организаций'!#REF!</f>
        <v>#REF!</v>
      </c>
      <c r="E649" s="31" t="e">
        <f>'Рейтинговая таблица организаций'!#REF!</f>
        <v>#REF!</v>
      </c>
      <c r="F649" s="35" t="e">
        <f>'Рейтинговая таблица организаций'!#REF!</f>
        <v>#REF!</v>
      </c>
      <c r="G649" s="31" t="e">
        <f>'Рейтинговая таблица организаций'!#REF!</f>
        <v>#REF!</v>
      </c>
      <c r="H649" s="31" t="e">
        <f>'Рейтинговая таблица организаций'!#REF!</f>
        <v>#REF!</v>
      </c>
      <c r="I649" s="35" t="e">
        <f>'Рейтинговая таблица организаций'!#REF!</f>
        <v>#REF!</v>
      </c>
      <c r="J649" s="31" t="e">
        <f>'Рейтинговая таблица организаций'!#REF!</f>
        <v>#REF!</v>
      </c>
      <c r="K649" s="32" t="e">
        <f>'Рейтинговая таблица организаций'!#REF!</f>
        <v>#REF!</v>
      </c>
      <c r="L649" s="32" t="e">
        <f>'Рейтинговая таблица организаций'!#REF!</f>
        <v>#REF!</v>
      </c>
      <c r="M649" s="35" t="e">
        <f>'Рейтинговая таблица организаций'!#REF!</f>
        <v>#REF!</v>
      </c>
      <c r="N649" s="31" t="e">
        <f>'Рейтинговая таблица организаций'!#REF!</f>
        <v>#REF!</v>
      </c>
      <c r="O649" s="31" t="e">
        <f>'Рейтинговая таблица организаций'!#REF!</f>
        <v>#REF!</v>
      </c>
      <c r="P649" s="31" t="e">
        <f>'Рейтинговая таблица организаций'!#REF!</f>
        <v>#REF!</v>
      </c>
      <c r="Q649" s="35" t="e">
        <f>'Рейтинговая таблица организаций'!#REF!</f>
        <v>#REF!</v>
      </c>
      <c r="R649" s="31" t="e">
        <f>'Рейтинговая таблица организаций'!#REF!</f>
        <v>#REF!</v>
      </c>
      <c r="S649" s="31" t="e">
        <f>'Рейтинговая таблица организаций'!#REF!</f>
        <v>#REF!</v>
      </c>
      <c r="T649" s="31" t="e">
        <f>'Рейтинговая таблица организаций'!#REF!</f>
        <v>#REF!</v>
      </c>
      <c r="U649" s="35" t="e">
        <f>'Рейтинговая таблица организаций'!#REF!</f>
        <v>#REF!</v>
      </c>
      <c r="V649" s="36" t="e">
        <f>'Рейтинговая таблица организаций'!#REF!</f>
        <v>#REF!</v>
      </c>
    </row>
    <row r="650" spans="1:22">
      <c r="A650" s="33" t="e">
        <f>'бланки '!#REF!</f>
        <v>#REF!</v>
      </c>
      <c r="B650" s="33" t="e">
        <f>'Рейтинговая таблица организаций'!#REF!</f>
        <v>#REF!</v>
      </c>
      <c r="C650" s="31" t="e">
        <f>'Рейтинговая таблица организаций'!#REF!</f>
        <v>#REF!</v>
      </c>
      <c r="D650" s="31" t="e">
        <f>'Рейтинговая таблица организаций'!#REF!</f>
        <v>#REF!</v>
      </c>
      <c r="E650" s="31" t="e">
        <f>'Рейтинговая таблица организаций'!#REF!</f>
        <v>#REF!</v>
      </c>
      <c r="F650" s="35" t="e">
        <f>'Рейтинговая таблица организаций'!#REF!</f>
        <v>#REF!</v>
      </c>
      <c r="G650" s="31" t="e">
        <f>'Рейтинговая таблица организаций'!#REF!</f>
        <v>#REF!</v>
      </c>
      <c r="H650" s="31" t="e">
        <f>'Рейтинговая таблица организаций'!#REF!</f>
        <v>#REF!</v>
      </c>
      <c r="I650" s="35" t="e">
        <f>'Рейтинговая таблица организаций'!#REF!</f>
        <v>#REF!</v>
      </c>
      <c r="J650" s="31" t="e">
        <f>'Рейтинговая таблица организаций'!#REF!</f>
        <v>#REF!</v>
      </c>
      <c r="K650" s="32" t="e">
        <f>'Рейтинговая таблица организаций'!#REF!</f>
        <v>#REF!</v>
      </c>
      <c r="L650" s="32" t="e">
        <f>'Рейтинговая таблица организаций'!#REF!</f>
        <v>#REF!</v>
      </c>
      <c r="M650" s="35" t="e">
        <f>'Рейтинговая таблица организаций'!#REF!</f>
        <v>#REF!</v>
      </c>
      <c r="N650" s="31" t="e">
        <f>'Рейтинговая таблица организаций'!#REF!</f>
        <v>#REF!</v>
      </c>
      <c r="O650" s="31" t="e">
        <f>'Рейтинговая таблица организаций'!#REF!</f>
        <v>#REF!</v>
      </c>
      <c r="P650" s="31" t="e">
        <f>'Рейтинговая таблица организаций'!#REF!</f>
        <v>#REF!</v>
      </c>
      <c r="Q650" s="35" t="e">
        <f>'Рейтинговая таблица организаций'!#REF!</f>
        <v>#REF!</v>
      </c>
      <c r="R650" s="31" t="e">
        <f>'Рейтинговая таблица организаций'!#REF!</f>
        <v>#REF!</v>
      </c>
      <c r="S650" s="31" t="e">
        <f>'Рейтинговая таблица организаций'!#REF!</f>
        <v>#REF!</v>
      </c>
      <c r="T650" s="31" t="e">
        <f>'Рейтинговая таблица организаций'!#REF!</f>
        <v>#REF!</v>
      </c>
      <c r="U650" s="35" t="e">
        <f>'Рейтинговая таблица организаций'!#REF!</f>
        <v>#REF!</v>
      </c>
      <c r="V650" s="36" t="e">
        <f>'Рейтинговая таблица организаций'!#REF!</f>
        <v>#REF!</v>
      </c>
    </row>
    <row r="651" spans="1:22">
      <c r="A651" s="33" t="e">
        <f>'бланки '!#REF!</f>
        <v>#REF!</v>
      </c>
      <c r="B651" s="33" t="e">
        <f>'Рейтинговая таблица организаций'!#REF!</f>
        <v>#REF!</v>
      </c>
      <c r="C651" s="31" t="e">
        <f>'Рейтинговая таблица организаций'!#REF!</f>
        <v>#REF!</v>
      </c>
      <c r="D651" s="31" t="e">
        <f>'Рейтинговая таблица организаций'!#REF!</f>
        <v>#REF!</v>
      </c>
      <c r="E651" s="31" t="e">
        <f>'Рейтинговая таблица организаций'!#REF!</f>
        <v>#REF!</v>
      </c>
      <c r="F651" s="35" t="e">
        <f>'Рейтинговая таблица организаций'!#REF!</f>
        <v>#REF!</v>
      </c>
      <c r="G651" s="31" t="e">
        <f>'Рейтинговая таблица организаций'!#REF!</f>
        <v>#REF!</v>
      </c>
      <c r="H651" s="31" t="e">
        <f>'Рейтинговая таблица организаций'!#REF!</f>
        <v>#REF!</v>
      </c>
      <c r="I651" s="35" t="e">
        <f>'Рейтинговая таблица организаций'!#REF!</f>
        <v>#REF!</v>
      </c>
      <c r="J651" s="31" t="e">
        <f>'Рейтинговая таблица организаций'!#REF!</f>
        <v>#REF!</v>
      </c>
      <c r="K651" s="32" t="e">
        <f>'Рейтинговая таблица организаций'!#REF!</f>
        <v>#REF!</v>
      </c>
      <c r="L651" s="32" t="e">
        <f>'Рейтинговая таблица организаций'!#REF!</f>
        <v>#REF!</v>
      </c>
      <c r="M651" s="35" t="e">
        <f>'Рейтинговая таблица организаций'!#REF!</f>
        <v>#REF!</v>
      </c>
      <c r="N651" s="31" t="e">
        <f>'Рейтинговая таблица организаций'!#REF!</f>
        <v>#REF!</v>
      </c>
      <c r="O651" s="31" t="e">
        <f>'Рейтинговая таблица организаций'!#REF!</f>
        <v>#REF!</v>
      </c>
      <c r="P651" s="31" t="e">
        <f>'Рейтинговая таблица организаций'!#REF!</f>
        <v>#REF!</v>
      </c>
      <c r="Q651" s="35" t="e">
        <f>'Рейтинговая таблица организаций'!#REF!</f>
        <v>#REF!</v>
      </c>
      <c r="R651" s="31" t="e">
        <f>'Рейтинговая таблица организаций'!#REF!</f>
        <v>#REF!</v>
      </c>
      <c r="S651" s="31" t="e">
        <f>'Рейтинговая таблица организаций'!#REF!</f>
        <v>#REF!</v>
      </c>
      <c r="T651" s="31" t="e">
        <f>'Рейтинговая таблица организаций'!#REF!</f>
        <v>#REF!</v>
      </c>
      <c r="U651" s="35" t="e">
        <f>'Рейтинговая таблица организаций'!#REF!</f>
        <v>#REF!</v>
      </c>
      <c r="V651" s="36" t="e">
        <f>'Рейтинговая таблица организаций'!#REF!</f>
        <v>#REF!</v>
      </c>
    </row>
    <row r="652" spans="1:22">
      <c r="A652" s="33" t="e">
        <f>'бланки '!#REF!</f>
        <v>#REF!</v>
      </c>
      <c r="B652" s="33" t="e">
        <f>'Рейтинговая таблица организаций'!#REF!</f>
        <v>#REF!</v>
      </c>
      <c r="C652" s="31" t="e">
        <f>'Рейтинговая таблица организаций'!#REF!</f>
        <v>#REF!</v>
      </c>
      <c r="D652" s="31" t="e">
        <f>'Рейтинговая таблица организаций'!#REF!</f>
        <v>#REF!</v>
      </c>
      <c r="E652" s="31" t="e">
        <f>'Рейтинговая таблица организаций'!#REF!</f>
        <v>#REF!</v>
      </c>
      <c r="F652" s="35" t="e">
        <f>'Рейтинговая таблица организаций'!#REF!</f>
        <v>#REF!</v>
      </c>
      <c r="G652" s="31" t="e">
        <f>'Рейтинговая таблица организаций'!#REF!</f>
        <v>#REF!</v>
      </c>
      <c r="H652" s="31" t="e">
        <f>'Рейтинговая таблица организаций'!#REF!</f>
        <v>#REF!</v>
      </c>
      <c r="I652" s="35" t="e">
        <f>'Рейтинговая таблица организаций'!#REF!</f>
        <v>#REF!</v>
      </c>
      <c r="J652" s="31" t="e">
        <f>'Рейтинговая таблица организаций'!#REF!</f>
        <v>#REF!</v>
      </c>
      <c r="K652" s="32" t="e">
        <f>'Рейтинговая таблица организаций'!#REF!</f>
        <v>#REF!</v>
      </c>
      <c r="L652" s="32" t="e">
        <f>'Рейтинговая таблица организаций'!#REF!</f>
        <v>#REF!</v>
      </c>
      <c r="M652" s="35" t="e">
        <f>'Рейтинговая таблица организаций'!#REF!</f>
        <v>#REF!</v>
      </c>
      <c r="N652" s="31" t="e">
        <f>'Рейтинговая таблица организаций'!#REF!</f>
        <v>#REF!</v>
      </c>
      <c r="O652" s="31" t="e">
        <f>'Рейтинговая таблица организаций'!#REF!</f>
        <v>#REF!</v>
      </c>
      <c r="P652" s="31" t="e">
        <f>'Рейтинговая таблица организаций'!#REF!</f>
        <v>#REF!</v>
      </c>
      <c r="Q652" s="35" t="e">
        <f>'Рейтинговая таблица организаций'!#REF!</f>
        <v>#REF!</v>
      </c>
      <c r="R652" s="31" t="e">
        <f>'Рейтинговая таблица организаций'!#REF!</f>
        <v>#REF!</v>
      </c>
      <c r="S652" s="31" t="e">
        <f>'Рейтинговая таблица организаций'!#REF!</f>
        <v>#REF!</v>
      </c>
      <c r="T652" s="31" t="e">
        <f>'Рейтинговая таблица организаций'!#REF!</f>
        <v>#REF!</v>
      </c>
      <c r="U652" s="35" t="e">
        <f>'Рейтинговая таблица организаций'!#REF!</f>
        <v>#REF!</v>
      </c>
      <c r="V652" s="36" t="e">
        <f>'Рейтинговая таблица организаций'!#REF!</f>
        <v>#REF!</v>
      </c>
    </row>
    <row r="653" spans="1:22">
      <c r="A653" s="33" t="e">
        <f>'бланки '!#REF!</f>
        <v>#REF!</v>
      </c>
      <c r="B653" s="33" t="e">
        <f>'Рейтинговая таблица организаций'!#REF!</f>
        <v>#REF!</v>
      </c>
      <c r="C653" s="31" t="e">
        <f>'Рейтинговая таблица организаций'!#REF!</f>
        <v>#REF!</v>
      </c>
      <c r="D653" s="31" t="e">
        <f>'Рейтинговая таблица организаций'!#REF!</f>
        <v>#REF!</v>
      </c>
      <c r="E653" s="31" t="e">
        <f>'Рейтинговая таблица организаций'!#REF!</f>
        <v>#REF!</v>
      </c>
      <c r="F653" s="35" t="e">
        <f>'Рейтинговая таблица организаций'!#REF!</f>
        <v>#REF!</v>
      </c>
      <c r="G653" s="31" t="e">
        <f>'Рейтинговая таблица организаций'!#REF!</f>
        <v>#REF!</v>
      </c>
      <c r="H653" s="31" t="e">
        <f>'Рейтинговая таблица организаций'!#REF!</f>
        <v>#REF!</v>
      </c>
      <c r="I653" s="35" t="e">
        <f>'Рейтинговая таблица организаций'!#REF!</f>
        <v>#REF!</v>
      </c>
      <c r="J653" s="31" t="e">
        <f>'Рейтинговая таблица организаций'!#REF!</f>
        <v>#REF!</v>
      </c>
      <c r="K653" s="32" t="e">
        <f>'Рейтинговая таблица организаций'!#REF!</f>
        <v>#REF!</v>
      </c>
      <c r="L653" s="32" t="e">
        <f>'Рейтинговая таблица организаций'!#REF!</f>
        <v>#REF!</v>
      </c>
      <c r="M653" s="35" t="e">
        <f>'Рейтинговая таблица организаций'!#REF!</f>
        <v>#REF!</v>
      </c>
      <c r="N653" s="31" t="e">
        <f>'Рейтинговая таблица организаций'!#REF!</f>
        <v>#REF!</v>
      </c>
      <c r="O653" s="31" t="e">
        <f>'Рейтинговая таблица организаций'!#REF!</f>
        <v>#REF!</v>
      </c>
      <c r="P653" s="31" t="e">
        <f>'Рейтинговая таблица организаций'!#REF!</f>
        <v>#REF!</v>
      </c>
      <c r="Q653" s="35" t="e">
        <f>'Рейтинговая таблица организаций'!#REF!</f>
        <v>#REF!</v>
      </c>
      <c r="R653" s="31" t="e">
        <f>'Рейтинговая таблица организаций'!#REF!</f>
        <v>#REF!</v>
      </c>
      <c r="S653" s="31" t="e">
        <f>'Рейтинговая таблица организаций'!#REF!</f>
        <v>#REF!</v>
      </c>
      <c r="T653" s="31" t="e">
        <f>'Рейтинговая таблица организаций'!#REF!</f>
        <v>#REF!</v>
      </c>
      <c r="U653" s="35" t="e">
        <f>'Рейтинговая таблица организаций'!#REF!</f>
        <v>#REF!</v>
      </c>
      <c r="V653" s="36" t="e">
        <f>'Рейтинговая таблица организаций'!#REF!</f>
        <v>#REF!</v>
      </c>
    </row>
    <row r="654" spans="1:22">
      <c r="A654" s="33"/>
      <c r="B654" s="33"/>
      <c r="C654" s="35" t="e">
        <f>AVERAGE(C2:C653)</f>
        <v>#REF!</v>
      </c>
      <c r="D654" s="35" t="e">
        <f t="shared" ref="D654:V654" si="0">AVERAGE(D2:D653)</f>
        <v>#REF!</v>
      </c>
      <c r="E654" s="35" t="e">
        <f t="shared" si="0"/>
        <v>#REF!</v>
      </c>
      <c r="F654" s="35" t="e">
        <f t="shared" si="0"/>
        <v>#REF!</v>
      </c>
      <c r="G654" s="35" t="e">
        <f t="shared" si="0"/>
        <v>#REF!</v>
      </c>
      <c r="H654" s="35" t="e">
        <f t="shared" si="0"/>
        <v>#REF!</v>
      </c>
      <c r="I654" s="35" t="e">
        <f t="shared" si="0"/>
        <v>#REF!</v>
      </c>
      <c r="J654" s="35" t="e">
        <f t="shared" si="0"/>
        <v>#REF!</v>
      </c>
      <c r="K654" s="35" t="e">
        <f t="shared" si="0"/>
        <v>#REF!</v>
      </c>
      <c r="L654" s="35" t="e">
        <f t="shared" si="0"/>
        <v>#REF!</v>
      </c>
      <c r="M654" s="35" t="e">
        <f t="shared" si="0"/>
        <v>#REF!</v>
      </c>
      <c r="N654" s="35" t="e">
        <f t="shared" si="0"/>
        <v>#REF!</v>
      </c>
      <c r="O654" s="35" t="e">
        <f t="shared" si="0"/>
        <v>#REF!</v>
      </c>
      <c r="P654" s="35" t="e">
        <f t="shared" si="0"/>
        <v>#REF!</v>
      </c>
      <c r="Q654" s="35" t="e">
        <f t="shared" si="0"/>
        <v>#REF!</v>
      </c>
      <c r="R654" s="35" t="e">
        <f t="shared" si="0"/>
        <v>#REF!</v>
      </c>
      <c r="S654" s="35" t="e">
        <f t="shared" si="0"/>
        <v>#REF!</v>
      </c>
      <c r="T654" s="35" t="e">
        <f t="shared" si="0"/>
        <v>#REF!</v>
      </c>
      <c r="U654" s="35" t="e">
        <f t="shared" si="0"/>
        <v>#REF!</v>
      </c>
      <c r="V654" s="35" t="e">
        <f t="shared" si="0"/>
        <v>#REF!</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BC278"/>
  <sheetViews>
    <sheetView topLeftCell="V1" workbookViewId="0">
      <pane ySplit="3" topLeftCell="A274" activePane="bottomLeft" state="frozen"/>
      <selection pane="bottomLeft" activeCell="X2" sqref="X2:X3"/>
    </sheetView>
  </sheetViews>
  <sheetFormatPr defaultColWidth="9.1796875" defaultRowHeight="14.5"/>
  <cols>
    <col min="1" max="1" width="9.1796875" style="76"/>
    <col min="2" max="2" width="48.453125" style="77" customWidth="1"/>
    <col min="3" max="3" width="35.7265625" style="77" customWidth="1"/>
    <col min="4" max="6" width="9.1796875" style="76" customWidth="1"/>
    <col min="7" max="10" width="7.7265625" style="76" customWidth="1"/>
    <col min="11" max="14" width="9.1796875" style="76" customWidth="1"/>
    <col min="15" max="15" width="35" style="76" customWidth="1"/>
    <col min="16" max="16" width="9.453125" style="76" customWidth="1"/>
    <col min="17" max="18" width="9.26953125" style="76" customWidth="1"/>
    <col min="19" max="22" width="9.1796875" style="76" customWidth="1"/>
    <col min="23" max="23" width="57.26953125" style="76" customWidth="1"/>
    <col min="24" max="31" width="9.1796875" style="76" customWidth="1"/>
    <col min="32" max="32" width="40.453125" style="76" customWidth="1"/>
    <col min="33" max="39" width="9.1796875" style="76" customWidth="1"/>
    <col min="40" max="40" width="9.1796875" style="76"/>
    <col min="41" max="41" width="20" style="76" customWidth="1"/>
    <col min="42" max="50" width="9.1796875" style="76"/>
    <col min="51" max="51" width="24.26953125" style="76" customWidth="1"/>
    <col min="52" max="16384" width="9.1796875" style="76"/>
  </cols>
  <sheetData>
    <row r="1" spans="1:55" s="33" customFormat="1" ht="14">
      <c r="A1" s="212" t="s">
        <v>0</v>
      </c>
      <c r="B1" s="213" t="s">
        <v>1</v>
      </c>
      <c r="C1" s="70"/>
      <c r="D1" s="212" t="s">
        <v>43</v>
      </c>
      <c r="E1" s="214" t="s">
        <v>0</v>
      </c>
      <c r="F1" s="214" t="s">
        <v>1</v>
      </c>
      <c r="G1" s="214" t="s">
        <v>2</v>
      </c>
      <c r="H1" s="214"/>
      <c r="I1" s="214"/>
      <c r="J1" s="214" t="s">
        <v>76</v>
      </c>
      <c r="K1" s="217" t="s">
        <v>103</v>
      </c>
      <c r="N1" s="216" t="s">
        <v>0</v>
      </c>
      <c r="O1" s="216" t="s">
        <v>1</v>
      </c>
      <c r="P1" s="216" t="s">
        <v>86</v>
      </c>
      <c r="Q1" s="216"/>
      <c r="R1" s="216" t="s">
        <v>4</v>
      </c>
      <c r="S1" s="223" t="s">
        <v>103</v>
      </c>
      <c r="V1" s="215" t="s">
        <v>0</v>
      </c>
      <c r="W1" s="215" t="s">
        <v>1</v>
      </c>
      <c r="X1" s="215" t="s">
        <v>5</v>
      </c>
      <c r="Y1" s="215"/>
      <c r="Z1" s="215"/>
      <c r="AA1" s="215" t="s">
        <v>6</v>
      </c>
      <c r="AB1" s="231" t="s">
        <v>103</v>
      </c>
      <c r="AE1" s="227" t="s">
        <v>0</v>
      </c>
      <c r="AF1" s="227" t="s">
        <v>1</v>
      </c>
      <c r="AG1" s="227" t="s">
        <v>7</v>
      </c>
      <c r="AH1" s="227"/>
      <c r="AI1" s="227"/>
      <c r="AJ1" s="227" t="s">
        <v>8</v>
      </c>
      <c r="AK1" s="228" t="s">
        <v>103</v>
      </c>
      <c r="AN1" s="226" t="s">
        <v>0</v>
      </c>
      <c r="AO1" s="226" t="s">
        <v>1</v>
      </c>
      <c r="AP1" s="226" t="s">
        <v>87</v>
      </c>
      <c r="AQ1" s="226"/>
      <c r="AR1" s="226"/>
      <c r="AS1" s="226" t="s">
        <v>10</v>
      </c>
      <c r="AT1" s="220" t="s">
        <v>103</v>
      </c>
      <c r="AX1" s="33" t="s">
        <v>0</v>
      </c>
      <c r="AY1" s="33" t="s">
        <v>1</v>
      </c>
      <c r="AZ1" s="33" t="s">
        <v>11</v>
      </c>
    </row>
    <row r="2" spans="1:55" s="33" customFormat="1" ht="14">
      <c r="A2" s="212"/>
      <c r="B2" s="213"/>
      <c r="C2" s="70"/>
      <c r="D2" s="212"/>
      <c r="E2" s="214"/>
      <c r="F2" s="214"/>
      <c r="G2" s="214" t="s">
        <v>17</v>
      </c>
      <c r="H2" s="214" t="s">
        <v>18</v>
      </c>
      <c r="I2" s="214" t="s">
        <v>19</v>
      </c>
      <c r="J2" s="214"/>
      <c r="K2" s="218"/>
      <c r="N2" s="216"/>
      <c r="O2" s="216"/>
      <c r="P2" s="216" t="s">
        <v>22</v>
      </c>
      <c r="Q2" s="216" t="s">
        <v>23</v>
      </c>
      <c r="R2" s="216"/>
      <c r="S2" s="224"/>
      <c r="V2" s="215"/>
      <c r="W2" s="215"/>
      <c r="X2" s="215" t="s">
        <v>27</v>
      </c>
      <c r="Y2" s="215" t="s">
        <v>28</v>
      </c>
      <c r="Z2" s="215" t="s">
        <v>29</v>
      </c>
      <c r="AA2" s="215"/>
      <c r="AB2" s="232"/>
      <c r="AE2" s="227"/>
      <c r="AF2" s="227"/>
      <c r="AG2" s="227" t="s">
        <v>33</v>
      </c>
      <c r="AH2" s="227" t="s">
        <v>34</v>
      </c>
      <c r="AI2" s="227" t="s">
        <v>35</v>
      </c>
      <c r="AJ2" s="227"/>
      <c r="AK2" s="229"/>
      <c r="AN2" s="226"/>
      <c r="AO2" s="226"/>
      <c r="AP2" s="226" t="s">
        <v>39</v>
      </c>
      <c r="AQ2" s="226" t="s">
        <v>40</v>
      </c>
      <c r="AR2" s="226" t="s">
        <v>41</v>
      </c>
      <c r="AS2" s="226"/>
      <c r="AT2" s="221"/>
      <c r="AX2" s="33" t="s">
        <v>0</v>
      </c>
      <c r="AY2" s="33" t="s">
        <v>1</v>
      </c>
      <c r="AZ2" s="33" t="s">
        <v>42</v>
      </c>
    </row>
    <row r="3" spans="1:55" s="33" customFormat="1" ht="14">
      <c r="A3" s="212"/>
      <c r="B3" s="213"/>
      <c r="C3" s="70"/>
      <c r="D3" s="212"/>
      <c r="E3" s="214"/>
      <c r="F3" s="214"/>
      <c r="G3" s="214"/>
      <c r="H3" s="214"/>
      <c r="I3" s="214"/>
      <c r="J3" s="214"/>
      <c r="K3" s="219"/>
      <c r="L3" s="71"/>
      <c r="M3" s="71"/>
      <c r="N3" s="216"/>
      <c r="O3" s="216"/>
      <c r="P3" s="216"/>
      <c r="Q3" s="216"/>
      <c r="R3" s="216"/>
      <c r="S3" s="225"/>
      <c r="T3" s="71"/>
      <c r="U3" s="71"/>
      <c r="V3" s="215"/>
      <c r="W3" s="215"/>
      <c r="X3" s="215"/>
      <c r="Y3" s="215"/>
      <c r="Z3" s="215"/>
      <c r="AA3" s="215"/>
      <c r="AB3" s="233"/>
      <c r="AC3" s="71"/>
      <c r="AD3" s="71"/>
      <c r="AE3" s="227"/>
      <c r="AF3" s="227"/>
      <c r="AG3" s="227"/>
      <c r="AH3" s="227"/>
      <c r="AI3" s="227"/>
      <c r="AJ3" s="227"/>
      <c r="AK3" s="230"/>
      <c r="AL3" s="71"/>
      <c r="AM3" s="71"/>
      <c r="AN3" s="226"/>
      <c r="AO3" s="226"/>
      <c r="AP3" s="226"/>
      <c r="AQ3" s="226"/>
      <c r="AR3" s="226"/>
      <c r="AS3" s="226"/>
      <c r="AT3" s="222"/>
      <c r="AU3" s="71"/>
      <c r="AV3" s="71"/>
      <c r="AW3" s="71"/>
      <c r="AX3" s="33" t="s">
        <v>0</v>
      </c>
      <c r="AY3" s="33" t="s">
        <v>1</v>
      </c>
      <c r="AZ3" s="33" t="s">
        <v>42</v>
      </c>
      <c r="BA3" s="71" t="s">
        <v>103</v>
      </c>
      <c r="BB3" s="71"/>
      <c r="BC3" s="71"/>
    </row>
    <row r="4" spans="1:55">
      <c r="A4" s="72">
        <f>'бланки '!D6</f>
        <v>1</v>
      </c>
      <c r="B4" s="73" t="str">
        <f>'Рейтинговая таблица организаций'!B4</f>
        <v>Муниципальное казенное общеобразовательное учреждение Пудинская средняя общеобразовательная школа</v>
      </c>
      <c r="C4" s="73" t="str">
        <f>'бланки '!A6</f>
        <v>г. Кедровый</v>
      </c>
      <c r="D4" s="72">
        <f>'Рейтинговая таблица организаций'!C4</f>
        <v>58</v>
      </c>
      <c r="E4" s="72">
        <f>A4</f>
        <v>1</v>
      </c>
      <c r="F4" s="72" t="str">
        <f>B4</f>
        <v>Муниципальное казенное общеобразовательное учреждение Пудинская средняя общеобразовательная школа</v>
      </c>
      <c r="G4" s="72">
        <f>'Рейтинговая таблица организаций'!Q4</f>
        <v>100</v>
      </c>
      <c r="H4" s="72">
        <f>'Рейтинговая таблица организаций'!R4</f>
        <v>100</v>
      </c>
      <c r="I4" s="72">
        <f>'Рейтинговая таблица организаций'!S4</f>
        <v>100</v>
      </c>
      <c r="J4" s="72">
        <f>'Рейтинговая таблица организаций'!T4</f>
        <v>100</v>
      </c>
      <c r="K4" s="72" t="str">
        <f>IF(M4=1,TEXT(L4,0),CONCATENATE(L4,"-",L4+M4-1))</f>
        <v>1-274</v>
      </c>
      <c r="L4" s="72">
        <f t="shared" ref="L4:L67" si="0">RANK(J4,J$4:J$277)</f>
        <v>1</v>
      </c>
      <c r="M4" s="72">
        <f t="shared" ref="M4:M67" si="1">COUNTIF(L$4:L$277,L4)</f>
        <v>274</v>
      </c>
      <c r="N4" s="72">
        <f>A4</f>
        <v>1</v>
      </c>
      <c r="O4" s="72" t="str">
        <f>B4</f>
        <v>Муниципальное казенное общеобразовательное учреждение Пудинская средняя общеобразовательная школа</v>
      </c>
      <c r="P4" s="72">
        <f>'Рейтинговая таблица организаций'!Z4</f>
        <v>100</v>
      </c>
      <c r="Q4" s="72">
        <f>'Рейтинговая таблица организаций'!AB4</f>
        <v>100</v>
      </c>
      <c r="R4" s="72">
        <f>'Рейтинговая таблица организаций'!AC4</f>
        <v>100</v>
      </c>
      <c r="S4" s="72" t="str">
        <f>IF(U4=1,TEXT(T4,0),CONCATENATE(T4,"-",T4+U4-1))</f>
        <v>1-274</v>
      </c>
      <c r="T4" s="72">
        <f t="shared" ref="T4:T67" si="2">RANK(R4,R$4:R$277)</f>
        <v>1</v>
      </c>
      <c r="U4" s="72">
        <f t="shared" ref="U4:U67" si="3">COUNTIF(T$4:T$277,T4)</f>
        <v>274</v>
      </c>
      <c r="V4" s="72">
        <f>A4</f>
        <v>1</v>
      </c>
      <c r="W4" s="72" t="str">
        <f>B4</f>
        <v>Муниципальное казенное общеобразовательное учреждение Пудинская средняя общеобразовательная школа</v>
      </c>
      <c r="X4" s="72">
        <f>'Рейтинговая таблица организаций'!AH4</f>
        <v>20</v>
      </c>
      <c r="Y4" s="72">
        <f>'Рейтинговая таблица организаций'!AI4</f>
        <v>80</v>
      </c>
      <c r="Z4" s="74">
        <f>'Рейтинговая таблица организаций'!AJ4</f>
        <v>100</v>
      </c>
      <c r="AA4" s="72">
        <f>'Рейтинговая таблица организаций'!AK4</f>
        <v>68</v>
      </c>
      <c r="AB4" s="72" t="str">
        <f>IF(AD4=1,TEXT(AC4,0),CONCATENATE(AC4,"-",AC4+AD4-1))</f>
        <v>147-173</v>
      </c>
      <c r="AC4" s="72">
        <f t="shared" ref="AC4:AC67" si="4">RANK(AA4,AA$4:AA$277)</f>
        <v>147</v>
      </c>
      <c r="AD4" s="72">
        <f t="shared" ref="AD4:AD67" si="5">COUNTIF(AC$4:AC$277,AC4)</f>
        <v>27</v>
      </c>
      <c r="AE4" s="72">
        <f>A4</f>
        <v>1</v>
      </c>
      <c r="AF4" s="72" t="str">
        <f>B4</f>
        <v>Муниципальное казенное общеобразовательное учреждение Пудинская средняя общеобразовательная школа</v>
      </c>
      <c r="AG4" s="72">
        <f>'Рейтинговая таблица организаций'!AR4</f>
        <v>100</v>
      </c>
      <c r="AH4" s="72">
        <f>'Рейтинговая таблица организаций'!AS4</f>
        <v>100</v>
      </c>
      <c r="AI4" s="72">
        <f>'Рейтинговая таблица организаций'!AT4</f>
        <v>100</v>
      </c>
      <c r="AJ4" s="72">
        <f>'Рейтинговая таблица организаций'!AU4</f>
        <v>100</v>
      </c>
      <c r="AK4" s="72" t="str">
        <f>IF(AM4=1,TEXT(AL4,0),CONCATENATE(AL4,"-",AL4+AM4-1))</f>
        <v>1-274</v>
      </c>
      <c r="AL4" s="72">
        <f t="shared" ref="AL4:AL67" si="6">RANK(AJ4,AJ$4:AJ$277)</f>
        <v>1</v>
      </c>
      <c r="AM4" s="72">
        <f t="shared" ref="AM4:AM67" si="7">COUNTIF(AL$4:AL$277,AL4)</f>
        <v>274</v>
      </c>
      <c r="AN4" s="72">
        <f>'бланки '!D6</f>
        <v>1</v>
      </c>
      <c r="AO4" s="72" t="str">
        <f>B4</f>
        <v>Муниципальное казенное общеобразовательное учреждение Пудинская средняя общеобразовательная школа</v>
      </c>
      <c r="AP4" s="72">
        <f>'Рейтинговая таблица организаций'!BB4</f>
        <v>100</v>
      </c>
      <c r="AQ4" s="72">
        <f>'Рейтинговая таблица организаций'!BC4</f>
        <v>100</v>
      </c>
      <c r="AR4" s="72">
        <f>'Рейтинговая таблица организаций'!BD4</f>
        <v>100</v>
      </c>
      <c r="AS4" s="72">
        <f>'Рейтинговая таблица организаций'!BE4</f>
        <v>100</v>
      </c>
      <c r="AT4" s="72" t="str">
        <f>IF(AV4=1,TEXT(AU4,0),CONCATENATE(AU4,"-",AU4+AV4-1))</f>
        <v>1-274</v>
      </c>
      <c r="AU4" s="72">
        <f t="shared" ref="AU4:AU67" si="8">RANK(AS4,AS$4:AS$277)</f>
        <v>1</v>
      </c>
      <c r="AV4" s="72">
        <f t="shared" ref="AV4:AV67" si="9">COUNTIF(AU$4:AU$277,AU4)</f>
        <v>274</v>
      </c>
      <c r="AW4" s="75" t="str">
        <f>C4</f>
        <v>г. Кедровый</v>
      </c>
      <c r="AX4" s="72">
        <f>A4</f>
        <v>1</v>
      </c>
      <c r="AY4" s="72" t="str">
        <f>B4</f>
        <v>Муниципальное казенное общеобразовательное учреждение Пудинская средняя общеобразовательная школа</v>
      </c>
      <c r="AZ4" s="72">
        <f>'Рейтинговая таблица организаций'!BF4</f>
        <v>93.6</v>
      </c>
      <c r="BA4" s="72" t="str">
        <f>IF(BC4=1,TEXT(BB4,0),CONCATENATE(BB4,"-",BB4+BC4-1))</f>
        <v>147-173</v>
      </c>
      <c r="BB4" s="72">
        <f t="shared" ref="BB4:BB67" si="10">RANK(AZ4,AZ$4:AZ$277)</f>
        <v>147</v>
      </c>
      <c r="BC4" s="72">
        <f t="shared" ref="BC4:BC67" si="11">COUNTIF(AZ$4:AZ$277,AZ4)</f>
        <v>27</v>
      </c>
    </row>
    <row r="5" spans="1:55">
      <c r="A5" s="72">
        <f>'бланки '!D7</f>
        <v>2</v>
      </c>
      <c r="B5" s="73" t="str">
        <f>'Рейтинговая таблица организаций'!B5</f>
        <v>Муниципальное казенное общеобразовательное учреждение средняя общеобразовательная школа №1 г. Кедрового</v>
      </c>
      <c r="C5" s="73" t="str">
        <f>'бланки '!A7</f>
        <v>г. Кедровый</v>
      </c>
      <c r="D5" s="72">
        <f>'Рейтинговая таблица организаций'!C5</f>
        <v>164</v>
      </c>
      <c r="E5" s="72">
        <f t="shared" ref="E5:E28" si="12">A5</f>
        <v>2</v>
      </c>
      <c r="F5" s="72" t="str">
        <f t="shared" ref="F5:F28" si="13">B5</f>
        <v>Муниципальное казенное общеобразовательное учреждение средняя общеобразовательная школа №1 г. Кедрового</v>
      </c>
      <c r="G5" s="72">
        <f>'Рейтинговая таблица организаций'!Q5</f>
        <v>100</v>
      </c>
      <c r="H5" s="72">
        <f>'Рейтинговая таблица организаций'!R5</f>
        <v>100</v>
      </c>
      <c r="I5" s="72">
        <f>'Рейтинговая таблица организаций'!S5</f>
        <v>100</v>
      </c>
      <c r="J5" s="72">
        <f>'Рейтинговая таблица организаций'!T5</f>
        <v>100</v>
      </c>
      <c r="K5" s="72" t="str">
        <f t="shared" ref="K5:K28" si="14">IF(M5=1,TEXT(L5,0),CONCATENATE(L5,"-",L5+M5-1))</f>
        <v>1-274</v>
      </c>
      <c r="L5" s="72">
        <f t="shared" si="0"/>
        <v>1</v>
      </c>
      <c r="M5" s="72">
        <f t="shared" si="1"/>
        <v>274</v>
      </c>
      <c r="N5" s="72">
        <f t="shared" ref="N5:N28" si="15">A5</f>
        <v>2</v>
      </c>
      <c r="O5" s="72" t="str">
        <f t="shared" ref="O5:O28" si="16">B5</f>
        <v>Муниципальное казенное общеобразовательное учреждение средняя общеобразовательная школа №1 г. Кедрового</v>
      </c>
      <c r="P5" s="72">
        <f>'Рейтинговая таблица организаций'!Z5</f>
        <v>100</v>
      </c>
      <c r="Q5" s="72">
        <f>'Рейтинговая таблица организаций'!AB5</f>
        <v>100</v>
      </c>
      <c r="R5" s="72">
        <f>'Рейтинговая таблица организаций'!AC5</f>
        <v>100</v>
      </c>
      <c r="S5" s="72" t="str">
        <f t="shared" ref="S5:S28" si="17">IF(U5=1,TEXT(T5,0),CONCATENATE(T5,"-",T5+U5-1))</f>
        <v>1-274</v>
      </c>
      <c r="T5" s="72">
        <f t="shared" si="2"/>
        <v>1</v>
      </c>
      <c r="U5" s="72">
        <f t="shared" si="3"/>
        <v>274</v>
      </c>
      <c r="V5" s="72">
        <f t="shared" ref="V5:V28" si="18">A5</f>
        <v>2</v>
      </c>
      <c r="W5" s="72" t="str">
        <f t="shared" ref="W5:W28" si="19">B5</f>
        <v>Муниципальное казенное общеобразовательное учреждение средняя общеобразовательная школа №1 г. Кедрового</v>
      </c>
      <c r="X5" s="72">
        <f>'Рейтинговая таблица организаций'!AH5</f>
        <v>80</v>
      </c>
      <c r="Y5" s="72">
        <f>'Рейтинговая таблица организаций'!AI5</f>
        <v>100</v>
      </c>
      <c r="Z5" s="74">
        <f>'Рейтинговая таблица организаций'!AJ5</f>
        <v>100</v>
      </c>
      <c r="AA5" s="72">
        <f>'Рейтинговая таблица организаций'!AK5</f>
        <v>94</v>
      </c>
      <c r="AB5" s="72" t="str">
        <f t="shared" ref="AB5:AB28" si="20">IF(AD5=1,TEXT(AC5,0),CONCATENATE(AC5,"-",AC5+AD5-1))</f>
        <v>12-25</v>
      </c>
      <c r="AC5" s="72">
        <f t="shared" si="4"/>
        <v>12</v>
      </c>
      <c r="AD5" s="72">
        <f t="shared" si="5"/>
        <v>14</v>
      </c>
      <c r="AE5" s="72">
        <f t="shared" ref="AE5:AE28" si="21">A5</f>
        <v>2</v>
      </c>
      <c r="AF5" s="72" t="str">
        <f t="shared" ref="AF5:AF28" si="22">B5</f>
        <v>Муниципальное казенное общеобразовательное учреждение средняя общеобразовательная школа №1 г. Кедрового</v>
      </c>
      <c r="AG5" s="72">
        <f>'Рейтинговая таблица организаций'!AR5</f>
        <v>100</v>
      </c>
      <c r="AH5" s="72">
        <f>'Рейтинговая таблица организаций'!AS5</f>
        <v>100</v>
      </c>
      <c r="AI5" s="72">
        <f>'Рейтинговая таблица организаций'!AT5</f>
        <v>100</v>
      </c>
      <c r="AJ5" s="72">
        <f>'Рейтинговая таблица организаций'!AU5</f>
        <v>100</v>
      </c>
      <c r="AK5" s="72" t="str">
        <f t="shared" ref="AK5:AK28" si="23">IF(AM5=1,TEXT(AL5,0),CONCATENATE(AL5,"-",AL5+AM5-1))</f>
        <v>1-274</v>
      </c>
      <c r="AL5" s="72">
        <f t="shared" si="6"/>
        <v>1</v>
      </c>
      <c r="AM5" s="72">
        <f t="shared" si="7"/>
        <v>274</v>
      </c>
      <c r="AN5" s="72">
        <f>'бланки '!D7</f>
        <v>2</v>
      </c>
      <c r="AO5" s="72" t="str">
        <f t="shared" ref="AO5:AO28" si="24">B5</f>
        <v>Муниципальное казенное общеобразовательное учреждение средняя общеобразовательная школа №1 г. Кедрового</v>
      </c>
      <c r="AP5" s="72">
        <f>'Рейтинговая таблица организаций'!BB5</f>
        <v>100</v>
      </c>
      <c r="AQ5" s="72">
        <f>'Рейтинговая таблица организаций'!BC5</f>
        <v>100</v>
      </c>
      <c r="AR5" s="72">
        <f>'Рейтинговая таблица организаций'!BD5</f>
        <v>100</v>
      </c>
      <c r="AS5" s="72">
        <f>'Рейтинговая таблица организаций'!BE5</f>
        <v>100</v>
      </c>
      <c r="AT5" s="72" t="str">
        <f t="shared" ref="AT5:AT28" si="25">IF(AV5=1,TEXT(AU5,0),CONCATENATE(AU5,"-",AU5+AV5-1))</f>
        <v>1-274</v>
      </c>
      <c r="AU5" s="72">
        <f t="shared" si="8"/>
        <v>1</v>
      </c>
      <c r="AV5" s="72">
        <f t="shared" si="9"/>
        <v>274</v>
      </c>
      <c r="AW5" s="75" t="str">
        <f t="shared" ref="AW5:AW28" si="26">C5</f>
        <v>г. Кедровый</v>
      </c>
      <c r="AX5" s="72">
        <f t="shared" ref="AX5:AX28" si="27">A5</f>
        <v>2</v>
      </c>
      <c r="AY5" s="72" t="str">
        <f t="shared" ref="AY5:AY28" si="28">B5</f>
        <v>Муниципальное казенное общеобразовательное учреждение средняя общеобразовательная школа №1 г. Кедрового</v>
      </c>
      <c r="AZ5" s="72">
        <f>'Рейтинговая таблица организаций'!BF5</f>
        <v>98.8</v>
      </c>
      <c r="BA5" s="72" t="str">
        <f t="shared" ref="BA5:BA68" si="29">IF(BC5=1,TEXT(BB5,0),CONCATENATE(BB5,"-",BB5+BC5-1))</f>
        <v>12-25</v>
      </c>
      <c r="BB5" s="72">
        <f t="shared" si="10"/>
        <v>12</v>
      </c>
      <c r="BC5" s="72">
        <f t="shared" si="11"/>
        <v>14</v>
      </c>
    </row>
    <row r="6" spans="1:55">
      <c r="A6" s="72">
        <f>'бланки '!D8</f>
        <v>3</v>
      </c>
      <c r="B6" s="73" t="str">
        <f>'Рейтинговая таблица организаций'!B6</f>
        <v>Муниципальное автономное общеобразовательное учреждение средняя общеобразовательная школа № 11 им. В.И. Смирнова г.Томска</v>
      </c>
      <c r="C6" s="73" t="str">
        <f>'бланки '!A8</f>
        <v>г. Томск</v>
      </c>
      <c r="D6" s="72">
        <f>'Рейтинговая таблица организаций'!C6</f>
        <v>374</v>
      </c>
      <c r="E6" s="72">
        <f t="shared" si="12"/>
        <v>3</v>
      </c>
      <c r="F6" s="72" t="str">
        <f t="shared" si="13"/>
        <v>Муниципальное автономное общеобразовательное учреждение средняя общеобразовательная школа № 11 им. В.И. Смирнова г.Томска</v>
      </c>
      <c r="G6" s="72">
        <f>'Рейтинговая таблица организаций'!Q6</f>
        <v>100</v>
      </c>
      <c r="H6" s="72">
        <f>'Рейтинговая таблица организаций'!R6</f>
        <v>100</v>
      </c>
      <c r="I6" s="72">
        <f>'Рейтинговая таблица организаций'!S6</f>
        <v>100</v>
      </c>
      <c r="J6" s="72">
        <f>'Рейтинговая таблица организаций'!T6</f>
        <v>100</v>
      </c>
      <c r="K6" s="72" t="str">
        <f t="shared" si="14"/>
        <v>1-274</v>
      </c>
      <c r="L6" s="72">
        <f t="shared" si="0"/>
        <v>1</v>
      </c>
      <c r="M6" s="72">
        <f t="shared" si="1"/>
        <v>274</v>
      </c>
      <c r="N6" s="72">
        <f t="shared" si="15"/>
        <v>3</v>
      </c>
      <c r="O6" s="72" t="str">
        <f t="shared" si="16"/>
        <v>Муниципальное автономное общеобразовательное учреждение средняя общеобразовательная школа № 11 им. В.И. Смирнова г.Томска</v>
      </c>
      <c r="P6" s="72">
        <f>'Рейтинговая таблица организаций'!Z6</f>
        <v>100</v>
      </c>
      <c r="Q6" s="72">
        <f>'Рейтинговая таблица организаций'!AB6</f>
        <v>100</v>
      </c>
      <c r="R6" s="72">
        <f>'Рейтинговая таблица организаций'!AC6</f>
        <v>100</v>
      </c>
      <c r="S6" s="72" t="str">
        <f t="shared" si="17"/>
        <v>1-274</v>
      </c>
      <c r="T6" s="72">
        <f t="shared" si="2"/>
        <v>1</v>
      </c>
      <c r="U6" s="72">
        <f t="shared" si="3"/>
        <v>274</v>
      </c>
      <c r="V6" s="72">
        <f t="shared" si="18"/>
        <v>3</v>
      </c>
      <c r="W6" s="72" t="str">
        <f t="shared" si="19"/>
        <v>Муниципальное автономное общеобразовательное учреждение средняя общеобразовательная школа № 11 им. В.И. Смирнова г.Томска</v>
      </c>
      <c r="X6" s="72">
        <f>'Рейтинговая таблица организаций'!AH6</f>
        <v>0</v>
      </c>
      <c r="Y6" s="72">
        <f>'Рейтинговая таблица организаций'!AI6</f>
        <v>60</v>
      </c>
      <c r="Z6" s="74">
        <f>'Рейтинговая таблица организаций'!AJ6</f>
        <v>100</v>
      </c>
      <c r="AA6" s="72">
        <f>'Рейтинговая таблица организаций'!AK6</f>
        <v>54</v>
      </c>
      <c r="AB6" s="72" t="str">
        <f t="shared" si="20"/>
        <v>246-265</v>
      </c>
      <c r="AC6" s="72">
        <f t="shared" si="4"/>
        <v>246</v>
      </c>
      <c r="AD6" s="72">
        <f t="shared" si="5"/>
        <v>20</v>
      </c>
      <c r="AE6" s="72">
        <f t="shared" si="21"/>
        <v>3</v>
      </c>
      <c r="AF6" s="72" t="str">
        <f t="shared" si="22"/>
        <v>Муниципальное автономное общеобразовательное учреждение средняя общеобразовательная школа № 11 им. В.И. Смирнова г.Томска</v>
      </c>
      <c r="AG6" s="72">
        <f>'Рейтинговая таблица организаций'!AR6</f>
        <v>100</v>
      </c>
      <c r="AH6" s="72">
        <f>'Рейтинговая таблица организаций'!AS6</f>
        <v>100</v>
      </c>
      <c r="AI6" s="72">
        <f>'Рейтинговая таблица организаций'!AT6</f>
        <v>100</v>
      </c>
      <c r="AJ6" s="72">
        <f>'Рейтинговая таблица организаций'!AU6</f>
        <v>100</v>
      </c>
      <c r="AK6" s="72" t="str">
        <f t="shared" si="23"/>
        <v>1-274</v>
      </c>
      <c r="AL6" s="72">
        <f t="shared" si="6"/>
        <v>1</v>
      </c>
      <c r="AM6" s="72">
        <f t="shared" si="7"/>
        <v>274</v>
      </c>
      <c r="AN6" s="72">
        <f>'бланки '!D8</f>
        <v>3</v>
      </c>
      <c r="AO6" s="72" t="str">
        <f t="shared" si="24"/>
        <v>Муниципальное автономное общеобразовательное учреждение средняя общеобразовательная школа № 11 им. В.И. Смирнова г.Томска</v>
      </c>
      <c r="AP6" s="72">
        <f>'Рейтинговая таблица организаций'!BB6</f>
        <v>100</v>
      </c>
      <c r="AQ6" s="72">
        <f>'Рейтинговая таблица организаций'!BC6</f>
        <v>100</v>
      </c>
      <c r="AR6" s="72">
        <f>'Рейтинговая таблица организаций'!BD6</f>
        <v>100</v>
      </c>
      <c r="AS6" s="72">
        <f>'Рейтинговая таблица организаций'!BE6</f>
        <v>100</v>
      </c>
      <c r="AT6" s="72" t="str">
        <f t="shared" si="25"/>
        <v>1-274</v>
      </c>
      <c r="AU6" s="72">
        <f t="shared" si="8"/>
        <v>1</v>
      </c>
      <c r="AV6" s="72">
        <f t="shared" si="9"/>
        <v>274</v>
      </c>
      <c r="AW6" s="75" t="str">
        <f t="shared" si="26"/>
        <v>г. Томск</v>
      </c>
      <c r="AX6" s="72">
        <f t="shared" si="27"/>
        <v>3</v>
      </c>
      <c r="AY6" s="72" t="str">
        <f t="shared" si="28"/>
        <v>Муниципальное автономное общеобразовательное учреждение средняя общеобразовательная школа № 11 им. В.И. Смирнова г.Томска</v>
      </c>
      <c r="AZ6" s="72">
        <f>'Рейтинговая таблица организаций'!BF6</f>
        <v>90.8</v>
      </c>
      <c r="BA6" s="72" t="str">
        <f t="shared" si="29"/>
        <v>246-265</v>
      </c>
      <c r="BB6" s="72">
        <f t="shared" si="10"/>
        <v>246</v>
      </c>
      <c r="BC6" s="72">
        <f t="shared" si="11"/>
        <v>20</v>
      </c>
    </row>
    <row r="7" spans="1:55">
      <c r="A7" s="72">
        <f>'бланки '!D9</f>
        <v>4</v>
      </c>
      <c r="B7" s="73" t="str">
        <f>'Рейтинговая таблица организаций'!B7</f>
        <v>Муниципальное автономное общеобразовательное учреждение средняя общеобразовательная школа № 25 г. Томска</v>
      </c>
      <c r="C7" s="73" t="str">
        <f>'бланки '!A9</f>
        <v>г. Томск</v>
      </c>
      <c r="D7" s="72">
        <f>'Рейтинговая таблица организаций'!C7</f>
        <v>600</v>
      </c>
      <c r="E7" s="72">
        <f t="shared" si="12"/>
        <v>4</v>
      </c>
      <c r="F7" s="72" t="str">
        <f t="shared" si="13"/>
        <v>Муниципальное автономное общеобразовательное учреждение средняя общеобразовательная школа № 25 г. Томска</v>
      </c>
      <c r="G7" s="72">
        <f>'Рейтинговая таблица организаций'!Q7</f>
        <v>100</v>
      </c>
      <c r="H7" s="72">
        <f>'Рейтинговая таблица организаций'!R7</f>
        <v>100</v>
      </c>
      <c r="I7" s="72">
        <f>'Рейтинговая таблица организаций'!S7</f>
        <v>100</v>
      </c>
      <c r="J7" s="72">
        <f>'Рейтинговая таблица организаций'!T7</f>
        <v>100</v>
      </c>
      <c r="K7" s="72" t="str">
        <f t="shared" si="14"/>
        <v>1-274</v>
      </c>
      <c r="L7" s="72">
        <f t="shared" si="0"/>
        <v>1</v>
      </c>
      <c r="M7" s="72">
        <f t="shared" si="1"/>
        <v>274</v>
      </c>
      <c r="N7" s="72">
        <f t="shared" si="15"/>
        <v>4</v>
      </c>
      <c r="O7" s="72" t="str">
        <f t="shared" si="16"/>
        <v>Муниципальное автономное общеобразовательное учреждение средняя общеобразовательная школа № 25 г. Томска</v>
      </c>
      <c r="P7" s="72">
        <f>'Рейтинговая таблица организаций'!Z7</f>
        <v>100</v>
      </c>
      <c r="Q7" s="72">
        <f>'Рейтинговая таблица организаций'!AB7</f>
        <v>100</v>
      </c>
      <c r="R7" s="72">
        <f>'Рейтинговая таблица организаций'!AC7</f>
        <v>100</v>
      </c>
      <c r="S7" s="72" t="str">
        <f t="shared" si="17"/>
        <v>1-274</v>
      </c>
      <c r="T7" s="72">
        <f t="shared" si="2"/>
        <v>1</v>
      </c>
      <c r="U7" s="72">
        <f t="shared" si="3"/>
        <v>274</v>
      </c>
      <c r="V7" s="72">
        <f t="shared" si="18"/>
        <v>4</v>
      </c>
      <c r="W7" s="72" t="str">
        <f t="shared" si="19"/>
        <v>Муниципальное автономное общеобразовательное учреждение средняя общеобразовательная школа № 25 г. Томска</v>
      </c>
      <c r="X7" s="72">
        <f>'Рейтинговая таблица организаций'!AH7</f>
        <v>80</v>
      </c>
      <c r="Y7" s="72">
        <f>'Рейтинговая таблица организаций'!AI7</f>
        <v>60</v>
      </c>
      <c r="Z7" s="74">
        <f>'Рейтинговая таблица организаций'!AJ7</f>
        <v>100</v>
      </c>
      <c r="AA7" s="72">
        <f>'Рейтинговая таблица организаций'!AK7</f>
        <v>78</v>
      </c>
      <c r="AB7" s="72" t="str">
        <f t="shared" si="20"/>
        <v>85-96</v>
      </c>
      <c r="AC7" s="72">
        <f t="shared" si="4"/>
        <v>85</v>
      </c>
      <c r="AD7" s="72">
        <f t="shared" si="5"/>
        <v>12</v>
      </c>
      <c r="AE7" s="72">
        <f t="shared" si="21"/>
        <v>4</v>
      </c>
      <c r="AF7" s="72" t="str">
        <f t="shared" si="22"/>
        <v>Муниципальное автономное общеобразовательное учреждение средняя общеобразовательная школа № 25 г. Томска</v>
      </c>
      <c r="AG7" s="72">
        <f>'Рейтинговая таблица организаций'!AR7</f>
        <v>100</v>
      </c>
      <c r="AH7" s="72">
        <f>'Рейтинговая таблица организаций'!AS7</f>
        <v>100</v>
      </c>
      <c r="AI7" s="72">
        <f>'Рейтинговая таблица организаций'!AT7</f>
        <v>100</v>
      </c>
      <c r="AJ7" s="72">
        <f>'Рейтинговая таблица организаций'!AU7</f>
        <v>100</v>
      </c>
      <c r="AK7" s="72" t="str">
        <f t="shared" si="23"/>
        <v>1-274</v>
      </c>
      <c r="AL7" s="72">
        <f t="shared" si="6"/>
        <v>1</v>
      </c>
      <c r="AM7" s="72">
        <f t="shared" si="7"/>
        <v>274</v>
      </c>
      <c r="AN7" s="72">
        <f>'бланки '!D9</f>
        <v>4</v>
      </c>
      <c r="AO7" s="72" t="str">
        <f t="shared" si="24"/>
        <v>Муниципальное автономное общеобразовательное учреждение средняя общеобразовательная школа № 25 г. Томска</v>
      </c>
      <c r="AP7" s="72">
        <f>'Рейтинговая таблица организаций'!BB7</f>
        <v>100</v>
      </c>
      <c r="AQ7" s="72">
        <f>'Рейтинговая таблица организаций'!BC7</f>
        <v>100</v>
      </c>
      <c r="AR7" s="72">
        <f>'Рейтинговая таблица организаций'!BD7</f>
        <v>100</v>
      </c>
      <c r="AS7" s="72">
        <f>'Рейтинговая таблица организаций'!BE7</f>
        <v>100</v>
      </c>
      <c r="AT7" s="72" t="str">
        <f t="shared" si="25"/>
        <v>1-274</v>
      </c>
      <c r="AU7" s="72">
        <f t="shared" si="8"/>
        <v>1</v>
      </c>
      <c r="AV7" s="72">
        <f t="shared" si="9"/>
        <v>274</v>
      </c>
      <c r="AW7" s="75" t="str">
        <f t="shared" si="26"/>
        <v>г. Томск</v>
      </c>
      <c r="AX7" s="72">
        <f t="shared" si="27"/>
        <v>4</v>
      </c>
      <c r="AY7" s="72" t="str">
        <f t="shared" si="28"/>
        <v>Муниципальное автономное общеобразовательное учреждение средняя общеобразовательная школа № 25 г. Томска</v>
      </c>
      <c r="AZ7" s="72">
        <f>'Рейтинговая таблица организаций'!BF7</f>
        <v>95.6</v>
      </c>
      <c r="BA7" s="72" t="str">
        <f t="shared" si="29"/>
        <v>85-96</v>
      </c>
      <c r="BB7" s="72">
        <f t="shared" si="10"/>
        <v>85</v>
      </c>
      <c r="BC7" s="72">
        <f t="shared" si="11"/>
        <v>12</v>
      </c>
    </row>
    <row r="8" spans="1:55">
      <c r="A8" s="72">
        <f>'бланки '!D10</f>
        <v>5</v>
      </c>
      <c r="B8" s="73" t="str">
        <f>'Рейтинговая таблица организаций'!B8</f>
        <v>Муниципальное автономное общеобразовательное учреждение лицей № 1 имени А.С. Пушкина г. Томска</v>
      </c>
      <c r="C8" s="73" t="str">
        <f>'бланки '!A10</f>
        <v>г. Томск</v>
      </c>
      <c r="D8" s="72">
        <f>'Рейтинговая таблица организаций'!C8</f>
        <v>600</v>
      </c>
      <c r="E8" s="72">
        <f t="shared" si="12"/>
        <v>5</v>
      </c>
      <c r="F8" s="72" t="str">
        <f t="shared" si="13"/>
        <v>Муниципальное автономное общеобразовательное учреждение лицей № 1 имени А.С. Пушкина г. Томска</v>
      </c>
      <c r="G8" s="72">
        <f>'Рейтинговая таблица организаций'!Q8</f>
        <v>100</v>
      </c>
      <c r="H8" s="72">
        <f>'Рейтинговая таблица организаций'!R8</f>
        <v>100</v>
      </c>
      <c r="I8" s="72">
        <f>'Рейтинговая таблица организаций'!S8</f>
        <v>100</v>
      </c>
      <c r="J8" s="72">
        <f>'Рейтинговая таблица организаций'!T8</f>
        <v>100</v>
      </c>
      <c r="K8" s="72" t="str">
        <f t="shared" si="14"/>
        <v>1-274</v>
      </c>
      <c r="L8" s="72">
        <f t="shared" si="0"/>
        <v>1</v>
      </c>
      <c r="M8" s="72">
        <f t="shared" si="1"/>
        <v>274</v>
      </c>
      <c r="N8" s="72">
        <f t="shared" si="15"/>
        <v>5</v>
      </c>
      <c r="O8" s="72" t="str">
        <f t="shared" si="16"/>
        <v>Муниципальное автономное общеобразовательное учреждение лицей № 1 имени А.С. Пушкина г. Томска</v>
      </c>
      <c r="P8" s="72">
        <f>'Рейтинговая таблица организаций'!Z8</f>
        <v>100</v>
      </c>
      <c r="Q8" s="72">
        <f>'Рейтинговая таблица организаций'!AB8</f>
        <v>100</v>
      </c>
      <c r="R8" s="72">
        <f>'Рейтинговая таблица организаций'!AC8</f>
        <v>100</v>
      </c>
      <c r="S8" s="72" t="str">
        <f t="shared" si="17"/>
        <v>1-274</v>
      </c>
      <c r="T8" s="72">
        <f t="shared" si="2"/>
        <v>1</v>
      </c>
      <c r="U8" s="72">
        <f t="shared" si="3"/>
        <v>274</v>
      </c>
      <c r="V8" s="72">
        <f t="shared" si="18"/>
        <v>5</v>
      </c>
      <c r="W8" s="72" t="str">
        <f t="shared" si="19"/>
        <v>Муниципальное автономное общеобразовательное учреждение лицей № 1 имени А.С. Пушкина г. Томска</v>
      </c>
      <c r="X8" s="72">
        <f>'Рейтинговая таблица организаций'!AH8</f>
        <v>60</v>
      </c>
      <c r="Y8" s="72">
        <f>'Рейтинговая таблица организаций'!AI8</f>
        <v>60</v>
      </c>
      <c r="Z8" s="74">
        <f>'Рейтинговая таблица организаций'!AJ8</f>
        <v>100</v>
      </c>
      <c r="AA8" s="72">
        <f>'Рейтинговая таблица организаций'!AK8</f>
        <v>72</v>
      </c>
      <c r="AB8" s="72" t="str">
        <f t="shared" si="20"/>
        <v>123-128</v>
      </c>
      <c r="AC8" s="72">
        <f t="shared" si="4"/>
        <v>123</v>
      </c>
      <c r="AD8" s="72">
        <f t="shared" si="5"/>
        <v>6</v>
      </c>
      <c r="AE8" s="72">
        <f t="shared" si="21"/>
        <v>5</v>
      </c>
      <c r="AF8" s="72" t="str">
        <f t="shared" si="22"/>
        <v>Муниципальное автономное общеобразовательное учреждение лицей № 1 имени А.С. Пушкина г. Томска</v>
      </c>
      <c r="AG8" s="72">
        <f>'Рейтинговая таблица организаций'!AR8</f>
        <v>100</v>
      </c>
      <c r="AH8" s="72">
        <f>'Рейтинговая таблица организаций'!AS8</f>
        <v>100</v>
      </c>
      <c r="AI8" s="72">
        <f>'Рейтинговая таблица организаций'!AT8</f>
        <v>100</v>
      </c>
      <c r="AJ8" s="72">
        <f>'Рейтинговая таблица организаций'!AU8</f>
        <v>100</v>
      </c>
      <c r="AK8" s="72" t="str">
        <f t="shared" si="23"/>
        <v>1-274</v>
      </c>
      <c r="AL8" s="72">
        <f t="shared" si="6"/>
        <v>1</v>
      </c>
      <c r="AM8" s="72">
        <f t="shared" si="7"/>
        <v>274</v>
      </c>
      <c r="AN8" s="72">
        <f>'бланки '!D10</f>
        <v>5</v>
      </c>
      <c r="AO8" s="72" t="str">
        <f t="shared" si="24"/>
        <v>Муниципальное автономное общеобразовательное учреждение лицей № 1 имени А.С. Пушкина г. Томска</v>
      </c>
      <c r="AP8" s="72">
        <f>'Рейтинговая таблица организаций'!BB8</f>
        <v>100</v>
      </c>
      <c r="AQ8" s="72">
        <f>'Рейтинговая таблица организаций'!BC8</f>
        <v>100</v>
      </c>
      <c r="AR8" s="72">
        <f>'Рейтинговая таблица организаций'!BD8</f>
        <v>100</v>
      </c>
      <c r="AS8" s="72">
        <f>'Рейтинговая таблица организаций'!BE8</f>
        <v>100</v>
      </c>
      <c r="AT8" s="72" t="str">
        <f t="shared" si="25"/>
        <v>1-274</v>
      </c>
      <c r="AU8" s="72">
        <f t="shared" si="8"/>
        <v>1</v>
      </c>
      <c r="AV8" s="72">
        <f t="shared" si="9"/>
        <v>274</v>
      </c>
      <c r="AW8" s="75" t="str">
        <f t="shared" si="26"/>
        <v>г. Томск</v>
      </c>
      <c r="AX8" s="72">
        <f t="shared" si="27"/>
        <v>5</v>
      </c>
      <c r="AY8" s="72" t="str">
        <f t="shared" si="28"/>
        <v>Муниципальное автономное общеобразовательное учреждение лицей № 1 имени А.С. Пушкина г. Томска</v>
      </c>
      <c r="AZ8" s="72">
        <f>'Рейтинговая таблица организаций'!BF8</f>
        <v>94.4</v>
      </c>
      <c r="BA8" s="72" t="str">
        <f t="shared" si="29"/>
        <v>123-128</v>
      </c>
      <c r="BB8" s="72">
        <f t="shared" si="10"/>
        <v>123</v>
      </c>
      <c r="BC8" s="72">
        <f t="shared" si="11"/>
        <v>6</v>
      </c>
    </row>
    <row r="9" spans="1:55">
      <c r="A9" s="72">
        <f>'бланки '!D11</f>
        <v>6</v>
      </c>
      <c r="B9" s="73" t="str">
        <f>'Рейтинговая таблица организаций'!B9</f>
        <v>Муниципальное бюджетное общеобразовательное учреждение лицей при ТПУ г. Томска</v>
      </c>
      <c r="C9" s="73" t="str">
        <f>'бланки '!A11</f>
        <v>г. Томск</v>
      </c>
      <c r="D9" s="72">
        <f>'Рейтинговая таблица организаций'!C9</f>
        <v>210</v>
      </c>
      <c r="E9" s="72">
        <f t="shared" si="12"/>
        <v>6</v>
      </c>
      <c r="F9" s="72" t="str">
        <f t="shared" si="13"/>
        <v>Муниципальное бюджетное общеобразовательное учреждение лицей при ТПУ г. Томска</v>
      </c>
      <c r="G9" s="72">
        <f>'Рейтинговая таблица организаций'!Q9</f>
        <v>100</v>
      </c>
      <c r="H9" s="72">
        <f>'Рейтинговая таблица организаций'!R9</f>
        <v>100</v>
      </c>
      <c r="I9" s="72">
        <f>'Рейтинговая таблица организаций'!S9</f>
        <v>100</v>
      </c>
      <c r="J9" s="72">
        <f>'Рейтинговая таблица организаций'!T9</f>
        <v>100</v>
      </c>
      <c r="K9" s="72" t="str">
        <f t="shared" si="14"/>
        <v>1-274</v>
      </c>
      <c r="L9" s="72">
        <f t="shared" si="0"/>
        <v>1</v>
      </c>
      <c r="M9" s="72">
        <f t="shared" si="1"/>
        <v>274</v>
      </c>
      <c r="N9" s="72">
        <f t="shared" si="15"/>
        <v>6</v>
      </c>
      <c r="O9" s="72" t="str">
        <f t="shared" si="16"/>
        <v>Муниципальное бюджетное общеобразовательное учреждение лицей при ТПУ г. Томска</v>
      </c>
      <c r="P9" s="72">
        <f>'Рейтинговая таблица организаций'!Z9</f>
        <v>100</v>
      </c>
      <c r="Q9" s="72">
        <f>'Рейтинговая таблица организаций'!AB9</f>
        <v>100</v>
      </c>
      <c r="R9" s="72">
        <f>'Рейтинговая таблица организаций'!AC9</f>
        <v>100</v>
      </c>
      <c r="S9" s="72" t="str">
        <f t="shared" si="17"/>
        <v>1-274</v>
      </c>
      <c r="T9" s="72">
        <f t="shared" si="2"/>
        <v>1</v>
      </c>
      <c r="U9" s="72">
        <f t="shared" si="3"/>
        <v>274</v>
      </c>
      <c r="V9" s="72">
        <f t="shared" si="18"/>
        <v>6</v>
      </c>
      <c r="W9" s="72" t="str">
        <f t="shared" si="19"/>
        <v>Муниципальное бюджетное общеобразовательное учреждение лицей при ТПУ г. Томска</v>
      </c>
      <c r="X9" s="72">
        <f>'Рейтинговая таблица организаций'!AH9</f>
        <v>0</v>
      </c>
      <c r="Y9" s="72">
        <f>'Рейтинговая таблица организаций'!AI9</f>
        <v>100</v>
      </c>
      <c r="Z9" s="74">
        <f>'Рейтинговая таблица организаций'!AJ9</f>
        <v>100</v>
      </c>
      <c r="AA9" s="72">
        <f>'Рейтинговая таблица организаций'!AK9</f>
        <v>70</v>
      </c>
      <c r="AB9" s="72" t="str">
        <f t="shared" si="20"/>
        <v>129-146</v>
      </c>
      <c r="AC9" s="72">
        <f t="shared" si="4"/>
        <v>129</v>
      </c>
      <c r="AD9" s="72">
        <f t="shared" si="5"/>
        <v>18</v>
      </c>
      <c r="AE9" s="72">
        <f t="shared" si="21"/>
        <v>6</v>
      </c>
      <c r="AF9" s="72" t="str">
        <f t="shared" si="22"/>
        <v>Муниципальное бюджетное общеобразовательное учреждение лицей при ТПУ г. Томска</v>
      </c>
      <c r="AG9" s="72">
        <f>'Рейтинговая таблица организаций'!AR9</f>
        <v>100</v>
      </c>
      <c r="AH9" s="72">
        <f>'Рейтинговая таблица организаций'!AS9</f>
        <v>100</v>
      </c>
      <c r="AI9" s="72">
        <f>'Рейтинговая таблица организаций'!AT9</f>
        <v>100</v>
      </c>
      <c r="AJ9" s="72">
        <f>'Рейтинговая таблица организаций'!AU9</f>
        <v>100</v>
      </c>
      <c r="AK9" s="72" t="str">
        <f t="shared" si="23"/>
        <v>1-274</v>
      </c>
      <c r="AL9" s="72">
        <f t="shared" si="6"/>
        <v>1</v>
      </c>
      <c r="AM9" s="72">
        <f t="shared" si="7"/>
        <v>274</v>
      </c>
      <c r="AN9" s="72">
        <f>'бланки '!D11</f>
        <v>6</v>
      </c>
      <c r="AO9" s="72" t="str">
        <f t="shared" si="24"/>
        <v>Муниципальное бюджетное общеобразовательное учреждение лицей при ТПУ г. Томска</v>
      </c>
      <c r="AP9" s="72">
        <f>'Рейтинговая таблица организаций'!BB9</f>
        <v>100</v>
      </c>
      <c r="AQ9" s="72">
        <f>'Рейтинговая таблица организаций'!BC9</f>
        <v>100</v>
      </c>
      <c r="AR9" s="72">
        <f>'Рейтинговая таблица организаций'!BD9</f>
        <v>100</v>
      </c>
      <c r="AS9" s="72">
        <f>'Рейтинговая таблица организаций'!BE9</f>
        <v>100</v>
      </c>
      <c r="AT9" s="72" t="str">
        <f t="shared" si="25"/>
        <v>1-274</v>
      </c>
      <c r="AU9" s="72">
        <f t="shared" si="8"/>
        <v>1</v>
      </c>
      <c r="AV9" s="72">
        <f t="shared" si="9"/>
        <v>274</v>
      </c>
      <c r="AW9" s="75" t="str">
        <f t="shared" si="26"/>
        <v>г. Томск</v>
      </c>
      <c r="AX9" s="72">
        <f t="shared" si="27"/>
        <v>6</v>
      </c>
      <c r="AY9" s="72" t="str">
        <f t="shared" si="28"/>
        <v>Муниципальное бюджетное общеобразовательное учреждение лицей при ТПУ г. Томска</v>
      </c>
      <c r="AZ9" s="72">
        <f>'Рейтинговая таблица организаций'!BF9</f>
        <v>94</v>
      </c>
      <c r="BA9" s="72" t="str">
        <f t="shared" si="29"/>
        <v>129-146</v>
      </c>
      <c r="BB9" s="72">
        <f t="shared" si="10"/>
        <v>129</v>
      </c>
      <c r="BC9" s="72">
        <f t="shared" si="11"/>
        <v>18</v>
      </c>
    </row>
    <row r="10" spans="1:55">
      <c r="A10" s="72">
        <f>'бланки '!D12</f>
        <v>7</v>
      </c>
      <c r="B10" s="73" t="str">
        <f>'Рейтинговая таблица организаций'!B10</f>
        <v>Муниципальное автономное общеобразовательное учреждение лицей № 7 г. Томска</v>
      </c>
      <c r="C10" s="73" t="str">
        <f>'бланки '!A12</f>
        <v>г. Томск</v>
      </c>
      <c r="D10" s="72">
        <f>'Рейтинговая таблица организаций'!C10</f>
        <v>600</v>
      </c>
      <c r="E10" s="72">
        <f t="shared" si="12"/>
        <v>7</v>
      </c>
      <c r="F10" s="72" t="str">
        <f t="shared" si="13"/>
        <v>Муниципальное автономное общеобразовательное учреждение лицей № 7 г. Томска</v>
      </c>
      <c r="G10" s="72">
        <f>'Рейтинговая таблица организаций'!Q10</f>
        <v>100</v>
      </c>
      <c r="H10" s="72">
        <f>'Рейтинговая таблица организаций'!R10</f>
        <v>100</v>
      </c>
      <c r="I10" s="72">
        <f>'Рейтинговая таблица организаций'!S10</f>
        <v>100</v>
      </c>
      <c r="J10" s="72">
        <f>'Рейтинговая таблица организаций'!T10</f>
        <v>100</v>
      </c>
      <c r="K10" s="72" t="str">
        <f t="shared" si="14"/>
        <v>1-274</v>
      </c>
      <c r="L10" s="72">
        <f t="shared" si="0"/>
        <v>1</v>
      </c>
      <c r="M10" s="72">
        <f t="shared" si="1"/>
        <v>274</v>
      </c>
      <c r="N10" s="72">
        <f t="shared" si="15"/>
        <v>7</v>
      </c>
      <c r="O10" s="72" t="str">
        <f t="shared" si="16"/>
        <v>Муниципальное автономное общеобразовательное учреждение лицей № 7 г. Томска</v>
      </c>
      <c r="P10" s="72">
        <f>'Рейтинговая таблица организаций'!Z10</f>
        <v>100</v>
      </c>
      <c r="Q10" s="72">
        <f>'Рейтинговая таблица организаций'!AB10</f>
        <v>100</v>
      </c>
      <c r="R10" s="72">
        <f>'Рейтинговая таблица организаций'!AC10</f>
        <v>100</v>
      </c>
      <c r="S10" s="72" t="str">
        <f t="shared" si="17"/>
        <v>1-274</v>
      </c>
      <c r="T10" s="72">
        <f t="shared" si="2"/>
        <v>1</v>
      </c>
      <c r="U10" s="72">
        <f t="shared" si="3"/>
        <v>274</v>
      </c>
      <c r="V10" s="72">
        <f t="shared" si="18"/>
        <v>7</v>
      </c>
      <c r="W10" s="72" t="str">
        <f t="shared" si="19"/>
        <v>Муниципальное автономное общеобразовательное учреждение лицей № 7 г. Томска</v>
      </c>
      <c r="X10" s="72">
        <f>'Рейтинговая таблица организаций'!AH10</f>
        <v>40</v>
      </c>
      <c r="Y10" s="72">
        <f>'Рейтинговая таблица организаций'!AI10</f>
        <v>60</v>
      </c>
      <c r="Z10" s="74">
        <f>'Рейтинговая таблица организаций'!AJ10</f>
        <v>100</v>
      </c>
      <c r="AA10" s="72">
        <f>'Рейтинговая таблица организаций'!AK10</f>
        <v>66</v>
      </c>
      <c r="AB10" s="72" t="str">
        <f t="shared" si="20"/>
        <v>174-198</v>
      </c>
      <c r="AC10" s="72">
        <f t="shared" si="4"/>
        <v>174</v>
      </c>
      <c r="AD10" s="72">
        <f t="shared" si="5"/>
        <v>25</v>
      </c>
      <c r="AE10" s="72">
        <f t="shared" si="21"/>
        <v>7</v>
      </c>
      <c r="AF10" s="72" t="str">
        <f t="shared" si="22"/>
        <v>Муниципальное автономное общеобразовательное учреждение лицей № 7 г. Томска</v>
      </c>
      <c r="AG10" s="72">
        <f>'Рейтинговая таблица организаций'!AR10</f>
        <v>100</v>
      </c>
      <c r="AH10" s="72">
        <f>'Рейтинговая таблица организаций'!AS10</f>
        <v>100</v>
      </c>
      <c r="AI10" s="72">
        <f>'Рейтинговая таблица организаций'!AT10</f>
        <v>100</v>
      </c>
      <c r="AJ10" s="72">
        <f>'Рейтинговая таблица организаций'!AU10</f>
        <v>100</v>
      </c>
      <c r="AK10" s="72" t="str">
        <f t="shared" si="23"/>
        <v>1-274</v>
      </c>
      <c r="AL10" s="72">
        <f t="shared" si="6"/>
        <v>1</v>
      </c>
      <c r="AM10" s="72">
        <f t="shared" si="7"/>
        <v>274</v>
      </c>
      <c r="AN10" s="72">
        <f>'бланки '!D12</f>
        <v>7</v>
      </c>
      <c r="AO10" s="72" t="str">
        <f t="shared" si="24"/>
        <v>Муниципальное автономное общеобразовательное учреждение лицей № 7 г. Томска</v>
      </c>
      <c r="AP10" s="72">
        <f>'Рейтинговая таблица организаций'!BB10</f>
        <v>100</v>
      </c>
      <c r="AQ10" s="72">
        <f>'Рейтинговая таблица организаций'!BC10</f>
        <v>100</v>
      </c>
      <c r="AR10" s="72">
        <f>'Рейтинговая таблица организаций'!BD10</f>
        <v>100</v>
      </c>
      <c r="AS10" s="72">
        <f>'Рейтинговая таблица организаций'!BE10</f>
        <v>100</v>
      </c>
      <c r="AT10" s="72" t="str">
        <f t="shared" si="25"/>
        <v>1-274</v>
      </c>
      <c r="AU10" s="72">
        <f t="shared" si="8"/>
        <v>1</v>
      </c>
      <c r="AV10" s="72">
        <f t="shared" si="9"/>
        <v>274</v>
      </c>
      <c r="AW10" s="75" t="str">
        <f t="shared" si="26"/>
        <v>г. Томск</v>
      </c>
      <c r="AX10" s="72">
        <f t="shared" si="27"/>
        <v>7</v>
      </c>
      <c r="AY10" s="72" t="str">
        <f t="shared" si="28"/>
        <v>Муниципальное автономное общеобразовательное учреждение лицей № 7 г. Томска</v>
      </c>
      <c r="AZ10" s="72">
        <f>'Рейтинговая таблица организаций'!BF10</f>
        <v>93.2</v>
      </c>
      <c r="BA10" s="72" t="str">
        <f t="shared" si="29"/>
        <v>174-198</v>
      </c>
      <c r="BB10" s="72">
        <f t="shared" si="10"/>
        <v>174</v>
      </c>
      <c r="BC10" s="72">
        <f t="shared" si="11"/>
        <v>25</v>
      </c>
    </row>
    <row r="11" spans="1:55">
      <c r="A11" s="72">
        <f>'бланки '!D13</f>
        <v>8</v>
      </c>
      <c r="B11" s="73" t="str">
        <f>'Рейтинговая таблица организаций'!B11</f>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C11" s="73" t="str">
        <f>'бланки '!A13</f>
        <v>г. Томск</v>
      </c>
      <c r="D11" s="72">
        <f>'Рейтинговая таблица организаций'!C11</f>
        <v>600</v>
      </c>
      <c r="E11" s="72">
        <f t="shared" si="12"/>
        <v>8</v>
      </c>
      <c r="F11" s="72" t="str">
        <f t="shared" si="13"/>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G11" s="72">
        <f>'Рейтинговая таблица организаций'!Q11</f>
        <v>100</v>
      </c>
      <c r="H11" s="72">
        <f>'Рейтинговая таблица организаций'!R11</f>
        <v>100</v>
      </c>
      <c r="I11" s="72">
        <f>'Рейтинговая таблица организаций'!S11</f>
        <v>100</v>
      </c>
      <c r="J11" s="72">
        <f>'Рейтинговая таблица организаций'!T11</f>
        <v>100</v>
      </c>
      <c r="K11" s="72" t="str">
        <f t="shared" si="14"/>
        <v>1-274</v>
      </c>
      <c r="L11" s="72">
        <f t="shared" si="0"/>
        <v>1</v>
      </c>
      <c r="M11" s="72">
        <f t="shared" si="1"/>
        <v>274</v>
      </c>
      <c r="N11" s="72">
        <f t="shared" si="15"/>
        <v>8</v>
      </c>
      <c r="O11" s="72" t="str">
        <f t="shared" si="16"/>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P11" s="72">
        <f>'Рейтинговая таблица организаций'!Z11</f>
        <v>100</v>
      </c>
      <c r="Q11" s="72">
        <f>'Рейтинговая таблица организаций'!AB11</f>
        <v>100</v>
      </c>
      <c r="R11" s="72">
        <f>'Рейтинговая таблица организаций'!AC11</f>
        <v>100</v>
      </c>
      <c r="S11" s="72" t="str">
        <f t="shared" si="17"/>
        <v>1-274</v>
      </c>
      <c r="T11" s="72">
        <f t="shared" si="2"/>
        <v>1</v>
      </c>
      <c r="U11" s="72">
        <f t="shared" si="3"/>
        <v>274</v>
      </c>
      <c r="V11" s="72">
        <f t="shared" si="18"/>
        <v>8</v>
      </c>
      <c r="W11" s="72" t="str">
        <f t="shared" si="19"/>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X11" s="72">
        <f>'Рейтинговая таблица организаций'!AH11</f>
        <v>40</v>
      </c>
      <c r="Y11" s="72">
        <f>'Рейтинговая таблица организаций'!AI11</f>
        <v>80</v>
      </c>
      <c r="Z11" s="74">
        <f>'Рейтинговая таблица организаций'!AJ11</f>
        <v>100</v>
      </c>
      <c r="AA11" s="72">
        <f>'Рейтинговая таблица организаций'!AK11</f>
        <v>74</v>
      </c>
      <c r="AB11" s="72" t="str">
        <f t="shared" si="20"/>
        <v>108-122</v>
      </c>
      <c r="AC11" s="72">
        <f t="shared" si="4"/>
        <v>108</v>
      </c>
      <c r="AD11" s="72">
        <f t="shared" si="5"/>
        <v>15</v>
      </c>
      <c r="AE11" s="72">
        <f t="shared" si="21"/>
        <v>8</v>
      </c>
      <c r="AF11" s="72" t="str">
        <f t="shared" si="22"/>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AG11" s="72">
        <f>'Рейтинговая таблица организаций'!AR11</f>
        <v>100</v>
      </c>
      <c r="AH11" s="72">
        <f>'Рейтинговая таблица организаций'!AS11</f>
        <v>100</v>
      </c>
      <c r="AI11" s="72">
        <f>'Рейтинговая таблица организаций'!AT11</f>
        <v>100</v>
      </c>
      <c r="AJ11" s="72">
        <f>'Рейтинговая таблица организаций'!AU11</f>
        <v>100</v>
      </c>
      <c r="AK11" s="72" t="str">
        <f t="shared" si="23"/>
        <v>1-274</v>
      </c>
      <c r="AL11" s="72">
        <f t="shared" si="6"/>
        <v>1</v>
      </c>
      <c r="AM11" s="72">
        <f t="shared" si="7"/>
        <v>274</v>
      </c>
      <c r="AN11" s="72">
        <f>'бланки '!D13</f>
        <v>8</v>
      </c>
      <c r="AO11" s="72" t="str">
        <f t="shared" si="24"/>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AP11" s="72">
        <f>'Рейтинговая таблица организаций'!BB11</f>
        <v>100</v>
      </c>
      <c r="AQ11" s="72">
        <f>'Рейтинговая таблица организаций'!BC11</f>
        <v>100</v>
      </c>
      <c r="AR11" s="72">
        <f>'Рейтинговая таблица организаций'!BD11</f>
        <v>100</v>
      </c>
      <c r="AS11" s="72">
        <f>'Рейтинговая таблица организаций'!BE11</f>
        <v>100</v>
      </c>
      <c r="AT11" s="72" t="str">
        <f t="shared" si="25"/>
        <v>1-274</v>
      </c>
      <c r="AU11" s="72">
        <f t="shared" si="8"/>
        <v>1</v>
      </c>
      <c r="AV11" s="72">
        <f t="shared" si="9"/>
        <v>274</v>
      </c>
      <c r="AW11" s="75" t="str">
        <f t="shared" si="26"/>
        <v>г. Томск</v>
      </c>
      <c r="AX11" s="72">
        <f t="shared" si="27"/>
        <v>8</v>
      </c>
      <c r="AY11" s="72" t="str">
        <f t="shared" si="28"/>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AZ11" s="72">
        <f>'Рейтинговая таблица организаций'!BF11</f>
        <v>94.8</v>
      </c>
      <c r="BA11" s="72" t="str">
        <f t="shared" si="29"/>
        <v>108-122</v>
      </c>
      <c r="BB11" s="72">
        <f t="shared" si="10"/>
        <v>108</v>
      </c>
      <c r="BC11" s="72">
        <f t="shared" si="11"/>
        <v>15</v>
      </c>
    </row>
    <row r="12" spans="1:55">
      <c r="A12" s="72">
        <f>'бланки '!D14</f>
        <v>9</v>
      </c>
      <c r="B12" s="73" t="str">
        <f>'Рейтинговая таблица организаций'!B12</f>
        <v>Муниципальное автономное общеобразовательное учреждение средняя общеобразовательная школа № 47 г. Томска</v>
      </c>
      <c r="C12" s="73" t="str">
        <f>'бланки '!A14</f>
        <v>г. Томск</v>
      </c>
      <c r="D12" s="72">
        <f>'Рейтинговая таблица организаций'!C12</f>
        <v>484</v>
      </c>
      <c r="E12" s="72">
        <f t="shared" si="12"/>
        <v>9</v>
      </c>
      <c r="F12" s="72" t="str">
        <f t="shared" si="13"/>
        <v>Муниципальное автономное общеобразовательное учреждение средняя общеобразовательная школа № 47 г. Томска</v>
      </c>
      <c r="G12" s="72">
        <f>'Рейтинговая таблица организаций'!Q12</f>
        <v>100</v>
      </c>
      <c r="H12" s="72">
        <f>'Рейтинговая таблица организаций'!R12</f>
        <v>100</v>
      </c>
      <c r="I12" s="72">
        <f>'Рейтинговая таблица организаций'!S12</f>
        <v>100</v>
      </c>
      <c r="J12" s="72">
        <f>'Рейтинговая таблица организаций'!T12</f>
        <v>100</v>
      </c>
      <c r="K12" s="72" t="str">
        <f t="shared" si="14"/>
        <v>1-274</v>
      </c>
      <c r="L12" s="72">
        <f t="shared" si="0"/>
        <v>1</v>
      </c>
      <c r="M12" s="72">
        <f t="shared" si="1"/>
        <v>274</v>
      </c>
      <c r="N12" s="72">
        <f t="shared" si="15"/>
        <v>9</v>
      </c>
      <c r="O12" s="72" t="str">
        <f t="shared" si="16"/>
        <v>Муниципальное автономное общеобразовательное учреждение средняя общеобразовательная школа № 47 г. Томска</v>
      </c>
      <c r="P12" s="72">
        <f>'Рейтинговая таблица организаций'!Z12</f>
        <v>100</v>
      </c>
      <c r="Q12" s="72">
        <f>'Рейтинговая таблица организаций'!AB12</f>
        <v>100</v>
      </c>
      <c r="R12" s="72">
        <f>'Рейтинговая таблица организаций'!AC12</f>
        <v>100</v>
      </c>
      <c r="S12" s="72" t="str">
        <f t="shared" si="17"/>
        <v>1-274</v>
      </c>
      <c r="T12" s="72">
        <f t="shared" si="2"/>
        <v>1</v>
      </c>
      <c r="U12" s="72">
        <f t="shared" si="3"/>
        <v>274</v>
      </c>
      <c r="V12" s="72">
        <f t="shared" si="18"/>
        <v>9</v>
      </c>
      <c r="W12" s="72" t="str">
        <f t="shared" si="19"/>
        <v>Муниципальное автономное общеобразовательное учреждение средняя общеобразовательная школа № 47 г. Томска</v>
      </c>
      <c r="X12" s="72">
        <f>'Рейтинговая таблица организаций'!AH12</f>
        <v>20</v>
      </c>
      <c r="Y12" s="72">
        <f>'Рейтинговая таблица организаций'!AI12</f>
        <v>60</v>
      </c>
      <c r="Z12" s="74">
        <f>'Рейтинговая таблица организаций'!AJ12</f>
        <v>100</v>
      </c>
      <c r="AA12" s="72">
        <f>'Рейтинговая таблица организаций'!AK12</f>
        <v>60</v>
      </c>
      <c r="AB12" s="72" t="str">
        <f t="shared" si="20"/>
        <v>222-245</v>
      </c>
      <c r="AC12" s="72">
        <f t="shared" si="4"/>
        <v>222</v>
      </c>
      <c r="AD12" s="72">
        <f t="shared" si="5"/>
        <v>24</v>
      </c>
      <c r="AE12" s="72">
        <f t="shared" si="21"/>
        <v>9</v>
      </c>
      <c r="AF12" s="72" t="str">
        <f t="shared" si="22"/>
        <v>Муниципальное автономное общеобразовательное учреждение средняя общеобразовательная школа № 47 г. Томска</v>
      </c>
      <c r="AG12" s="72">
        <f>'Рейтинговая таблица организаций'!AR12</f>
        <v>100</v>
      </c>
      <c r="AH12" s="72">
        <f>'Рейтинговая таблица организаций'!AS12</f>
        <v>100</v>
      </c>
      <c r="AI12" s="72">
        <f>'Рейтинговая таблица организаций'!AT12</f>
        <v>100</v>
      </c>
      <c r="AJ12" s="72">
        <f>'Рейтинговая таблица организаций'!AU12</f>
        <v>100</v>
      </c>
      <c r="AK12" s="72" t="str">
        <f t="shared" si="23"/>
        <v>1-274</v>
      </c>
      <c r="AL12" s="72">
        <f t="shared" si="6"/>
        <v>1</v>
      </c>
      <c r="AM12" s="72">
        <f t="shared" si="7"/>
        <v>274</v>
      </c>
      <c r="AN12" s="72">
        <f>'бланки '!D14</f>
        <v>9</v>
      </c>
      <c r="AO12" s="72" t="str">
        <f t="shared" si="24"/>
        <v>Муниципальное автономное общеобразовательное учреждение средняя общеобразовательная школа № 47 г. Томска</v>
      </c>
      <c r="AP12" s="72">
        <f>'Рейтинговая таблица организаций'!BB12</f>
        <v>100</v>
      </c>
      <c r="AQ12" s="72">
        <f>'Рейтинговая таблица организаций'!BC12</f>
        <v>100</v>
      </c>
      <c r="AR12" s="72">
        <f>'Рейтинговая таблица организаций'!BD12</f>
        <v>100</v>
      </c>
      <c r="AS12" s="72">
        <f>'Рейтинговая таблица организаций'!BE12</f>
        <v>100</v>
      </c>
      <c r="AT12" s="72" t="str">
        <f t="shared" si="25"/>
        <v>1-274</v>
      </c>
      <c r="AU12" s="72">
        <f t="shared" si="8"/>
        <v>1</v>
      </c>
      <c r="AV12" s="72">
        <f t="shared" si="9"/>
        <v>274</v>
      </c>
      <c r="AW12" s="75" t="str">
        <f t="shared" si="26"/>
        <v>г. Томск</v>
      </c>
      <c r="AX12" s="72">
        <f t="shared" si="27"/>
        <v>9</v>
      </c>
      <c r="AY12" s="72" t="str">
        <f t="shared" si="28"/>
        <v>Муниципальное автономное общеобразовательное учреждение средняя общеобразовательная школа № 47 г. Томска</v>
      </c>
      <c r="AZ12" s="72">
        <f>'Рейтинговая таблица организаций'!BF12</f>
        <v>92</v>
      </c>
      <c r="BA12" s="72" t="str">
        <f t="shared" si="29"/>
        <v>222-245</v>
      </c>
      <c r="BB12" s="72">
        <f t="shared" si="10"/>
        <v>222</v>
      </c>
      <c r="BC12" s="72">
        <f t="shared" si="11"/>
        <v>24</v>
      </c>
    </row>
    <row r="13" spans="1:55">
      <c r="A13" s="72">
        <f>'бланки '!D15</f>
        <v>10</v>
      </c>
      <c r="B13" s="73" t="str">
        <f>'Рейтинговая таблица организаций'!B13</f>
        <v>Муниципальное автономное общеобразовательное учреждение средняя общеобразовательная школа № 43 г.Томска</v>
      </c>
      <c r="C13" s="73" t="str">
        <f>'бланки '!A15</f>
        <v>г. Томск</v>
      </c>
      <c r="D13" s="72">
        <f>'Рейтинговая таблица организаций'!C13</f>
        <v>600</v>
      </c>
      <c r="E13" s="72">
        <f t="shared" si="12"/>
        <v>10</v>
      </c>
      <c r="F13" s="72" t="str">
        <f t="shared" si="13"/>
        <v>Муниципальное автономное общеобразовательное учреждение средняя общеобразовательная школа № 43 г.Томска</v>
      </c>
      <c r="G13" s="72">
        <f>'Рейтинговая таблица организаций'!Q13</f>
        <v>100</v>
      </c>
      <c r="H13" s="72">
        <f>'Рейтинговая таблица организаций'!R13</f>
        <v>100</v>
      </c>
      <c r="I13" s="72">
        <f>'Рейтинговая таблица организаций'!S13</f>
        <v>100</v>
      </c>
      <c r="J13" s="72">
        <f>'Рейтинговая таблица организаций'!T13</f>
        <v>100</v>
      </c>
      <c r="K13" s="72" t="str">
        <f t="shared" si="14"/>
        <v>1-274</v>
      </c>
      <c r="L13" s="72">
        <f t="shared" si="0"/>
        <v>1</v>
      </c>
      <c r="M13" s="72">
        <f t="shared" si="1"/>
        <v>274</v>
      </c>
      <c r="N13" s="72">
        <f t="shared" si="15"/>
        <v>10</v>
      </c>
      <c r="O13" s="72" t="str">
        <f t="shared" si="16"/>
        <v>Муниципальное автономное общеобразовательное учреждение средняя общеобразовательная школа № 43 г.Томска</v>
      </c>
      <c r="P13" s="72">
        <f>'Рейтинговая таблица организаций'!Z13</f>
        <v>100</v>
      </c>
      <c r="Q13" s="72">
        <f>'Рейтинговая таблица организаций'!AB13</f>
        <v>100</v>
      </c>
      <c r="R13" s="72">
        <f>'Рейтинговая таблица организаций'!AC13</f>
        <v>100</v>
      </c>
      <c r="S13" s="72" t="str">
        <f t="shared" si="17"/>
        <v>1-274</v>
      </c>
      <c r="T13" s="72">
        <f t="shared" si="2"/>
        <v>1</v>
      </c>
      <c r="U13" s="72">
        <f t="shared" si="3"/>
        <v>274</v>
      </c>
      <c r="V13" s="72">
        <f t="shared" si="18"/>
        <v>10</v>
      </c>
      <c r="W13" s="72" t="str">
        <f t="shared" si="19"/>
        <v>Муниципальное автономное общеобразовательное учреждение средняя общеобразовательная школа № 43 г.Томска</v>
      </c>
      <c r="X13" s="72">
        <f>'Рейтинговая таблица организаций'!AH13</f>
        <v>20</v>
      </c>
      <c r="Y13" s="72">
        <f>'Рейтинговая таблица организаций'!AI13</f>
        <v>60</v>
      </c>
      <c r="Z13" s="74">
        <f>'Рейтинговая таблица организаций'!AJ13</f>
        <v>100</v>
      </c>
      <c r="AA13" s="72">
        <f>'Рейтинговая таблица организаций'!AK13</f>
        <v>60</v>
      </c>
      <c r="AB13" s="72" t="str">
        <f t="shared" si="20"/>
        <v>222-245</v>
      </c>
      <c r="AC13" s="72">
        <f t="shared" si="4"/>
        <v>222</v>
      </c>
      <c r="AD13" s="72">
        <f t="shared" si="5"/>
        <v>24</v>
      </c>
      <c r="AE13" s="72">
        <f t="shared" si="21"/>
        <v>10</v>
      </c>
      <c r="AF13" s="72" t="str">
        <f t="shared" si="22"/>
        <v>Муниципальное автономное общеобразовательное учреждение средняя общеобразовательная школа № 43 г.Томска</v>
      </c>
      <c r="AG13" s="72">
        <f>'Рейтинговая таблица организаций'!AR13</f>
        <v>100</v>
      </c>
      <c r="AH13" s="72">
        <f>'Рейтинговая таблица организаций'!AS13</f>
        <v>100</v>
      </c>
      <c r="AI13" s="72">
        <f>'Рейтинговая таблица организаций'!AT13</f>
        <v>100</v>
      </c>
      <c r="AJ13" s="72">
        <f>'Рейтинговая таблица организаций'!AU13</f>
        <v>100</v>
      </c>
      <c r="AK13" s="72" t="str">
        <f t="shared" si="23"/>
        <v>1-274</v>
      </c>
      <c r="AL13" s="72">
        <f t="shared" si="6"/>
        <v>1</v>
      </c>
      <c r="AM13" s="72">
        <f t="shared" si="7"/>
        <v>274</v>
      </c>
      <c r="AN13" s="72">
        <f>'бланки '!D15</f>
        <v>10</v>
      </c>
      <c r="AO13" s="72" t="str">
        <f t="shared" si="24"/>
        <v>Муниципальное автономное общеобразовательное учреждение средняя общеобразовательная школа № 43 г.Томска</v>
      </c>
      <c r="AP13" s="72">
        <f>'Рейтинговая таблица организаций'!BB13</f>
        <v>100</v>
      </c>
      <c r="AQ13" s="72">
        <f>'Рейтинговая таблица организаций'!BC13</f>
        <v>100</v>
      </c>
      <c r="AR13" s="72">
        <f>'Рейтинговая таблица организаций'!BD13</f>
        <v>100</v>
      </c>
      <c r="AS13" s="72">
        <f>'Рейтинговая таблица организаций'!BE13</f>
        <v>100</v>
      </c>
      <c r="AT13" s="72" t="str">
        <f t="shared" si="25"/>
        <v>1-274</v>
      </c>
      <c r="AU13" s="72">
        <f t="shared" si="8"/>
        <v>1</v>
      </c>
      <c r="AV13" s="72">
        <f t="shared" si="9"/>
        <v>274</v>
      </c>
      <c r="AW13" s="75" t="str">
        <f t="shared" si="26"/>
        <v>г. Томск</v>
      </c>
      <c r="AX13" s="72">
        <f t="shared" si="27"/>
        <v>10</v>
      </c>
      <c r="AY13" s="72" t="str">
        <f t="shared" si="28"/>
        <v>Муниципальное автономное общеобразовательное учреждение средняя общеобразовательная школа № 43 г.Томска</v>
      </c>
      <c r="AZ13" s="72">
        <f>'Рейтинговая таблица организаций'!BF13</f>
        <v>92</v>
      </c>
      <c r="BA13" s="72" t="str">
        <f t="shared" si="29"/>
        <v>222-245</v>
      </c>
      <c r="BB13" s="72">
        <f t="shared" si="10"/>
        <v>222</v>
      </c>
      <c r="BC13" s="72">
        <f t="shared" si="11"/>
        <v>24</v>
      </c>
    </row>
    <row r="14" spans="1:55">
      <c r="A14" s="72">
        <f>'бланки '!D16</f>
        <v>11</v>
      </c>
      <c r="B14" s="73" t="str">
        <f>'Рейтинговая таблица организаций'!B14</f>
        <v>Муниципальное автономное общеобразовательное учреждение средняя общеобразовательная школа № 64 г.Томска</v>
      </c>
      <c r="C14" s="73" t="str">
        <f>'бланки '!A16</f>
        <v>г. Томск</v>
      </c>
      <c r="D14" s="72">
        <f>'Рейтинговая таблица организаций'!C14</f>
        <v>287</v>
      </c>
      <c r="E14" s="72">
        <f t="shared" si="12"/>
        <v>11</v>
      </c>
      <c r="F14" s="72" t="str">
        <f t="shared" si="13"/>
        <v>Муниципальное автономное общеобразовательное учреждение средняя общеобразовательная школа № 64 г.Томска</v>
      </c>
      <c r="G14" s="72">
        <f>'Рейтинговая таблица организаций'!Q14</f>
        <v>100</v>
      </c>
      <c r="H14" s="72">
        <f>'Рейтинговая таблица организаций'!R14</f>
        <v>100</v>
      </c>
      <c r="I14" s="72">
        <f>'Рейтинговая таблица организаций'!S14</f>
        <v>100</v>
      </c>
      <c r="J14" s="72">
        <f>'Рейтинговая таблица организаций'!T14</f>
        <v>100</v>
      </c>
      <c r="K14" s="72" t="str">
        <f t="shared" si="14"/>
        <v>1-274</v>
      </c>
      <c r="L14" s="72">
        <f t="shared" si="0"/>
        <v>1</v>
      </c>
      <c r="M14" s="72">
        <f t="shared" si="1"/>
        <v>274</v>
      </c>
      <c r="N14" s="72">
        <f t="shared" si="15"/>
        <v>11</v>
      </c>
      <c r="O14" s="72" t="str">
        <f t="shared" si="16"/>
        <v>Муниципальное автономное общеобразовательное учреждение средняя общеобразовательная школа № 64 г.Томска</v>
      </c>
      <c r="P14" s="72">
        <f>'Рейтинговая таблица организаций'!Z14</f>
        <v>100</v>
      </c>
      <c r="Q14" s="72">
        <f>'Рейтинговая таблица организаций'!AB14</f>
        <v>100</v>
      </c>
      <c r="R14" s="72">
        <f>'Рейтинговая таблица организаций'!AC14</f>
        <v>100</v>
      </c>
      <c r="S14" s="72" t="str">
        <f t="shared" si="17"/>
        <v>1-274</v>
      </c>
      <c r="T14" s="72">
        <f t="shared" si="2"/>
        <v>1</v>
      </c>
      <c r="U14" s="72">
        <f t="shared" si="3"/>
        <v>274</v>
      </c>
      <c r="V14" s="72">
        <f t="shared" si="18"/>
        <v>11</v>
      </c>
      <c r="W14" s="72" t="str">
        <f t="shared" si="19"/>
        <v>Муниципальное автономное общеобразовательное учреждение средняя общеобразовательная школа № 64 г.Томска</v>
      </c>
      <c r="X14" s="72">
        <f>'Рейтинговая таблица организаций'!AH14</f>
        <v>20</v>
      </c>
      <c r="Y14" s="72">
        <f>'Рейтинговая таблица организаций'!AI14</f>
        <v>60</v>
      </c>
      <c r="Z14" s="74">
        <f>'Рейтинговая таблица организаций'!AJ14</f>
        <v>100</v>
      </c>
      <c r="AA14" s="72">
        <f>'Рейтинговая таблица организаций'!AK14</f>
        <v>60</v>
      </c>
      <c r="AB14" s="72" t="str">
        <f t="shared" si="20"/>
        <v>222-245</v>
      </c>
      <c r="AC14" s="72">
        <f t="shared" si="4"/>
        <v>222</v>
      </c>
      <c r="AD14" s="72">
        <f t="shared" si="5"/>
        <v>24</v>
      </c>
      <c r="AE14" s="72">
        <f t="shared" si="21"/>
        <v>11</v>
      </c>
      <c r="AF14" s="72" t="str">
        <f t="shared" si="22"/>
        <v>Муниципальное автономное общеобразовательное учреждение средняя общеобразовательная школа № 64 г.Томска</v>
      </c>
      <c r="AG14" s="72">
        <f>'Рейтинговая таблица организаций'!AR14</f>
        <v>100</v>
      </c>
      <c r="AH14" s="72">
        <f>'Рейтинговая таблица организаций'!AS14</f>
        <v>100</v>
      </c>
      <c r="AI14" s="72">
        <f>'Рейтинговая таблица организаций'!AT14</f>
        <v>100</v>
      </c>
      <c r="AJ14" s="72">
        <f>'Рейтинговая таблица организаций'!AU14</f>
        <v>100</v>
      </c>
      <c r="AK14" s="72" t="str">
        <f t="shared" si="23"/>
        <v>1-274</v>
      </c>
      <c r="AL14" s="72">
        <f t="shared" si="6"/>
        <v>1</v>
      </c>
      <c r="AM14" s="72">
        <f t="shared" si="7"/>
        <v>274</v>
      </c>
      <c r="AN14" s="72">
        <f>'бланки '!D16</f>
        <v>11</v>
      </c>
      <c r="AO14" s="72" t="str">
        <f t="shared" si="24"/>
        <v>Муниципальное автономное общеобразовательное учреждение средняя общеобразовательная школа № 64 г.Томска</v>
      </c>
      <c r="AP14" s="72">
        <f>'Рейтинговая таблица организаций'!BB14</f>
        <v>100</v>
      </c>
      <c r="AQ14" s="72">
        <f>'Рейтинговая таблица организаций'!BC14</f>
        <v>100</v>
      </c>
      <c r="AR14" s="72">
        <f>'Рейтинговая таблица организаций'!BD14</f>
        <v>100</v>
      </c>
      <c r="AS14" s="72">
        <f>'Рейтинговая таблица организаций'!BE14</f>
        <v>100</v>
      </c>
      <c r="AT14" s="72" t="str">
        <f t="shared" si="25"/>
        <v>1-274</v>
      </c>
      <c r="AU14" s="72">
        <f t="shared" si="8"/>
        <v>1</v>
      </c>
      <c r="AV14" s="72">
        <f t="shared" si="9"/>
        <v>274</v>
      </c>
      <c r="AW14" s="75" t="str">
        <f t="shared" si="26"/>
        <v>г. Томск</v>
      </c>
      <c r="AX14" s="72">
        <f t="shared" si="27"/>
        <v>11</v>
      </c>
      <c r="AY14" s="72" t="str">
        <f t="shared" si="28"/>
        <v>Муниципальное автономное общеобразовательное учреждение средняя общеобразовательная школа № 64 г.Томска</v>
      </c>
      <c r="AZ14" s="72">
        <f>'Рейтинговая таблица организаций'!BF14</f>
        <v>92</v>
      </c>
      <c r="BA14" s="72" t="str">
        <f t="shared" si="29"/>
        <v>222-245</v>
      </c>
      <c r="BB14" s="72">
        <f t="shared" si="10"/>
        <v>222</v>
      </c>
      <c r="BC14" s="72">
        <f t="shared" si="11"/>
        <v>24</v>
      </c>
    </row>
    <row r="15" spans="1:55">
      <c r="A15" s="72">
        <f>'бланки '!D17</f>
        <v>12</v>
      </c>
      <c r="B15" s="73" t="str">
        <f>'Рейтинговая таблица организаций'!B15</f>
        <v>Муниципальное автономное общеобразовательное учреждение средняя общеобразовательная школа № 40 г.Томска</v>
      </c>
      <c r="C15" s="73" t="str">
        <f>'бланки '!A17</f>
        <v>г. Томск</v>
      </c>
      <c r="D15" s="72">
        <f>'Рейтинговая таблица организаций'!C15</f>
        <v>600</v>
      </c>
      <c r="E15" s="72">
        <f t="shared" si="12"/>
        <v>12</v>
      </c>
      <c r="F15" s="72" t="str">
        <f t="shared" si="13"/>
        <v>Муниципальное автономное общеобразовательное учреждение средняя общеобразовательная школа № 40 г.Томска</v>
      </c>
      <c r="G15" s="72">
        <f>'Рейтинговая таблица организаций'!Q15</f>
        <v>100</v>
      </c>
      <c r="H15" s="72">
        <f>'Рейтинговая таблица организаций'!R15</f>
        <v>100</v>
      </c>
      <c r="I15" s="72">
        <f>'Рейтинговая таблица организаций'!S15</f>
        <v>100</v>
      </c>
      <c r="J15" s="72">
        <f>'Рейтинговая таблица организаций'!T15</f>
        <v>100</v>
      </c>
      <c r="K15" s="72" t="str">
        <f t="shared" si="14"/>
        <v>1-274</v>
      </c>
      <c r="L15" s="72">
        <f t="shared" si="0"/>
        <v>1</v>
      </c>
      <c r="M15" s="72">
        <f t="shared" si="1"/>
        <v>274</v>
      </c>
      <c r="N15" s="72">
        <f t="shared" si="15"/>
        <v>12</v>
      </c>
      <c r="O15" s="72" t="str">
        <f t="shared" si="16"/>
        <v>Муниципальное автономное общеобразовательное учреждение средняя общеобразовательная школа № 40 г.Томска</v>
      </c>
      <c r="P15" s="72">
        <f>'Рейтинговая таблица организаций'!Z15</f>
        <v>100</v>
      </c>
      <c r="Q15" s="72">
        <f>'Рейтинговая таблица организаций'!AB15</f>
        <v>100</v>
      </c>
      <c r="R15" s="72">
        <f>'Рейтинговая таблица организаций'!AC15</f>
        <v>100</v>
      </c>
      <c r="S15" s="72" t="str">
        <f t="shared" si="17"/>
        <v>1-274</v>
      </c>
      <c r="T15" s="72">
        <f t="shared" si="2"/>
        <v>1</v>
      </c>
      <c r="U15" s="72">
        <f t="shared" si="3"/>
        <v>274</v>
      </c>
      <c r="V15" s="72">
        <f t="shared" si="18"/>
        <v>12</v>
      </c>
      <c r="W15" s="72" t="str">
        <f t="shared" si="19"/>
        <v>Муниципальное автономное общеобразовательное учреждение средняя общеобразовательная школа № 40 г.Томска</v>
      </c>
      <c r="X15" s="72">
        <f>'Рейтинговая таблица организаций'!AH15</f>
        <v>60</v>
      </c>
      <c r="Y15" s="72">
        <f>'Рейтинговая таблица организаций'!AI15</f>
        <v>100</v>
      </c>
      <c r="Z15" s="74">
        <f>'Рейтинговая таблица организаций'!AJ15</f>
        <v>100</v>
      </c>
      <c r="AA15" s="72">
        <f>'Рейтинговая таблица организаций'!AK15</f>
        <v>88</v>
      </c>
      <c r="AB15" s="72" t="str">
        <f t="shared" si="20"/>
        <v>33-43</v>
      </c>
      <c r="AC15" s="72">
        <f t="shared" si="4"/>
        <v>33</v>
      </c>
      <c r="AD15" s="72">
        <f t="shared" si="5"/>
        <v>11</v>
      </c>
      <c r="AE15" s="72">
        <f t="shared" si="21"/>
        <v>12</v>
      </c>
      <c r="AF15" s="72" t="str">
        <f t="shared" si="22"/>
        <v>Муниципальное автономное общеобразовательное учреждение средняя общеобразовательная школа № 40 г.Томска</v>
      </c>
      <c r="AG15" s="72">
        <f>'Рейтинговая таблица организаций'!AR15</f>
        <v>100</v>
      </c>
      <c r="AH15" s="72">
        <f>'Рейтинговая таблица организаций'!AS15</f>
        <v>100</v>
      </c>
      <c r="AI15" s="72">
        <f>'Рейтинговая таблица организаций'!AT15</f>
        <v>100</v>
      </c>
      <c r="AJ15" s="72">
        <f>'Рейтинговая таблица организаций'!AU15</f>
        <v>100</v>
      </c>
      <c r="AK15" s="72" t="str">
        <f t="shared" si="23"/>
        <v>1-274</v>
      </c>
      <c r="AL15" s="72">
        <f t="shared" si="6"/>
        <v>1</v>
      </c>
      <c r="AM15" s="72">
        <f t="shared" si="7"/>
        <v>274</v>
      </c>
      <c r="AN15" s="72">
        <f>'бланки '!D17</f>
        <v>12</v>
      </c>
      <c r="AO15" s="72" t="str">
        <f t="shared" si="24"/>
        <v>Муниципальное автономное общеобразовательное учреждение средняя общеобразовательная школа № 40 г.Томска</v>
      </c>
      <c r="AP15" s="72">
        <f>'Рейтинговая таблица организаций'!BB15</f>
        <v>100</v>
      </c>
      <c r="AQ15" s="72">
        <f>'Рейтинговая таблица организаций'!BC15</f>
        <v>100</v>
      </c>
      <c r="AR15" s="72">
        <f>'Рейтинговая таблица организаций'!BD15</f>
        <v>100</v>
      </c>
      <c r="AS15" s="72">
        <f>'Рейтинговая таблица организаций'!BE15</f>
        <v>100</v>
      </c>
      <c r="AT15" s="72" t="str">
        <f t="shared" si="25"/>
        <v>1-274</v>
      </c>
      <c r="AU15" s="72">
        <f t="shared" si="8"/>
        <v>1</v>
      </c>
      <c r="AV15" s="72">
        <f t="shared" si="9"/>
        <v>274</v>
      </c>
      <c r="AW15" s="75" t="str">
        <f t="shared" si="26"/>
        <v>г. Томск</v>
      </c>
      <c r="AX15" s="72">
        <f t="shared" si="27"/>
        <v>12</v>
      </c>
      <c r="AY15" s="72" t="str">
        <f t="shared" si="28"/>
        <v>Муниципальное автономное общеобразовательное учреждение средняя общеобразовательная школа № 40 г.Томска</v>
      </c>
      <c r="AZ15" s="72">
        <f>'Рейтинговая таблица организаций'!BF15</f>
        <v>97.6</v>
      </c>
      <c r="BA15" s="72" t="str">
        <f t="shared" si="29"/>
        <v>33-43</v>
      </c>
      <c r="BB15" s="72">
        <f t="shared" si="10"/>
        <v>33</v>
      </c>
      <c r="BC15" s="72">
        <f t="shared" si="11"/>
        <v>11</v>
      </c>
    </row>
    <row r="16" spans="1:55">
      <c r="A16" s="72">
        <f>'бланки '!D18</f>
        <v>13</v>
      </c>
      <c r="B16" s="73" t="str">
        <f>'Рейтинговая таблица организаций'!B16</f>
        <v>Муниципальное автономное общеобразовательное учреждение средняя общеобразовательная школа № 53 г.Томска</v>
      </c>
      <c r="C16" s="73" t="str">
        <f>'бланки '!A18</f>
        <v>г. Томск</v>
      </c>
      <c r="D16" s="72">
        <f>'Рейтинговая таблица организаций'!C16</f>
        <v>600</v>
      </c>
      <c r="E16" s="72">
        <f t="shared" si="12"/>
        <v>13</v>
      </c>
      <c r="F16" s="72" t="str">
        <f t="shared" si="13"/>
        <v>Муниципальное автономное общеобразовательное учреждение средняя общеобразовательная школа № 53 г.Томска</v>
      </c>
      <c r="G16" s="72">
        <f>'Рейтинговая таблица организаций'!Q16</f>
        <v>100</v>
      </c>
      <c r="H16" s="72">
        <f>'Рейтинговая таблица организаций'!R16</f>
        <v>100</v>
      </c>
      <c r="I16" s="72">
        <f>'Рейтинговая таблица организаций'!S16</f>
        <v>100</v>
      </c>
      <c r="J16" s="72">
        <f>'Рейтинговая таблица организаций'!T16</f>
        <v>100</v>
      </c>
      <c r="K16" s="72" t="str">
        <f t="shared" si="14"/>
        <v>1-274</v>
      </c>
      <c r="L16" s="72">
        <f t="shared" si="0"/>
        <v>1</v>
      </c>
      <c r="M16" s="72">
        <f t="shared" si="1"/>
        <v>274</v>
      </c>
      <c r="N16" s="72">
        <f t="shared" si="15"/>
        <v>13</v>
      </c>
      <c r="O16" s="72" t="str">
        <f t="shared" si="16"/>
        <v>Муниципальное автономное общеобразовательное учреждение средняя общеобразовательная школа № 53 г.Томска</v>
      </c>
      <c r="P16" s="72">
        <f>'Рейтинговая таблица организаций'!Z16</f>
        <v>100</v>
      </c>
      <c r="Q16" s="72">
        <f>'Рейтинговая таблица организаций'!AB16</f>
        <v>100</v>
      </c>
      <c r="R16" s="72">
        <f>'Рейтинговая таблица организаций'!AC16</f>
        <v>100</v>
      </c>
      <c r="S16" s="72" t="str">
        <f t="shared" si="17"/>
        <v>1-274</v>
      </c>
      <c r="T16" s="72">
        <f t="shared" si="2"/>
        <v>1</v>
      </c>
      <c r="U16" s="72">
        <f t="shared" si="3"/>
        <v>274</v>
      </c>
      <c r="V16" s="72">
        <f t="shared" si="18"/>
        <v>13</v>
      </c>
      <c r="W16" s="72" t="str">
        <f t="shared" si="19"/>
        <v>Муниципальное автономное общеобразовательное учреждение средняя общеобразовательная школа № 53 г.Томска</v>
      </c>
      <c r="X16" s="72">
        <f>'Рейтинговая таблица организаций'!AH16</f>
        <v>40</v>
      </c>
      <c r="Y16" s="72">
        <f>'Рейтинговая таблица организаций'!AI16</f>
        <v>60</v>
      </c>
      <c r="Z16" s="74">
        <f>'Рейтинговая таблица организаций'!AJ16</f>
        <v>100</v>
      </c>
      <c r="AA16" s="72">
        <f>'Рейтинговая таблица организаций'!AK16</f>
        <v>66</v>
      </c>
      <c r="AB16" s="72" t="str">
        <f t="shared" si="20"/>
        <v>174-198</v>
      </c>
      <c r="AC16" s="72">
        <f t="shared" si="4"/>
        <v>174</v>
      </c>
      <c r="AD16" s="72">
        <f t="shared" si="5"/>
        <v>25</v>
      </c>
      <c r="AE16" s="72">
        <f t="shared" si="21"/>
        <v>13</v>
      </c>
      <c r="AF16" s="72" t="str">
        <f t="shared" si="22"/>
        <v>Муниципальное автономное общеобразовательное учреждение средняя общеобразовательная школа № 53 г.Томска</v>
      </c>
      <c r="AG16" s="72">
        <f>'Рейтинговая таблица организаций'!AR16</f>
        <v>100</v>
      </c>
      <c r="AH16" s="72">
        <f>'Рейтинговая таблица организаций'!AS16</f>
        <v>100</v>
      </c>
      <c r="AI16" s="72">
        <f>'Рейтинговая таблица организаций'!AT16</f>
        <v>100</v>
      </c>
      <c r="AJ16" s="72">
        <f>'Рейтинговая таблица организаций'!AU16</f>
        <v>100</v>
      </c>
      <c r="AK16" s="72" t="str">
        <f t="shared" si="23"/>
        <v>1-274</v>
      </c>
      <c r="AL16" s="72">
        <f t="shared" si="6"/>
        <v>1</v>
      </c>
      <c r="AM16" s="72">
        <f t="shared" si="7"/>
        <v>274</v>
      </c>
      <c r="AN16" s="72">
        <f>'бланки '!D18</f>
        <v>13</v>
      </c>
      <c r="AO16" s="72" t="str">
        <f t="shared" si="24"/>
        <v>Муниципальное автономное общеобразовательное учреждение средняя общеобразовательная школа № 53 г.Томска</v>
      </c>
      <c r="AP16" s="72">
        <f>'Рейтинговая таблица организаций'!BB16</f>
        <v>100</v>
      </c>
      <c r="AQ16" s="72">
        <f>'Рейтинговая таблица организаций'!BC16</f>
        <v>100</v>
      </c>
      <c r="AR16" s="72">
        <f>'Рейтинговая таблица организаций'!BD16</f>
        <v>100</v>
      </c>
      <c r="AS16" s="72">
        <f>'Рейтинговая таблица организаций'!BE16</f>
        <v>100</v>
      </c>
      <c r="AT16" s="72" t="str">
        <f t="shared" si="25"/>
        <v>1-274</v>
      </c>
      <c r="AU16" s="72">
        <f t="shared" si="8"/>
        <v>1</v>
      </c>
      <c r="AV16" s="72">
        <f t="shared" si="9"/>
        <v>274</v>
      </c>
      <c r="AW16" s="75" t="str">
        <f t="shared" si="26"/>
        <v>г. Томск</v>
      </c>
      <c r="AX16" s="72">
        <f t="shared" si="27"/>
        <v>13</v>
      </c>
      <c r="AY16" s="72" t="str">
        <f t="shared" si="28"/>
        <v>Муниципальное автономное общеобразовательное учреждение средняя общеобразовательная школа № 53 г.Томска</v>
      </c>
      <c r="AZ16" s="72">
        <f>'Рейтинговая таблица организаций'!BF16</f>
        <v>93.2</v>
      </c>
      <c r="BA16" s="72" t="str">
        <f t="shared" si="29"/>
        <v>174-198</v>
      </c>
      <c r="BB16" s="72">
        <f t="shared" si="10"/>
        <v>174</v>
      </c>
      <c r="BC16" s="72">
        <f t="shared" si="11"/>
        <v>25</v>
      </c>
    </row>
    <row r="17" spans="1:55">
      <c r="A17" s="72">
        <f>'бланки '!D19</f>
        <v>14</v>
      </c>
      <c r="B17" s="73" t="str">
        <f>'Рейтинговая таблица организаций'!B17</f>
        <v>Муниципальное автономное общеобразовательное учреждение гимназия № 13 г. Томска</v>
      </c>
      <c r="C17" s="73" t="str">
        <f>'бланки '!A19</f>
        <v>г. Томск</v>
      </c>
      <c r="D17" s="72">
        <f>'Рейтинговая таблица организаций'!C17</f>
        <v>600</v>
      </c>
      <c r="E17" s="72">
        <f t="shared" si="12"/>
        <v>14</v>
      </c>
      <c r="F17" s="72" t="str">
        <f t="shared" si="13"/>
        <v>Муниципальное автономное общеобразовательное учреждение гимназия № 13 г. Томска</v>
      </c>
      <c r="G17" s="72">
        <f>'Рейтинговая таблица организаций'!Q17</f>
        <v>100</v>
      </c>
      <c r="H17" s="72">
        <f>'Рейтинговая таблица организаций'!R17</f>
        <v>100</v>
      </c>
      <c r="I17" s="72">
        <f>'Рейтинговая таблица организаций'!S17</f>
        <v>100</v>
      </c>
      <c r="J17" s="72">
        <f>'Рейтинговая таблица организаций'!T17</f>
        <v>100</v>
      </c>
      <c r="K17" s="72" t="str">
        <f t="shared" si="14"/>
        <v>1-274</v>
      </c>
      <c r="L17" s="72">
        <f t="shared" si="0"/>
        <v>1</v>
      </c>
      <c r="M17" s="72">
        <f t="shared" si="1"/>
        <v>274</v>
      </c>
      <c r="N17" s="72">
        <f t="shared" si="15"/>
        <v>14</v>
      </c>
      <c r="O17" s="72" t="str">
        <f t="shared" si="16"/>
        <v>Муниципальное автономное общеобразовательное учреждение гимназия № 13 г. Томска</v>
      </c>
      <c r="P17" s="72">
        <f>'Рейтинговая таблица организаций'!Z17</f>
        <v>100</v>
      </c>
      <c r="Q17" s="72">
        <f>'Рейтинговая таблица организаций'!AB17</f>
        <v>100</v>
      </c>
      <c r="R17" s="72">
        <f>'Рейтинговая таблица организаций'!AC17</f>
        <v>100</v>
      </c>
      <c r="S17" s="72" t="str">
        <f t="shared" si="17"/>
        <v>1-274</v>
      </c>
      <c r="T17" s="72">
        <f t="shared" si="2"/>
        <v>1</v>
      </c>
      <c r="U17" s="72">
        <f t="shared" si="3"/>
        <v>274</v>
      </c>
      <c r="V17" s="72">
        <f t="shared" si="18"/>
        <v>14</v>
      </c>
      <c r="W17" s="72" t="str">
        <f t="shared" si="19"/>
        <v>Муниципальное автономное общеобразовательное учреждение гимназия № 13 г. Томска</v>
      </c>
      <c r="X17" s="72">
        <f>'Рейтинговая таблица организаций'!AH17</f>
        <v>100</v>
      </c>
      <c r="Y17" s="72">
        <f>'Рейтинговая таблица организаций'!AI17</f>
        <v>100</v>
      </c>
      <c r="Z17" s="74">
        <f>'Рейтинговая таблица организаций'!AJ17</f>
        <v>100</v>
      </c>
      <c r="AA17" s="72">
        <f>'Рейтинговая таблица организаций'!AK17</f>
        <v>100</v>
      </c>
      <c r="AB17" s="72" t="str">
        <f t="shared" si="20"/>
        <v>1-11</v>
      </c>
      <c r="AC17" s="72">
        <f t="shared" si="4"/>
        <v>1</v>
      </c>
      <c r="AD17" s="72">
        <f t="shared" si="5"/>
        <v>11</v>
      </c>
      <c r="AE17" s="72">
        <f t="shared" si="21"/>
        <v>14</v>
      </c>
      <c r="AF17" s="72" t="str">
        <f t="shared" si="22"/>
        <v>Муниципальное автономное общеобразовательное учреждение гимназия № 13 г. Томска</v>
      </c>
      <c r="AG17" s="72">
        <f>'Рейтинговая таблица организаций'!AR17</f>
        <v>100</v>
      </c>
      <c r="AH17" s="72">
        <f>'Рейтинговая таблица организаций'!AS17</f>
        <v>100</v>
      </c>
      <c r="AI17" s="72">
        <f>'Рейтинговая таблица организаций'!AT17</f>
        <v>100</v>
      </c>
      <c r="AJ17" s="72">
        <f>'Рейтинговая таблица организаций'!AU17</f>
        <v>100</v>
      </c>
      <c r="AK17" s="72" t="str">
        <f t="shared" si="23"/>
        <v>1-274</v>
      </c>
      <c r="AL17" s="72">
        <f t="shared" si="6"/>
        <v>1</v>
      </c>
      <c r="AM17" s="72">
        <f t="shared" si="7"/>
        <v>274</v>
      </c>
      <c r="AN17" s="72">
        <f>'бланки '!D19</f>
        <v>14</v>
      </c>
      <c r="AO17" s="72" t="str">
        <f t="shared" si="24"/>
        <v>Муниципальное автономное общеобразовательное учреждение гимназия № 13 г. Томска</v>
      </c>
      <c r="AP17" s="72">
        <f>'Рейтинговая таблица организаций'!BB17</f>
        <v>100</v>
      </c>
      <c r="AQ17" s="72">
        <f>'Рейтинговая таблица организаций'!BC17</f>
        <v>100</v>
      </c>
      <c r="AR17" s="72">
        <f>'Рейтинговая таблица организаций'!BD17</f>
        <v>100</v>
      </c>
      <c r="AS17" s="72">
        <f>'Рейтинговая таблица организаций'!BE17</f>
        <v>100</v>
      </c>
      <c r="AT17" s="72" t="str">
        <f t="shared" si="25"/>
        <v>1-274</v>
      </c>
      <c r="AU17" s="72">
        <f t="shared" si="8"/>
        <v>1</v>
      </c>
      <c r="AV17" s="72">
        <f t="shared" si="9"/>
        <v>274</v>
      </c>
      <c r="AW17" s="75" t="str">
        <f t="shared" si="26"/>
        <v>г. Томск</v>
      </c>
      <c r="AX17" s="72">
        <f t="shared" si="27"/>
        <v>14</v>
      </c>
      <c r="AY17" s="72" t="str">
        <f t="shared" si="28"/>
        <v>Муниципальное автономное общеобразовательное учреждение гимназия № 13 г. Томска</v>
      </c>
      <c r="AZ17" s="72">
        <f>'Рейтинговая таблица организаций'!BF17</f>
        <v>100</v>
      </c>
      <c r="BA17" s="72" t="str">
        <f t="shared" si="29"/>
        <v>1-11</v>
      </c>
      <c r="BB17" s="72">
        <f t="shared" si="10"/>
        <v>1</v>
      </c>
      <c r="BC17" s="72">
        <f t="shared" si="11"/>
        <v>11</v>
      </c>
    </row>
    <row r="18" spans="1:55">
      <c r="A18" s="72">
        <f>'бланки '!D20</f>
        <v>15</v>
      </c>
      <c r="B18" s="73" t="str">
        <f>'Рейтинговая таблица организаций'!B18</f>
        <v>Муниципальное автономное общеобразовательное учреждение средняя общеобразовательная школа № 31 г. Томска</v>
      </c>
      <c r="C18" s="73" t="str">
        <f>'бланки '!A20</f>
        <v>г. Томск</v>
      </c>
      <c r="D18" s="72">
        <f>'Рейтинговая таблица организаций'!C18</f>
        <v>241</v>
      </c>
      <c r="E18" s="72">
        <f t="shared" si="12"/>
        <v>15</v>
      </c>
      <c r="F18" s="72" t="str">
        <f t="shared" si="13"/>
        <v>Муниципальное автономное общеобразовательное учреждение средняя общеобразовательная школа № 31 г. Томска</v>
      </c>
      <c r="G18" s="72">
        <f>'Рейтинговая таблица организаций'!Q18</f>
        <v>100</v>
      </c>
      <c r="H18" s="72">
        <f>'Рейтинговая таблица организаций'!R18</f>
        <v>100</v>
      </c>
      <c r="I18" s="72">
        <f>'Рейтинговая таблица организаций'!S18</f>
        <v>100</v>
      </c>
      <c r="J18" s="72">
        <f>'Рейтинговая таблица организаций'!T18</f>
        <v>100</v>
      </c>
      <c r="K18" s="72" t="str">
        <f t="shared" si="14"/>
        <v>1-274</v>
      </c>
      <c r="L18" s="72">
        <f t="shared" si="0"/>
        <v>1</v>
      </c>
      <c r="M18" s="72">
        <f t="shared" si="1"/>
        <v>274</v>
      </c>
      <c r="N18" s="72">
        <f t="shared" si="15"/>
        <v>15</v>
      </c>
      <c r="O18" s="72" t="str">
        <f t="shared" si="16"/>
        <v>Муниципальное автономное общеобразовательное учреждение средняя общеобразовательная школа № 31 г. Томска</v>
      </c>
      <c r="P18" s="72">
        <f>'Рейтинговая таблица организаций'!Z18</f>
        <v>100</v>
      </c>
      <c r="Q18" s="72">
        <f>'Рейтинговая таблица организаций'!AB18</f>
        <v>100</v>
      </c>
      <c r="R18" s="72">
        <f>'Рейтинговая таблица организаций'!AC18</f>
        <v>100</v>
      </c>
      <c r="S18" s="72" t="str">
        <f t="shared" si="17"/>
        <v>1-274</v>
      </c>
      <c r="T18" s="72">
        <f t="shared" si="2"/>
        <v>1</v>
      </c>
      <c r="U18" s="72">
        <f t="shared" si="3"/>
        <v>274</v>
      </c>
      <c r="V18" s="72">
        <f t="shared" si="18"/>
        <v>15</v>
      </c>
      <c r="W18" s="72" t="str">
        <f t="shared" si="19"/>
        <v>Муниципальное автономное общеобразовательное учреждение средняя общеобразовательная школа № 31 г. Томска</v>
      </c>
      <c r="X18" s="72">
        <f>'Рейтинговая таблица организаций'!AH18</f>
        <v>20</v>
      </c>
      <c r="Y18" s="72">
        <f>'Рейтинговая таблица организаций'!AI18</f>
        <v>100</v>
      </c>
      <c r="Z18" s="74">
        <f>'Рейтинговая таблица организаций'!AJ18</f>
        <v>100</v>
      </c>
      <c r="AA18" s="72">
        <f>'Рейтинговая таблица организаций'!AK18</f>
        <v>76</v>
      </c>
      <c r="AB18" s="72" t="str">
        <f t="shared" si="20"/>
        <v>97-107</v>
      </c>
      <c r="AC18" s="72">
        <f t="shared" si="4"/>
        <v>97</v>
      </c>
      <c r="AD18" s="72">
        <f t="shared" si="5"/>
        <v>11</v>
      </c>
      <c r="AE18" s="72">
        <f t="shared" si="21"/>
        <v>15</v>
      </c>
      <c r="AF18" s="72" t="str">
        <f t="shared" si="22"/>
        <v>Муниципальное автономное общеобразовательное учреждение средняя общеобразовательная школа № 31 г. Томска</v>
      </c>
      <c r="AG18" s="72">
        <f>'Рейтинговая таблица организаций'!AR18</f>
        <v>100</v>
      </c>
      <c r="AH18" s="72">
        <f>'Рейтинговая таблица организаций'!AS18</f>
        <v>100</v>
      </c>
      <c r="AI18" s="72">
        <f>'Рейтинговая таблица организаций'!AT18</f>
        <v>100</v>
      </c>
      <c r="AJ18" s="72">
        <f>'Рейтинговая таблица организаций'!AU18</f>
        <v>100</v>
      </c>
      <c r="AK18" s="72" t="str">
        <f t="shared" si="23"/>
        <v>1-274</v>
      </c>
      <c r="AL18" s="72">
        <f t="shared" si="6"/>
        <v>1</v>
      </c>
      <c r="AM18" s="72">
        <f t="shared" si="7"/>
        <v>274</v>
      </c>
      <c r="AN18" s="72">
        <f>'бланки '!D20</f>
        <v>15</v>
      </c>
      <c r="AO18" s="72" t="str">
        <f t="shared" si="24"/>
        <v>Муниципальное автономное общеобразовательное учреждение средняя общеобразовательная школа № 31 г. Томска</v>
      </c>
      <c r="AP18" s="72">
        <f>'Рейтинговая таблица организаций'!BB18</f>
        <v>100</v>
      </c>
      <c r="AQ18" s="72">
        <f>'Рейтинговая таблица организаций'!BC18</f>
        <v>100</v>
      </c>
      <c r="AR18" s="72">
        <f>'Рейтинговая таблица организаций'!BD18</f>
        <v>100</v>
      </c>
      <c r="AS18" s="72">
        <f>'Рейтинговая таблица организаций'!BE18</f>
        <v>100</v>
      </c>
      <c r="AT18" s="72" t="str">
        <f t="shared" si="25"/>
        <v>1-274</v>
      </c>
      <c r="AU18" s="72">
        <f t="shared" si="8"/>
        <v>1</v>
      </c>
      <c r="AV18" s="72">
        <f t="shared" si="9"/>
        <v>274</v>
      </c>
      <c r="AW18" s="75" t="str">
        <f t="shared" si="26"/>
        <v>г. Томск</v>
      </c>
      <c r="AX18" s="72">
        <f t="shared" si="27"/>
        <v>15</v>
      </c>
      <c r="AY18" s="72" t="str">
        <f t="shared" si="28"/>
        <v>Муниципальное автономное общеобразовательное учреждение средняя общеобразовательная школа № 31 г. Томска</v>
      </c>
      <c r="AZ18" s="72">
        <f>'Рейтинговая таблица организаций'!BF18</f>
        <v>95.2</v>
      </c>
      <c r="BA18" s="72" t="str">
        <f t="shared" si="29"/>
        <v>97-107</v>
      </c>
      <c r="BB18" s="72">
        <f t="shared" si="10"/>
        <v>97</v>
      </c>
      <c r="BC18" s="72">
        <f t="shared" si="11"/>
        <v>11</v>
      </c>
    </row>
    <row r="19" spans="1:55">
      <c r="A19" s="72">
        <f>'бланки '!D21</f>
        <v>16</v>
      </c>
      <c r="B19" s="73" t="str">
        <f>'Рейтинговая таблица организаций'!B19</f>
        <v>Муниципальное автономное общеобразовательное учреждение Школа "Эврика-развитие" г. Томска</v>
      </c>
      <c r="C19" s="73" t="str">
        <f>'бланки '!A21</f>
        <v>г. Томск</v>
      </c>
      <c r="D19" s="72">
        <f>'Рейтинговая таблица организаций'!C19</f>
        <v>600</v>
      </c>
      <c r="E19" s="72">
        <f t="shared" si="12"/>
        <v>16</v>
      </c>
      <c r="F19" s="72" t="str">
        <f t="shared" si="13"/>
        <v>Муниципальное автономное общеобразовательное учреждение Школа "Эврика-развитие" г. Томска</v>
      </c>
      <c r="G19" s="72">
        <f>'Рейтинговая таблица организаций'!Q19</f>
        <v>100</v>
      </c>
      <c r="H19" s="72">
        <f>'Рейтинговая таблица организаций'!R19</f>
        <v>100</v>
      </c>
      <c r="I19" s="72">
        <f>'Рейтинговая таблица организаций'!S19</f>
        <v>100</v>
      </c>
      <c r="J19" s="72">
        <f>'Рейтинговая таблица организаций'!T19</f>
        <v>100</v>
      </c>
      <c r="K19" s="72" t="str">
        <f t="shared" si="14"/>
        <v>1-274</v>
      </c>
      <c r="L19" s="72">
        <f t="shared" si="0"/>
        <v>1</v>
      </c>
      <c r="M19" s="72">
        <f t="shared" si="1"/>
        <v>274</v>
      </c>
      <c r="N19" s="72">
        <f t="shared" si="15"/>
        <v>16</v>
      </c>
      <c r="O19" s="72" t="str">
        <f t="shared" si="16"/>
        <v>Муниципальное автономное общеобразовательное учреждение Школа "Эврика-развитие" г. Томска</v>
      </c>
      <c r="P19" s="72">
        <f>'Рейтинговая таблица организаций'!Z19</f>
        <v>100</v>
      </c>
      <c r="Q19" s="72">
        <f>'Рейтинговая таблица организаций'!AB19</f>
        <v>100</v>
      </c>
      <c r="R19" s="72">
        <f>'Рейтинговая таблица организаций'!AC19</f>
        <v>100</v>
      </c>
      <c r="S19" s="72" t="str">
        <f t="shared" si="17"/>
        <v>1-274</v>
      </c>
      <c r="T19" s="72">
        <f t="shared" si="2"/>
        <v>1</v>
      </c>
      <c r="U19" s="72">
        <f t="shared" si="3"/>
        <v>274</v>
      </c>
      <c r="V19" s="72">
        <f t="shared" si="18"/>
        <v>16</v>
      </c>
      <c r="W19" s="72" t="str">
        <f t="shared" si="19"/>
        <v>Муниципальное автономное общеобразовательное учреждение Школа "Эврика-развитие" г. Томска</v>
      </c>
      <c r="X19" s="72">
        <f>'Рейтинговая таблица организаций'!AH19</f>
        <v>80</v>
      </c>
      <c r="Y19" s="72">
        <f>'Рейтинговая таблица организаций'!AI19</f>
        <v>100</v>
      </c>
      <c r="Z19" s="74">
        <f>'Рейтинговая таблица организаций'!AJ19</f>
        <v>100</v>
      </c>
      <c r="AA19" s="72">
        <f>'Рейтинговая таблица организаций'!AK19</f>
        <v>94</v>
      </c>
      <c r="AB19" s="72" t="str">
        <f t="shared" si="20"/>
        <v>12-25</v>
      </c>
      <c r="AC19" s="72">
        <f t="shared" si="4"/>
        <v>12</v>
      </c>
      <c r="AD19" s="72">
        <f t="shared" si="5"/>
        <v>14</v>
      </c>
      <c r="AE19" s="72">
        <f t="shared" si="21"/>
        <v>16</v>
      </c>
      <c r="AF19" s="72" t="str">
        <f t="shared" si="22"/>
        <v>Муниципальное автономное общеобразовательное учреждение Школа "Эврика-развитие" г. Томска</v>
      </c>
      <c r="AG19" s="72">
        <f>'Рейтинговая таблица организаций'!AR19</f>
        <v>100</v>
      </c>
      <c r="AH19" s="72">
        <f>'Рейтинговая таблица организаций'!AS19</f>
        <v>100</v>
      </c>
      <c r="AI19" s="72">
        <f>'Рейтинговая таблица организаций'!AT19</f>
        <v>100</v>
      </c>
      <c r="AJ19" s="72">
        <f>'Рейтинговая таблица организаций'!AU19</f>
        <v>100</v>
      </c>
      <c r="AK19" s="72" t="str">
        <f t="shared" si="23"/>
        <v>1-274</v>
      </c>
      <c r="AL19" s="72">
        <f t="shared" si="6"/>
        <v>1</v>
      </c>
      <c r="AM19" s="72">
        <f t="shared" si="7"/>
        <v>274</v>
      </c>
      <c r="AN19" s="72">
        <f>'бланки '!D21</f>
        <v>16</v>
      </c>
      <c r="AO19" s="72" t="str">
        <f t="shared" si="24"/>
        <v>Муниципальное автономное общеобразовательное учреждение Школа "Эврика-развитие" г. Томска</v>
      </c>
      <c r="AP19" s="72">
        <f>'Рейтинговая таблица организаций'!BB19</f>
        <v>100</v>
      </c>
      <c r="AQ19" s="72">
        <f>'Рейтинговая таблица организаций'!BC19</f>
        <v>100</v>
      </c>
      <c r="AR19" s="72">
        <f>'Рейтинговая таблица организаций'!BD19</f>
        <v>100</v>
      </c>
      <c r="AS19" s="72">
        <f>'Рейтинговая таблица организаций'!BE19</f>
        <v>100</v>
      </c>
      <c r="AT19" s="72" t="str">
        <f t="shared" si="25"/>
        <v>1-274</v>
      </c>
      <c r="AU19" s="72">
        <f t="shared" si="8"/>
        <v>1</v>
      </c>
      <c r="AV19" s="72">
        <f t="shared" si="9"/>
        <v>274</v>
      </c>
      <c r="AW19" s="75" t="str">
        <f t="shared" si="26"/>
        <v>г. Томск</v>
      </c>
      <c r="AX19" s="72">
        <f t="shared" si="27"/>
        <v>16</v>
      </c>
      <c r="AY19" s="72" t="str">
        <f t="shared" si="28"/>
        <v>Муниципальное автономное общеобразовательное учреждение Школа "Эврика-развитие" г. Томска</v>
      </c>
      <c r="AZ19" s="72">
        <f>'Рейтинговая таблица организаций'!BF19</f>
        <v>98.8</v>
      </c>
      <c r="BA19" s="72" t="str">
        <f t="shared" si="29"/>
        <v>12-25</v>
      </c>
      <c r="BB19" s="72">
        <f t="shared" si="10"/>
        <v>12</v>
      </c>
      <c r="BC19" s="72">
        <f t="shared" si="11"/>
        <v>14</v>
      </c>
    </row>
    <row r="20" spans="1:55">
      <c r="A20" s="72">
        <f>'бланки '!D22</f>
        <v>17</v>
      </c>
      <c r="B20" s="73" t="str">
        <f>'Рейтинговая таблица организаций'!B20</f>
        <v>Муниципальное автономное общеобразовательное учреждение гимназия № 29 г. Томска</v>
      </c>
      <c r="C20" s="73" t="str">
        <f>'бланки '!A22</f>
        <v>г. Томск</v>
      </c>
      <c r="D20" s="72">
        <f>'Рейтинговая таблица организаций'!C20</f>
        <v>600</v>
      </c>
      <c r="E20" s="72">
        <f t="shared" si="12"/>
        <v>17</v>
      </c>
      <c r="F20" s="72" t="str">
        <f t="shared" si="13"/>
        <v>Муниципальное автономное общеобразовательное учреждение гимназия № 29 г. Томска</v>
      </c>
      <c r="G20" s="72">
        <f>'Рейтинговая таблица организаций'!Q20</f>
        <v>100</v>
      </c>
      <c r="H20" s="72">
        <f>'Рейтинговая таблица организаций'!R20</f>
        <v>100</v>
      </c>
      <c r="I20" s="72">
        <f>'Рейтинговая таблица организаций'!S20</f>
        <v>100</v>
      </c>
      <c r="J20" s="72">
        <f>'Рейтинговая таблица организаций'!T20</f>
        <v>100</v>
      </c>
      <c r="K20" s="72" t="str">
        <f t="shared" si="14"/>
        <v>1-274</v>
      </c>
      <c r="L20" s="72">
        <f t="shared" si="0"/>
        <v>1</v>
      </c>
      <c r="M20" s="72">
        <f t="shared" si="1"/>
        <v>274</v>
      </c>
      <c r="N20" s="72">
        <f t="shared" si="15"/>
        <v>17</v>
      </c>
      <c r="O20" s="72" t="str">
        <f t="shared" si="16"/>
        <v>Муниципальное автономное общеобразовательное учреждение гимназия № 29 г. Томска</v>
      </c>
      <c r="P20" s="72">
        <f>'Рейтинговая таблица организаций'!Z20</f>
        <v>100</v>
      </c>
      <c r="Q20" s="72">
        <f>'Рейтинговая таблица организаций'!AB20</f>
        <v>100</v>
      </c>
      <c r="R20" s="72">
        <f>'Рейтинговая таблица организаций'!AC20</f>
        <v>100</v>
      </c>
      <c r="S20" s="72" t="str">
        <f t="shared" si="17"/>
        <v>1-274</v>
      </c>
      <c r="T20" s="72">
        <f t="shared" si="2"/>
        <v>1</v>
      </c>
      <c r="U20" s="72">
        <f t="shared" si="3"/>
        <v>274</v>
      </c>
      <c r="V20" s="72">
        <f t="shared" si="18"/>
        <v>17</v>
      </c>
      <c r="W20" s="72" t="str">
        <f t="shared" si="19"/>
        <v>Муниципальное автономное общеобразовательное учреждение гимназия № 29 г. Томска</v>
      </c>
      <c r="X20" s="72">
        <f>'Рейтинговая таблица организаций'!AH20</f>
        <v>20</v>
      </c>
      <c r="Y20" s="72">
        <f>'Рейтинговая таблица организаций'!AI20</f>
        <v>80</v>
      </c>
      <c r="Z20" s="74">
        <f>'Рейтинговая таблица организаций'!AJ20</f>
        <v>100</v>
      </c>
      <c r="AA20" s="72">
        <f>'Рейтинговая таблица организаций'!AK20</f>
        <v>68</v>
      </c>
      <c r="AB20" s="72" t="str">
        <f t="shared" si="20"/>
        <v>147-173</v>
      </c>
      <c r="AC20" s="72">
        <f t="shared" si="4"/>
        <v>147</v>
      </c>
      <c r="AD20" s="72">
        <f t="shared" si="5"/>
        <v>27</v>
      </c>
      <c r="AE20" s="72">
        <f t="shared" si="21"/>
        <v>17</v>
      </c>
      <c r="AF20" s="72" t="str">
        <f t="shared" si="22"/>
        <v>Муниципальное автономное общеобразовательное учреждение гимназия № 29 г. Томска</v>
      </c>
      <c r="AG20" s="72">
        <f>'Рейтинговая таблица организаций'!AR20</f>
        <v>100</v>
      </c>
      <c r="AH20" s="72">
        <f>'Рейтинговая таблица организаций'!AS20</f>
        <v>100</v>
      </c>
      <c r="AI20" s="72">
        <f>'Рейтинговая таблица организаций'!AT20</f>
        <v>100</v>
      </c>
      <c r="AJ20" s="72">
        <f>'Рейтинговая таблица организаций'!AU20</f>
        <v>100</v>
      </c>
      <c r="AK20" s="72" t="str">
        <f t="shared" si="23"/>
        <v>1-274</v>
      </c>
      <c r="AL20" s="72">
        <f t="shared" si="6"/>
        <v>1</v>
      </c>
      <c r="AM20" s="72">
        <f t="shared" si="7"/>
        <v>274</v>
      </c>
      <c r="AN20" s="72">
        <f>'бланки '!D22</f>
        <v>17</v>
      </c>
      <c r="AO20" s="72" t="str">
        <f t="shared" si="24"/>
        <v>Муниципальное автономное общеобразовательное учреждение гимназия № 29 г. Томска</v>
      </c>
      <c r="AP20" s="72">
        <f>'Рейтинговая таблица организаций'!BB20</f>
        <v>100</v>
      </c>
      <c r="AQ20" s="72">
        <f>'Рейтинговая таблица организаций'!BC20</f>
        <v>100</v>
      </c>
      <c r="AR20" s="72">
        <f>'Рейтинговая таблица организаций'!BD20</f>
        <v>100</v>
      </c>
      <c r="AS20" s="72">
        <f>'Рейтинговая таблица организаций'!BE20</f>
        <v>100</v>
      </c>
      <c r="AT20" s="72" t="str">
        <f t="shared" si="25"/>
        <v>1-274</v>
      </c>
      <c r="AU20" s="72">
        <f t="shared" si="8"/>
        <v>1</v>
      </c>
      <c r="AV20" s="72">
        <f t="shared" si="9"/>
        <v>274</v>
      </c>
      <c r="AW20" s="75" t="str">
        <f t="shared" si="26"/>
        <v>г. Томск</v>
      </c>
      <c r="AX20" s="72">
        <f t="shared" si="27"/>
        <v>17</v>
      </c>
      <c r="AY20" s="72" t="str">
        <f t="shared" si="28"/>
        <v>Муниципальное автономное общеобразовательное учреждение гимназия № 29 г. Томска</v>
      </c>
      <c r="AZ20" s="72">
        <f>'Рейтинговая таблица организаций'!BF20</f>
        <v>93.6</v>
      </c>
      <c r="BA20" s="72" t="str">
        <f t="shared" si="29"/>
        <v>147-173</v>
      </c>
      <c r="BB20" s="72">
        <f t="shared" si="10"/>
        <v>147</v>
      </c>
      <c r="BC20" s="72">
        <f t="shared" si="11"/>
        <v>27</v>
      </c>
    </row>
    <row r="21" spans="1:55">
      <c r="A21" s="72">
        <f>'бланки '!D23</f>
        <v>18</v>
      </c>
      <c r="B21" s="73" t="str">
        <f>'Рейтинговая таблица организаций'!B21</f>
        <v>Муниципальное автономное общеобразовательное учреждение средняя общеобразовательная школа № 42 г.Томска</v>
      </c>
      <c r="C21" s="73" t="str">
        <f>'бланки '!A23</f>
        <v>г. Томск</v>
      </c>
      <c r="D21" s="72">
        <f>'Рейтинговая таблица организаций'!C21</f>
        <v>460</v>
      </c>
      <c r="E21" s="72">
        <f t="shared" si="12"/>
        <v>18</v>
      </c>
      <c r="F21" s="72" t="str">
        <f t="shared" si="13"/>
        <v>Муниципальное автономное общеобразовательное учреждение средняя общеобразовательная школа № 42 г.Томска</v>
      </c>
      <c r="G21" s="72">
        <f>'Рейтинговая таблица организаций'!Q21</f>
        <v>100</v>
      </c>
      <c r="H21" s="72">
        <f>'Рейтинговая таблица организаций'!R21</f>
        <v>100</v>
      </c>
      <c r="I21" s="72">
        <f>'Рейтинговая таблица организаций'!S21</f>
        <v>100</v>
      </c>
      <c r="J21" s="72">
        <f>'Рейтинговая таблица организаций'!T21</f>
        <v>100</v>
      </c>
      <c r="K21" s="72" t="str">
        <f t="shared" si="14"/>
        <v>1-274</v>
      </c>
      <c r="L21" s="72">
        <f t="shared" si="0"/>
        <v>1</v>
      </c>
      <c r="M21" s="72">
        <f t="shared" si="1"/>
        <v>274</v>
      </c>
      <c r="N21" s="72">
        <f t="shared" si="15"/>
        <v>18</v>
      </c>
      <c r="O21" s="72" t="str">
        <f t="shared" si="16"/>
        <v>Муниципальное автономное общеобразовательное учреждение средняя общеобразовательная школа № 42 г.Томска</v>
      </c>
      <c r="P21" s="72">
        <f>'Рейтинговая таблица организаций'!Z21</f>
        <v>100</v>
      </c>
      <c r="Q21" s="72">
        <f>'Рейтинговая таблица организаций'!AB21</f>
        <v>100</v>
      </c>
      <c r="R21" s="72">
        <f>'Рейтинговая таблица организаций'!AC21</f>
        <v>100</v>
      </c>
      <c r="S21" s="72" t="str">
        <f t="shared" si="17"/>
        <v>1-274</v>
      </c>
      <c r="T21" s="72">
        <f t="shared" si="2"/>
        <v>1</v>
      </c>
      <c r="U21" s="72">
        <f t="shared" si="3"/>
        <v>274</v>
      </c>
      <c r="V21" s="72">
        <f t="shared" si="18"/>
        <v>18</v>
      </c>
      <c r="W21" s="72" t="str">
        <f t="shared" si="19"/>
        <v>Муниципальное автономное общеобразовательное учреждение средняя общеобразовательная школа № 42 г.Томска</v>
      </c>
      <c r="X21" s="72">
        <f>'Рейтинговая таблица организаций'!AH21</f>
        <v>60</v>
      </c>
      <c r="Y21" s="72">
        <f>'Рейтинговая таблица организаций'!AI21</f>
        <v>80</v>
      </c>
      <c r="Z21" s="74">
        <f>'Рейтинговая таблица организаций'!AJ21</f>
        <v>100</v>
      </c>
      <c r="AA21" s="72">
        <f>'Рейтинговая таблица организаций'!AK21</f>
        <v>80</v>
      </c>
      <c r="AB21" s="72" t="str">
        <f t="shared" si="20"/>
        <v>67-84</v>
      </c>
      <c r="AC21" s="72">
        <f t="shared" si="4"/>
        <v>67</v>
      </c>
      <c r="AD21" s="72">
        <f t="shared" si="5"/>
        <v>18</v>
      </c>
      <c r="AE21" s="72">
        <f t="shared" si="21"/>
        <v>18</v>
      </c>
      <c r="AF21" s="72" t="str">
        <f t="shared" si="22"/>
        <v>Муниципальное автономное общеобразовательное учреждение средняя общеобразовательная школа № 42 г.Томска</v>
      </c>
      <c r="AG21" s="72">
        <f>'Рейтинговая таблица организаций'!AR21</f>
        <v>100</v>
      </c>
      <c r="AH21" s="72">
        <f>'Рейтинговая таблица организаций'!AS21</f>
        <v>100</v>
      </c>
      <c r="AI21" s="72">
        <f>'Рейтинговая таблица организаций'!AT21</f>
        <v>100</v>
      </c>
      <c r="AJ21" s="72">
        <f>'Рейтинговая таблица организаций'!AU21</f>
        <v>100</v>
      </c>
      <c r="AK21" s="72" t="str">
        <f t="shared" si="23"/>
        <v>1-274</v>
      </c>
      <c r="AL21" s="72">
        <f t="shared" si="6"/>
        <v>1</v>
      </c>
      <c r="AM21" s="72">
        <f t="shared" si="7"/>
        <v>274</v>
      </c>
      <c r="AN21" s="72">
        <f>'бланки '!D23</f>
        <v>18</v>
      </c>
      <c r="AO21" s="72" t="str">
        <f t="shared" si="24"/>
        <v>Муниципальное автономное общеобразовательное учреждение средняя общеобразовательная школа № 42 г.Томска</v>
      </c>
      <c r="AP21" s="72">
        <f>'Рейтинговая таблица организаций'!BB21</f>
        <v>100</v>
      </c>
      <c r="AQ21" s="72">
        <f>'Рейтинговая таблица организаций'!BC21</f>
        <v>100</v>
      </c>
      <c r="AR21" s="72">
        <f>'Рейтинговая таблица организаций'!BD21</f>
        <v>100</v>
      </c>
      <c r="AS21" s="72">
        <f>'Рейтинговая таблица организаций'!BE21</f>
        <v>100</v>
      </c>
      <c r="AT21" s="72" t="str">
        <f t="shared" si="25"/>
        <v>1-274</v>
      </c>
      <c r="AU21" s="72">
        <f t="shared" si="8"/>
        <v>1</v>
      </c>
      <c r="AV21" s="72">
        <f t="shared" si="9"/>
        <v>274</v>
      </c>
      <c r="AW21" s="75" t="str">
        <f t="shared" si="26"/>
        <v>г. Томск</v>
      </c>
      <c r="AX21" s="72">
        <f t="shared" si="27"/>
        <v>18</v>
      </c>
      <c r="AY21" s="72" t="str">
        <f t="shared" si="28"/>
        <v>Муниципальное автономное общеобразовательное учреждение средняя общеобразовательная школа № 42 г.Томска</v>
      </c>
      <c r="AZ21" s="72">
        <f>'Рейтинговая таблица организаций'!BF21</f>
        <v>96</v>
      </c>
      <c r="BA21" s="72" t="str">
        <f t="shared" si="29"/>
        <v>67-84</v>
      </c>
      <c r="BB21" s="72">
        <f t="shared" si="10"/>
        <v>67</v>
      </c>
      <c r="BC21" s="72">
        <f t="shared" si="11"/>
        <v>18</v>
      </c>
    </row>
    <row r="22" spans="1:55">
      <c r="A22" s="72">
        <f>'бланки '!D24</f>
        <v>19</v>
      </c>
      <c r="B22" s="73" t="str">
        <f>'Рейтинговая таблица организаций'!B22</f>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C22" s="73" t="str">
        <f>'бланки '!A24</f>
        <v>г. Томск</v>
      </c>
      <c r="D22" s="72">
        <f>'Рейтинговая таблица организаций'!C22</f>
        <v>168</v>
      </c>
      <c r="E22" s="72">
        <f t="shared" si="12"/>
        <v>19</v>
      </c>
      <c r="F22" s="72" t="str">
        <f t="shared" si="13"/>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G22" s="72">
        <f>'Рейтинговая таблица организаций'!Q22</f>
        <v>100</v>
      </c>
      <c r="H22" s="72">
        <f>'Рейтинговая таблица организаций'!R22</f>
        <v>100</v>
      </c>
      <c r="I22" s="72">
        <f>'Рейтинговая таблица организаций'!S22</f>
        <v>100</v>
      </c>
      <c r="J22" s="72">
        <f>'Рейтинговая таблица организаций'!T22</f>
        <v>100</v>
      </c>
      <c r="K22" s="72" t="str">
        <f t="shared" si="14"/>
        <v>1-274</v>
      </c>
      <c r="L22" s="72">
        <f t="shared" si="0"/>
        <v>1</v>
      </c>
      <c r="M22" s="72">
        <f t="shared" si="1"/>
        <v>274</v>
      </c>
      <c r="N22" s="72">
        <f t="shared" si="15"/>
        <v>19</v>
      </c>
      <c r="O22" s="72" t="str">
        <f t="shared" si="16"/>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P22" s="72">
        <f>'Рейтинговая таблица организаций'!Z22</f>
        <v>100</v>
      </c>
      <c r="Q22" s="72">
        <f>'Рейтинговая таблица организаций'!AB22</f>
        <v>100</v>
      </c>
      <c r="R22" s="72">
        <f>'Рейтинговая таблица организаций'!AC22</f>
        <v>100</v>
      </c>
      <c r="S22" s="72" t="str">
        <f t="shared" si="17"/>
        <v>1-274</v>
      </c>
      <c r="T22" s="72">
        <f t="shared" si="2"/>
        <v>1</v>
      </c>
      <c r="U22" s="72">
        <f t="shared" si="3"/>
        <v>274</v>
      </c>
      <c r="V22" s="72">
        <f t="shared" si="18"/>
        <v>19</v>
      </c>
      <c r="W22" s="72" t="str">
        <f t="shared" si="19"/>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X22" s="72">
        <f>'Рейтинговая таблица организаций'!AH22</f>
        <v>40</v>
      </c>
      <c r="Y22" s="72">
        <f>'Рейтинговая таблица организаций'!AI22</f>
        <v>60</v>
      </c>
      <c r="Z22" s="74">
        <f>'Рейтинговая таблица организаций'!AJ22</f>
        <v>100</v>
      </c>
      <c r="AA22" s="72">
        <f>'Рейтинговая таблица организаций'!AK22</f>
        <v>66</v>
      </c>
      <c r="AB22" s="72" t="str">
        <f t="shared" si="20"/>
        <v>174-198</v>
      </c>
      <c r="AC22" s="72">
        <f t="shared" si="4"/>
        <v>174</v>
      </c>
      <c r="AD22" s="72">
        <f t="shared" si="5"/>
        <v>25</v>
      </c>
      <c r="AE22" s="72">
        <f t="shared" si="21"/>
        <v>19</v>
      </c>
      <c r="AF22" s="72" t="str">
        <f t="shared" si="22"/>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AG22" s="72">
        <f>'Рейтинговая таблица организаций'!AR22</f>
        <v>100</v>
      </c>
      <c r="AH22" s="72">
        <f>'Рейтинговая таблица организаций'!AS22</f>
        <v>100</v>
      </c>
      <c r="AI22" s="72">
        <f>'Рейтинговая таблица организаций'!AT22</f>
        <v>100</v>
      </c>
      <c r="AJ22" s="72">
        <f>'Рейтинговая таблица организаций'!AU22</f>
        <v>100</v>
      </c>
      <c r="AK22" s="72" t="str">
        <f t="shared" si="23"/>
        <v>1-274</v>
      </c>
      <c r="AL22" s="72">
        <f t="shared" si="6"/>
        <v>1</v>
      </c>
      <c r="AM22" s="72">
        <f t="shared" si="7"/>
        <v>274</v>
      </c>
      <c r="AN22" s="72">
        <f>'бланки '!D24</f>
        <v>19</v>
      </c>
      <c r="AO22" s="72" t="str">
        <f t="shared" si="24"/>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AP22" s="72">
        <f>'Рейтинговая таблица организаций'!BB22</f>
        <v>100</v>
      </c>
      <c r="AQ22" s="72">
        <f>'Рейтинговая таблица организаций'!BC22</f>
        <v>100</v>
      </c>
      <c r="AR22" s="72">
        <f>'Рейтинговая таблица организаций'!BD22</f>
        <v>100</v>
      </c>
      <c r="AS22" s="72">
        <f>'Рейтинговая таблица организаций'!BE22</f>
        <v>100</v>
      </c>
      <c r="AT22" s="72" t="str">
        <f t="shared" si="25"/>
        <v>1-274</v>
      </c>
      <c r="AU22" s="72">
        <f t="shared" si="8"/>
        <v>1</v>
      </c>
      <c r="AV22" s="72">
        <f t="shared" si="9"/>
        <v>274</v>
      </c>
      <c r="AW22" s="75" t="str">
        <f t="shared" si="26"/>
        <v>г. Томск</v>
      </c>
      <c r="AX22" s="72">
        <f t="shared" si="27"/>
        <v>19</v>
      </c>
      <c r="AY22" s="72" t="str">
        <f t="shared" si="28"/>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AZ22" s="72">
        <f>'Рейтинговая таблица организаций'!BF22</f>
        <v>93.2</v>
      </c>
      <c r="BA22" s="72" t="str">
        <f t="shared" si="29"/>
        <v>174-198</v>
      </c>
      <c r="BB22" s="72">
        <f t="shared" si="10"/>
        <v>174</v>
      </c>
      <c r="BC22" s="72">
        <f t="shared" si="11"/>
        <v>25</v>
      </c>
    </row>
    <row r="23" spans="1:55">
      <c r="A23" s="72">
        <f>'бланки '!D25</f>
        <v>20</v>
      </c>
      <c r="B23" s="73" t="str">
        <f>'Рейтинговая таблица организаций'!B23</f>
        <v>Муниципальное автономное общеобразовательное учреждение средняя общеобразовательная школа № 44 г.Томска</v>
      </c>
      <c r="C23" s="73" t="str">
        <f>'бланки '!A25</f>
        <v>г. Томск</v>
      </c>
      <c r="D23" s="72">
        <f>'Рейтинговая таблица организаций'!C23</f>
        <v>600</v>
      </c>
      <c r="E23" s="72">
        <f t="shared" si="12"/>
        <v>20</v>
      </c>
      <c r="F23" s="72" t="str">
        <f t="shared" si="13"/>
        <v>Муниципальное автономное общеобразовательное учреждение средняя общеобразовательная школа № 44 г.Томска</v>
      </c>
      <c r="G23" s="72">
        <f>'Рейтинговая таблица организаций'!Q23</f>
        <v>100</v>
      </c>
      <c r="H23" s="72">
        <f>'Рейтинговая таблица организаций'!R23</f>
        <v>100</v>
      </c>
      <c r="I23" s="72">
        <f>'Рейтинговая таблица организаций'!S23</f>
        <v>100</v>
      </c>
      <c r="J23" s="72">
        <f>'Рейтинговая таблица организаций'!T23</f>
        <v>100</v>
      </c>
      <c r="K23" s="72" t="str">
        <f t="shared" si="14"/>
        <v>1-274</v>
      </c>
      <c r="L23" s="72">
        <f t="shared" si="0"/>
        <v>1</v>
      </c>
      <c r="M23" s="72">
        <f t="shared" si="1"/>
        <v>274</v>
      </c>
      <c r="N23" s="72">
        <f t="shared" si="15"/>
        <v>20</v>
      </c>
      <c r="O23" s="72" t="str">
        <f t="shared" si="16"/>
        <v>Муниципальное автономное общеобразовательное учреждение средняя общеобразовательная школа № 44 г.Томска</v>
      </c>
      <c r="P23" s="72">
        <f>'Рейтинговая таблица организаций'!Z23</f>
        <v>100</v>
      </c>
      <c r="Q23" s="72">
        <f>'Рейтинговая таблица организаций'!AB23</f>
        <v>100</v>
      </c>
      <c r="R23" s="72">
        <f>'Рейтинговая таблица организаций'!AC23</f>
        <v>100</v>
      </c>
      <c r="S23" s="72" t="str">
        <f t="shared" si="17"/>
        <v>1-274</v>
      </c>
      <c r="T23" s="72">
        <f t="shared" si="2"/>
        <v>1</v>
      </c>
      <c r="U23" s="72">
        <f t="shared" si="3"/>
        <v>274</v>
      </c>
      <c r="V23" s="72">
        <f t="shared" si="18"/>
        <v>20</v>
      </c>
      <c r="W23" s="72" t="str">
        <f t="shared" si="19"/>
        <v>Муниципальное автономное общеобразовательное учреждение средняя общеобразовательная школа № 44 г.Томска</v>
      </c>
      <c r="X23" s="72">
        <f>'Рейтинговая таблица организаций'!AH23</f>
        <v>40</v>
      </c>
      <c r="Y23" s="72">
        <f>'Рейтинговая таблица организаций'!AI23</f>
        <v>60</v>
      </c>
      <c r="Z23" s="74">
        <f>'Рейтинговая таблица организаций'!AJ23</f>
        <v>100</v>
      </c>
      <c r="AA23" s="72">
        <f>'Рейтинговая таблица организаций'!AK23</f>
        <v>66</v>
      </c>
      <c r="AB23" s="72" t="str">
        <f t="shared" si="20"/>
        <v>174-198</v>
      </c>
      <c r="AC23" s="72">
        <f t="shared" si="4"/>
        <v>174</v>
      </c>
      <c r="AD23" s="72">
        <f t="shared" si="5"/>
        <v>25</v>
      </c>
      <c r="AE23" s="72">
        <f t="shared" si="21"/>
        <v>20</v>
      </c>
      <c r="AF23" s="72" t="str">
        <f t="shared" si="22"/>
        <v>Муниципальное автономное общеобразовательное учреждение средняя общеобразовательная школа № 44 г.Томска</v>
      </c>
      <c r="AG23" s="72">
        <f>'Рейтинговая таблица организаций'!AR23</f>
        <v>100</v>
      </c>
      <c r="AH23" s="72">
        <f>'Рейтинговая таблица организаций'!AS23</f>
        <v>100</v>
      </c>
      <c r="AI23" s="72">
        <f>'Рейтинговая таблица организаций'!AT23</f>
        <v>100</v>
      </c>
      <c r="AJ23" s="72">
        <f>'Рейтинговая таблица организаций'!AU23</f>
        <v>100</v>
      </c>
      <c r="AK23" s="72" t="str">
        <f t="shared" si="23"/>
        <v>1-274</v>
      </c>
      <c r="AL23" s="72">
        <f t="shared" si="6"/>
        <v>1</v>
      </c>
      <c r="AM23" s="72">
        <f t="shared" si="7"/>
        <v>274</v>
      </c>
      <c r="AN23" s="72">
        <f>'бланки '!D25</f>
        <v>20</v>
      </c>
      <c r="AO23" s="72" t="str">
        <f t="shared" si="24"/>
        <v>Муниципальное автономное общеобразовательное учреждение средняя общеобразовательная школа № 44 г.Томска</v>
      </c>
      <c r="AP23" s="72">
        <f>'Рейтинговая таблица организаций'!BB23</f>
        <v>100</v>
      </c>
      <c r="AQ23" s="72">
        <f>'Рейтинговая таблица организаций'!BC23</f>
        <v>100</v>
      </c>
      <c r="AR23" s="72">
        <f>'Рейтинговая таблица организаций'!BD23</f>
        <v>100</v>
      </c>
      <c r="AS23" s="72">
        <f>'Рейтинговая таблица организаций'!BE23</f>
        <v>100</v>
      </c>
      <c r="AT23" s="72" t="str">
        <f t="shared" si="25"/>
        <v>1-274</v>
      </c>
      <c r="AU23" s="72">
        <f t="shared" si="8"/>
        <v>1</v>
      </c>
      <c r="AV23" s="72">
        <f t="shared" si="9"/>
        <v>274</v>
      </c>
      <c r="AW23" s="75" t="str">
        <f t="shared" si="26"/>
        <v>г. Томск</v>
      </c>
      <c r="AX23" s="72">
        <f t="shared" si="27"/>
        <v>20</v>
      </c>
      <c r="AY23" s="72" t="str">
        <f t="shared" si="28"/>
        <v>Муниципальное автономное общеобразовательное учреждение средняя общеобразовательная школа № 44 г.Томска</v>
      </c>
      <c r="AZ23" s="72">
        <f>'Рейтинговая таблица организаций'!BF23</f>
        <v>93.2</v>
      </c>
      <c r="BA23" s="72" t="str">
        <f t="shared" si="29"/>
        <v>174-198</v>
      </c>
      <c r="BB23" s="72">
        <f t="shared" si="10"/>
        <v>174</v>
      </c>
      <c r="BC23" s="72">
        <f t="shared" si="11"/>
        <v>25</v>
      </c>
    </row>
    <row r="24" spans="1:55">
      <c r="A24" s="72">
        <f>'бланки '!D26</f>
        <v>21</v>
      </c>
      <c r="B24" s="73" t="str">
        <f>'Рейтинговая таблица организаций'!B24</f>
        <v>Муниципальное автономное общеобразовательное учреждение средняя общеобразовательная школа № 54 города Томска</v>
      </c>
      <c r="C24" s="73" t="str">
        <f>'бланки '!A26</f>
        <v>г. Томск</v>
      </c>
      <c r="D24" s="72">
        <f>'Рейтинговая таблица организаций'!C24</f>
        <v>470</v>
      </c>
      <c r="E24" s="72">
        <f t="shared" si="12"/>
        <v>21</v>
      </c>
      <c r="F24" s="72" t="str">
        <f t="shared" si="13"/>
        <v>Муниципальное автономное общеобразовательное учреждение средняя общеобразовательная школа № 54 города Томска</v>
      </c>
      <c r="G24" s="72">
        <f>'Рейтинговая таблица организаций'!Q24</f>
        <v>100</v>
      </c>
      <c r="H24" s="72">
        <f>'Рейтинговая таблица организаций'!R24</f>
        <v>100</v>
      </c>
      <c r="I24" s="72">
        <f>'Рейтинговая таблица организаций'!S24</f>
        <v>100</v>
      </c>
      <c r="J24" s="72">
        <f>'Рейтинговая таблица организаций'!T24</f>
        <v>100</v>
      </c>
      <c r="K24" s="72" t="str">
        <f t="shared" si="14"/>
        <v>1-274</v>
      </c>
      <c r="L24" s="72">
        <f t="shared" si="0"/>
        <v>1</v>
      </c>
      <c r="M24" s="72">
        <f t="shared" si="1"/>
        <v>274</v>
      </c>
      <c r="N24" s="72">
        <f t="shared" si="15"/>
        <v>21</v>
      </c>
      <c r="O24" s="72" t="str">
        <f t="shared" si="16"/>
        <v>Муниципальное автономное общеобразовательное учреждение средняя общеобразовательная школа № 54 города Томска</v>
      </c>
      <c r="P24" s="72">
        <f>'Рейтинговая таблица организаций'!Z24</f>
        <v>100</v>
      </c>
      <c r="Q24" s="72">
        <f>'Рейтинговая таблица организаций'!AB24</f>
        <v>100</v>
      </c>
      <c r="R24" s="72">
        <f>'Рейтинговая таблица организаций'!AC24</f>
        <v>100</v>
      </c>
      <c r="S24" s="72" t="str">
        <f t="shared" si="17"/>
        <v>1-274</v>
      </c>
      <c r="T24" s="72">
        <f t="shared" si="2"/>
        <v>1</v>
      </c>
      <c r="U24" s="72">
        <f t="shared" si="3"/>
        <v>274</v>
      </c>
      <c r="V24" s="72">
        <f t="shared" si="18"/>
        <v>21</v>
      </c>
      <c r="W24" s="72" t="str">
        <f t="shared" si="19"/>
        <v>Муниципальное автономное общеобразовательное учреждение средняя общеобразовательная школа № 54 города Томска</v>
      </c>
      <c r="X24" s="72">
        <f>'Рейтинговая таблица организаций'!AH24</f>
        <v>80</v>
      </c>
      <c r="Y24" s="72">
        <f>'Рейтинговая таблица организаций'!AI24</f>
        <v>100</v>
      </c>
      <c r="Z24" s="74">
        <f>'Рейтинговая таблица организаций'!AJ24</f>
        <v>100</v>
      </c>
      <c r="AA24" s="72">
        <f>'Рейтинговая таблица организаций'!AK24</f>
        <v>94</v>
      </c>
      <c r="AB24" s="72" t="str">
        <f t="shared" si="20"/>
        <v>12-25</v>
      </c>
      <c r="AC24" s="72">
        <f t="shared" si="4"/>
        <v>12</v>
      </c>
      <c r="AD24" s="72">
        <f t="shared" si="5"/>
        <v>14</v>
      </c>
      <c r="AE24" s="72">
        <f t="shared" si="21"/>
        <v>21</v>
      </c>
      <c r="AF24" s="72" t="str">
        <f t="shared" si="22"/>
        <v>Муниципальное автономное общеобразовательное учреждение средняя общеобразовательная школа № 54 города Томска</v>
      </c>
      <c r="AG24" s="72">
        <f>'Рейтинговая таблица организаций'!AR24</f>
        <v>100</v>
      </c>
      <c r="AH24" s="72">
        <f>'Рейтинговая таблица организаций'!AS24</f>
        <v>100</v>
      </c>
      <c r="AI24" s="72">
        <f>'Рейтинговая таблица организаций'!AT24</f>
        <v>100</v>
      </c>
      <c r="AJ24" s="72">
        <f>'Рейтинговая таблица организаций'!AU24</f>
        <v>100</v>
      </c>
      <c r="AK24" s="72" t="str">
        <f t="shared" si="23"/>
        <v>1-274</v>
      </c>
      <c r="AL24" s="72">
        <f t="shared" si="6"/>
        <v>1</v>
      </c>
      <c r="AM24" s="72">
        <f t="shared" si="7"/>
        <v>274</v>
      </c>
      <c r="AN24" s="72">
        <f>'бланки '!D26</f>
        <v>21</v>
      </c>
      <c r="AO24" s="72" t="str">
        <f t="shared" si="24"/>
        <v>Муниципальное автономное общеобразовательное учреждение средняя общеобразовательная школа № 54 города Томска</v>
      </c>
      <c r="AP24" s="72">
        <f>'Рейтинговая таблица организаций'!BB24</f>
        <v>100</v>
      </c>
      <c r="AQ24" s="72">
        <f>'Рейтинговая таблица организаций'!BC24</f>
        <v>100</v>
      </c>
      <c r="AR24" s="72">
        <f>'Рейтинговая таблица организаций'!BD24</f>
        <v>100</v>
      </c>
      <c r="AS24" s="72">
        <f>'Рейтинговая таблица организаций'!BE24</f>
        <v>100</v>
      </c>
      <c r="AT24" s="72" t="str">
        <f t="shared" si="25"/>
        <v>1-274</v>
      </c>
      <c r="AU24" s="72">
        <f t="shared" si="8"/>
        <v>1</v>
      </c>
      <c r="AV24" s="72">
        <f t="shared" si="9"/>
        <v>274</v>
      </c>
      <c r="AW24" s="75" t="str">
        <f t="shared" si="26"/>
        <v>г. Томск</v>
      </c>
      <c r="AX24" s="72">
        <f t="shared" si="27"/>
        <v>21</v>
      </c>
      <c r="AY24" s="72" t="str">
        <f t="shared" si="28"/>
        <v>Муниципальное автономное общеобразовательное учреждение средняя общеобразовательная школа № 54 города Томска</v>
      </c>
      <c r="AZ24" s="72">
        <f>'Рейтинговая таблица организаций'!BF24</f>
        <v>98.8</v>
      </c>
      <c r="BA24" s="72" t="str">
        <f t="shared" si="29"/>
        <v>12-25</v>
      </c>
      <c r="BB24" s="72">
        <f t="shared" si="10"/>
        <v>12</v>
      </c>
      <c r="BC24" s="72">
        <f t="shared" si="11"/>
        <v>14</v>
      </c>
    </row>
    <row r="25" spans="1:55">
      <c r="A25" s="72">
        <f>'бланки '!D27</f>
        <v>22</v>
      </c>
      <c r="B25" s="73" t="str">
        <f>'Рейтинговая таблица организаций'!B25</f>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C25" s="73" t="str">
        <f>'бланки '!A27</f>
        <v>г. Томск</v>
      </c>
      <c r="D25" s="72">
        <f>'Рейтинговая таблица организаций'!C25</f>
        <v>188</v>
      </c>
      <c r="E25" s="72">
        <f t="shared" si="12"/>
        <v>22</v>
      </c>
      <c r="F25" s="72" t="str">
        <f t="shared" si="13"/>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G25" s="72">
        <f>'Рейтинговая таблица организаций'!Q25</f>
        <v>100</v>
      </c>
      <c r="H25" s="72">
        <f>'Рейтинговая таблица организаций'!R25</f>
        <v>100</v>
      </c>
      <c r="I25" s="72">
        <f>'Рейтинговая таблица организаций'!S25</f>
        <v>100</v>
      </c>
      <c r="J25" s="72">
        <f>'Рейтинговая таблица организаций'!T25</f>
        <v>100</v>
      </c>
      <c r="K25" s="72" t="str">
        <f t="shared" si="14"/>
        <v>1-274</v>
      </c>
      <c r="L25" s="72">
        <f t="shared" si="0"/>
        <v>1</v>
      </c>
      <c r="M25" s="72">
        <f t="shared" si="1"/>
        <v>274</v>
      </c>
      <c r="N25" s="72">
        <f t="shared" si="15"/>
        <v>22</v>
      </c>
      <c r="O25" s="72" t="str">
        <f t="shared" si="16"/>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P25" s="72">
        <f>'Рейтинговая таблица организаций'!Z25</f>
        <v>100</v>
      </c>
      <c r="Q25" s="72">
        <f>'Рейтинговая таблица организаций'!AB25</f>
        <v>100</v>
      </c>
      <c r="R25" s="72">
        <f>'Рейтинговая таблица организаций'!AC25</f>
        <v>100</v>
      </c>
      <c r="S25" s="72" t="str">
        <f t="shared" si="17"/>
        <v>1-274</v>
      </c>
      <c r="T25" s="72">
        <f t="shared" si="2"/>
        <v>1</v>
      </c>
      <c r="U25" s="72">
        <f t="shared" si="3"/>
        <v>274</v>
      </c>
      <c r="V25" s="72">
        <f t="shared" si="18"/>
        <v>22</v>
      </c>
      <c r="W25" s="72" t="str">
        <f t="shared" si="19"/>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X25" s="72">
        <f>'Рейтинговая таблица организаций'!AH25</f>
        <v>60</v>
      </c>
      <c r="Y25" s="72">
        <f>'Рейтинговая таблица организаций'!AI25</f>
        <v>40</v>
      </c>
      <c r="Z25" s="74">
        <f>'Рейтинговая таблица организаций'!AJ25</f>
        <v>100</v>
      </c>
      <c r="AA25" s="72">
        <f>'Рейтинговая таблица организаций'!AK25</f>
        <v>64</v>
      </c>
      <c r="AB25" s="72" t="str">
        <f t="shared" si="20"/>
        <v>199-200</v>
      </c>
      <c r="AC25" s="72">
        <f t="shared" si="4"/>
        <v>199</v>
      </c>
      <c r="AD25" s="72">
        <f t="shared" si="5"/>
        <v>2</v>
      </c>
      <c r="AE25" s="72">
        <f t="shared" si="21"/>
        <v>22</v>
      </c>
      <c r="AF25" s="72" t="str">
        <f t="shared" si="22"/>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AG25" s="72">
        <f>'Рейтинговая таблица организаций'!AR25</f>
        <v>100</v>
      </c>
      <c r="AH25" s="72">
        <f>'Рейтинговая таблица организаций'!AS25</f>
        <v>100</v>
      </c>
      <c r="AI25" s="72">
        <f>'Рейтинговая таблица организаций'!AT25</f>
        <v>100</v>
      </c>
      <c r="AJ25" s="72">
        <f>'Рейтинговая таблица организаций'!AU25</f>
        <v>100</v>
      </c>
      <c r="AK25" s="72" t="str">
        <f t="shared" si="23"/>
        <v>1-274</v>
      </c>
      <c r="AL25" s="72">
        <f t="shared" si="6"/>
        <v>1</v>
      </c>
      <c r="AM25" s="72">
        <f t="shared" si="7"/>
        <v>274</v>
      </c>
      <c r="AN25" s="72">
        <f>'бланки '!D27</f>
        <v>22</v>
      </c>
      <c r="AO25" s="72" t="str">
        <f t="shared" si="24"/>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AP25" s="72">
        <f>'Рейтинговая таблица организаций'!BB25</f>
        <v>100</v>
      </c>
      <c r="AQ25" s="72">
        <f>'Рейтинговая таблица организаций'!BC25</f>
        <v>100</v>
      </c>
      <c r="AR25" s="72">
        <f>'Рейтинговая таблица организаций'!BD25</f>
        <v>100</v>
      </c>
      <c r="AS25" s="72">
        <f>'Рейтинговая таблица организаций'!BE25</f>
        <v>100</v>
      </c>
      <c r="AT25" s="72" t="str">
        <f t="shared" si="25"/>
        <v>1-274</v>
      </c>
      <c r="AU25" s="72">
        <f t="shared" si="8"/>
        <v>1</v>
      </c>
      <c r="AV25" s="72">
        <f t="shared" si="9"/>
        <v>274</v>
      </c>
      <c r="AW25" s="75" t="str">
        <f t="shared" si="26"/>
        <v>г. Томск</v>
      </c>
      <c r="AX25" s="72">
        <f t="shared" si="27"/>
        <v>22</v>
      </c>
      <c r="AY25" s="72" t="str">
        <f t="shared" si="28"/>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AZ25" s="72">
        <f>'Рейтинговая таблица организаций'!BF25</f>
        <v>92.8</v>
      </c>
      <c r="BA25" s="72" t="str">
        <f t="shared" si="29"/>
        <v>199-200</v>
      </c>
      <c r="BB25" s="72">
        <f t="shared" si="10"/>
        <v>199</v>
      </c>
      <c r="BC25" s="72">
        <f t="shared" si="11"/>
        <v>2</v>
      </c>
    </row>
    <row r="26" spans="1:55">
      <c r="A26" s="72">
        <f>'бланки '!D28</f>
        <v>23</v>
      </c>
      <c r="B26" s="73" t="str">
        <f>'Рейтинговая таблица организаций'!B26</f>
        <v>Муниципальное автономное общеобразовательное учреждение лицей № 51 г.Томска</v>
      </c>
      <c r="C26" s="73" t="str">
        <f>'бланки '!A28</f>
        <v>г. Томск</v>
      </c>
      <c r="D26" s="72">
        <f>'Рейтинговая таблица организаций'!C26</f>
        <v>398</v>
      </c>
      <c r="E26" s="72">
        <f t="shared" si="12"/>
        <v>23</v>
      </c>
      <c r="F26" s="72" t="str">
        <f t="shared" si="13"/>
        <v>Муниципальное автономное общеобразовательное учреждение лицей № 51 г.Томска</v>
      </c>
      <c r="G26" s="72">
        <f>'Рейтинговая таблица организаций'!Q26</f>
        <v>100</v>
      </c>
      <c r="H26" s="72">
        <f>'Рейтинговая таблица организаций'!R26</f>
        <v>100</v>
      </c>
      <c r="I26" s="72">
        <f>'Рейтинговая таблица организаций'!S26</f>
        <v>100</v>
      </c>
      <c r="J26" s="72">
        <f>'Рейтинговая таблица организаций'!T26</f>
        <v>100</v>
      </c>
      <c r="K26" s="72" t="str">
        <f t="shared" si="14"/>
        <v>1-274</v>
      </c>
      <c r="L26" s="72">
        <f t="shared" si="0"/>
        <v>1</v>
      </c>
      <c r="M26" s="72">
        <f t="shared" si="1"/>
        <v>274</v>
      </c>
      <c r="N26" s="72">
        <f t="shared" si="15"/>
        <v>23</v>
      </c>
      <c r="O26" s="72" t="str">
        <f t="shared" si="16"/>
        <v>Муниципальное автономное общеобразовательное учреждение лицей № 51 г.Томска</v>
      </c>
      <c r="P26" s="72">
        <f>'Рейтинговая таблица организаций'!Z26</f>
        <v>100</v>
      </c>
      <c r="Q26" s="72">
        <f>'Рейтинговая таблица организаций'!AB26</f>
        <v>100</v>
      </c>
      <c r="R26" s="72">
        <f>'Рейтинговая таблица организаций'!AC26</f>
        <v>100</v>
      </c>
      <c r="S26" s="72" t="str">
        <f t="shared" si="17"/>
        <v>1-274</v>
      </c>
      <c r="T26" s="72">
        <f t="shared" si="2"/>
        <v>1</v>
      </c>
      <c r="U26" s="72">
        <f t="shared" si="3"/>
        <v>274</v>
      </c>
      <c r="V26" s="72">
        <f t="shared" si="18"/>
        <v>23</v>
      </c>
      <c r="W26" s="72" t="str">
        <f t="shared" si="19"/>
        <v>Муниципальное автономное общеобразовательное учреждение лицей № 51 г.Томска</v>
      </c>
      <c r="X26" s="72">
        <f>'Рейтинговая таблица организаций'!AH26</f>
        <v>40</v>
      </c>
      <c r="Y26" s="72">
        <f>'Рейтинговая таблица организаций'!AI26</f>
        <v>100</v>
      </c>
      <c r="Z26" s="74">
        <f>'Рейтинговая таблица организаций'!AJ26</f>
        <v>100</v>
      </c>
      <c r="AA26" s="72">
        <f>'Рейтинговая таблица организаций'!AK26</f>
        <v>82</v>
      </c>
      <c r="AB26" s="72" t="str">
        <f t="shared" si="20"/>
        <v>49-66</v>
      </c>
      <c r="AC26" s="72">
        <f t="shared" si="4"/>
        <v>49</v>
      </c>
      <c r="AD26" s="72">
        <f t="shared" si="5"/>
        <v>18</v>
      </c>
      <c r="AE26" s="72">
        <f t="shared" si="21"/>
        <v>23</v>
      </c>
      <c r="AF26" s="72" t="str">
        <f t="shared" si="22"/>
        <v>Муниципальное автономное общеобразовательное учреждение лицей № 51 г.Томска</v>
      </c>
      <c r="AG26" s="72">
        <f>'Рейтинговая таблица организаций'!AR26</f>
        <v>100</v>
      </c>
      <c r="AH26" s="72">
        <f>'Рейтинговая таблица организаций'!AS26</f>
        <v>100</v>
      </c>
      <c r="AI26" s="72">
        <f>'Рейтинговая таблица организаций'!AT26</f>
        <v>100</v>
      </c>
      <c r="AJ26" s="72">
        <f>'Рейтинговая таблица организаций'!AU26</f>
        <v>100</v>
      </c>
      <c r="AK26" s="72" t="str">
        <f t="shared" si="23"/>
        <v>1-274</v>
      </c>
      <c r="AL26" s="72">
        <f t="shared" si="6"/>
        <v>1</v>
      </c>
      <c r="AM26" s="72">
        <f t="shared" si="7"/>
        <v>274</v>
      </c>
      <c r="AN26" s="72">
        <f>'бланки '!D28</f>
        <v>23</v>
      </c>
      <c r="AO26" s="72" t="str">
        <f t="shared" si="24"/>
        <v>Муниципальное автономное общеобразовательное учреждение лицей № 51 г.Томска</v>
      </c>
      <c r="AP26" s="72">
        <f>'Рейтинговая таблица организаций'!BB26</f>
        <v>100</v>
      </c>
      <c r="AQ26" s="72">
        <f>'Рейтинговая таблица организаций'!BC26</f>
        <v>100</v>
      </c>
      <c r="AR26" s="72">
        <f>'Рейтинговая таблица организаций'!BD26</f>
        <v>100</v>
      </c>
      <c r="AS26" s="72">
        <f>'Рейтинговая таблица организаций'!BE26</f>
        <v>100</v>
      </c>
      <c r="AT26" s="72" t="str">
        <f t="shared" si="25"/>
        <v>1-274</v>
      </c>
      <c r="AU26" s="72">
        <f t="shared" si="8"/>
        <v>1</v>
      </c>
      <c r="AV26" s="72">
        <f t="shared" si="9"/>
        <v>274</v>
      </c>
      <c r="AW26" s="75" t="str">
        <f t="shared" si="26"/>
        <v>г. Томск</v>
      </c>
      <c r="AX26" s="72">
        <f t="shared" si="27"/>
        <v>23</v>
      </c>
      <c r="AY26" s="72" t="str">
        <f t="shared" si="28"/>
        <v>Муниципальное автономное общеобразовательное учреждение лицей № 51 г.Томска</v>
      </c>
      <c r="AZ26" s="72">
        <f>'Рейтинговая таблица организаций'!BF26</f>
        <v>96.4</v>
      </c>
      <c r="BA26" s="72" t="str">
        <f t="shared" si="29"/>
        <v>49-66</v>
      </c>
      <c r="BB26" s="72">
        <f t="shared" si="10"/>
        <v>49</v>
      </c>
      <c r="BC26" s="72">
        <f t="shared" si="11"/>
        <v>18</v>
      </c>
    </row>
    <row r="27" spans="1:55">
      <c r="A27" s="72">
        <f>'бланки '!D29</f>
        <v>24</v>
      </c>
      <c r="B27" s="73" t="str">
        <f>'Рейтинговая таблица организаций'!B27</f>
        <v>Муниципальное автономное общеобразовательное учреждение средняя общеобразовательная школа № 67 г. Томска</v>
      </c>
      <c r="C27" s="73" t="str">
        <f>'бланки '!A29</f>
        <v>г. Томск</v>
      </c>
      <c r="D27" s="72">
        <f>'Рейтинговая таблица организаций'!C27</f>
        <v>600</v>
      </c>
      <c r="E27" s="72">
        <f t="shared" si="12"/>
        <v>24</v>
      </c>
      <c r="F27" s="72" t="str">
        <f t="shared" si="13"/>
        <v>Муниципальное автономное общеобразовательное учреждение средняя общеобразовательная школа № 67 г. Томска</v>
      </c>
      <c r="G27" s="72">
        <f>'Рейтинговая таблица организаций'!Q27</f>
        <v>100</v>
      </c>
      <c r="H27" s="72">
        <f>'Рейтинговая таблица организаций'!R27</f>
        <v>100</v>
      </c>
      <c r="I27" s="72">
        <f>'Рейтинговая таблица организаций'!S27</f>
        <v>100</v>
      </c>
      <c r="J27" s="72">
        <f>'Рейтинговая таблица организаций'!T27</f>
        <v>100</v>
      </c>
      <c r="K27" s="72" t="str">
        <f t="shared" si="14"/>
        <v>1-274</v>
      </c>
      <c r="L27" s="72">
        <f t="shared" si="0"/>
        <v>1</v>
      </c>
      <c r="M27" s="72">
        <f t="shared" si="1"/>
        <v>274</v>
      </c>
      <c r="N27" s="72">
        <f t="shared" si="15"/>
        <v>24</v>
      </c>
      <c r="O27" s="72" t="str">
        <f t="shared" si="16"/>
        <v>Муниципальное автономное общеобразовательное учреждение средняя общеобразовательная школа № 67 г. Томска</v>
      </c>
      <c r="P27" s="72">
        <f>'Рейтинговая таблица организаций'!Z27</f>
        <v>100</v>
      </c>
      <c r="Q27" s="72">
        <f>'Рейтинговая таблица организаций'!AB27</f>
        <v>100</v>
      </c>
      <c r="R27" s="72">
        <f>'Рейтинговая таблица организаций'!AC27</f>
        <v>100</v>
      </c>
      <c r="S27" s="72" t="str">
        <f t="shared" si="17"/>
        <v>1-274</v>
      </c>
      <c r="T27" s="72">
        <f t="shared" si="2"/>
        <v>1</v>
      </c>
      <c r="U27" s="72">
        <f t="shared" si="3"/>
        <v>274</v>
      </c>
      <c r="V27" s="72">
        <f t="shared" si="18"/>
        <v>24</v>
      </c>
      <c r="W27" s="72" t="str">
        <f t="shared" si="19"/>
        <v>Муниципальное автономное общеобразовательное учреждение средняя общеобразовательная школа № 67 г. Томска</v>
      </c>
      <c r="X27" s="72">
        <f>'Рейтинговая таблица организаций'!AH27</f>
        <v>0</v>
      </c>
      <c r="Y27" s="72">
        <f>'Рейтинговая таблица организаций'!AI27</f>
        <v>100</v>
      </c>
      <c r="Z27" s="74">
        <f>'Рейтинговая таблица организаций'!AJ27</f>
        <v>100</v>
      </c>
      <c r="AA27" s="72">
        <f>'Рейтинговая таблица организаций'!AK27</f>
        <v>70</v>
      </c>
      <c r="AB27" s="72" t="str">
        <f t="shared" si="20"/>
        <v>129-146</v>
      </c>
      <c r="AC27" s="72">
        <f t="shared" si="4"/>
        <v>129</v>
      </c>
      <c r="AD27" s="72">
        <f t="shared" si="5"/>
        <v>18</v>
      </c>
      <c r="AE27" s="72">
        <f t="shared" si="21"/>
        <v>24</v>
      </c>
      <c r="AF27" s="72" t="str">
        <f t="shared" si="22"/>
        <v>Муниципальное автономное общеобразовательное учреждение средняя общеобразовательная школа № 67 г. Томска</v>
      </c>
      <c r="AG27" s="72">
        <f>'Рейтинговая таблица организаций'!AR27</f>
        <v>100</v>
      </c>
      <c r="AH27" s="72">
        <f>'Рейтинговая таблица организаций'!AS27</f>
        <v>100</v>
      </c>
      <c r="AI27" s="72">
        <f>'Рейтинговая таблица организаций'!AT27</f>
        <v>100</v>
      </c>
      <c r="AJ27" s="72">
        <f>'Рейтинговая таблица организаций'!AU27</f>
        <v>100</v>
      </c>
      <c r="AK27" s="72" t="str">
        <f t="shared" si="23"/>
        <v>1-274</v>
      </c>
      <c r="AL27" s="72">
        <f t="shared" si="6"/>
        <v>1</v>
      </c>
      <c r="AM27" s="72">
        <f t="shared" si="7"/>
        <v>274</v>
      </c>
      <c r="AN27" s="72">
        <f>'бланки '!D29</f>
        <v>24</v>
      </c>
      <c r="AO27" s="72" t="str">
        <f t="shared" si="24"/>
        <v>Муниципальное автономное общеобразовательное учреждение средняя общеобразовательная школа № 67 г. Томска</v>
      </c>
      <c r="AP27" s="72">
        <f>'Рейтинговая таблица организаций'!BB27</f>
        <v>100</v>
      </c>
      <c r="AQ27" s="72">
        <f>'Рейтинговая таблица организаций'!BC27</f>
        <v>100</v>
      </c>
      <c r="AR27" s="72">
        <f>'Рейтинговая таблица организаций'!BD27</f>
        <v>100</v>
      </c>
      <c r="AS27" s="72">
        <f>'Рейтинговая таблица организаций'!BE27</f>
        <v>100</v>
      </c>
      <c r="AT27" s="72" t="str">
        <f t="shared" si="25"/>
        <v>1-274</v>
      </c>
      <c r="AU27" s="72">
        <f t="shared" si="8"/>
        <v>1</v>
      </c>
      <c r="AV27" s="72">
        <f t="shared" si="9"/>
        <v>274</v>
      </c>
      <c r="AW27" s="75" t="str">
        <f t="shared" si="26"/>
        <v>г. Томск</v>
      </c>
      <c r="AX27" s="72">
        <f t="shared" si="27"/>
        <v>24</v>
      </c>
      <c r="AY27" s="72" t="str">
        <f t="shared" si="28"/>
        <v>Муниципальное автономное общеобразовательное учреждение средняя общеобразовательная школа № 67 г. Томска</v>
      </c>
      <c r="AZ27" s="72">
        <f>'Рейтинговая таблица организаций'!BF27</f>
        <v>94</v>
      </c>
      <c r="BA27" s="72" t="str">
        <f t="shared" si="29"/>
        <v>129-146</v>
      </c>
      <c r="BB27" s="72">
        <f t="shared" si="10"/>
        <v>129</v>
      </c>
      <c r="BC27" s="72">
        <f t="shared" si="11"/>
        <v>18</v>
      </c>
    </row>
    <row r="28" spans="1:55">
      <c r="A28" s="72">
        <f>'бланки '!D30</f>
        <v>25</v>
      </c>
      <c r="B28" s="73" t="str">
        <f>'Рейтинговая таблица организаций'!B28</f>
        <v>Муниципальное автономное общеобразовательное учреждение средняя общеобразовательная школа № 22 г. Томска</v>
      </c>
      <c r="C28" s="73" t="str">
        <f>'бланки '!A30</f>
        <v>г. Томск</v>
      </c>
      <c r="D28" s="72">
        <f>'Рейтинговая таблица организаций'!C28</f>
        <v>393</v>
      </c>
      <c r="E28" s="72">
        <f t="shared" si="12"/>
        <v>25</v>
      </c>
      <c r="F28" s="72" t="str">
        <f t="shared" si="13"/>
        <v>Муниципальное автономное общеобразовательное учреждение средняя общеобразовательная школа № 22 г. Томска</v>
      </c>
      <c r="G28" s="72">
        <f>'Рейтинговая таблица организаций'!Q28</f>
        <v>100</v>
      </c>
      <c r="H28" s="72">
        <f>'Рейтинговая таблица организаций'!R28</f>
        <v>100</v>
      </c>
      <c r="I28" s="72">
        <f>'Рейтинговая таблица организаций'!S28</f>
        <v>100</v>
      </c>
      <c r="J28" s="72">
        <f>'Рейтинговая таблица организаций'!T28</f>
        <v>100</v>
      </c>
      <c r="K28" s="72" t="str">
        <f t="shared" si="14"/>
        <v>1-274</v>
      </c>
      <c r="L28" s="72">
        <f t="shared" si="0"/>
        <v>1</v>
      </c>
      <c r="M28" s="72">
        <f t="shared" si="1"/>
        <v>274</v>
      </c>
      <c r="N28" s="72">
        <f t="shared" si="15"/>
        <v>25</v>
      </c>
      <c r="O28" s="72" t="str">
        <f t="shared" si="16"/>
        <v>Муниципальное автономное общеобразовательное учреждение средняя общеобразовательная школа № 22 г. Томска</v>
      </c>
      <c r="P28" s="72">
        <f>'Рейтинговая таблица организаций'!Z28</f>
        <v>100</v>
      </c>
      <c r="Q28" s="72">
        <f>'Рейтинговая таблица организаций'!AB28</f>
        <v>100</v>
      </c>
      <c r="R28" s="72">
        <f>'Рейтинговая таблица организаций'!AC28</f>
        <v>100</v>
      </c>
      <c r="S28" s="72" t="str">
        <f t="shared" si="17"/>
        <v>1-274</v>
      </c>
      <c r="T28" s="72">
        <f t="shared" si="2"/>
        <v>1</v>
      </c>
      <c r="U28" s="72">
        <f t="shared" si="3"/>
        <v>274</v>
      </c>
      <c r="V28" s="72">
        <f t="shared" si="18"/>
        <v>25</v>
      </c>
      <c r="W28" s="72" t="str">
        <f t="shared" si="19"/>
        <v>Муниципальное автономное общеобразовательное учреждение средняя общеобразовательная школа № 22 г. Томска</v>
      </c>
      <c r="X28" s="72">
        <f>'Рейтинговая таблица организаций'!AH28</f>
        <v>60</v>
      </c>
      <c r="Y28" s="72">
        <f>'Рейтинговая таблица организаций'!AI28</f>
        <v>60</v>
      </c>
      <c r="Z28" s="74">
        <f>'Рейтинговая таблица организаций'!AJ28</f>
        <v>100</v>
      </c>
      <c r="AA28" s="72">
        <f>'Рейтинговая таблица организаций'!AK28</f>
        <v>72</v>
      </c>
      <c r="AB28" s="72" t="str">
        <f t="shared" si="20"/>
        <v>123-128</v>
      </c>
      <c r="AC28" s="72">
        <f t="shared" si="4"/>
        <v>123</v>
      </c>
      <c r="AD28" s="72">
        <f t="shared" si="5"/>
        <v>6</v>
      </c>
      <c r="AE28" s="72">
        <f t="shared" si="21"/>
        <v>25</v>
      </c>
      <c r="AF28" s="72" t="str">
        <f t="shared" si="22"/>
        <v>Муниципальное автономное общеобразовательное учреждение средняя общеобразовательная школа № 22 г. Томска</v>
      </c>
      <c r="AG28" s="72">
        <f>'Рейтинговая таблица организаций'!AR28</f>
        <v>100</v>
      </c>
      <c r="AH28" s="72">
        <f>'Рейтинговая таблица организаций'!AS28</f>
        <v>100</v>
      </c>
      <c r="AI28" s="72">
        <f>'Рейтинговая таблица организаций'!AT28</f>
        <v>100</v>
      </c>
      <c r="AJ28" s="72">
        <f>'Рейтинговая таблица организаций'!AU28</f>
        <v>100</v>
      </c>
      <c r="AK28" s="72" t="str">
        <f t="shared" si="23"/>
        <v>1-274</v>
      </c>
      <c r="AL28" s="72">
        <f t="shared" si="6"/>
        <v>1</v>
      </c>
      <c r="AM28" s="72">
        <f t="shared" si="7"/>
        <v>274</v>
      </c>
      <c r="AN28" s="72">
        <f>'бланки '!D30</f>
        <v>25</v>
      </c>
      <c r="AO28" s="72" t="str">
        <f t="shared" si="24"/>
        <v>Муниципальное автономное общеобразовательное учреждение средняя общеобразовательная школа № 22 г. Томска</v>
      </c>
      <c r="AP28" s="72">
        <f>'Рейтинговая таблица организаций'!BB28</f>
        <v>100</v>
      </c>
      <c r="AQ28" s="72">
        <f>'Рейтинговая таблица организаций'!BC28</f>
        <v>100</v>
      </c>
      <c r="AR28" s="72">
        <f>'Рейтинговая таблица организаций'!BD28</f>
        <v>100</v>
      </c>
      <c r="AS28" s="72">
        <f>'Рейтинговая таблица организаций'!BE28</f>
        <v>100</v>
      </c>
      <c r="AT28" s="72" t="str">
        <f t="shared" si="25"/>
        <v>1-274</v>
      </c>
      <c r="AU28" s="72">
        <f t="shared" si="8"/>
        <v>1</v>
      </c>
      <c r="AV28" s="72">
        <f t="shared" si="9"/>
        <v>274</v>
      </c>
      <c r="AW28" s="75" t="str">
        <f t="shared" si="26"/>
        <v>г. Томск</v>
      </c>
      <c r="AX28" s="72">
        <f t="shared" si="27"/>
        <v>25</v>
      </c>
      <c r="AY28" s="72" t="str">
        <f t="shared" si="28"/>
        <v>Муниципальное автономное общеобразовательное учреждение средняя общеобразовательная школа № 22 г. Томска</v>
      </c>
      <c r="AZ28" s="72">
        <f>'Рейтинговая таблица организаций'!BF28</f>
        <v>94.4</v>
      </c>
      <c r="BA28" s="72" t="str">
        <f t="shared" si="29"/>
        <v>123-128</v>
      </c>
      <c r="BB28" s="72">
        <f t="shared" si="10"/>
        <v>123</v>
      </c>
      <c r="BC28" s="72">
        <f t="shared" si="11"/>
        <v>6</v>
      </c>
    </row>
    <row r="29" spans="1:55">
      <c r="A29" s="72">
        <f>'бланки '!D31</f>
        <v>26</v>
      </c>
      <c r="B29" s="73" t="str">
        <f>'Рейтинговая таблица организаций'!B29</f>
        <v>Муниципальное бюджетное общеобразовательное учреждение Академический лицей им. Г.А. Псахье г. Томска</v>
      </c>
      <c r="C29" s="73" t="str">
        <f>'бланки '!A31</f>
        <v>г. Томск</v>
      </c>
      <c r="D29" s="72">
        <f>'Рейтинговая таблица организаций'!C29</f>
        <v>600</v>
      </c>
      <c r="E29" s="72">
        <f t="shared" ref="E29:E92" si="30">A29</f>
        <v>26</v>
      </c>
      <c r="F29" s="72" t="str">
        <f t="shared" ref="F29:F92" si="31">B29</f>
        <v>Муниципальное бюджетное общеобразовательное учреждение Академический лицей им. Г.А. Псахье г. Томска</v>
      </c>
      <c r="G29" s="72">
        <f>'Рейтинговая таблица организаций'!Q29</f>
        <v>100</v>
      </c>
      <c r="H29" s="72">
        <f>'Рейтинговая таблица организаций'!R29</f>
        <v>100</v>
      </c>
      <c r="I29" s="72">
        <f>'Рейтинговая таблица организаций'!S29</f>
        <v>100</v>
      </c>
      <c r="J29" s="72">
        <f>'Рейтинговая таблица организаций'!T29</f>
        <v>100</v>
      </c>
      <c r="K29" s="72" t="str">
        <f t="shared" ref="K29:K92" si="32">IF(M29=1,TEXT(L29,0),CONCATENATE(L29,"-",L29+M29-1))</f>
        <v>1-274</v>
      </c>
      <c r="L29" s="72">
        <f t="shared" si="0"/>
        <v>1</v>
      </c>
      <c r="M29" s="72">
        <f t="shared" si="1"/>
        <v>274</v>
      </c>
      <c r="N29" s="72">
        <f t="shared" ref="N29:N92" si="33">A29</f>
        <v>26</v>
      </c>
      <c r="O29" s="72" t="str">
        <f t="shared" ref="O29:O92" si="34">B29</f>
        <v>Муниципальное бюджетное общеобразовательное учреждение Академический лицей им. Г.А. Псахье г. Томска</v>
      </c>
      <c r="P29" s="72">
        <f>'Рейтинговая таблица организаций'!Z29</f>
        <v>100</v>
      </c>
      <c r="Q29" s="72">
        <f>'Рейтинговая таблица организаций'!AB29</f>
        <v>100</v>
      </c>
      <c r="R29" s="72">
        <f>'Рейтинговая таблица организаций'!AC29</f>
        <v>100</v>
      </c>
      <c r="S29" s="72" t="str">
        <f t="shared" ref="S29:S92" si="35">IF(U29=1,TEXT(T29,0),CONCATENATE(T29,"-",T29+U29-1))</f>
        <v>1-274</v>
      </c>
      <c r="T29" s="72">
        <f t="shared" si="2"/>
        <v>1</v>
      </c>
      <c r="U29" s="72">
        <f t="shared" si="3"/>
        <v>274</v>
      </c>
      <c r="V29" s="72">
        <f t="shared" ref="V29:V92" si="36">A29</f>
        <v>26</v>
      </c>
      <c r="W29" s="72" t="str">
        <f t="shared" ref="W29:W92" si="37">B29</f>
        <v>Муниципальное бюджетное общеобразовательное учреждение Академический лицей им. Г.А. Псахье г. Томска</v>
      </c>
      <c r="X29" s="72">
        <f>'Рейтинговая таблица организаций'!AH29</f>
        <v>80</v>
      </c>
      <c r="Y29" s="72">
        <f>'Рейтинговая таблица организаций'!AI29</f>
        <v>60</v>
      </c>
      <c r="Z29" s="74">
        <f>'Рейтинговая таблица организаций'!AJ29</f>
        <v>100</v>
      </c>
      <c r="AA29" s="72">
        <f>'Рейтинговая таблица организаций'!AK29</f>
        <v>78</v>
      </c>
      <c r="AB29" s="72" t="str">
        <f t="shared" ref="AB29:AB92" si="38">IF(AD29=1,TEXT(AC29,0),CONCATENATE(AC29,"-",AC29+AD29-1))</f>
        <v>85-96</v>
      </c>
      <c r="AC29" s="72">
        <f t="shared" si="4"/>
        <v>85</v>
      </c>
      <c r="AD29" s="72">
        <f t="shared" si="5"/>
        <v>12</v>
      </c>
      <c r="AE29" s="72">
        <f t="shared" ref="AE29:AE92" si="39">A29</f>
        <v>26</v>
      </c>
      <c r="AF29" s="72" t="str">
        <f t="shared" ref="AF29:AF92" si="40">B29</f>
        <v>Муниципальное бюджетное общеобразовательное учреждение Академический лицей им. Г.А. Псахье г. Томска</v>
      </c>
      <c r="AG29" s="72">
        <f>'Рейтинговая таблица организаций'!AR29</f>
        <v>100</v>
      </c>
      <c r="AH29" s="72">
        <f>'Рейтинговая таблица организаций'!AS29</f>
        <v>100</v>
      </c>
      <c r="AI29" s="72">
        <f>'Рейтинговая таблица организаций'!AT29</f>
        <v>100</v>
      </c>
      <c r="AJ29" s="72">
        <f>'Рейтинговая таблица организаций'!AU29</f>
        <v>100</v>
      </c>
      <c r="AK29" s="72" t="str">
        <f t="shared" ref="AK29:AK92" si="41">IF(AM29=1,TEXT(AL29,0),CONCATENATE(AL29,"-",AL29+AM29-1))</f>
        <v>1-274</v>
      </c>
      <c r="AL29" s="72">
        <f t="shared" si="6"/>
        <v>1</v>
      </c>
      <c r="AM29" s="72">
        <f t="shared" si="7"/>
        <v>274</v>
      </c>
      <c r="AN29" s="72">
        <f>'бланки '!D31</f>
        <v>26</v>
      </c>
      <c r="AO29" s="72" t="str">
        <f t="shared" ref="AO29:AO92" si="42">B29</f>
        <v>Муниципальное бюджетное общеобразовательное учреждение Академический лицей им. Г.А. Псахье г. Томска</v>
      </c>
      <c r="AP29" s="72">
        <f>'Рейтинговая таблица организаций'!BB29</f>
        <v>100</v>
      </c>
      <c r="AQ29" s="72">
        <f>'Рейтинговая таблица организаций'!BC29</f>
        <v>100</v>
      </c>
      <c r="AR29" s="72">
        <f>'Рейтинговая таблица организаций'!BD29</f>
        <v>100</v>
      </c>
      <c r="AS29" s="72">
        <f>'Рейтинговая таблица организаций'!BE29</f>
        <v>100</v>
      </c>
      <c r="AT29" s="72" t="str">
        <f t="shared" ref="AT29:AT92" si="43">IF(AV29=1,TEXT(AU29,0),CONCATENATE(AU29,"-",AU29+AV29-1))</f>
        <v>1-274</v>
      </c>
      <c r="AU29" s="72">
        <f t="shared" si="8"/>
        <v>1</v>
      </c>
      <c r="AV29" s="72">
        <f t="shared" si="9"/>
        <v>274</v>
      </c>
      <c r="AW29" s="75" t="str">
        <f t="shared" ref="AW29:AW92" si="44">C29</f>
        <v>г. Томск</v>
      </c>
      <c r="AX29" s="72">
        <f t="shared" ref="AX29:AX92" si="45">A29</f>
        <v>26</v>
      </c>
      <c r="AY29" s="72" t="str">
        <f t="shared" ref="AY29:AY92" si="46">B29</f>
        <v>Муниципальное бюджетное общеобразовательное учреждение Академический лицей им. Г.А. Псахье г. Томска</v>
      </c>
      <c r="AZ29" s="72">
        <f>'Рейтинговая таблица организаций'!BF29</f>
        <v>95.6</v>
      </c>
      <c r="BA29" s="72" t="str">
        <f t="shared" si="29"/>
        <v>85-96</v>
      </c>
      <c r="BB29" s="72">
        <f t="shared" si="10"/>
        <v>85</v>
      </c>
      <c r="BC29" s="72">
        <f t="shared" si="11"/>
        <v>12</v>
      </c>
    </row>
    <row r="30" spans="1:55">
      <c r="A30" s="72">
        <f>'бланки '!D32</f>
        <v>27</v>
      </c>
      <c r="B30" s="73" t="str">
        <f>'Рейтинговая таблица организаций'!B30</f>
        <v>Муниципальное автономное общеобразовательное учреждение средняя общеобразовательная школа № 27 им. Г.Н. Ворошилова г. Томска</v>
      </c>
      <c r="C30" s="73" t="str">
        <f>'бланки '!A32</f>
        <v>г. Томск</v>
      </c>
      <c r="D30" s="72">
        <f>'Рейтинговая таблица организаций'!C30</f>
        <v>418</v>
      </c>
      <c r="E30" s="72">
        <f t="shared" si="30"/>
        <v>27</v>
      </c>
      <c r="F30" s="72" t="str">
        <f t="shared" si="31"/>
        <v>Муниципальное автономное общеобразовательное учреждение средняя общеобразовательная школа № 27 им. Г.Н. Ворошилова г. Томска</v>
      </c>
      <c r="G30" s="72">
        <f>'Рейтинговая таблица организаций'!Q30</f>
        <v>100</v>
      </c>
      <c r="H30" s="72">
        <f>'Рейтинговая таблица организаций'!R30</f>
        <v>100</v>
      </c>
      <c r="I30" s="72">
        <f>'Рейтинговая таблица организаций'!S30</f>
        <v>100</v>
      </c>
      <c r="J30" s="72">
        <f>'Рейтинговая таблица организаций'!T30</f>
        <v>100</v>
      </c>
      <c r="K30" s="72" t="str">
        <f t="shared" si="32"/>
        <v>1-274</v>
      </c>
      <c r="L30" s="72">
        <f t="shared" si="0"/>
        <v>1</v>
      </c>
      <c r="M30" s="72">
        <f t="shared" si="1"/>
        <v>274</v>
      </c>
      <c r="N30" s="72">
        <f t="shared" si="33"/>
        <v>27</v>
      </c>
      <c r="O30" s="72" t="str">
        <f t="shared" si="34"/>
        <v>Муниципальное автономное общеобразовательное учреждение средняя общеобразовательная школа № 27 им. Г.Н. Ворошилова г. Томска</v>
      </c>
      <c r="P30" s="72">
        <f>'Рейтинговая таблица организаций'!Z30</f>
        <v>100</v>
      </c>
      <c r="Q30" s="72">
        <f>'Рейтинговая таблица организаций'!AB30</f>
        <v>100</v>
      </c>
      <c r="R30" s="72">
        <f>'Рейтинговая таблица организаций'!AC30</f>
        <v>100</v>
      </c>
      <c r="S30" s="72" t="str">
        <f t="shared" si="35"/>
        <v>1-274</v>
      </c>
      <c r="T30" s="72">
        <f t="shared" si="2"/>
        <v>1</v>
      </c>
      <c r="U30" s="72">
        <f t="shared" si="3"/>
        <v>274</v>
      </c>
      <c r="V30" s="72">
        <f t="shared" si="36"/>
        <v>27</v>
      </c>
      <c r="W30" s="72" t="str">
        <f t="shared" si="37"/>
        <v>Муниципальное автономное общеобразовательное учреждение средняя общеобразовательная школа № 27 им. Г.Н. Ворошилова г. Томска</v>
      </c>
      <c r="X30" s="72">
        <f>'Рейтинговая таблица организаций'!AH30</f>
        <v>40</v>
      </c>
      <c r="Y30" s="72">
        <f>'Рейтинговая таблица организаций'!AI30</f>
        <v>60</v>
      </c>
      <c r="Z30" s="74">
        <f>'Рейтинговая таблица организаций'!AJ30</f>
        <v>100</v>
      </c>
      <c r="AA30" s="72">
        <f>'Рейтинговая таблица организаций'!AK30</f>
        <v>66</v>
      </c>
      <c r="AB30" s="72" t="str">
        <f t="shared" si="38"/>
        <v>174-198</v>
      </c>
      <c r="AC30" s="72">
        <f t="shared" si="4"/>
        <v>174</v>
      </c>
      <c r="AD30" s="72">
        <f t="shared" si="5"/>
        <v>25</v>
      </c>
      <c r="AE30" s="72">
        <f t="shared" si="39"/>
        <v>27</v>
      </c>
      <c r="AF30" s="72" t="str">
        <f t="shared" si="40"/>
        <v>Муниципальное автономное общеобразовательное учреждение средняя общеобразовательная школа № 27 им. Г.Н. Ворошилова г. Томска</v>
      </c>
      <c r="AG30" s="72">
        <f>'Рейтинговая таблица организаций'!AR30</f>
        <v>100</v>
      </c>
      <c r="AH30" s="72">
        <f>'Рейтинговая таблица организаций'!AS30</f>
        <v>100</v>
      </c>
      <c r="AI30" s="72">
        <f>'Рейтинговая таблица организаций'!AT30</f>
        <v>100</v>
      </c>
      <c r="AJ30" s="72">
        <f>'Рейтинговая таблица организаций'!AU30</f>
        <v>100</v>
      </c>
      <c r="AK30" s="72" t="str">
        <f t="shared" si="41"/>
        <v>1-274</v>
      </c>
      <c r="AL30" s="72">
        <f t="shared" si="6"/>
        <v>1</v>
      </c>
      <c r="AM30" s="72">
        <f t="shared" si="7"/>
        <v>274</v>
      </c>
      <c r="AN30" s="72">
        <f>'бланки '!D32</f>
        <v>27</v>
      </c>
      <c r="AO30" s="72" t="str">
        <f t="shared" si="42"/>
        <v>Муниципальное автономное общеобразовательное учреждение средняя общеобразовательная школа № 27 им. Г.Н. Ворошилова г. Томска</v>
      </c>
      <c r="AP30" s="72">
        <f>'Рейтинговая таблица организаций'!BB30</f>
        <v>100</v>
      </c>
      <c r="AQ30" s="72">
        <f>'Рейтинговая таблица организаций'!BC30</f>
        <v>100</v>
      </c>
      <c r="AR30" s="72">
        <f>'Рейтинговая таблица организаций'!BD30</f>
        <v>100</v>
      </c>
      <c r="AS30" s="72">
        <f>'Рейтинговая таблица организаций'!BE30</f>
        <v>100</v>
      </c>
      <c r="AT30" s="72" t="str">
        <f t="shared" si="43"/>
        <v>1-274</v>
      </c>
      <c r="AU30" s="72">
        <f t="shared" si="8"/>
        <v>1</v>
      </c>
      <c r="AV30" s="72">
        <f t="shared" si="9"/>
        <v>274</v>
      </c>
      <c r="AW30" s="75" t="str">
        <f t="shared" si="44"/>
        <v>г. Томск</v>
      </c>
      <c r="AX30" s="72">
        <f t="shared" si="45"/>
        <v>27</v>
      </c>
      <c r="AY30" s="72" t="str">
        <f t="shared" si="46"/>
        <v>Муниципальное автономное общеобразовательное учреждение средняя общеобразовательная школа № 27 им. Г.Н. Ворошилова г. Томска</v>
      </c>
      <c r="AZ30" s="72">
        <f>'Рейтинговая таблица организаций'!BF30</f>
        <v>93.2</v>
      </c>
      <c r="BA30" s="72" t="str">
        <f t="shared" si="29"/>
        <v>174-198</v>
      </c>
      <c r="BB30" s="72">
        <f t="shared" si="10"/>
        <v>174</v>
      </c>
      <c r="BC30" s="72">
        <f t="shared" si="11"/>
        <v>25</v>
      </c>
    </row>
    <row r="31" spans="1:55">
      <c r="A31" s="72">
        <f>'бланки '!D33</f>
        <v>28</v>
      </c>
      <c r="B31" s="73" t="str">
        <f>'Рейтинговая таблица организаций'!B31</f>
        <v>Муниципальное автономное общеобразовательное учреждение гимназия № 26 города Томска</v>
      </c>
      <c r="C31" s="73" t="str">
        <f>'бланки '!A33</f>
        <v>г. Томск</v>
      </c>
      <c r="D31" s="72">
        <f>'Рейтинговая таблица организаций'!C31</f>
        <v>600</v>
      </c>
      <c r="E31" s="72">
        <f t="shared" si="30"/>
        <v>28</v>
      </c>
      <c r="F31" s="72" t="str">
        <f t="shared" si="31"/>
        <v>Муниципальное автономное общеобразовательное учреждение гимназия № 26 города Томска</v>
      </c>
      <c r="G31" s="72">
        <f>'Рейтинговая таблица организаций'!Q31</f>
        <v>100</v>
      </c>
      <c r="H31" s="72">
        <f>'Рейтинговая таблица организаций'!R31</f>
        <v>100</v>
      </c>
      <c r="I31" s="72">
        <f>'Рейтинговая таблица организаций'!S31</f>
        <v>100</v>
      </c>
      <c r="J31" s="72">
        <f>'Рейтинговая таблица организаций'!T31</f>
        <v>100</v>
      </c>
      <c r="K31" s="72" t="str">
        <f t="shared" si="32"/>
        <v>1-274</v>
      </c>
      <c r="L31" s="72">
        <f t="shared" si="0"/>
        <v>1</v>
      </c>
      <c r="M31" s="72">
        <f t="shared" si="1"/>
        <v>274</v>
      </c>
      <c r="N31" s="72">
        <f t="shared" si="33"/>
        <v>28</v>
      </c>
      <c r="O31" s="72" t="str">
        <f t="shared" si="34"/>
        <v>Муниципальное автономное общеобразовательное учреждение гимназия № 26 города Томска</v>
      </c>
      <c r="P31" s="72">
        <f>'Рейтинговая таблица организаций'!Z31</f>
        <v>100</v>
      </c>
      <c r="Q31" s="72">
        <f>'Рейтинговая таблица организаций'!AB31</f>
        <v>100</v>
      </c>
      <c r="R31" s="72">
        <f>'Рейтинговая таблица организаций'!AC31</f>
        <v>100</v>
      </c>
      <c r="S31" s="72" t="str">
        <f t="shared" si="35"/>
        <v>1-274</v>
      </c>
      <c r="T31" s="72">
        <f t="shared" si="2"/>
        <v>1</v>
      </c>
      <c r="U31" s="72">
        <f t="shared" si="3"/>
        <v>274</v>
      </c>
      <c r="V31" s="72">
        <f t="shared" si="36"/>
        <v>28</v>
      </c>
      <c r="W31" s="72" t="str">
        <f t="shared" si="37"/>
        <v>Муниципальное автономное общеобразовательное учреждение гимназия № 26 города Томска</v>
      </c>
      <c r="X31" s="72">
        <f>'Рейтинговая таблица организаций'!AH31</f>
        <v>40</v>
      </c>
      <c r="Y31" s="72">
        <f>'Рейтинговая таблица организаций'!AI31</f>
        <v>100</v>
      </c>
      <c r="Z31" s="74">
        <f>'Рейтинговая таблица организаций'!AJ31</f>
        <v>100</v>
      </c>
      <c r="AA31" s="72">
        <f>'Рейтинговая таблица организаций'!AK31</f>
        <v>82</v>
      </c>
      <c r="AB31" s="72" t="str">
        <f t="shared" si="38"/>
        <v>49-66</v>
      </c>
      <c r="AC31" s="72">
        <f t="shared" si="4"/>
        <v>49</v>
      </c>
      <c r="AD31" s="72">
        <f t="shared" si="5"/>
        <v>18</v>
      </c>
      <c r="AE31" s="72">
        <f t="shared" si="39"/>
        <v>28</v>
      </c>
      <c r="AF31" s="72" t="str">
        <f t="shared" si="40"/>
        <v>Муниципальное автономное общеобразовательное учреждение гимназия № 26 города Томска</v>
      </c>
      <c r="AG31" s="72">
        <f>'Рейтинговая таблица организаций'!AR31</f>
        <v>100</v>
      </c>
      <c r="AH31" s="72">
        <f>'Рейтинговая таблица организаций'!AS31</f>
        <v>100</v>
      </c>
      <c r="AI31" s="72">
        <f>'Рейтинговая таблица организаций'!AT31</f>
        <v>100</v>
      </c>
      <c r="AJ31" s="72">
        <f>'Рейтинговая таблица организаций'!AU31</f>
        <v>100</v>
      </c>
      <c r="AK31" s="72" t="str">
        <f t="shared" si="41"/>
        <v>1-274</v>
      </c>
      <c r="AL31" s="72">
        <f t="shared" si="6"/>
        <v>1</v>
      </c>
      <c r="AM31" s="72">
        <f t="shared" si="7"/>
        <v>274</v>
      </c>
      <c r="AN31" s="72">
        <f>'бланки '!D33</f>
        <v>28</v>
      </c>
      <c r="AO31" s="72" t="str">
        <f t="shared" si="42"/>
        <v>Муниципальное автономное общеобразовательное учреждение гимназия № 26 города Томска</v>
      </c>
      <c r="AP31" s="72">
        <f>'Рейтинговая таблица организаций'!BB31</f>
        <v>100</v>
      </c>
      <c r="AQ31" s="72">
        <f>'Рейтинговая таблица организаций'!BC31</f>
        <v>100</v>
      </c>
      <c r="AR31" s="72">
        <f>'Рейтинговая таблица организаций'!BD31</f>
        <v>100</v>
      </c>
      <c r="AS31" s="72">
        <f>'Рейтинговая таблица организаций'!BE31</f>
        <v>100</v>
      </c>
      <c r="AT31" s="72" t="str">
        <f t="shared" si="43"/>
        <v>1-274</v>
      </c>
      <c r="AU31" s="72">
        <f t="shared" si="8"/>
        <v>1</v>
      </c>
      <c r="AV31" s="72">
        <f t="shared" si="9"/>
        <v>274</v>
      </c>
      <c r="AW31" s="75" t="str">
        <f t="shared" si="44"/>
        <v>г. Томск</v>
      </c>
      <c r="AX31" s="72">
        <f t="shared" si="45"/>
        <v>28</v>
      </c>
      <c r="AY31" s="72" t="str">
        <f t="shared" si="46"/>
        <v>Муниципальное автономное общеобразовательное учреждение гимназия № 26 города Томска</v>
      </c>
      <c r="AZ31" s="72">
        <f>'Рейтинговая таблица организаций'!BF31</f>
        <v>96.4</v>
      </c>
      <c r="BA31" s="72" t="str">
        <f t="shared" si="29"/>
        <v>49-66</v>
      </c>
      <c r="BB31" s="72">
        <f t="shared" si="10"/>
        <v>49</v>
      </c>
      <c r="BC31" s="72">
        <f t="shared" si="11"/>
        <v>18</v>
      </c>
    </row>
    <row r="32" spans="1:55">
      <c r="A32" s="72">
        <f>'бланки '!D34</f>
        <v>29</v>
      </c>
      <c r="B32" s="73" t="str">
        <f>'Рейтинговая таблица организаций'!B32</f>
        <v>Муниципальное автономное общеобразовательное учреждение гимназия № 55 им. Е.Г. Вёрсткиной г. Томска</v>
      </c>
      <c r="C32" s="73" t="str">
        <f>'бланки '!A34</f>
        <v>г. Томск</v>
      </c>
      <c r="D32" s="72">
        <f>'Рейтинговая таблица организаций'!C32</f>
        <v>600</v>
      </c>
      <c r="E32" s="72">
        <f t="shared" si="30"/>
        <v>29</v>
      </c>
      <c r="F32" s="72" t="str">
        <f t="shared" si="31"/>
        <v>Муниципальное автономное общеобразовательное учреждение гимназия № 55 им. Е.Г. Вёрсткиной г. Томска</v>
      </c>
      <c r="G32" s="72">
        <f>'Рейтинговая таблица организаций'!Q32</f>
        <v>100</v>
      </c>
      <c r="H32" s="72">
        <f>'Рейтинговая таблица организаций'!R32</f>
        <v>100</v>
      </c>
      <c r="I32" s="72">
        <f>'Рейтинговая таблица организаций'!S32</f>
        <v>100</v>
      </c>
      <c r="J32" s="72">
        <f>'Рейтинговая таблица организаций'!T32</f>
        <v>100</v>
      </c>
      <c r="K32" s="72" t="str">
        <f t="shared" si="32"/>
        <v>1-274</v>
      </c>
      <c r="L32" s="72">
        <f t="shared" si="0"/>
        <v>1</v>
      </c>
      <c r="M32" s="72">
        <f t="shared" si="1"/>
        <v>274</v>
      </c>
      <c r="N32" s="72">
        <f t="shared" si="33"/>
        <v>29</v>
      </c>
      <c r="O32" s="72" t="str">
        <f t="shared" si="34"/>
        <v>Муниципальное автономное общеобразовательное учреждение гимназия № 55 им. Е.Г. Вёрсткиной г. Томска</v>
      </c>
      <c r="P32" s="72">
        <f>'Рейтинговая таблица организаций'!Z32</f>
        <v>100</v>
      </c>
      <c r="Q32" s="72">
        <f>'Рейтинговая таблица организаций'!AB32</f>
        <v>100</v>
      </c>
      <c r="R32" s="72">
        <f>'Рейтинговая таблица организаций'!AC32</f>
        <v>100</v>
      </c>
      <c r="S32" s="72" t="str">
        <f t="shared" si="35"/>
        <v>1-274</v>
      </c>
      <c r="T32" s="72">
        <f t="shared" si="2"/>
        <v>1</v>
      </c>
      <c r="U32" s="72">
        <f t="shared" si="3"/>
        <v>274</v>
      </c>
      <c r="V32" s="72">
        <f t="shared" si="36"/>
        <v>29</v>
      </c>
      <c r="W32" s="72" t="str">
        <f t="shared" si="37"/>
        <v>Муниципальное автономное общеобразовательное учреждение гимназия № 55 им. Е.Г. Вёрсткиной г. Томска</v>
      </c>
      <c r="X32" s="72">
        <f>'Рейтинговая таблица организаций'!AH32</f>
        <v>20</v>
      </c>
      <c r="Y32" s="72">
        <f>'Рейтинговая таблица организаций'!AI32</f>
        <v>80</v>
      </c>
      <c r="Z32" s="74">
        <f>'Рейтинговая таблица организаций'!AJ32</f>
        <v>100</v>
      </c>
      <c r="AA32" s="72">
        <f>'Рейтинговая таблица организаций'!AK32</f>
        <v>68</v>
      </c>
      <c r="AB32" s="72" t="str">
        <f t="shared" si="38"/>
        <v>147-173</v>
      </c>
      <c r="AC32" s="72">
        <f t="shared" si="4"/>
        <v>147</v>
      </c>
      <c r="AD32" s="72">
        <f t="shared" si="5"/>
        <v>27</v>
      </c>
      <c r="AE32" s="72">
        <f t="shared" si="39"/>
        <v>29</v>
      </c>
      <c r="AF32" s="72" t="str">
        <f t="shared" si="40"/>
        <v>Муниципальное автономное общеобразовательное учреждение гимназия № 55 им. Е.Г. Вёрсткиной г. Томска</v>
      </c>
      <c r="AG32" s="72">
        <f>'Рейтинговая таблица организаций'!AR32</f>
        <v>100</v>
      </c>
      <c r="AH32" s="72">
        <f>'Рейтинговая таблица организаций'!AS32</f>
        <v>100</v>
      </c>
      <c r="AI32" s="72">
        <f>'Рейтинговая таблица организаций'!AT32</f>
        <v>100</v>
      </c>
      <c r="AJ32" s="72">
        <f>'Рейтинговая таблица организаций'!AU32</f>
        <v>100</v>
      </c>
      <c r="AK32" s="72" t="str">
        <f t="shared" si="41"/>
        <v>1-274</v>
      </c>
      <c r="AL32" s="72">
        <f t="shared" si="6"/>
        <v>1</v>
      </c>
      <c r="AM32" s="72">
        <f t="shared" si="7"/>
        <v>274</v>
      </c>
      <c r="AN32" s="72">
        <f>'бланки '!D34</f>
        <v>29</v>
      </c>
      <c r="AO32" s="72" t="str">
        <f t="shared" si="42"/>
        <v>Муниципальное автономное общеобразовательное учреждение гимназия № 55 им. Е.Г. Вёрсткиной г. Томска</v>
      </c>
      <c r="AP32" s="72">
        <f>'Рейтинговая таблица организаций'!BB32</f>
        <v>100</v>
      </c>
      <c r="AQ32" s="72">
        <f>'Рейтинговая таблица организаций'!BC32</f>
        <v>100</v>
      </c>
      <c r="AR32" s="72">
        <f>'Рейтинговая таблица организаций'!BD32</f>
        <v>100</v>
      </c>
      <c r="AS32" s="72">
        <f>'Рейтинговая таблица организаций'!BE32</f>
        <v>100</v>
      </c>
      <c r="AT32" s="72" t="str">
        <f t="shared" si="43"/>
        <v>1-274</v>
      </c>
      <c r="AU32" s="72">
        <f t="shared" si="8"/>
        <v>1</v>
      </c>
      <c r="AV32" s="72">
        <f t="shared" si="9"/>
        <v>274</v>
      </c>
      <c r="AW32" s="75" t="str">
        <f t="shared" si="44"/>
        <v>г. Томск</v>
      </c>
      <c r="AX32" s="72">
        <f t="shared" si="45"/>
        <v>29</v>
      </c>
      <c r="AY32" s="72" t="str">
        <f t="shared" si="46"/>
        <v>Муниципальное автономное общеобразовательное учреждение гимназия № 55 им. Е.Г. Вёрсткиной г. Томска</v>
      </c>
      <c r="AZ32" s="72">
        <f>'Рейтинговая таблица организаций'!BF32</f>
        <v>93.6</v>
      </c>
      <c r="BA32" s="72" t="str">
        <f t="shared" si="29"/>
        <v>147-173</v>
      </c>
      <c r="BB32" s="72">
        <f t="shared" si="10"/>
        <v>147</v>
      </c>
      <c r="BC32" s="72">
        <f t="shared" si="11"/>
        <v>27</v>
      </c>
    </row>
    <row r="33" spans="1:55">
      <c r="A33" s="72">
        <f>'бланки '!D35</f>
        <v>30</v>
      </c>
      <c r="B33" s="73" t="str">
        <f>'Рейтинговая таблица организаций'!B33</f>
        <v>Муниципальное автономное общеобразовательное учреждение средняя общеобразовательная школа № 12 г. Томска</v>
      </c>
      <c r="C33" s="73" t="str">
        <f>'бланки '!A35</f>
        <v>г. Томск</v>
      </c>
      <c r="D33" s="72">
        <f>'Рейтинговая таблица организаций'!C33</f>
        <v>315</v>
      </c>
      <c r="E33" s="72">
        <f t="shared" si="30"/>
        <v>30</v>
      </c>
      <c r="F33" s="72" t="str">
        <f t="shared" si="31"/>
        <v>Муниципальное автономное общеобразовательное учреждение средняя общеобразовательная школа № 12 г. Томска</v>
      </c>
      <c r="G33" s="72">
        <f>'Рейтинговая таблица организаций'!Q33</f>
        <v>100</v>
      </c>
      <c r="H33" s="72">
        <f>'Рейтинговая таблица организаций'!R33</f>
        <v>100</v>
      </c>
      <c r="I33" s="72">
        <f>'Рейтинговая таблица организаций'!S33</f>
        <v>100</v>
      </c>
      <c r="J33" s="72">
        <f>'Рейтинговая таблица организаций'!T33</f>
        <v>100</v>
      </c>
      <c r="K33" s="72" t="str">
        <f t="shared" si="32"/>
        <v>1-274</v>
      </c>
      <c r="L33" s="72">
        <f t="shared" si="0"/>
        <v>1</v>
      </c>
      <c r="M33" s="72">
        <f t="shared" si="1"/>
        <v>274</v>
      </c>
      <c r="N33" s="72">
        <f t="shared" si="33"/>
        <v>30</v>
      </c>
      <c r="O33" s="72" t="str">
        <f t="shared" si="34"/>
        <v>Муниципальное автономное общеобразовательное учреждение средняя общеобразовательная школа № 12 г. Томска</v>
      </c>
      <c r="P33" s="72">
        <f>'Рейтинговая таблица организаций'!Z33</f>
        <v>100</v>
      </c>
      <c r="Q33" s="72">
        <f>'Рейтинговая таблица организаций'!AB33</f>
        <v>100</v>
      </c>
      <c r="R33" s="72">
        <f>'Рейтинговая таблица организаций'!AC33</f>
        <v>100</v>
      </c>
      <c r="S33" s="72" t="str">
        <f t="shared" si="35"/>
        <v>1-274</v>
      </c>
      <c r="T33" s="72">
        <f t="shared" si="2"/>
        <v>1</v>
      </c>
      <c r="U33" s="72">
        <f t="shared" si="3"/>
        <v>274</v>
      </c>
      <c r="V33" s="72">
        <f t="shared" si="36"/>
        <v>30</v>
      </c>
      <c r="W33" s="72" t="str">
        <f t="shared" si="37"/>
        <v>Муниципальное автономное общеобразовательное учреждение средняя общеобразовательная школа № 12 г. Томска</v>
      </c>
      <c r="X33" s="72">
        <f>'Рейтинговая таблица организаций'!AH33</f>
        <v>20</v>
      </c>
      <c r="Y33" s="72">
        <f>'Рейтинговая таблица организаций'!AI33</f>
        <v>80</v>
      </c>
      <c r="Z33" s="74">
        <f>'Рейтинговая таблица организаций'!AJ33</f>
        <v>100</v>
      </c>
      <c r="AA33" s="72">
        <f>'Рейтинговая таблица организаций'!AK33</f>
        <v>68</v>
      </c>
      <c r="AB33" s="72" t="str">
        <f t="shared" si="38"/>
        <v>147-173</v>
      </c>
      <c r="AC33" s="72">
        <f t="shared" si="4"/>
        <v>147</v>
      </c>
      <c r="AD33" s="72">
        <f t="shared" si="5"/>
        <v>27</v>
      </c>
      <c r="AE33" s="72">
        <f t="shared" si="39"/>
        <v>30</v>
      </c>
      <c r="AF33" s="72" t="str">
        <f t="shared" si="40"/>
        <v>Муниципальное автономное общеобразовательное учреждение средняя общеобразовательная школа № 12 г. Томска</v>
      </c>
      <c r="AG33" s="72">
        <f>'Рейтинговая таблица организаций'!AR33</f>
        <v>100</v>
      </c>
      <c r="AH33" s="72">
        <f>'Рейтинговая таблица организаций'!AS33</f>
        <v>100</v>
      </c>
      <c r="AI33" s="72">
        <f>'Рейтинговая таблица организаций'!AT33</f>
        <v>100</v>
      </c>
      <c r="AJ33" s="72">
        <f>'Рейтинговая таблица организаций'!AU33</f>
        <v>100</v>
      </c>
      <c r="AK33" s="72" t="str">
        <f t="shared" si="41"/>
        <v>1-274</v>
      </c>
      <c r="AL33" s="72">
        <f t="shared" si="6"/>
        <v>1</v>
      </c>
      <c r="AM33" s="72">
        <f t="shared" si="7"/>
        <v>274</v>
      </c>
      <c r="AN33" s="72">
        <f>'бланки '!D35</f>
        <v>30</v>
      </c>
      <c r="AO33" s="72" t="str">
        <f t="shared" si="42"/>
        <v>Муниципальное автономное общеобразовательное учреждение средняя общеобразовательная школа № 12 г. Томска</v>
      </c>
      <c r="AP33" s="72">
        <f>'Рейтинговая таблица организаций'!BB33</f>
        <v>100</v>
      </c>
      <c r="AQ33" s="72">
        <f>'Рейтинговая таблица организаций'!BC33</f>
        <v>100</v>
      </c>
      <c r="AR33" s="72">
        <f>'Рейтинговая таблица организаций'!BD33</f>
        <v>100</v>
      </c>
      <c r="AS33" s="72">
        <f>'Рейтинговая таблица организаций'!BE33</f>
        <v>100</v>
      </c>
      <c r="AT33" s="72" t="str">
        <f t="shared" si="43"/>
        <v>1-274</v>
      </c>
      <c r="AU33" s="72">
        <f t="shared" si="8"/>
        <v>1</v>
      </c>
      <c r="AV33" s="72">
        <f t="shared" si="9"/>
        <v>274</v>
      </c>
      <c r="AW33" s="75" t="str">
        <f t="shared" si="44"/>
        <v>г. Томск</v>
      </c>
      <c r="AX33" s="72">
        <f t="shared" si="45"/>
        <v>30</v>
      </c>
      <c r="AY33" s="72" t="str">
        <f t="shared" si="46"/>
        <v>Муниципальное автономное общеобразовательное учреждение средняя общеобразовательная школа № 12 г. Томска</v>
      </c>
      <c r="AZ33" s="72">
        <f>'Рейтинговая таблица организаций'!BF33</f>
        <v>93.6</v>
      </c>
      <c r="BA33" s="72" t="str">
        <f t="shared" si="29"/>
        <v>147-173</v>
      </c>
      <c r="BB33" s="72">
        <f t="shared" si="10"/>
        <v>147</v>
      </c>
      <c r="BC33" s="72">
        <f t="shared" si="11"/>
        <v>27</v>
      </c>
    </row>
    <row r="34" spans="1:55">
      <c r="A34" s="72">
        <f>'бланки '!D36</f>
        <v>31</v>
      </c>
      <c r="B34" s="73" t="str">
        <f>'Рейтинговая таблица организаций'!B34</f>
        <v>Муниципальное автономное общеобразовательное учреждение средняя общеобразовательная школа № 33 г.Томска</v>
      </c>
      <c r="C34" s="73" t="str">
        <f>'бланки '!A36</f>
        <v>г. Томск</v>
      </c>
      <c r="D34" s="72">
        <f>'Рейтинговая таблица организаций'!C34</f>
        <v>250</v>
      </c>
      <c r="E34" s="72">
        <f t="shared" si="30"/>
        <v>31</v>
      </c>
      <c r="F34" s="72" t="str">
        <f t="shared" si="31"/>
        <v>Муниципальное автономное общеобразовательное учреждение средняя общеобразовательная школа № 33 г.Томска</v>
      </c>
      <c r="G34" s="72">
        <f>'Рейтинговая таблица организаций'!Q34</f>
        <v>100</v>
      </c>
      <c r="H34" s="72">
        <f>'Рейтинговая таблица организаций'!R34</f>
        <v>100</v>
      </c>
      <c r="I34" s="72">
        <f>'Рейтинговая таблица организаций'!S34</f>
        <v>100</v>
      </c>
      <c r="J34" s="72">
        <f>'Рейтинговая таблица организаций'!T34</f>
        <v>100</v>
      </c>
      <c r="K34" s="72" t="str">
        <f t="shared" si="32"/>
        <v>1-274</v>
      </c>
      <c r="L34" s="72">
        <f t="shared" si="0"/>
        <v>1</v>
      </c>
      <c r="M34" s="72">
        <f t="shared" si="1"/>
        <v>274</v>
      </c>
      <c r="N34" s="72">
        <f t="shared" si="33"/>
        <v>31</v>
      </c>
      <c r="O34" s="72" t="str">
        <f t="shared" si="34"/>
        <v>Муниципальное автономное общеобразовательное учреждение средняя общеобразовательная школа № 33 г.Томска</v>
      </c>
      <c r="P34" s="72">
        <f>'Рейтинговая таблица организаций'!Z34</f>
        <v>100</v>
      </c>
      <c r="Q34" s="72">
        <f>'Рейтинговая таблица организаций'!AB34</f>
        <v>100</v>
      </c>
      <c r="R34" s="72">
        <f>'Рейтинговая таблица организаций'!AC34</f>
        <v>100</v>
      </c>
      <c r="S34" s="72" t="str">
        <f t="shared" si="35"/>
        <v>1-274</v>
      </c>
      <c r="T34" s="72">
        <f t="shared" si="2"/>
        <v>1</v>
      </c>
      <c r="U34" s="72">
        <f t="shared" si="3"/>
        <v>274</v>
      </c>
      <c r="V34" s="72">
        <f t="shared" si="36"/>
        <v>31</v>
      </c>
      <c r="W34" s="72" t="str">
        <f t="shared" si="37"/>
        <v>Муниципальное автономное общеобразовательное учреждение средняя общеобразовательная школа № 33 г.Томска</v>
      </c>
      <c r="X34" s="72">
        <f>'Рейтинговая таблица организаций'!AH34</f>
        <v>0</v>
      </c>
      <c r="Y34" s="72">
        <f>'Рейтинговая таблица организаций'!AI34</f>
        <v>80</v>
      </c>
      <c r="Z34" s="74">
        <f>'Рейтинговая таблица организаций'!AJ34</f>
        <v>100</v>
      </c>
      <c r="AA34" s="72">
        <f>'Рейтинговая таблица организаций'!AK34</f>
        <v>62</v>
      </c>
      <c r="AB34" s="72" t="str">
        <f t="shared" si="38"/>
        <v>201-221</v>
      </c>
      <c r="AC34" s="72">
        <f t="shared" si="4"/>
        <v>201</v>
      </c>
      <c r="AD34" s="72">
        <f t="shared" si="5"/>
        <v>21</v>
      </c>
      <c r="AE34" s="72">
        <f t="shared" si="39"/>
        <v>31</v>
      </c>
      <c r="AF34" s="72" t="str">
        <f t="shared" si="40"/>
        <v>Муниципальное автономное общеобразовательное учреждение средняя общеобразовательная школа № 33 г.Томска</v>
      </c>
      <c r="AG34" s="72">
        <f>'Рейтинговая таблица организаций'!AR34</f>
        <v>100</v>
      </c>
      <c r="AH34" s="72">
        <f>'Рейтинговая таблица организаций'!AS34</f>
        <v>100</v>
      </c>
      <c r="AI34" s="72">
        <f>'Рейтинговая таблица организаций'!AT34</f>
        <v>100</v>
      </c>
      <c r="AJ34" s="72">
        <f>'Рейтинговая таблица организаций'!AU34</f>
        <v>100</v>
      </c>
      <c r="AK34" s="72" t="str">
        <f t="shared" si="41"/>
        <v>1-274</v>
      </c>
      <c r="AL34" s="72">
        <f t="shared" si="6"/>
        <v>1</v>
      </c>
      <c r="AM34" s="72">
        <f t="shared" si="7"/>
        <v>274</v>
      </c>
      <c r="AN34" s="72">
        <f>'бланки '!D36</f>
        <v>31</v>
      </c>
      <c r="AO34" s="72" t="str">
        <f t="shared" si="42"/>
        <v>Муниципальное автономное общеобразовательное учреждение средняя общеобразовательная школа № 33 г.Томска</v>
      </c>
      <c r="AP34" s="72">
        <f>'Рейтинговая таблица организаций'!BB34</f>
        <v>100</v>
      </c>
      <c r="AQ34" s="72">
        <f>'Рейтинговая таблица организаций'!BC34</f>
        <v>100</v>
      </c>
      <c r="AR34" s="72">
        <f>'Рейтинговая таблица организаций'!BD34</f>
        <v>100</v>
      </c>
      <c r="AS34" s="72">
        <f>'Рейтинговая таблица организаций'!BE34</f>
        <v>100</v>
      </c>
      <c r="AT34" s="72" t="str">
        <f t="shared" si="43"/>
        <v>1-274</v>
      </c>
      <c r="AU34" s="72">
        <f t="shared" si="8"/>
        <v>1</v>
      </c>
      <c r="AV34" s="72">
        <f t="shared" si="9"/>
        <v>274</v>
      </c>
      <c r="AW34" s="75" t="str">
        <f t="shared" si="44"/>
        <v>г. Томск</v>
      </c>
      <c r="AX34" s="72">
        <f t="shared" si="45"/>
        <v>31</v>
      </c>
      <c r="AY34" s="72" t="str">
        <f t="shared" si="46"/>
        <v>Муниципальное автономное общеобразовательное учреждение средняя общеобразовательная школа № 33 г.Томска</v>
      </c>
      <c r="AZ34" s="72">
        <f>'Рейтинговая таблица организаций'!BF34</f>
        <v>92.4</v>
      </c>
      <c r="BA34" s="72" t="str">
        <f t="shared" si="29"/>
        <v>201-221</v>
      </c>
      <c r="BB34" s="72">
        <f t="shared" si="10"/>
        <v>201</v>
      </c>
      <c r="BC34" s="72">
        <f t="shared" si="11"/>
        <v>21</v>
      </c>
    </row>
    <row r="35" spans="1:55">
      <c r="A35" s="72">
        <f>'бланки '!D37</f>
        <v>32</v>
      </c>
      <c r="B35" s="73" t="str">
        <f>'Рейтинговая таблица организаций'!B35</f>
        <v>Муниципальное автономное общеобразовательное учреждение средняя общеобразовательная школа № 28 г. Томска</v>
      </c>
      <c r="C35" s="73" t="str">
        <f>'бланки '!A37</f>
        <v>г. Томск</v>
      </c>
      <c r="D35" s="72">
        <f>'Рейтинговая таблица организаций'!C35</f>
        <v>444</v>
      </c>
      <c r="E35" s="72">
        <f t="shared" si="30"/>
        <v>32</v>
      </c>
      <c r="F35" s="72" t="str">
        <f t="shared" si="31"/>
        <v>Муниципальное автономное общеобразовательное учреждение средняя общеобразовательная школа № 28 г. Томска</v>
      </c>
      <c r="G35" s="72">
        <f>'Рейтинговая таблица организаций'!Q35</f>
        <v>100</v>
      </c>
      <c r="H35" s="72">
        <f>'Рейтинговая таблица организаций'!R35</f>
        <v>100</v>
      </c>
      <c r="I35" s="72">
        <f>'Рейтинговая таблица организаций'!S35</f>
        <v>100</v>
      </c>
      <c r="J35" s="72">
        <f>'Рейтинговая таблица организаций'!T35</f>
        <v>100</v>
      </c>
      <c r="K35" s="72" t="str">
        <f t="shared" si="32"/>
        <v>1-274</v>
      </c>
      <c r="L35" s="72">
        <f t="shared" si="0"/>
        <v>1</v>
      </c>
      <c r="M35" s="72">
        <f t="shared" si="1"/>
        <v>274</v>
      </c>
      <c r="N35" s="72">
        <f t="shared" si="33"/>
        <v>32</v>
      </c>
      <c r="O35" s="72" t="str">
        <f t="shared" si="34"/>
        <v>Муниципальное автономное общеобразовательное учреждение средняя общеобразовательная школа № 28 г. Томска</v>
      </c>
      <c r="P35" s="72">
        <f>'Рейтинговая таблица организаций'!Z35</f>
        <v>100</v>
      </c>
      <c r="Q35" s="72">
        <f>'Рейтинговая таблица организаций'!AB35</f>
        <v>100</v>
      </c>
      <c r="R35" s="72">
        <f>'Рейтинговая таблица организаций'!AC35</f>
        <v>100</v>
      </c>
      <c r="S35" s="72" t="str">
        <f t="shared" si="35"/>
        <v>1-274</v>
      </c>
      <c r="T35" s="72">
        <f t="shared" si="2"/>
        <v>1</v>
      </c>
      <c r="U35" s="72">
        <f t="shared" si="3"/>
        <v>274</v>
      </c>
      <c r="V35" s="72">
        <f t="shared" si="36"/>
        <v>32</v>
      </c>
      <c r="W35" s="72" t="str">
        <f t="shared" si="37"/>
        <v>Муниципальное автономное общеобразовательное учреждение средняя общеобразовательная школа № 28 г. Томска</v>
      </c>
      <c r="X35" s="72">
        <f>'Рейтинговая таблица организаций'!AH35</f>
        <v>80</v>
      </c>
      <c r="Y35" s="72">
        <f>'Рейтинговая таблица организаций'!AI35</f>
        <v>80</v>
      </c>
      <c r="Z35" s="74">
        <f>'Рейтинговая таблица организаций'!AJ35</f>
        <v>100</v>
      </c>
      <c r="AA35" s="72">
        <f>'Рейтинговая таблица организаций'!AK35</f>
        <v>86</v>
      </c>
      <c r="AB35" s="72" t="str">
        <f t="shared" si="38"/>
        <v>44-48</v>
      </c>
      <c r="AC35" s="72">
        <f t="shared" si="4"/>
        <v>44</v>
      </c>
      <c r="AD35" s="72">
        <f t="shared" si="5"/>
        <v>5</v>
      </c>
      <c r="AE35" s="72">
        <f t="shared" si="39"/>
        <v>32</v>
      </c>
      <c r="AF35" s="72" t="str">
        <f t="shared" si="40"/>
        <v>Муниципальное автономное общеобразовательное учреждение средняя общеобразовательная школа № 28 г. Томска</v>
      </c>
      <c r="AG35" s="72">
        <f>'Рейтинговая таблица организаций'!AR35</f>
        <v>100</v>
      </c>
      <c r="AH35" s="72">
        <f>'Рейтинговая таблица организаций'!AS35</f>
        <v>100</v>
      </c>
      <c r="AI35" s="72">
        <f>'Рейтинговая таблица организаций'!AT35</f>
        <v>100</v>
      </c>
      <c r="AJ35" s="72">
        <f>'Рейтинговая таблица организаций'!AU35</f>
        <v>100</v>
      </c>
      <c r="AK35" s="72" t="str">
        <f t="shared" si="41"/>
        <v>1-274</v>
      </c>
      <c r="AL35" s="72">
        <f t="shared" si="6"/>
        <v>1</v>
      </c>
      <c r="AM35" s="72">
        <f t="shared" si="7"/>
        <v>274</v>
      </c>
      <c r="AN35" s="72">
        <f>'бланки '!D37</f>
        <v>32</v>
      </c>
      <c r="AO35" s="72" t="str">
        <f t="shared" si="42"/>
        <v>Муниципальное автономное общеобразовательное учреждение средняя общеобразовательная школа № 28 г. Томска</v>
      </c>
      <c r="AP35" s="72">
        <f>'Рейтинговая таблица организаций'!BB35</f>
        <v>100</v>
      </c>
      <c r="AQ35" s="72">
        <f>'Рейтинговая таблица организаций'!BC35</f>
        <v>100</v>
      </c>
      <c r="AR35" s="72">
        <f>'Рейтинговая таблица организаций'!BD35</f>
        <v>100</v>
      </c>
      <c r="AS35" s="72">
        <f>'Рейтинговая таблица организаций'!BE35</f>
        <v>100</v>
      </c>
      <c r="AT35" s="72" t="str">
        <f t="shared" si="43"/>
        <v>1-274</v>
      </c>
      <c r="AU35" s="72">
        <f t="shared" si="8"/>
        <v>1</v>
      </c>
      <c r="AV35" s="72">
        <f t="shared" si="9"/>
        <v>274</v>
      </c>
      <c r="AW35" s="75" t="str">
        <f t="shared" si="44"/>
        <v>г. Томск</v>
      </c>
      <c r="AX35" s="72">
        <f t="shared" si="45"/>
        <v>32</v>
      </c>
      <c r="AY35" s="72" t="str">
        <f t="shared" si="46"/>
        <v>Муниципальное автономное общеобразовательное учреждение средняя общеобразовательная школа № 28 г. Томска</v>
      </c>
      <c r="AZ35" s="72">
        <f>'Рейтинговая таблица организаций'!BF35</f>
        <v>97.2</v>
      </c>
      <c r="BA35" s="72" t="str">
        <f t="shared" si="29"/>
        <v>44-48</v>
      </c>
      <c r="BB35" s="72">
        <f t="shared" si="10"/>
        <v>44</v>
      </c>
      <c r="BC35" s="72">
        <f t="shared" si="11"/>
        <v>5</v>
      </c>
    </row>
    <row r="36" spans="1:55">
      <c r="A36" s="72">
        <f>'бланки '!D38</f>
        <v>33</v>
      </c>
      <c r="B36" s="73" t="str">
        <f>'Рейтинговая таблица организаций'!B36</f>
        <v>Муниципальное автономное общеобразовательное учреждение средняя общеобразовательная школа № 2 г. Томска</v>
      </c>
      <c r="C36" s="73" t="str">
        <f>'бланки '!A38</f>
        <v>г. Томск</v>
      </c>
      <c r="D36" s="72">
        <f>'Рейтинговая таблица организаций'!C36</f>
        <v>244</v>
      </c>
      <c r="E36" s="72">
        <f t="shared" si="30"/>
        <v>33</v>
      </c>
      <c r="F36" s="72" t="str">
        <f t="shared" si="31"/>
        <v>Муниципальное автономное общеобразовательное учреждение средняя общеобразовательная школа № 2 г. Томска</v>
      </c>
      <c r="G36" s="72">
        <f>'Рейтинговая таблица организаций'!Q36</f>
        <v>100</v>
      </c>
      <c r="H36" s="72">
        <f>'Рейтинговая таблица организаций'!R36</f>
        <v>100</v>
      </c>
      <c r="I36" s="72">
        <f>'Рейтинговая таблица организаций'!S36</f>
        <v>100</v>
      </c>
      <c r="J36" s="72">
        <f>'Рейтинговая таблица организаций'!T36</f>
        <v>100</v>
      </c>
      <c r="K36" s="72" t="str">
        <f t="shared" si="32"/>
        <v>1-274</v>
      </c>
      <c r="L36" s="72">
        <f t="shared" si="0"/>
        <v>1</v>
      </c>
      <c r="M36" s="72">
        <f t="shared" si="1"/>
        <v>274</v>
      </c>
      <c r="N36" s="72">
        <f t="shared" si="33"/>
        <v>33</v>
      </c>
      <c r="O36" s="72" t="str">
        <f t="shared" si="34"/>
        <v>Муниципальное автономное общеобразовательное учреждение средняя общеобразовательная школа № 2 г. Томска</v>
      </c>
      <c r="P36" s="72">
        <f>'Рейтинговая таблица организаций'!Z36</f>
        <v>100</v>
      </c>
      <c r="Q36" s="72">
        <f>'Рейтинговая таблица организаций'!AB36</f>
        <v>100</v>
      </c>
      <c r="R36" s="72">
        <f>'Рейтинговая таблица организаций'!AC36</f>
        <v>100</v>
      </c>
      <c r="S36" s="72" t="str">
        <f t="shared" si="35"/>
        <v>1-274</v>
      </c>
      <c r="T36" s="72">
        <f t="shared" si="2"/>
        <v>1</v>
      </c>
      <c r="U36" s="72">
        <f t="shared" si="3"/>
        <v>274</v>
      </c>
      <c r="V36" s="72">
        <f t="shared" si="36"/>
        <v>33</v>
      </c>
      <c r="W36" s="72" t="str">
        <f t="shared" si="37"/>
        <v>Муниципальное автономное общеобразовательное учреждение средняя общеобразовательная школа № 2 г. Томска</v>
      </c>
      <c r="X36" s="72">
        <f>'Рейтинговая таблица организаций'!AH36</f>
        <v>0</v>
      </c>
      <c r="Y36" s="72">
        <f>'Рейтинговая таблица организаций'!AI36</f>
        <v>60</v>
      </c>
      <c r="Z36" s="74">
        <f>'Рейтинговая таблица организаций'!AJ36</f>
        <v>100</v>
      </c>
      <c r="AA36" s="72">
        <f>'Рейтинговая таблица организаций'!AK36</f>
        <v>54</v>
      </c>
      <c r="AB36" s="72" t="str">
        <f t="shared" si="38"/>
        <v>246-265</v>
      </c>
      <c r="AC36" s="72">
        <f t="shared" si="4"/>
        <v>246</v>
      </c>
      <c r="AD36" s="72">
        <f t="shared" si="5"/>
        <v>20</v>
      </c>
      <c r="AE36" s="72">
        <f t="shared" si="39"/>
        <v>33</v>
      </c>
      <c r="AF36" s="72" t="str">
        <f t="shared" si="40"/>
        <v>Муниципальное автономное общеобразовательное учреждение средняя общеобразовательная школа № 2 г. Томска</v>
      </c>
      <c r="AG36" s="72">
        <f>'Рейтинговая таблица организаций'!AR36</f>
        <v>100</v>
      </c>
      <c r="AH36" s="72">
        <f>'Рейтинговая таблица организаций'!AS36</f>
        <v>100</v>
      </c>
      <c r="AI36" s="72">
        <f>'Рейтинговая таблица организаций'!AT36</f>
        <v>100</v>
      </c>
      <c r="AJ36" s="72">
        <f>'Рейтинговая таблица организаций'!AU36</f>
        <v>100</v>
      </c>
      <c r="AK36" s="72" t="str">
        <f t="shared" si="41"/>
        <v>1-274</v>
      </c>
      <c r="AL36" s="72">
        <f t="shared" si="6"/>
        <v>1</v>
      </c>
      <c r="AM36" s="72">
        <f t="shared" si="7"/>
        <v>274</v>
      </c>
      <c r="AN36" s="72">
        <f>'бланки '!D38</f>
        <v>33</v>
      </c>
      <c r="AO36" s="72" t="str">
        <f t="shared" si="42"/>
        <v>Муниципальное автономное общеобразовательное учреждение средняя общеобразовательная школа № 2 г. Томска</v>
      </c>
      <c r="AP36" s="72">
        <f>'Рейтинговая таблица организаций'!BB36</f>
        <v>100</v>
      </c>
      <c r="AQ36" s="72">
        <f>'Рейтинговая таблица организаций'!BC36</f>
        <v>100</v>
      </c>
      <c r="AR36" s="72">
        <f>'Рейтинговая таблица организаций'!BD36</f>
        <v>100</v>
      </c>
      <c r="AS36" s="72">
        <f>'Рейтинговая таблица организаций'!BE36</f>
        <v>100</v>
      </c>
      <c r="AT36" s="72" t="str">
        <f t="shared" si="43"/>
        <v>1-274</v>
      </c>
      <c r="AU36" s="72">
        <f t="shared" si="8"/>
        <v>1</v>
      </c>
      <c r="AV36" s="72">
        <f t="shared" si="9"/>
        <v>274</v>
      </c>
      <c r="AW36" s="75" t="str">
        <f t="shared" si="44"/>
        <v>г. Томск</v>
      </c>
      <c r="AX36" s="72">
        <f t="shared" si="45"/>
        <v>33</v>
      </c>
      <c r="AY36" s="72" t="str">
        <f t="shared" si="46"/>
        <v>Муниципальное автономное общеобразовательное учреждение средняя общеобразовательная школа № 2 г. Томска</v>
      </c>
      <c r="AZ36" s="72">
        <f>'Рейтинговая таблица организаций'!BF36</f>
        <v>90.8</v>
      </c>
      <c r="BA36" s="72" t="str">
        <f t="shared" si="29"/>
        <v>246-265</v>
      </c>
      <c r="BB36" s="72">
        <f t="shared" si="10"/>
        <v>246</v>
      </c>
      <c r="BC36" s="72">
        <f t="shared" si="11"/>
        <v>20</v>
      </c>
    </row>
    <row r="37" spans="1:55">
      <c r="A37" s="72">
        <f>'бланки '!D39</f>
        <v>34</v>
      </c>
      <c r="B37" s="73" t="str">
        <f>'Рейтинговая таблица организаций'!B37</f>
        <v>Муниципальное автономное общеобразовательное учреждение гимназия № 6 г. Томска</v>
      </c>
      <c r="C37" s="73" t="str">
        <f>'бланки '!A39</f>
        <v>г. Томск</v>
      </c>
      <c r="D37" s="72">
        <f>'Рейтинговая таблица организаций'!C37</f>
        <v>390</v>
      </c>
      <c r="E37" s="72">
        <f t="shared" si="30"/>
        <v>34</v>
      </c>
      <c r="F37" s="72" t="str">
        <f t="shared" si="31"/>
        <v>Муниципальное автономное общеобразовательное учреждение гимназия № 6 г. Томска</v>
      </c>
      <c r="G37" s="72">
        <f>'Рейтинговая таблица организаций'!Q37</f>
        <v>100</v>
      </c>
      <c r="H37" s="72">
        <f>'Рейтинговая таблица организаций'!R37</f>
        <v>100</v>
      </c>
      <c r="I37" s="72">
        <f>'Рейтинговая таблица организаций'!S37</f>
        <v>100</v>
      </c>
      <c r="J37" s="72">
        <f>'Рейтинговая таблица организаций'!T37</f>
        <v>100</v>
      </c>
      <c r="K37" s="72" t="str">
        <f t="shared" si="32"/>
        <v>1-274</v>
      </c>
      <c r="L37" s="72">
        <f t="shared" si="0"/>
        <v>1</v>
      </c>
      <c r="M37" s="72">
        <f t="shared" si="1"/>
        <v>274</v>
      </c>
      <c r="N37" s="72">
        <f t="shared" si="33"/>
        <v>34</v>
      </c>
      <c r="O37" s="72" t="str">
        <f t="shared" si="34"/>
        <v>Муниципальное автономное общеобразовательное учреждение гимназия № 6 г. Томска</v>
      </c>
      <c r="P37" s="72">
        <f>'Рейтинговая таблица организаций'!Z37</f>
        <v>100</v>
      </c>
      <c r="Q37" s="72">
        <f>'Рейтинговая таблица организаций'!AB37</f>
        <v>100</v>
      </c>
      <c r="R37" s="72">
        <f>'Рейтинговая таблица организаций'!AC37</f>
        <v>100</v>
      </c>
      <c r="S37" s="72" t="str">
        <f t="shared" si="35"/>
        <v>1-274</v>
      </c>
      <c r="T37" s="72">
        <f t="shared" si="2"/>
        <v>1</v>
      </c>
      <c r="U37" s="72">
        <f t="shared" si="3"/>
        <v>274</v>
      </c>
      <c r="V37" s="72">
        <f t="shared" si="36"/>
        <v>34</v>
      </c>
      <c r="W37" s="72" t="str">
        <f t="shared" si="37"/>
        <v>Муниципальное автономное общеобразовательное учреждение гимназия № 6 г. Томска</v>
      </c>
      <c r="X37" s="72">
        <f>'Рейтинговая таблица организаций'!AH37</f>
        <v>20</v>
      </c>
      <c r="Y37" s="72">
        <f>'Рейтинговая таблица организаций'!AI37</f>
        <v>100</v>
      </c>
      <c r="Z37" s="74">
        <f>'Рейтинговая таблица организаций'!AJ37</f>
        <v>100</v>
      </c>
      <c r="AA37" s="72">
        <f>'Рейтинговая таблица организаций'!AK37</f>
        <v>76</v>
      </c>
      <c r="AB37" s="72" t="str">
        <f t="shared" si="38"/>
        <v>97-107</v>
      </c>
      <c r="AC37" s="72">
        <f t="shared" si="4"/>
        <v>97</v>
      </c>
      <c r="AD37" s="72">
        <f t="shared" si="5"/>
        <v>11</v>
      </c>
      <c r="AE37" s="72">
        <f t="shared" si="39"/>
        <v>34</v>
      </c>
      <c r="AF37" s="72" t="str">
        <f t="shared" si="40"/>
        <v>Муниципальное автономное общеобразовательное учреждение гимназия № 6 г. Томска</v>
      </c>
      <c r="AG37" s="72">
        <f>'Рейтинговая таблица организаций'!AR37</f>
        <v>100</v>
      </c>
      <c r="AH37" s="72">
        <f>'Рейтинговая таблица организаций'!AS37</f>
        <v>100</v>
      </c>
      <c r="AI37" s="72">
        <f>'Рейтинговая таблица организаций'!AT37</f>
        <v>100</v>
      </c>
      <c r="AJ37" s="72">
        <f>'Рейтинговая таблица организаций'!AU37</f>
        <v>100</v>
      </c>
      <c r="AK37" s="72" t="str">
        <f t="shared" si="41"/>
        <v>1-274</v>
      </c>
      <c r="AL37" s="72">
        <f t="shared" si="6"/>
        <v>1</v>
      </c>
      <c r="AM37" s="72">
        <f t="shared" si="7"/>
        <v>274</v>
      </c>
      <c r="AN37" s="72">
        <f>'бланки '!D39</f>
        <v>34</v>
      </c>
      <c r="AO37" s="72" t="str">
        <f t="shared" si="42"/>
        <v>Муниципальное автономное общеобразовательное учреждение гимназия № 6 г. Томска</v>
      </c>
      <c r="AP37" s="72">
        <f>'Рейтинговая таблица организаций'!BB37</f>
        <v>100</v>
      </c>
      <c r="AQ37" s="72">
        <f>'Рейтинговая таблица организаций'!BC37</f>
        <v>100</v>
      </c>
      <c r="AR37" s="72">
        <f>'Рейтинговая таблица организаций'!BD37</f>
        <v>100</v>
      </c>
      <c r="AS37" s="72">
        <f>'Рейтинговая таблица организаций'!BE37</f>
        <v>100</v>
      </c>
      <c r="AT37" s="72" t="str">
        <f t="shared" si="43"/>
        <v>1-274</v>
      </c>
      <c r="AU37" s="72">
        <f t="shared" si="8"/>
        <v>1</v>
      </c>
      <c r="AV37" s="72">
        <f t="shared" si="9"/>
        <v>274</v>
      </c>
      <c r="AW37" s="75" t="str">
        <f t="shared" si="44"/>
        <v>г. Томск</v>
      </c>
      <c r="AX37" s="72">
        <f t="shared" si="45"/>
        <v>34</v>
      </c>
      <c r="AY37" s="72" t="str">
        <f t="shared" si="46"/>
        <v>Муниципальное автономное общеобразовательное учреждение гимназия № 6 г. Томска</v>
      </c>
      <c r="AZ37" s="72">
        <f>'Рейтинговая таблица организаций'!BF37</f>
        <v>95.2</v>
      </c>
      <c r="BA37" s="72" t="str">
        <f t="shared" si="29"/>
        <v>97-107</v>
      </c>
      <c r="BB37" s="72">
        <f t="shared" si="10"/>
        <v>97</v>
      </c>
      <c r="BC37" s="72">
        <f t="shared" si="11"/>
        <v>11</v>
      </c>
    </row>
    <row r="38" spans="1:55">
      <c r="A38" s="72">
        <f>'бланки '!D40</f>
        <v>35</v>
      </c>
      <c r="B38" s="73" t="str">
        <f>'Рейтинговая таблица организаций'!B38</f>
        <v>Муниципальное бюджетное общеобразовательное учреждение общеобразовательная школа-интернат № 1 основного общего образования г. Томска</v>
      </c>
      <c r="C38" s="73" t="str">
        <f>'бланки '!A40</f>
        <v>г. Томск</v>
      </c>
      <c r="D38" s="72">
        <f>'Рейтинговая таблица организаций'!C38</f>
        <v>100</v>
      </c>
      <c r="E38" s="72">
        <f t="shared" si="30"/>
        <v>35</v>
      </c>
      <c r="F38" s="72" t="str">
        <f t="shared" si="31"/>
        <v>Муниципальное бюджетное общеобразовательное учреждение общеобразовательная школа-интернат № 1 основного общего образования г. Томска</v>
      </c>
      <c r="G38" s="72">
        <f>'Рейтинговая таблица организаций'!Q38</f>
        <v>100</v>
      </c>
      <c r="H38" s="72">
        <f>'Рейтинговая таблица организаций'!R38</f>
        <v>100</v>
      </c>
      <c r="I38" s="72">
        <f>'Рейтинговая таблица организаций'!S38</f>
        <v>100</v>
      </c>
      <c r="J38" s="72">
        <f>'Рейтинговая таблица организаций'!T38</f>
        <v>100</v>
      </c>
      <c r="K38" s="72" t="str">
        <f t="shared" si="32"/>
        <v>1-274</v>
      </c>
      <c r="L38" s="72">
        <f t="shared" si="0"/>
        <v>1</v>
      </c>
      <c r="M38" s="72">
        <f t="shared" si="1"/>
        <v>274</v>
      </c>
      <c r="N38" s="72">
        <f t="shared" si="33"/>
        <v>35</v>
      </c>
      <c r="O38" s="72" t="str">
        <f t="shared" si="34"/>
        <v>Муниципальное бюджетное общеобразовательное учреждение общеобразовательная школа-интернат № 1 основного общего образования г. Томска</v>
      </c>
      <c r="P38" s="72">
        <f>'Рейтинговая таблица организаций'!Z38</f>
        <v>100</v>
      </c>
      <c r="Q38" s="72">
        <f>'Рейтинговая таблица организаций'!AB38</f>
        <v>100</v>
      </c>
      <c r="R38" s="72">
        <f>'Рейтинговая таблица организаций'!AC38</f>
        <v>100</v>
      </c>
      <c r="S38" s="72" t="str">
        <f t="shared" si="35"/>
        <v>1-274</v>
      </c>
      <c r="T38" s="72">
        <f t="shared" si="2"/>
        <v>1</v>
      </c>
      <c r="U38" s="72">
        <f t="shared" si="3"/>
        <v>274</v>
      </c>
      <c r="V38" s="72">
        <f t="shared" si="36"/>
        <v>35</v>
      </c>
      <c r="W38" s="72" t="str">
        <f t="shared" si="37"/>
        <v>Муниципальное бюджетное общеобразовательное учреждение общеобразовательная школа-интернат № 1 основного общего образования г. Томска</v>
      </c>
      <c r="X38" s="72">
        <f>'Рейтинговая таблица организаций'!AH38</f>
        <v>40</v>
      </c>
      <c r="Y38" s="72">
        <f>'Рейтинговая таблица организаций'!AI38</f>
        <v>60</v>
      </c>
      <c r="Z38" s="74">
        <f>'Рейтинговая таблица организаций'!AJ38</f>
        <v>100</v>
      </c>
      <c r="AA38" s="72">
        <f>'Рейтинговая таблица организаций'!AK38</f>
        <v>66</v>
      </c>
      <c r="AB38" s="72" t="str">
        <f t="shared" si="38"/>
        <v>174-198</v>
      </c>
      <c r="AC38" s="72">
        <f t="shared" si="4"/>
        <v>174</v>
      </c>
      <c r="AD38" s="72">
        <f t="shared" si="5"/>
        <v>25</v>
      </c>
      <c r="AE38" s="72">
        <f t="shared" si="39"/>
        <v>35</v>
      </c>
      <c r="AF38" s="72" t="str">
        <f t="shared" si="40"/>
        <v>Муниципальное бюджетное общеобразовательное учреждение общеобразовательная школа-интернат № 1 основного общего образования г. Томска</v>
      </c>
      <c r="AG38" s="72">
        <f>'Рейтинговая таблица организаций'!AR38</f>
        <v>100</v>
      </c>
      <c r="AH38" s="72">
        <f>'Рейтинговая таблица организаций'!AS38</f>
        <v>100</v>
      </c>
      <c r="AI38" s="72">
        <f>'Рейтинговая таблица организаций'!AT38</f>
        <v>100</v>
      </c>
      <c r="AJ38" s="72">
        <f>'Рейтинговая таблица организаций'!AU38</f>
        <v>100</v>
      </c>
      <c r="AK38" s="72" t="str">
        <f t="shared" si="41"/>
        <v>1-274</v>
      </c>
      <c r="AL38" s="72">
        <f t="shared" si="6"/>
        <v>1</v>
      </c>
      <c r="AM38" s="72">
        <f t="shared" si="7"/>
        <v>274</v>
      </c>
      <c r="AN38" s="72">
        <f>'бланки '!D40</f>
        <v>35</v>
      </c>
      <c r="AO38" s="72" t="str">
        <f t="shared" si="42"/>
        <v>Муниципальное бюджетное общеобразовательное учреждение общеобразовательная школа-интернат № 1 основного общего образования г. Томска</v>
      </c>
      <c r="AP38" s="72">
        <f>'Рейтинговая таблица организаций'!BB38</f>
        <v>100</v>
      </c>
      <c r="AQ38" s="72">
        <f>'Рейтинговая таблица организаций'!BC38</f>
        <v>100</v>
      </c>
      <c r="AR38" s="72">
        <f>'Рейтинговая таблица организаций'!BD38</f>
        <v>100</v>
      </c>
      <c r="AS38" s="72">
        <f>'Рейтинговая таблица организаций'!BE38</f>
        <v>100</v>
      </c>
      <c r="AT38" s="72" t="str">
        <f t="shared" si="43"/>
        <v>1-274</v>
      </c>
      <c r="AU38" s="72">
        <f t="shared" si="8"/>
        <v>1</v>
      </c>
      <c r="AV38" s="72">
        <f t="shared" si="9"/>
        <v>274</v>
      </c>
      <c r="AW38" s="75" t="str">
        <f t="shared" si="44"/>
        <v>г. Томск</v>
      </c>
      <c r="AX38" s="72">
        <f t="shared" si="45"/>
        <v>35</v>
      </c>
      <c r="AY38" s="72" t="str">
        <f t="shared" si="46"/>
        <v>Муниципальное бюджетное общеобразовательное учреждение общеобразовательная школа-интернат № 1 основного общего образования г. Томска</v>
      </c>
      <c r="AZ38" s="72">
        <f>'Рейтинговая таблица организаций'!BF38</f>
        <v>93.2</v>
      </c>
      <c r="BA38" s="72" t="str">
        <f t="shared" si="29"/>
        <v>174-198</v>
      </c>
      <c r="BB38" s="72">
        <f t="shared" si="10"/>
        <v>174</v>
      </c>
      <c r="BC38" s="72">
        <f t="shared" si="11"/>
        <v>25</v>
      </c>
    </row>
    <row r="39" spans="1:55">
      <c r="A39" s="72">
        <f>'бланки '!D41</f>
        <v>36</v>
      </c>
      <c r="B39" s="73" t="str">
        <f>'Рейтинговая таблица организаций'!B39</f>
        <v>Муниципальное автономное общеобразовательное учреждение средняя общеобразовательная школа № 4 имени И.С. Черных г. Томска</v>
      </c>
      <c r="C39" s="73" t="str">
        <f>'бланки '!A41</f>
        <v>г. Томск</v>
      </c>
      <c r="D39" s="72">
        <f>'Рейтинговая таблица организаций'!C39</f>
        <v>600</v>
      </c>
      <c r="E39" s="72">
        <f t="shared" si="30"/>
        <v>36</v>
      </c>
      <c r="F39" s="72" t="str">
        <f t="shared" si="31"/>
        <v>Муниципальное автономное общеобразовательное учреждение средняя общеобразовательная школа № 4 имени И.С. Черных г. Томска</v>
      </c>
      <c r="G39" s="72">
        <f>'Рейтинговая таблица организаций'!Q39</f>
        <v>100</v>
      </c>
      <c r="H39" s="72">
        <f>'Рейтинговая таблица организаций'!R39</f>
        <v>100</v>
      </c>
      <c r="I39" s="72">
        <f>'Рейтинговая таблица организаций'!S39</f>
        <v>100</v>
      </c>
      <c r="J39" s="72">
        <f>'Рейтинговая таблица организаций'!T39</f>
        <v>100</v>
      </c>
      <c r="K39" s="72" t="str">
        <f t="shared" si="32"/>
        <v>1-274</v>
      </c>
      <c r="L39" s="72">
        <f t="shared" si="0"/>
        <v>1</v>
      </c>
      <c r="M39" s="72">
        <f t="shared" si="1"/>
        <v>274</v>
      </c>
      <c r="N39" s="72">
        <f t="shared" si="33"/>
        <v>36</v>
      </c>
      <c r="O39" s="72" t="str">
        <f t="shared" si="34"/>
        <v>Муниципальное автономное общеобразовательное учреждение средняя общеобразовательная школа № 4 имени И.С. Черных г. Томска</v>
      </c>
      <c r="P39" s="72">
        <f>'Рейтинговая таблица организаций'!Z39</f>
        <v>100</v>
      </c>
      <c r="Q39" s="72">
        <f>'Рейтинговая таблица организаций'!AB39</f>
        <v>100</v>
      </c>
      <c r="R39" s="72">
        <f>'Рейтинговая таблица организаций'!AC39</f>
        <v>100</v>
      </c>
      <c r="S39" s="72" t="str">
        <f t="shared" si="35"/>
        <v>1-274</v>
      </c>
      <c r="T39" s="72">
        <f t="shared" si="2"/>
        <v>1</v>
      </c>
      <c r="U39" s="72">
        <f t="shared" si="3"/>
        <v>274</v>
      </c>
      <c r="V39" s="72">
        <f t="shared" si="36"/>
        <v>36</v>
      </c>
      <c r="W39" s="72" t="str">
        <f t="shared" si="37"/>
        <v>Муниципальное автономное общеобразовательное учреждение средняя общеобразовательная школа № 4 имени И.С. Черных г. Томска</v>
      </c>
      <c r="X39" s="72">
        <f>'Рейтинговая таблица организаций'!AH39</f>
        <v>0</v>
      </c>
      <c r="Y39" s="72">
        <f>'Рейтинговая таблица организаций'!AI39</f>
        <v>60</v>
      </c>
      <c r="Z39" s="74">
        <f>'Рейтинговая таблица организаций'!AJ39</f>
        <v>100</v>
      </c>
      <c r="AA39" s="72">
        <f>'Рейтинговая таблица организаций'!AK39</f>
        <v>54</v>
      </c>
      <c r="AB39" s="72" t="str">
        <f t="shared" si="38"/>
        <v>246-265</v>
      </c>
      <c r="AC39" s="72">
        <f t="shared" si="4"/>
        <v>246</v>
      </c>
      <c r="AD39" s="72">
        <f t="shared" si="5"/>
        <v>20</v>
      </c>
      <c r="AE39" s="72">
        <f t="shared" si="39"/>
        <v>36</v>
      </c>
      <c r="AF39" s="72" t="str">
        <f t="shared" si="40"/>
        <v>Муниципальное автономное общеобразовательное учреждение средняя общеобразовательная школа № 4 имени И.С. Черных г. Томска</v>
      </c>
      <c r="AG39" s="72">
        <f>'Рейтинговая таблица организаций'!AR39</f>
        <v>100</v>
      </c>
      <c r="AH39" s="72">
        <f>'Рейтинговая таблица организаций'!AS39</f>
        <v>100</v>
      </c>
      <c r="AI39" s="72">
        <f>'Рейтинговая таблица организаций'!AT39</f>
        <v>100</v>
      </c>
      <c r="AJ39" s="72">
        <f>'Рейтинговая таблица организаций'!AU39</f>
        <v>100</v>
      </c>
      <c r="AK39" s="72" t="str">
        <f t="shared" si="41"/>
        <v>1-274</v>
      </c>
      <c r="AL39" s="72">
        <f t="shared" si="6"/>
        <v>1</v>
      </c>
      <c r="AM39" s="72">
        <f t="shared" si="7"/>
        <v>274</v>
      </c>
      <c r="AN39" s="72">
        <f>'бланки '!D41</f>
        <v>36</v>
      </c>
      <c r="AO39" s="72" t="str">
        <f t="shared" si="42"/>
        <v>Муниципальное автономное общеобразовательное учреждение средняя общеобразовательная школа № 4 имени И.С. Черных г. Томска</v>
      </c>
      <c r="AP39" s="72">
        <f>'Рейтинговая таблица организаций'!BB39</f>
        <v>100</v>
      </c>
      <c r="AQ39" s="72">
        <f>'Рейтинговая таблица организаций'!BC39</f>
        <v>100</v>
      </c>
      <c r="AR39" s="72">
        <f>'Рейтинговая таблица организаций'!BD39</f>
        <v>100</v>
      </c>
      <c r="AS39" s="72">
        <f>'Рейтинговая таблица организаций'!BE39</f>
        <v>100</v>
      </c>
      <c r="AT39" s="72" t="str">
        <f t="shared" si="43"/>
        <v>1-274</v>
      </c>
      <c r="AU39" s="72">
        <f t="shared" si="8"/>
        <v>1</v>
      </c>
      <c r="AV39" s="72">
        <f t="shared" si="9"/>
        <v>274</v>
      </c>
      <c r="AW39" s="75" t="str">
        <f t="shared" si="44"/>
        <v>г. Томск</v>
      </c>
      <c r="AX39" s="72">
        <f t="shared" si="45"/>
        <v>36</v>
      </c>
      <c r="AY39" s="72" t="str">
        <f t="shared" si="46"/>
        <v>Муниципальное автономное общеобразовательное учреждение средняя общеобразовательная школа № 4 имени И.С. Черных г. Томска</v>
      </c>
      <c r="AZ39" s="72">
        <f>'Рейтинговая таблица организаций'!BF39</f>
        <v>90.8</v>
      </c>
      <c r="BA39" s="72" t="str">
        <f t="shared" si="29"/>
        <v>246-265</v>
      </c>
      <c r="BB39" s="72">
        <f t="shared" si="10"/>
        <v>246</v>
      </c>
      <c r="BC39" s="72">
        <f t="shared" si="11"/>
        <v>20</v>
      </c>
    </row>
    <row r="40" spans="1:55">
      <c r="A40" s="72">
        <f>'бланки '!D42</f>
        <v>37</v>
      </c>
      <c r="B40" s="73" t="str">
        <f>'Рейтинговая таблица организаций'!B40</f>
        <v>Муниципальное автономное общеобразовательное учреждение гимназия № 24 им. М.В. Октябрьской г. Томска</v>
      </c>
      <c r="C40" s="73" t="str">
        <f>'бланки '!A42</f>
        <v>г. Томск</v>
      </c>
      <c r="D40" s="72">
        <f>'Рейтинговая таблица организаций'!C40</f>
        <v>371</v>
      </c>
      <c r="E40" s="72">
        <f t="shared" si="30"/>
        <v>37</v>
      </c>
      <c r="F40" s="72" t="str">
        <f t="shared" si="31"/>
        <v>Муниципальное автономное общеобразовательное учреждение гимназия № 24 им. М.В. Октябрьской г. Томска</v>
      </c>
      <c r="G40" s="72">
        <f>'Рейтинговая таблица организаций'!Q40</f>
        <v>100</v>
      </c>
      <c r="H40" s="72">
        <f>'Рейтинговая таблица организаций'!R40</f>
        <v>100</v>
      </c>
      <c r="I40" s="72">
        <f>'Рейтинговая таблица организаций'!S40</f>
        <v>100</v>
      </c>
      <c r="J40" s="72">
        <f>'Рейтинговая таблица организаций'!T40</f>
        <v>100</v>
      </c>
      <c r="K40" s="72" t="str">
        <f t="shared" si="32"/>
        <v>1-274</v>
      </c>
      <c r="L40" s="72">
        <f t="shared" si="0"/>
        <v>1</v>
      </c>
      <c r="M40" s="72">
        <f t="shared" si="1"/>
        <v>274</v>
      </c>
      <c r="N40" s="72">
        <f t="shared" si="33"/>
        <v>37</v>
      </c>
      <c r="O40" s="72" t="str">
        <f t="shared" si="34"/>
        <v>Муниципальное автономное общеобразовательное учреждение гимназия № 24 им. М.В. Октябрьской г. Томска</v>
      </c>
      <c r="P40" s="72">
        <f>'Рейтинговая таблица организаций'!Z40</f>
        <v>100</v>
      </c>
      <c r="Q40" s="72">
        <f>'Рейтинговая таблица организаций'!AB40</f>
        <v>100</v>
      </c>
      <c r="R40" s="72">
        <f>'Рейтинговая таблица организаций'!AC40</f>
        <v>100</v>
      </c>
      <c r="S40" s="72" t="str">
        <f t="shared" si="35"/>
        <v>1-274</v>
      </c>
      <c r="T40" s="72">
        <f t="shared" si="2"/>
        <v>1</v>
      </c>
      <c r="U40" s="72">
        <f t="shared" si="3"/>
        <v>274</v>
      </c>
      <c r="V40" s="72">
        <f t="shared" si="36"/>
        <v>37</v>
      </c>
      <c r="W40" s="72" t="str">
        <f t="shared" si="37"/>
        <v>Муниципальное автономное общеобразовательное учреждение гимназия № 24 им. М.В. Октябрьской г. Томска</v>
      </c>
      <c r="X40" s="72">
        <f>'Рейтинговая таблица организаций'!AH40</f>
        <v>40</v>
      </c>
      <c r="Y40" s="72">
        <f>'Рейтинговая таблица организаций'!AI40</f>
        <v>100</v>
      </c>
      <c r="Z40" s="74">
        <f>'Рейтинговая таблица организаций'!AJ40</f>
        <v>100</v>
      </c>
      <c r="AA40" s="72">
        <f>'Рейтинговая таблица организаций'!AK40</f>
        <v>82</v>
      </c>
      <c r="AB40" s="72" t="str">
        <f t="shared" si="38"/>
        <v>49-66</v>
      </c>
      <c r="AC40" s="72">
        <f t="shared" si="4"/>
        <v>49</v>
      </c>
      <c r="AD40" s="72">
        <f t="shared" si="5"/>
        <v>18</v>
      </c>
      <c r="AE40" s="72">
        <f t="shared" si="39"/>
        <v>37</v>
      </c>
      <c r="AF40" s="72" t="str">
        <f t="shared" si="40"/>
        <v>Муниципальное автономное общеобразовательное учреждение гимназия № 24 им. М.В. Октябрьской г. Томска</v>
      </c>
      <c r="AG40" s="72">
        <f>'Рейтинговая таблица организаций'!AR40</f>
        <v>100</v>
      </c>
      <c r="AH40" s="72">
        <f>'Рейтинговая таблица организаций'!AS40</f>
        <v>100</v>
      </c>
      <c r="AI40" s="72">
        <f>'Рейтинговая таблица организаций'!AT40</f>
        <v>100</v>
      </c>
      <c r="AJ40" s="72">
        <f>'Рейтинговая таблица организаций'!AU40</f>
        <v>100</v>
      </c>
      <c r="AK40" s="72" t="str">
        <f t="shared" si="41"/>
        <v>1-274</v>
      </c>
      <c r="AL40" s="72">
        <f t="shared" si="6"/>
        <v>1</v>
      </c>
      <c r="AM40" s="72">
        <f t="shared" si="7"/>
        <v>274</v>
      </c>
      <c r="AN40" s="72">
        <f>'бланки '!D42</f>
        <v>37</v>
      </c>
      <c r="AO40" s="72" t="str">
        <f t="shared" si="42"/>
        <v>Муниципальное автономное общеобразовательное учреждение гимназия № 24 им. М.В. Октябрьской г. Томска</v>
      </c>
      <c r="AP40" s="72">
        <f>'Рейтинговая таблица организаций'!BB40</f>
        <v>100</v>
      </c>
      <c r="AQ40" s="72">
        <f>'Рейтинговая таблица организаций'!BC40</f>
        <v>100</v>
      </c>
      <c r="AR40" s="72">
        <f>'Рейтинговая таблица организаций'!BD40</f>
        <v>100</v>
      </c>
      <c r="AS40" s="72">
        <f>'Рейтинговая таблица организаций'!BE40</f>
        <v>100</v>
      </c>
      <c r="AT40" s="72" t="str">
        <f t="shared" si="43"/>
        <v>1-274</v>
      </c>
      <c r="AU40" s="72">
        <f t="shared" si="8"/>
        <v>1</v>
      </c>
      <c r="AV40" s="72">
        <f t="shared" si="9"/>
        <v>274</v>
      </c>
      <c r="AW40" s="75" t="str">
        <f t="shared" si="44"/>
        <v>г. Томск</v>
      </c>
      <c r="AX40" s="72">
        <f t="shared" si="45"/>
        <v>37</v>
      </c>
      <c r="AY40" s="72" t="str">
        <f t="shared" si="46"/>
        <v>Муниципальное автономное общеобразовательное учреждение гимназия № 24 им. М.В. Октябрьской г. Томска</v>
      </c>
      <c r="AZ40" s="72">
        <f>'Рейтинговая таблица организаций'!BF40</f>
        <v>96.4</v>
      </c>
      <c r="BA40" s="72" t="str">
        <f t="shared" si="29"/>
        <v>49-66</v>
      </c>
      <c r="BB40" s="72">
        <f t="shared" si="10"/>
        <v>49</v>
      </c>
      <c r="BC40" s="72">
        <f t="shared" si="11"/>
        <v>18</v>
      </c>
    </row>
    <row r="41" spans="1:55">
      <c r="A41" s="72">
        <f>'бланки '!D43</f>
        <v>38</v>
      </c>
      <c r="B41" s="73" t="str">
        <f>'Рейтинговая таблица организаций'!B41</f>
        <v>Муниципальное автономное общеобразовательное учреждение средняя общеобразовательная школа № 50 города Томска</v>
      </c>
      <c r="C41" s="73" t="str">
        <f>'бланки '!A43</f>
        <v>г. Томск</v>
      </c>
      <c r="D41" s="72">
        <f>'Рейтинговая таблица организаций'!C41</f>
        <v>339</v>
      </c>
      <c r="E41" s="72">
        <f t="shared" si="30"/>
        <v>38</v>
      </c>
      <c r="F41" s="72" t="str">
        <f t="shared" si="31"/>
        <v>Муниципальное автономное общеобразовательное учреждение средняя общеобразовательная школа № 50 города Томска</v>
      </c>
      <c r="G41" s="72">
        <f>'Рейтинговая таблица организаций'!Q41</f>
        <v>100</v>
      </c>
      <c r="H41" s="72">
        <f>'Рейтинговая таблица организаций'!R41</f>
        <v>100</v>
      </c>
      <c r="I41" s="72">
        <f>'Рейтинговая таблица организаций'!S41</f>
        <v>100</v>
      </c>
      <c r="J41" s="72">
        <f>'Рейтинговая таблица организаций'!T41</f>
        <v>100</v>
      </c>
      <c r="K41" s="72" t="str">
        <f t="shared" si="32"/>
        <v>1-274</v>
      </c>
      <c r="L41" s="72">
        <f t="shared" si="0"/>
        <v>1</v>
      </c>
      <c r="M41" s="72">
        <f t="shared" si="1"/>
        <v>274</v>
      </c>
      <c r="N41" s="72">
        <f t="shared" si="33"/>
        <v>38</v>
      </c>
      <c r="O41" s="72" t="str">
        <f t="shared" si="34"/>
        <v>Муниципальное автономное общеобразовательное учреждение средняя общеобразовательная школа № 50 города Томска</v>
      </c>
      <c r="P41" s="72">
        <f>'Рейтинговая таблица организаций'!Z41</f>
        <v>100</v>
      </c>
      <c r="Q41" s="72">
        <f>'Рейтинговая таблица организаций'!AB41</f>
        <v>100</v>
      </c>
      <c r="R41" s="72">
        <f>'Рейтинговая таблица организаций'!AC41</f>
        <v>100</v>
      </c>
      <c r="S41" s="72" t="str">
        <f t="shared" si="35"/>
        <v>1-274</v>
      </c>
      <c r="T41" s="72">
        <f t="shared" si="2"/>
        <v>1</v>
      </c>
      <c r="U41" s="72">
        <f t="shared" si="3"/>
        <v>274</v>
      </c>
      <c r="V41" s="72">
        <f t="shared" si="36"/>
        <v>38</v>
      </c>
      <c r="W41" s="72" t="str">
        <f t="shared" si="37"/>
        <v>Муниципальное автономное общеобразовательное учреждение средняя общеобразовательная школа № 50 города Томска</v>
      </c>
      <c r="X41" s="72">
        <f>'Рейтинговая таблица организаций'!AH41</f>
        <v>60</v>
      </c>
      <c r="Y41" s="72">
        <f>'Рейтинговая таблица организаций'!AI41</f>
        <v>100</v>
      </c>
      <c r="Z41" s="74">
        <f>'Рейтинговая таблица организаций'!AJ41</f>
        <v>100</v>
      </c>
      <c r="AA41" s="72">
        <f>'Рейтинговая таблица организаций'!AK41</f>
        <v>88</v>
      </c>
      <c r="AB41" s="72" t="str">
        <f t="shared" si="38"/>
        <v>33-43</v>
      </c>
      <c r="AC41" s="72">
        <f t="shared" si="4"/>
        <v>33</v>
      </c>
      <c r="AD41" s="72">
        <f t="shared" si="5"/>
        <v>11</v>
      </c>
      <c r="AE41" s="72">
        <f t="shared" si="39"/>
        <v>38</v>
      </c>
      <c r="AF41" s="72" t="str">
        <f t="shared" si="40"/>
        <v>Муниципальное автономное общеобразовательное учреждение средняя общеобразовательная школа № 50 города Томска</v>
      </c>
      <c r="AG41" s="72">
        <f>'Рейтинговая таблица организаций'!AR41</f>
        <v>100</v>
      </c>
      <c r="AH41" s="72">
        <f>'Рейтинговая таблица организаций'!AS41</f>
        <v>100</v>
      </c>
      <c r="AI41" s="72">
        <f>'Рейтинговая таблица организаций'!AT41</f>
        <v>100</v>
      </c>
      <c r="AJ41" s="72">
        <f>'Рейтинговая таблица организаций'!AU41</f>
        <v>100</v>
      </c>
      <c r="AK41" s="72" t="str">
        <f t="shared" si="41"/>
        <v>1-274</v>
      </c>
      <c r="AL41" s="72">
        <f t="shared" si="6"/>
        <v>1</v>
      </c>
      <c r="AM41" s="72">
        <f t="shared" si="7"/>
        <v>274</v>
      </c>
      <c r="AN41" s="72">
        <f>'бланки '!D43</f>
        <v>38</v>
      </c>
      <c r="AO41" s="72" t="str">
        <f t="shared" si="42"/>
        <v>Муниципальное автономное общеобразовательное учреждение средняя общеобразовательная школа № 50 города Томска</v>
      </c>
      <c r="AP41" s="72">
        <f>'Рейтинговая таблица организаций'!BB41</f>
        <v>100</v>
      </c>
      <c r="AQ41" s="72">
        <f>'Рейтинговая таблица организаций'!BC41</f>
        <v>100</v>
      </c>
      <c r="AR41" s="72">
        <f>'Рейтинговая таблица организаций'!BD41</f>
        <v>100</v>
      </c>
      <c r="AS41" s="72">
        <f>'Рейтинговая таблица организаций'!BE41</f>
        <v>100</v>
      </c>
      <c r="AT41" s="72" t="str">
        <f t="shared" si="43"/>
        <v>1-274</v>
      </c>
      <c r="AU41" s="72">
        <f t="shared" si="8"/>
        <v>1</v>
      </c>
      <c r="AV41" s="72">
        <f t="shared" si="9"/>
        <v>274</v>
      </c>
      <c r="AW41" s="75" t="str">
        <f t="shared" si="44"/>
        <v>г. Томск</v>
      </c>
      <c r="AX41" s="72">
        <f t="shared" si="45"/>
        <v>38</v>
      </c>
      <c r="AY41" s="72" t="str">
        <f t="shared" si="46"/>
        <v>Муниципальное автономное общеобразовательное учреждение средняя общеобразовательная школа № 50 города Томска</v>
      </c>
      <c r="AZ41" s="72">
        <f>'Рейтинговая таблица организаций'!BF41</f>
        <v>97.6</v>
      </c>
      <c r="BA41" s="72" t="str">
        <f t="shared" si="29"/>
        <v>33-43</v>
      </c>
      <c r="BB41" s="72">
        <f t="shared" si="10"/>
        <v>33</v>
      </c>
      <c r="BC41" s="72">
        <f t="shared" si="11"/>
        <v>11</v>
      </c>
    </row>
    <row r="42" spans="1:55">
      <c r="A42" s="72">
        <f>'бланки '!D44</f>
        <v>39</v>
      </c>
      <c r="B42" s="73" t="str">
        <f>'Рейтинговая таблица организаций'!B42</f>
        <v>Муниципальное автономное общеобразовательное учреждение Школа «Перспектива» г. Томска</v>
      </c>
      <c r="C42" s="73" t="str">
        <f>'бланки '!A44</f>
        <v>г. Томск</v>
      </c>
      <c r="D42" s="72">
        <f>'Рейтинговая таблица организаций'!C42</f>
        <v>600</v>
      </c>
      <c r="E42" s="72">
        <f t="shared" si="30"/>
        <v>39</v>
      </c>
      <c r="F42" s="72" t="str">
        <f t="shared" si="31"/>
        <v>Муниципальное автономное общеобразовательное учреждение Школа «Перспектива» г. Томска</v>
      </c>
      <c r="G42" s="72">
        <f>'Рейтинговая таблица организаций'!Q42</f>
        <v>100</v>
      </c>
      <c r="H42" s="72">
        <f>'Рейтинговая таблица организаций'!R42</f>
        <v>100</v>
      </c>
      <c r="I42" s="72">
        <f>'Рейтинговая таблица организаций'!S42</f>
        <v>100</v>
      </c>
      <c r="J42" s="72">
        <f>'Рейтинговая таблица организаций'!T42</f>
        <v>100</v>
      </c>
      <c r="K42" s="72" t="str">
        <f t="shared" si="32"/>
        <v>1-274</v>
      </c>
      <c r="L42" s="72">
        <f t="shared" si="0"/>
        <v>1</v>
      </c>
      <c r="M42" s="72">
        <f t="shared" si="1"/>
        <v>274</v>
      </c>
      <c r="N42" s="72">
        <f t="shared" si="33"/>
        <v>39</v>
      </c>
      <c r="O42" s="72" t="str">
        <f t="shared" si="34"/>
        <v>Муниципальное автономное общеобразовательное учреждение Школа «Перспектива» г. Томска</v>
      </c>
      <c r="P42" s="72">
        <f>'Рейтинговая таблица организаций'!Z42</f>
        <v>100</v>
      </c>
      <c r="Q42" s="72">
        <f>'Рейтинговая таблица организаций'!AB42</f>
        <v>100</v>
      </c>
      <c r="R42" s="72">
        <f>'Рейтинговая таблица организаций'!AC42</f>
        <v>100</v>
      </c>
      <c r="S42" s="72" t="str">
        <f t="shared" si="35"/>
        <v>1-274</v>
      </c>
      <c r="T42" s="72">
        <f t="shared" si="2"/>
        <v>1</v>
      </c>
      <c r="U42" s="72">
        <f t="shared" si="3"/>
        <v>274</v>
      </c>
      <c r="V42" s="72">
        <f t="shared" si="36"/>
        <v>39</v>
      </c>
      <c r="W42" s="72" t="str">
        <f t="shared" si="37"/>
        <v>Муниципальное автономное общеобразовательное учреждение Школа «Перспектива» г. Томска</v>
      </c>
      <c r="X42" s="72">
        <f>'Рейтинговая таблица организаций'!AH42</f>
        <v>80</v>
      </c>
      <c r="Y42" s="72">
        <f>'Рейтинговая таблица организаций'!AI42</f>
        <v>60</v>
      </c>
      <c r="Z42" s="74">
        <f>'Рейтинговая таблица организаций'!AJ42</f>
        <v>100</v>
      </c>
      <c r="AA42" s="72">
        <f>'Рейтинговая таблица организаций'!AK42</f>
        <v>78</v>
      </c>
      <c r="AB42" s="72" t="str">
        <f t="shared" si="38"/>
        <v>85-96</v>
      </c>
      <c r="AC42" s="72">
        <f t="shared" si="4"/>
        <v>85</v>
      </c>
      <c r="AD42" s="72">
        <f t="shared" si="5"/>
        <v>12</v>
      </c>
      <c r="AE42" s="72">
        <f t="shared" si="39"/>
        <v>39</v>
      </c>
      <c r="AF42" s="72" t="str">
        <f t="shared" si="40"/>
        <v>Муниципальное автономное общеобразовательное учреждение Школа «Перспектива» г. Томска</v>
      </c>
      <c r="AG42" s="72">
        <f>'Рейтинговая таблица организаций'!AR42</f>
        <v>100</v>
      </c>
      <c r="AH42" s="72">
        <f>'Рейтинговая таблица организаций'!AS42</f>
        <v>100</v>
      </c>
      <c r="AI42" s="72">
        <f>'Рейтинговая таблица организаций'!AT42</f>
        <v>100</v>
      </c>
      <c r="AJ42" s="72">
        <f>'Рейтинговая таблица организаций'!AU42</f>
        <v>100</v>
      </c>
      <c r="AK42" s="72" t="str">
        <f t="shared" si="41"/>
        <v>1-274</v>
      </c>
      <c r="AL42" s="72">
        <f t="shared" si="6"/>
        <v>1</v>
      </c>
      <c r="AM42" s="72">
        <f t="shared" si="7"/>
        <v>274</v>
      </c>
      <c r="AN42" s="72">
        <f>'бланки '!D44</f>
        <v>39</v>
      </c>
      <c r="AO42" s="72" t="str">
        <f t="shared" si="42"/>
        <v>Муниципальное автономное общеобразовательное учреждение Школа «Перспектива» г. Томска</v>
      </c>
      <c r="AP42" s="72">
        <f>'Рейтинговая таблица организаций'!BB42</f>
        <v>100</v>
      </c>
      <c r="AQ42" s="72">
        <f>'Рейтинговая таблица организаций'!BC42</f>
        <v>100</v>
      </c>
      <c r="AR42" s="72">
        <f>'Рейтинговая таблица организаций'!BD42</f>
        <v>100</v>
      </c>
      <c r="AS42" s="72">
        <f>'Рейтинговая таблица организаций'!BE42</f>
        <v>100</v>
      </c>
      <c r="AT42" s="72" t="str">
        <f t="shared" si="43"/>
        <v>1-274</v>
      </c>
      <c r="AU42" s="72">
        <f t="shared" si="8"/>
        <v>1</v>
      </c>
      <c r="AV42" s="72">
        <f t="shared" si="9"/>
        <v>274</v>
      </c>
      <c r="AW42" s="75" t="str">
        <f t="shared" si="44"/>
        <v>г. Томск</v>
      </c>
      <c r="AX42" s="72">
        <f t="shared" si="45"/>
        <v>39</v>
      </c>
      <c r="AY42" s="72" t="str">
        <f t="shared" si="46"/>
        <v>Муниципальное автономное общеобразовательное учреждение Школа «Перспектива» г. Томска</v>
      </c>
      <c r="AZ42" s="72">
        <f>'Рейтинговая таблица организаций'!BF42</f>
        <v>95.6</v>
      </c>
      <c r="BA42" s="72" t="str">
        <f t="shared" si="29"/>
        <v>85-96</v>
      </c>
      <c r="BB42" s="72">
        <f t="shared" si="10"/>
        <v>85</v>
      </c>
      <c r="BC42" s="72">
        <f t="shared" si="11"/>
        <v>12</v>
      </c>
    </row>
    <row r="43" spans="1:55">
      <c r="A43" s="72">
        <f>'бланки '!D45</f>
        <v>40</v>
      </c>
      <c r="B43" s="73" t="str">
        <f>'Рейтинговая таблица организаций'!B43</f>
        <v>Муниципальное автономное общеобразовательное учреждение средняя общеобразовательная школа № 32 г.Томска</v>
      </c>
      <c r="C43" s="73" t="str">
        <f>'бланки '!A45</f>
        <v>г. Томск</v>
      </c>
      <c r="D43" s="72">
        <f>'Рейтинговая таблица организаций'!C43</f>
        <v>564</v>
      </c>
      <c r="E43" s="72">
        <f t="shared" si="30"/>
        <v>40</v>
      </c>
      <c r="F43" s="72" t="str">
        <f t="shared" si="31"/>
        <v>Муниципальное автономное общеобразовательное учреждение средняя общеобразовательная школа № 32 г.Томска</v>
      </c>
      <c r="G43" s="72">
        <f>'Рейтинговая таблица организаций'!Q43</f>
        <v>100</v>
      </c>
      <c r="H43" s="72">
        <f>'Рейтинговая таблица организаций'!R43</f>
        <v>100</v>
      </c>
      <c r="I43" s="72">
        <f>'Рейтинговая таблица организаций'!S43</f>
        <v>100</v>
      </c>
      <c r="J43" s="72">
        <f>'Рейтинговая таблица организаций'!T43</f>
        <v>100</v>
      </c>
      <c r="K43" s="72" t="str">
        <f t="shared" si="32"/>
        <v>1-274</v>
      </c>
      <c r="L43" s="72">
        <f t="shared" si="0"/>
        <v>1</v>
      </c>
      <c r="M43" s="72">
        <f t="shared" si="1"/>
        <v>274</v>
      </c>
      <c r="N43" s="72">
        <f t="shared" si="33"/>
        <v>40</v>
      </c>
      <c r="O43" s="72" t="str">
        <f t="shared" si="34"/>
        <v>Муниципальное автономное общеобразовательное учреждение средняя общеобразовательная школа № 32 г.Томска</v>
      </c>
      <c r="P43" s="72">
        <f>'Рейтинговая таблица организаций'!Z43</f>
        <v>100</v>
      </c>
      <c r="Q43" s="72">
        <f>'Рейтинговая таблица организаций'!AB43</f>
        <v>100</v>
      </c>
      <c r="R43" s="72">
        <f>'Рейтинговая таблица организаций'!AC43</f>
        <v>100</v>
      </c>
      <c r="S43" s="72" t="str">
        <f t="shared" si="35"/>
        <v>1-274</v>
      </c>
      <c r="T43" s="72">
        <f t="shared" si="2"/>
        <v>1</v>
      </c>
      <c r="U43" s="72">
        <f t="shared" si="3"/>
        <v>274</v>
      </c>
      <c r="V43" s="72">
        <f t="shared" si="36"/>
        <v>40</v>
      </c>
      <c r="W43" s="72" t="str">
        <f t="shared" si="37"/>
        <v>Муниципальное автономное общеобразовательное учреждение средняя общеобразовательная школа № 32 г.Томска</v>
      </c>
      <c r="X43" s="72">
        <f>'Рейтинговая таблица организаций'!AH43</f>
        <v>60</v>
      </c>
      <c r="Y43" s="72">
        <f>'Рейтинговая таблица организаций'!AI43</f>
        <v>80</v>
      </c>
      <c r="Z43" s="74">
        <f>'Рейтинговая таблица организаций'!AJ43</f>
        <v>100</v>
      </c>
      <c r="AA43" s="72">
        <f>'Рейтинговая таблица организаций'!AK43</f>
        <v>80</v>
      </c>
      <c r="AB43" s="72" t="str">
        <f t="shared" si="38"/>
        <v>67-84</v>
      </c>
      <c r="AC43" s="72">
        <f t="shared" si="4"/>
        <v>67</v>
      </c>
      <c r="AD43" s="72">
        <f t="shared" si="5"/>
        <v>18</v>
      </c>
      <c r="AE43" s="72">
        <f t="shared" si="39"/>
        <v>40</v>
      </c>
      <c r="AF43" s="72" t="str">
        <f t="shared" si="40"/>
        <v>Муниципальное автономное общеобразовательное учреждение средняя общеобразовательная школа № 32 г.Томска</v>
      </c>
      <c r="AG43" s="72">
        <f>'Рейтинговая таблица организаций'!AR43</f>
        <v>100</v>
      </c>
      <c r="AH43" s="72">
        <f>'Рейтинговая таблица организаций'!AS43</f>
        <v>100</v>
      </c>
      <c r="AI43" s="72">
        <f>'Рейтинговая таблица организаций'!AT43</f>
        <v>100</v>
      </c>
      <c r="AJ43" s="72">
        <f>'Рейтинговая таблица организаций'!AU43</f>
        <v>100</v>
      </c>
      <c r="AK43" s="72" t="str">
        <f t="shared" si="41"/>
        <v>1-274</v>
      </c>
      <c r="AL43" s="72">
        <f t="shared" si="6"/>
        <v>1</v>
      </c>
      <c r="AM43" s="72">
        <f t="shared" si="7"/>
        <v>274</v>
      </c>
      <c r="AN43" s="72">
        <f>'бланки '!D45</f>
        <v>40</v>
      </c>
      <c r="AO43" s="72" t="str">
        <f t="shared" si="42"/>
        <v>Муниципальное автономное общеобразовательное учреждение средняя общеобразовательная школа № 32 г.Томска</v>
      </c>
      <c r="AP43" s="72">
        <f>'Рейтинговая таблица организаций'!BB43</f>
        <v>100</v>
      </c>
      <c r="AQ43" s="72">
        <f>'Рейтинговая таблица организаций'!BC43</f>
        <v>100</v>
      </c>
      <c r="AR43" s="72">
        <f>'Рейтинговая таблица организаций'!BD43</f>
        <v>100</v>
      </c>
      <c r="AS43" s="72">
        <f>'Рейтинговая таблица организаций'!BE43</f>
        <v>100</v>
      </c>
      <c r="AT43" s="72" t="str">
        <f t="shared" si="43"/>
        <v>1-274</v>
      </c>
      <c r="AU43" s="72">
        <f t="shared" si="8"/>
        <v>1</v>
      </c>
      <c r="AV43" s="72">
        <f t="shared" si="9"/>
        <v>274</v>
      </c>
      <c r="AW43" s="75" t="str">
        <f t="shared" si="44"/>
        <v>г. Томск</v>
      </c>
      <c r="AX43" s="72">
        <f t="shared" si="45"/>
        <v>40</v>
      </c>
      <c r="AY43" s="72" t="str">
        <f t="shared" si="46"/>
        <v>Муниципальное автономное общеобразовательное учреждение средняя общеобразовательная школа № 32 г.Томска</v>
      </c>
      <c r="AZ43" s="72">
        <f>'Рейтинговая таблица организаций'!BF43</f>
        <v>96</v>
      </c>
      <c r="BA43" s="72" t="str">
        <f t="shared" si="29"/>
        <v>67-84</v>
      </c>
      <c r="BB43" s="72">
        <f t="shared" si="10"/>
        <v>67</v>
      </c>
      <c r="BC43" s="72">
        <f t="shared" si="11"/>
        <v>18</v>
      </c>
    </row>
    <row r="44" spans="1:55">
      <c r="A44" s="72">
        <f>'бланки '!D46</f>
        <v>41</v>
      </c>
      <c r="B44" s="73" t="str">
        <f>'Рейтинговая таблица организаций'!B44</f>
        <v>Муниципальное автономное общеобразовательное учреждение средняя общеобразовательная школа № 41 г.Томска</v>
      </c>
      <c r="C44" s="73" t="str">
        <f>'бланки '!A46</f>
        <v>г. Томск</v>
      </c>
      <c r="D44" s="72">
        <f>'Рейтинговая таблица организаций'!C44</f>
        <v>255</v>
      </c>
      <c r="E44" s="72">
        <f t="shared" si="30"/>
        <v>41</v>
      </c>
      <c r="F44" s="72" t="str">
        <f t="shared" si="31"/>
        <v>Муниципальное автономное общеобразовательное учреждение средняя общеобразовательная школа № 41 г.Томска</v>
      </c>
      <c r="G44" s="72">
        <f>'Рейтинговая таблица организаций'!Q44</f>
        <v>100</v>
      </c>
      <c r="H44" s="72">
        <f>'Рейтинговая таблица организаций'!R44</f>
        <v>100</v>
      </c>
      <c r="I44" s="72">
        <f>'Рейтинговая таблица организаций'!S44</f>
        <v>100</v>
      </c>
      <c r="J44" s="72">
        <f>'Рейтинговая таблица организаций'!T44</f>
        <v>100</v>
      </c>
      <c r="K44" s="72" t="str">
        <f t="shared" si="32"/>
        <v>1-274</v>
      </c>
      <c r="L44" s="72">
        <f t="shared" si="0"/>
        <v>1</v>
      </c>
      <c r="M44" s="72">
        <f t="shared" si="1"/>
        <v>274</v>
      </c>
      <c r="N44" s="72">
        <f t="shared" si="33"/>
        <v>41</v>
      </c>
      <c r="O44" s="72" t="str">
        <f t="shared" si="34"/>
        <v>Муниципальное автономное общеобразовательное учреждение средняя общеобразовательная школа № 41 г.Томска</v>
      </c>
      <c r="P44" s="72">
        <f>'Рейтинговая таблица организаций'!Z44</f>
        <v>100</v>
      </c>
      <c r="Q44" s="72">
        <f>'Рейтинговая таблица организаций'!AB44</f>
        <v>100</v>
      </c>
      <c r="R44" s="72">
        <f>'Рейтинговая таблица организаций'!AC44</f>
        <v>100</v>
      </c>
      <c r="S44" s="72" t="str">
        <f t="shared" si="35"/>
        <v>1-274</v>
      </c>
      <c r="T44" s="72">
        <f t="shared" si="2"/>
        <v>1</v>
      </c>
      <c r="U44" s="72">
        <f t="shared" si="3"/>
        <v>274</v>
      </c>
      <c r="V44" s="72">
        <f t="shared" si="36"/>
        <v>41</v>
      </c>
      <c r="W44" s="72" t="str">
        <f t="shared" si="37"/>
        <v>Муниципальное автономное общеобразовательное учреждение средняя общеобразовательная школа № 41 г.Томска</v>
      </c>
      <c r="X44" s="72">
        <f>'Рейтинговая таблица организаций'!AH44</f>
        <v>60</v>
      </c>
      <c r="Y44" s="72">
        <f>'Рейтинговая таблица организаций'!AI44</f>
        <v>100</v>
      </c>
      <c r="Z44" s="74">
        <f>'Рейтинговая таблица организаций'!AJ44</f>
        <v>100</v>
      </c>
      <c r="AA44" s="72">
        <f>'Рейтинговая таблица организаций'!AK44</f>
        <v>88</v>
      </c>
      <c r="AB44" s="72" t="str">
        <f t="shared" si="38"/>
        <v>33-43</v>
      </c>
      <c r="AC44" s="72">
        <f t="shared" si="4"/>
        <v>33</v>
      </c>
      <c r="AD44" s="72">
        <f t="shared" si="5"/>
        <v>11</v>
      </c>
      <c r="AE44" s="72">
        <f t="shared" si="39"/>
        <v>41</v>
      </c>
      <c r="AF44" s="72" t="str">
        <f t="shared" si="40"/>
        <v>Муниципальное автономное общеобразовательное учреждение средняя общеобразовательная школа № 41 г.Томска</v>
      </c>
      <c r="AG44" s="72">
        <f>'Рейтинговая таблица организаций'!AR44</f>
        <v>100</v>
      </c>
      <c r="AH44" s="72">
        <f>'Рейтинговая таблица организаций'!AS44</f>
        <v>100</v>
      </c>
      <c r="AI44" s="72">
        <f>'Рейтинговая таблица организаций'!AT44</f>
        <v>100</v>
      </c>
      <c r="AJ44" s="72">
        <f>'Рейтинговая таблица организаций'!AU44</f>
        <v>100</v>
      </c>
      <c r="AK44" s="72" t="str">
        <f t="shared" si="41"/>
        <v>1-274</v>
      </c>
      <c r="AL44" s="72">
        <f t="shared" si="6"/>
        <v>1</v>
      </c>
      <c r="AM44" s="72">
        <f t="shared" si="7"/>
        <v>274</v>
      </c>
      <c r="AN44" s="72">
        <f>'бланки '!D46</f>
        <v>41</v>
      </c>
      <c r="AO44" s="72" t="str">
        <f t="shared" si="42"/>
        <v>Муниципальное автономное общеобразовательное учреждение средняя общеобразовательная школа № 41 г.Томска</v>
      </c>
      <c r="AP44" s="72">
        <f>'Рейтинговая таблица организаций'!BB44</f>
        <v>100</v>
      </c>
      <c r="AQ44" s="72">
        <f>'Рейтинговая таблица организаций'!BC44</f>
        <v>100</v>
      </c>
      <c r="AR44" s="72">
        <f>'Рейтинговая таблица организаций'!BD44</f>
        <v>100</v>
      </c>
      <c r="AS44" s="72">
        <f>'Рейтинговая таблица организаций'!BE44</f>
        <v>100</v>
      </c>
      <c r="AT44" s="72" t="str">
        <f t="shared" si="43"/>
        <v>1-274</v>
      </c>
      <c r="AU44" s="72">
        <f t="shared" si="8"/>
        <v>1</v>
      </c>
      <c r="AV44" s="72">
        <f t="shared" si="9"/>
        <v>274</v>
      </c>
      <c r="AW44" s="75" t="str">
        <f t="shared" si="44"/>
        <v>г. Томск</v>
      </c>
      <c r="AX44" s="72">
        <f t="shared" si="45"/>
        <v>41</v>
      </c>
      <c r="AY44" s="72" t="str">
        <f t="shared" si="46"/>
        <v>Муниципальное автономное общеобразовательное учреждение средняя общеобразовательная школа № 41 г.Томска</v>
      </c>
      <c r="AZ44" s="72">
        <f>'Рейтинговая таблица организаций'!BF44</f>
        <v>97.6</v>
      </c>
      <c r="BA44" s="72" t="str">
        <f t="shared" si="29"/>
        <v>33-43</v>
      </c>
      <c r="BB44" s="72">
        <f t="shared" si="10"/>
        <v>33</v>
      </c>
      <c r="BC44" s="72">
        <f t="shared" si="11"/>
        <v>11</v>
      </c>
    </row>
    <row r="45" spans="1:55">
      <c r="A45" s="72">
        <f>'бланки '!D47</f>
        <v>42</v>
      </c>
      <c r="B45" s="73" t="str">
        <f>'Рейтинговая таблица организаций'!B45</f>
        <v>Муниципальное автономное общеобразовательное учреждение средняя общеобразовательная школа № 46 г. Томска</v>
      </c>
      <c r="C45" s="73" t="str">
        <f>'бланки '!A47</f>
        <v>г. Томск</v>
      </c>
      <c r="D45" s="72">
        <f>'Рейтинговая таблица организаций'!C45</f>
        <v>442</v>
      </c>
      <c r="E45" s="72">
        <f t="shared" si="30"/>
        <v>42</v>
      </c>
      <c r="F45" s="72" t="str">
        <f t="shared" si="31"/>
        <v>Муниципальное автономное общеобразовательное учреждение средняя общеобразовательная школа № 46 г. Томска</v>
      </c>
      <c r="G45" s="72">
        <f>'Рейтинговая таблица организаций'!Q45</f>
        <v>100</v>
      </c>
      <c r="H45" s="72">
        <f>'Рейтинговая таблица организаций'!R45</f>
        <v>100</v>
      </c>
      <c r="I45" s="72">
        <f>'Рейтинговая таблица организаций'!S45</f>
        <v>100</v>
      </c>
      <c r="J45" s="72">
        <f>'Рейтинговая таблица организаций'!T45</f>
        <v>100</v>
      </c>
      <c r="K45" s="72" t="str">
        <f t="shared" si="32"/>
        <v>1-274</v>
      </c>
      <c r="L45" s="72">
        <f t="shared" si="0"/>
        <v>1</v>
      </c>
      <c r="M45" s="72">
        <f t="shared" si="1"/>
        <v>274</v>
      </c>
      <c r="N45" s="72">
        <f t="shared" si="33"/>
        <v>42</v>
      </c>
      <c r="O45" s="72" t="str">
        <f t="shared" si="34"/>
        <v>Муниципальное автономное общеобразовательное учреждение средняя общеобразовательная школа № 46 г. Томска</v>
      </c>
      <c r="P45" s="72">
        <f>'Рейтинговая таблица организаций'!Z45</f>
        <v>100</v>
      </c>
      <c r="Q45" s="72">
        <f>'Рейтинговая таблица организаций'!AB45</f>
        <v>100</v>
      </c>
      <c r="R45" s="72">
        <f>'Рейтинговая таблица организаций'!AC45</f>
        <v>100</v>
      </c>
      <c r="S45" s="72" t="str">
        <f t="shared" si="35"/>
        <v>1-274</v>
      </c>
      <c r="T45" s="72">
        <f t="shared" si="2"/>
        <v>1</v>
      </c>
      <c r="U45" s="72">
        <f t="shared" si="3"/>
        <v>274</v>
      </c>
      <c r="V45" s="72">
        <f t="shared" si="36"/>
        <v>42</v>
      </c>
      <c r="W45" s="72" t="str">
        <f t="shared" si="37"/>
        <v>Муниципальное автономное общеобразовательное учреждение средняя общеобразовательная школа № 46 г. Томска</v>
      </c>
      <c r="X45" s="72">
        <f>'Рейтинговая таблица организаций'!AH45</f>
        <v>100</v>
      </c>
      <c r="Y45" s="72">
        <f>'Рейтинговая таблица организаций'!AI45</f>
        <v>100</v>
      </c>
      <c r="Z45" s="74">
        <f>'Рейтинговая таблица организаций'!AJ45</f>
        <v>100</v>
      </c>
      <c r="AA45" s="72">
        <f>'Рейтинговая таблица организаций'!AK45</f>
        <v>100</v>
      </c>
      <c r="AB45" s="72" t="str">
        <f t="shared" si="38"/>
        <v>1-11</v>
      </c>
      <c r="AC45" s="72">
        <f t="shared" si="4"/>
        <v>1</v>
      </c>
      <c r="AD45" s="72">
        <f t="shared" si="5"/>
        <v>11</v>
      </c>
      <c r="AE45" s="72">
        <f t="shared" si="39"/>
        <v>42</v>
      </c>
      <c r="AF45" s="72" t="str">
        <f t="shared" si="40"/>
        <v>Муниципальное автономное общеобразовательное учреждение средняя общеобразовательная школа № 46 г. Томска</v>
      </c>
      <c r="AG45" s="72">
        <f>'Рейтинговая таблица организаций'!AR45</f>
        <v>100</v>
      </c>
      <c r="AH45" s="72">
        <f>'Рейтинговая таблица организаций'!AS45</f>
        <v>100</v>
      </c>
      <c r="AI45" s="72">
        <f>'Рейтинговая таблица организаций'!AT45</f>
        <v>100</v>
      </c>
      <c r="AJ45" s="72">
        <f>'Рейтинговая таблица организаций'!AU45</f>
        <v>100</v>
      </c>
      <c r="AK45" s="72" t="str">
        <f t="shared" si="41"/>
        <v>1-274</v>
      </c>
      <c r="AL45" s="72">
        <f t="shared" si="6"/>
        <v>1</v>
      </c>
      <c r="AM45" s="72">
        <f t="shared" si="7"/>
        <v>274</v>
      </c>
      <c r="AN45" s="72">
        <f>'бланки '!D47</f>
        <v>42</v>
      </c>
      <c r="AO45" s="72" t="str">
        <f t="shared" si="42"/>
        <v>Муниципальное автономное общеобразовательное учреждение средняя общеобразовательная школа № 46 г. Томска</v>
      </c>
      <c r="AP45" s="72">
        <f>'Рейтинговая таблица организаций'!BB45</f>
        <v>100</v>
      </c>
      <c r="AQ45" s="72">
        <f>'Рейтинговая таблица организаций'!BC45</f>
        <v>100</v>
      </c>
      <c r="AR45" s="72">
        <f>'Рейтинговая таблица организаций'!BD45</f>
        <v>100</v>
      </c>
      <c r="AS45" s="72">
        <f>'Рейтинговая таблица организаций'!BE45</f>
        <v>100</v>
      </c>
      <c r="AT45" s="72" t="str">
        <f t="shared" si="43"/>
        <v>1-274</v>
      </c>
      <c r="AU45" s="72">
        <f t="shared" si="8"/>
        <v>1</v>
      </c>
      <c r="AV45" s="72">
        <f t="shared" si="9"/>
        <v>274</v>
      </c>
      <c r="AW45" s="75" t="str">
        <f t="shared" si="44"/>
        <v>г. Томск</v>
      </c>
      <c r="AX45" s="72">
        <f t="shared" si="45"/>
        <v>42</v>
      </c>
      <c r="AY45" s="72" t="str">
        <f t="shared" si="46"/>
        <v>Муниципальное автономное общеобразовательное учреждение средняя общеобразовательная школа № 46 г. Томска</v>
      </c>
      <c r="AZ45" s="72">
        <f>'Рейтинговая таблица организаций'!BF45</f>
        <v>100</v>
      </c>
      <c r="BA45" s="72" t="str">
        <f t="shared" si="29"/>
        <v>1-11</v>
      </c>
      <c r="BB45" s="72">
        <f t="shared" si="10"/>
        <v>1</v>
      </c>
      <c r="BC45" s="72">
        <f t="shared" si="11"/>
        <v>11</v>
      </c>
    </row>
    <row r="46" spans="1:55">
      <c r="A46" s="72">
        <f>'бланки '!D48</f>
        <v>43</v>
      </c>
      <c r="B46" s="73" t="str">
        <f>'Рейтинговая таблица организаций'!B46</f>
        <v>Муниципальное автономное общеобразовательное учреждение Мариинская средняя общеобразовательная школа № 3 г. Томска</v>
      </c>
      <c r="C46" s="73" t="str">
        <f>'бланки '!A48</f>
        <v>г. Томск</v>
      </c>
      <c r="D46" s="72">
        <f>'Рейтинговая таблица организаций'!C46</f>
        <v>315</v>
      </c>
      <c r="E46" s="72">
        <f t="shared" si="30"/>
        <v>43</v>
      </c>
      <c r="F46" s="72" t="str">
        <f t="shared" si="31"/>
        <v>Муниципальное автономное общеобразовательное учреждение Мариинская средняя общеобразовательная школа № 3 г. Томска</v>
      </c>
      <c r="G46" s="72">
        <f>'Рейтинговая таблица организаций'!Q46</f>
        <v>100</v>
      </c>
      <c r="H46" s="72">
        <f>'Рейтинговая таблица организаций'!R46</f>
        <v>100</v>
      </c>
      <c r="I46" s="72">
        <f>'Рейтинговая таблица организаций'!S46</f>
        <v>100</v>
      </c>
      <c r="J46" s="72">
        <f>'Рейтинговая таблица организаций'!T46</f>
        <v>100</v>
      </c>
      <c r="K46" s="72" t="str">
        <f t="shared" si="32"/>
        <v>1-274</v>
      </c>
      <c r="L46" s="72">
        <f t="shared" si="0"/>
        <v>1</v>
      </c>
      <c r="M46" s="72">
        <f t="shared" si="1"/>
        <v>274</v>
      </c>
      <c r="N46" s="72">
        <f t="shared" si="33"/>
        <v>43</v>
      </c>
      <c r="O46" s="72" t="str">
        <f t="shared" si="34"/>
        <v>Муниципальное автономное общеобразовательное учреждение Мариинская средняя общеобразовательная школа № 3 г. Томска</v>
      </c>
      <c r="P46" s="72">
        <f>'Рейтинговая таблица организаций'!Z46</f>
        <v>100</v>
      </c>
      <c r="Q46" s="72">
        <f>'Рейтинговая таблица организаций'!AB46</f>
        <v>100</v>
      </c>
      <c r="R46" s="72">
        <f>'Рейтинговая таблица организаций'!AC46</f>
        <v>100</v>
      </c>
      <c r="S46" s="72" t="str">
        <f t="shared" si="35"/>
        <v>1-274</v>
      </c>
      <c r="T46" s="72">
        <f t="shared" si="2"/>
        <v>1</v>
      </c>
      <c r="U46" s="72">
        <f t="shared" si="3"/>
        <v>274</v>
      </c>
      <c r="V46" s="72">
        <f t="shared" si="36"/>
        <v>43</v>
      </c>
      <c r="W46" s="72" t="str">
        <f t="shared" si="37"/>
        <v>Муниципальное автономное общеобразовательное учреждение Мариинская средняя общеобразовательная школа № 3 г. Томска</v>
      </c>
      <c r="X46" s="72">
        <f>'Рейтинговая таблица организаций'!AH46</f>
        <v>0</v>
      </c>
      <c r="Y46" s="72">
        <f>'Рейтинговая таблица организаций'!AI46</f>
        <v>60</v>
      </c>
      <c r="Z46" s="74">
        <f>'Рейтинговая таблица организаций'!AJ46</f>
        <v>100</v>
      </c>
      <c r="AA46" s="72">
        <f>'Рейтинговая таблица организаций'!AK46</f>
        <v>54</v>
      </c>
      <c r="AB46" s="72" t="str">
        <f t="shared" si="38"/>
        <v>246-265</v>
      </c>
      <c r="AC46" s="72">
        <f t="shared" si="4"/>
        <v>246</v>
      </c>
      <c r="AD46" s="72">
        <f t="shared" si="5"/>
        <v>20</v>
      </c>
      <c r="AE46" s="72">
        <f t="shared" si="39"/>
        <v>43</v>
      </c>
      <c r="AF46" s="72" t="str">
        <f t="shared" si="40"/>
        <v>Муниципальное автономное общеобразовательное учреждение Мариинская средняя общеобразовательная школа № 3 г. Томска</v>
      </c>
      <c r="AG46" s="72">
        <f>'Рейтинговая таблица организаций'!AR46</f>
        <v>100</v>
      </c>
      <c r="AH46" s="72">
        <f>'Рейтинговая таблица организаций'!AS46</f>
        <v>100</v>
      </c>
      <c r="AI46" s="72">
        <f>'Рейтинговая таблица организаций'!AT46</f>
        <v>100</v>
      </c>
      <c r="AJ46" s="72">
        <f>'Рейтинговая таблица организаций'!AU46</f>
        <v>100</v>
      </c>
      <c r="AK46" s="72" t="str">
        <f t="shared" si="41"/>
        <v>1-274</v>
      </c>
      <c r="AL46" s="72">
        <f t="shared" si="6"/>
        <v>1</v>
      </c>
      <c r="AM46" s="72">
        <f t="shared" si="7"/>
        <v>274</v>
      </c>
      <c r="AN46" s="72">
        <f>'бланки '!D48</f>
        <v>43</v>
      </c>
      <c r="AO46" s="72" t="str">
        <f t="shared" si="42"/>
        <v>Муниципальное автономное общеобразовательное учреждение Мариинская средняя общеобразовательная школа № 3 г. Томска</v>
      </c>
      <c r="AP46" s="72">
        <f>'Рейтинговая таблица организаций'!BB46</f>
        <v>100</v>
      </c>
      <c r="AQ46" s="72">
        <f>'Рейтинговая таблица организаций'!BC46</f>
        <v>100</v>
      </c>
      <c r="AR46" s="72">
        <f>'Рейтинговая таблица организаций'!BD46</f>
        <v>100</v>
      </c>
      <c r="AS46" s="72">
        <f>'Рейтинговая таблица организаций'!BE46</f>
        <v>100</v>
      </c>
      <c r="AT46" s="72" t="str">
        <f t="shared" si="43"/>
        <v>1-274</v>
      </c>
      <c r="AU46" s="72">
        <f t="shared" si="8"/>
        <v>1</v>
      </c>
      <c r="AV46" s="72">
        <f t="shared" si="9"/>
        <v>274</v>
      </c>
      <c r="AW46" s="75" t="str">
        <f t="shared" si="44"/>
        <v>г. Томск</v>
      </c>
      <c r="AX46" s="72">
        <f t="shared" si="45"/>
        <v>43</v>
      </c>
      <c r="AY46" s="72" t="str">
        <f t="shared" si="46"/>
        <v>Муниципальное автономное общеобразовательное учреждение Мариинская средняя общеобразовательная школа № 3 г. Томска</v>
      </c>
      <c r="AZ46" s="72">
        <f>'Рейтинговая таблица организаций'!BF46</f>
        <v>90.8</v>
      </c>
      <c r="BA46" s="72" t="str">
        <f t="shared" si="29"/>
        <v>246-265</v>
      </c>
      <c r="BB46" s="72">
        <f t="shared" si="10"/>
        <v>246</v>
      </c>
      <c r="BC46" s="72">
        <f t="shared" si="11"/>
        <v>20</v>
      </c>
    </row>
    <row r="47" spans="1:55">
      <c r="A47" s="72">
        <f>'бланки '!D49</f>
        <v>44</v>
      </c>
      <c r="B47" s="73" t="str">
        <f>'Рейтинговая таблица организаций'!B47</f>
        <v>Муниципальное автономное общеобразовательное учреждение средняя общеобразовательная школа № 36 г.Томска</v>
      </c>
      <c r="C47" s="73" t="str">
        <f>'бланки '!A49</f>
        <v>г. Томск</v>
      </c>
      <c r="D47" s="72">
        <f>'Рейтинговая таблица организаций'!C47</f>
        <v>521</v>
      </c>
      <c r="E47" s="72">
        <f t="shared" si="30"/>
        <v>44</v>
      </c>
      <c r="F47" s="72" t="str">
        <f t="shared" si="31"/>
        <v>Муниципальное автономное общеобразовательное учреждение средняя общеобразовательная школа № 36 г.Томска</v>
      </c>
      <c r="G47" s="72">
        <f>'Рейтинговая таблица организаций'!Q47</f>
        <v>100</v>
      </c>
      <c r="H47" s="72">
        <f>'Рейтинговая таблица организаций'!R47</f>
        <v>100</v>
      </c>
      <c r="I47" s="72">
        <f>'Рейтинговая таблица организаций'!S47</f>
        <v>100</v>
      </c>
      <c r="J47" s="72">
        <f>'Рейтинговая таблица организаций'!T47</f>
        <v>100</v>
      </c>
      <c r="K47" s="72" t="str">
        <f t="shared" si="32"/>
        <v>1-274</v>
      </c>
      <c r="L47" s="72">
        <f t="shared" si="0"/>
        <v>1</v>
      </c>
      <c r="M47" s="72">
        <f t="shared" si="1"/>
        <v>274</v>
      </c>
      <c r="N47" s="72">
        <f t="shared" si="33"/>
        <v>44</v>
      </c>
      <c r="O47" s="72" t="str">
        <f t="shared" si="34"/>
        <v>Муниципальное автономное общеобразовательное учреждение средняя общеобразовательная школа № 36 г.Томска</v>
      </c>
      <c r="P47" s="72">
        <f>'Рейтинговая таблица организаций'!Z47</f>
        <v>100</v>
      </c>
      <c r="Q47" s="72">
        <f>'Рейтинговая таблица организаций'!AB47</f>
        <v>100</v>
      </c>
      <c r="R47" s="72">
        <f>'Рейтинговая таблица организаций'!AC47</f>
        <v>100</v>
      </c>
      <c r="S47" s="72" t="str">
        <f t="shared" si="35"/>
        <v>1-274</v>
      </c>
      <c r="T47" s="72">
        <f t="shared" si="2"/>
        <v>1</v>
      </c>
      <c r="U47" s="72">
        <f t="shared" si="3"/>
        <v>274</v>
      </c>
      <c r="V47" s="72">
        <f t="shared" si="36"/>
        <v>44</v>
      </c>
      <c r="W47" s="72" t="str">
        <f t="shared" si="37"/>
        <v>Муниципальное автономное общеобразовательное учреждение средняя общеобразовательная школа № 36 г.Томска</v>
      </c>
      <c r="X47" s="72">
        <f>'Рейтинговая таблица организаций'!AH47</f>
        <v>80</v>
      </c>
      <c r="Y47" s="72">
        <f>'Рейтинговая таблица организаций'!AI47</f>
        <v>60</v>
      </c>
      <c r="Z47" s="74">
        <f>'Рейтинговая таблица организаций'!AJ47</f>
        <v>100</v>
      </c>
      <c r="AA47" s="72">
        <f>'Рейтинговая таблица организаций'!AK47</f>
        <v>78</v>
      </c>
      <c r="AB47" s="72" t="str">
        <f t="shared" si="38"/>
        <v>85-96</v>
      </c>
      <c r="AC47" s="72">
        <f t="shared" si="4"/>
        <v>85</v>
      </c>
      <c r="AD47" s="72">
        <f t="shared" si="5"/>
        <v>12</v>
      </c>
      <c r="AE47" s="72">
        <f t="shared" si="39"/>
        <v>44</v>
      </c>
      <c r="AF47" s="72" t="str">
        <f t="shared" si="40"/>
        <v>Муниципальное автономное общеобразовательное учреждение средняя общеобразовательная школа № 36 г.Томска</v>
      </c>
      <c r="AG47" s="72">
        <f>'Рейтинговая таблица организаций'!AR47</f>
        <v>100</v>
      </c>
      <c r="AH47" s="72">
        <f>'Рейтинговая таблица организаций'!AS47</f>
        <v>100</v>
      </c>
      <c r="AI47" s="72">
        <f>'Рейтинговая таблица организаций'!AT47</f>
        <v>100</v>
      </c>
      <c r="AJ47" s="72">
        <f>'Рейтинговая таблица организаций'!AU47</f>
        <v>100</v>
      </c>
      <c r="AK47" s="72" t="str">
        <f t="shared" si="41"/>
        <v>1-274</v>
      </c>
      <c r="AL47" s="72">
        <f t="shared" si="6"/>
        <v>1</v>
      </c>
      <c r="AM47" s="72">
        <f t="shared" si="7"/>
        <v>274</v>
      </c>
      <c r="AN47" s="72">
        <f>'бланки '!D49</f>
        <v>44</v>
      </c>
      <c r="AO47" s="72" t="str">
        <f t="shared" si="42"/>
        <v>Муниципальное автономное общеобразовательное учреждение средняя общеобразовательная школа № 36 г.Томска</v>
      </c>
      <c r="AP47" s="72">
        <f>'Рейтинговая таблица организаций'!BB47</f>
        <v>100</v>
      </c>
      <c r="AQ47" s="72">
        <f>'Рейтинговая таблица организаций'!BC47</f>
        <v>100</v>
      </c>
      <c r="AR47" s="72">
        <f>'Рейтинговая таблица организаций'!BD47</f>
        <v>100</v>
      </c>
      <c r="AS47" s="72">
        <f>'Рейтинговая таблица организаций'!BE47</f>
        <v>100</v>
      </c>
      <c r="AT47" s="72" t="str">
        <f t="shared" si="43"/>
        <v>1-274</v>
      </c>
      <c r="AU47" s="72">
        <f t="shared" si="8"/>
        <v>1</v>
      </c>
      <c r="AV47" s="72">
        <f t="shared" si="9"/>
        <v>274</v>
      </c>
      <c r="AW47" s="75" t="str">
        <f t="shared" si="44"/>
        <v>г. Томск</v>
      </c>
      <c r="AX47" s="72">
        <f t="shared" si="45"/>
        <v>44</v>
      </c>
      <c r="AY47" s="72" t="str">
        <f t="shared" si="46"/>
        <v>Муниципальное автономное общеобразовательное учреждение средняя общеобразовательная школа № 36 г.Томска</v>
      </c>
      <c r="AZ47" s="72">
        <f>'Рейтинговая таблица организаций'!BF47</f>
        <v>95.6</v>
      </c>
      <c r="BA47" s="72" t="str">
        <f t="shared" si="29"/>
        <v>85-96</v>
      </c>
      <c r="BB47" s="72">
        <f t="shared" si="10"/>
        <v>85</v>
      </c>
      <c r="BC47" s="72">
        <f t="shared" si="11"/>
        <v>12</v>
      </c>
    </row>
    <row r="48" spans="1:55">
      <c r="A48" s="72">
        <f>'бланки '!D50</f>
        <v>45</v>
      </c>
      <c r="B48" s="73" t="str">
        <f>'Рейтинговая таблица организаций'!B48</f>
        <v>Муниципальное автономное общеобразовательное учреждение средняя общеобразовательная школа № 37 г. Томска</v>
      </c>
      <c r="C48" s="73" t="str">
        <f>'бланки '!A50</f>
        <v>г. Томск</v>
      </c>
      <c r="D48" s="72">
        <f>'Рейтинговая таблица организаций'!C48</f>
        <v>562</v>
      </c>
      <c r="E48" s="72">
        <f t="shared" si="30"/>
        <v>45</v>
      </c>
      <c r="F48" s="72" t="str">
        <f t="shared" si="31"/>
        <v>Муниципальное автономное общеобразовательное учреждение средняя общеобразовательная школа № 37 г. Томска</v>
      </c>
      <c r="G48" s="72">
        <f>'Рейтинговая таблица организаций'!Q48</f>
        <v>100</v>
      </c>
      <c r="H48" s="72">
        <f>'Рейтинговая таблица организаций'!R48</f>
        <v>100</v>
      </c>
      <c r="I48" s="72">
        <f>'Рейтинговая таблица организаций'!S48</f>
        <v>100</v>
      </c>
      <c r="J48" s="72">
        <f>'Рейтинговая таблица организаций'!T48</f>
        <v>100</v>
      </c>
      <c r="K48" s="72" t="str">
        <f t="shared" si="32"/>
        <v>1-274</v>
      </c>
      <c r="L48" s="72">
        <f t="shared" si="0"/>
        <v>1</v>
      </c>
      <c r="M48" s="72">
        <f t="shared" si="1"/>
        <v>274</v>
      </c>
      <c r="N48" s="72">
        <f t="shared" si="33"/>
        <v>45</v>
      </c>
      <c r="O48" s="72" t="str">
        <f t="shared" si="34"/>
        <v>Муниципальное автономное общеобразовательное учреждение средняя общеобразовательная школа № 37 г. Томска</v>
      </c>
      <c r="P48" s="72">
        <f>'Рейтинговая таблица организаций'!Z48</f>
        <v>100</v>
      </c>
      <c r="Q48" s="72">
        <f>'Рейтинговая таблица организаций'!AB48</f>
        <v>100</v>
      </c>
      <c r="R48" s="72">
        <f>'Рейтинговая таблица организаций'!AC48</f>
        <v>100</v>
      </c>
      <c r="S48" s="72" t="str">
        <f t="shared" si="35"/>
        <v>1-274</v>
      </c>
      <c r="T48" s="72">
        <f t="shared" si="2"/>
        <v>1</v>
      </c>
      <c r="U48" s="72">
        <f t="shared" si="3"/>
        <v>274</v>
      </c>
      <c r="V48" s="72">
        <f t="shared" si="36"/>
        <v>45</v>
      </c>
      <c r="W48" s="72" t="str">
        <f t="shared" si="37"/>
        <v>Муниципальное автономное общеобразовательное учреждение средняя общеобразовательная школа № 37 г. Томска</v>
      </c>
      <c r="X48" s="72">
        <f>'Рейтинговая таблица организаций'!AH48</f>
        <v>60</v>
      </c>
      <c r="Y48" s="72">
        <f>'Рейтинговая таблица организаций'!AI48</f>
        <v>80</v>
      </c>
      <c r="Z48" s="74">
        <f>'Рейтинговая таблица организаций'!AJ48</f>
        <v>100</v>
      </c>
      <c r="AA48" s="72">
        <f>'Рейтинговая таблица организаций'!AK48</f>
        <v>80</v>
      </c>
      <c r="AB48" s="72" t="str">
        <f t="shared" si="38"/>
        <v>67-84</v>
      </c>
      <c r="AC48" s="72">
        <f t="shared" si="4"/>
        <v>67</v>
      </c>
      <c r="AD48" s="72">
        <f t="shared" si="5"/>
        <v>18</v>
      </c>
      <c r="AE48" s="72">
        <f t="shared" si="39"/>
        <v>45</v>
      </c>
      <c r="AF48" s="72" t="str">
        <f t="shared" si="40"/>
        <v>Муниципальное автономное общеобразовательное учреждение средняя общеобразовательная школа № 37 г. Томска</v>
      </c>
      <c r="AG48" s="72">
        <f>'Рейтинговая таблица организаций'!AR48</f>
        <v>100</v>
      </c>
      <c r="AH48" s="72">
        <f>'Рейтинговая таблица организаций'!AS48</f>
        <v>100</v>
      </c>
      <c r="AI48" s="72">
        <f>'Рейтинговая таблица организаций'!AT48</f>
        <v>100</v>
      </c>
      <c r="AJ48" s="72">
        <f>'Рейтинговая таблица организаций'!AU48</f>
        <v>100</v>
      </c>
      <c r="AK48" s="72" t="str">
        <f t="shared" si="41"/>
        <v>1-274</v>
      </c>
      <c r="AL48" s="72">
        <f t="shared" si="6"/>
        <v>1</v>
      </c>
      <c r="AM48" s="72">
        <f t="shared" si="7"/>
        <v>274</v>
      </c>
      <c r="AN48" s="72">
        <f>'бланки '!D50</f>
        <v>45</v>
      </c>
      <c r="AO48" s="72" t="str">
        <f t="shared" si="42"/>
        <v>Муниципальное автономное общеобразовательное учреждение средняя общеобразовательная школа № 37 г. Томска</v>
      </c>
      <c r="AP48" s="72">
        <f>'Рейтинговая таблица организаций'!BB48</f>
        <v>100</v>
      </c>
      <c r="AQ48" s="72">
        <f>'Рейтинговая таблица организаций'!BC48</f>
        <v>100</v>
      </c>
      <c r="AR48" s="72">
        <f>'Рейтинговая таблица организаций'!BD48</f>
        <v>100</v>
      </c>
      <c r="AS48" s="72">
        <f>'Рейтинговая таблица организаций'!BE48</f>
        <v>100</v>
      </c>
      <c r="AT48" s="72" t="str">
        <f t="shared" si="43"/>
        <v>1-274</v>
      </c>
      <c r="AU48" s="72">
        <f t="shared" si="8"/>
        <v>1</v>
      </c>
      <c r="AV48" s="72">
        <f t="shared" si="9"/>
        <v>274</v>
      </c>
      <c r="AW48" s="75" t="str">
        <f t="shared" si="44"/>
        <v>г. Томск</v>
      </c>
      <c r="AX48" s="72">
        <f t="shared" si="45"/>
        <v>45</v>
      </c>
      <c r="AY48" s="72" t="str">
        <f t="shared" si="46"/>
        <v>Муниципальное автономное общеобразовательное учреждение средняя общеобразовательная школа № 37 г. Томска</v>
      </c>
      <c r="AZ48" s="72">
        <f>'Рейтинговая таблица организаций'!BF48</f>
        <v>96</v>
      </c>
      <c r="BA48" s="72" t="str">
        <f t="shared" si="29"/>
        <v>67-84</v>
      </c>
      <c r="BB48" s="72">
        <f t="shared" si="10"/>
        <v>67</v>
      </c>
      <c r="BC48" s="72">
        <f t="shared" si="11"/>
        <v>18</v>
      </c>
    </row>
    <row r="49" spans="1:55">
      <c r="A49" s="72">
        <f>'бланки '!D51</f>
        <v>46</v>
      </c>
      <c r="B49" s="73" t="str">
        <f>'Рейтинговая таблица организаций'!B49</f>
        <v>Муниципальное автономное общеобразовательное учреждение гимназия № 56 г. Томска</v>
      </c>
      <c r="C49" s="73" t="str">
        <f>'бланки '!A51</f>
        <v>г. Томск</v>
      </c>
      <c r="D49" s="72">
        <f>'Рейтинговая таблица организаций'!C49</f>
        <v>600</v>
      </c>
      <c r="E49" s="72">
        <f t="shared" si="30"/>
        <v>46</v>
      </c>
      <c r="F49" s="72" t="str">
        <f t="shared" si="31"/>
        <v>Муниципальное автономное общеобразовательное учреждение гимназия № 56 г. Томска</v>
      </c>
      <c r="G49" s="72">
        <f>'Рейтинговая таблица организаций'!Q49</f>
        <v>100</v>
      </c>
      <c r="H49" s="72">
        <f>'Рейтинговая таблица организаций'!R49</f>
        <v>100</v>
      </c>
      <c r="I49" s="72">
        <f>'Рейтинговая таблица организаций'!S49</f>
        <v>100</v>
      </c>
      <c r="J49" s="72">
        <f>'Рейтинговая таблица организаций'!T49</f>
        <v>100</v>
      </c>
      <c r="K49" s="72" t="str">
        <f t="shared" si="32"/>
        <v>1-274</v>
      </c>
      <c r="L49" s="72">
        <f t="shared" si="0"/>
        <v>1</v>
      </c>
      <c r="M49" s="72">
        <f t="shared" si="1"/>
        <v>274</v>
      </c>
      <c r="N49" s="72">
        <f t="shared" si="33"/>
        <v>46</v>
      </c>
      <c r="O49" s="72" t="str">
        <f t="shared" si="34"/>
        <v>Муниципальное автономное общеобразовательное учреждение гимназия № 56 г. Томска</v>
      </c>
      <c r="P49" s="72">
        <f>'Рейтинговая таблица организаций'!Z49</f>
        <v>100</v>
      </c>
      <c r="Q49" s="72">
        <f>'Рейтинговая таблица организаций'!AB49</f>
        <v>100</v>
      </c>
      <c r="R49" s="72">
        <f>'Рейтинговая таблица организаций'!AC49</f>
        <v>100</v>
      </c>
      <c r="S49" s="72" t="str">
        <f t="shared" si="35"/>
        <v>1-274</v>
      </c>
      <c r="T49" s="72">
        <f t="shared" si="2"/>
        <v>1</v>
      </c>
      <c r="U49" s="72">
        <f t="shared" si="3"/>
        <v>274</v>
      </c>
      <c r="V49" s="72">
        <f t="shared" si="36"/>
        <v>46</v>
      </c>
      <c r="W49" s="72" t="str">
        <f t="shared" si="37"/>
        <v>Муниципальное автономное общеобразовательное учреждение гимназия № 56 г. Томска</v>
      </c>
      <c r="X49" s="72">
        <f>'Рейтинговая таблица организаций'!AH49</f>
        <v>40</v>
      </c>
      <c r="Y49" s="72">
        <f>'Рейтинговая таблица организаций'!AI49</f>
        <v>60</v>
      </c>
      <c r="Z49" s="74">
        <f>'Рейтинговая таблица организаций'!AJ49</f>
        <v>100</v>
      </c>
      <c r="AA49" s="72">
        <f>'Рейтинговая таблица организаций'!AK49</f>
        <v>66</v>
      </c>
      <c r="AB49" s="72" t="str">
        <f t="shared" si="38"/>
        <v>174-198</v>
      </c>
      <c r="AC49" s="72">
        <f t="shared" si="4"/>
        <v>174</v>
      </c>
      <c r="AD49" s="72">
        <f t="shared" si="5"/>
        <v>25</v>
      </c>
      <c r="AE49" s="72">
        <f t="shared" si="39"/>
        <v>46</v>
      </c>
      <c r="AF49" s="72" t="str">
        <f t="shared" si="40"/>
        <v>Муниципальное автономное общеобразовательное учреждение гимназия № 56 г. Томска</v>
      </c>
      <c r="AG49" s="72">
        <f>'Рейтинговая таблица организаций'!AR49</f>
        <v>100</v>
      </c>
      <c r="AH49" s="72">
        <f>'Рейтинговая таблица организаций'!AS49</f>
        <v>100</v>
      </c>
      <c r="AI49" s="72">
        <f>'Рейтинговая таблица организаций'!AT49</f>
        <v>100</v>
      </c>
      <c r="AJ49" s="72">
        <f>'Рейтинговая таблица организаций'!AU49</f>
        <v>100</v>
      </c>
      <c r="AK49" s="72" t="str">
        <f t="shared" si="41"/>
        <v>1-274</v>
      </c>
      <c r="AL49" s="72">
        <f t="shared" si="6"/>
        <v>1</v>
      </c>
      <c r="AM49" s="72">
        <f t="shared" si="7"/>
        <v>274</v>
      </c>
      <c r="AN49" s="72">
        <f>'бланки '!D51</f>
        <v>46</v>
      </c>
      <c r="AO49" s="72" t="str">
        <f t="shared" si="42"/>
        <v>Муниципальное автономное общеобразовательное учреждение гимназия № 56 г. Томска</v>
      </c>
      <c r="AP49" s="72">
        <f>'Рейтинговая таблица организаций'!BB49</f>
        <v>100</v>
      </c>
      <c r="AQ49" s="72">
        <f>'Рейтинговая таблица организаций'!BC49</f>
        <v>100</v>
      </c>
      <c r="AR49" s="72">
        <f>'Рейтинговая таблица организаций'!BD49</f>
        <v>100</v>
      </c>
      <c r="AS49" s="72">
        <f>'Рейтинговая таблица организаций'!BE49</f>
        <v>100</v>
      </c>
      <c r="AT49" s="72" t="str">
        <f t="shared" si="43"/>
        <v>1-274</v>
      </c>
      <c r="AU49" s="72">
        <f t="shared" si="8"/>
        <v>1</v>
      </c>
      <c r="AV49" s="72">
        <f t="shared" si="9"/>
        <v>274</v>
      </c>
      <c r="AW49" s="75" t="str">
        <f t="shared" si="44"/>
        <v>г. Томск</v>
      </c>
      <c r="AX49" s="72">
        <f t="shared" si="45"/>
        <v>46</v>
      </c>
      <c r="AY49" s="72" t="str">
        <f t="shared" si="46"/>
        <v>Муниципальное автономное общеобразовательное учреждение гимназия № 56 г. Томска</v>
      </c>
      <c r="AZ49" s="72">
        <f>'Рейтинговая таблица организаций'!BF49</f>
        <v>93.2</v>
      </c>
      <c r="BA49" s="72" t="str">
        <f t="shared" si="29"/>
        <v>174-198</v>
      </c>
      <c r="BB49" s="72">
        <f t="shared" si="10"/>
        <v>174</v>
      </c>
      <c r="BC49" s="72">
        <f t="shared" si="11"/>
        <v>25</v>
      </c>
    </row>
    <row r="50" spans="1:55">
      <c r="A50" s="72">
        <f>'бланки '!D52</f>
        <v>47</v>
      </c>
      <c r="B50" s="73" t="str">
        <f>'Рейтинговая таблица организаций'!B50</f>
        <v>Муниципальное автономное общеобразовательное учреждение гимназия № 18 г. Томска</v>
      </c>
      <c r="C50" s="73" t="str">
        <f>'бланки '!A52</f>
        <v>г. Томск</v>
      </c>
      <c r="D50" s="72">
        <f>'Рейтинговая таблица организаций'!C50</f>
        <v>560</v>
      </c>
      <c r="E50" s="72">
        <f t="shared" si="30"/>
        <v>47</v>
      </c>
      <c r="F50" s="72" t="str">
        <f t="shared" si="31"/>
        <v>Муниципальное автономное общеобразовательное учреждение гимназия № 18 г. Томска</v>
      </c>
      <c r="G50" s="72">
        <f>'Рейтинговая таблица организаций'!Q50</f>
        <v>100</v>
      </c>
      <c r="H50" s="72">
        <f>'Рейтинговая таблица организаций'!R50</f>
        <v>100</v>
      </c>
      <c r="I50" s="72">
        <f>'Рейтинговая таблица организаций'!S50</f>
        <v>100</v>
      </c>
      <c r="J50" s="72">
        <f>'Рейтинговая таблица организаций'!T50</f>
        <v>100</v>
      </c>
      <c r="K50" s="72" t="str">
        <f t="shared" si="32"/>
        <v>1-274</v>
      </c>
      <c r="L50" s="72">
        <f t="shared" si="0"/>
        <v>1</v>
      </c>
      <c r="M50" s="72">
        <f t="shared" si="1"/>
        <v>274</v>
      </c>
      <c r="N50" s="72">
        <f t="shared" si="33"/>
        <v>47</v>
      </c>
      <c r="O50" s="72" t="str">
        <f t="shared" si="34"/>
        <v>Муниципальное автономное общеобразовательное учреждение гимназия № 18 г. Томска</v>
      </c>
      <c r="P50" s="72">
        <f>'Рейтинговая таблица организаций'!Z50</f>
        <v>100</v>
      </c>
      <c r="Q50" s="72">
        <f>'Рейтинговая таблица организаций'!AB50</f>
        <v>100</v>
      </c>
      <c r="R50" s="72">
        <f>'Рейтинговая таблица организаций'!AC50</f>
        <v>100</v>
      </c>
      <c r="S50" s="72" t="str">
        <f t="shared" si="35"/>
        <v>1-274</v>
      </c>
      <c r="T50" s="72">
        <f t="shared" si="2"/>
        <v>1</v>
      </c>
      <c r="U50" s="72">
        <f t="shared" si="3"/>
        <v>274</v>
      </c>
      <c r="V50" s="72">
        <f t="shared" si="36"/>
        <v>47</v>
      </c>
      <c r="W50" s="72" t="str">
        <f t="shared" si="37"/>
        <v>Муниципальное автономное общеобразовательное учреждение гимназия № 18 г. Томска</v>
      </c>
      <c r="X50" s="72">
        <f>'Рейтинговая таблица организаций'!AH50</f>
        <v>20</v>
      </c>
      <c r="Y50" s="72">
        <f>'Рейтинговая таблица организаций'!AI50</f>
        <v>60</v>
      </c>
      <c r="Z50" s="74">
        <f>'Рейтинговая таблица организаций'!AJ50</f>
        <v>100</v>
      </c>
      <c r="AA50" s="72">
        <f>'Рейтинговая таблица организаций'!AK50</f>
        <v>60</v>
      </c>
      <c r="AB50" s="72" t="str">
        <f t="shared" si="38"/>
        <v>222-245</v>
      </c>
      <c r="AC50" s="72">
        <f t="shared" si="4"/>
        <v>222</v>
      </c>
      <c r="AD50" s="72">
        <f t="shared" si="5"/>
        <v>24</v>
      </c>
      <c r="AE50" s="72">
        <f t="shared" si="39"/>
        <v>47</v>
      </c>
      <c r="AF50" s="72" t="str">
        <f t="shared" si="40"/>
        <v>Муниципальное автономное общеобразовательное учреждение гимназия № 18 г. Томска</v>
      </c>
      <c r="AG50" s="72">
        <f>'Рейтинговая таблица организаций'!AR50</f>
        <v>100</v>
      </c>
      <c r="AH50" s="72">
        <f>'Рейтинговая таблица организаций'!AS50</f>
        <v>100</v>
      </c>
      <c r="AI50" s="72">
        <f>'Рейтинговая таблица организаций'!AT50</f>
        <v>100</v>
      </c>
      <c r="AJ50" s="72">
        <f>'Рейтинговая таблица организаций'!AU50</f>
        <v>100</v>
      </c>
      <c r="AK50" s="72" t="str">
        <f t="shared" si="41"/>
        <v>1-274</v>
      </c>
      <c r="AL50" s="72">
        <f t="shared" si="6"/>
        <v>1</v>
      </c>
      <c r="AM50" s="72">
        <f t="shared" si="7"/>
        <v>274</v>
      </c>
      <c r="AN50" s="72">
        <f>'бланки '!D52</f>
        <v>47</v>
      </c>
      <c r="AO50" s="72" t="str">
        <f t="shared" si="42"/>
        <v>Муниципальное автономное общеобразовательное учреждение гимназия № 18 г. Томска</v>
      </c>
      <c r="AP50" s="72">
        <f>'Рейтинговая таблица организаций'!BB50</f>
        <v>100</v>
      </c>
      <c r="AQ50" s="72">
        <f>'Рейтинговая таблица организаций'!BC50</f>
        <v>100</v>
      </c>
      <c r="AR50" s="72">
        <f>'Рейтинговая таблица организаций'!BD50</f>
        <v>100</v>
      </c>
      <c r="AS50" s="72">
        <f>'Рейтинговая таблица организаций'!BE50</f>
        <v>100</v>
      </c>
      <c r="AT50" s="72" t="str">
        <f t="shared" si="43"/>
        <v>1-274</v>
      </c>
      <c r="AU50" s="72">
        <f t="shared" si="8"/>
        <v>1</v>
      </c>
      <c r="AV50" s="72">
        <f t="shared" si="9"/>
        <v>274</v>
      </c>
      <c r="AW50" s="75" t="str">
        <f t="shared" si="44"/>
        <v>г. Томск</v>
      </c>
      <c r="AX50" s="72">
        <f t="shared" si="45"/>
        <v>47</v>
      </c>
      <c r="AY50" s="72" t="str">
        <f t="shared" si="46"/>
        <v>Муниципальное автономное общеобразовательное учреждение гимназия № 18 г. Томска</v>
      </c>
      <c r="AZ50" s="72">
        <f>'Рейтинговая таблица организаций'!BF50</f>
        <v>92</v>
      </c>
      <c r="BA50" s="72" t="str">
        <f t="shared" si="29"/>
        <v>222-245</v>
      </c>
      <c r="BB50" s="72">
        <f t="shared" si="10"/>
        <v>222</v>
      </c>
      <c r="BC50" s="72">
        <f t="shared" si="11"/>
        <v>24</v>
      </c>
    </row>
    <row r="51" spans="1:55">
      <c r="A51" s="72">
        <f>'бланки '!D53</f>
        <v>48</v>
      </c>
      <c r="B51" s="73" t="str">
        <f>'Рейтинговая таблица организаций'!B51</f>
        <v>Муниципальное автономное общеобразовательное учреждение средняя общеобразовательная школа № 23 г. Томска</v>
      </c>
      <c r="C51" s="73" t="str">
        <f>'бланки '!A53</f>
        <v>г. Томск</v>
      </c>
      <c r="D51" s="72">
        <f>'Рейтинговая таблица организаций'!C51</f>
        <v>564</v>
      </c>
      <c r="E51" s="72">
        <f t="shared" si="30"/>
        <v>48</v>
      </c>
      <c r="F51" s="72" t="str">
        <f t="shared" si="31"/>
        <v>Муниципальное автономное общеобразовательное учреждение средняя общеобразовательная школа № 23 г. Томска</v>
      </c>
      <c r="G51" s="72">
        <f>'Рейтинговая таблица организаций'!Q51</f>
        <v>100</v>
      </c>
      <c r="H51" s="72">
        <f>'Рейтинговая таблица организаций'!R51</f>
        <v>100</v>
      </c>
      <c r="I51" s="72">
        <f>'Рейтинговая таблица организаций'!S51</f>
        <v>100</v>
      </c>
      <c r="J51" s="72">
        <f>'Рейтинговая таблица организаций'!T51</f>
        <v>100</v>
      </c>
      <c r="K51" s="72" t="str">
        <f t="shared" si="32"/>
        <v>1-274</v>
      </c>
      <c r="L51" s="72">
        <f t="shared" si="0"/>
        <v>1</v>
      </c>
      <c r="M51" s="72">
        <f t="shared" si="1"/>
        <v>274</v>
      </c>
      <c r="N51" s="72">
        <f t="shared" si="33"/>
        <v>48</v>
      </c>
      <c r="O51" s="72" t="str">
        <f t="shared" si="34"/>
        <v>Муниципальное автономное общеобразовательное учреждение средняя общеобразовательная школа № 23 г. Томска</v>
      </c>
      <c r="P51" s="72">
        <f>'Рейтинговая таблица организаций'!Z51</f>
        <v>100</v>
      </c>
      <c r="Q51" s="72">
        <f>'Рейтинговая таблица организаций'!AB51</f>
        <v>100</v>
      </c>
      <c r="R51" s="72">
        <f>'Рейтинговая таблица организаций'!AC51</f>
        <v>100</v>
      </c>
      <c r="S51" s="72" t="str">
        <f t="shared" si="35"/>
        <v>1-274</v>
      </c>
      <c r="T51" s="72">
        <f t="shared" si="2"/>
        <v>1</v>
      </c>
      <c r="U51" s="72">
        <f t="shared" si="3"/>
        <v>274</v>
      </c>
      <c r="V51" s="72">
        <f t="shared" si="36"/>
        <v>48</v>
      </c>
      <c r="W51" s="72" t="str">
        <f t="shared" si="37"/>
        <v>Муниципальное автономное общеобразовательное учреждение средняя общеобразовательная школа № 23 г. Томска</v>
      </c>
      <c r="X51" s="72">
        <f>'Рейтинговая таблица организаций'!AH51</f>
        <v>40</v>
      </c>
      <c r="Y51" s="72">
        <f>'Рейтинговая таблица организаций'!AI51</f>
        <v>60</v>
      </c>
      <c r="Z51" s="74">
        <f>'Рейтинговая таблица организаций'!AJ51</f>
        <v>100</v>
      </c>
      <c r="AA51" s="72">
        <f>'Рейтинговая таблица организаций'!AK51</f>
        <v>66</v>
      </c>
      <c r="AB51" s="72" t="str">
        <f t="shared" si="38"/>
        <v>174-198</v>
      </c>
      <c r="AC51" s="72">
        <f t="shared" si="4"/>
        <v>174</v>
      </c>
      <c r="AD51" s="72">
        <f t="shared" si="5"/>
        <v>25</v>
      </c>
      <c r="AE51" s="72">
        <f t="shared" si="39"/>
        <v>48</v>
      </c>
      <c r="AF51" s="72" t="str">
        <f t="shared" si="40"/>
        <v>Муниципальное автономное общеобразовательное учреждение средняя общеобразовательная школа № 23 г. Томска</v>
      </c>
      <c r="AG51" s="72">
        <f>'Рейтинговая таблица организаций'!AR51</f>
        <v>100</v>
      </c>
      <c r="AH51" s="72">
        <f>'Рейтинговая таблица организаций'!AS51</f>
        <v>100</v>
      </c>
      <c r="AI51" s="72">
        <f>'Рейтинговая таблица организаций'!AT51</f>
        <v>100</v>
      </c>
      <c r="AJ51" s="72">
        <f>'Рейтинговая таблица организаций'!AU51</f>
        <v>100</v>
      </c>
      <c r="AK51" s="72" t="str">
        <f t="shared" si="41"/>
        <v>1-274</v>
      </c>
      <c r="AL51" s="72">
        <f t="shared" si="6"/>
        <v>1</v>
      </c>
      <c r="AM51" s="72">
        <f t="shared" si="7"/>
        <v>274</v>
      </c>
      <c r="AN51" s="72">
        <f>'бланки '!D53</f>
        <v>48</v>
      </c>
      <c r="AO51" s="72" t="str">
        <f t="shared" si="42"/>
        <v>Муниципальное автономное общеобразовательное учреждение средняя общеобразовательная школа № 23 г. Томска</v>
      </c>
      <c r="AP51" s="72">
        <f>'Рейтинговая таблица организаций'!BB51</f>
        <v>100</v>
      </c>
      <c r="AQ51" s="72">
        <f>'Рейтинговая таблица организаций'!BC51</f>
        <v>100</v>
      </c>
      <c r="AR51" s="72">
        <f>'Рейтинговая таблица организаций'!BD51</f>
        <v>100</v>
      </c>
      <c r="AS51" s="72">
        <f>'Рейтинговая таблица организаций'!BE51</f>
        <v>100</v>
      </c>
      <c r="AT51" s="72" t="str">
        <f t="shared" si="43"/>
        <v>1-274</v>
      </c>
      <c r="AU51" s="72">
        <f t="shared" si="8"/>
        <v>1</v>
      </c>
      <c r="AV51" s="72">
        <f t="shared" si="9"/>
        <v>274</v>
      </c>
      <c r="AW51" s="75" t="str">
        <f t="shared" si="44"/>
        <v>г. Томск</v>
      </c>
      <c r="AX51" s="72">
        <f t="shared" si="45"/>
        <v>48</v>
      </c>
      <c r="AY51" s="72" t="str">
        <f t="shared" si="46"/>
        <v>Муниципальное автономное общеобразовательное учреждение средняя общеобразовательная школа № 23 г. Томска</v>
      </c>
      <c r="AZ51" s="72">
        <f>'Рейтинговая таблица организаций'!BF51</f>
        <v>93.2</v>
      </c>
      <c r="BA51" s="72" t="str">
        <f t="shared" si="29"/>
        <v>174-198</v>
      </c>
      <c r="BB51" s="72">
        <f t="shared" si="10"/>
        <v>174</v>
      </c>
      <c r="BC51" s="72">
        <f t="shared" si="11"/>
        <v>25</v>
      </c>
    </row>
    <row r="52" spans="1:55">
      <c r="A52" s="72">
        <f>'бланки '!D54</f>
        <v>49</v>
      </c>
      <c r="B52" s="73" t="str">
        <f>'Рейтинговая таблица организаций'!B52</f>
        <v>Муниципальное автономное общеобразовательное учреждение средняя общеобразовательная школа № 34 имени 79-й Гвардейской стрелковой дивизии г. Томска</v>
      </c>
      <c r="C52" s="73" t="str">
        <f>'бланки '!A54</f>
        <v>г. Томск</v>
      </c>
      <c r="D52" s="72">
        <f>'Рейтинговая таблица организаций'!C52</f>
        <v>496</v>
      </c>
      <c r="E52" s="72">
        <f t="shared" si="30"/>
        <v>49</v>
      </c>
      <c r="F52" s="72" t="str">
        <f t="shared" si="31"/>
        <v>Муниципальное автономное общеобразовательное учреждение средняя общеобразовательная школа № 34 имени 79-й Гвардейской стрелковой дивизии г. Томска</v>
      </c>
      <c r="G52" s="72">
        <f>'Рейтинговая таблица организаций'!Q52</f>
        <v>100</v>
      </c>
      <c r="H52" s="72">
        <f>'Рейтинговая таблица организаций'!R52</f>
        <v>100</v>
      </c>
      <c r="I52" s="72">
        <f>'Рейтинговая таблица организаций'!S52</f>
        <v>100</v>
      </c>
      <c r="J52" s="72">
        <f>'Рейтинговая таблица организаций'!T52</f>
        <v>100</v>
      </c>
      <c r="K52" s="72" t="str">
        <f t="shared" si="32"/>
        <v>1-274</v>
      </c>
      <c r="L52" s="72">
        <f t="shared" si="0"/>
        <v>1</v>
      </c>
      <c r="M52" s="72">
        <f t="shared" si="1"/>
        <v>274</v>
      </c>
      <c r="N52" s="72">
        <f t="shared" si="33"/>
        <v>49</v>
      </c>
      <c r="O52" s="72" t="str">
        <f t="shared" si="34"/>
        <v>Муниципальное автономное общеобразовательное учреждение средняя общеобразовательная школа № 34 имени 79-й Гвардейской стрелковой дивизии г. Томска</v>
      </c>
      <c r="P52" s="72">
        <f>'Рейтинговая таблица организаций'!Z52</f>
        <v>100</v>
      </c>
      <c r="Q52" s="72">
        <f>'Рейтинговая таблица организаций'!AB52</f>
        <v>100</v>
      </c>
      <c r="R52" s="72">
        <f>'Рейтинговая таблица организаций'!AC52</f>
        <v>100</v>
      </c>
      <c r="S52" s="72" t="str">
        <f t="shared" si="35"/>
        <v>1-274</v>
      </c>
      <c r="T52" s="72">
        <f t="shared" si="2"/>
        <v>1</v>
      </c>
      <c r="U52" s="72">
        <f t="shared" si="3"/>
        <v>274</v>
      </c>
      <c r="V52" s="72">
        <f t="shared" si="36"/>
        <v>49</v>
      </c>
      <c r="W52" s="72" t="str">
        <f t="shared" si="37"/>
        <v>Муниципальное автономное общеобразовательное учреждение средняя общеобразовательная школа № 34 имени 79-й Гвардейской стрелковой дивизии г. Томска</v>
      </c>
      <c r="X52" s="72">
        <f>'Рейтинговая таблица организаций'!AH52</f>
        <v>20</v>
      </c>
      <c r="Y52" s="72">
        <f>'Рейтинговая таблица организаций'!AI52</f>
        <v>80</v>
      </c>
      <c r="Z52" s="74">
        <f>'Рейтинговая таблица организаций'!AJ52</f>
        <v>100</v>
      </c>
      <c r="AA52" s="72">
        <f>'Рейтинговая таблица организаций'!AK52</f>
        <v>68</v>
      </c>
      <c r="AB52" s="72" t="str">
        <f t="shared" si="38"/>
        <v>147-173</v>
      </c>
      <c r="AC52" s="72">
        <f t="shared" si="4"/>
        <v>147</v>
      </c>
      <c r="AD52" s="72">
        <f t="shared" si="5"/>
        <v>27</v>
      </c>
      <c r="AE52" s="72">
        <f t="shared" si="39"/>
        <v>49</v>
      </c>
      <c r="AF52" s="72" t="str">
        <f t="shared" si="40"/>
        <v>Муниципальное автономное общеобразовательное учреждение средняя общеобразовательная школа № 34 имени 79-й Гвардейской стрелковой дивизии г. Томска</v>
      </c>
      <c r="AG52" s="72">
        <f>'Рейтинговая таблица организаций'!AR52</f>
        <v>100</v>
      </c>
      <c r="AH52" s="72">
        <f>'Рейтинговая таблица организаций'!AS52</f>
        <v>100</v>
      </c>
      <c r="AI52" s="72">
        <f>'Рейтинговая таблица организаций'!AT52</f>
        <v>100</v>
      </c>
      <c r="AJ52" s="72">
        <f>'Рейтинговая таблица организаций'!AU52</f>
        <v>100</v>
      </c>
      <c r="AK52" s="72" t="str">
        <f t="shared" si="41"/>
        <v>1-274</v>
      </c>
      <c r="AL52" s="72">
        <f t="shared" si="6"/>
        <v>1</v>
      </c>
      <c r="AM52" s="72">
        <f t="shared" si="7"/>
        <v>274</v>
      </c>
      <c r="AN52" s="72">
        <f>'бланки '!D54</f>
        <v>49</v>
      </c>
      <c r="AO52" s="72" t="str">
        <f t="shared" si="42"/>
        <v>Муниципальное автономное общеобразовательное учреждение средняя общеобразовательная школа № 34 имени 79-й Гвардейской стрелковой дивизии г. Томска</v>
      </c>
      <c r="AP52" s="72">
        <f>'Рейтинговая таблица организаций'!BB52</f>
        <v>100</v>
      </c>
      <c r="AQ52" s="72">
        <f>'Рейтинговая таблица организаций'!BC52</f>
        <v>100</v>
      </c>
      <c r="AR52" s="72">
        <f>'Рейтинговая таблица организаций'!BD52</f>
        <v>100</v>
      </c>
      <c r="AS52" s="72">
        <f>'Рейтинговая таблица организаций'!BE52</f>
        <v>100</v>
      </c>
      <c r="AT52" s="72" t="str">
        <f t="shared" si="43"/>
        <v>1-274</v>
      </c>
      <c r="AU52" s="72">
        <f t="shared" si="8"/>
        <v>1</v>
      </c>
      <c r="AV52" s="72">
        <f t="shared" si="9"/>
        <v>274</v>
      </c>
      <c r="AW52" s="75" t="str">
        <f t="shared" si="44"/>
        <v>г. Томск</v>
      </c>
      <c r="AX52" s="72">
        <f t="shared" si="45"/>
        <v>49</v>
      </c>
      <c r="AY52" s="72" t="str">
        <f t="shared" si="46"/>
        <v>Муниципальное автономное общеобразовательное учреждение средняя общеобразовательная школа № 34 имени 79-й Гвардейской стрелковой дивизии г. Томска</v>
      </c>
      <c r="AZ52" s="72">
        <f>'Рейтинговая таблица организаций'!BF52</f>
        <v>93.6</v>
      </c>
      <c r="BA52" s="72" t="str">
        <f t="shared" si="29"/>
        <v>147-173</v>
      </c>
      <c r="BB52" s="72">
        <f t="shared" si="10"/>
        <v>147</v>
      </c>
      <c r="BC52" s="72">
        <f t="shared" si="11"/>
        <v>27</v>
      </c>
    </row>
    <row r="53" spans="1:55">
      <c r="A53" s="72">
        <f>'бланки '!D55</f>
        <v>50</v>
      </c>
      <c r="B53" s="73" t="str">
        <f>'Рейтинговая таблица организаций'!B53</f>
        <v>Муниципальное автономное общеобразовательное учреждение средняя общеобразовательная школа № 65 г.Томска</v>
      </c>
      <c r="C53" s="73" t="str">
        <f>'бланки '!A55</f>
        <v>г. Томск</v>
      </c>
      <c r="D53" s="72">
        <f>'Рейтинговая таблица организаций'!C53</f>
        <v>161</v>
      </c>
      <c r="E53" s="72">
        <f t="shared" si="30"/>
        <v>50</v>
      </c>
      <c r="F53" s="72" t="str">
        <f t="shared" si="31"/>
        <v>Муниципальное автономное общеобразовательное учреждение средняя общеобразовательная школа № 65 г.Томска</v>
      </c>
      <c r="G53" s="72">
        <f>'Рейтинговая таблица организаций'!Q53</f>
        <v>100</v>
      </c>
      <c r="H53" s="72">
        <f>'Рейтинговая таблица организаций'!R53</f>
        <v>100</v>
      </c>
      <c r="I53" s="72">
        <f>'Рейтинговая таблица организаций'!S53</f>
        <v>100</v>
      </c>
      <c r="J53" s="72">
        <f>'Рейтинговая таблица организаций'!T53</f>
        <v>100</v>
      </c>
      <c r="K53" s="72" t="str">
        <f t="shared" si="32"/>
        <v>1-274</v>
      </c>
      <c r="L53" s="72">
        <f t="shared" si="0"/>
        <v>1</v>
      </c>
      <c r="M53" s="72">
        <f t="shared" si="1"/>
        <v>274</v>
      </c>
      <c r="N53" s="72">
        <f t="shared" si="33"/>
        <v>50</v>
      </c>
      <c r="O53" s="72" t="str">
        <f t="shared" si="34"/>
        <v>Муниципальное автономное общеобразовательное учреждение средняя общеобразовательная школа № 65 г.Томска</v>
      </c>
      <c r="P53" s="72">
        <f>'Рейтинговая таблица организаций'!Z53</f>
        <v>100</v>
      </c>
      <c r="Q53" s="72">
        <f>'Рейтинговая таблица организаций'!AB53</f>
        <v>100</v>
      </c>
      <c r="R53" s="72">
        <f>'Рейтинговая таблица организаций'!AC53</f>
        <v>100</v>
      </c>
      <c r="S53" s="72" t="str">
        <f t="shared" si="35"/>
        <v>1-274</v>
      </c>
      <c r="T53" s="72">
        <f t="shared" si="2"/>
        <v>1</v>
      </c>
      <c r="U53" s="72">
        <f t="shared" si="3"/>
        <v>274</v>
      </c>
      <c r="V53" s="72">
        <f t="shared" si="36"/>
        <v>50</v>
      </c>
      <c r="W53" s="72" t="str">
        <f t="shared" si="37"/>
        <v>Муниципальное автономное общеобразовательное учреждение средняя общеобразовательная школа № 65 г.Томска</v>
      </c>
      <c r="X53" s="72">
        <f>'Рейтинговая таблица организаций'!AH53</f>
        <v>40</v>
      </c>
      <c r="Y53" s="72">
        <f>'Рейтинговая таблица организаций'!AI53</f>
        <v>80</v>
      </c>
      <c r="Z53" s="74">
        <f>'Рейтинговая таблица организаций'!AJ53</f>
        <v>100</v>
      </c>
      <c r="AA53" s="72">
        <f>'Рейтинговая таблица организаций'!AK53</f>
        <v>74</v>
      </c>
      <c r="AB53" s="72" t="str">
        <f t="shared" si="38"/>
        <v>108-122</v>
      </c>
      <c r="AC53" s="72">
        <f t="shared" si="4"/>
        <v>108</v>
      </c>
      <c r="AD53" s="72">
        <f t="shared" si="5"/>
        <v>15</v>
      </c>
      <c r="AE53" s="72">
        <f t="shared" si="39"/>
        <v>50</v>
      </c>
      <c r="AF53" s="72" t="str">
        <f t="shared" si="40"/>
        <v>Муниципальное автономное общеобразовательное учреждение средняя общеобразовательная школа № 65 г.Томска</v>
      </c>
      <c r="AG53" s="72">
        <f>'Рейтинговая таблица организаций'!AR53</f>
        <v>100</v>
      </c>
      <c r="AH53" s="72">
        <f>'Рейтинговая таблица организаций'!AS53</f>
        <v>100</v>
      </c>
      <c r="AI53" s="72">
        <f>'Рейтинговая таблица организаций'!AT53</f>
        <v>100</v>
      </c>
      <c r="AJ53" s="72">
        <f>'Рейтинговая таблица организаций'!AU53</f>
        <v>100</v>
      </c>
      <c r="AK53" s="72" t="str">
        <f t="shared" si="41"/>
        <v>1-274</v>
      </c>
      <c r="AL53" s="72">
        <f t="shared" si="6"/>
        <v>1</v>
      </c>
      <c r="AM53" s="72">
        <f t="shared" si="7"/>
        <v>274</v>
      </c>
      <c r="AN53" s="72">
        <f>'бланки '!D55</f>
        <v>50</v>
      </c>
      <c r="AO53" s="72" t="str">
        <f t="shared" si="42"/>
        <v>Муниципальное автономное общеобразовательное учреждение средняя общеобразовательная школа № 65 г.Томска</v>
      </c>
      <c r="AP53" s="72">
        <f>'Рейтинговая таблица организаций'!BB53</f>
        <v>100</v>
      </c>
      <c r="AQ53" s="72">
        <f>'Рейтинговая таблица организаций'!BC53</f>
        <v>100</v>
      </c>
      <c r="AR53" s="72">
        <f>'Рейтинговая таблица организаций'!BD53</f>
        <v>100</v>
      </c>
      <c r="AS53" s="72">
        <f>'Рейтинговая таблица организаций'!BE53</f>
        <v>100</v>
      </c>
      <c r="AT53" s="72" t="str">
        <f t="shared" si="43"/>
        <v>1-274</v>
      </c>
      <c r="AU53" s="72">
        <f t="shared" si="8"/>
        <v>1</v>
      </c>
      <c r="AV53" s="72">
        <f t="shared" si="9"/>
        <v>274</v>
      </c>
      <c r="AW53" s="75" t="str">
        <f t="shared" si="44"/>
        <v>г. Томск</v>
      </c>
      <c r="AX53" s="72">
        <f t="shared" si="45"/>
        <v>50</v>
      </c>
      <c r="AY53" s="72" t="str">
        <f t="shared" si="46"/>
        <v>Муниципальное автономное общеобразовательное учреждение средняя общеобразовательная школа № 65 г.Томска</v>
      </c>
      <c r="AZ53" s="72">
        <f>'Рейтинговая таблица организаций'!BF53</f>
        <v>94.8</v>
      </c>
      <c r="BA53" s="72" t="str">
        <f t="shared" si="29"/>
        <v>108-122</v>
      </c>
      <c r="BB53" s="72">
        <f t="shared" si="10"/>
        <v>108</v>
      </c>
      <c r="BC53" s="72">
        <f t="shared" si="11"/>
        <v>15</v>
      </c>
    </row>
    <row r="54" spans="1:55">
      <c r="A54" s="72">
        <f>'бланки '!D56</f>
        <v>51</v>
      </c>
      <c r="B54" s="73" t="str">
        <f>'Рейтинговая таблица организаций'!B54</f>
        <v>Муниципальное автономное общеобразовательное учреждение Сибирский лицей г. Томска</v>
      </c>
      <c r="C54" s="73" t="str">
        <f>'бланки '!A56</f>
        <v>г. Томск</v>
      </c>
      <c r="D54" s="72">
        <f>'Рейтинговая таблица организаций'!C54</f>
        <v>281</v>
      </c>
      <c r="E54" s="72">
        <f t="shared" si="30"/>
        <v>51</v>
      </c>
      <c r="F54" s="72" t="str">
        <f t="shared" si="31"/>
        <v>Муниципальное автономное общеобразовательное учреждение Сибирский лицей г. Томска</v>
      </c>
      <c r="G54" s="72">
        <f>'Рейтинговая таблица организаций'!Q54</f>
        <v>100</v>
      </c>
      <c r="H54" s="72">
        <f>'Рейтинговая таблица организаций'!R54</f>
        <v>100</v>
      </c>
      <c r="I54" s="72">
        <f>'Рейтинговая таблица организаций'!S54</f>
        <v>100</v>
      </c>
      <c r="J54" s="72">
        <f>'Рейтинговая таблица организаций'!T54</f>
        <v>100</v>
      </c>
      <c r="K54" s="72" t="str">
        <f t="shared" si="32"/>
        <v>1-274</v>
      </c>
      <c r="L54" s="72">
        <f t="shared" si="0"/>
        <v>1</v>
      </c>
      <c r="M54" s="72">
        <f t="shared" si="1"/>
        <v>274</v>
      </c>
      <c r="N54" s="72">
        <f t="shared" si="33"/>
        <v>51</v>
      </c>
      <c r="O54" s="72" t="str">
        <f t="shared" si="34"/>
        <v>Муниципальное автономное общеобразовательное учреждение Сибирский лицей г. Томска</v>
      </c>
      <c r="P54" s="72">
        <f>'Рейтинговая таблица организаций'!Z54</f>
        <v>100</v>
      </c>
      <c r="Q54" s="72">
        <f>'Рейтинговая таблица организаций'!AB54</f>
        <v>100</v>
      </c>
      <c r="R54" s="72">
        <f>'Рейтинговая таблица организаций'!AC54</f>
        <v>100</v>
      </c>
      <c r="S54" s="72" t="str">
        <f t="shared" si="35"/>
        <v>1-274</v>
      </c>
      <c r="T54" s="72">
        <f t="shared" si="2"/>
        <v>1</v>
      </c>
      <c r="U54" s="72">
        <f t="shared" si="3"/>
        <v>274</v>
      </c>
      <c r="V54" s="72">
        <f t="shared" si="36"/>
        <v>51</v>
      </c>
      <c r="W54" s="72" t="str">
        <f t="shared" si="37"/>
        <v>Муниципальное автономное общеобразовательное учреждение Сибирский лицей г. Томска</v>
      </c>
      <c r="X54" s="72">
        <f>'Рейтинговая таблица организаций'!AH54</f>
        <v>40</v>
      </c>
      <c r="Y54" s="72">
        <f>'Рейтинговая таблица организаций'!AI54</f>
        <v>100</v>
      </c>
      <c r="Z54" s="74">
        <f>'Рейтинговая таблица организаций'!AJ54</f>
        <v>100</v>
      </c>
      <c r="AA54" s="72">
        <f>'Рейтинговая таблица организаций'!AK54</f>
        <v>82</v>
      </c>
      <c r="AB54" s="72" t="str">
        <f t="shared" si="38"/>
        <v>49-66</v>
      </c>
      <c r="AC54" s="72">
        <f t="shared" si="4"/>
        <v>49</v>
      </c>
      <c r="AD54" s="72">
        <f t="shared" si="5"/>
        <v>18</v>
      </c>
      <c r="AE54" s="72">
        <f t="shared" si="39"/>
        <v>51</v>
      </c>
      <c r="AF54" s="72" t="str">
        <f t="shared" si="40"/>
        <v>Муниципальное автономное общеобразовательное учреждение Сибирский лицей г. Томска</v>
      </c>
      <c r="AG54" s="72">
        <f>'Рейтинговая таблица организаций'!AR54</f>
        <v>100</v>
      </c>
      <c r="AH54" s="72">
        <f>'Рейтинговая таблица организаций'!AS54</f>
        <v>100</v>
      </c>
      <c r="AI54" s="72">
        <f>'Рейтинговая таблица организаций'!AT54</f>
        <v>100</v>
      </c>
      <c r="AJ54" s="72">
        <f>'Рейтинговая таблица организаций'!AU54</f>
        <v>100</v>
      </c>
      <c r="AK54" s="72" t="str">
        <f t="shared" si="41"/>
        <v>1-274</v>
      </c>
      <c r="AL54" s="72">
        <f t="shared" si="6"/>
        <v>1</v>
      </c>
      <c r="AM54" s="72">
        <f t="shared" si="7"/>
        <v>274</v>
      </c>
      <c r="AN54" s="72">
        <f>'бланки '!D56</f>
        <v>51</v>
      </c>
      <c r="AO54" s="72" t="str">
        <f t="shared" si="42"/>
        <v>Муниципальное автономное общеобразовательное учреждение Сибирский лицей г. Томска</v>
      </c>
      <c r="AP54" s="72">
        <f>'Рейтинговая таблица организаций'!BB54</f>
        <v>100</v>
      </c>
      <c r="AQ54" s="72">
        <f>'Рейтинговая таблица организаций'!BC54</f>
        <v>100</v>
      </c>
      <c r="AR54" s="72">
        <f>'Рейтинговая таблица организаций'!BD54</f>
        <v>100</v>
      </c>
      <c r="AS54" s="72">
        <f>'Рейтинговая таблица организаций'!BE54</f>
        <v>100</v>
      </c>
      <c r="AT54" s="72" t="str">
        <f t="shared" si="43"/>
        <v>1-274</v>
      </c>
      <c r="AU54" s="72">
        <f t="shared" si="8"/>
        <v>1</v>
      </c>
      <c r="AV54" s="72">
        <f t="shared" si="9"/>
        <v>274</v>
      </c>
      <c r="AW54" s="75" t="str">
        <f t="shared" si="44"/>
        <v>г. Томск</v>
      </c>
      <c r="AX54" s="72">
        <f t="shared" si="45"/>
        <v>51</v>
      </c>
      <c r="AY54" s="72" t="str">
        <f t="shared" si="46"/>
        <v>Муниципальное автономное общеобразовательное учреждение Сибирский лицей г. Томска</v>
      </c>
      <c r="AZ54" s="72">
        <f>'Рейтинговая таблица организаций'!BF54</f>
        <v>96.4</v>
      </c>
      <c r="BA54" s="72" t="str">
        <f t="shared" si="29"/>
        <v>49-66</v>
      </c>
      <c r="BB54" s="72">
        <f t="shared" si="10"/>
        <v>49</v>
      </c>
      <c r="BC54" s="72">
        <f t="shared" si="11"/>
        <v>18</v>
      </c>
    </row>
    <row r="55" spans="1:55">
      <c r="A55" s="72">
        <f>'бланки '!D57</f>
        <v>52</v>
      </c>
      <c r="B55" s="73" t="str">
        <f>'Рейтинговая таблица организаций'!B55</f>
        <v>Муниципальное автономное общеобразовательное учреждение Гуманитарный лицей г. Томска</v>
      </c>
      <c r="C55" s="73" t="str">
        <f>'бланки '!A57</f>
        <v>г. Томск</v>
      </c>
      <c r="D55" s="72">
        <f>'Рейтинговая таблица организаций'!C55</f>
        <v>298</v>
      </c>
      <c r="E55" s="72">
        <f t="shared" si="30"/>
        <v>52</v>
      </c>
      <c r="F55" s="72" t="str">
        <f t="shared" si="31"/>
        <v>Муниципальное автономное общеобразовательное учреждение Гуманитарный лицей г. Томска</v>
      </c>
      <c r="G55" s="72">
        <f>'Рейтинговая таблица организаций'!Q55</f>
        <v>100</v>
      </c>
      <c r="H55" s="72">
        <f>'Рейтинговая таблица организаций'!R55</f>
        <v>100</v>
      </c>
      <c r="I55" s="72">
        <f>'Рейтинговая таблица организаций'!S55</f>
        <v>100</v>
      </c>
      <c r="J55" s="72">
        <f>'Рейтинговая таблица организаций'!T55</f>
        <v>100</v>
      </c>
      <c r="K55" s="72" t="str">
        <f t="shared" si="32"/>
        <v>1-274</v>
      </c>
      <c r="L55" s="72">
        <f t="shared" si="0"/>
        <v>1</v>
      </c>
      <c r="M55" s="72">
        <f t="shared" si="1"/>
        <v>274</v>
      </c>
      <c r="N55" s="72">
        <f t="shared" si="33"/>
        <v>52</v>
      </c>
      <c r="O55" s="72" t="str">
        <f t="shared" si="34"/>
        <v>Муниципальное автономное общеобразовательное учреждение Гуманитарный лицей г. Томска</v>
      </c>
      <c r="P55" s="72">
        <f>'Рейтинговая таблица организаций'!Z55</f>
        <v>100</v>
      </c>
      <c r="Q55" s="72">
        <f>'Рейтинговая таблица организаций'!AB55</f>
        <v>100</v>
      </c>
      <c r="R55" s="72">
        <f>'Рейтинговая таблица организаций'!AC55</f>
        <v>100</v>
      </c>
      <c r="S55" s="72" t="str">
        <f t="shared" si="35"/>
        <v>1-274</v>
      </c>
      <c r="T55" s="72">
        <f t="shared" si="2"/>
        <v>1</v>
      </c>
      <c r="U55" s="72">
        <f t="shared" si="3"/>
        <v>274</v>
      </c>
      <c r="V55" s="72">
        <f t="shared" si="36"/>
        <v>52</v>
      </c>
      <c r="W55" s="72" t="str">
        <f t="shared" si="37"/>
        <v>Муниципальное автономное общеобразовательное учреждение Гуманитарный лицей г. Томска</v>
      </c>
      <c r="X55" s="72">
        <f>'Рейтинговая таблица организаций'!AH55</f>
        <v>60</v>
      </c>
      <c r="Y55" s="72">
        <f>'Рейтинговая таблица организаций'!AI55</f>
        <v>80</v>
      </c>
      <c r="Z55" s="74">
        <f>'Рейтинговая таблица организаций'!AJ55</f>
        <v>100</v>
      </c>
      <c r="AA55" s="72">
        <f>'Рейтинговая таблица организаций'!AK55</f>
        <v>80</v>
      </c>
      <c r="AB55" s="72" t="str">
        <f t="shared" si="38"/>
        <v>67-84</v>
      </c>
      <c r="AC55" s="72">
        <f t="shared" si="4"/>
        <v>67</v>
      </c>
      <c r="AD55" s="72">
        <f t="shared" si="5"/>
        <v>18</v>
      </c>
      <c r="AE55" s="72">
        <f t="shared" si="39"/>
        <v>52</v>
      </c>
      <c r="AF55" s="72" t="str">
        <f t="shared" si="40"/>
        <v>Муниципальное автономное общеобразовательное учреждение Гуманитарный лицей г. Томска</v>
      </c>
      <c r="AG55" s="72">
        <f>'Рейтинговая таблица организаций'!AR55</f>
        <v>100</v>
      </c>
      <c r="AH55" s="72">
        <f>'Рейтинговая таблица организаций'!AS55</f>
        <v>100</v>
      </c>
      <c r="AI55" s="72">
        <f>'Рейтинговая таблица организаций'!AT55</f>
        <v>100</v>
      </c>
      <c r="AJ55" s="72">
        <f>'Рейтинговая таблица организаций'!AU55</f>
        <v>100</v>
      </c>
      <c r="AK55" s="72" t="str">
        <f t="shared" si="41"/>
        <v>1-274</v>
      </c>
      <c r="AL55" s="72">
        <f t="shared" si="6"/>
        <v>1</v>
      </c>
      <c r="AM55" s="72">
        <f t="shared" si="7"/>
        <v>274</v>
      </c>
      <c r="AN55" s="72">
        <f>'бланки '!D57</f>
        <v>52</v>
      </c>
      <c r="AO55" s="72" t="str">
        <f t="shared" si="42"/>
        <v>Муниципальное автономное общеобразовательное учреждение Гуманитарный лицей г. Томска</v>
      </c>
      <c r="AP55" s="72">
        <f>'Рейтинговая таблица организаций'!BB55</f>
        <v>100</v>
      </c>
      <c r="AQ55" s="72">
        <f>'Рейтинговая таблица организаций'!BC55</f>
        <v>100</v>
      </c>
      <c r="AR55" s="72">
        <f>'Рейтинговая таблица организаций'!BD55</f>
        <v>100</v>
      </c>
      <c r="AS55" s="72">
        <f>'Рейтинговая таблица организаций'!BE55</f>
        <v>100</v>
      </c>
      <c r="AT55" s="72" t="str">
        <f t="shared" si="43"/>
        <v>1-274</v>
      </c>
      <c r="AU55" s="72">
        <f t="shared" si="8"/>
        <v>1</v>
      </c>
      <c r="AV55" s="72">
        <f t="shared" si="9"/>
        <v>274</v>
      </c>
      <c r="AW55" s="75" t="str">
        <f t="shared" si="44"/>
        <v>г. Томск</v>
      </c>
      <c r="AX55" s="72">
        <f t="shared" si="45"/>
        <v>52</v>
      </c>
      <c r="AY55" s="72" t="str">
        <f t="shared" si="46"/>
        <v>Муниципальное автономное общеобразовательное учреждение Гуманитарный лицей г. Томска</v>
      </c>
      <c r="AZ55" s="72">
        <f>'Рейтинговая таблица организаций'!BF55</f>
        <v>96</v>
      </c>
      <c r="BA55" s="72" t="str">
        <f t="shared" si="29"/>
        <v>67-84</v>
      </c>
      <c r="BB55" s="72">
        <f t="shared" si="10"/>
        <v>67</v>
      </c>
      <c r="BC55" s="72">
        <f t="shared" si="11"/>
        <v>18</v>
      </c>
    </row>
    <row r="56" spans="1:55">
      <c r="A56" s="72">
        <f>'бланки '!D58</f>
        <v>53</v>
      </c>
      <c r="B56" s="73" t="str">
        <f>'Рейтинговая таблица организаций'!B56</f>
        <v>ЧАСТНОЕ ОБЩЕОБРАЗОВАТЕЛЬНОЕ УЧРЕЖДЕНИЕ "ЛИЦЕЙ ТГУ"</v>
      </c>
      <c r="C56" s="73" t="str">
        <f>'бланки '!A58</f>
        <v>г. Томск</v>
      </c>
      <c r="D56" s="72">
        <f>'Рейтинговая таблица организаций'!C56</f>
        <v>62</v>
      </c>
      <c r="E56" s="72">
        <f t="shared" si="30"/>
        <v>53</v>
      </c>
      <c r="F56" s="72" t="str">
        <f t="shared" si="31"/>
        <v>ЧАСТНОЕ ОБЩЕОБРАЗОВАТЕЛЬНОЕ УЧРЕЖДЕНИЕ "ЛИЦЕЙ ТГУ"</v>
      </c>
      <c r="G56" s="72">
        <f>'Рейтинговая таблица организаций'!Q56</f>
        <v>100</v>
      </c>
      <c r="H56" s="72">
        <f>'Рейтинговая таблица организаций'!R56</f>
        <v>100</v>
      </c>
      <c r="I56" s="72">
        <f>'Рейтинговая таблица организаций'!S56</f>
        <v>100</v>
      </c>
      <c r="J56" s="72">
        <f>'Рейтинговая таблица организаций'!T56</f>
        <v>100</v>
      </c>
      <c r="K56" s="72" t="str">
        <f t="shared" si="32"/>
        <v>1-274</v>
      </c>
      <c r="L56" s="72">
        <f t="shared" si="0"/>
        <v>1</v>
      </c>
      <c r="M56" s="72">
        <f t="shared" si="1"/>
        <v>274</v>
      </c>
      <c r="N56" s="72">
        <f t="shared" si="33"/>
        <v>53</v>
      </c>
      <c r="O56" s="72" t="str">
        <f t="shared" si="34"/>
        <v>ЧАСТНОЕ ОБЩЕОБРАЗОВАТЕЛЬНОЕ УЧРЕЖДЕНИЕ "ЛИЦЕЙ ТГУ"</v>
      </c>
      <c r="P56" s="72">
        <f>'Рейтинговая таблица организаций'!Z56</f>
        <v>100</v>
      </c>
      <c r="Q56" s="72">
        <f>'Рейтинговая таблица организаций'!AB56</f>
        <v>100</v>
      </c>
      <c r="R56" s="72">
        <f>'Рейтинговая таблица организаций'!AC56</f>
        <v>100</v>
      </c>
      <c r="S56" s="72" t="str">
        <f t="shared" si="35"/>
        <v>1-274</v>
      </c>
      <c r="T56" s="72">
        <f t="shared" si="2"/>
        <v>1</v>
      </c>
      <c r="U56" s="72">
        <f t="shared" si="3"/>
        <v>274</v>
      </c>
      <c r="V56" s="72">
        <f t="shared" si="36"/>
        <v>53</v>
      </c>
      <c r="W56" s="72" t="str">
        <f t="shared" si="37"/>
        <v>ЧАСТНОЕ ОБЩЕОБРАЗОВАТЕЛЬНОЕ УЧРЕЖДЕНИЕ "ЛИЦЕЙ ТГУ"</v>
      </c>
      <c r="X56" s="72">
        <f>'Рейтинговая таблица организаций'!AH56</f>
        <v>0</v>
      </c>
      <c r="Y56" s="72">
        <f>'Рейтинговая таблица организаций'!AI56</f>
        <v>40</v>
      </c>
      <c r="Z56" s="74">
        <f>'Рейтинговая таблица организаций'!AJ56</f>
        <v>100</v>
      </c>
      <c r="AA56" s="72">
        <f>'Рейтинговая таблица организаций'!AK56</f>
        <v>46</v>
      </c>
      <c r="AB56" s="72" t="str">
        <f t="shared" si="38"/>
        <v>268-274</v>
      </c>
      <c r="AC56" s="72">
        <f t="shared" si="4"/>
        <v>268</v>
      </c>
      <c r="AD56" s="72">
        <f t="shared" si="5"/>
        <v>7</v>
      </c>
      <c r="AE56" s="72">
        <f t="shared" si="39"/>
        <v>53</v>
      </c>
      <c r="AF56" s="72" t="str">
        <f t="shared" si="40"/>
        <v>ЧАСТНОЕ ОБЩЕОБРАЗОВАТЕЛЬНОЕ УЧРЕЖДЕНИЕ "ЛИЦЕЙ ТГУ"</v>
      </c>
      <c r="AG56" s="72">
        <f>'Рейтинговая таблица организаций'!AR56</f>
        <v>100</v>
      </c>
      <c r="AH56" s="72">
        <f>'Рейтинговая таблица организаций'!AS56</f>
        <v>100</v>
      </c>
      <c r="AI56" s="72">
        <f>'Рейтинговая таблица организаций'!AT56</f>
        <v>100</v>
      </c>
      <c r="AJ56" s="72">
        <f>'Рейтинговая таблица организаций'!AU56</f>
        <v>100</v>
      </c>
      <c r="AK56" s="72" t="str">
        <f t="shared" si="41"/>
        <v>1-274</v>
      </c>
      <c r="AL56" s="72">
        <f t="shared" si="6"/>
        <v>1</v>
      </c>
      <c r="AM56" s="72">
        <f t="shared" si="7"/>
        <v>274</v>
      </c>
      <c r="AN56" s="72">
        <f>'бланки '!D58</f>
        <v>53</v>
      </c>
      <c r="AO56" s="72" t="str">
        <f t="shared" si="42"/>
        <v>ЧАСТНОЕ ОБЩЕОБРАЗОВАТЕЛЬНОЕ УЧРЕЖДЕНИЕ "ЛИЦЕЙ ТГУ"</v>
      </c>
      <c r="AP56" s="72">
        <f>'Рейтинговая таблица организаций'!BB56</f>
        <v>100</v>
      </c>
      <c r="AQ56" s="72">
        <f>'Рейтинговая таблица организаций'!BC56</f>
        <v>100</v>
      </c>
      <c r="AR56" s="72">
        <f>'Рейтинговая таблица организаций'!BD56</f>
        <v>100</v>
      </c>
      <c r="AS56" s="72">
        <f>'Рейтинговая таблица организаций'!BE56</f>
        <v>100</v>
      </c>
      <c r="AT56" s="72" t="str">
        <f t="shared" si="43"/>
        <v>1-274</v>
      </c>
      <c r="AU56" s="72">
        <f t="shared" si="8"/>
        <v>1</v>
      </c>
      <c r="AV56" s="72">
        <f t="shared" si="9"/>
        <v>274</v>
      </c>
      <c r="AW56" s="75" t="str">
        <f t="shared" si="44"/>
        <v>г. Томск</v>
      </c>
      <c r="AX56" s="72">
        <f t="shared" si="45"/>
        <v>53</v>
      </c>
      <c r="AY56" s="72" t="str">
        <f t="shared" si="46"/>
        <v>ЧАСТНОЕ ОБЩЕОБРАЗОВАТЕЛЬНОЕ УЧРЕЖДЕНИЕ "ЛИЦЕЙ ТГУ"</v>
      </c>
      <c r="AZ56" s="72">
        <f>'Рейтинговая таблица организаций'!BF56</f>
        <v>89.2</v>
      </c>
      <c r="BA56" s="72" t="str">
        <f t="shared" si="29"/>
        <v>268-274</v>
      </c>
      <c r="BB56" s="72">
        <f t="shared" si="10"/>
        <v>268</v>
      </c>
      <c r="BC56" s="72">
        <f t="shared" si="11"/>
        <v>7</v>
      </c>
    </row>
    <row r="57" spans="1:55">
      <c r="A57" s="72">
        <f>'бланки '!D59</f>
        <v>54</v>
      </c>
      <c r="B57" s="73" t="str">
        <f>'Рейтинговая таблица организаций'!B57</f>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C57" s="73" t="str">
        <f>'бланки '!A59</f>
        <v>г. Томск</v>
      </c>
      <c r="D57" s="72">
        <f>'Рейтинговая таблица организаций'!C57</f>
        <v>600</v>
      </c>
      <c r="E57" s="72">
        <f t="shared" si="30"/>
        <v>54</v>
      </c>
      <c r="F57" s="72" t="str">
        <f t="shared" si="31"/>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G57" s="72">
        <f>'Рейтинговая таблица организаций'!Q57</f>
        <v>100</v>
      </c>
      <c r="H57" s="72">
        <f>'Рейтинговая таблица организаций'!R57</f>
        <v>100</v>
      </c>
      <c r="I57" s="72">
        <f>'Рейтинговая таблица организаций'!S57</f>
        <v>100</v>
      </c>
      <c r="J57" s="72">
        <f>'Рейтинговая таблица организаций'!T57</f>
        <v>100</v>
      </c>
      <c r="K57" s="72" t="str">
        <f t="shared" si="32"/>
        <v>1-274</v>
      </c>
      <c r="L57" s="72">
        <f t="shared" si="0"/>
        <v>1</v>
      </c>
      <c r="M57" s="72">
        <f t="shared" si="1"/>
        <v>274</v>
      </c>
      <c r="N57" s="72">
        <f t="shared" si="33"/>
        <v>54</v>
      </c>
      <c r="O57" s="72" t="str">
        <f t="shared" si="34"/>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P57" s="72">
        <f>'Рейтинговая таблица организаций'!Z57</f>
        <v>100</v>
      </c>
      <c r="Q57" s="72">
        <f>'Рейтинговая таблица организаций'!AB57</f>
        <v>100</v>
      </c>
      <c r="R57" s="72">
        <f>'Рейтинговая таблица организаций'!AC57</f>
        <v>100</v>
      </c>
      <c r="S57" s="72" t="str">
        <f t="shared" si="35"/>
        <v>1-274</v>
      </c>
      <c r="T57" s="72">
        <f t="shared" si="2"/>
        <v>1</v>
      </c>
      <c r="U57" s="72">
        <f t="shared" si="3"/>
        <v>274</v>
      </c>
      <c r="V57" s="72">
        <f t="shared" si="36"/>
        <v>54</v>
      </c>
      <c r="W57" s="72" t="str">
        <f t="shared" si="37"/>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X57" s="72">
        <f>'Рейтинговая таблица организаций'!AH57</f>
        <v>100</v>
      </c>
      <c r="Y57" s="72">
        <f>'Рейтинговая таблица организаций'!AI57</f>
        <v>80</v>
      </c>
      <c r="Z57" s="74">
        <f>'Рейтинговая таблица организаций'!AJ57</f>
        <v>100</v>
      </c>
      <c r="AA57" s="72">
        <f>'Рейтинговая таблица организаций'!AK57</f>
        <v>92</v>
      </c>
      <c r="AB57" s="72" t="str">
        <f t="shared" si="38"/>
        <v>26-32</v>
      </c>
      <c r="AC57" s="72">
        <f t="shared" si="4"/>
        <v>26</v>
      </c>
      <c r="AD57" s="72">
        <f t="shared" si="5"/>
        <v>7</v>
      </c>
      <c r="AE57" s="72">
        <f t="shared" si="39"/>
        <v>54</v>
      </c>
      <c r="AF57" s="72" t="str">
        <f t="shared" si="40"/>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AG57" s="72">
        <f>'Рейтинговая таблица организаций'!AR57</f>
        <v>100</v>
      </c>
      <c r="AH57" s="72">
        <f>'Рейтинговая таблица организаций'!AS57</f>
        <v>100</v>
      </c>
      <c r="AI57" s="72">
        <f>'Рейтинговая таблица организаций'!AT57</f>
        <v>100</v>
      </c>
      <c r="AJ57" s="72">
        <f>'Рейтинговая таблица организаций'!AU57</f>
        <v>100</v>
      </c>
      <c r="AK57" s="72" t="str">
        <f t="shared" si="41"/>
        <v>1-274</v>
      </c>
      <c r="AL57" s="72">
        <f t="shared" si="6"/>
        <v>1</v>
      </c>
      <c r="AM57" s="72">
        <f t="shared" si="7"/>
        <v>274</v>
      </c>
      <c r="AN57" s="72">
        <f>'бланки '!D59</f>
        <v>54</v>
      </c>
      <c r="AO57" s="72" t="str">
        <f t="shared" si="42"/>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AP57" s="72">
        <f>'Рейтинговая таблица организаций'!BB57</f>
        <v>100</v>
      </c>
      <c r="AQ57" s="72">
        <f>'Рейтинговая таблица организаций'!BC57</f>
        <v>100</v>
      </c>
      <c r="AR57" s="72">
        <f>'Рейтинговая таблица организаций'!BD57</f>
        <v>100</v>
      </c>
      <c r="AS57" s="72">
        <f>'Рейтинговая таблица организаций'!BE57</f>
        <v>100</v>
      </c>
      <c r="AT57" s="72" t="str">
        <f t="shared" si="43"/>
        <v>1-274</v>
      </c>
      <c r="AU57" s="72">
        <f t="shared" si="8"/>
        <v>1</v>
      </c>
      <c r="AV57" s="72">
        <f t="shared" si="9"/>
        <v>274</v>
      </c>
      <c r="AW57" s="75" t="str">
        <f t="shared" si="44"/>
        <v>г. Томск</v>
      </c>
      <c r="AX57" s="72">
        <f t="shared" si="45"/>
        <v>54</v>
      </c>
      <c r="AY57" s="72" t="str">
        <f t="shared" si="46"/>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AZ57" s="72">
        <f>'Рейтинговая таблица организаций'!BF57</f>
        <v>98.4</v>
      </c>
      <c r="BA57" s="72" t="str">
        <f t="shared" si="29"/>
        <v>26-32</v>
      </c>
      <c r="BB57" s="72">
        <f t="shared" si="10"/>
        <v>26</v>
      </c>
      <c r="BC57" s="72">
        <f t="shared" si="11"/>
        <v>7</v>
      </c>
    </row>
    <row r="58" spans="1:55">
      <c r="A58" s="72">
        <f>'бланки '!D60</f>
        <v>55</v>
      </c>
      <c r="B58" s="73" t="str">
        <f>'Рейтинговая таблица организаций'!B58</f>
        <v>Муниципальное автономное общеобразовательное учреждение прогимназия «Кристина» г. Томска</v>
      </c>
      <c r="C58" s="73" t="str">
        <f>'бланки '!A60</f>
        <v>г. Томск</v>
      </c>
      <c r="D58" s="72">
        <f>'Рейтинговая таблица организаций'!C58</f>
        <v>103</v>
      </c>
      <c r="E58" s="72">
        <f t="shared" si="30"/>
        <v>55</v>
      </c>
      <c r="F58" s="72" t="str">
        <f t="shared" si="31"/>
        <v>Муниципальное автономное общеобразовательное учреждение прогимназия «Кристина» г. Томска</v>
      </c>
      <c r="G58" s="72">
        <f>'Рейтинговая таблица организаций'!Q58</f>
        <v>100</v>
      </c>
      <c r="H58" s="72">
        <f>'Рейтинговая таблица организаций'!R58</f>
        <v>100</v>
      </c>
      <c r="I58" s="72">
        <f>'Рейтинговая таблица организаций'!S58</f>
        <v>100</v>
      </c>
      <c r="J58" s="72">
        <f>'Рейтинговая таблица организаций'!T58</f>
        <v>100</v>
      </c>
      <c r="K58" s="72" t="str">
        <f t="shared" si="32"/>
        <v>1-274</v>
      </c>
      <c r="L58" s="72">
        <f t="shared" si="0"/>
        <v>1</v>
      </c>
      <c r="M58" s="72">
        <f t="shared" si="1"/>
        <v>274</v>
      </c>
      <c r="N58" s="72">
        <f t="shared" si="33"/>
        <v>55</v>
      </c>
      <c r="O58" s="72" t="str">
        <f t="shared" si="34"/>
        <v>Муниципальное автономное общеобразовательное учреждение прогимназия «Кристина» г. Томска</v>
      </c>
      <c r="P58" s="72">
        <f>'Рейтинговая таблица организаций'!Z58</f>
        <v>100</v>
      </c>
      <c r="Q58" s="72">
        <f>'Рейтинговая таблица организаций'!AB58</f>
        <v>100</v>
      </c>
      <c r="R58" s="72">
        <f>'Рейтинговая таблица организаций'!AC58</f>
        <v>100</v>
      </c>
      <c r="S58" s="72" t="str">
        <f t="shared" si="35"/>
        <v>1-274</v>
      </c>
      <c r="T58" s="72">
        <f t="shared" si="2"/>
        <v>1</v>
      </c>
      <c r="U58" s="72">
        <f t="shared" si="3"/>
        <v>274</v>
      </c>
      <c r="V58" s="72">
        <f t="shared" si="36"/>
        <v>55</v>
      </c>
      <c r="W58" s="72" t="str">
        <f t="shared" si="37"/>
        <v>Муниципальное автономное общеобразовательное учреждение прогимназия «Кристина» г. Томска</v>
      </c>
      <c r="X58" s="72">
        <f>'Рейтинговая таблица организаций'!AH58</f>
        <v>60</v>
      </c>
      <c r="Y58" s="72">
        <f>'Рейтинговая таблица организаций'!AI58</f>
        <v>100</v>
      </c>
      <c r="Z58" s="74">
        <f>'Рейтинговая таблица организаций'!AJ58</f>
        <v>100</v>
      </c>
      <c r="AA58" s="72">
        <f>'Рейтинговая таблица организаций'!AK58</f>
        <v>88</v>
      </c>
      <c r="AB58" s="72" t="str">
        <f t="shared" si="38"/>
        <v>33-43</v>
      </c>
      <c r="AC58" s="72">
        <f t="shared" si="4"/>
        <v>33</v>
      </c>
      <c r="AD58" s="72">
        <f t="shared" si="5"/>
        <v>11</v>
      </c>
      <c r="AE58" s="72">
        <f t="shared" si="39"/>
        <v>55</v>
      </c>
      <c r="AF58" s="72" t="str">
        <f t="shared" si="40"/>
        <v>Муниципальное автономное общеобразовательное учреждение прогимназия «Кристина» г. Томска</v>
      </c>
      <c r="AG58" s="72">
        <f>'Рейтинговая таблица организаций'!AR58</f>
        <v>100</v>
      </c>
      <c r="AH58" s="72">
        <f>'Рейтинговая таблица организаций'!AS58</f>
        <v>100</v>
      </c>
      <c r="AI58" s="72">
        <f>'Рейтинговая таблица организаций'!AT58</f>
        <v>100</v>
      </c>
      <c r="AJ58" s="72">
        <f>'Рейтинговая таблица организаций'!AU58</f>
        <v>100</v>
      </c>
      <c r="AK58" s="72" t="str">
        <f t="shared" si="41"/>
        <v>1-274</v>
      </c>
      <c r="AL58" s="72">
        <f t="shared" si="6"/>
        <v>1</v>
      </c>
      <c r="AM58" s="72">
        <f t="shared" si="7"/>
        <v>274</v>
      </c>
      <c r="AN58" s="72">
        <f>'бланки '!D60</f>
        <v>55</v>
      </c>
      <c r="AO58" s="72" t="str">
        <f t="shared" si="42"/>
        <v>Муниципальное автономное общеобразовательное учреждение прогимназия «Кристина» г. Томска</v>
      </c>
      <c r="AP58" s="72">
        <f>'Рейтинговая таблица организаций'!BB58</f>
        <v>100</v>
      </c>
      <c r="AQ58" s="72">
        <f>'Рейтинговая таблица организаций'!BC58</f>
        <v>100</v>
      </c>
      <c r="AR58" s="72">
        <f>'Рейтинговая таблица организаций'!BD58</f>
        <v>100</v>
      </c>
      <c r="AS58" s="72">
        <f>'Рейтинговая таблица организаций'!BE58</f>
        <v>100</v>
      </c>
      <c r="AT58" s="72" t="str">
        <f t="shared" si="43"/>
        <v>1-274</v>
      </c>
      <c r="AU58" s="72">
        <f t="shared" si="8"/>
        <v>1</v>
      </c>
      <c r="AV58" s="72">
        <f t="shared" si="9"/>
        <v>274</v>
      </c>
      <c r="AW58" s="75" t="str">
        <f t="shared" si="44"/>
        <v>г. Томск</v>
      </c>
      <c r="AX58" s="72">
        <f t="shared" si="45"/>
        <v>55</v>
      </c>
      <c r="AY58" s="72" t="str">
        <f t="shared" si="46"/>
        <v>Муниципальное автономное общеобразовательное учреждение прогимназия «Кристина» г. Томска</v>
      </c>
      <c r="AZ58" s="72">
        <f>'Рейтинговая таблица организаций'!BF58</f>
        <v>97.6</v>
      </c>
      <c r="BA58" s="72" t="str">
        <f t="shared" si="29"/>
        <v>33-43</v>
      </c>
      <c r="BB58" s="72">
        <f t="shared" si="10"/>
        <v>33</v>
      </c>
      <c r="BC58" s="72">
        <f t="shared" si="11"/>
        <v>11</v>
      </c>
    </row>
    <row r="59" spans="1:55">
      <c r="A59" s="72">
        <f>'бланки '!D61</f>
        <v>56</v>
      </c>
      <c r="B59" s="73" t="str">
        <f>'Рейтинговая таблица организаций'!B59</f>
        <v>Муниципальное бюджетное общеобразовательное учреждение Русская классическая гимназия № 2 г.Томска</v>
      </c>
      <c r="C59" s="73" t="str">
        <f>'бланки '!A61</f>
        <v>г. Томск</v>
      </c>
      <c r="D59" s="72">
        <f>'Рейтинговая таблица организаций'!C59</f>
        <v>300</v>
      </c>
      <c r="E59" s="72">
        <f t="shared" si="30"/>
        <v>56</v>
      </c>
      <c r="F59" s="72" t="str">
        <f t="shared" si="31"/>
        <v>Муниципальное бюджетное общеобразовательное учреждение Русская классическая гимназия № 2 г.Томска</v>
      </c>
      <c r="G59" s="72">
        <f>'Рейтинговая таблица организаций'!Q59</f>
        <v>100</v>
      </c>
      <c r="H59" s="72">
        <f>'Рейтинговая таблица организаций'!R59</f>
        <v>100</v>
      </c>
      <c r="I59" s="72">
        <f>'Рейтинговая таблица организаций'!S59</f>
        <v>100</v>
      </c>
      <c r="J59" s="72">
        <f>'Рейтинговая таблица организаций'!T59</f>
        <v>100</v>
      </c>
      <c r="K59" s="72" t="str">
        <f t="shared" si="32"/>
        <v>1-274</v>
      </c>
      <c r="L59" s="72">
        <f t="shared" si="0"/>
        <v>1</v>
      </c>
      <c r="M59" s="72">
        <f t="shared" si="1"/>
        <v>274</v>
      </c>
      <c r="N59" s="72">
        <f t="shared" si="33"/>
        <v>56</v>
      </c>
      <c r="O59" s="72" t="str">
        <f t="shared" si="34"/>
        <v>Муниципальное бюджетное общеобразовательное учреждение Русская классическая гимназия № 2 г.Томска</v>
      </c>
      <c r="P59" s="72">
        <f>'Рейтинговая таблица организаций'!Z59</f>
        <v>100</v>
      </c>
      <c r="Q59" s="72">
        <f>'Рейтинговая таблица организаций'!AB59</f>
        <v>100</v>
      </c>
      <c r="R59" s="72">
        <f>'Рейтинговая таблица организаций'!AC59</f>
        <v>100</v>
      </c>
      <c r="S59" s="72" t="str">
        <f t="shared" si="35"/>
        <v>1-274</v>
      </c>
      <c r="T59" s="72">
        <f t="shared" si="2"/>
        <v>1</v>
      </c>
      <c r="U59" s="72">
        <f t="shared" si="3"/>
        <v>274</v>
      </c>
      <c r="V59" s="72">
        <f t="shared" si="36"/>
        <v>56</v>
      </c>
      <c r="W59" s="72" t="str">
        <f t="shared" si="37"/>
        <v>Муниципальное бюджетное общеобразовательное учреждение Русская классическая гимназия № 2 г.Томска</v>
      </c>
      <c r="X59" s="72">
        <f>'Рейтинговая таблица организаций'!AH59</f>
        <v>0</v>
      </c>
      <c r="Y59" s="72">
        <f>'Рейтинговая таблица организаций'!AI59</f>
        <v>100</v>
      </c>
      <c r="Z59" s="74">
        <f>'Рейтинговая таблица организаций'!AJ59</f>
        <v>100</v>
      </c>
      <c r="AA59" s="72">
        <f>'Рейтинговая таблица организаций'!AK59</f>
        <v>70</v>
      </c>
      <c r="AB59" s="72" t="str">
        <f t="shared" si="38"/>
        <v>129-146</v>
      </c>
      <c r="AC59" s="72">
        <f t="shared" si="4"/>
        <v>129</v>
      </c>
      <c r="AD59" s="72">
        <f t="shared" si="5"/>
        <v>18</v>
      </c>
      <c r="AE59" s="72">
        <f t="shared" si="39"/>
        <v>56</v>
      </c>
      <c r="AF59" s="72" t="str">
        <f t="shared" si="40"/>
        <v>Муниципальное бюджетное общеобразовательное учреждение Русская классическая гимназия № 2 г.Томска</v>
      </c>
      <c r="AG59" s="72">
        <f>'Рейтинговая таблица организаций'!AR59</f>
        <v>100</v>
      </c>
      <c r="AH59" s="72">
        <f>'Рейтинговая таблица организаций'!AS59</f>
        <v>100</v>
      </c>
      <c r="AI59" s="72">
        <f>'Рейтинговая таблица организаций'!AT59</f>
        <v>100</v>
      </c>
      <c r="AJ59" s="72">
        <f>'Рейтинговая таблица организаций'!AU59</f>
        <v>100</v>
      </c>
      <c r="AK59" s="72" t="str">
        <f t="shared" si="41"/>
        <v>1-274</v>
      </c>
      <c r="AL59" s="72">
        <f t="shared" si="6"/>
        <v>1</v>
      </c>
      <c r="AM59" s="72">
        <f t="shared" si="7"/>
        <v>274</v>
      </c>
      <c r="AN59" s="72">
        <f>'бланки '!D61</f>
        <v>56</v>
      </c>
      <c r="AO59" s="72" t="str">
        <f t="shared" si="42"/>
        <v>Муниципальное бюджетное общеобразовательное учреждение Русская классическая гимназия № 2 г.Томска</v>
      </c>
      <c r="AP59" s="72">
        <f>'Рейтинговая таблица организаций'!BB59</f>
        <v>100</v>
      </c>
      <c r="AQ59" s="72">
        <f>'Рейтинговая таблица организаций'!BC59</f>
        <v>100</v>
      </c>
      <c r="AR59" s="72">
        <f>'Рейтинговая таблица организаций'!BD59</f>
        <v>100</v>
      </c>
      <c r="AS59" s="72">
        <f>'Рейтинговая таблица организаций'!BE59</f>
        <v>100</v>
      </c>
      <c r="AT59" s="72" t="str">
        <f t="shared" si="43"/>
        <v>1-274</v>
      </c>
      <c r="AU59" s="72">
        <f t="shared" si="8"/>
        <v>1</v>
      </c>
      <c r="AV59" s="72">
        <f t="shared" si="9"/>
        <v>274</v>
      </c>
      <c r="AW59" s="75" t="str">
        <f t="shared" si="44"/>
        <v>г. Томск</v>
      </c>
      <c r="AX59" s="72">
        <f t="shared" si="45"/>
        <v>56</v>
      </c>
      <c r="AY59" s="72" t="str">
        <f t="shared" si="46"/>
        <v>Муниципальное бюджетное общеобразовательное учреждение Русская классическая гимназия № 2 г.Томска</v>
      </c>
      <c r="AZ59" s="72">
        <f>'Рейтинговая таблица организаций'!BF59</f>
        <v>94</v>
      </c>
      <c r="BA59" s="72" t="str">
        <f t="shared" si="29"/>
        <v>129-146</v>
      </c>
      <c r="BB59" s="72">
        <f t="shared" si="10"/>
        <v>129</v>
      </c>
      <c r="BC59" s="72">
        <f t="shared" si="11"/>
        <v>18</v>
      </c>
    </row>
    <row r="60" spans="1:55">
      <c r="A60" s="72">
        <f>'бланки '!D62</f>
        <v>57</v>
      </c>
      <c r="B60" s="73" t="str">
        <f>'Рейтинговая таблица организаций'!B60</f>
        <v>НЕГОСУДАРСТВЕННОЕ ОБЩЕОБРАЗОВАТЕЛЬНОЕ УЧРЕЖДЕНИЕ "КАТОЛИЧЕСКАЯ ГИМНАЗИЯ Г. ТОМСКА"</v>
      </c>
      <c r="C60" s="73" t="str">
        <f>'бланки '!A62</f>
        <v>г. Томск</v>
      </c>
      <c r="D60" s="72">
        <f>'Рейтинговая таблица организаций'!C60</f>
        <v>84</v>
      </c>
      <c r="E60" s="72">
        <f t="shared" si="30"/>
        <v>57</v>
      </c>
      <c r="F60" s="72" t="str">
        <f t="shared" si="31"/>
        <v>НЕГОСУДАРСТВЕННОЕ ОБЩЕОБРАЗОВАТЕЛЬНОЕ УЧРЕЖДЕНИЕ "КАТОЛИЧЕСКАЯ ГИМНАЗИЯ Г. ТОМСКА"</v>
      </c>
      <c r="G60" s="72">
        <f>'Рейтинговая таблица организаций'!Q60</f>
        <v>100</v>
      </c>
      <c r="H60" s="72">
        <f>'Рейтинговая таблица организаций'!R60</f>
        <v>100</v>
      </c>
      <c r="I60" s="72">
        <f>'Рейтинговая таблица организаций'!S60</f>
        <v>100</v>
      </c>
      <c r="J60" s="72">
        <f>'Рейтинговая таблица организаций'!T60</f>
        <v>100</v>
      </c>
      <c r="K60" s="72" t="str">
        <f t="shared" si="32"/>
        <v>1-274</v>
      </c>
      <c r="L60" s="72">
        <f t="shared" si="0"/>
        <v>1</v>
      </c>
      <c r="M60" s="72">
        <f t="shared" si="1"/>
        <v>274</v>
      </c>
      <c r="N60" s="72">
        <f t="shared" si="33"/>
        <v>57</v>
      </c>
      <c r="O60" s="72" t="str">
        <f t="shared" si="34"/>
        <v>НЕГОСУДАРСТВЕННОЕ ОБЩЕОБРАЗОВАТЕЛЬНОЕ УЧРЕЖДЕНИЕ "КАТОЛИЧЕСКАЯ ГИМНАЗИЯ Г. ТОМСКА"</v>
      </c>
      <c r="P60" s="72">
        <f>'Рейтинговая таблица организаций'!Z60</f>
        <v>100</v>
      </c>
      <c r="Q60" s="72">
        <f>'Рейтинговая таблица организаций'!AB60</f>
        <v>100</v>
      </c>
      <c r="R60" s="72">
        <f>'Рейтинговая таблица организаций'!AC60</f>
        <v>100</v>
      </c>
      <c r="S60" s="72" t="str">
        <f t="shared" si="35"/>
        <v>1-274</v>
      </c>
      <c r="T60" s="72">
        <f t="shared" si="2"/>
        <v>1</v>
      </c>
      <c r="U60" s="72">
        <f t="shared" si="3"/>
        <v>274</v>
      </c>
      <c r="V60" s="72">
        <f t="shared" si="36"/>
        <v>57</v>
      </c>
      <c r="W60" s="72" t="str">
        <f t="shared" si="37"/>
        <v>НЕГОСУДАРСТВЕННОЕ ОБЩЕОБРАЗОВАТЕЛЬНОЕ УЧРЕЖДЕНИЕ "КАТОЛИЧЕСКАЯ ГИМНАЗИЯ Г. ТОМСКА"</v>
      </c>
      <c r="X60" s="72">
        <f>'Рейтинговая таблица организаций'!AH60</f>
        <v>100</v>
      </c>
      <c r="Y60" s="72">
        <f>'Рейтинговая таблица организаций'!AI60</f>
        <v>100</v>
      </c>
      <c r="Z60" s="74">
        <f>'Рейтинговая таблица организаций'!AJ60</f>
        <v>100</v>
      </c>
      <c r="AA60" s="72">
        <f>'Рейтинговая таблица организаций'!AK60</f>
        <v>100</v>
      </c>
      <c r="AB60" s="72" t="str">
        <f t="shared" si="38"/>
        <v>1-11</v>
      </c>
      <c r="AC60" s="72">
        <f t="shared" si="4"/>
        <v>1</v>
      </c>
      <c r="AD60" s="72">
        <f t="shared" si="5"/>
        <v>11</v>
      </c>
      <c r="AE60" s="72">
        <f t="shared" si="39"/>
        <v>57</v>
      </c>
      <c r="AF60" s="72" t="str">
        <f t="shared" si="40"/>
        <v>НЕГОСУДАРСТВЕННОЕ ОБЩЕОБРАЗОВАТЕЛЬНОЕ УЧРЕЖДЕНИЕ "КАТОЛИЧЕСКАЯ ГИМНАЗИЯ Г. ТОМСКА"</v>
      </c>
      <c r="AG60" s="72">
        <f>'Рейтинговая таблица организаций'!AR60</f>
        <v>100</v>
      </c>
      <c r="AH60" s="72">
        <f>'Рейтинговая таблица организаций'!AS60</f>
        <v>100</v>
      </c>
      <c r="AI60" s="72">
        <f>'Рейтинговая таблица организаций'!AT60</f>
        <v>100</v>
      </c>
      <c r="AJ60" s="72">
        <f>'Рейтинговая таблица организаций'!AU60</f>
        <v>100</v>
      </c>
      <c r="AK60" s="72" t="str">
        <f t="shared" si="41"/>
        <v>1-274</v>
      </c>
      <c r="AL60" s="72">
        <f t="shared" si="6"/>
        <v>1</v>
      </c>
      <c r="AM60" s="72">
        <f t="shared" si="7"/>
        <v>274</v>
      </c>
      <c r="AN60" s="72">
        <f>'бланки '!D62</f>
        <v>57</v>
      </c>
      <c r="AO60" s="72" t="str">
        <f t="shared" si="42"/>
        <v>НЕГОСУДАРСТВЕННОЕ ОБЩЕОБРАЗОВАТЕЛЬНОЕ УЧРЕЖДЕНИЕ "КАТОЛИЧЕСКАЯ ГИМНАЗИЯ Г. ТОМСКА"</v>
      </c>
      <c r="AP60" s="72">
        <f>'Рейтинговая таблица организаций'!BB60</f>
        <v>100</v>
      </c>
      <c r="AQ60" s="72">
        <f>'Рейтинговая таблица организаций'!BC60</f>
        <v>100</v>
      </c>
      <c r="AR60" s="72">
        <f>'Рейтинговая таблица организаций'!BD60</f>
        <v>100</v>
      </c>
      <c r="AS60" s="72">
        <f>'Рейтинговая таблица организаций'!BE60</f>
        <v>100</v>
      </c>
      <c r="AT60" s="72" t="str">
        <f t="shared" si="43"/>
        <v>1-274</v>
      </c>
      <c r="AU60" s="72">
        <f t="shared" si="8"/>
        <v>1</v>
      </c>
      <c r="AV60" s="72">
        <f t="shared" si="9"/>
        <v>274</v>
      </c>
      <c r="AW60" s="75" t="str">
        <f t="shared" si="44"/>
        <v>г. Томск</v>
      </c>
      <c r="AX60" s="72">
        <f t="shared" si="45"/>
        <v>57</v>
      </c>
      <c r="AY60" s="72" t="str">
        <f t="shared" si="46"/>
        <v>НЕГОСУДАРСТВЕННОЕ ОБЩЕОБРАЗОВАТЕЛЬНОЕ УЧРЕЖДЕНИЕ "КАТОЛИЧЕСКАЯ ГИМНАЗИЯ Г. ТОМСКА"</v>
      </c>
      <c r="AZ60" s="72">
        <f>'Рейтинговая таблица организаций'!BF60</f>
        <v>100</v>
      </c>
      <c r="BA60" s="72" t="str">
        <f t="shared" si="29"/>
        <v>1-11</v>
      </c>
      <c r="BB60" s="72">
        <f t="shared" si="10"/>
        <v>1</v>
      </c>
      <c r="BC60" s="72">
        <f t="shared" si="11"/>
        <v>11</v>
      </c>
    </row>
    <row r="61" spans="1:55">
      <c r="A61" s="72">
        <f>'бланки '!D63</f>
        <v>58</v>
      </c>
      <c r="B61" s="73" t="str">
        <f>'Рейтинговая таблица организаций'!B61</f>
        <v>Муниципальное автономное общеобразовательное учреждение средняя общеобразовательная школа № 19 г. Томска</v>
      </c>
      <c r="C61" s="73" t="str">
        <f>'бланки '!A63</f>
        <v>г. Томск</v>
      </c>
      <c r="D61" s="72">
        <f>'Рейтинговая таблица организаций'!C61</f>
        <v>600</v>
      </c>
      <c r="E61" s="72">
        <f t="shared" si="30"/>
        <v>58</v>
      </c>
      <c r="F61" s="72" t="str">
        <f t="shared" si="31"/>
        <v>Муниципальное автономное общеобразовательное учреждение средняя общеобразовательная школа № 19 г. Томска</v>
      </c>
      <c r="G61" s="72">
        <f>'Рейтинговая таблица организаций'!Q61</f>
        <v>100</v>
      </c>
      <c r="H61" s="72">
        <f>'Рейтинговая таблица организаций'!R61</f>
        <v>100</v>
      </c>
      <c r="I61" s="72">
        <f>'Рейтинговая таблица организаций'!S61</f>
        <v>100</v>
      </c>
      <c r="J61" s="72">
        <f>'Рейтинговая таблица организаций'!T61</f>
        <v>100</v>
      </c>
      <c r="K61" s="72" t="str">
        <f t="shared" si="32"/>
        <v>1-274</v>
      </c>
      <c r="L61" s="72">
        <f t="shared" si="0"/>
        <v>1</v>
      </c>
      <c r="M61" s="72">
        <f t="shared" si="1"/>
        <v>274</v>
      </c>
      <c r="N61" s="72">
        <f t="shared" si="33"/>
        <v>58</v>
      </c>
      <c r="O61" s="72" t="str">
        <f t="shared" si="34"/>
        <v>Муниципальное автономное общеобразовательное учреждение средняя общеобразовательная школа № 19 г. Томска</v>
      </c>
      <c r="P61" s="72">
        <f>'Рейтинговая таблица организаций'!Z61</f>
        <v>100</v>
      </c>
      <c r="Q61" s="72">
        <f>'Рейтинговая таблица организаций'!AB61</f>
        <v>100</v>
      </c>
      <c r="R61" s="72">
        <f>'Рейтинговая таблица организаций'!AC61</f>
        <v>100</v>
      </c>
      <c r="S61" s="72" t="str">
        <f t="shared" si="35"/>
        <v>1-274</v>
      </c>
      <c r="T61" s="72">
        <f t="shared" si="2"/>
        <v>1</v>
      </c>
      <c r="U61" s="72">
        <f t="shared" si="3"/>
        <v>274</v>
      </c>
      <c r="V61" s="72">
        <f t="shared" si="36"/>
        <v>58</v>
      </c>
      <c r="W61" s="72" t="str">
        <f t="shared" si="37"/>
        <v>Муниципальное автономное общеобразовательное учреждение средняя общеобразовательная школа № 19 г. Томска</v>
      </c>
      <c r="X61" s="72">
        <f>'Рейтинговая таблица организаций'!AH61</f>
        <v>40</v>
      </c>
      <c r="Y61" s="72">
        <f>'Рейтинговая таблица организаций'!AI61</f>
        <v>60</v>
      </c>
      <c r="Z61" s="74">
        <f>'Рейтинговая таблица организаций'!AJ61</f>
        <v>100</v>
      </c>
      <c r="AA61" s="72">
        <f>'Рейтинговая таблица организаций'!AK61</f>
        <v>66</v>
      </c>
      <c r="AB61" s="72" t="str">
        <f t="shared" si="38"/>
        <v>174-198</v>
      </c>
      <c r="AC61" s="72">
        <f t="shared" si="4"/>
        <v>174</v>
      </c>
      <c r="AD61" s="72">
        <f t="shared" si="5"/>
        <v>25</v>
      </c>
      <c r="AE61" s="72">
        <f t="shared" si="39"/>
        <v>58</v>
      </c>
      <c r="AF61" s="72" t="str">
        <f t="shared" si="40"/>
        <v>Муниципальное автономное общеобразовательное учреждение средняя общеобразовательная школа № 19 г. Томска</v>
      </c>
      <c r="AG61" s="72">
        <f>'Рейтинговая таблица организаций'!AR61</f>
        <v>100</v>
      </c>
      <c r="AH61" s="72">
        <f>'Рейтинговая таблица организаций'!AS61</f>
        <v>100</v>
      </c>
      <c r="AI61" s="72">
        <f>'Рейтинговая таблица организаций'!AT61</f>
        <v>100</v>
      </c>
      <c r="AJ61" s="72">
        <f>'Рейтинговая таблица организаций'!AU61</f>
        <v>100</v>
      </c>
      <c r="AK61" s="72" t="str">
        <f t="shared" si="41"/>
        <v>1-274</v>
      </c>
      <c r="AL61" s="72">
        <f t="shared" si="6"/>
        <v>1</v>
      </c>
      <c r="AM61" s="72">
        <f t="shared" si="7"/>
        <v>274</v>
      </c>
      <c r="AN61" s="72">
        <f>'бланки '!D63</f>
        <v>58</v>
      </c>
      <c r="AO61" s="72" t="str">
        <f t="shared" si="42"/>
        <v>Муниципальное автономное общеобразовательное учреждение средняя общеобразовательная школа № 19 г. Томска</v>
      </c>
      <c r="AP61" s="72">
        <f>'Рейтинговая таблица организаций'!BB61</f>
        <v>100</v>
      </c>
      <c r="AQ61" s="72">
        <f>'Рейтинговая таблица организаций'!BC61</f>
        <v>100</v>
      </c>
      <c r="AR61" s="72">
        <f>'Рейтинговая таблица организаций'!BD61</f>
        <v>100</v>
      </c>
      <c r="AS61" s="72">
        <f>'Рейтинговая таблица организаций'!BE61</f>
        <v>100</v>
      </c>
      <c r="AT61" s="72" t="str">
        <f t="shared" si="43"/>
        <v>1-274</v>
      </c>
      <c r="AU61" s="72">
        <f t="shared" si="8"/>
        <v>1</v>
      </c>
      <c r="AV61" s="72">
        <f t="shared" si="9"/>
        <v>274</v>
      </c>
      <c r="AW61" s="75" t="str">
        <f t="shared" si="44"/>
        <v>г. Томск</v>
      </c>
      <c r="AX61" s="72">
        <f t="shared" si="45"/>
        <v>58</v>
      </c>
      <c r="AY61" s="72" t="str">
        <f t="shared" si="46"/>
        <v>Муниципальное автономное общеобразовательное учреждение средняя общеобразовательная школа № 19 г. Томска</v>
      </c>
      <c r="AZ61" s="72">
        <f>'Рейтинговая таблица организаций'!BF61</f>
        <v>93.2</v>
      </c>
      <c r="BA61" s="72" t="str">
        <f t="shared" si="29"/>
        <v>174-198</v>
      </c>
      <c r="BB61" s="72">
        <f t="shared" si="10"/>
        <v>174</v>
      </c>
      <c r="BC61" s="72">
        <f t="shared" si="11"/>
        <v>25</v>
      </c>
    </row>
    <row r="62" spans="1:55">
      <c r="A62" s="72">
        <f>'бланки '!D64</f>
        <v>59</v>
      </c>
      <c r="B62" s="73" t="str">
        <f>'Рейтинговая таблица организаций'!B62</f>
        <v>Муниципальное автономное общеобразовательное учреждение средняя общеобразовательная школа № 35 г.Томска</v>
      </c>
      <c r="C62" s="73" t="str">
        <f>'бланки '!A64</f>
        <v>г. Томск</v>
      </c>
      <c r="D62" s="72">
        <f>'Рейтинговая таблица организаций'!C62</f>
        <v>461</v>
      </c>
      <c r="E62" s="72">
        <f t="shared" si="30"/>
        <v>59</v>
      </c>
      <c r="F62" s="72" t="str">
        <f t="shared" si="31"/>
        <v>Муниципальное автономное общеобразовательное учреждение средняя общеобразовательная школа № 35 г.Томска</v>
      </c>
      <c r="G62" s="72">
        <f>'Рейтинговая таблица организаций'!Q62</f>
        <v>100</v>
      </c>
      <c r="H62" s="72">
        <f>'Рейтинговая таблица организаций'!R62</f>
        <v>100</v>
      </c>
      <c r="I62" s="72">
        <f>'Рейтинговая таблица организаций'!S62</f>
        <v>100</v>
      </c>
      <c r="J62" s="72">
        <f>'Рейтинговая таблица организаций'!T62</f>
        <v>100</v>
      </c>
      <c r="K62" s="72" t="str">
        <f t="shared" si="32"/>
        <v>1-274</v>
      </c>
      <c r="L62" s="72">
        <f t="shared" si="0"/>
        <v>1</v>
      </c>
      <c r="M62" s="72">
        <f t="shared" si="1"/>
        <v>274</v>
      </c>
      <c r="N62" s="72">
        <f t="shared" si="33"/>
        <v>59</v>
      </c>
      <c r="O62" s="72" t="str">
        <f t="shared" si="34"/>
        <v>Муниципальное автономное общеобразовательное учреждение средняя общеобразовательная школа № 35 г.Томска</v>
      </c>
      <c r="P62" s="72">
        <f>'Рейтинговая таблица организаций'!Z62</f>
        <v>100</v>
      </c>
      <c r="Q62" s="72">
        <f>'Рейтинговая таблица организаций'!AB62</f>
        <v>100</v>
      </c>
      <c r="R62" s="72">
        <f>'Рейтинговая таблица организаций'!AC62</f>
        <v>100</v>
      </c>
      <c r="S62" s="72" t="str">
        <f t="shared" si="35"/>
        <v>1-274</v>
      </c>
      <c r="T62" s="72">
        <f t="shared" si="2"/>
        <v>1</v>
      </c>
      <c r="U62" s="72">
        <f t="shared" si="3"/>
        <v>274</v>
      </c>
      <c r="V62" s="72">
        <f t="shared" si="36"/>
        <v>59</v>
      </c>
      <c r="W62" s="72" t="str">
        <f t="shared" si="37"/>
        <v>Муниципальное автономное общеобразовательное учреждение средняя общеобразовательная школа № 35 г.Томска</v>
      </c>
      <c r="X62" s="72">
        <f>'Рейтинговая таблица организаций'!AH62</f>
        <v>60</v>
      </c>
      <c r="Y62" s="72">
        <f>'Рейтинговая таблица организаций'!AI62</f>
        <v>60</v>
      </c>
      <c r="Z62" s="74">
        <f>'Рейтинговая таблица организаций'!AJ62</f>
        <v>100</v>
      </c>
      <c r="AA62" s="72">
        <f>'Рейтинговая таблица организаций'!AK62</f>
        <v>72</v>
      </c>
      <c r="AB62" s="72" t="str">
        <f t="shared" si="38"/>
        <v>123-128</v>
      </c>
      <c r="AC62" s="72">
        <f t="shared" si="4"/>
        <v>123</v>
      </c>
      <c r="AD62" s="72">
        <f t="shared" si="5"/>
        <v>6</v>
      </c>
      <c r="AE62" s="72">
        <f t="shared" si="39"/>
        <v>59</v>
      </c>
      <c r="AF62" s="72" t="str">
        <f t="shared" si="40"/>
        <v>Муниципальное автономное общеобразовательное учреждение средняя общеобразовательная школа № 35 г.Томска</v>
      </c>
      <c r="AG62" s="72">
        <f>'Рейтинговая таблица организаций'!AR62</f>
        <v>100</v>
      </c>
      <c r="AH62" s="72">
        <f>'Рейтинговая таблица организаций'!AS62</f>
        <v>100</v>
      </c>
      <c r="AI62" s="72">
        <f>'Рейтинговая таблица организаций'!AT62</f>
        <v>100</v>
      </c>
      <c r="AJ62" s="72">
        <f>'Рейтинговая таблица организаций'!AU62</f>
        <v>100</v>
      </c>
      <c r="AK62" s="72" t="str">
        <f t="shared" si="41"/>
        <v>1-274</v>
      </c>
      <c r="AL62" s="72">
        <f t="shared" si="6"/>
        <v>1</v>
      </c>
      <c r="AM62" s="72">
        <f t="shared" si="7"/>
        <v>274</v>
      </c>
      <c r="AN62" s="72">
        <f>'бланки '!D64</f>
        <v>59</v>
      </c>
      <c r="AO62" s="72" t="str">
        <f t="shared" si="42"/>
        <v>Муниципальное автономное общеобразовательное учреждение средняя общеобразовательная школа № 35 г.Томска</v>
      </c>
      <c r="AP62" s="72">
        <f>'Рейтинговая таблица организаций'!BB62</f>
        <v>100</v>
      </c>
      <c r="AQ62" s="72">
        <f>'Рейтинговая таблица организаций'!BC62</f>
        <v>100</v>
      </c>
      <c r="AR62" s="72">
        <f>'Рейтинговая таблица организаций'!BD62</f>
        <v>100</v>
      </c>
      <c r="AS62" s="72">
        <f>'Рейтинговая таблица организаций'!BE62</f>
        <v>100</v>
      </c>
      <c r="AT62" s="72" t="str">
        <f t="shared" si="43"/>
        <v>1-274</v>
      </c>
      <c r="AU62" s="72">
        <f t="shared" si="8"/>
        <v>1</v>
      </c>
      <c r="AV62" s="72">
        <f t="shared" si="9"/>
        <v>274</v>
      </c>
      <c r="AW62" s="75" t="str">
        <f t="shared" si="44"/>
        <v>г. Томск</v>
      </c>
      <c r="AX62" s="72">
        <f t="shared" si="45"/>
        <v>59</v>
      </c>
      <c r="AY62" s="72" t="str">
        <f t="shared" si="46"/>
        <v>Муниципальное автономное общеобразовательное учреждение средняя общеобразовательная школа № 35 г.Томска</v>
      </c>
      <c r="AZ62" s="72">
        <f>'Рейтинговая таблица организаций'!BF62</f>
        <v>94.4</v>
      </c>
      <c r="BA62" s="72" t="str">
        <f t="shared" si="29"/>
        <v>123-128</v>
      </c>
      <c r="BB62" s="72">
        <f t="shared" si="10"/>
        <v>123</v>
      </c>
      <c r="BC62" s="72">
        <f t="shared" si="11"/>
        <v>6</v>
      </c>
    </row>
    <row r="63" spans="1:55">
      <c r="A63" s="72">
        <f>'бланки '!D65</f>
        <v>60</v>
      </c>
      <c r="B63" s="73" t="str">
        <f>'Рейтинговая таблица организаций'!B63</f>
        <v>Муниципальное автономное общеобразовательное учреждение средняя общеобразовательная школа № 15 имени Г.Е. Николаевой г. Томска</v>
      </c>
      <c r="C63" s="73" t="str">
        <f>'бланки '!A65</f>
        <v>г. Томск</v>
      </c>
      <c r="D63" s="72">
        <f>'Рейтинговая таблица организаций'!C63</f>
        <v>333</v>
      </c>
      <c r="E63" s="72">
        <f t="shared" si="30"/>
        <v>60</v>
      </c>
      <c r="F63" s="72" t="str">
        <f t="shared" si="31"/>
        <v>Муниципальное автономное общеобразовательное учреждение средняя общеобразовательная школа № 15 имени Г.Е. Николаевой г. Томска</v>
      </c>
      <c r="G63" s="72">
        <f>'Рейтинговая таблица организаций'!Q63</f>
        <v>100</v>
      </c>
      <c r="H63" s="72">
        <f>'Рейтинговая таблица организаций'!R63</f>
        <v>100</v>
      </c>
      <c r="I63" s="72">
        <f>'Рейтинговая таблица организаций'!S63</f>
        <v>100</v>
      </c>
      <c r="J63" s="72">
        <f>'Рейтинговая таблица организаций'!T63</f>
        <v>100</v>
      </c>
      <c r="K63" s="72" t="str">
        <f t="shared" si="32"/>
        <v>1-274</v>
      </c>
      <c r="L63" s="72">
        <f t="shared" si="0"/>
        <v>1</v>
      </c>
      <c r="M63" s="72">
        <f t="shared" si="1"/>
        <v>274</v>
      </c>
      <c r="N63" s="72">
        <f t="shared" si="33"/>
        <v>60</v>
      </c>
      <c r="O63" s="72" t="str">
        <f t="shared" si="34"/>
        <v>Муниципальное автономное общеобразовательное учреждение средняя общеобразовательная школа № 15 имени Г.Е. Николаевой г. Томска</v>
      </c>
      <c r="P63" s="72">
        <f>'Рейтинговая таблица организаций'!Z63</f>
        <v>100</v>
      </c>
      <c r="Q63" s="72">
        <f>'Рейтинговая таблица организаций'!AB63</f>
        <v>100</v>
      </c>
      <c r="R63" s="72">
        <f>'Рейтинговая таблица организаций'!AC63</f>
        <v>100</v>
      </c>
      <c r="S63" s="72" t="str">
        <f t="shared" si="35"/>
        <v>1-274</v>
      </c>
      <c r="T63" s="72">
        <f t="shared" si="2"/>
        <v>1</v>
      </c>
      <c r="U63" s="72">
        <f t="shared" si="3"/>
        <v>274</v>
      </c>
      <c r="V63" s="72">
        <f t="shared" si="36"/>
        <v>60</v>
      </c>
      <c r="W63" s="72" t="str">
        <f t="shared" si="37"/>
        <v>Муниципальное автономное общеобразовательное учреждение средняя общеобразовательная школа № 15 имени Г.Е. Николаевой г. Томска</v>
      </c>
      <c r="X63" s="72">
        <f>'Рейтинговая таблица организаций'!AH63</f>
        <v>40</v>
      </c>
      <c r="Y63" s="72">
        <f>'Рейтинговая таблица организаций'!AI63</f>
        <v>60</v>
      </c>
      <c r="Z63" s="74">
        <f>'Рейтинговая таблица организаций'!AJ63</f>
        <v>100</v>
      </c>
      <c r="AA63" s="72">
        <f>'Рейтинговая таблица организаций'!AK63</f>
        <v>66</v>
      </c>
      <c r="AB63" s="72" t="str">
        <f t="shared" si="38"/>
        <v>174-198</v>
      </c>
      <c r="AC63" s="72">
        <f t="shared" si="4"/>
        <v>174</v>
      </c>
      <c r="AD63" s="72">
        <f t="shared" si="5"/>
        <v>25</v>
      </c>
      <c r="AE63" s="72">
        <f t="shared" si="39"/>
        <v>60</v>
      </c>
      <c r="AF63" s="72" t="str">
        <f t="shared" si="40"/>
        <v>Муниципальное автономное общеобразовательное учреждение средняя общеобразовательная школа № 15 имени Г.Е. Николаевой г. Томска</v>
      </c>
      <c r="AG63" s="72">
        <f>'Рейтинговая таблица организаций'!AR63</f>
        <v>100</v>
      </c>
      <c r="AH63" s="72">
        <f>'Рейтинговая таблица организаций'!AS63</f>
        <v>100</v>
      </c>
      <c r="AI63" s="72">
        <f>'Рейтинговая таблица организаций'!AT63</f>
        <v>100</v>
      </c>
      <c r="AJ63" s="72">
        <f>'Рейтинговая таблица организаций'!AU63</f>
        <v>100</v>
      </c>
      <c r="AK63" s="72" t="str">
        <f t="shared" si="41"/>
        <v>1-274</v>
      </c>
      <c r="AL63" s="72">
        <f t="shared" si="6"/>
        <v>1</v>
      </c>
      <c r="AM63" s="72">
        <f t="shared" si="7"/>
        <v>274</v>
      </c>
      <c r="AN63" s="72">
        <f>'бланки '!D65</f>
        <v>60</v>
      </c>
      <c r="AO63" s="72" t="str">
        <f t="shared" si="42"/>
        <v>Муниципальное автономное общеобразовательное учреждение средняя общеобразовательная школа № 15 имени Г.Е. Николаевой г. Томска</v>
      </c>
      <c r="AP63" s="72">
        <f>'Рейтинговая таблица организаций'!BB63</f>
        <v>100</v>
      </c>
      <c r="AQ63" s="72">
        <f>'Рейтинговая таблица организаций'!BC63</f>
        <v>100</v>
      </c>
      <c r="AR63" s="72">
        <f>'Рейтинговая таблица организаций'!BD63</f>
        <v>100</v>
      </c>
      <c r="AS63" s="72">
        <f>'Рейтинговая таблица организаций'!BE63</f>
        <v>100</v>
      </c>
      <c r="AT63" s="72" t="str">
        <f t="shared" si="43"/>
        <v>1-274</v>
      </c>
      <c r="AU63" s="72">
        <f t="shared" si="8"/>
        <v>1</v>
      </c>
      <c r="AV63" s="72">
        <f t="shared" si="9"/>
        <v>274</v>
      </c>
      <c r="AW63" s="75" t="str">
        <f t="shared" si="44"/>
        <v>г. Томск</v>
      </c>
      <c r="AX63" s="72">
        <f t="shared" si="45"/>
        <v>60</v>
      </c>
      <c r="AY63" s="72" t="str">
        <f t="shared" si="46"/>
        <v>Муниципальное автономное общеобразовательное учреждение средняя общеобразовательная школа № 15 имени Г.Е. Николаевой г. Томска</v>
      </c>
      <c r="AZ63" s="72">
        <f>'Рейтинговая таблица организаций'!BF63</f>
        <v>93.2</v>
      </c>
      <c r="BA63" s="72" t="str">
        <f t="shared" si="29"/>
        <v>174-198</v>
      </c>
      <c r="BB63" s="72">
        <f t="shared" si="10"/>
        <v>174</v>
      </c>
      <c r="BC63" s="72">
        <f t="shared" si="11"/>
        <v>25</v>
      </c>
    </row>
    <row r="64" spans="1:55">
      <c r="A64" s="72">
        <f>'бланки '!D66</f>
        <v>61</v>
      </c>
      <c r="B64" s="73" t="str">
        <f>'Рейтинговая таблица организаций'!B64</f>
        <v>Муниципальное автономное общеобразовательное учреждение основная общеобразовательная школа № 66 г. Томска</v>
      </c>
      <c r="C64" s="73" t="str">
        <f>'бланки '!A66</f>
        <v>г. Томск</v>
      </c>
      <c r="D64" s="72">
        <f>'Рейтинговая таблица организаций'!C64</f>
        <v>79</v>
      </c>
      <c r="E64" s="72">
        <f t="shared" si="30"/>
        <v>61</v>
      </c>
      <c r="F64" s="72" t="str">
        <f t="shared" si="31"/>
        <v>Муниципальное автономное общеобразовательное учреждение основная общеобразовательная школа № 66 г. Томска</v>
      </c>
      <c r="G64" s="72">
        <f>'Рейтинговая таблица организаций'!Q64</f>
        <v>100</v>
      </c>
      <c r="H64" s="72">
        <f>'Рейтинговая таблица организаций'!R64</f>
        <v>100</v>
      </c>
      <c r="I64" s="72">
        <f>'Рейтинговая таблица организаций'!S64</f>
        <v>100</v>
      </c>
      <c r="J64" s="72">
        <f>'Рейтинговая таблица организаций'!T64</f>
        <v>100</v>
      </c>
      <c r="K64" s="72" t="str">
        <f t="shared" si="32"/>
        <v>1-274</v>
      </c>
      <c r="L64" s="72">
        <f t="shared" si="0"/>
        <v>1</v>
      </c>
      <c r="M64" s="72">
        <f t="shared" si="1"/>
        <v>274</v>
      </c>
      <c r="N64" s="72">
        <f t="shared" si="33"/>
        <v>61</v>
      </c>
      <c r="O64" s="72" t="str">
        <f t="shared" si="34"/>
        <v>Муниципальное автономное общеобразовательное учреждение основная общеобразовательная школа № 66 г. Томска</v>
      </c>
      <c r="P64" s="72">
        <f>'Рейтинговая таблица организаций'!Z64</f>
        <v>100</v>
      </c>
      <c r="Q64" s="72">
        <f>'Рейтинговая таблица организаций'!AB64</f>
        <v>100</v>
      </c>
      <c r="R64" s="72">
        <f>'Рейтинговая таблица организаций'!AC64</f>
        <v>100</v>
      </c>
      <c r="S64" s="72" t="str">
        <f t="shared" si="35"/>
        <v>1-274</v>
      </c>
      <c r="T64" s="72">
        <f t="shared" si="2"/>
        <v>1</v>
      </c>
      <c r="U64" s="72">
        <f t="shared" si="3"/>
        <v>274</v>
      </c>
      <c r="V64" s="72">
        <f t="shared" si="36"/>
        <v>61</v>
      </c>
      <c r="W64" s="72" t="str">
        <f t="shared" si="37"/>
        <v>Муниципальное автономное общеобразовательное учреждение основная общеобразовательная школа № 66 г. Томска</v>
      </c>
      <c r="X64" s="72">
        <f>'Рейтинговая таблица организаций'!AH64</f>
        <v>20</v>
      </c>
      <c r="Y64" s="72">
        <f>'Рейтинговая таблица организаций'!AI64</f>
        <v>80</v>
      </c>
      <c r="Z64" s="74">
        <f>'Рейтинговая таблица организаций'!AJ64</f>
        <v>100</v>
      </c>
      <c r="AA64" s="72">
        <f>'Рейтинговая таблица организаций'!AK64</f>
        <v>68</v>
      </c>
      <c r="AB64" s="72" t="str">
        <f t="shared" si="38"/>
        <v>147-173</v>
      </c>
      <c r="AC64" s="72">
        <f t="shared" si="4"/>
        <v>147</v>
      </c>
      <c r="AD64" s="72">
        <f t="shared" si="5"/>
        <v>27</v>
      </c>
      <c r="AE64" s="72">
        <f t="shared" si="39"/>
        <v>61</v>
      </c>
      <c r="AF64" s="72" t="str">
        <f t="shared" si="40"/>
        <v>Муниципальное автономное общеобразовательное учреждение основная общеобразовательная школа № 66 г. Томска</v>
      </c>
      <c r="AG64" s="72">
        <f>'Рейтинговая таблица организаций'!AR64</f>
        <v>100</v>
      </c>
      <c r="AH64" s="72">
        <f>'Рейтинговая таблица организаций'!AS64</f>
        <v>100</v>
      </c>
      <c r="AI64" s="72">
        <f>'Рейтинговая таблица организаций'!AT64</f>
        <v>100</v>
      </c>
      <c r="AJ64" s="72">
        <f>'Рейтинговая таблица организаций'!AU64</f>
        <v>100</v>
      </c>
      <c r="AK64" s="72" t="str">
        <f t="shared" si="41"/>
        <v>1-274</v>
      </c>
      <c r="AL64" s="72">
        <f t="shared" si="6"/>
        <v>1</v>
      </c>
      <c r="AM64" s="72">
        <f t="shared" si="7"/>
        <v>274</v>
      </c>
      <c r="AN64" s="72">
        <f>'бланки '!D66</f>
        <v>61</v>
      </c>
      <c r="AO64" s="72" t="str">
        <f t="shared" si="42"/>
        <v>Муниципальное автономное общеобразовательное учреждение основная общеобразовательная школа № 66 г. Томска</v>
      </c>
      <c r="AP64" s="72">
        <f>'Рейтинговая таблица организаций'!BB64</f>
        <v>100</v>
      </c>
      <c r="AQ64" s="72">
        <f>'Рейтинговая таблица организаций'!BC64</f>
        <v>100</v>
      </c>
      <c r="AR64" s="72">
        <f>'Рейтинговая таблица организаций'!BD64</f>
        <v>100</v>
      </c>
      <c r="AS64" s="72">
        <f>'Рейтинговая таблица организаций'!BE64</f>
        <v>100</v>
      </c>
      <c r="AT64" s="72" t="str">
        <f t="shared" si="43"/>
        <v>1-274</v>
      </c>
      <c r="AU64" s="72">
        <f t="shared" si="8"/>
        <v>1</v>
      </c>
      <c r="AV64" s="72">
        <f t="shared" si="9"/>
        <v>274</v>
      </c>
      <c r="AW64" s="75" t="str">
        <f t="shared" si="44"/>
        <v>г. Томск</v>
      </c>
      <c r="AX64" s="72">
        <f t="shared" si="45"/>
        <v>61</v>
      </c>
      <c r="AY64" s="72" t="str">
        <f t="shared" si="46"/>
        <v>Муниципальное автономное общеобразовательное учреждение основная общеобразовательная школа № 66 г. Томска</v>
      </c>
      <c r="AZ64" s="72">
        <f>'Рейтинговая таблица организаций'!BF64</f>
        <v>93.6</v>
      </c>
      <c r="BA64" s="72" t="str">
        <f t="shared" si="29"/>
        <v>147-173</v>
      </c>
      <c r="BB64" s="72">
        <f t="shared" si="10"/>
        <v>147</v>
      </c>
      <c r="BC64" s="72">
        <f t="shared" si="11"/>
        <v>27</v>
      </c>
    </row>
    <row r="65" spans="1:55">
      <c r="A65" s="72">
        <f>'бланки '!D67</f>
        <v>62</v>
      </c>
      <c r="B65" s="73" t="str">
        <f>'Рейтинговая таблица организаций'!B65</f>
        <v>ЧАСТНОЕ ОБЩЕОБРАЗОВАТЕЛЬНОЕ УЧРЕЖДЕНИЕ ГИМНАЗИЯ "ТОМЬ"</v>
      </c>
      <c r="C65" s="73" t="str">
        <f>'бланки '!A67</f>
        <v>г. Томск</v>
      </c>
      <c r="D65" s="72">
        <f>'Рейтинговая таблица организаций'!C65</f>
        <v>76</v>
      </c>
      <c r="E65" s="72">
        <f t="shared" si="30"/>
        <v>62</v>
      </c>
      <c r="F65" s="72" t="str">
        <f t="shared" si="31"/>
        <v>ЧАСТНОЕ ОБЩЕОБРАЗОВАТЕЛЬНОЕ УЧРЕЖДЕНИЕ ГИМНАЗИЯ "ТОМЬ"</v>
      </c>
      <c r="G65" s="72">
        <f>'Рейтинговая таблица организаций'!Q65</f>
        <v>100</v>
      </c>
      <c r="H65" s="72">
        <f>'Рейтинговая таблица организаций'!R65</f>
        <v>100</v>
      </c>
      <c r="I65" s="72">
        <f>'Рейтинговая таблица организаций'!S65</f>
        <v>100</v>
      </c>
      <c r="J65" s="72">
        <f>'Рейтинговая таблица организаций'!T65</f>
        <v>100</v>
      </c>
      <c r="K65" s="72" t="str">
        <f t="shared" si="32"/>
        <v>1-274</v>
      </c>
      <c r="L65" s="72">
        <f t="shared" si="0"/>
        <v>1</v>
      </c>
      <c r="M65" s="72">
        <f t="shared" si="1"/>
        <v>274</v>
      </c>
      <c r="N65" s="72">
        <f t="shared" si="33"/>
        <v>62</v>
      </c>
      <c r="O65" s="72" t="str">
        <f t="shared" si="34"/>
        <v>ЧАСТНОЕ ОБЩЕОБРАЗОВАТЕЛЬНОЕ УЧРЕЖДЕНИЕ ГИМНАЗИЯ "ТОМЬ"</v>
      </c>
      <c r="P65" s="72">
        <f>'Рейтинговая таблица организаций'!Z65</f>
        <v>100</v>
      </c>
      <c r="Q65" s="72">
        <f>'Рейтинговая таблица организаций'!AB65</f>
        <v>100</v>
      </c>
      <c r="R65" s="72">
        <f>'Рейтинговая таблица организаций'!AC65</f>
        <v>100</v>
      </c>
      <c r="S65" s="72" t="str">
        <f t="shared" si="35"/>
        <v>1-274</v>
      </c>
      <c r="T65" s="72">
        <f t="shared" si="2"/>
        <v>1</v>
      </c>
      <c r="U65" s="72">
        <f t="shared" si="3"/>
        <v>274</v>
      </c>
      <c r="V65" s="72">
        <f t="shared" si="36"/>
        <v>62</v>
      </c>
      <c r="W65" s="72" t="str">
        <f t="shared" si="37"/>
        <v>ЧАСТНОЕ ОБЩЕОБРАЗОВАТЕЛЬНОЕ УЧРЕЖДЕНИЕ ГИМНАЗИЯ "ТОМЬ"</v>
      </c>
      <c r="X65" s="72">
        <f>'Рейтинговая таблица организаций'!AH65</f>
        <v>0</v>
      </c>
      <c r="Y65" s="72">
        <f>'Рейтинговая таблица организаций'!AI65</f>
        <v>100</v>
      </c>
      <c r="Z65" s="74">
        <f>'Рейтинговая таблица организаций'!AJ65</f>
        <v>100</v>
      </c>
      <c r="AA65" s="72">
        <f>'Рейтинговая таблица организаций'!AK65</f>
        <v>70</v>
      </c>
      <c r="AB65" s="72" t="str">
        <f t="shared" si="38"/>
        <v>129-146</v>
      </c>
      <c r="AC65" s="72">
        <f t="shared" si="4"/>
        <v>129</v>
      </c>
      <c r="AD65" s="72">
        <f t="shared" si="5"/>
        <v>18</v>
      </c>
      <c r="AE65" s="72">
        <f t="shared" si="39"/>
        <v>62</v>
      </c>
      <c r="AF65" s="72" t="str">
        <f t="shared" si="40"/>
        <v>ЧАСТНОЕ ОБЩЕОБРАЗОВАТЕЛЬНОЕ УЧРЕЖДЕНИЕ ГИМНАЗИЯ "ТОМЬ"</v>
      </c>
      <c r="AG65" s="72">
        <f>'Рейтинговая таблица организаций'!AR65</f>
        <v>100</v>
      </c>
      <c r="AH65" s="72">
        <f>'Рейтинговая таблица организаций'!AS65</f>
        <v>100</v>
      </c>
      <c r="AI65" s="72">
        <f>'Рейтинговая таблица организаций'!AT65</f>
        <v>100</v>
      </c>
      <c r="AJ65" s="72">
        <f>'Рейтинговая таблица организаций'!AU65</f>
        <v>100</v>
      </c>
      <c r="AK65" s="72" t="str">
        <f t="shared" si="41"/>
        <v>1-274</v>
      </c>
      <c r="AL65" s="72">
        <f t="shared" si="6"/>
        <v>1</v>
      </c>
      <c r="AM65" s="72">
        <f t="shared" si="7"/>
        <v>274</v>
      </c>
      <c r="AN65" s="72">
        <f>'бланки '!D67</f>
        <v>62</v>
      </c>
      <c r="AO65" s="72" t="str">
        <f t="shared" si="42"/>
        <v>ЧАСТНОЕ ОБЩЕОБРАЗОВАТЕЛЬНОЕ УЧРЕЖДЕНИЕ ГИМНАЗИЯ "ТОМЬ"</v>
      </c>
      <c r="AP65" s="72">
        <f>'Рейтинговая таблица организаций'!BB65</f>
        <v>100</v>
      </c>
      <c r="AQ65" s="72">
        <f>'Рейтинговая таблица организаций'!BC65</f>
        <v>100</v>
      </c>
      <c r="AR65" s="72">
        <f>'Рейтинговая таблица организаций'!BD65</f>
        <v>100</v>
      </c>
      <c r="AS65" s="72">
        <f>'Рейтинговая таблица организаций'!BE65</f>
        <v>100</v>
      </c>
      <c r="AT65" s="72" t="str">
        <f t="shared" si="43"/>
        <v>1-274</v>
      </c>
      <c r="AU65" s="72">
        <f t="shared" si="8"/>
        <v>1</v>
      </c>
      <c r="AV65" s="72">
        <f t="shared" si="9"/>
        <v>274</v>
      </c>
      <c r="AW65" s="75" t="str">
        <f t="shared" si="44"/>
        <v>г. Томск</v>
      </c>
      <c r="AX65" s="72">
        <f t="shared" si="45"/>
        <v>62</v>
      </c>
      <c r="AY65" s="72" t="str">
        <f t="shared" si="46"/>
        <v>ЧАСТНОЕ ОБЩЕОБРАЗОВАТЕЛЬНОЕ УЧРЕЖДЕНИЕ ГИМНАЗИЯ "ТОМЬ"</v>
      </c>
      <c r="AZ65" s="72">
        <f>'Рейтинговая таблица организаций'!BF65</f>
        <v>94</v>
      </c>
      <c r="BA65" s="72" t="str">
        <f t="shared" si="29"/>
        <v>129-146</v>
      </c>
      <c r="BB65" s="72">
        <f t="shared" si="10"/>
        <v>129</v>
      </c>
      <c r="BC65" s="72">
        <f t="shared" si="11"/>
        <v>18</v>
      </c>
    </row>
    <row r="66" spans="1:55">
      <c r="A66" s="72">
        <f>'бланки '!D68</f>
        <v>63</v>
      </c>
      <c r="B66" s="73" t="str">
        <f>'Рейтинговая таблица организаций'!B66</f>
        <v>ЧАСТНОЕ ОБЩЕОБРАЗОВАТЕЛЬНОЕ УЧРЕЖДЕНИЕ СИБИРСКИЙ ИНСТИТУТ РАЗВИВАЮЩЕГО ОБУЧЕНИЯ "ПЕЛЕНГ"</v>
      </c>
      <c r="C66" s="73" t="str">
        <f>'бланки '!A68</f>
        <v>г. Томск</v>
      </c>
      <c r="D66" s="72">
        <f>'Рейтинговая таблица организаций'!C66</f>
        <v>111</v>
      </c>
      <c r="E66" s="72">
        <f t="shared" si="30"/>
        <v>63</v>
      </c>
      <c r="F66" s="72" t="str">
        <f t="shared" si="31"/>
        <v>ЧАСТНОЕ ОБЩЕОБРАЗОВАТЕЛЬНОЕ УЧРЕЖДЕНИЕ СИБИРСКИЙ ИНСТИТУТ РАЗВИВАЮЩЕГО ОБУЧЕНИЯ "ПЕЛЕНГ"</v>
      </c>
      <c r="G66" s="72">
        <f>'Рейтинговая таблица организаций'!Q66</f>
        <v>100</v>
      </c>
      <c r="H66" s="72">
        <f>'Рейтинговая таблица организаций'!R66</f>
        <v>100</v>
      </c>
      <c r="I66" s="72">
        <f>'Рейтинговая таблица организаций'!S66</f>
        <v>100</v>
      </c>
      <c r="J66" s="72">
        <f>'Рейтинговая таблица организаций'!T66</f>
        <v>100</v>
      </c>
      <c r="K66" s="72" t="str">
        <f t="shared" si="32"/>
        <v>1-274</v>
      </c>
      <c r="L66" s="72">
        <f t="shared" si="0"/>
        <v>1</v>
      </c>
      <c r="M66" s="72">
        <f t="shared" si="1"/>
        <v>274</v>
      </c>
      <c r="N66" s="72">
        <f t="shared" si="33"/>
        <v>63</v>
      </c>
      <c r="O66" s="72" t="str">
        <f t="shared" si="34"/>
        <v>ЧАСТНОЕ ОБЩЕОБРАЗОВАТЕЛЬНОЕ УЧРЕЖДЕНИЕ СИБИРСКИЙ ИНСТИТУТ РАЗВИВАЮЩЕГО ОБУЧЕНИЯ "ПЕЛЕНГ"</v>
      </c>
      <c r="P66" s="72">
        <f>'Рейтинговая таблица организаций'!Z66</f>
        <v>100</v>
      </c>
      <c r="Q66" s="72">
        <f>'Рейтинговая таблица организаций'!AB66</f>
        <v>100</v>
      </c>
      <c r="R66" s="72">
        <f>'Рейтинговая таблица организаций'!AC66</f>
        <v>100</v>
      </c>
      <c r="S66" s="72" t="str">
        <f t="shared" si="35"/>
        <v>1-274</v>
      </c>
      <c r="T66" s="72">
        <f t="shared" si="2"/>
        <v>1</v>
      </c>
      <c r="U66" s="72">
        <f t="shared" si="3"/>
        <v>274</v>
      </c>
      <c r="V66" s="72">
        <f t="shared" si="36"/>
        <v>63</v>
      </c>
      <c r="W66" s="72" t="str">
        <f t="shared" si="37"/>
        <v>ЧАСТНОЕ ОБЩЕОБРАЗОВАТЕЛЬНОЕ УЧРЕЖДЕНИЕ СИБИРСКИЙ ИНСТИТУТ РАЗВИВАЮЩЕГО ОБУЧЕНИЯ "ПЕЛЕНГ"</v>
      </c>
      <c r="X66" s="72">
        <f>'Рейтинговая таблица организаций'!AH66</f>
        <v>20</v>
      </c>
      <c r="Y66" s="72">
        <f>'Рейтинговая таблица организаций'!AI66</f>
        <v>60</v>
      </c>
      <c r="Z66" s="74">
        <f>'Рейтинговая таблица организаций'!AJ66</f>
        <v>100</v>
      </c>
      <c r="AA66" s="72">
        <f>'Рейтинговая таблица организаций'!AK66</f>
        <v>60</v>
      </c>
      <c r="AB66" s="72" t="str">
        <f t="shared" si="38"/>
        <v>222-245</v>
      </c>
      <c r="AC66" s="72">
        <f t="shared" si="4"/>
        <v>222</v>
      </c>
      <c r="AD66" s="72">
        <f t="shared" si="5"/>
        <v>24</v>
      </c>
      <c r="AE66" s="72">
        <f t="shared" si="39"/>
        <v>63</v>
      </c>
      <c r="AF66" s="72" t="str">
        <f t="shared" si="40"/>
        <v>ЧАСТНОЕ ОБЩЕОБРАЗОВАТЕЛЬНОЕ УЧРЕЖДЕНИЕ СИБИРСКИЙ ИНСТИТУТ РАЗВИВАЮЩЕГО ОБУЧЕНИЯ "ПЕЛЕНГ"</v>
      </c>
      <c r="AG66" s="72">
        <f>'Рейтинговая таблица организаций'!AR66</f>
        <v>100</v>
      </c>
      <c r="AH66" s="72">
        <f>'Рейтинговая таблица организаций'!AS66</f>
        <v>100</v>
      </c>
      <c r="AI66" s="72">
        <f>'Рейтинговая таблица организаций'!AT66</f>
        <v>100</v>
      </c>
      <c r="AJ66" s="72">
        <f>'Рейтинговая таблица организаций'!AU66</f>
        <v>100</v>
      </c>
      <c r="AK66" s="72" t="str">
        <f t="shared" si="41"/>
        <v>1-274</v>
      </c>
      <c r="AL66" s="72">
        <f t="shared" si="6"/>
        <v>1</v>
      </c>
      <c r="AM66" s="72">
        <f t="shared" si="7"/>
        <v>274</v>
      </c>
      <c r="AN66" s="72">
        <f>'бланки '!D68</f>
        <v>63</v>
      </c>
      <c r="AO66" s="72" t="str">
        <f t="shared" si="42"/>
        <v>ЧАСТНОЕ ОБЩЕОБРАЗОВАТЕЛЬНОЕ УЧРЕЖДЕНИЕ СИБИРСКИЙ ИНСТИТУТ РАЗВИВАЮЩЕГО ОБУЧЕНИЯ "ПЕЛЕНГ"</v>
      </c>
      <c r="AP66" s="72">
        <f>'Рейтинговая таблица организаций'!BB66</f>
        <v>100</v>
      </c>
      <c r="AQ66" s="72">
        <f>'Рейтинговая таблица организаций'!BC66</f>
        <v>100</v>
      </c>
      <c r="AR66" s="72">
        <f>'Рейтинговая таблица организаций'!BD66</f>
        <v>100</v>
      </c>
      <c r="AS66" s="72">
        <f>'Рейтинговая таблица организаций'!BE66</f>
        <v>100</v>
      </c>
      <c r="AT66" s="72" t="str">
        <f t="shared" si="43"/>
        <v>1-274</v>
      </c>
      <c r="AU66" s="72">
        <f t="shared" si="8"/>
        <v>1</v>
      </c>
      <c r="AV66" s="72">
        <f t="shared" si="9"/>
        <v>274</v>
      </c>
      <c r="AW66" s="75" t="str">
        <f t="shared" si="44"/>
        <v>г. Томск</v>
      </c>
      <c r="AX66" s="72">
        <f t="shared" si="45"/>
        <v>63</v>
      </c>
      <c r="AY66" s="72" t="str">
        <f t="shared" si="46"/>
        <v>ЧАСТНОЕ ОБЩЕОБРАЗОВАТЕЛЬНОЕ УЧРЕЖДЕНИЕ СИБИРСКИЙ ИНСТИТУТ РАЗВИВАЮЩЕГО ОБУЧЕНИЯ "ПЕЛЕНГ"</v>
      </c>
      <c r="AZ66" s="72">
        <f>'Рейтинговая таблица организаций'!BF66</f>
        <v>92</v>
      </c>
      <c r="BA66" s="72" t="str">
        <f t="shared" si="29"/>
        <v>222-245</v>
      </c>
      <c r="BB66" s="72">
        <f t="shared" si="10"/>
        <v>222</v>
      </c>
      <c r="BC66" s="72">
        <f t="shared" si="11"/>
        <v>24</v>
      </c>
    </row>
    <row r="67" spans="1:55">
      <c r="A67" s="72">
        <f>'бланки '!D69</f>
        <v>64</v>
      </c>
      <c r="B67" s="73" t="str">
        <f>'Рейтинговая таблица организаций'!B67</f>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C67" s="73" t="str">
        <f>'бланки '!A69</f>
        <v>Городской округ Стрежевой</v>
      </c>
      <c r="D67" s="72">
        <f>'Рейтинговая таблица организаций'!C67</f>
        <v>462</v>
      </c>
      <c r="E67" s="72">
        <f t="shared" si="30"/>
        <v>64</v>
      </c>
      <c r="F67" s="72" t="str">
        <f t="shared" si="31"/>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G67" s="72">
        <f>'Рейтинговая таблица организаций'!Q67</f>
        <v>100</v>
      </c>
      <c r="H67" s="72">
        <f>'Рейтинговая таблица организаций'!R67</f>
        <v>100</v>
      </c>
      <c r="I67" s="72">
        <f>'Рейтинговая таблица организаций'!S67</f>
        <v>100</v>
      </c>
      <c r="J67" s="72">
        <f>'Рейтинговая таблица организаций'!T67</f>
        <v>100</v>
      </c>
      <c r="K67" s="72" t="str">
        <f t="shared" si="32"/>
        <v>1-274</v>
      </c>
      <c r="L67" s="72">
        <f t="shared" si="0"/>
        <v>1</v>
      </c>
      <c r="M67" s="72">
        <f t="shared" si="1"/>
        <v>274</v>
      </c>
      <c r="N67" s="72">
        <f t="shared" si="33"/>
        <v>64</v>
      </c>
      <c r="O67" s="72" t="str">
        <f t="shared" si="34"/>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P67" s="72">
        <f>'Рейтинговая таблица организаций'!Z67</f>
        <v>100</v>
      </c>
      <c r="Q67" s="72">
        <f>'Рейтинговая таблица организаций'!AB67</f>
        <v>100</v>
      </c>
      <c r="R67" s="72">
        <f>'Рейтинговая таблица организаций'!AC67</f>
        <v>100</v>
      </c>
      <c r="S67" s="72" t="str">
        <f t="shared" si="35"/>
        <v>1-274</v>
      </c>
      <c r="T67" s="72">
        <f t="shared" si="2"/>
        <v>1</v>
      </c>
      <c r="U67" s="72">
        <f t="shared" si="3"/>
        <v>274</v>
      </c>
      <c r="V67" s="72">
        <f t="shared" si="36"/>
        <v>64</v>
      </c>
      <c r="W67" s="72" t="str">
        <f t="shared" si="37"/>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X67" s="72">
        <f>'Рейтинговая таблица организаций'!AH67</f>
        <v>20</v>
      </c>
      <c r="Y67" s="72">
        <f>'Рейтинговая таблица организаций'!AI67</f>
        <v>100</v>
      </c>
      <c r="Z67" s="74">
        <f>'Рейтинговая таблица организаций'!AJ67</f>
        <v>100</v>
      </c>
      <c r="AA67" s="72">
        <f>'Рейтинговая таблица организаций'!AK67</f>
        <v>76</v>
      </c>
      <c r="AB67" s="72" t="str">
        <f t="shared" si="38"/>
        <v>97-107</v>
      </c>
      <c r="AC67" s="72">
        <f t="shared" si="4"/>
        <v>97</v>
      </c>
      <c r="AD67" s="72">
        <f t="shared" si="5"/>
        <v>11</v>
      </c>
      <c r="AE67" s="72">
        <f t="shared" si="39"/>
        <v>64</v>
      </c>
      <c r="AF67" s="72" t="str">
        <f t="shared" si="40"/>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AG67" s="72">
        <f>'Рейтинговая таблица организаций'!AR67</f>
        <v>100</v>
      </c>
      <c r="AH67" s="72">
        <f>'Рейтинговая таблица организаций'!AS67</f>
        <v>100</v>
      </c>
      <c r="AI67" s="72">
        <f>'Рейтинговая таблица организаций'!AT67</f>
        <v>100</v>
      </c>
      <c r="AJ67" s="72">
        <f>'Рейтинговая таблица организаций'!AU67</f>
        <v>100</v>
      </c>
      <c r="AK67" s="72" t="str">
        <f t="shared" si="41"/>
        <v>1-274</v>
      </c>
      <c r="AL67" s="72">
        <f t="shared" si="6"/>
        <v>1</v>
      </c>
      <c r="AM67" s="72">
        <f t="shared" si="7"/>
        <v>274</v>
      </c>
      <c r="AN67" s="72">
        <f>'бланки '!D69</f>
        <v>64</v>
      </c>
      <c r="AO67" s="72" t="str">
        <f t="shared" si="42"/>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AP67" s="72">
        <f>'Рейтинговая таблица организаций'!BB67</f>
        <v>100</v>
      </c>
      <c r="AQ67" s="72">
        <f>'Рейтинговая таблица организаций'!BC67</f>
        <v>100</v>
      </c>
      <c r="AR67" s="72">
        <f>'Рейтинговая таблица организаций'!BD67</f>
        <v>100</v>
      </c>
      <c r="AS67" s="72">
        <f>'Рейтинговая таблица организаций'!BE67</f>
        <v>100</v>
      </c>
      <c r="AT67" s="72" t="str">
        <f t="shared" si="43"/>
        <v>1-274</v>
      </c>
      <c r="AU67" s="72">
        <f t="shared" si="8"/>
        <v>1</v>
      </c>
      <c r="AV67" s="72">
        <f t="shared" si="9"/>
        <v>274</v>
      </c>
      <c r="AW67" s="75" t="str">
        <f t="shared" si="44"/>
        <v>Городской округ Стрежевой</v>
      </c>
      <c r="AX67" s="72">
        <f t="shared" si="45"/>
        <v>64</v>
      </c>
      <c r="AY67" s="72" t="str">
        <f t="shared" si="46"/>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AZ67" s="72">
        <f>'Рейтинговая таблица организаций'!BF67</f>
        <v>95.2</v>
      </c>
      <c r="BA67" s="72" t="str">
        <f t="shared" si="29"/>
        <v>97-107</v>
      </c>
      <c r="BB67" s="72">
        <f t="shared" si="10"/>
        <v>97</v>
      </c>
      <c r="BC67" s="72">
        <f t="shared" si="11"/>
        <v>11</v>
      </c>
    </row>
    <row r="68" spans="1:55">
      <c r="A68" s="72">
        <f>'бланки '!D70</f>
        <v>65</v>
      </c>
      <c r="B68" s="73" t="str">
        <f>'Рейтинговая таблица организаций'!B68</f>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C68" s="73" t="str">
        <f>'бланки '!A70</f>
        <v>Городской округ Стрежевой</v>
      </c>
      <c r="D68" s="72">
        <f>'Рейтинговая таблица организаций'!C68</f>
        <v>460</v>
      </c>
      <c r="E68" s="72">
        <f t="shared" si="30"/>
        <v>65</v>
      </c>
      <c r="F68" s="72" t="str">
        <f t="shared" si="31"/>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G68" s="72">
        <f>'Рейтинговая таблица организаций'!Q68</f>
        <v>100</v>
      </c>
      <c r="H68" s="72">
        <f>'Рейтинговая таблица организаций'!R68</f>
        <v>100</v>
      </c>
      <c r="I68" s="72">
        <f>'Рейтинговая таблица организаций'!S68</f>
        <v>100</v>
      </c>
      <c r="J68" s="72">
        <f>'Рейтинговая таблица организаций'!T68</f>
        <v>100</v>
      </c>
      <c r="K68" s="72" t="str">
        <f t="shared" si="32"/>
        <v>1-274</v>
      </c>
      <c r="L68" s="72">
        <f t="shared" ref="L68:L131" si="47">RANK(J68,J$4:J$277)</f>
        <v>1</v>
      </c>
      <c r="M68" s="72">
        <f t="shared" ref="M68:M131" si="48">COUNTIF(L$4:L$277,L68)</f>
        <v>274</v>
      </c>
      <c r="N68" s="72">
        <f t="shared" si="33"/>
        <v>65</v>
      </c>
      <c r="O68" s="72" t="str">
        <f t="shared" si="34"/>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P68" s="72">
        <f>'Рейтинговая таблица организаций'!Z68</f>
        <v>100</v>
      </c>
      <c r="Q68" s="72">
        <f>'Рейтинговая таблица организаций'!AB68</f>
        <v>100</v>
      </c>
      <c r="R68" s="72">
        <f>'Рейтинговая таблица организаций'!AC68</f>
        <v>100</v>
      </c>
      <c r="S68" s="72" t="str">
        <f t="shared" si="35"/>
        <v>1-274</v>
      </c>
      <c r="T68" s="72">
        <f t="shared" ref="T68:T131" si="49">RANK(R68,R$4:R$277)</f>
        <v>1</v>
      </c>
      <c r="U68" s="72">
        <f t="shared" ref="U68:U131" si="50">COUNTIF(T$4:T$277,T68)</f>
        <v>274</v>
      </c>
      <c r="V68" s="72">
        <f t="shared" si="36"/>
        <v>65</v>
      </c>
      <c r="W68" s="72" t="str">
        <f t="shared" si="37"/>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X68" s="72">
        <f>'Рейтинговая таблица организаций'!AH68</f>
        <v>60</v>
      </c>
      <c r="Y68" s="72">
        <f>'Рейтинговая таблица организаций'!AI68</f>
        <v>100</v>
      </c>
      <c r="Z68" s="74">
        <f>'Рейтинговая таблица организаций'!AJ68</f>
        <v>100</v>
      </c>
      <c r="AA68" s="72">
        <f>'Рейтинговая таблица организаций'!AK68</f>
        <v>88</v>
      </c>
      <c r="AB68" s="72" t="str">
        <f t="shared" si="38"/>
        <v>33-43</v>
      </c>
      <c r="AC68" s="72">
        <f t="shared" ref="AC68:AC131" si="51">RANK(AA68,AA$4:AA$277)</f>
        <v>33</v>
      </c>
      <c r="AD68" s="72">
        <f t="shared" ref="AD68:AD131" si="52">COUNTIF(AC$4:AC$277,AC68)</f>
        <v>11</v>
      </c>
      <c r="AE68" s="72">
        <f t="shared" si="39"/>
        <v>65</v>
      </c>
      <c r="AF68" s="72" t="str">
        <f t="shared" si="40"/>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AG68" s="72">
        <f>'Рейтинговая таблица организаций'!AR68</f>
        <v>100</v>
      </c>
      <c r="AH68" s="72">
        <f>'Рейтинговая таблица организаций'!AS68</f>
        <v>100</v>
      </c>
      <c r="AI68" s="72">
        <f>'Рейтинговая таблица организаций'!AT68</f>
        <v>100</v>
      </c>
      <c r="AJ68" s="72">
        <f>'Рейтинговая таблица организаций'!AU68</f>
        <v>100</v>
      </c>
      <c r="AK68" s="72" t="str">
        <f t="shared" si="41"/>
        <v>1-274</v>
      </c>
      <c r="AL68" s="72">
        <f t="shared" ref="AL68:AL131" si="53">RANK(AJ68,AJ$4:AJ$277)</f>
        <v>1</v>
      </c>
      <c r="AM68" s="72">
        <f t="shared" ref="AM68:AM131" si="54">COUNTIF(AL$4:AL$277,AL68)</f>
        <v>274</v>
      </c>
      <c r="AN68" s="72">
        <f>'бланки '!D70</f>
        <v>65</v>
      </c>
      <c r="AO68" s="72" t="str">
        <f t="shared" si="42"/>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AP68" s="72">
        <f>'Рейтинговая таблица организаций'!BB68</f>
        <v>100</v>
      </c>
      <c r="AQ68" s="72">
        <f>'Рейтинговая таблица организаций'!BC68</f>
        <v>100</v>
      </c>
      <c r="AR68" s="72">
        <f>'Рейтинговая таблица организаций'!BD68</f>
        <v>100</v>
      </c>
      <c r="AS68" s="72">
        <f>'Рейтинговая таблица организаций'!BE68</f>
        <v>100</v>
      </c>
      <c r="AT68" s="72" t="str">
        <f t="shared" si="43"/>
        <v>1-274</v>
      </c>
      <c r="AU68" s="72">
        <f t="shared" ref="AU68:AU131" si="55">RANK(AS68,AS$4:AS$277)</f>
        <v>1</v>
      </c>
      <c r="AV68" s="72">
        <f t="shared" ref="AV68:AV131" si="56">COUNTIF(AU$4:AU$277,AU68)</f>
        <v>274</v>
      </c>
      <c r="AW68" s="75" t="str">
        <f t="shared" si="44"/>
        <v>Городской округ Стрежевой</v>
      </c>
      <c r="AX68" s="72">
        <f t="shared" si="45"/>
        <v>65</v>
      </c>
      <c r="AY68" s="72" t="str">
        <f t="shared" si="46"/>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AZ68" s="72">
        <f>'Рейтинговая таблица организаций'!BF68</f>
        <v>97.6</v>
      </c>
      <c r="BA68" s="72" t="str">
        <f t="shared" si="29"/>
        <v>33-43</v>
      </c>
      <c r="BB68" s="72">
        <f t="shared" ref="BB68:BB131" si="57">RANK(AZ68,AZ$4:AZ$277)</f>
        <v>33</v>
      </c>
      <c r="BC68" s="72">
        <f t="shared" ref="BC68:BC131" si="58">COUNTIF(AZ$4:AZ$277,AZ68)</f>
        <v>11</v>
      </c>
    </row>
    <row r="69" spans="1:55">
      <c r="A69" s="72">
        <f>'бланки '!D71</f>
        <v>66</v>
      </c>
      <c r="B69" s="73" t="str">
        <f>'Рейтинговая таблица организаций'!B69</f>
        <v>Муниципальное общеобразовательное учреждение Средняя общеобразовательная школа № 2 городского округа Стрежевой</v>
      </c>
      <c r="C69" s="73" t="str">
        <f>'бланки '!A71</f>
        <v>Городской округ Стрежевой</v>
      </c>
      <c r="D69" s="72">
        <f>'Рейтинговая таблица организаций'!C69</f>
        <v>260</v>
      </c>
      <c r="E69" s="72">
        <f t="shared" si="30"/>
        <v>66</v>
      </c>
      <c r="F69" s="72" t="str">
        <f t="shared" si="31"/>
        <v>Муниципальное общеобразовательное учреждение Средняя общеобразовательная школа № 2 городского округа Стрежевой</v>
      </c>
      <c r="G69" s="72">
        <f>'Рейтинговая таблица организаций'!Q69</f>
        <v>100</v>
      </c>
      <c r="H69" s="72">
        <f>'Рейтинговая таблица организаций'!R69</f>
        <v>100</v>
      </c>
      <c r="I69" s="72">
        <f>'Рейтинговая таблица организаций'!S69</f>
        <v>100</v>
      </c>
      <c r="J69" s="72">
        <f>'Рейтинговая таблица организаций'!T69</f>
        <v>100</v>
      </c>
      <c r="K69" s="72" t="str">
        <f t="shared" si="32"/>
        <v>1-274</v>
      </c>
      <c r="L69" s="72">
        <f t="shared" si="47"/>
        <v>1</v>
      </c>
      <c r="M69" s="72">
        <f t="shared" si="48"/>
        <v>274</v>
      </c>
      <c r="N69" s="72">
        <f t="shared" si="33"/>
        <v>66</v>
      </c>
      <c r="O69" s="72" t="str">
        <f t="shared" si="34"/>
        <v>Муниципальное общеобразовательное учреждение Средняя общеобразовательная школа № 2 городского округа Стрежевой</v>
      </c>
      <c r="P69" s="72">
        <f>'Рейтинговая таблица организаций'!Z69</f>
        <v>100</v>
      </c>
      <c r="Q69" s="72">
        <f>'Рейтинговая таблица организаций'!AB69</f>
        <v>100</v>
      </c>
      <c r="R69" s="72">
        <f>'Рейтинговая таблица организаций'!AC69</f>
        <v>100</v>
      </c>
      <c r="S69" s="72" t="str">
        <f t="shared" si="35"/>
        <v>1-274</v>
      </c>
      <c r="T69" s="72">
        <f t="shared" si="49"/>
        <v>1</v>
      </c>
      <c r="U69" s="72">
        <f t="shared" si="50"/>
        <v>274</v>
      </c>
      <c r="V69" s="72">
        <f t="shared" si="36"/>
        <v>66</v>
      </c>
      <c r="W69" s="72" t="str">
        <f t="shared" si="37"/>
        <v>Муниципальное общеобразовательное учреждение Средняя общеобразовательная школа № 2 городского округа Стрежевой</v>
      </c>
      <c r="X69" s="72">
        <f>'Рейтинговая таблица организаций'!AH69</f>
        <v>40</v>
      </c>
      <c r="Y69" s="72">
        <f>'Рейтинговая таблица организаций'!AI69</f>
        <v>100</v>
      </c>
      <c r="Z69" s="74">
        <f>'Рейтинговая таблица организаций'!AJ69</f>
        <v>100</v>
      </c>
      <c r="AA69" s="72">
        <f>'Рейтинговая таблица организаций'!AK69</f>
        <v>82</v>
      </c>
      <c r="AB69" s="72" t="str">
        <f t="shared" si="38"/>
        <v>49-66</v>
      </c>
      <c r="AC69" s="72">
        <f t="shared" si="51"/>
        <v>49</v>
      </c>
      <c r="AD69" s="72">
        <f t="shared" si="52"/>
        <v>18</v>
      </c>
      <c r="AE69" s="72">
        <f t="shared" si="39"/>
        <v>66</v>
      </c>
      <c r="AF69" s="72" t="str">
        <f t="shared" si="40"/>
        <v>Муниципальное общеобразовательное учреждение Средняя общеобразовательная школа № 2 городского округа Стрежевой</v>
      </c>
      <c r="AG69" s="72">
        <f>'Рейтинговая таблица организаций'!AR69</f>
        <v>100</v>
      </c>
      <c r="AH69" s="72">
        <f>'Рейтинговая таблица организаций'!AS69</f>
        <v>100</v>
      </c>
      <c r="AI69" s="72">
        <f>'Рейтинговая таблица организаций'!AT69</f>
        <v>100</v>
      </c>
      <c r="AJ69" s="72">
        <f>'Рейтинговая таблица организаций'!AU69</f>
        <v>100</v>
      </c>
      <c r="AK69" s="72" t="str">
        <f t="shared" si="41"/>
        <v>1-274</v>
      </c>
      <c r="AL69" s="72">
        <f t="shared" si="53"/>
        <v>1</v>
      </c>
      <c r="AM69" s="72">
        <f t="shared" si="54"/>
        <v>274</v>
      </c>
      <c r="AN69" s="72">
        <f>'бланки '!D71</f>
        <v>66</v>
      </c>
      <c r="AO69" s="72" t="str">
        <f t="shared" si="42"/>
        <v>Муниципальное общеобразовательное учреждение Средняя общеобразовательная школа № 2 городского округа Стрежевой</v>
      </c>
      <c r="AP69" s="72">
        <f>'Рейтинговая таблица организаций'!BB69</f>
        <v>100</v>
      </c>
      <c r="AQ69" s="72">
        <f>'Рейтинговая таблица организаций'!BC69</f>
        <v>100</v>
      </c>
      <c r="AR69" s="72">
        <f>'Рейтинговая таблица организаций'!BD69</f>
        <v>100</v>
      </c>
      <c r="AS69" s="72">
        <f>'Рейтинговая таблица организаций'!BE69</f>
        <v>100</v>
      </c>
      <c r="AT69" s="72" t="str">
        <f t="shared" si="43"/>
        <v>1-274</v>
      </c>
      <c r="AU69" s="72">
        <f t="shared" si="55"/>
        <v>1</v>
      </c>
      <c r="AV69" s="72">
        <f t="shared" si="56"/>
        <v>274</v>
      </c>
      <c r="AW69" s="75" t="str">
        <f t="shared" si="44"/>
        <v>Городской округ Стрежевой</v>
      </c>
      <c r="AX69" s="72">
        <f t="shared" si="45"/>
        <v>66</v>
      </c>
      <c r="AY69" s="72" t="str">
        <f t="shared" si="46"/>
        <v>Муниципальное общеобразовательное учреждение Средняя общеобразовательная школа № 2 городского округа Стрежевой</v>
      </c>
      <c r="AZ69" s="72">
        <f>'Рейтинговая таблица организаций'!BF69</f>
        <v>96.4</v>
      </c>
      <c r="BA69" s="72" t="str">
        <f t="shared" ref="BA69:BA132" si="59">IF(BC69=1,TEXT(BB69,0),CONCATENATE(BB69,"-",BB69+BC69-1))</f>
        <v>49-66</v>
      </c>
      <c r="BB69" s="72">
        <f t="shared" si="57"/>
        <v>49</v>
      </c>
      <c r="BC69" s="72">
        <f t="shared" si="58"/>
        <v>18</v>
      </c>
    </row>
    <row r="70" spans="1:55">
      <c r="A70" s="72">
        <f>'бланки '!D72</f>
        <v>67</v>
      </c>
      <c r="B70" s="73" t="str">
        <f>'Рейтинговая таблица организаций'!B70</f>
        <v>Муниципальное общеобразовательное учреждение "Специальная (коррекционная) школа" городского округа Стрежевой</v>
      </c>
      <c r="C70" s="73" t="str">
        <f>'бланки '!A72</f>
        <v>Городской округ Стрежевой</v>
      </c>
      <c r="D70" s="72">
        <f>'Рейтинговая таблица организаций'!C70</f>
        <v>68</v>
      </c>
      <c r="E70" s="72">
        <f t="shared" si="30"/>
        <v>67</v>
      </c>
      <c r="F70" s="72" t="str">
        <f t="shared" si="31"/>
        <v>Муниципальное общеобразовательное учреждение "Специальная (коррекционная) школа" городского округа Стрежевой</v>
      </c>
      <c r="G70" s="72">
        <f>'Рейтинговая таблица организаций'!Q70</f>
        <v>100</v>
      </c>
      <c r="H70" s="72">
        <f>'Рейтинговая таблица организаций'!R70</f>
        <v>100</v>
      </c>
      <c r="I70" s="72">
        <f>'Рейтинговая таблица организаций'!S70</f>
        <v>100</v>
      </c>
      <c r="J70" s="72">
        <f>'Рейтинговая таблица организаций'!T70</f>
        <v>100</v>
      </c>
      <c r="K70" s="72" t="str">
        <f t="shared" si="32"/>
        <v>1-274</v>
      </c>
      <c r="L70" s="72">
        <f t="shared" si="47"/>
        <v>1</v>
      </c>
      <c r="M70" s="72">
        <f t="shared" si="48"/>
        <v>274</v>
      </c>
      <c r="N70" s="72">
        <f t="shared" si="33"/>
        <v>67</v>
      </c>
      <c r="O70" s="72" t="str">
        <f t="shared" si="34"/>
        <v>Муниципальное общеобразовательное учреждение "Специальная (коррекционная) школа" городского округа Стрежевой</v>
      </c>
      <c r="P70" s="72">
        <f>'Рейтинговая таблица организаций'!Z70</f>
        <v>100</v>
      </c>
      <c r="Q70" s="72">
        <f>'Рейтинговая таблица организаций'!AB70</f>
        <v>100</v>
      </c>
      <c r="R70" s="72">
        <f>'Рейтинговая таблица организаций'!AC70</f>
        <v>100</v>
      </c>
      <c r="S70" s="72" t="str">
        <f t="shared" si="35"/>
        <v>1-274</v>
      </c>
      <c r="T70" s="72">
        <f t="shared" si="49"/>
        <v>1</v>
      </c>
      <c r="U70" s="72">
        <f t="shared" si="50"/>
        <v>274</v>
      </c>
      <c r="V70" s="72">
        <f t="shared" si="36"/>
        <v>67</v>
      </c>
      <c r="W70" s="72" t="str">
        <f t="shared" si="37"/>
        <v>Муниципальное общеобразовательное учреждение "Специальная (коррекционная) школа" городского округа Стрежевой</v>
      </c>
      <c r="X70" s="72">
        <f>'Рейтинговая таблица организаций'!AH70</f>
        <v>100</v>
      </c>
      <c r="Y70" s="72">
        <f>'Рейтинговая таблица организаций'!AI70</f>
        <v>100</v>
      </c>
      <c r="Z70" s="74">
        <f>'Рейтинговая таблица организаций'!AJ70</f>
        <v>100</v>
      </c>
      <c r="AA70" s="72">
        <f>'Рейтинговая таблица организаций'!AK70</f>
        <v>100</v>
      </c>
      <c r="AB70" s="72" t="str">
        <f t="shared" si="38"/>
        <v>1-11</v>
      </c>
      <c r="AC70" s="72">
        <f t="shared" si="51"/>
        <v>1</v>
      </c>
      <c r="AD70" s="72">
        <f t="shared" si="52"/>
        <v>11</v>
      </c>
      <c r="AE70" s="72">
        <f t="shared" si="39"/>
        <v>67</v>
      </c>
      <c r="AF70" s="72" t="str">
        <f t="shared" si="40"/>
        <v>Муниципальное общеобразовательное учреждение "Специальная (коррекционная) школа" городского округа Стрежевой</v>
      </c>
      <c r="AG70" s="72">
        <f>'Рейтинговая таблица организаций'!AR70</f>
        <v>100</v>
      </c>
      <c r="AH70" s="72">
        <f>'Рейтинговая таблица организаций'!AS70</f>
        <v>100</v>
      </c>
      <c r="AI70" s="72">
        <f>'Рейтинговая таблица организаций'!AT70</f>
        <v>100</v>
      </c>
      <c r="AJ70" s="72">
        <f>'Рейтинговая таблица организаций'!AU70</f>
        <v>100</v>
      </c>
      <c r="AK70" s="72" t="str">
        <f t="shared" si="41"/>
        <v>1-274</v>
      </c>
      <c r="AL70" s="72">
        <f t="shared" si="53"/>
        <v>1</v>
      </c>
      <c r="AM70" s="72">
        <f t="shared" si="54"/>
        <v>274</v>
      </c>
      <c r="AN70" s="72">
        <f>'бланки '!D72</f>
        <v>67</v>
      </c>
      <c r="AO70" s="72" t="str">
        <f t="shared" si="42"/>
        <v>Муниципальное общеобразовательное учреждение "Специальная (коррекционная) школа" городского округа Стрежевой</v>
      </c>
      <c r="AP70" s="72">
        <f>'Рейтинговая таблица организаций'!BB70</f>
        <v>100</v>
      </c>
      <c r="AQ70" s="72">
        <f>'Рейтинговая таблица организаций'!BC70</f>
        <v>100</v>
      </c>
      <c r="AR70" s="72">
        <f>'Рейтинговая таблица организаций'!BD70</f>
        <v>100</v>
      </c>
      <c r="AS70" s="72">
        <f>'Рейтинговая таблица организаций'!BE70</f>
        <v>100</v>
      </c>
      <c r="AT70" s="72" t="str">
        <f t="shared" si="43"/>
        <v>1-274</v>
      </c>
      <c r="AU70" s="72">
        <f t="shared" si="55"/>
        <v>1</v>
      </c>
      <c r="AV70" s="72">
        <f t="shared" si="56"/>
        <v>274</v>
      </c>
      <c r="AW70" s="75" t="str">
        <f t="shared" si="44"/>
        <v>Городской округ Стрежевой</v>
      </c>
      <c r="AX70" s="72">
        <f t="shared" si="45"/>
        <v>67</v>
      </c>
      <c r="AY70" s="72" t="str">
        <f t="shared" si="46"/>
        <v>Муниципальное общеобразовательное учреждение "Специальная (коррекционная) школа" городского округа Стрежевой</v>
      </c>
      <c r="AZ70" s="72">
        <f>'Рейтинговая таблица организаций'!BF70</f>
        <v>100</v>
      </c>
      <c r="BA70" s="72" t="str">
        <f t="shared" si="59"/>
        <v>1-11</v>
      </c>
      <c r="BB70" s="72">
        <f t="shared" si="57"/>
        <v>1</v>
      </c>
      <c r="BC70" s="72">
        <f t="shared" si="58"/>
        <v>11</v>
      </c>
    </row>
    <row r="71" spans="1:55">
      <c r="A71" s="72">
        <f>'бланки '!D73</f>
        <v>68</v>
      </c>
      <c r="B71" s="73" t="str">
        <f>'Рейтинговая таблица организаций'!B71</f>
        <v>Муниципальное общеобразовательное учреждение "Средняя общеобразовательная школа № 6 городского округа Стрежевой"</v>
      </c>
      <c r="C71" s="73" t="str">
        <f>'бланки '!A73</f>
        <v>Городской округ Стрежевой</v>
      </c>
      <c r="D71" s="72">
        <f>'Рейтинговая таблица организаций'!C71</f>
        <v>135</v>
      </c>
      <c r="E71" s="72">
        <f t="shared" si="30"/>
        <v>68</v>
      </c>
      <c r="F71" s="72" t="str">
        <f t="shared" si="31"/>
        <v>Муниципальное общеобразовательное учреждение "Средняя общеобразовательная школа № 6 городского округа Стрежевой"</v>
      </c>
      <c r="G71" s="72">
        <f>'Рейтинговая таблица организаций'!Q71</f>
        <v>100</v>
      </c>
      <c r="H71" s="72">
        <f>'Рейтинговая таблица организаций'!R71</f>
        <v>100</v>
      </c>
      <c r="I71" s="72">
        <f>'Рейтинговая таблица организаций'!S71</f>
        <v>100</v>
      </c>
      <c r="J71" s="72">
        <f>'Рейтинговая таблица организаций'!T71</f>
        <v>100</v>
      </c>
      <c r="K71" s="72" t="str">
        <f t="shared" si="32"/>
        <v>1-274</v>
      </c>
      <c r="L71" s="72">
        <f t="shared" si="47"/>
        <v>1</v>
      </c>
      <c r="M71" s="72">
        <f t="shared" si="48"/>
        <v>274</v>
      </c>
      <c r="N71" s="72">
        <f t="shared" si="33"/>
        <v>68</v>
      </c>
      <c r="O71" s="72" t="str">
        <f t="shared" si="34"/>
        <v>Муниципальное общеобразовательное учреждение "Средняя общеобразовательная школа № 6 городского округа Стрежевой"</v>
      </c>
      <c r="P71" s="72">
        <f>'Рейтинговая таблица организаций'!Z71</f>
        <v>100</v>
      </c>
      <c r="Q71" s="72">
        <f>'Рейтинговая таблица организаций'!AB71</f>
        <v>100</v>
      </c>
      <c r="R71" s="72">
        <f>'Рейтинговая таблица организаций'!AC71</f>
        <v>100</v>
      </c>
      <c r="S71" s="72" t="str">
        <f t="shared" si="35"/>
        <v>1-274</v>
      </c>
      <c r="T71" s="72">
        <f t="shared" si="49"/>
        <v>1</v>
      </c>
      <c r="U71" s="72">
        <f t="shared" si="50"/>
        <v>274</v>
      </c>
      <c r="V71" s="72">
        <f t="shared" si="36"/>
        <v>68</v>
      </c>
      <c r="W71" s="72" t="str">
        <f t="shared" si="37"/>
        <v>Муниципальное общеобразовательное учреждение "Средняя общеобразовательная школа № 6 городского округа Стрежевой"</v>
      </c>
      <c r="X71" s="72">
        <f>'Рейтинговая таблица организаций'!AH71</f>
        <v>80</v>
      </c>
      <c r="Y71" s="72">
        <f>'Рейтинговая таблица организаций'!AI71</f>
        <v>100</v>
      </c>
      <c r="Z71" s="74">
        <f>'Рейтинговая таблица организаций'!AJ71</f>
        <v>100</v>
      </c>
      <c r="AA71" s="72">
        <f>'Рейтинговая таблица организаций'!AK71</f>
        <v>94</v>
      </c>
      <c r="AB71" s="72" t="str">
        <f t="shared" si="38"/>
        <v>12-25</v>
      </c>
      <c r="AC71" s="72">
        <f t="shared" si="51"/>
        <v>12</v>
      </c>
      <c r="AD71" s="72">
        <f t="shared" si="52"/>
        <v>14</v>
      </c>
      <c r="AE71" s="72">
        <f t="shared" si="39"/>
        <v>68</v>
      </c>
      <c r="AF71" s="72" t="str">
        <f t="shared" si="40"/>
        <v>Муниципальное общеобразовательное учреждение "Средняя общеобразовательная школа № 6 городского округа Стрежевой"</v>
      </c>
      <c r="AG71" s="72">
        <f>'Рейтинговая таблица организаций'!AR71</f>
        <v>100</v>
      </c>
      <c r="AH71" s="72">
        <f>'Рейтинговая таблица организаций'!AS71</f>
        <v>100</v>
      </c>
      <c r="AI71" s="72">
        <f>'Рейтинговая таблица организаций'!AT71</f>
        <v>100</v>
      </c>
      <c r="AJ71" s="72">
        <f>'Рейтинговая таблица организаций'!AU71</f>
        <v>100</v>
      </c>
      <c r="AK71" s="72" t="str">
        <f t="shared" si="41"/>
        <v>1-274</v>
      </c>
      <c r="AL71" s="72">
        <f t="shared" si="53"/>
        <v>1</v>
      </c>
      <c r="AM71" s="72">
        <f t="shared" si="54"/>
        <v>274</v>
      </c>
      <c r="AN71" s="72">
        <f>'бланки '!D73</f>
        <v>68</v>
      </c>
      <c r="AO71" s="72" t="str">
        <f t="shared" si="42"/>
        <v>Муниципальное общеобразовательное учреждение "Средняя общеобразовательная школа № 6 городского округа Стрежевой"</v>
      </c>
      <c r="AP71" s="72">
        <f>'Рейтинговая таблица организаций'!BB71</f>
        <v>100</v>
      </c>
      <c r="AQ71" s="72">
        <f>'Рейтинговая таблица организаций'!BC71</f>
        <v>100</v>
      </c>
      <c r="AR71" s="72">
        <f>'Рейтинговая таблица организаций'!BD71</f>
        <v>100</v>
      </c>
      <c r="AS71" s="72">
        <f>'Рейтинговая таблица организаций'!BE71</f>
        <v>100</v>
      </c>
      <c r="AT71" s="72" t="str">
        <f t="shared" si="43"/>
        <v>1-274</v>
      </c>
      <c r="AU71" s="72">
        <f t="shared" si="55"/>
        <v>1</v>
      </c>
      <c r="AV71" s="72">
        <f t="shared" si="56"/>
        <v>274</v>
      </c>
      <c r="AW71" s="75" t="str">
        <f t="shared" si="44"/>
        <v>Городской округ Стрежевой</v>
      </c>
      <c r="AX71" s="72">
        <f t="shared" si="45"/>
        <v>68</v>
      </c>
      <c r="AY71" s="72" t="str">
        <f t="shared" si="46"/>
        <v>Муниципальное общеобразовательное учреждение "Средняя общеобразовательная школа № 6 городского округа Стрежевой"</v>
      </c>
      <c r="AZ71" s="72">
        <f>'Рейтинговая таблица организаций'!BF71</f>
        <v>98.8</v>
      </c>
      <c r="BA71" s="72" t="str">
        <f t="shared" si="59"/>
        <v>12-25</v>
      </c>
      <c r="BB71" s="72">
        <f t="shared" si="57"/>
        <v>12</v>
      </c>
      <c r="BC71" s="72">
        <f t="shared" si="58"/>
        <v>14</v>
      </c>
    </row>
    <row r="72" spans="1:55">
      <c r="A72" s="72">
        <f>'бланки '!D74</f>
        <v>69</v>
      </c>
      <c r="B72" s="73" t="str">
        <f>'Рейтинговая таблица организаций'!B72</f>
        <v>Муниципальное общеобразовательное учреждение "Средняя общеобразовательная школа №3 городского округа Стрежевой"</v>
      </c>
      <c r="C72" s="73" t="str">
        <f>'бланки '!A74</f>
        <v>Городской округ Стрежевой</v>
      </c>
      <c r="D72" s="72">
        <f>'Рейтинговая таблица организаций'!C72</f>
        <v>397</v>
      </c>
      <c r="E72" s="72">
        <f t="shared" si="30"/>
        <v>69</v>
      </c>
      <c r="F72" s="72" t="str">
        <f t="shared" si="31"/>
        <v>Муниципальное общеобразовательное учреждение "Средняя общеобразовательная школа №3 городского округа Стрежевой"</v>
      </c>
      <c r="G72" s="72">
        <f>'Рейтинговая таблица организаций'!Q72</f>
        <v>100</v>
      </c>
      <c r="H72" s="72">
        <f>'Рейтинговая таблица организаций'!R72</f>
        <v>100</v>
      </c>
      <c r="I72" s="72">
        <f>'Рейтинговая таблица организаций'!S72</f>
        <v>100</v>
      </c>
      <c r="J72" s="72">
        <f>'Рейтинговая таблица организаций'!T72</f>
        <v>100</v>
      </c>
      <c r="K72" s="72" t="str">
        <f t="shared" si="32"/>
        <v>1-274</v>
      </c>
      <c r="L72" s="72">
        <f t="shared" si="47"/>
        <v>1</v>
      </c>
      <c r="M72" s="72">
        <f t="shared" si="48"/>
        <v>274</v>
      </c>
      <c r="N72" s="72">
        <f t="shared" si="33"/>
        <v>69</v>
      </c>
      <c r="O72" s="72" t="str">
        <f t="shared" si="34"/>
        <v>Муниципальное общеобразовательное учреждение "Средняя общеобразовательная школа №3 городского округа Стрежевой"</v>
      </c>
      <c r="P72" s="72">
        <f>'Рейтинговая таблица организаций'!Z72</f>
        <v>100</v>
      </c>
      <c r="Q72" s="72">
        <f>'Рейтинговая таблица организаций'!AB72</f>
        <v>100</v>
      </c>
      <c r="R72" s="72">
        <f>'Рейтинговая таблица организаций'!AC72</f>
        <v>100</v>
      </c>
      <c r="S72" s="72" t="str">
        <f t="shared" si="35"/>
        <v>1-274</v>
      </c>
      <c r="T72" s="72">
        <f t="shared" si="49"/>
        <v>1</v>
      </c>
      <c r="U72" s="72">
        <f t="shared" si="50"/>
        <v>274</v>
      </c>
      <c r="V72" s="72">
        <f t="shared" si="36"/>
        <v>69</v>
      </c>
      <c r="W72" s="72" t="str">
        <f t="shared" si="37"/>
        <v>Муниципальное общеобразовательное учреждение "Средняя общеобразовательная школа №3 городского округа Стрежевой"</v>
      </c>
      <c r="X72" s="72">
        <f>'Рейтинговая таблица организаций'!AH72</f>
        <v>80</v>
      </c>
      <c r="Y72" s="72">
        <f>'Рейтинговая таблица организаций'!AI72</f>
        <v>100</v>
      </c>
      <c r="Z72" s="74">
        <f>'Рейтинговая таблица организаций'!AJ72</f>
        <v>100</v>
      </c>
      <c r="AA72" s="72">
        <f>'Рейтинговая таблица организаций'!AK72</f>
        <v>94</v>
      </c>
      <c r="AB72" s="72" t="str">
        <f t="shared" si="38"/>
        <v>12-25</v>
      </c>
      <c r="AC72" s="72">
        <f t="shared" si="51"/>
        <v>12</v>
      </c>
      <c r="AD72" s="72">
        <f t="shared" si="52"/>
        <v>14</v>
      </c>
      <c r="AE72" s="72">
        <f t="shared" si="39"/>
        <v>69</v>
      </c>
      <c r="AF72" s="72" t="str">
        <f t="shared" si="40"/>
        <v>Муниципальное общеобразовательное учреждение "Средняя общеобразовательная школа №3 городского округа Стрежевой"</v>
      </c>
      <c r="AG72" s="72">
        <f>'Рейтинговая таблица организаций'!AR72</f>
        <v>100</v>
      </c>
      <c r="AH72" s="72">
        <f>'Рейтинговая таблица организаций'!AS72</f>
        <v>100</v>
      </c>
      <c r="AI72" s="72">
        <f>'Рейтинговая таблица организаций'!AT72</f>
        <v>100</v>
      </c>
      <c r="AJ72" s="72">
        <f>'Рейтинговая таблица организаций'!AU72</f>
        <v>100</v>
      </c>
      <c r="AK72" s="72" t="str">
        <f t="shared" si="41"/>
        <v>1-274</v>
      </c>
      <c r="AL72" s="72">
        <f t="shared" si="53"/>
        <v>1</v>
      </c>
      <c r="AM72" s="72">
        <f t="shared" si="54"/>
        <v>274</v>
      </c>
      <c r="AN72" s="72">
        <f>'бланки '!D74</f>
        <v>69</v>
      </c>
      <c r="AO72" s="72" t="str">
        <f t="shared" si="42"/>
        <v>Муниципальное общеобразовательное учреждение "Средняя общеобразовательная школа №3 городского округа Стрежевой"</v>
      </c>
      <c r="AP72" s="72">
        <f>'Рейтинговая таблица организаций'!BB72</f>
        <v>100</v>
      </c>
      <c r="AQ72" s="72">
        <f>'Рейтинговая таблица организаций'!BC72</f>
        <v>100</v>
      </c>
      <c r="AR72" s="72">
        <f>'Рейтинговая таблица организаций'!BD72</f>
        <v>100</v>
      </c>
      <c r="AS72" s="72">
        <f>'Рейтинговая таблица организаций'!BE72</f>
        <v>100</v>
      </c>
      <c r="AT72" s="72" t="str">
        <f t="shared" si="43"/>
        <v>1-274</v>
      </c>
      <c r="AU72" s="72">
        <f t="shared" si="55"/>
        <v>1</v>
      </c>
      <c r="AV72" s="72">
        <f t="shared" si="56"/>
        <v>274</v>
      </c>
      <c r="AW72" s="75" t="str">
        <f t="shared" si="44"/>
        <v>Городской округ Стрежевой</v>
      </c>
      <c r="AX72" s="72">
        <f t="shared" si="45"/>
        <v>69</v>
      </c>
      <c r="AY72" s="72" t="str">
        <f t="shared" si="46"/>
        <v>Муниципальное общеобразовательное учреждение "Средняя общеобразовательная школа №3 городского округа Стрежевой"</v>
      </c>
      <c r="AZ72" s="72">
        <f>'Рейтинговая таблица организаций'!BF72</f>
        <v>98.8</v>
      </c>
      <c r="BA72" s="72" t="str">
        <f t="shared" si="59"/>
        <v>12-25</v>
      </c>
      <c r="BB72" s="72">
        <f t="shared" si="57"/>
        <v>12</v>
      </c>
      <c r="BC72" s="72">
        <f t="shared" si="58"/>
        <v>14</v>
      </c>
    </row>
    <row r="73" spans="1:55">
      <c r="A73" s="72">
        <f>'бланки '!D75</f>
        <v>70</v>
      </c>
      <c r="B73" s="73" t="str">
        <f>'Рейтинговая таблица организаций'!B73</f>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C73" s="73" t="str">
        <f>'бланки '!A75</f>
        <v>Городской округ Стрежевой</v>
      </c>
      <c r="D73" s="72">
        <f>'Рейтинговая таблица организаций'!C73</f>
        <v>600</v>
      </c>
      <c r="E73" s="72">
        <f t="shared" si="30"/>
        <v>70</v>
      </c>
      <c r="F73" s="72" t="str">
        <f t="shared" si="31"/>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G73" s="72">
        <f>'Рейтинговая таблица организаций'!Q73</f>
        <v>100</v>
      </c>
      <c r="H73" s="72">
        <f>'Рейтинговая таблица организаций'!R73</f>
        <v>100</v>
      </c>
      <c r="I73" s="72">
        <f>'Рейтинговая таблица организаций'!S73</f>
        <v>100</v>
      </c>
      <c r="J73" s="72">
        <f>'Рейтинговая таблица организаций'!T73</f>
        <v>100</v>
      </c>
      <c r="K73" s="72" t="str">
        <f t="shared" si="32"/>
        <v>1-274</v>
      </c>
      <c r="L73" s="72">
        <f t="shared" si="47"/>
        <v>1</v>
      </c>
      <c r="M73" s="72">
        <f t="shared" si="48"/>
        <v>274</v>
      </c>
      <c r="N73" s="72">
        <f t="shared" si="33"/>
        <v>70</v>
      </c>
      <c r="O73" s="72" t="str">
        <f t="shared" si="34"/>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P73" s="72">
        <f>'Рейтинговая таблица организаций'!Z73</f>
        <v>100</v>
      </c>
      <c r="Q73" s="72">
        <f>'Рейтинговая таблица организаций'!AB73</f>
        <v>100</v>
      </c>
      <c r="R73" s="72">
        <f>'Рейтинговая таблица организаций'!AC73</f>
        <v>100</v>
      </c>
      <c r="S73" s="72" t="str">
        <f t="shared" si="35"/>
        <v>1-274</v>
      </c>
      <c r="T73" s="72">
        <f t="shared" si="49"/>
        <v>1</v>
      </c>
      <c r="U73" s="72">
        <f t="shared" si="50"/>
        <v>274</v>
      </c>
      <c r="V73" s="72">
        <f t="shared" si="36"/>
        <v>70</v>
      </c>
      <c r="W73" s="72" t="str">
        <f t="shared" si="37"/>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X73" s="72">
        <f>'Рейтинговая таблица организаций'!AH73</f>
        <v>20</v>
      </c>
      <c r="Y73" s="72">
        <f>'Рейтинговая таблица организаций'!AI73</f>
        <v>100</v>
      </c>
      <c r="Z73" s="74">
        <f>'Рейтинговая таблица организаций'!AJ73</f>
        <v>100</v>
      </c>
      <c r="AA73" s="72">
        <f>'Рейтинговая таблица организаций'!AK73</f>
        <v>76</v>
      </c>
      <c r="AB73" s="72" t="str">
        <f t="shared" si="38"/>
        <v>97-107</v>
      </c>
      <c r="AC73" s="72">
        <f t="shared" si="51"/>
        <v>97</v>
      </c>
      <c r="AD73" s="72">
        <f t="shared" si="52"/>
        <v>11</v>
      </c>
      <c r="AE73" s="72">
        <f t="shared" si="39"/>
        <v>70</v>
      </c>
      <c r="AF73" s="72" t="str">
        <f t="shared" si="40"/>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AG73" s="72">
        <f>'Рейтинговая таблица организаций'!AR73</f>
        <v>100</v>
      </c>
      <c r="AH73" s="72">
        <f>'Рейтинговая таблица организаций'!AS73</f>
        <v>100</v>
      </c>
      <c r="AI73" s="72">
        <f>'Рейтинговая таблица организаций'!AT73</f>
        <v>100</v>
      </c>
      <c r="AJ73" s="72">
        <f>'Рейтинговая таблица организаций'!AU73</f>
        <v>100</v>
      </c>
      <c r="AK73" s="72" t="str">
        <f t="shared" si="41"/>
        <v>1-274</v>
      </c>
      <c r="AL73" s="72">
        <f t="shared" si="53"/>
        <v>1</v>
      </c>
      <c r="AM73" s="72">
        <f t="shared" si="54"/>
        <v>274</v>
      </c>
      <c r="AN73" s="72">
        <f>'бланки '!D75</f>
        <v>70</v>
      </c>
      <c r="AO73" s="72" t="str">
        <f t="shared" si="42"/>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AP73" s="72">
        <f>'Рейтинговая таблица организаций'!BB73</f>
        <v>100</v>
      </c>
      <c r="AQ73" s="72">
        <f>'Рейтинговая таблица организаций'!BC73</f>
        <v>100</v>
      </c>
      <c r="AR73" s="72">
        <f>'Рейтинговая таблица организаций'!BD73</f>
        <v>100</v>
      </c>
      <c r="AS73" s="72">
        <f>'Рейтинговая таблица организаций'!BE73</f>
        <v>100</v>
      </c>
      <c r="AT73" s="72" t="str">
        <f t="shared" si="43"/>
        <v>1-274</v>
      </c>
      <c r="AU73" s="72">
        <f t="shared" si="55"/>
        <v>1</v>
      </c>
      <c r="AV73" s="72">
        <f t="shared" si="56"/>
        <v>274</v>
      </c>
      <c r="AW73" s="75" t="str">
        <f t="shared" si="44"/>
        <v>Городской округ Стрежевой</v>
      </c>
      <c r="AX73" s="72">
        <f t="shared" si="45"/>
        <v>70</v>
      </c>
      <c r="AY73" s="72" t="str">
        <f t="shared" si="46"/>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AZ73" s="72">
        <f>'Рейтинговая таблица организаций'!BF73</f>
        <v>95.2</v>
      </c>
      <c r="BA73" s="72" t="str">
        <f t="shared" si="59"/>
        <v>97-107</v>
      </c>
      <c r="BB73" s="72">
        <f t="shared" si="57"/>
        <v>97</v>
      </c>
      <c r="BC73" s="72">
        <f t="shared" si="58"/>
        <v>11</v>
      </c>
    </row>
    <row r="74" spans="1:55">
      <c r="A74" s="72">
        <f>'бланки '!D76</f>
        <v>71</v>
      </c>
      <c r="B74" s="73" t="str">
        <f>'Рейтинговая таблица организаций'!B74</f>
        <v>Муниципальное общеобразовательное учреждение "Гимназия №1 городского округа Стрежевой"</v>
      </c>
      <c r="C74" s="73" t="str">
        <f>'бланки '!A76</f>
        <v>Городской округ Стрежевой</v>
      </c>
      <c r="D74" s="72">
        <f>'Рейтинговая таблица организаций'!C74</f>
        <v>272</v>
      </c>
      <c r="E74" s="72">
        <f t="shared" si="30"/>
        <v>71</v>
      </c>
      <c r="F74" s="72" t="str">
        <f t="shared" si="31"/>
        <v>Муниципальное общеобразовательное учреждение "Гимназия №1 городского округа Стрежевой"</v>
      </c>
      <c r="G74" s="72">
        <f>'Рейтинговая таблица организаций'!Q74</f>
        <v>100</v>
      </c>
      <c r="H74" s="72">
        <f>'Рейтинговая таблица организаций'!R74</f>
        <v>100</v>
      </c>
      <c r="I74" s="72">
        <f>'Рейтинговая таблица организаций'!S74</f>
        <v>100</v>
      </c>
      <c r="J74" s="72">
        <f>'Рейтинговая таблица организаций'!T74</f>
        <v>100</v>
      </c>
      <c r="K74" s="72" t="str">
        <f t="shared" si="32"/>
        <v>1-274</v>
      </c>
      <c r="L74" s="72">
        <f t="shared" si="47"/>
        <v>1</v>
      </c>
      <c r="M74" s="72">
        <f t="shared" si="48"/>
        <v>274</v>
      </c>
      <c r="N74" s="72">
        <f t="shared" si="33"/>
        <v>71</v>
      </c>
      <c r="O74" s="72" t="str">
        <f t="shared" si="34"/>
        <v>Муниципальное общеобразовательное учреждение "Гимназия №1 городского округа Стрежевой"</v>
      </c>
      <c r="P74" s="72">
        <f>'Рейтинговая таблица организаций'!Z74</f>
        <v>100</v>
      </c>
      <c r="Q74" s="72">
        <f>'Рейтинговая таблица организаций'!AB74</f>
        <v>100</v>
      </c>
      <c r="R74" s="72">
        <f>'Рейтинговая таблица организаций'!AC74</f>
        <v>100</v>
      </c>
      <c r="S74" s="72" t="str">
        <f t="shared" si="35"/>
        <v>1-274</v>
      </c>
      <c r="T74" s="72">
        <f t="shared" si="49"/>
        <v>1</v>
      </c>
      <c r="U74" s="72">
        <f t="shared" si="50"/>
        <v>274</v>
      </c>
      <c r="V74" s="72">
        <f t="shared" si="36"/>
        <v>71</v>
      </c>
      <c r="W74" s="72" t="str">
        <f t="shared" si="37"/>
        <v>Муниципальное общеобразовательное учреждение "Гимназия №1 городского округа Стрежевой"</v>
      </c>
      <c r="X74" s="72">
        <f>'Рейтинговая таблица организаций'!AH74</f>
        <v>40</v>
      </c>
      <c r="Y74" s="72">
        <f>'Рейтинговая таблица организаций'!AI74</f>
        <v>100</v>
      </c>
      <c r="Z74" s="74">
        <f>'Рейтинговая таблица организаций'!AJ74</f>
        <v>100</v>
      </c>
      <c r="AA74" s="72">
        <f>'Рейтинговая таблица организаций'!AK74</f>
        <v>82</v>
      </c>
      <c r="AB74" s="72" t="str">
        <f t="shared" si="38"/>
        <v>49-66</v>
      </c>
      <c r="AC74" s="72">
        <f t="shared" si="51"/>
        <v>49</v>
      </c>
      <c r="AD74" s="72">
        <f t="shared" si="52"/>
        <v>18</v>
      </c>
      <c r="AE74" s="72">
        <f t="shared" si="39"/>
        <v>71</v>
      </c>
      <c r="AF74" s="72" t="str">
        <f t="shared" si="40"/>
        <v>Муниципальное общеобразовательное учреждение "Гимназия №1 городского округа Стрежевой"</v>
      </c>
      <c r="AG74" s="72">
        <f>'Рейтинговая таблица организаций'!AR74</f>
        <v>100</v>
      </c>
      <c r="AH74" s="72">
        <f>'Рейтинговая таблица организаций'!AS74</f>
        <v>100</v>
      </c>
      <c r="AI74" s="72">
        <f>'Рейтинговая таблица организаций'!AT74</f>
        <v>100</v>
      </c>
      <c r="AJ74" s="72">
        <f>'Рейтинговая таблица организаций'!AU74</f>
        <v>100</v>
      </c>
      <c r="AK74" s="72" t="str">
        <f t="shared" si="41"/>
        <v>1-274</v>
      </c>
      <c r="AL74" s="72">
        <f t="shared" si="53"/>
        <v>1</v>
      </c>
      <c r="AM74" s="72">
        <f t="shared" si="54"/>
        <v>274</v>
      </c>
      <c r="AN74" s="72">
        <f>'бланки '!D76</f>
        <v>71</v>
      </c>
      <c r="AO74" s="72" t="str">
        <f t="shared" si="42"/>
        <v>Муниципальное общеобразовательное учреждение "Гимназия №1 городского округа Стрежевой"</v>
      </c>
      <c r="AP74" s="72">
        <f>'Рейтинговая таблица организаций'!BB74</f>
        <v>100</v>
      </c>
      <c r="AQ74" s="72">
        <f>'Рейтинговая таблица организаций'!BC74</f>
        <v>100</v>
      </c>
      <c r="AR74" s="72">
        <f>'Рейтинговая таблица организаций'!BD74</f>
        <v>100</v>
      </c>
      <c r="AS74" s="72">
        <f>'Рейтинговая таблица организаций'!BE74</f>
        <v>100</v>
      </c>
      <c r="AT74" s="72" t="str">
        <f t="shared" si="43"/>
        <v>1-274</v>
      </c>
      <c r="AU74" s="72">
        <f t="shared" si="55"/>
        <v>1</v>
      </c>
      <c r="AV74" s="72">
        <f t="shared" si="56"/>
        <v>274</v>
      </c>
      <c r="AW74" s="75" t="str">
        <f t="shared" si="44"/>
        <v>Городской округ Стрежевой</v>
      </c>
      <c r="AX74" s="72">
        <f t="shared" si="45"/>
        <v>71</v>
      </c>
      <c r="AY74" s="72" t="str">
        <f t="shared" si="46"/>
        <v>Муниципальное общеобразовательное учреждение "Гимназия №1 городского округа Стрежевой"</v>
      </c>
      <c r="AZ74" s="72">
        <f>'Рейтинговая таблица организаций'!BF74</f>
        <v>96.4</v>
      </c>
      <c r="BA74" s="72" t="str">
        <f t="shared" si="59"/>
        <v>49-66</v>
      </c>
      <c r="BB74" s="72">
        <f t="shared" si="57"/>
        <v>49</v>
      </c>
      <c r="BC74" s="72">
        <f t="shared" si="58"/>
        <v>18</v>
      </c>
    </row>
    <row r="75" spans="1:55">
      <c r="A75" s="72">
        <f>'бланки '!D77</f>
        <v>72</v>
      </c>
      <c r="B75" s="73" t="str">
        <f>'Рейтинговая таблица организаций'!B75</f>
        <v>Муниципальное бюджетное образовательное учреждение «Средняя общеобразовательная школа № 88 имени А.Бородина и А.Кочева»</v>
      </c>
      <c r="C75" s="73" t="str">
        <f>'бланки '!A77</f>
        <v>ЗАТО Северск</v>
      </c>
      <c r="D75" s="72">
        <f>'Рейтинговая таблица организаций'!C75</f>
        <v>444</v>
      </c>
      <c r="E75" s="72">
        <f t="shared" si="30"/>
        <v>72</v>
      </c>
      <c r="F75" s="72" t="str">
        <f t="shared" si="31"/>
        <v>Муниципальное бюджетное образовательное учреждение «Средняя общеобразовательная школа № 88 имени А.Бородина и А.Кочева»</v>
      </c>
      <c r="G75" s="72">
        <f>'Рейтинговая таблица организаций'!Q75</f>
        <v>100</v>
      </c>
      <c r="H75" s="72">
        <f>'Рейтинговая таблица организаций'!R75</f>
        <v>100</v>
      </c>
      <c r="I75" s="72">
        <f>'Рейтинговая таблица организаций'!S75</f>
        <v>100</v>
      </c>
      <c r="J75" s="72">
        <f>'Рейтинговая таблица организаций'!T75</f>
        <v>100</v>
      </c>
      <c r="K75" s="72" t="str">
        <f t="shared" si="32"/>
        <v>1-274</v>
      </c>
      <c r="L75" s="72">
        <f t="shared" si="47"/>
        <v>1</v>
      </c>
      <c r="M75" s="72">
        <f t="shared" si="48"/>
        <v>274</v>
      </c>
      <c r="N75" s="72">
        <f t="shared" si="33"/>
        <v>72</v>
      </c>
      <c r="O75" s="72" t="str">
        <f t="shared" si="34"/>
        <v>Муниципальное бюджетное образовательное учреждение «Средняя общеобразовательная школа № 88 имени А.Бородина и А.Кочева»</v>
      </c>
      <c r="P75" s="72">
        <f>'Рейтинговая таблица организаций'!Z75</f>
        <v>100</v>
      </c>
      <c r="Q75" s="72">
        <f>'Рейтинговая таблица организаций'!AB75</f>
        <v>100</v>
      </c>
      <c r="R75" s="72">
        <f>'Рейтинговая таблица организаций'!AC75</f>
        <v>100</v>
      </c>
      <c r="S75" s="72" t="str">
        <f t="shared" si="35"/>
        <v>1-274</v>
      </c>
      <c r="T75" s="72">
        <f t="shared" si="49"/>
        <v>1</v>
      </c>
      <c r="U75" s="72">
        <f t="shared" si="50"/>
        <v>274</v>
      </c>
      <c r="V75" s="72">
        <f t="shared" si="36"/>
        <v>72</v>
      </c>
      <c r="W75" s="72" t="str">
        <f t="shared" si="37"/>
        <v>Муниципальное бюджетное образовательное учреждение «Средняя общеобразовательная школа № 88 имени А.Бородина и А.Кочева»</v>
      </c>
      <c r="X75" s="72">
        <f>'Рейтинговая таблица организаций'!AH75</f>
        <v>40</v>
      </c>
      <c r="Y75" s="72">
        <f>'Рейтинговая таблица организаций'!AI75</f>
        <v>100</v>
      </c>
      <c r="Z75" s="74">
        <f>'Рейтинговая таблица организаций'!AJ75</f>
        <v>100</v>
      </c>
      <c r="AA75" s="72">
        <f>'Рейтинговая таблица организаций'!AK75</f>
        <v>82</v>
      </c>
      <c r="AB75" s="72" t="str">
        <f t="shared" si="38"/>
        <v>49-66</v>
      </c>
      <c r="AC75" s="72">
        <f t="shared" si="51"/>
        <v>49</v>
      </c>
      <c r="AD75" s="72">
        <f t="shared" si="52"/>
        <v>18</v>
      </c>
      <c r="AE75" s="72">
        <f t="shared" si="39"/>
        <v>72</v>
      </c>
      <c r="AF75" s="72" t="str">
        <f t="shared" si="40"/>
        <v>Муниципальное бюджетное образовательное учреждение «Средняя общеобразовательная школа № 88 имени А.Бородина и А.Кочева»</v>
      </c>
      <c r="AG75" s="72">
        <f>'Рейтинговая таблица организаций'!AR75</f>
        <v>100</v>
      </c>
      <c r="AH75" s="72">
        <f>'Рейтинговая таблица организаций'!AS75</f>
        <v>100</v>
      </c>
      <c r="AI75" s="72">
        <f>'Рейтинговая таблица организаций'!AT75</f>
        <v>100</v>
      </c>
      <c r="AJ75" s="72">
        <f>'Рейтинговая таблица организаций'!AU75</f>
        <v>100</v>
      </c>
      <c r="AK75" s="72" t="str">
        <f t="shared" si="41"/>
        <v>1-274</v>
      </c>
      <c r="AL75" s="72">
        <f t="shared" si="53"/>
        <v>1</v>
      </c>
      <c r="AM75" s="72">
        <f t="shared" si="54"/>
        <v>274</v>
      </c>
      <c r="AN75" s="72">
        <f>'бланки '!D77</f>
        <v>72</v>
      </c>
      <c r="AO75" s="72" t="str">
        <f t="shared" si="42"/>
        <v>Муниципальное бюджетное образовательное учреждение «Средняя общеобразовательная школа № 88 имени А.Бородина и А.Кочева»</v>
      </c>
      <c r="AP75" s="72">
        <f>'Рейтинговая таблица организаций'!BB75</f>
        <v>100</v>
      </c>
      <c r="AQ75" s="72">
        <f>'Рейтинговая таблица организаций'!BC75</f>
        <v>100</v>
      </c>
      <c r="AR75" s="72">
        <f>'Рейтинговая таблица организаций'!BD75</f>
        <v>100</v>
      </c>
      <c r="AS75" s="72">
        <f>'Рейтинговая таблица организаций'!BE75</f>
        <v>100</v>
      </c>
      <c r="AT75" s="72" t="str">
        <f t="shared" si="43"/>
        <v>1-274</v>
      </c>
      <c r="AU75" s="72">
        <f t="shared" si="55"/>
        <v>1</v>
      </c>
      <c r="AV75" s="72">
        <f t="shared" si="56"/>
        <v>274</v>
      </c>
      <c r="AW75" s="75" t="str">
        <f t="shared" si="44"/>
        <v>ЗАТО Северск</v>
      </c>
      <c r="AX75" s="72">
        <f t="shared" si="45"/>
        <v>72</v>
      </c>
      <c r="AY75" s="72" t="str">
        <f t="shared" si="46"/>
        <v>Муниципальное бюджетное образовательное учреждение «Средняя общеобразовательная школа № 88 имени А.Бородина и А.Кочева»</v>
      </c>
      <c r="AZ75" s="72">
        <f>'Рейтинговая таблица организаций'!BF75</f>
        <v>96.4</v>
      </c>
      <c r="BA75" s="72" t="str">
        <f t="shared" si="59"/>
        <v>49-66</v>
      </c>
      <c r="BB75" s="72">
        <f t="shared" si="57"/>
        <v>49</v>
      </c>
      <c r="BC75" s="72">
        <f t="shared" si="58"/>
        <v>18</v>
      </c>
    </row>
    <row r="76" spans="1:55">
      <c r="A76" s="72">
        <f>'бланки '!D78</f>
        <v>73</v>
      </c>
      <c r="B76" s="73" t="str">
        <f>'Рейтинговая таблица организаций'!B76</f>
        <v>Муниципальное бюджетное образовательное учреждение «Средняя общеобразовательная школа № 78»</v>
      </c>
      <c r="C76" s="73" t="str">
        <f>'бланки '!A78</f>
        <v>ЗАТО Северск</v>
      </c>
      <c r="D76" s="72">
        <f>'Рейтинговая таблица организаций'!C76</f>
        <v>298</v>
      </c>
      <c r="E76" s="72">
        <f t="shared" si="30"/>
        <v>73</v>
      </c>
      <c r="F76" s="72" t="str">
        <f t="shared" si="31"/>
        <v>Муниципальное бюджетное образовательное учреждение «Средняя общеобразовательная школа № 78»</v>
      </c>
      <c r="G76" s="72">
        <f>'Рейтинговая таблица организаций'!Q76</f>
        <v>100</v>
      </c>
      <c r="H76" s="72">
        <f>'Рейтинговая таблица организаций'!R76</f>
        <v>100</v>
      </c>
      <c r="I76" s="72">
        <f>'Рейтинговая таблица организаций'!S76</f>
        <v>100</v>
      </c>
      <c r="J76" s="72">
        <f>'Рейтинговая таблица организаций'!T76</f>
        <v>100</v>
      </c>
      <c r="K76" s="72" t="str">
        <f t="shared" si="32"/>
        <v>1-274</v>
      </c>
      <c r="L76" s="72">
        <f t="shared" si="47"/>
        <v>1</v>
      </c>
      <c r="M76" s="72">
        <f t="shared" si="48"/>
        <v>274</v>
      </c>
      <c r="N76" s="72">
        <f t="shared" si="33"/>
        <v>73</v>
      </c>
      <c r="O76" s="72" t="str">
        <f t="shared" si="34"/>
        <v>Муниципальное бюджетное образовательное учреждение «Средняя общеобразовательная школа № 78»</v>
      </c>
      <c r="P76" s="72">
        <f>'Рейтинговая таблица организаций'!Z76</f>
        <v>100</v>
      </c>
      <c r="Q76" s="72">
        <f>'Рейтинговая таблица организаций'!AB76</f>
        <v>100</v>
      </c>
      <c r="R76" s="72">
        <f>'Рейтинговая таблица организаций'!AC76</f>
        <v>100</v>
      </c>
      <c r="S76" s="72" t="str">
        <f t="shared" si="35"/>
        <v>1-274</v>
      </c>
      <c r="T76" s="72">
        <f t="shared" si="49"/>
        <v>1</v>
      </c>
      <c r="U76" s="72">
        <f t="shared" si="50"/>
        <v>274</v>
      </c>
      <c r="V76" s="72">
        <f t="shared" si="36"/>
        <v>73</v>
      </c>
      <c r="W76" s="72" t="str">
        <f t="shared" si="37"/>
        <v>Муниципальное бюджетное образовательное учреждение «Средняя общеобразовательная школа № 78»</v>
      </c>
      <c r="X76" s="72">
        <f>'Рейтинговая таблица организаций'!AH76</f>
        <v>0</v>
      </c>
      <c r="Y76" s="72">
        <f>'Рейтинговая таблица организаций'!AI76</f>
        <v>100</v>
      </c>
      <c r="Z76" s="74">
        <f>'Рейтинговая таблица организаций'!AJ76</f>
        <v>100</v>
      </c>
      <c r="AA76" s="72">
        <f>'Рейтинговая таблица организаций'!AK76</f>
        <v>70</v>
      </c>
      <c r="AB76" s="72" t="str">
        <f t="shared" si="38"/>
        <v>129-146</v>
      </c>
      <c r="AC76" s="72">
        <f t="shared" si="51"/>
        <v>129</v>
      </c>
      <c r="AD76" s="72">
        <f t="shared" si="52"/>
        <v>18</v>
      </c>
      <c r="AE76" s="72">
        <f t="shared" si="39"/>
        <v>73</v>
      </c>
      <c r="AF76" s="72" t="str">
        <f t="shared" si="40"/>
        <v>Муниципальное бюджетное образовательное учреждение «Средняя общеобразовательная школа № 78»</v>
      </c>
      <c r="AG76" s="72">
        <f>'Рейтинговая таблица организаций'!AR76</f>
        <v>100</v>
      </c>
      <c r="AH76" s="72">
        <f>'Рейтинговая таблица организаций'!AS76</f>
        <v>100</v>
      </c>
      <c r="AI76" s="72">
        <f>'Рейтинговая таблица организаций'!AT76</f>
        <v>100</v>
      </c>
      <c r="AJ76" s="72">
        <f>'Рейтинговая таблица организаций'!AU76</f>
        <v>100</v>
      </c>
      <c r="AK76" s="72" t="str">
        <f t="shared" si="41"/>
        <v>1-274</v>
      </c>
      <c r="AL76" s="72">
        <f t="shared" si="53"/>
        <v>1</v>
      </c>
      <c r="AM76" s="72">
        <f t="shared" si="54"/>
        <v>274</v>
      </c>
      <c r="AN76" s="72">
        <f>'бланки '!D78</f>
        <v>73</v>
      </c>
      <c r="AO76" s="72" t="str">
        <f t="shared" si="42"/>
        <v>Муниципальное бюджетное образовательное учреждение «Средняя общеобразовательная школа № 78»</v>
      </c>
      <c r="AP76" s="72">
        <f>'Рейтинговая таблица организаций'!BB76</f>
        <v>100</v>
      </c>
      <c r="AQ76" s="72">
        <f>'Рейтинговая таблица организаций'!BC76</f>
        <v>100</v>
      </c>
      <c r="AR76" s="72">
        <f>'Рейтинговая таблица организаций'!BD76</f>
        <v>100</v>
      </c>
      <c r="AS76" s="72">
        <f>'Рейтинговая таблица организаций'!BE76</f>
        <v>100</v>
      </c>
      <c r="AT76" s="72" t="str">
        <f t="shared" si="43"/>
        <v>1-274</v>
      </c>
      <c r="AU76" s="72">
        <f t="shared" si="55"/>
        <v>1</v>
      </c>
      <c r="AV76" s="72">
        <f t="shared" si="56"/>
        <v>274</v>
      </c>
      <c r="AW76" s="75" t="str">
        <f t="shared" si="44"/>
        <v>ЗАТО Северск</v>
      </c>
      <c r="AX76" s="72">
        <f t="shared" si="45"/>
        <v>73</v>
      </c>
      <c r="AY76" s="72" t="str">
        <f t="shared" si="46"/>
        <v>Муниципальное бюджетное образовательное учреждение «Средняя общеобразовательная школа № 78»</v>
      </c>
      <c r="AZ76" s="72">
        <f>'Рейтинговая таблица организаций'!BF76</f>
        <v>94</v>
      </c>
      <c r="BA76" s="72" t="str">
        <f t="shared" si="59"/>
        <v>129-146</v>
      </c>
      <c r="BB76" s="72">
        <f t="shared" si="57"/>
        <v>129</v>
      </c>
      <c r="BC76" s="72">
        <f t="shared" si="58"/>
        <v>18</v>
      </c>
    </row>
    <row r="77" spans="1:55">
      <c r="A77" s="72">
        <f>'бланки '!D79</f>
        <v>74</v>
      </c>
      <c r="B77" s="73" t="str">
        <f>'Рейтинговая таблица организаций'!B77</f>
        <v>Муниципальное бюджетное образовательное учреждение «Северская гимназия»</v>
      </c>
      <c r="C77" s="73" t="str">
        <f>'бланки '!A79</f>
        <v>ЗАТО Северск</v>
      </c>
      <c r="D77" s="72">
        <f>'Рейтинговая таблица организаций'!C77</f>
        <v>194</v>
      </c>
      <c r="E77" s="72">
        <f t="shared" si="30"/>
        <v>74</v>
      </c>
      <c r="F77" s="72" t="str">
        <f t="shared" si="31"/>
        <v>Муниципальное бюджетное образовательное учреждение «Северская гимназия»</v>
      </c>
      <c r="G77" s="72">
        <f>'Рейтинговая таблица организаций'!Q77</f>
        <v>100</v>
      </c>
      <c r="H77" s="72">
        <f>'Рейтинговая таблица организаций'!R77</f>
        <v>100</v>
      </c>
      <c r="I77" s="72">
        <f>'Рейтинговая таблица организаций'!S77</f>
        <v>100</v>
      </c>
      <c r="J77" s="72">
        <f>'Рейтинговая таблица организаций'!T77</f>
        <v>100</v>
      </c>
      <c r="K77" s="72" t="str">
        <f t="shared" si="32"/>
        <v>1-274</v>
      </c>
      <c r="L77" s="72">
        <f t="shared" si="47"/>
        <v>1</v>
      </c>
      <c r="M77" s="72">
        <f t="shared" si="48"/>
        <v>274</v>
      </c>
      <c r="N77" s="72">
        <f t="shared" si="33"/>
        <v>74</v>
      </c>
      <c r="O77" s="72" t="str">
        <f t="shared" si="34"/>
        <v>Муниципальное бюджетное образовательное учреждение «Северская гимназия»</v>
      </c>
      <c r="P77" s="72">
        <f>'Рейтинговая таблица организаций'!Z77</f>
        <v>100</v>
      </c>
      <c r="Q77" s="72">
        <f>'Рейтинговая таблица организаций'!AB77</f>
        <v>100</v>
      </c>
      <c r="R77" s="72">
        <f>'Рейтинговая таблица организаций'!AC77</f>
        <v>100</v>
      </c>
      <c r="S77" s="72" t="str">
        <f t="shared" si="35"/>
        <v>1-274</v>
      </c>
      <c r="T77" s="72">
        <f t="shared" si="49"/>
        <v>1</v>
      </c>
      <c r="U77" s="72">
        <f t="shared" si="50"/>
        <v>274</v>
      </c>
      <c r="V77" s="72">
        <f t="shared" si="36"/>
        <v>74</v>
      </c>
      <c r="W77" s="72" t="str">
        <f t="shared" si="37"/>
        <v>Муниципальное бюджетное образовательное учреждение «Северская гимназия»</v>
      </c>
      <c r="X77" s="72">
        <f>'Рейтинговая таблица организаций'!AH77</f>
        <v>0</v>
      </c>
      <c r="Y77" s="72">
        <f>'Рейтинговая таблица организаций'!AI77</f>
        <v>100</v>
      </c>
      <c r="Z77" s="74">
        <f>'Рейтинговая таблица организаций'!AJ77</f>
        <v>100</v>
      </c>
      <c r="AA77" s="72">
        <f>'Рейтинговая таблица организаций'!AK77</f>
        <v>70</v>
      </c>
      <c r="AB77" s="72" t="str">
        <f t="shared" si="38"/>
        <v>129-146</v>
      </c>
      <c r="AC77" s="72">
        <f t="shared" si="51"/>
        <v>129</v>
      </c>
      <c r="AD77" s="72">
        <f t="shared" si="52"/>
        <v>18</v>
      </c>
      <c r="AE77" s="72">
        <f t="shared" si="39"/>
        <v>74</v>
      </c>
      <c r="AF77" s="72" t="str">
        <f t="shared" si="40"/>
        <v>Муниципальное бюджетное образовательное учреждение «Северская гимназия»</v>
      </c>
      <c r="AG77" s="72">
        <f>'Рейтинговая таблица организаций'!AR77</f>
        <v>100</v>
      </c>
      <c r="AH77" s="72">
        <f>'Рейтинговая таблица организаций'!AS77</f>
        <v>100</v>
      </c>
      <c r="AI77" s="72">
        <f>'Рейтинговая таблица организаций'!AT77</f>
        <v>100</v>
      </c>
      <c r="AJ77" s="72">
        <f>'Рейтинговая таблица организаций'!AU77</f>
        <v>100</v>
      </c>
      <c r="AK77" s="72" t="str">
        <f t="shared" si="41"/>
        <v>1-274</v>
      </c>
      <c r="AL77" s="72">
        <f t="shared" si="53"/>
        <v>1</v>
      </c>
      <c r="AM77" s="72">
        <f t="shared" si="54"/>
        <v>274</v>
      </c>
      <c r="AN77" s="72">
        <f>'бланки '!D79</f>
        <v>74</v>
      </c>
      <c r="AO77" s="72" t="str">
        <f t="shared" si="42"/>
        <v>Муниципальное бюджетное образовательное учреждение «Северская гимназия»</v>
      </c>
      <c r="AP77" s="72">
        <f>'Рейтинговая таблица организаций'!BB77</f>
        <v>100</v>
      </c>
      <c r="AQ77" s="72">
        <f>'Рейтинговая таблица организаций'!BC77</f>
        <v>100</v>
      </c>
      <c r="AR77" s="72">
        <f>'Рейтинговая таблица организаций'!BD77</f>
        <v>100</v>
      </c>
      <c r="AS77" s="72">
        <f>'Рейтинговая таблица организаций'!BE77</f>
        <v>100</v>
      </c>
      <c r="AT77" s="72" t="str">
        <f t="shared" si="43"/>
        <v>1-274</v>
      </c>
      <c r="AU77" s="72">
        <f t="shared" si="55"/>
        <v>1</v>
      </c>
      <c r="AV77" s="72">
        <f t="shared" si="56"/>
        <v>274</v>
      </c>
      <c r="AW77" s="75" t="str">
        <f t="shared" si="44"/>
        <v>ЗАТО Северск</v>
      </c>
      <c r="AX77" s="72">
        <f t="shared" si="45"/>
        <v>74</v>
      </c>
      <c r="AY77" s="72" t="str">
        <f t="shared" si="46"/>
        <v>Муниципальное бюджетное образовательное учреждение «Северская гимназия»</v>
      </c>
      <c r="AZ77" s="72">
        <f>'Рейтинговая таблица организаций'!BF77</f>
        <v>94</v>
      </c>
      <c r="BA77" s="72" t="str">
        <f t="shared" si="59"/>
        <v>129-146</v>
      </c>
      <c r="BB77" s="72">
        <f t="shared" si="57"/>
        <v>129</v>
      </c>
      <c r="BC77" s="72">
        <f t="shared" si="58"/>
        <v>18</v>
      </c>
    </row>
    <row r="78" spans="1:55">
      <c r="A78" s="72">
        <f>'бланки '!D80</f>
        <v>75</v>
      </c>
      <c r="B78" s="73" t="str">
        <f>'Рейтинговая таблица организаций'!B78</f>
        <v>Муниципальное бюджетное образовательное учреждение «Средняя общеобразовательная школа № 87»</v>
      </c>
      <c r="C78" s="73" t="str">
        <f>'бланки '!A80</f>
        <v>ЗАТО Северск</v>
      </c>
      <c r="D78" s="72">
        <f>'Рейтинговая таблица организаций'!C78</f>
        <v>403</v>
      </c>
      <c r="E78" s="72">
        <f t="shared" si="30"/>
        <v>75</v>
      </c>
      <c r="F78" s="72" t="str">
        <f t="shared" si="31"/>
        <v>Муниципальное бюджетное образовательное учреждение «Средняя общеобразовательная школа № 87»</v>
      </c>
      <c r="G78" s="72">
        <f>'Рейтинговая таблица организаций'!Q78</f>
        <v>100</v>
      </c>
      <c r="H78" s="72">
        <f>'Рейтинговая таблица организаций'!R78</f>
        <v>100</v>
      </c>
      <c r="I78" s="72">
        <f>'Рейтинговая таблица организаций'!S78</f>
        <v>100</v>
      </c>
      <c r="J78" s="72">
        <f>'Рейтинговая таблица организаций'!T78</f>
        <v>100</v>
      </c>
      <c r="K78" s="72" t="str">
        <f t="shared" si="32"/>
        <v>1-274</v>
      </c>
      <c r="L78" s="72">
        <f t="shared" si="47"/>
        <v>1</v>
      </c>
      <c r="M78" s="72">
        <f t="shared" si="48"/>
        <v>274</v>
      </c>
      <c r="N78" s="72">
        <f t="shared" si="33"/>
        <v>75</v>
      </c>
      <c r="O78" s="72" t="str">
        <f t="shared" si="34"/>
        <v>Муниципальное бюджетное образовательное учреждение «Средняя общеобразовательная школа № 87»</v>
      </c>
      <c r="P78" s="72">
        <f>'Рейтинговая таблица организаций'!Z78</f>
        <v>100</v>
      </c>
      <c r="Q78" s="72">
        <f>'Рейтинговая таблица организаций'!AB78</f>
        <v>100</v>
      </c>
      <c r="R78" s="72">
        <f>'Рейтинговая таблица организаций'!AC78</f>
        <v>100</v>
      </c>
      <c r="S78" s="72" t="str">
        <f t="shared" si="35"/>
        <v>1-274</v>
      </c>
      <c r="T78" s="72">
        <f t="shared" si="49"/>
        <v>1</v>
      </c>
      <c r="U78" s="72">
        <f t="shared" si="50"/>
        <v>274</v>
      </c>
      <c r="V78" s="72">
        <f t="shared" si="36"/>
        <v>75</v>
      </c>
      <c r="W78" s="72" t="str">
        <f t="shared" si="37"/>
        <v>Муниципальное бюджетное образовательное учреждение «Средняя общеобразовательная школа № 87»</v>
      </c>
      <c r="X78" s="72">
        <f>'Рейтинговая таблица организаций'!AH78</f>
        <v>80</v>
      </c>
      <c r="Y78" s="72">
        <f>'Рейтинговая таблица организаций'!AI78</f>
        <v>100</v>
      </c>
      <c r="Z78" s="74">
        <f>'Рейтинговая таблица организаций'!AJ78</f>
        <v>100</v>
      </c>
      <c r="AA78" s="72">
        <f>'Рейтинговая таблица организаций'!AK78</f>
        <v>94</v>
      </c>
      <c r="AB78" s="72" t="str">
        <f t="shared" si="38"/>
        <v>12-25</v>
      </c>
      <c r="AC78" s="72">
        <f t="shared" si="51"/>
        <v>12</v>
      </c>
      <c r="AD78" s="72">
        <f t="shared" si="52"/>
        <v>14</v>
      </c>
      <c r="AE78" s="72">
        <f t="shared" si="39"/>
        <v>75</v>
      </c>
      <c r="AF78" s="72" t="str">
        <f t="shared" si="40"/>
        <v>Муниципальное бюджетное образовательное учреждение «Средняя общеобразовательная школа № 87»</v>
      </c>
      <c r="AG78" s="72">
        <f>'Рейтинговая таблица организаций'!AR78</f>
        <v>100</v>
      </c>
      <c r="AH78" s="72">
        <f>'Рейтинговая таблица организаций'!AS78</f>
        <v>100</v>
      </c>
      <c r="AI78" s="72">
        <f>'Рейтинговая таблица организаций'!AT78</f>
        <v>100</v>
      </c>
      <c r="AJ78" s="72">
        <f>'Рейтинговая таблица организаций'!AU78</f>
        <v>100</v>
      </c>
      <c r="AK78" s="72" t="str">
        <f t="shared" si="41"/>
        <v>1-274</v>
      </c>
      <c r="AL78" s="72">
        <f t="shared" si="53"/>
        <v>1</v>
      </c>
      <c r="AM78" s="72">
        <f t="shared" si="54"/>
        <v>274</v>
      </c>
      <c r="AN78" s="72">
        <f>'бланки '!D80</f>
        <v>75</v>
      </c>
      <c r="AO78" s="72" t="str">
        <f t="shared" si="42"/>
        <v>Муниципальное бюджетное образовательное учреждение «Средняя общеобразовательная школа № 87»</v>
      </c>
      <c r="AP78" s="72">
        <f>'Рейтинговая таблица организаций'!BB78</f>
        <v>100</v>
      </c>
      <c r="AQ78" s="72">
        <f>'Рейтинговая таблица организаций'!BC78</f>
        <v>100</v>
      </c>
      <c r="AR78" s="72">
        <f>'Рейтинговая таблица организаций'!BD78</f>
        <v>100</v>
      </c>
      <c r="AS78" s="72">
        <f>'Рейтинговая таблица организаций'!BE78</f>
        <v>100</v>
      </c>
      <c r="AT78" s="72" t="str">
        <f t="shared" si="43"/>
        <v>1-274</v>
      </c>
      <c r="AU78" s="72">
        <f t="shared" si="55"/>
        <v>1</v>
      </c>
      <c r="AV78" s="72">
        <f t="shared" si="56"/>
        <v>274</v>
      </c>
      <c r="AW78" s="75" t="str">
        <f t="shared" si="44"/>
        <v>ЗАТО Северск</v>
      </c>
      <c r="AX78" s="72">
        <f t="shared" si="45"/>
        <v>75</v>
      </c>
      <c r="AY78" s="72" t="str">
        <f t="shared" si="46"/>
        <v>Муниципальное бюджетное образовательное учреждение «Средняя общеобразовательная школа № 87»</v>
      </c>
      <c r="AZ78" s="72">
        <f>'Рейтинговая таблица организаций'!BF78</f>
        <v>98.8</v>
      </c>
      <c r="BA78" s="72" t="str">
        <f t="shared" si="59"/>
        <v>12-25</v>
      </c>
      <c r="BB78" s="72">
        <f t="shared" si="57"/>
        <v>12</v>
      </c>
      <c r="BC78" s="72">
        <f t="shared" si="58"/>
        <v>14</v>
      </c>
    </row>
    <row r="79" spans="1:55">
      <c r="A79" s="72">
        <f>'бланки '!D81</f>
        <v>76</v>
      </c>
      <c r="B79" s="73" t="str">
        <f>'Рейтинговая таблица организаций'!B79</f>
        <v>Муниципальное бюджетное образовательное учреждение «Северский лицей»</v>
      </c>
      <c r="C79" s="73" t="str">
        <f>'бланки '!A81</f>
        <v>ЗАТО Северск</v>
      </c>
      <c r="D79" s="72">
        <f>'Рейтинговая таблица организаций'!C79</f>
        <v>282</v>
      </c>
      <c r="E79" s="72">
        <f t="shared" si="30"/>
        <v>76</v>
      </c>
      <c r="F79" s="72" t="str">
        <f t="shared" si="31"/>
        <v>Муниципальное бюджетное образовательное учреждение «Северский лицей»</v>
      </c>
      <c r="G79" s="72">
        <f>'Рейтинговая таблица организаций'!Q79</f>
        <v>100</v>
      </c>
      <c r="H79" s="72">
        <f>'Рейтинговая таблица организаций'!R79</f>
        <v>100</v>
      </c>
      <c r="I79" s="72">
        <f>'Рейтинговая таблица организаций'!S79</f>
        <v>100</v>
      </c>
      <c r="J79" s="72">
        <f>'Рейтинговая таблица организаций'!T79</f>
        <v>100</v>
      </c>
      <c r="K79" s="72" t="str">
        <f t="shared" si="32"/>
        <v>1-274</v>
      </c>
      <c r="L79" s="72">
        <f t="shared" si="47"/>
        <v>1</v>
      </c>
      <c r="M79" s="72">
        <f t="shared" si="48"/>
        <v>274</v>
      </c>
      <c r="N79" s="72">
        <f t="shared" si="33"/>
        <v>76</v>
      </c>
      <c r="O79" s="72" t="str">
        <f t="shared" si="34"/>
        <v>Муниципальное бюджетное образовательное учреждение «Северский лицей»</v>
      </c>
      <c r="P79" s="72">
        <f>'Рейтинговая таблица организаций'!Z79</f>
        <v>100</v>
      </c>
      <c r="Q79" s="72">
        <f>'Рейтинговая таблица организаций'!AB79</f>
        <v>100</v>
      </c>
      <c r="R79" s="72">
        <f>'Рейтинговая таблица организаций'!AC79</f>
        <v>100</v>
      </c>
      <c r="S79" s="72" t="str">
        <f t="shared" si="35"/>
        <v>1-274</v>
      </c>
      <c r="T79" s="72">
        <f t="shared" si="49"/>
        <v>1</v>
      </c>
      <c r="U79" s="72">
        <f t="shared" si="50"/>
        <v>274</v>
      </c>
      <c r="V79" s="72">
        <f t="shared" si="36"/>
        <v>76</v>
      </c>
      <c r="W79" s="72" t="str">
        <f t="shared" si="37"/>
        <v>Муниципальное бюджетное образовательное учреждение «Северский лицей»</v>
      </c>
      <c r="X79" s="72">
        <f>'Рейтинговая таблица организаций'!AH79</f>
        <v>0</v>
      </c>
      <c r="Y79" s="72">
        <f>'Рейтинговая таблица организаций'!AI79</f>
        <v>60</v>
      </c>
      <c r="Z79" s="74">
        <f>'Рейтинговая таблица организаций'!AJ79</f>
        <v>100</v>
      </c>
      <c r="AA79" s="72">
        <f>'Рейтинговая таблица организаций'!AK79</f>
        <v>54</v>
      </c>
      <c r="AB79" s="72" t="str">
        <f t="shared" si="38"/>
        <v>246-265</v>
      </c>
      <c r="AC79" s="72">
        <f t="shared" si="51"/>
        <v>246</v>
      </c>
      <c r="AD79" s="72">
        <f t="shared" si="52"/>
        <v>20</v>
      </c>
      <c r="AE79" s="72">
        <f t="shared" si="39"/>
        <v>76</v>
      </c>
      <c r="AF79" s="72" t="str">
        <f t="shared" si="40"/>
        <v>Муниципальное бюджетное образовательное учреждение «Северский лицей»</v>
      </c>
      <c r="AG79" s="72">
        <f>'Рейтинговая таблица организаций'!AR79</f>
        <v>100</v>
      </c>
      <c r="AH79" s="72">
        <f>'Рейтинговая таблица организаций'!AS79</f>
        <v>100</v>
      </c>
      <c r="AI79" s="72">
        <f>'Рейтинговая таблица организаций'!AT79</f>
        <v>100</v>
      </c>
      <c r="AJ79" s="72">
        <f>'Рейтинговая таблица организаций'!AU79</f>
        <v>100</v>
      </c>
      <c r="AK79" s="72" t="str">
        <f t="shared" si="41"/>
        <v>1-274</v>
      </c>
      <c r="AL79" s="72">
        <f t="shared" si="53"/>
        <v>1</v>
      </c>
      <c r="AM79" s="72">
        <f t="shared" si="54"/>
        <v>274</v>
      </c>
      <c r="AN79" s="72">
        <f>'бланки '!D81</f>
        <v>76</v>
      </c>
      <c r="AO79" s="72" t="str">
        <f t="shared" si="42"/>
        <v>Муниципальное бюджетное образовательное учреждение «Северский лицей»</v>
      </c>
      <c r="AP79" s="72">
        <f>'Рейтинговая таблица организаций'!BB79</f>
        <v>100</v>
      </c>
      <c r="AQ79" s="72">
        <f>'Рейтинговая таблица организаций'!BC79</f>
        <v>100</v>
      </c>
      <c r="AR79" s="72">
        <f>'Рейтинговая таблица организаций'!BD79</f>
        <v>100</v>
      </c>
      <c r="AS79" s="72">
        <f>'Рейтинговая таблица организаций'!BE79</f>
        <v>100</v>
      </c>
      <c r="AT79" s="72" t="str">
        <f t="shared" si="43"/>
        <v>1-274</v>
      </c>
      <c r="AU79" s="72">
        <f t="shared" si="55"/>
        <v>1</v>
      </c>
      <c r="AV79" s="72">
        <f t="shared" si="56"/>
        <v>274</v>
      </c>
      <c r="AW79" s="75" t="str">
        <f t="shared" si="44"/>
        <v>ЗАТО Северск</v>
      </c>
      <c r="AX79" s="72">
        <f t="shared" si="45"/>
        <v>76</v>
      </c>
      <c r="AY79" s="72" t="str">
        <f t="shared" si="46"/>
        <v>Муниципальное бюджетное образовательное учреждение «Северский лицей»</v>
      </c>
      <c r="AZ79" s="72">
        <f>'Рейтинговая таблица организаций'!BF79</f>
        <v>90.8</v>
      </c>
      <c r="BA79" s="72" t="str">
        <f t="shared" si="59"/>
        <v>246-265</v>
      </c>
      <c r="BB79" s="72">
        <f t="shared" si="57"/>
        <v>246</v>
      </c>
      <c r="BC79" s="72">
        <f t="shared" si="58"/>
        <v>20</v>
      </c>
    </row>
    <row r="80" spans="1:55">
      <c r="A80" s="72">
        <f>'бланки '!D82</f>
        <v>77</v>
      </c>
      <c r="B80" s="73" t="str">
        <f>'Рейтинговая таблица организаций'!B80</f>
        <v>Муниципальное автономное образовательное учреждение «Средняя общеобразовательная школа № 80»</v>
      </c>
      <c r="C80" s="73" t="str">
        <f>'бланки '!A82</f>
        <v>ЗАТО Северск</v>
      </c>
      <c r="D80" s="72">
        <f>'Рейтинговая таблица организаций'!C80</f>
        <v>325</v>
      </c>
      <c r="E80" s="72">
        <f t="shared" si="30"/>
        <v>77</v>
      </c>
      <c r="F80" s="72" t="str">
        <f t="shared" si="31"/>
        <v>Муниципальное автономное образовательное учреждение «Средняя общеобразовательная школа № 80»</v>
      </c>
      <c r="G80" s="72">
        <f>'Рейтинговая таблица организаций'!Q80</f>
        <v>100</v>
      </c>
      <c r="H80" s="72">
        <f>'Рейтинговая таблица организаций'!R80</f>
        <v>100</v>
      </c>
      <c r="I80" s="72">
        <f>'Рейтинговая таблица организаций'!S80</f>
        <v>100</v>
      </c>
      <c r="J80" s="72">
        <f>'Рейтинговая таблица организаций'!T80</f>
        <v>100</v>
      </c>
      <c r="K80" s="72" t="str">
        <f t="shared" si="32"/>
        <v>1-274</v>
      </c>
      <c r="L80" s="72">
        <f t="shared" si="47"/>
        <v>1</v>
      </c>
      <c r="M80" s="72">
        <f t="shared" si="48"/>
        <v>274</v>
      </c>
      <c r="N80" s="72">
        <f t="shared" si="33"/>
        <v>77</v>
      </c>
      <c r="O80" s="72" t="str">
        <f t="shared" si="34"/>
        <v>Муниципальное автономное образовательное учреждение «Средняя общеобразовательная школа № 80»</v>
      </c>
      <c r="P80" s="72">
        <f>'Рейтинговая таблица организаций'!Z80</f>
        <v>100</v>
      </c>
      <c r="Q80" s="72">
        <f>'Рейтинговая таблица организаций'!AB80</f>
        <v>100</v>
      </c>
      <c r="R80" s="72">
        <f>'Рейтинговая таблица организаций'!AC80</f>
        <v>100</v>
      </c>
      <c r="S80" s="72" t="str">
        <f t="shared" si="35"/>
        <v>1-274</v>
      </c>
      <c r="T80" s="72">
        <f t="shared" si="49"/>
        <v>1</v>
      </c>
      <c r="U80" s="72">
        <f t="shared" si="50"/>
        <v>274</v>
      </c>
      <c r="V80" s="72">
        <f t="shared" si="36"/>
        <v>77</v>
      </c>
      <c r="W80" s="72" t="str">
        <f t="shared" si="37"/>
        <v>Муниципальное автономное образовательное учреждение «Средняя общеобразовательная школа № 80»</v>
      </c>
      <c r="X80" s="72">
        <f>'Рейтинговая таблица организаций'!AH80</f>
        <v>0</v>
      </c>
      <c r="Y80" s="72">
        <f>'Рейтинговая таблица организаций'!AI80</f>
        <v>100</v>
      </c>
      <c r="Z80" s="74">
        <f>'Рейтинговая таблица организаций'!AJ80</f>
        <v>100</v>
      </c>
      <c r="AA80" s="72">
        <f>'Рейтинговая таблица организаций'!AK80</f>
        <v>70</v>
      </c>
      <c r="AB80" s="72" t="str">
        <f t="shared" si="38"/>
        <v>129-146</v>
      </c>
      <c r="AC80" s="72">
        <f t="shared" si="51"/>
        <v>129</v>
      </c>
      <c r="AD80" s="72">
        <f t="shared" si="52"/>
        <v>18</v>
      </c>
      <c r="AE80" s="72">
        <f t="shared" si="39"/>
        <v>77</v>
      </c>
      <c r="AF80" s="72" t="str">
        <f t="shared" si="40"/>
        <v>Муниципальное автономное образовательное учреждение «Средняя общеобразовательная школа № 80»</v>
      </c>
      <c r="AG80" s="72">
        <f>'Рейтинговая таблица организаций'!AR80</f>
        <v>100</v>
      </c>
      <c r="AH80" s="72">
        <f>'Рейтинговая таблица организаций'!AS80</f>
        <v>100</v>
      </c>
      <c r="AI80" s="72">
        <f>'Рейтинговая таблица организаций'!AT80</f>
        <v>100</v>
      </c>
      <c r="AJ80" s="72">
        <f>'Рейтинговая таблица организаций'!AU80</f>
        <v>100</v>
      </c>
      <c r="AK80" s="72" t="str">
        <f t="shared" si="41"/>
        <v>1-274</v>
      </c>
      <c r="AL80" s="72">
        <f t="shared" si="53"/>
        <v>1</v>
      </c>
      <c r="AM80" s="72">
        <f t="shared" si="54"/>
        <v>274</v>
      </c>
      <c r="AN80" s="72">
        <f>'бланки '!D82</f>
        <v>77</v>
      </c>
      <c r="AO80" s="72" t="str">
        <f t="shared" si="42"/>
        <v>Муниципальное автономное образовательное учреждение «Средняя общеобразовательная школа № 80»</v>
      </c>
      <c r="AP80" s="72">
        <f>'Рейтинговая таблица организаций'!BB80</f>
        <v>100</v>
      </c>
      <c r="AQ80" s="72">
        <f>'Рейтинговая таблица организаций'!BC80</f>
        <v>100</v>
      </c>
      <c r="AR80" s="72">
        <f>'Рейтинговая таблица организаций'!BD80</f>
        <v>100</v>
      </c>
      <c r="AS80" s="72">
        <f>'Рейтинговая таблица организаций'!BE80</f>
        <v>100</v>
      </c>
      <c r="AT80" s="72" t="str">
        <f t="shared" si="43"/>
        <v>1-274</v>
      </c>
      <c r="AU80" s="72">
        <f t="shared" si="55"/>
        <v>1</v>
      </c>
      <c r="AV80" s="72">
        <f t="shared" si="56"/>
        <v>274</v>
      </c>
      <c r="AW80" s="75" t="str">
        <f t="shared" si="44"/>
        <v>ЗАТО Северск</v>
      </c>
      <c r="AX80" s="72">
        <f t="shared" si="45"/>
        <v>77</v>
      </c>
      <c r="AY80" s="72" t="str">
        <f t="shared" si="46"/>
        <v>Муниципальное автономное образовательное учреждение «Средняя общеобразовательная школа № 80»</v>
      </c>
      <c r="AZ80" s="72">
        <f>'Рейтинговая таблица организаций'!BF80</f>
        <v>94</v>
      </c>
      <c r="BA80" s="72" t="str">
        <f t="shared" si="59"/>
        <v>129-146</v>
      </c>
      <c r="BB80" s="72">
        <f t="shared" si="57"/>
        <v>129</v>
      </c>
      <c r="BC80" s="72">
        <f t="shared" si="58"/>
        <v>18</v>
      </c>
    </row>
    <row r="81" spans="1:55">
      <c r="A81" s="72">
        <f>'бланки '!D83</f>
        <v>78</v>
      </c>
      <c r="B81" s="73" t="str">
        <f>'Рейтинговая таблица организаций'!B81</f>
        <v>Муниципальное бюджетное образовательное учреждение 2Средняя общеобразовательная школа № 83»</v>
      </c>
      <c r="C81" s="73" t="str">
        <f>'бланки '!A83</f>
        <v>ЗАТО Северск</v>
      </c>
      <c r="D81" s="72">
        <f>'Рейтинговая таблица организаций'!C81</f>
        <v>382</v>
      </c>
      <c r="E81" s="72">
        <f t="shared" si="30"/>
        <v>78</v>
      </c>
      <c r="F81" s="72" t="str">
        <f t="shared" si="31"/>
        <v>Муниципальное бюджетное образовательное учреждение 2Средняя общеобразовательная школа № 83»</v>
      </c>
      <c r="G81" s="72">
        <f>'Рейтинговая таблица организаций'!Q81</f>
        <v>100</v>
      </c>
      <c r="H81" s="72">
        <f>'Рейтинговая таблица организаций'!R81</f>
        <v>100</v>
      </c>
      <c r="I81" s="72">
        <f>'Рейтинговая таблица организаций'!S81</f>
        <v>100</v>
      </c>
      <c r="J81" s="72">
        <f>'Рейтинговая таблица организаций'!T81</f>
        <v>100</v>
      </c>
      <c r="K81" s="72" t="str">
        <f t="shared" si="32"/>
        <v>1-274</v>
      </c>
      <c r="L81" s="72">
        <f t="shared" si="47"/>
        <v>1</v>
      </c>
      <c r="M81" s="72">
        <f t="shared" si="48"/>
        <v>274</v>
      </c>
      <c r="N81" s="72">
        <f t="shared" si="33"/>
        <v>78</v>
      </c>
      <c r="O81" s="72" t="str">
        <f t="shared" si="34"/>
        <v>Муниципальное бюджетное образовательное учреждение 2Средняя общеобразовательная школа № 83»</v>
      </c>
      <c r="P81" s="72">
        <f>'Рейтинговая таблица организаций'!Z81</f>
        <v>100</v>
      </c>
      <c r="Q81" s="72">
        <f>'Рейтинговая таблица организаций'!AB81</f>
        <v>100</v>
      </c>
      <c r="R81" s="72">
        <f>'Рейтинговая таблица организаций'!AC81</f>
        <v>100</v>
      </c>
      <c r="S81" s="72" t="str">
        <f t="shared" si="35"/>
        <v>1-274</v>
      </c>
      <c r="T81" s="72">
        <f t="shared" si="49"/>
        <v>1</v>
      </c>
      <c r="U81" s="72">
        <f t="shared" si="50"/>
        <v>274</v>
      </c>
      <c r="V81" s="72">
        <f t="shared" si="36"/>
        <v>78</v>
      </c>
      <c r="W81" s="72" t="str">
        <f t="shared" si="37"/>
        <v>Муниципальное бюджетное образовательное учреждение 2Средняя общеобразовательная школа № 83»</v>
      </c>
      <c r="X81" s="72">
        <f>'Рейтинговая таблица организаций'!AH81</f>
        <v>60</v>
      </c>
      <c r="Y81" s="72">
        <f>'Рейтинговая таблица организаций'!AI81</f>
        <v>100</v>
      </c>
      <c r="Z81" s="74">
        <f>'Рейтинговая таблица организаций'!AJ81</f>
        <v>100</v>
      </c>
      <c r="AA81" s="72">
        <f>'Рейтинговая таблица организаций'!AK81</f>
        <v>88</v>
      </c>
      <c r="AB81" s="72" t="str">
        <f t="shared" si="38"/>
        <v>33-43</v>
      </c>
      <c r="AC81" s="72">
        <f t="shared" si="51"/>
        <v>33</v>
      </c>
      <c r="AD81" s="72">
        <f t="shared" si="52"/>
        <v>11</v>
      </c>
      <c r="AE81" s="72">
        <f t="shared" si="39"/>
        <v>78</v>
      </c>
      <c r="AF81" s="72" t="str">
        <f t="shared" si="40"/>
        <v>Муниципальное бюджетное образовательное учреждение 2Средняя общеобразовательная школа № 83»</v>
      </c>
      <c r="AG81" s="72">
        <f>'Рейтинговая таблица организаций'!AR81</f>
        <v>100</v>
      </c>
      <c r="AH81" s="72">
        <f>'Рейтинговая таблица организаций'!AS81</f>
        <v>100</v>
      </c>
      <c r="AI81" s="72">
        <f>'Рейтинговая таблица организаций'!AT81</f>
        <v>100</v>
      </c>
      <c r="AJ81" s="72">
        <f>'Рейтинговая таблица организаций'!AU81</f>
        <v>100</v>
      </c>
      <c r="AK81" s="72" t="str">
        <f t="shared" si="41"/>
        <v>1-274</v>
      </c>
      <c r="AL81" s="72">
        <f t="shared" si="53"/>
        <v>1</v>
      </c>
      <c r="AM81" s="72">
        <f t="shared" si="54"/>
        <v>274</v>
      </c>
      <c r="AN81" s="72">
        <f>'бланки '!D83</f>
        <v>78</v>
      </c>
      <c r="AO81" s="72" t="str">
        <f t="shared" si="42"/>
        <v>Муниципальное бюджетное образовательное учреждение 2Средняя общеобразовательная школа № 83»</v>
      </c>
      <c r="AP81" s="72">
        <f>'Рейтинговая таблица организаций'!BB81</f>
        <v>100</v>
      </c>
      <c r="AQ81" s="72">
        <f>'Рейтинговая таблица организаций'!BC81</f>
        <v>100</v>
      </c>
      <c r="AR81" s="72">
        <f>'Рейтинговая таблица организаций'!BD81</f>
        <v>100</v>
      </c>
      <c r="AS81" s="72">
        <f>'Рейтинговая таблица организаций'!BE81</f>
        <v>100</v>
      </c>
      <c r="AT81" s="72" t="str">
        <f t="shared" si="43"/>
        <v>1-274</v>
      </c>
      <c r="AU81" s="72">
        <f t="shared" si="55"/>
        <v>1</v>
      </c>
      <c r="AV81" s="72">
        <f t="shared" si="56"/>
        <v>274</v>
      </c>
      <c r="AW81" s="75" t="str">
        <f t="shared" si="44"/>
        <v>ЗАТО Северск</v>
      </c>
      <c r="AX81" s="72">
        <f t="shared" si="45"/>
        <v>78</v>
      </c>
      <c r="AY81" s="72" t="str">
        <f t="shared" si="46"/>
        <v>Муниципальное бюджетное образовательное учреждение 2Средняя общеобразовательная школа № 83»</v>
      </c>
      <c r="AZ81" s="72">
        <f>'Рейтинговая таблица организаций'!BF81</f>
        <v>97.6</v>
      </c>
      <c r="BA81" s="72" t="str">
        <f t="shared" si="59"/>
        <v>33-43</v>
      </c>
      <c r="BB81" s="72">
        <f t="shared" si="57"/>
        <v>33</v>
      </c>
      <c r="BC81" s="72">
        <f t="shared" si="58"/>
        <v>11</v>
      </c>
    </row>
    <row r="82" spans="1:55">
      <c r="A82" s="72">
        <f>'бланки '!D84</f>
        <v>79</v>
      </c>
      <c r="B82" s="73" t="str">
        <f>'Рейтинговая таблица организаций'!B82</f>
        <v>Муниципальное бюджетное образовательное учреждение "Средняя общеобразовательная школа №198"</v>
      </c>
      <c r="C82" s="73" t="str">
        <f>'бланки '!A84</f>
        <v>ЗАТО Северск</v>
      </c>
      <c r="D82" s="72">
        <f>'Рейтинговая таблица организаций'!C82</f>
        <v>600</v>
      </c>
      <c r="E82" s="72">
        <f t="shared" si="30"/>
        <v>79</v>
      </c>
      <c r="F82" s="72" t="str">
        <f t="shared" si="31"/>
        <v>Муниципальное бюджетное образовательное учреждение "Средняя общеобразовательная школа №198"</v>
      </c>
      <c r="G82" s="72">
        <f>'Рейтинговая таблица организаций'!Q82</f>
        <v>100</v>
      </c>
      <c r="H82" s="72">
        <f>'Рейтинговая таблица организаций'!R82</f>
        <v>100</v>
      </c>
      <c r="I82" s="72">
        <f>'Рейтинговая таблица организаций'!S82</f>
        <v>100</v>
      </c>
      <c r="J82" s="72">
        <f>'Рейтинговая таблица организаций'!T82</f>
        <v>100</v>
      </c>
      <c r="K82" s="72" t="str">
        <f t="shared" si="32"/>
        <v>1-274</v>
      </c>
      <c r="L82" s="72">
        <f t="shared" si="47"/>
        <v>1</v>
      </c>
      <c r="M82" s="72">
        <f t="shared" si="48"/>
        <v>274</v>
      </c>
      <c r="N82" s="72">
        <f t="shared" si="33"/>
        <v>79</v>
      </c>
      <c r="O82" s="72" t="str">
        <f t="shared" si="34"/>
        <v>Муниципальное бюджетное образовательное учреждение "Средняя общеобразовательная школа №198"</v>
      </c>
      <c r="P82" s="72">
        <f>'Рейтинговая таблица организаций'!Z82</f>
        <v>100</v>
      </c>
      <c r="Q82" s="72">
        <f>'Рейтинговая таблица организаций'!AB82</f>
        <v>100</v>
      </c>
      <c r="R82" s="72">
        <f>'Рейтинговая таблица организаций'!AC82</f>
        <v>100</v>
      </c>
      <c r="S82" s="72" t="str">
        <f t="shared" si="35"/>
        <v>1-274</v>
      </c>
      <c r="T82" s="72">
        <f t="shared" si="49"/>
        <v>1</v>
      </c>
      <c r="U82" s="72">
        <f t="shared" si="50"/>
        <v>274</v>
      </c>
      <c r="V82" s="72">
        <f t="shared" si="36"/>
        <v>79</v>
      </c>
      <c r="W82" s="72" t="str">
        <f t="shared" si="37"/>
        <v>Муниципальное бюджетное образовательное учреждение "Средняя общеобразовательная школа №198"</v>
      </c>
      <c r="X82" s="72">
        <f>'Рейтинговая таблица организаций'!AH82</f>
        <v>60</v>
      </c>
      <c r="Y82" s="72">
        <f>'Рейтинговая таблица организаций'!AI82</f>
        <v>100</v>
      </c>
      <c r="Z82" s="74">
        <f>'Рейтинговая таблица организаций'!AJ82</f>
        <v>100</v>
      </c>
      <c r="AA82" s="72">
        <f>'Рейтинговая таблица организаций'!AK82</f>
        <v>88</v>
      </c>
      <c r="AB82" s="72" t="str">
        <f t="shared" si="38"/>
        <v>33-43</v>
      </c>
      <c r="AC82" s="72">
        <f t="shared" si="51"/>
        <v>33</v>
      </c>
      <c r="AD82" s="72">
        <f t="shared" si="52"/>
        <v>11</v>
      </c>
      <c r="AE82" s="72">
        <f t="shared" si="39"/>
        <v>79</v>
      </c>
      <c r="AF82" s="72" t="str">
        <f t="shared" si="40"/>
        <v>Муниципальное бюджетное образовательное учреждение "Средняя общеобразовательная школа №198"</v>
      </c>
      <c r="AG82" s="72">
        <f>'Рейтинговая таблица организаций'!AR82</f>
        <v>100</v>
      </c>
      <c r="AH82" s="72">
        <f>'Рейтинговая таблица организаций'!AS82</f>
        <v>100</v>
      </c>
      <c r="AI82" s="72">
        <f>'Рейтинговая таблица организаций'!AT82</f>
        <v>100</v>
      </c>
      <c r="AJ82" s="72">
        <f>'Рейтинговая таблица организаций'!AU82</f>
        <v>100</v>
      </c>
      <c r="AK82" s="72" t="str">
        <f t="shared" si="41"/>
        <v>1-274</v>
      </c>
      <c r="AL82" s="72">
        <f t="shared" si="53"/>
        <v>1</v>
      </c>
      <c r="AM82" s="72">
        <f t="shared" si="54"/>
        <v>274</v>
      </c>
      <c r="AN82" s="72">
        <f>'бланки '!D84</f>
        <v>79</v>
      </c>
      <c r="AO82" s="72" t="str">
        <f t="shared" si="42"/>
        <v>Муниципальное бюджетное образовательное учреждение "Средняя общеобразовательная школа №198"</v>
      </c>
      <c r="AP82" s="72">
        <f>'Рейтинговая таблица организаций'!BB82</f>
        <v>100</v>
      </c>
      <c r="AQ82" s="72">
        <f>'Рейтинговая таблица организаций'!BC82</f>
        <v>100</v>
      </c>
      <c r="AR82" s="72">
        <f>'Рейтинговая таблица организаций'!BD82</f>
        <v>100</v>
      </c>
      <c r="AS82" s="72">
        <f>'Рейтинговая таблица организаций'!BE82</f>
        <v>100</v>
      </c>
      <c r="AT82" s="72" t="str">
        <f t="shared" si="43"/>
        <v>1-274</v>
      </c>
      <c r="AU82" s="72">
        <f t="shared" si="55"/>
        <v>1</v>
      </c>
      <c r="AV82" s="72">
        <f t="shared" si="56"/>
        <v>274</v>
      </c>
      <c r="AW82" s="75" t="str">
        <f t="shared" si="44"/>
        <v>ЗАТО Северск</v>
      </c>
      <c r="AX82" s="72">
        <f t="shared" si="45"/>
        <v>79</v>
      </c>
      <c r="AY82" s="72" t="str">
        <f t="shared" si="46"/>
        <v>Муниципальное бюджетное образовательное учреждение "Средняя общеобразовательная школа №198"</v>
      </c>
      <c r="AZ82" s="72">
        <f>'Рейтинговая таблица организаций'!BF82</f>
        <v>97.6</v>
      </c>
      <c r="BA82" s="72" t="str">
        <f t="shared" si="59"/>
        <v>33-43</v>
      </c>
      <c r="BB82" s="72">
        <f t="shared" si="57"/>
        <v>33</v>
      </c>
      <c r="BC82" s="72">
        <f t="shared" si="58"/>
        <v>11</v>
      </c>
    </row>
    <row r="83" spans="1:55">
      <c r="A83" s="72">
        <f>'бланки '!D85</f>
        <v>80</v>
      </c>
      <c r="B83" s="73" t="str">
        <f>'Рейтинговая таблица организаций'!B83</f>
        <v>Муниципальное бюджетное образовательное учреждение «Средняя общеобразовательная школа №89»</v>
      </c>
      <c r="C83" s="73" t="str">
        <f>'бланки '!A85</f>
        <v>ЗАТО Северск</v>
      </c>
      <c r="D83" s="72">
        <f>'Рейтинговая таблица организаций'!C83</f>
        <v>322</v>
      </c>
      <c r="E83" s="72">
        <f t="shared" si="30"/>
        <v>80</v>
      </c>
      <c r="F83" s="72" t="str">
        <f t="shared" si="31"/>
        <v>Муниципальное бюджетное образовательное учреждение «Средняя общеобразовательная школа №89»</v>
      </c>
      <c r="G83" s="72">
        <f>'Рейтинговая таблица организаций'!Q83</f>
        <v>100</v>
      </c>
      <c r="H83" s="72">
        <f>'Рейтинговая таблица организаций'!R83</f>
        <v>100</v>
      </c>
      <c r="I83" s="72">
        <f>'Рейтинговая таблица организаций'!S83</f>
        <v>100</v>
      </c>
      <c r="J83" s="72">
        <f>'Рейтинговая таблица организаций'!T83</f>
        <v>100</v>
      </c>
      <c r="K83" s="72" t="str">
        <f t="shared" si="32"/>
        <v>1-274</v>
      </c>
      <c r="L83" s="72">
        <f t="shared" si="47"/>
        <v>1</v>
      </c>
      <c r="M83" s="72">
        <f t="shared" si="48"/>
        <v>274</v>
      </c>
      <c r="N83" s="72">
        <f t="shared" si="33"/>
        <v>80</v>
      </c>
      <c r="O83" s="72" t="str">
        <f t="shared" si="34"/>
        <v>Муниципальное бюджетное образовательное учреждение «Средняя общеобразовательная школа №89»</v>
      </c>
      <c r="P83" s="72">
        <f>'Рейтинговая таблица организаций'!Z83</f>
        <v>100</v>
      </c>
      <c r="Q83" s="72">
        <f>'Рейтинговая таблица организаций'!AB83</f>
        <v>100</v>
      </c>
      <c r="R83" s="72">
        <f>'Рейтинговая таблица организаций'!AC83</f>
        <v>100</v>
      </c>
      <c r="S83" s="72" t="str">
        <f t="shared" si="35"/>
        <v>1-274</v>
      </c>
      <c r="T83" s="72">
        <f t="shared" si="49"/>
        <v>1</v>
      </c>
      <c r="U83" s="72">
        <f t="shared" si="50"/>
        <v>274</v>
      </c>
      <c r="V83" s="72">
        <f t="shared" si="36"/>
        <v>80</v>
      </c>
      <c r="W83" s="72" t="str">
        <f t="shared" si="37"/>
        <v>Муниципальное бюджетное образовательное учреждение «Средняя общеобразовательная школа №89»</v>
      </c>
      <c r="X83" s="72">
        <f>'Рейтинговая таблица организаций'!AH83</f>
        <v>80</v>
      </c>
      <c r="Y83" s="72">
        <f>'Рейтинговая таблица организаций'!AI83</f>
        <v>80</v>
      </c>
      <c r="Z83" s="74">
        <f>'Рейтинговая таблица организаций'!AJ83</f>
        <v>100</v>
      </c>
      <c r="AA83" s="72">
        <f>'Рейтинговая таблица организаций'!AK83</f>
        <v>86</v>
      </c>
      <c r="AB83" s="72" t="str">
        <f t="shared" si="38"/>
        <v>44-48</v>
      </c>
      <c r="AC83" s="72">
        <f t="shared" si="51"/>
        <v>44</v>
      </c>
      <c r="AD83" s="72">
        <f t="shared" si="52"/>
        <v>5</v>
      </c>
      <c r="AE83" s="72">
        <f t="shared" si="39"/>
        <v>80</v>
      </c>
      <c r="AF83" s="72" t="str">
        <f t="shared" si="40"/>
        <v>Муниципальное бюджетное образовательное учреждение «Средняя общеобразовательная школа №89»</v>
      </c>
      <c r="AG83" s="72">
        <f>'Рейтинговая таблица организаций'!AR83</f>
        <v>100</v>
      </c>
      <c r="AH83" s="72">
        <f>'Рейтинговая таблица организаций'!AS83</f>
        <v>100</v>
      </c>
      <c r="AI83" s="72">
        <f>'Рейтинговая таблица организаций'!AT83</f>
        <v>100</v>
      </c>
      <c r="AJ83" s="72">
        <f>'Рейтинговая таблица организаций'!AU83</f>
        <v>100</v>
      </c>
      <c r="AK83" s="72" t="str">
        <f t="shared" si="41"/>
        <v>1-274</v>
      </c>
      <c r="AL83" s="72">
        <f t="shared" si="53"/>
        <v>1</v>
      </c>
      <c r="AM83" s="72">
        <f t="shared" si="54"/>
        <v>274</v>
      </c>
      <c r="AN83" s="72">
        <f>'бланки '!D85</f>
        <v>80</v>
      </c>
      <c r="AO83" s="72" t="str">
        <f t="shared" si="42"/>
        <v>Муниципальное бюджетное образовательное учреждение «Средняя общеобразовательная школа №89»</v>
      </c>
      <c r="AP83" s="72">
        <f>'Рейтинговая таблица организаций'!BB83</f>
        <v>100</v>
      </c>
      <c r="AQ83" s="72">
        <f>'Рейтинговая таблица организаций'!BC83</f>
        <v>100</v>
      </c>
      <c r="AR83" s="72">
        <f>'Рейтинговая таблица организаций'!BD83</f>
        <v>100</v>
      </c>
      <c r="AS83" s="72">
        <f>'Рейтинговая таблица организаций'!BE83</f>
        <v>100</v>
      </c>
      <c r="AT83" s="72" t="str">
        <f t="shared" si="43"/>
        <v>1-274</v>
      </c>
      <c r="AU83" s="72">
        <f t="shared" si="55"/>
        <v>1</v>
      </c>
      <c r="AV83" s="72">
        <f t="shared" si="56"/>
        <v>274</v>
      </c>
      <c r="AW83" s="75" t="str">
        <f t="shared" si="44"/>
        <v>ЗАТО Северск</v>
      </c>
      <c r="AX83" s="72">
        <f t="shared" si="45"/>
        <v>80</v>
      </c>
      <c r="AY83" s="72" t="str">
        <f t="shared" si="46"/>
        <v>Муниципальное бюджетное образовательное учреждение «Средняя общеобразовательная школа №89»</v>
      </c>
      <c r="AZ83" s="72">
        <f>'Рейтинговая таблица организаций'!BF83</f>
        <v>97.2</v>
      </c>
      <c r="BA83" s="72" t="str">
        <f t="shared" si="59"/>
        <v>44-48</v>
      </c>
      <c r="BB83" s="72">
        <f t="shared" si="57"/>
        <v>44</v>
      </c>
      <c r="BC83" s="72">
        <f t="shared" si="58"/>
        <v>5</v>
      </c>
    </row>
    <row r="84" spans="1:55">
      <c r="A84" s="72">
        <f>'бланки '!D86</f>
        <v>81</v>
      </c>
      <c r="B84" s="73" t="str">
        <f>'Рейтинговая таблица организаций'!B84</f>
        <v>Муниципальное бюджетное образовательное учреждение «Северская школа-интернат для обучающихся с ограниченными возможностями здоровья»</v>
      </c>
      <c r="C84" s="73" t="str">
        <f>'бланки '!A86</f>
        <v>ЗАТО Северск</v>
      </c>
      <c r="D84" s="72">
        <f>'Рейтинговая таблица организаций'!C84</f>
        <v>85</v>
      </c>
      <c r="E84" s="72">
        <f t="shared" si="30"/>
        <v>81</v>
      </c>
      <c r="F84" s="72" t="str">
        <f t="shared" si="31"/>
        <v>Муниципальное бюджетное образовательное учреждение «Северская школа-интернат для обучающихся с ограниченными возможностями здоровья»</v>
      </c>
      <c r="G84" s="72">
        <f>'Рейтинговая таблица организаций'!Q84</f>
        <v>100</v>
      </c>
      <c r="H84" s="72">
        <f>'Рейтинговая таблица организаций'!R84</f>
        <v>100</v>
      </c>
      <c r="I84" s="72">
        <f>'Рейтинговая таблица организаций'!S84</f>
        <v>100</v>
      </c>
      <c r="J84" s="72">
        <f>'Рейтинговая таблица организаций'!T84</f>
        <v>100</v>
      </c>
      <c r="K84" s="72" t="str">
        <f t="shared" si="32"/>
        <v>1-274</v>
      </c>
      <c r="L84" s="72">
        <f t="shared" si="47"/>
        <v>1</v>
      </c>
      <c r="M84" s="72">
        <f t="shared" si="48"/>
        <v>274</v>
      </c>
      <c r="N84" s="72">
        <f t="shared" si="33"/>
        <v>81</v>
      </c>
      <c r="O84" s="72" t="str">
        <f t="shared" si="34"/>
        <v>Муниципальное бюджетное образовательное учреждение «Северская школа-интернат для обучающихся с ограниченными возможностями здоровья»</v>
      </c>
      <c r="P84" s="72">
        <f>'Рейтинговая таблица организаций'!Z84</f>
        <v>100</v>
      </c>
      <c r="Q84" s="72">
        <f>'Рейтинговая таблица организаций'!AB84</f>
        <v>100</v>
      </c>
      <c r="R84" s="72">
        <f>'Рейтинговая таблица организаций'!AC84</f>
        <v>100</v>
      </c>
      <c r="S84" s="72" t="str">
        <f t="shared" si="35"/>
        <v>1-274</v>
      </c>
      <c r="T84" s="72">
        <f t="shared" si="49"/>
        <v>1</v>
      </c>
      <c r="U84" s="72">
        <f t="shared" si="50"/>
        <v>274</v>
      </c>
      <c r="V84" s="72">
        <f t="shared" si="36"/>
        <v>81</v>
      </c>
      <c r="W84" s="72" t="str">
        <f t="shared" si="37"/>
        <v>Муниципальное бюджетное образовательное учреждение «Северская школа-интернат для обучающихся с ограниченными возможностями здоровья»</v>
      </c>
      <c r="X84" s="72">
        <f>'Рейтинговая таблица организаций'!AH84</f>
        <v>80</v>
      </c>
      <c r="Y84" s="72">
        <f>'Рейтинговая таблица организаций'!AI84</f>
        <v>100</v>
      </c>
      <c r="Z84" s="74">
        <f>'Рейтинговая таблица организаций'!AJ84</f>
        <v>100</v>
      </c>
      <c r="AA84" s="72">
        <f>'Рейтинговая таблица организаций'!AK84</f>
        <v>94</v>
      </c>
      <c r="AB84" s="72" t="str">
        <f t="shared" si="38"/>
        <v>12-25</v>
      </c>
      <c r="AC84" s="72">
        <f t="shared" si="51"/>
        <v>12</v>
      </c>
      <c r="AD84" s="72">
        <f t="shared" si="52"/>
        <v>14</v>
      </c>
      <c r="AE84" s="72">
        <f t="shared" si="39"/>
        <v>81</v>
      </c>
      <c r="AF84" s="72" t="str">
        <f t="shared" si="40"/>
        <v>Муниципальное бюджетное образовательное учреждение «Северская школа-интернат для обучающихся с ограниченными возможностями здоровья»</v>
      </c>
      <c r="AG84" s="72">
        <f>'Рейтинговая таблица организаций'!AR84</f>
        <v>100</v>
      </c>
      <c r="AH84" s="72">
        <f>'Рейтинговая таблица организаций'!AS84</f>
        <v>100</v>
      </c>
      <c r="AI84" s="72">
        <f>'Рейтинговая таблица организаций'!AT84</f>
        <v>100</v>
      </c>
      <c r="AJ84" s="72">
        <f>'Рейтинговая таблица организаций'!AU84</f>
        <v>100</v>
      </c>
      <c r="AK84" s="72" t="str">
        <f t="shared" si="41"/>
        <v>1-274</v>
      </c>
      <c r="AL84" s="72">
        <f t="shared" si="53"/>
        <v>1</v>
      </c>
      <c r="AM84" s="72">
        <f t="shared" si="54"/>
        <v>274</v>
      </c>
      <c r="AN84" s="72">
        <f>'бланки '!D86</f>
        <v>81</v>
      </c>
      <c r="AO84" s="72" t="str">
        <f t="shared" si="42"/>
        <v>Муниципальное бюджетное образовательное учреждение «Северская школа-интернат для обучающихся с ограниченными возможностями здоровья»</v>
      </c>
      <c r="AP84" s="72">
        <f>'Рейтинговая таблица организаций'!BB84</f>
        <v>100</v>
      </c>
      <c r="AQ84" s="72">
        <f>'Рейтинговая таблица организаций'!BC84</f>
        <v>100</v>
      </c>
      <c r="AR84" s="72">
        <f>'Рейтинговая таблица организаций'!BD84</f>
        <v>100</v>
      </c>
      <c r="AS84" s="72">
        <f>'Рейтинговая таблица организаций'!BE84</f>
        <v>100</v>
      </c>
      <c r="AT84" s="72" t="str">
        <f t="shared" si="43"/>
        <v>1-274</v>
      </c>
      <c r="AU84" s="72">
        <f t="shared" si="55"/>
        <v>1</v>
      </c>
      <c r="AV84" s="72">
        <f t="shared" si="56"/>
        <v>274</v>
      </c>
      <c r="AW84" s="75" t="str">
        <f t="shared" si="44"/>
        <v>ЗАТО Северск</v>
      </c>
      <c r="AX84" s="72">
        <f t="shared" si="45"/>
        <v>81</v>
      </c>
      <c r="AY84" s="72" t="str">
        <f t="shared" si="46"/>
        <v>Муниципальное бюджетное образовательное учреждение «Северская школа-интернат для обучающихся с ограниченными возможностями здоровья»</v>
      </c>
      <c r="AZ84" s="72">
        <f>'Рейтинговая таблица организаций'!BF84</f>
        <v>98.8</v>
      </c>
      <c r="BA84" s="72" t="str">
        <f t="shared" si="59"/>
        <v>12-25</v>
      </c>
      <c r="BB84" s="72">
        <f t="shared" si="57"/>
        <v>12</v>
      </c>
      <c r="BC84" s="72">
        <f t="shared" si="58"/>
        <v>14</v>
      </c>
    </row>
    <row r="85" spans="1:55">
      <c r="A85" s="72">
        <f>'бланки '!D87</f>
        <v>82</v>
      </c>
      <c r="B85" s="73" t="str">
        <f>'Рейтинговая таблица организаций'!B85</f>
        <v>Муниципальное автономное образовательное учреждение «Северский физико-математический лицей»</v>
      </c>
      <c r="C85" s="73" t="str">
        <f>'бланки '!A87</f>
        <v>ЗАТО Северск</v>
      </c>
      <c r="D85" s="72">
        <f>'Рейтинговая таблица организаций'!C85</f>
        <v>288</v>
      </c>
      <c r="E85" s="72">
        <f t="shared" si="30"/>
        <v>82</v>
      </c>
      <c r="F85" s="72" t="str">
        <f t="shared" si="31"/>
        <v>Муниципальное автономное образовательное учреждение «Северский физико-математический лицей»</v>
      </c>
      <c r="G85" s="72">
        <f>'Рейтинговая таблица организаций'!Q85</f>
        <v>100</v>
      </c>
      <c r="H85" s="72">
        <f>'Рейтинговая таблица организаций'!R85</f>
        <v>100</v>
      </c>
      <c r="I85" s="72">
        <f>'Рейтинговая таблица организаций'!S85</f>
        <v>100</v>
      </c>
      <c r="J85" s="72">
        <f>'Рейтинговая таблица организаций'!T85</f>
        <v>100</v>
      </c>
      <c r="K85" s="72" t="str">
        <f t="shared" si="32"/>
        <v>1-274</v>
      </c>
      <c r="L85" s="72">
        <f t="shared" si="47"/>
        <v>1</v>
      </c>
      <c r="M85" s="72">
        <f t="shared" si="48"/>
        <v>274</v>
      </c>
      <c r="N85" s="72">
        <f t="shared" si="33"/>
        <v>82</v>
      </c>
      <c r="O85" s="72" t="str">
        <f t="shared" si="34"/>
        <v>Муниципальное автономное образовательное учреждение «Северский физико-математический лицей»</v>
      </c>
      <c r="P85" s="72">
        <f>'Рейтинговая таблица организаций'!Z85</f>
        <v>100</v>
      </c>
      <c r="Q85" s="72">
        <f>'Рейтинговая таблица организаций'!AB85</f>
        <v>100</v>
      </c>
      <c r="R85" s="72">
        <f>'Рейтинговая таблица организаций'!AC85</f>
        <v>100</v>
      </c>
      <c r="S85" s="72" t="str">
        <f t="shared" si="35"/>
        <v>1-274</v>
      </c>
      <c r="T85" s="72">
        <f t="shared" si="49"/>
        <v>1</v>
      </c>
      <c r="U85" s="72">
        <f t="shared" si="50"/>
        <v>274</v>
      </c>
      <c r="V85" s="72">
        <f t="shared" si="36"/>
        <v>82</v>
      </c>
      <c r="W85" s="72" t="str">
        <f t="shared" si="37"/>
        <v>Муниципальное автономное образовательное учреждение «Северский физико-математический лицей»</v>
      </c>
      <c r="X85" s="72">
        <f>'Рейтинговая таблица организаций'!AH85</f>
        <v>40</v>
      </c>
      <c r="Y85" s="72">
        <f>'Рейтинговая таблица организаций'!AI85</f>
        <v>60</v>
      </c>
      <c r="Z85" s="74">
        <f>'Рейтинговая таблица организаций'!AJ85</f>
        <v>100</v>
      </c>
      <c r="AA85" s="72">
        <f>'Рейтинговая таблица организаций'!AK85</f>
        <v>66</v>
      </c>
      <c r="AB85" s="72" t="str">
        <f t="shared" si="38"/>
        <v>174-198</v>
      </c>
      <c r="AC85" s="72">
        <f t="shared" si="51"/>
        <v>174</v>
      </c>
      <c r="AD85" s="72">
        <f t="shared" si="52"/>
        <v>25</v>
      </c>
      <c r="AE85" s="72">
        <f t="shared" si="39"/>
        <v>82</v>
      </c>
      <c r="AF85" s="72" t="str">
        <f t="shared" si="40"/>
        <v>Муниципальное автономное образовательное учреждение «Северский физико-математический лицей»</v>
      </c>
      <c r="AG85" s="72">
        <f>'Рейтинговая таблица организаций'!AR85</f>
        <v>100</v>
      </c>
      <c r="AH85" s="72">
        <f>'Рейтинговая таблица организаций'!AS85</f>
        <v>100</v>
      </c>
      <c r="AI85" s="72">
        <f>'Рейтинговая таблица организаций'!AT85</f>
        <v>100</v>
      </c>
      <c r="AJ85" s="72">
        <f>'Рейтинговая таблица организаций'!AU85</f>
        <v>100</v>
      </c>
      <c r="AK85" s="72" t="str">
        <f t="shared" si="41"/>
        <v>1-274</v>
      </c>
      <c r="AL85" s="72">
        <f t="shared" si="53"/>
        <v>1</v>
      </c>
      <c r="AM85" s="72">
        <f t="shared" si="54"/>
        <v>274</v>
      </c>
      <c r="AN85" s="72">
        <f>'бланки '!D87</f>
        <v>82</v>
      </c>
      <c r="AO85" s="72" t="str">
        <f t="shared" si="42"/>
        <v>Муниципальное автономное образовательное учреждение «Северский физико-математический лицей»</v>
      </c>
      <c r="AP85" s="72">
        <f>'Рейтинговая таблица организаций'!BB85</f>
        <v>100</v>
      </c>
      <c r="AQ85" s="72">
        <f>'Рейтинговая таблица организаций'!BC85</f>
        <v>100</v>
      </c>
      <c r="AR85" s="72">
        <f>'Рейтинговая таблица организаций'!BD85</f>
        <v>100</v>
      </c>
      <c r="AS85" s="72">
        <f>'Рейтинговая таблица организаций'!BE85</f>
        <v>100</v>
      </c>
      <c r="AT85" s="72" t="str">
        <f t="shared" si="43"/>
        <v>1-274</v>
      </c>
      <c r="AU85" s="72">
        <f t="shared" si="55"/>
        <v>1</v>
      </c>
      <c r="AV85" s="72">
        <f t="shared" si="56"/>
        <v>274</v>
      </c>
      <c r="AW85" s="75" t="str">
        <f t="shared" si="44"/>
        <v>ЗАТО Северск</v>
      </c>
      <c r="AX85" s="72">
        <f t="shared" si="45"/>
        <v>82</v>
      </c>
      <c r="AY85" s="72" t="str">
        <f t="shared" si="46"/>
        <v>Муниципальное автономное образовательное учреждение «Северский физико-математический лицей»</v>
      </c>
      <c r="AZ85" s="72">
        <f>'Рейтинговая таблица организаций'!BF85</f>
        <v>93.2</v>
      </c>
      <c r="BA85" s="72" t="str">
        <f t="shared" si="59"/>
        <v>174-198</v>
      </c>
      <c r="BB85" s="72">
        <f t="shared" si="57"/>
        <v>174</v>
      </c>
      <c r="BC85" s="72">
        <f t="shared" si="58"/>
        <v>25</v>
      </c>
    </row>
    <row r="86" spans="1:55">
      <c r="A86" s="72">
        <f>'бланки '!D88</f>
        <v>83</v>
      </c>
      <c r="B86" s="73" t="str">
        <f>'Рейтинговая таблица организаций'!B86</f>
        <v>Муниципальное бюджетное образовательное учреждение «Средняя общеобразовательная школа №197 им.В.Маркелова»</v>
      </c>
      <c r="C86" s="73" t="str">
        <f>'бланки '!A88</f>
        <v>ЗАТО Северск</v>
      </c>
      <c r="D86" s="72">
        <f>'Рейтинговая таблица организаций'!C86</f>
        <v>289</v>
      </c>
      <c r="E86" s="72">
        <f t="shared" si="30"/>
        <v>83</v>
      </c>
      <c r="F86" s="72" t="str">
        <f t="shared" si="31"/>
        <v>Муниципальное бюджетное образовательное учреждение «Средняя общеобразовательная школа №197 им.В.Маркелова»</v>
      </c>
      <c r="G86" s="72">
        <f>'Рейтинговая таблица организаций'!Q86</f>
        <v>100</v>
      </c>
      <c r="H86" s="72">
        <f>'Рейтинговая таблица организаций'!R86</f>
        <v>100</v>
      </c>
      <c r="I86" s="72">
        <f>'Рейтинговая таблица организаций'!S86</f>
        <v>100</v>
      </c>
      <c r="J86" s="72">
        <f>'Рейтинговая таблица организаций'!T86</f>
        <v>100</v>
      </c>
      <c r="K86" s="72" t="str">
        <f t="shared" si="32"/>
        <v>1-274</v>
      </c>
      <c r="L86" s="72">
        <f t="shared" si="47"/>
        <v>1</v>
      </c>
      <c r="M86" s="72">
        <f t="shared" si="48"/>
        <v>274</v>
      </c>
      <c r="N86" s="72">
        <f t="shared" si="33"/>
        <v>83</v>
      </c>
      <c r="O86" s="72" t="str">
        <f t="shared" si="34"/>
        <v>Муниципальное бюджетное образовательное учреждение «Средняя общеобразовательная школа №197 им.В.Маркелова»</v>
      </c>
      <c r="P86" s="72">
        <f>'Рейтинговая таблица организаций'!Z86</f>
        <v>100</v>
      </c>
      <c r="Q86" s="72">
        <f>'Рейтинговая таблица организаций'!AB86</f>
        <v>100</v>
      </c>
      <c r="R86" s="72">
        <f>'Рейтинговая таблица организаций'!AC86</f>
        <v>100</v>
      </c>
      <c r="S86" s="72" t="str">
        <f t="shared" si="35"/>
        <v>1-274</v>
      </c>
      <c r="T86" s="72">
        <f t="shared" si="49"/>
        <v>1</v>
      </c>
      <c r="U86" s="72">
        <f t="shared" si="50"/>
        <v>274</v>
      </c>
      <c r="V86" s="72">
        <f t="shared" si="36"/>
        <v>83</v>
      </c>
      <c r="W86" s="72" t="str">
        <f t="shared" si="37"/>
        <v>Муниципальное бюджетное образовательное учреждение «Средняя общеобразовательная школа №197 им.В.Маркелова»</v>
      </c>
      <c r="X86" s="72">
        <f>'Рейтинговая таблица организаций'!AH86</f>
        <v>0</v>
      </c>
      <c r="Y86" s="72">
        <f>'Рейтинговая таблица организаций'!AI86</f>
        <v>60</v>
      </c>
      <c r="Z86" s="74">
        <f>'Рейтинговая таблица организаций'!AJ86</f>
        <v>100</v>
      </c>
      <c r="AA86" s="72">
        <f>'Рейтинговая таблица организаций'!AK86</f>
        <v>54</v>
      </c>
      <c r="AB86" s="72" t="str">
        <f t="shared" si="38"/>
        <v>246-265</v>
      </c>
      <c r="AC86" s="72">
        <f t="shared" si="51"/>
        <v>246</v>
      </c>
      <c r="AD86" s="72">
        <f t="shared" si="52"/>
        <v>20</v>
      </c>
      <c r="AE86" s="72">
        <f t="shared" si="39"/>
        <v>83</v>
      </c>
      <c r="AF86" s="72" t="str">
        <f t="shared" si="40"/>
        <v>Муниципальное бюджетное образовательное учреждение «Средняя общеобразовательная школа №197 им.В.Маркелова»</v>
      </c>
      <c r="AG86" s="72">
        <f>'Рейтинговая таблица организаций'!AR86</f>
        <v>100</v>
      </c>
      <c r="AH86" s="72">
        <f>'Рейтинговая таблица организаций'!AS86</f>
        <v>100</v>
      </c>
      <c r="AI86" s="72">
        <f>'Рейтинговая таблица организаций'!AT86</f>
        <v>100</v>
      </c>
      <c r="AJ86" s="72">
        <f>'Рейтинговая таблица организаций'!AU86</f>
        <v>100</v>
      </c>
      <c r="AK86" s="72" t="str">
        <f t="shared" si="41"/>
        <v>1-274</v>
      </c>
      <c r="AL86" s="72">
        <f t="shared" si="53"/>
        <v>1</v>
      </c>
      <c r="AM86" s="72">
        <f t="shared" si="54"/>
        <v>274</v>
      </c>
      <c r="AN86" s="72">
        <f>'бланки '!D88</f>
        <v>83</v>
      </c>
      <c r="AO86" s="72" t="str">
        <f t="shared" si="42"/>
        <v>Муниципальное бюджетное образовательное учреждение «Средняя общеобразовательная школа №197 им.В.Маркелова»</v>
      </c>
      <c r="AP86" s="72">
        <f>'Рейтинговая таблица организаций'!BB86</f>
        <v>100</v>
      </c>
      <c r="AQ86" s="72">
        <f>'Рейтинговая таблица организаций'!BC86</f>
        <v>100</v>
      </c>
      <c r="AR86" s="72">
        <f>'Рейтинговая таблица организаций'!BD86</f>
        <v>100</v>
      </c>
      <c r="AS86" s="72">
        <f>'Рейтинговая таблица организаций'!BE86</f>
        <v>100</v>
      </c>
      <c r="AT86" s="72" t="str">
        <f t="shared" si="43"/>
        <v>1-274</v>
      </c>
      <c r="AU86" s="72">
        <f t="shared" si="55"/>
        <v>1</v>
      </c>
      <c r="AV86" s="72">
        <f t="shared" si="56"/>
        <v>274</v>
      </c>
      <c r="AW86" s="75" t="str">
        <f t="shared" si="44"/>
        <v>ЗАТО Северск</v>
      </c>
      <c r="AX86" s="72">
        <f t="shared" si="45"/>
        <v>83</v>
      </c>
      <c r="AY86" s="72" t="str">
        <f t="shared" si="46"/>
        <v>Муниципальное бюджетное образовательное учреждение «Средняя общеобразовательная школа №197 им.В.Маркелова»</v>
      </c>
      <c r="AZ86" s="72">
        <f>'Рейтинговая таблица организаций'!BF86</f>
        <v>90.8</v>
      </c>
      <c r="BA86" s="72" t="str">
        <f t="shared" si="59"/>
        <v>246-265</v>
      </c>
      <c r="BB86" s="72">
        <f t="shared" si="57"/>
        <v>246</v>
      </c>
      <c r="BC86" s="72">
        <f t="shared" si="58"/>
        <v>20</v>
      </c>
    </row>
    <row r="87" spans="1:55">
      <c r="A87" s="72">
        <f>'бланки '!D89</f>
        <v>84</v>
      </c>
      <c r="B87" s="73" t="str">
        <f>'Рейтинговая таблица организаций'!B87</f>
        <v>Муниципальное бюджетное образовательное учреждение «Средняя общеобразовательная школа № 90»</v>
      </c>
      <c r="C87" s="73" t="str">
        <f>'бланки '!A89</f>
        <v>ЗАТО Северск</v>
      </c>
      <c r="D87" s="72">
        <f>'Рейтинговая таблица организаций'!C87</f>
        <v>401</v>
      </c>
      <c r="E87" s="72">
        <f t="shared" si="30"/>
        <v>84</v>
      </c>
      <c r="F87" s="72" t="str">
        <f t="shared" si="31"/>
        <v>Муниципальное бюджетное образовательное учреждение «Средняя общеобразовательная школа № 90»</v>
      </c>
      <c r="G87" s="72">
        <f>'Рейтинговая таблица организаций'!Q87</f>
        <v>100</v>
      </c>
      <c r="H87" s="72">
        <f>'Рейтинговая таблица организаций'!R87</f>
        <v>100</v>
      </c>
      <c r="I87" s="72">
        <f>'Рейтинговая таблица организаций'!S87</f>
        <v>100</v>
      </c>
      <c r="J87" s="72">
        <f>'Рейтинговая таблица организаций'!T87</f>
        <v>100</v>
      </c>
      <c r="K87" s="72" t="str">
        <f t="shared" si="32"/>
        <v>1-274</v>
      </c>
      <c r="L87" s="72">
        <f t="shared" si="47"/>
        <v>1</v>
      </c>
      <c r="M87" s="72">
        <f t="shared" si="48"/>
        <v>274</v>
      </c>
      <c r="N87" s="72">
        <f t="shared" si="33"/>
        <v>84</v>
      </c>
      <c r="O87" s="72" t="str">
        <f t="shared" si="34"/>
        <v>Муниципальное бюджетное образовательное учреждение «Средняя общеобразовательная школа № 90»</v>
      </c>
      <c r="P87" s="72">
        <f>'Рейтинговая таблица организаций'!Z87</f>
        <v>100</v>
      </c>
      <c r="Q87" s="72">
        <f>'Рейтинговая таблица организаций'!AB87</f>
        <v>100</v>
      </c>
      <c r="R87" s="72">
        <f>'Рейтинговая таблица организаций'!AC87</f>
        <v>100</v>
      </c>
      <c r="S87" s="72" t="str">
        <f t="shared" si="35"/>
        <v>1-274</v>
      </c>
      <c r="T87" s="72">
        <f t="shared" si="49"/>
        <v>1</v>
      </c>
      <c r="U87" s="72">
        <f t="shared" si="50"/>
        <v>274</v>
      </c>
      <c r="V87" s="72">
        <f t="shared" si="36"/>
        <v>84</v>
      </c>
      <c r="W87" s="72" t="str">
        <f t="shared" si="37"/>
        <v>Муниципальное бюджетное образовательное учреждение «Средняя общеобразовательная школа № 90»</v>
      </c>
      <c r="X87" s="72">
        <f>'Рейтинговая таблица организаций'!AH87</f>
        <v>60</v>
      </c>
      <c r="Y87" s="72">
        <f>'Рейтинговая таблица организаций'!AI87</f>
        <v>100</v>
      </c>
      <c r="Z87" s="74">
        <f>'Рейтинговая таблица организаций'!AJ87</f>
        <v>100</v>
      </c>
      <c r="AA87" s="72">
        <f>'Рейтинговая таблица организаций'!AK87</f>
        <v>88</v>
      </c>
      <c r="AB87" s="72" t="str">
        <f t="shared" si="38"/>
        <v>33-43</v>
      </c>
      <c r="AC87" s="72">
        <f t="shared" si="51"/>
        <v>33</v>
      </c>
      <c r="AD87" s="72">
        <f t="shared" si="52"/>
        <v>11</v>
      </c>
      <c r="AE87" s="72">
        <f t="shared" si="39"/>
        <v>84</v>
      </c>
      <c r="AF87" s="72" t="str">
        <f t="shared" si="40"/>
        <v>Муниципальное бюджетное образовательное учреждение «Средняя общеобразовательная школа № 90»</v>
      </c>
      <c r="AG87" s="72">
        <f>'Рейтинговая таблица организаций'!AR87</f>
        <v>100</v>
      </c>
      <c r="AH87" s="72">
        <f>'Рейтинговая таблица организаций'!AS87</f>
        <v>100</v>
      </c>
      <c r="AI87" s="72">
        <f>'Рейтинговая таблица организаций'!AT87</f>
        <v>100</v>
      </c>
      <c r="AJ87" s="72">
        <f>'Рейтинговая таблица организаций'!AU87</f>
        <v>100</v>
      </c>
      <c r="AK87" s="72" t="str">
        <f t="shared" si="41"/>
        <v>1-274</v>
      </c>
      <c r="AL87" s="72">
        <f t="shared" si="53"/>
        <v>1</v>
      </c>
      <c r="AM87" s="72">
        <f t="shared" si="54"/>
        <v>274</v>
      </c>
      <c r="AN87" s="72">
        <f>'бланки '!D89</f>
        <v>84</v>
      </c>
      <c r="AO87" s="72" t="str">
        <f t="shared" si="42"/>
        <v>Муниципальное бюджетное образовательное учреждение «Средняя общеобразовательная школа № 90»</v>
      </c>
      <c r="AP87" s="72">
        <f>'Рейтинговая таблица организаций'!BB87</f>
        <v>100</v>
      </c>
      <c r="AQ87" s="72">
        <f>'Рейтинговая таблица организаций'!BC87</f>
        <v>100</v>
      </c>
      <c r="AR87" s="72">
        <f>'Рейтинговая таблица организаций'!BD87</f>
        <v>100</v>
      </c>
      <c r="AS87" s="72">
        <f>'Рейтинговая таблица организаций'!BE87</f>
        <v>100</v>
      </c>
      <c r="AT87" s="72" t="str">
        <f t="shared" si="43"/>
        <v>1-274</v>
      </c>
      <c r="AU87" s="72">
        <f t="shared" si="55"/>
        <v>1</v>
      </c>
      <c r="AV87" s="72">
        <f t="shared" si="56"/>
        <v>274</v>
      </c>
      <c r="AW87" s="75" t="str">
        <f t="shared" si="44"/>
        <v>ЗАТО Северск</v>
      </c>
      <c r="AX87" s="72">
        <f t="shared" si="45"/>
        <v>84</v>
      </c>
      <c r="AY87" s="72" t="str">
        <f t="shared" si="46"/>
        <v>Муниципальное бюджетное образовательное учреждение «Средняя общеобразовательная школа № 90»</v>
      </c>
      <c r="AZ87" s="72">
        <f>'Рейтинговая таблица организаций'!BF87</f>
        <v>97.6</v>
      </c>
      <c r="BA87" s="72" t="str">
        <f t="shared" si="59"/>
        <v>33-43</v>
      </c>
      <c r="BB87" s="72">
        <f t="shared" si="57"/>
        <v>33</v>
      </c>
      <c r="BC87" s="72">
        <f t="shared" si="58"/>
        <v>11</v>
      </c>
    </row>
    <row r="88" spans="1:55">
      <c r="A88" s="72">
        <f>'бланки '!D90</f>
        <v>85</v>
      </c>
      <c r="B88" s="73" t="str">
        <f>'Рейтинговая таблица организаций'!B88</f>
        <v>Муниципальное бюджетное образовательное учреждение «Орловская cредняя общеобразовательная школа»</v>
      </c>
      <c r="C88" s="73" t="str">
        <f>'бланки '!A90</f>
        <v>ЗАТО Северск</v>
      </c>
      <c r="D88" s="72">
        <f>'Рейтинговая таблица организаций'!C88</f>
        <v>62</v>
      </c>
      <c r="E88" s="72">
        <f t="shared" si="30"/>
        <v>85</v>
      </c>
      <c r="F88" s="72" t="str">
        <f t="shared" si="31"/>
        <v>Муниципальное бюджетное образовательное учреждение «Орловская cредняя общеобразовательная школа»</v>
      </c>
      <c r="G88" s="72">
        <f>'Рейтинговая таблица организаций'!Q88</f>
        <v>100</v>
      </c>
      <c r="H88" s="72">
        <f>'Рейтинговая таблица организаций'!R88</f>
        <v>100</v>
      </c>
      <c r="I88" s="72">
        <f>'Рейтинговая таблица организаций'!S88</f>
        <v>100</v>
      </c>
      <c r="J88" s="72">
        <f>'Рейтинговая таблица организаций'!T88</f>
        <v>100</v>
      </c>
      <c r="K88" s="72" t="str">
        <f t="shared" si="32"/>
        <v>1-274</v>
      </c>
      <c r="L88" s="72">
        <f t="shared" si="47"/>
        <v>1</v>
      </c>
      <c r="M88" s="72">
        <f t="shared" si="48"/>
        <v>274</v>
      </c>
      <c r="N88" s="72">
        <f t="shared" si="33"/>
        <v>85</v>
      </c>
      <c r="O88" s="72" t="str">
        <f t="shared" si="34"/>
        <v>Муниципальное бюджетное образовательное учреждение «Орловская cредняя общеобразовательная школа»</v>
      </c>
      <c r="P88" s="72">
        <f>'Рейтинговая таблица организаций'!Z88</f>
        <v>100</v>
      </c>
      <c r="Q88" s="72">
        <f>'Рейтинговая таблица организаций'!AB88</f>
        <v>100</v>
      </c>
      <c r="R88" s="72">
        <f>'Рейтинговая таблица организаций'!AC88</f>
        <v>100</v>
      </c>
      <c r="S88" s="72" t="str">
        <f t="shared" si="35"/>
        <v>1-274</v>
      </c>
      <c r="T88" s="72">
        <f t="shared" si="49"/>
        <v>1</v>
      </c>
      <c r="U88" s="72">
        <f t="shared" si="50"/>
        <v>274</v>
      </c>
      <c r="V88" s="72">
        <f t="shared" si="36"/>
        <v>85</v>
      </c>
      <c r="W88" s="72" t="str">
        <f t="shared" si="37"/>
        <v>Муниципальное бюджетное образовательное учреждение «Орловская cредняя общеобразовательная школа»</v>
      </c>
      <c r="X88" s="72">
        <f>'Рейтинговая таблица организаций'!AH88</f>
        <v>0</v>
      </c>
      <c r="Y88" s="72">
        <f>'Рейтинговая таблица организаций'!AI88</f>
        <v>80</v>
      </c>
      <c r="Z88" s="74">
        <f>'Рейтинговая таблица организаций'!AJ88</f>
        <v>100</v>
      </c>
      <c r="AA88" s="72">
        <f>'Рейтинговая таблица организаций'!AK88</f>
        <v>62</v>
      </c>
      <c r="AB88" s="72" t="str">
        <f t="shared" si="38"/>
        <v>201-221</v>
      </c>
      <c r="AC88" s="72">
        <f t="shared" si="51"/>
        <v>201</v>
      </c>
      <c r="AD88" s="72">
        <f t="shared" si="52"/>
        <v>21</v>
      </c>
      <c r="AE88" s="72">
        <f t="shared" si="39"/>
        <v>85</v>
      </c>
      <c r="AF88" s="72" t="str">
        <f t="shared" si="40"/>
        <v>Муниципальное бюджетное образовательное учреждение «Орловская cредняя общеобразовательная школа»</v>
      </c>
      <c r="AG88" s="72">
        <f>'Рейтинговая таблица организаций'!AR88</f>
        <v>100</v>
      </c>
      <c r="AH88" s="72">
        <f>'Рейтинговая таблица организаций'!AS88</f>
        <v>100</v>
      </c>
      <c r="AI88" s="72">
        <f>'Рейтинговая таблица организаций'!AT88</f>
        <v>100</v>
      </c>
      <c r="AJ88" s="72">
        <f>'Рейтинговая таблица организаций'!AU88</f>
        <v>100</v>
      </c>
      <c r="AK88" s="72" t="str">
        <f t="shared" si="41"/>
        <v>1-274</v>
      </c>
      <c r="AL88" s="72">
        <f t="shared" si="53"/>
        <v>1</v>
      </c>
      <c r="AM88" s="72">
        <f t="shared" si="54"/>
        <v>274</v>
      </c>
      <c r="AN88" s="72">
        <f>'бланки '!D90</f>
        <v>85</v>
      </c>
      <c r="AO88" s="72" t="str">
        <f t="shared" si="42"/>
        <v>Муниципальное бюджетное образовательное учреждение «Орловская cредняя общеобразовательная школа»</v>
      </c>
      <c r="AP88" s="72">
        <f>'Рейтинговая таблица организаций'!BB88</f>
        <v>100</v>
      </c>
      <c r="AQ88" s="72">
        <f>'Рейтинговая таблица организаций'!BC88</f>
        <v>100</v>
      </c>
      <c r="AR88" s="72">
        <f>'Рейтинговая таблица организаций'!BD88</f>
        <v>100</v>
      </c>
      <c r="AS88" s="72">
        <f>'Рейтинговая таблица организаций'!BE88</f>
        <v>100</v>
      </c>
      <c r="AT88" s="72" t="str">
        <f t="shared" si="43"/>
        <v>1-274</v>
      </c>
      <c r="AU88" s="72">
        <f t="shared" si="55"/>
        <v>1</v>
      </c>
      <c r="AV88" s="72">
        <f t="shared" si="56"/>
        <v>274</v>
      </c>
      <c r="AW88" s="75" t="str">
        <f t="shared" si="44"/>
        <v>ЗАТО Северск</v>
      </c>
      <c r="AX88" s="72">
        <f t="shared" si="45"/>
        <v>85</v>
      </c>
      <c r="AY88" s="72" t="str">
        <f t="shared" si="46"/>
        <v>Муниципальное бюджетное образовательное учреждение «Орловская cредняя общеобразовательная школа»</v>
      </c>
      <c r="AZ88" s="72">
        <f>'Рейтинговая таблица организаций'!BF88</f>
        <v>92.4</v>
      </c>
      <c r="BA88" s="72" t="str">
        <f t="shared" si="59"/>
        <v>201-221</v>
      </c>
      <c r="BB88" s="72">
        <f t="shared" si="57"/>
        <v>201</v>
      </c>
      <c r="BC88" s="72">
        <f t="shared" si="58"/>
        <v>21</v>
      </c>
    </row>
    <row r="89" spans="1:55">
      <c r="A89" s="72">
        <f>'бланки '!D91</f>
        <v>86</v>
      </c>
      <c r="B89" s="73" t="str">
        <f>'Рейтинговая таблица организаций'!B89</f>
        <v>Муниципальное бюджетное образовательное учреждение «Средняя общеобразовательная школа № 84»</v>
      </c>
      <c r="C89" s="73" t="str">
        <f>'бланки '!A91</f>
        <v>ЗАТО Северск</v>
      </c>
      <c r="D89" s="72">
        <f>'Рейтинговая таблица организаций'!C89</f>
        <v>370</v>
      </c>
      <c r="E89" s="72">
        <f t="shared" si="30"/>
        <v>86</v>
      </c>
      <c r="F89" s="72" t="str">
        <f t="shared" si="31"/>
        <v>Муниципальное бюджетное образовательное учреждение «Средняя общеобразовательная школа № 84»</v>
      </c>
      <c r="G89" s="72">
        <f>'Рейтинговая таблица организаций'!Q89</f>
        <v>100</v>
      </c>
      <c r="H89" s="72">
        <f>'Рейтинговая таблица организаций'!R89</f>
        <v>100</v>
      </c>
      <c r="I89" s="72">
        <f>'Рейтинговая таблица организаций'!S89</f>
        <v>100</v>
      </c>
      <c r="J89" s="72">
        <f>'Рейтинговая таблица организаций'!T89</f>
        <v>100</v>
      </c>
      <c r="K89" s="72" t="str">
        <f t="shared" si="32"/>
        <v>1-274</v>
      </c>
      <c r="L89" s="72">
        <f t="shared" si="47"/>
        <v>1</v>
      </c>
      <c r="M89" s="72">
        <f t="shared" si="48"/>
        <v>274</v>
      </c>
      <c r="N89" s="72">
        <f t="shared" si="33"/>
        <v>86</v>
      </c>
      <c r="O89" s="72" t="str">
        <f t="shared" si="34"/>
        <v>Муниципальное бюджетное образовательное учреждение «Средняя общеобразовательная школа № 84»</v>
      </c>
      <c r="P89" s="72">
        <f>'Рейтинговая таблица организаций'!Z89</f>
        <v>100</v>
      </c>
      <c r="Q89" s="72">
        <f>'Рейтинговая таблица организаций'!AB89</f>
        <v>100</v>
      </c>
      <c r="R89" s="72">
        <f>'Рейтинговая таблица организаций'!AC89</f>
        <v>100</v>
      </c>
      <c r="S89" s="72" t="str">
        <f t="shared" si="35"/>
        <v>1-274</v>
      </c>
      <c r="T89" s="72">
        <f t="shared" si="49"/>
        <v>1</v>
      </c>
      <c r="U89" s="72">
        <f t="shared" si="50"/>
        <v>274</v>
      </c>
      <c r="V89" s="72">
        <f t="shared" si="36"/>
        <v>86</v>
      </c>
      <c r="W89" s="72" t="str">
        <f t="shared" si="37"/>
        <v>Муниципальное бюджетное образовательное учреждение «Средняя общеобразовательная школа № 84»</v>
      </c>
      <c r="X89" s="72">
        <f>'Рейтинговая таблица организаций'!AH89</f>
        <v>100</v>
      </c>
      <c r="Y89" s="72">
        <f>'Рейтинговая таблица организаций'!AI89</f>
        <v>80</v>
      </c>
      <c r="Z89" s="74">
        <f>'Рейтинговая таблица организаций'!AJ89</f>
        <v>100</v>
      </c>
      <c r="AA89" s="72">
        <f>'Рейтинговая таблица организаций'!AK89</f>
        <v>92</v>
      </c>
      <c r="AB89" s="72" t="str">
        <f t="shared" si="38"/>
        <v>26-32</v>
      </c>
      <c r="AC89" s="72">
        <f t="shared" si="51"/>
        <v>26</v>
      </c>
      <c r="AD89" s="72">
        <f t="shared" si="52"/>
        <v>7</v>
      </c>
      <c r="AE89" s="72">
        <f t="shared" si="39"/>
        <v>86</v>
      </c>
      <c r="AF89" s="72" t="str">
        <f t="shared" si="40"/>
        <v>Муниципальное бюджетное образовательное учреждение «Средняя общеобразовательная школа № 84»</v>
      </c>
      <c r="AG89" s="72">
        <f>'Рейтинговая таблица организаций'!AR89</f>
        <v>100</v>
      </c>
      <c r="AH89" s="72">
        <f>'Рейтинговая таблица организаций'!AS89</f>
        <v>100</v>
      </c>
      <c r="AI89" s="72">
        <f>'Рейтинговая таблица организаций'!AT89</f>
        <v>100</v>
      </c>
      <c r="AJ89" s="72">
        <f>'Рейтинговая таблица организаций'!AU89</f>
        <v>100</v>
      </c>
      <c r="AK89" s="72" t="str">
        <f t="shared" si="41"/>
        <v>1-274</v>
      </c>
      <c r="AL89" s="72">
        <f t="shared" si="53"/>
        <v>1</v>
      </c>
      <c r="AM89" s="72">
        <f t="shared" si="54"/>
        <v>274</v>
      </c>
      <c r="AN89" s="72">
        <f>'бланки '!D91</f>
        <v>86</v>
      </c>
      <c r="AO89" s="72" t="str">
        <f t="shared" si="42"/>
        <v>Муниципальное бюджетное образовательное учреждение «Средняя общеобразовательная школа № 84»</v>
      </c>
      <c r="AP89" s="72">
        <f>'Рейтинговая таблица организаций'!BB89</f>
        <v>100</v>
      </c>
      <c r="AQ89" s="72">
        <f>'Рейтинговая таблица организаций'!BC89</f>
        <v>100</v>
      </c>
      <c r="AR89" s="72">
        <f>'Рейтинговая таблица организаций'!BD89</f>
        <v>100</v>
      </c>
      <c r="AS89" s="72">
        <f>'Рейтинговая таблица организаций'!BE89</f>
        <v>100</v>
      </c>
      <c r="AT89" s="72" t="str">
        <f t="shared" si="43"/>
        <v>1-274</v>
      </c>
      <c r="AU89" s="72">
        <f t="shared" si="55"/>
        <v>1</v>
      </c>
      <c r="AV89" s="72">
        <f t="shared" si="56"/>
        <v>274</v>
      </c>
      <c r="AW89" s="75" t="str">
        <f t="shared" si="44"/>
        <v>ЗАТО Северск</v>
      </c>
      <c r="AX89" s="72">
        <f t="shared" si="45"/>
        <v>86</v>
      </c>
      <c r="AY89" s="72" t="str">
        <f t="shared" si="46"/>
        <v>Муниципальное бюджетное образовательное учреждение «Средняя общеобразовательная школа № 84»</v>
      </c>
      <c r="AZ89" s="72">
        <f>'Рейтинговая таблица организаций'!BF89</f>
        <v>98.4</v>
      </c>
      <c r="BA89" s="72" t="str">
        <f t="shared" si="59"/>
        <v>26-32</v>
      </c>
      <c r="BB89" s="72">
        <f t="shared" si="57"/>
        <v>26</v>
      </c>
      <c r="BC89" s="72">
        <f t="shared" si="58"/>
        <v>7</v>
      </c>
    </row>
    <row r="90" spans="1:55">
      <c r="A90" s="72">
        <f>'бланки '!D92</f>
        <v>87</v>
      </c>
      <c r="B90" s="73" t="str">
        <f>'Рейтинговая таблица организаций'!B90</f>
        <v>Муниципальное бюджетное образовательное учреждение «Средняя общеобразовательная школа № 196»</v>
      </c>
      <c r="C90" s="73" t="str">
        <f>'бланки '!A92</f>
        <v>ЗАТО Северск</v>
      </c>
      <c r="D90" s="72">
        <f>'Рейтинговая таблица организаций'!C90</f>
        <v>273</v>
      </c>
      <c r="E90" s="72">
        <f t="shared" si="30"/>
        <v>87</v>
      </c>
      <c r="F90" s="72" t="str">
        <f t="shared" si="31"/>
        <v>Муниципальное бюджетное образовательное учреждение «Средняя общеобразовательная школа № 196»</v>
      </c>
      <c r="G90" s="72">
        <f>'Рейтинговая таблица организаций'!Q90</f>
        <v>100</v>
      </c>
      <c r="H90" s="72">
        <f>'Рейтинговая таблица организаций'!R90</f>
        <v>100</v>
      </c>
      <c r="I90" s="72">
        <f>'Рейтинговая таблица организаций'!S90</f>
        <v>100</v>
      </c>
      <c r="J90" s="72">
        <f>'Рейтинговая таблица организаций'!T90</f>
        <v>100</v>
      </c>
      <c r="K90" s="72" t="str">
        <f t="shared" si="32"/>
        <v>1-274</v>
      </c>
      <c r="L90" s="72">
        <f t="shared" si="47"/>
        <v>1</v>
      </c>
      <c r="M90" s="72">
        <f t="shared" si="48"/>
        <v>274</v>
      </c>
      <c r="N90" s="72">
        <f t="shared" si="33"/>
        <v>87</v>
      </c>
      <c r="O90" s="72" t="str">
        <f t="shared" si="34"/>
        <v>Муниципальное бюджетное образовательное учреждение «Средняя общеобразовательная школа № 196»</v>
      </c>
      <c r="P90" s="72">
        <f>'Рейтинговая таблица организаций'!Z90</f>
        <v>100</v>
      </c>
      <c r="Q90" s="72">
        <f>'Рейтинговая таблица организаций'!AB90</f>
        <v>100</v>
      </c>
      <c r="R90" s="72">
        <f>'Рейтинговая таблица организаций'!AC90</f>
        <v>100</v>
      </c>
      <c r="S90" s="72" t="str">
        <f t="shared" si="35"/>
        <v>1-274</v>
      </c>
      <c r="T90" s="72">
        <f t="shared" si="49"/>
        <v>1</v>
      </c>
      <c r="U90" s="72">
        <f t="shared" si="50"/>
        <v>274</v>
      </c>
      <c r="V90" s="72">
        <f t="shared" si="36"/>
        <v>87</v>
      </c>
      <c r="W90" s="72" t="str">
        <f t="shared" si="37"/>
        <v>Муниципальное бюджетное образовательное учреждение «Средняя общеобразовательная школа № 196»</v>
      </c>
      <c r="X90" s="72">
        <f>'Рейтинговая таблица организаций'!AH90</f>
        <v>60</v>
      </c>
      <c r="Y90" s="72">
        <f>'Рейтинговая таблица организаций'!AI90</f>
        <v>100</v>
      </c>
      <c r="Z90" s="74">
        <f>'Рейтинговая таблица организаций'!AJ90</f>
        <v>100</v>
      </c>
      <c r="AA90" s="72">
        <f>'Рейтинговая таблица организаций'!AK90</f>
        <v>88</v>
      </c>
      <c r="AB90" s="72" t="str">
        <f t="shared" si="38"/>
        <v>33-43</v>
      </c>
      <c r="AC90" s="72">
        <f t="shared" si="51"/>
        <v>33</v>
      </c>
      <c r="AD90" s="72">
        <f t="shared" si="52"/>
        <v>11</v>
      </c>
      <c r="AE90" s="72">
        <f t="shared" si="39"/>
        <v>87</v>
      </c>
      <c r="AF90" s="72" t="str">
        <f t="shared" si="40"/>
        <v>Муниципальное бюджетное образовательное учреждение «Средняя общеобразовательная школа № 196»</v>
      </c>
      <c r="AG90" s="72">
        <f>'Рейтинговая таблица организаций'!AR90</f>
        <v>100</v>
      </c>
      <c r="AH90" s="72">
        <f>'Рейтинговая таблица организаций'!AS90</f>
        <v>100</v>
      </c>
      <c r="AI90" s="72">
        <f>'Рейтинговая таблица организаций'!AT90</f>
        <v>100</v>
      </c>
      <c r="AJ90" s="72">
        <f>'Рейтинговая таблица организаций'!AU90</f>
        <v>100</v>
      </c>
      <c r="AK90" s="72" t="str">
        <f t="shared" si="41"/>
        <v>1-274</v>
      </c>
      <c r="AL90" s="72">
        <f t="shared" si="53"/>
        <v>1</v>
      </c>
      <c r="AM90" s="72">
        <f t="shared" si="54"/>
        <v>274</v>
      </c>
      <c r="AN90" s="72">
        <f>'бланки '!D92</f>
        <v>87</v>
      </c>
      <c r="AO90" s="72" t="str">
        <f t="shared" si="42"/>
        <v>Муниципальное бюджетное образовательное учреждение «Средняя общеобразовательная школа № 196»</v>
      </c>
      <c r="AP90" s="72">
        <f>'Рейтинговая таблица организаций'!BB90</f>
        <v>100</v>
      </c>
      <c r="AQ90" s="72">
        <f>'Рейтинговая таблица организаций'!BC90</f>
        <v>100</v>
      </c>
      <c r="AR90" s="72">
        <f>'Рейтинговая таблица организаций'!BD90</f>
        <v>100</v>
      </c>
      <c r="AS90" s="72">
        <f>'Рейтинговая таблица организаций'!BE90</f>
        <v>100</v>
      </c>
      <c r="AT90" s="72" t="str">
        <f t="shared" si="43"/>
        <v>1-274</v>
      </c>
      <c r="AU90" s="72">
        <f t="shared" si="55"/>
        <v>1</v>
      </c>
      <c r="AV90" s="72">
        <f t="shared" si="56"/>
        <v>274</v>
      </c>
      <c r="AW90" s="75" t="str">
        <f t="shared" si="44"/>
        <v>ЗАТО Северск</v>
      </c>
      <c r="AX90" s="72">
        <f t="shared" si="45"/>
        <v>87</v>
      </c>
      <c r="AY90" s="72" t="str">
        <f t="shared" si="46"/>
        <v>Муниципальное бюджетное образовательное учреждение «Средняя общеобразовательная школа № 196»</v>
      </c>
      <c r="AZ90" s="72">
        <f>'Рейтинговая таблица организаций'!BF90</f>
        <v>97.6</v>
      </c>
      <c r="BA90" s="72" t="str">
        <f t="shared" si="59"/>
        <v>33-43</v>
      </c>
      <c r="BB90" s="72">
        <f t="shared" si="57"/>
        <v>33</v>
      </c>
      <c r="BC90" s="72">
        <f t="shared" si="58"/>
        <v>11</v>
      </c>
    </row>
    <row r="91" spans="1:55">
      <c r="A91" s="72">
        <f>'бланки '!D93</f>
        <v>88</v>
      </c>
      <c r="B91" s="73" t="str">
        <f>'Рейтинговая таблица организаций'!B91</f>
        <v>Муниципальное бюджетное образовательное учреждение «Самусьский лицей им. академика В.В.Пекарского»</v>
      </c>
      <c r="C91" s="73" t="str">
        <f>'бланки '!A93</f>
        <v>ЗАТО Северск</v>
      </c>
      <c r="D91" s="72">
        <f>'Рейтинговая таблица организаций'!C91</f>
        <v>268</v>
      </c>
      <c r="E91" s="72">
        <f t="shared" si="30"/>
        <v>88</v>
      </c>
      <c r="F91" s="72" t="str">
        <f t="shared" si="31"/>
        <v>Муниципальное бюджетное образовательное учреждение «Самусьский лицей им. академика В.В.Пекарского»</v>
      </c>
      <c r="G91" s="72">
        <f>'Рейтинговая таблица организаций'!Q91</f>
        <v>100</v>
      </c>
      <c r="H91" s="72">
        <f>'Рейтинговая таблица организаций'!R91</f>
        <v>100</v>
      </c>
      <c r="I91" s="72">
        <f>'Рейтинговая таблица организаций'!S91</f>
        <v>100</v>
      </c>
      <c r="J91" s="72">
        <f>'Рейтинговая таблица организаций'!T91</f>
        <v>100</v>
      </c>
      <c r="K91" s="72" t="str">
        <f t="shared" si="32"/>
        <v>1-274</v>
      </c>
      <c r="L91" s="72">
        <f t="shared" si="47"/>
        <v>1</v>
      </c>
      <c r="M91" s="72">
        <f t="shared" si="48"/>
        <v>274</v>
      </c>
      <c r="N91" s="72">
        <f t="shared" si="33"/>
        <v>88</v>
      </c>
      <c r="O91" s="72" t="str">
        <f t="shared" si="34"/>
        <v>Муниципальное бюджетное образовательное учреждение «Самусьский лицей им. академика В.В.Пекарского»</v>
      </c>
      <c r="P91" s="72">
        <f>'Рейтинговая таблица организаций'!Z91</f>
        <v>100</v>
      </c>
      <c r="Q91" s="72">
        <f>'Рейтинговая таблица организаций'!AB91</f>
        <v>100</v>
      </c>
      <c r="R91" s="72">
        <f>'Рейтинговая таблица организаций'!AC91</f>
        <v>100</v>
      </c>
      <c r="S91" s="72" t="str">
        <f t="shared" si="35"/>
        <v>1-274</v>
      </c>
      <c r="T91" s="72">
        <f t="shared" si="49"/>
        <v>1</v>
      </c>
      <c r="U91" s="72">
        <f t="shared" si="50"/>
        <v>274</v>
      </c>
      <c r="V91" s="72">
        <f t="shared" si="36"/>
        <v>88</v>
      </c>
      <c r="W91" s="72" t="str">
        <f t="shared" si="37"/>
        <v>Муниципальное бюджетное образовательное учреждение «Самусьский лицей им. академика В.В.Пекарского»</v>
      </c>
      <c r="X91" s="72">
        <f>'Рейтинговая таблица организаций'!AH91</f>
        <v>20</v>
      </c>
      <c r="Y91" s="72">
        <f>'Рейтинговая таблица организаций'!AI91</f>
        <v>80</v>
      </c>
      <c r="Z91" s="74">
        <f>'Рейтинговая таблица организаций'!AJ91</f>
        <v>100</v>
      </c>
      <c r="AA91" s="72">
        <f>'Рейтинговая таблица организаций'!AK91</f>
        <v>68</v>
      </c>
      <c r="AB91" s="72" t="str">
        <f t="shared" si="38"/>
        <v>147-173</v>
      </c>
      <c r="AC91" s="72">
        <f t="shared" si="51"/>
        <v>147</v>
      </c>
      <c r="AD91" s="72">
        <f t="shared" si="52"/>
        <v>27</v>
      </c>
      <c r="AE91" s="72">
        <f t="shared" si="39"/>
        <v>88</v>
      </c>
      <c r="AF91" s="72" t="str">
        <f t="shared" si="40"/>
        <v>Муниципальное бюджетное образовательное учреждение «Самусьский лицей им. академика В.В.Пекарского»</v>
      </c>
      <c r="AG91" s="72">
        <f>'Рейтинговая таблица организаций'!AR91</f>
        <v>100</v>
      </c>
      <c r="AH91" s="72">
        <f>'Рейтинговая таблица организаций'!AS91</f>
        <v>100</v>
      </c>
      <c r="AI91" s="72">
        <f>'Рейтинговая таблица организаций'!AT91</f>
        <v>100</v>
      </c>
      <c r="AJ91" s="72">
        <f>'Рейтинговая таблица организаций'!AU91</f>
        <v>100</v>
      </c>
      <c r="AK91" s="72" t="str">
        <f t="shared" si="41"/>
        <v>1-274</v>
      </c>
      <c r="AL91" s="72">
        <f t="shared" si="53"/>
        <v>1</v>
      </c>
      <c r="AM91" s="72">
        <f t="shared" si="54"/>
        <v>274</v>
      </c>
      <c r="AN91" s="72">
        <f>'бланки '!D93</f>
        <v>88</v>
      </c>
      <c r="AO91" s="72" t="str">
        <f t="shared" si="42"/>
        <v>Муниципальное бюджетное образовательное учреждение «Самусьский лицей им. академика В.В.Пекарского»</v>
      </c>
      <c r="AP91" s="72">
        <f>'Рейтинговая таблица организаций'!BB91</f>
        <v>100</v>
      </c>
      <c r="AQ91" s="72">
        <f>'Рейтинговая таблица организаций'!BC91</f>
        <v>100</v>
      </c>
      <c r="AR91" s="72">
        <f>'Рейтинговая таблица организаций'!BD91</f>
        <v>100</v>
      </c>
      <c r="AS91" s="72">
        <f>'Рейтинговая таблица организаций'!BE91</f>
        <v>100</v>
      </c>
      <c r="AT91" s="72" t="str">
        <f t="shared" si="43"/>
        <v>1-274</v>
      </c>
      <c r="AU91" s="72">
        <f t="shared" si="55"/>
        <v>1</v>
      </c>
      <c r="AV91" s="72">
        <f t="shared" si="56"/>
        <v>274</v>
      </c>
      <c r="AW91" s="75" t="str">
        <f t="shared" si="44"/>
        <v>ЗАТО Северск</v>
      </c>
      <c r="AX91" s="72">
        <f t="shared" si="45"/>
        <v>88</v>
      </c>
      <c r="AY91" s="72" t="str">
        <f t="shared" si="46"/>
        <v>Муниципальное бюджетное образовательное учреждение «Самусьский лицей им. академика В.В.Пекарского»</v>
      </c>
      <c r="AZ91" s="72">
        <f>'Рейтинговая таблица организаций'!BF91</f>
        <v>93.6</v>
      </c>
      <c r="BA91" s="72" t="str">
        <f t="shared" si="59"/>
        <v>147-173</v>
      </c>
      <c r="BB91" s="72">
        <f t="shared" si="57"/>
        <v>147</v>
      </c>
      <c r="BC91" s="72">
        <f t="shared" si="58"/>
        <v>27</v>
      </c>
    </row>
    <row r="92" spans="1:55">
      <c r="A92" s="72">
        <f>'бланки '!D94</f>
        <v>89</v>
      </c>
      <c r="B92" s="73" t="str">
        <f>'Рейтинговая таблица организаций'!B92</f>
        <v>Муниципальное автономное образовательное учреждение «Средняя общеобразовательная школа № 76»</v>
      </c>
      <c r="C92" s="73" t="str">
        <f>'бланки '!A94</f>
        <v>ЗАТО Северск</v>
      </c>
      <c r="D92" s="72">
        <f>'Рейтинговая таблица организаций'!C92</f>
        <v>288</v>
      </c>
      <c r="E92" s="72">
        <f t="shared" si="30"/>
        <v>89</v>
      </c>
      <c r="F92" s="72" t="str">
        <f t="shared" si="31"/>
        <v>Муниципальное автономное образовательное учреждение «Средняя общеобразовательная школа № 76»</v>
      </c>
      <c r="G92" s="72">
        <f>'Рейтинговая таблица организаций'!Q92</f>
        <v>100</v>
      </c>
      <c r="H92" s="72">
        <f>'Рейтинговая таблица организаций'!R92</f>
        <v>100</v>
      </c>
      <c r="I92" s="72">
        <f>'Рейтинговая таблица организаций'!S92</f>
        <v>100</v>
      </c>
      <c r="J92" s="72">
        <f>'Рейтинговая таблица организаций'!T92</f>
        <v>100</v>
      </c>
      <c r="K92" s="72" t="str">
        <f t="shared" si="32"/>
        <v>1-274</v>
      </c>
      <c r="L92" s="72">
        <f t="shared" si="47"/>
        <v>1</v>
      </c>
      <c r="M92" s="72">
        <f t="shared" si="48"/>
        <v>274</v>
      </c>
      <c r="N92" s="72">
        <f t="shared" si="33"/>
        <v>89</v>
      </c>
      <c r="O92" s="72" t="str">
        <f t="shared" si="34"/>
        <v>Муниципальное автономное образовательное учреждение «Средняя общеобразовательная школа № 76»</v>
      </c>
      <c r="P92" s="72">
        <f>'Рейтинговая таблица организаций'!Z92</f>
        <v>100</v>
      </c>
      <c r="Q92" s="72">
        <f>'Рейтинговая таблица организаций'!AB92</f>
        <v>100</v>
      </c>
      <c r="R92" s="72">
        <f>'Рейтинговая таблица организаций'!AC92</f>
        <v>100</v>
      </c>
      <c r="S92" s="72" t="str">
        <f t="shared" si="35"/>
        <v>1-274</v>
      </c>
      <c r="T92" s="72">
        <f t="shared" si="49"/>
        <v>1</v>
      </c>
      <c r="U92" s="72">
        <f t="shared" si="50"/>
        <v>274</v>
      </c>
      <c r="V92" s="72">
        <f t="shared" si="36"/>
        <v>89</v>
      </c>
      <c r="W92" s="72" t="str">
        <f t="shared" si="37"/>
        <v>Муниципальное автономное образовательное учреждение «Средняя общеобразовательная школа № 76»</v>
      </c>
      <c r="X92" s="72">
        <f>'Рейтинговая таблица организаций'!AH92</f>
        <v>100</v>
      </c>
      <c r="Y92" s="72">
        <f>'Рейтинговая таблица организаций'!AI92</f>
        <v>100</v>
      </c>
      <c r="Z92" s="74">
        <f>'Рейтинговая таблица организаций'!AJ92</f>
        <v>100</v>
      </c>
      <c r="AA92" s="72">
        <f>'Рейтинговая таблица организаций'!AK92</f>
        <v>100</v>
      </c>
      <c r="AB92" s="72" t="str">
        <f t="shared" si="38"/>
        <v>1-11</v>
      </c>
      <c r="AC92" s="72">
        <f t="shared" si="51"/>
        <v>1</v>
      </c>
      <c r="AD92" s="72">
        <f t="shared" si="52"/>
        <v>11</v>
      </c>
      <c r="AE92" s="72">
        <f t="shared" si="39"/>
        <v>89</v>
      </c>
      <c r="AF92" s="72" t="str">
        <f t="shared" si="40"/>
        <v>Муниципальное автономное образовательное учреждение «Средняя общеобразовательная школа № 76»</v>
      </c>
      <c r="AG92" s="72">
        <f>'Рейтинговая таблица организаций'!AR92</f>
        <v>100</v>
      </c>
      <c r="AH92" s="72">
        <f>'Рейтинговая таблица организаций'!AS92</f>
        <v>100</v>
      </c>
      <c r="AI92" s="72">
        <f>'Рейтинговая таблица организаций'!AT92</f>
        <v>100</v>
      </c>
      <c r="AJ92" s="72">
        <f>'Рейтинговая таблица организаций'!AU92</f>
        <v>100</v>
      </c>
      <c r="AK92" s="72" t="str">
        <f t="shared" si="41"/>
        <v>1-274</v>
      </c>
      <c r="AL92" s="72">
        <f t="shared" si="53"/>
        <v>1</v>
      </c>
      <c r="AM92" s="72">
        <f t="shared" si="54"/>
        <v>274</v>
      </c>
      <c r="AN92" s="72">
        <f>'бланки '!D94</f>
        <v>89</v>
      </c>
      <c r="AO92" s="72" t="str">
        <f t="shared" si="42"/>
        <v>Муниципальное автономное образовательное учреждение «Средняя общеобразовательная школа № 76»</v>
      </c>
      <c r="AP92" s="72">
        <f>'Рейтинговая таблица организаций'!BB92</f>
        <v>100</v>
      </c>
      <c r="AQ92" s="72">
        <f>'Рейтинговая таблица организаций'!BC92</f>
        <v>100</v>
      </c>
      <c r="AR92" s="72">
        <f>'Рейтинговая таблица организаций'!BD92</f>
        <v>100</v>
      </c>
      <c r="AS92" s="72">
        <f>'Рейтинговая таблица организаций'!BE92</f>
        <v>100</v>
      </c>
      <c r="AT92" s="72" t="str">
        <f t="shared" si="43"/>
        <v>1-274</v>
      </c>
      <c r="AU92" s="72">
        <f t="shared" si="55"/>
        <v>1</v>
      </c>
      <c r="AV92" s="72">
        <f t="shared" si="56"/>
        <v>274</v>
      </c>
      <c r="AW92" s="75" t="str">
        <f t="shared" si="44"/>
        <v>ЗАТО Северск</v>
      </c>
      <c r="AX92" s="72">
        <f t="shared" si="45"/>
        <v>89</v>
      </c>
      <c r="AY92" s="72" t="str">
        <f t="shared" si="46"/>
        <v>Муниципальное автономное образовательное учреждение «Средняя общеобразовательная школа № 76»</v>
      </c>
      <c r="AZ92" s="72">
        <f>'Рейтинговая таблица организаций'!BF92</f>
        <v>100</v>
      </c>
      <c r="BA92" s="72" t="str">
        <f t="shared" si="59"/>
        <v>1-11</v>
      </c>
      <c r="BB92" s="72">
        <f t="shared" si="57"/>
        <v>1</v>
      </c>
      <c r="BC92" s="72">
        <f t="shared" si="58"/>
        <v>11</v>
      </c>
    </row>
    <row r="93" spans="1:55">
      <c r="A93" s="72">
        <f>'бланки '!D95</f>
        <v>90</v>
      </c>
      <c r="B93" s="73" t="str">
        <f>'Рейтинговая таблица организаций'!B93</f>
        <v>Муниципальное автономное общеобразовательное учреждение "Средняя общеобразовательная школа № 1 с. Александровское"</v>
      </c>
      <c r="C93" s="73" t="str">
        <f>'бланки '!A95</f>
        <v>Александровский район</v>
      </c>
      <c r="D93" s="72">
        <f>'Рейтинговая таблица организаций'!C93</f>
        <v>330</v>
      </c>
      <c r="E93" s="72">
        <f t="shared" ref="E93:E156" si="60">A93</f>
        <v>90</v>
      </c>
      <c r="F93" s="72" t="str">
        <f t="shared" ref="F93:F156" si="61">B93</f>
        <v>Муниципальное автономное общеобразовательное учреждение "Средняя общеобразовательная школа № 1 с. Александровское"</v>
      </c>
      <c r="G93" s="72">
        <f>'Рейтинговая таблица организаций'!Q93</f>
        <v>100</v>
      </c>
      <c r="H93" s="72">
        <f>'Рейтинговая таблица организаций'!R93</f>
        <v>100</v>
      </c>
      <c r="I93" s="72">
        <f>'Рейтинговая таблица организаций'!S93</f>
        <v>100</v>
      </c>
      <c r="J93" s="72">
        <f>'Рейтинговая таблица организаций'!T93</f>
        <v>100</v>
      </c>
      <c r="K93" s="72" t="str">
        <f t="shared" ref="K93:K156" si="62">IF(M93=1,TEXT(L93,0),CONCATENATE(L93,"-",L93+M93-1))</f>
        <v>1-274</v>
      </c>
      <c r="L93" s="72">
        <f t="shared" si="47"/>
        <v>1</v>
      </c>
      <c r="M93" s="72">
        <f t="shared" si="48"/>
        <v>274</v>
      </c>
      <c r="N93" s="72">
        <f t="shared" ref="N93:N156" si="63">A93</f>
        <v>90</v>
      </c>
      <c r="O93" s="72" t="str">
        <f t="shared" ref="O93:O156" si="64">B93</f>
        <v>Муниципальное автономное общеобразовательное учреждение "Средняя общеобразовательная школа № 1 с. Александровское"</v>
      </c>
      <c r="P93" s="72">
        <f>'Рейтинговая таблица организаций'!Z93</f>
        <v>100</v>
      </c>
      <c r="Q93" s="72">
        <f>'Рейтинговая таблица организаций'!AB93</f>
        <v>100</v>
      </c>
      <c r="R93" s="72">
        <f>'Рейтинговая таблица организаций'!AC93</f>
        <v>100</v>
      </c>
      <c r="S93" s="72" t="str">
        <f t="shared" ref="S93:S156" si="65">IF(U93=1,TEXT(T93,0),CONCATENATE(T93,"-",T93+U93-1))</f>
        <v>1-274</v>
      </c>
      <c r="T93" s="72">
        <f t="shared" si="49"/>
        <v>1</v>
      </c>
      <c r="U93" s="72">
        <f t="shared" si="50"/>
        <v>274</v>
      </c>
      <c r="V93" s="72">
        <f t="shared" ref="V93:V156" si="66">A93</f>
        <v>90</v>
      </c>
      <c r="W93" s="72" t="str">
        <f t="shared" ref="W93:W156" si="67">B93</f>
        <v>Муниципальное автономное общеобразовательное учреждение "Средняя общеобразовательная школа № 1 с. Александровское"</v>
      </c>
      <c r="X93" s="72">
        <f>'Рейтинговая таблица организаций'!AH93</f>
        <v>100</v>
      </c>
      <c r="Y93" s="72">
        <f>'Рейтинговая таблица организаций'!AI93</f>
        <v>100</v>
      </c>
      <c r="Z93" s="74">
        <f>'Рейтинговая таблица организаций'!AJ93</f>
        <v>100</v>
      </c>
      <c r="AA93" s="72">
        <f>'Рейтинговая таблица организаций'!AK93</f>
        <v>100</v>
      </c>
      <c r="AB93" s="72" t="str">
        <f t="shared" ref="AB93:AB156" si="68">IF(AD93=1,TEXT(AC93,0),CONCATENATE(AC93,"-",AC93+AD93-1))</f>
        <v>1-11</v>
      </c>
      <c r="AC93" s="72">
        <f t="shared" si="51"/>
        <v>1</v>
      </c>
      <c r="AD93" s="72">
        <f t="shared" si="52"/>
        <v>11</v>
      </c>
      <c r="AE93" s="72">
        <f t="shared" ref="AE93:AE156" si="69">A93</f>
        <v>90</v>
      </c>
      <c r="AF93" s="72" t="str">
        <f t="shared" ref="AF93:AF156" si="70">B93</f>
        <v>Муниципальное автономное общеобразовательное учреждение "Средняя общеобразовательная школа № 1 с. Александровское"</v>
      </c>
      <c r="AG93" s="72">
        <f>'Рейтинговая таблица организаций'!AR93</f>
        <v>100</v>
      </c>
      <c r="AH93" s="72">
        <f>'Рейтинговая таблица организаций'!AS93</f>
        <v>100</v>
      </c>
      <c r="AI93" s="72">
        <f>'Рейтинговая таблица организаций'!AT93</f>
        <v>100</v>
      </c>
      <c r="AJ93" s="72">
        <f>'Рейтинговая таблица организаций'!AU93</f>
        <v>100</v>
      </c>
      <c r="AK93" s="72" t="str">
        <f t="shared" ref="AK93:AK156" si="71">IF(AM93=1,TEXT(AL93,0),CONCATENATE(AL93,"-",AL93+AM93-1))</f>
        <v>1-274</v>
      </c>
      <c r="AL93" s="72">
        <f t="shared" si="53"/>
        <v>1</v>
      </c>
      <c r="AM93" s="72">
        <f t="shared" si="54"/>
        <v>274</v>
      </c>
      <c r="AN93" s="72">
        <f>'бланки '!D95</f>
        <v>90</v>
      </c>
      <c r="AO93" s="72" t="str">
        <f t="shared" ref="AO93:AO156" si="72">B93</f>
        <v>Муниципальное автономное общеобразовательное учреждение "Средняя общеобразовательная школа № 1 с. Александровское"</v>
      </c>
      <c r="AP93" s="72">
        <f>'Рейтинговая таблица организаций'!BB93</f>
        <v>100</v>
      </c>
      <c r="AQ93" s="72">
        <f>'Рейтинговая таблица организаций'!BC93</f>
        <v>100</v>
      </c>
      <c r="AR93" s="72">
        <f>'Рейтинговая таблица организаций'!BD93</f>
        <v>100</v>
      </c>
      <c r="AS93" s="72">
        <f>'Рейтинговая таблица организаций'!BE93</f>
        <v>100</v>
      </c>
      <c r="AT93" s="72" t="str">
        <f t="shared" ref="AT93:AT156" si="73">IF(AV93=1,TEXT(AU93,0),CONCATENATE(AU93,"-",AU93+AV93-1))</f>
        <v>1-274</v>
      </c>
      <c r="AU93" s="72">
        <f t="shared" si="55"/>
        <v>1</v>
      </c>
      <c r="AV93" s="72">
        <f t="shared" si="56"/>
        <v>274</v>
      </c>
      <c r="AW93" s="75" t="str">
        <f t="shared" ref="AW93:AW156" si="74">C93</f>
        <v>Александровский район</v>
      </c>
      <c r="AX93" s="72">
        <f t="shared" ref="AX93:AX156" si="75">A93</f>
        <v>90</v>
      </c>
      <c r="AY93" s="72" t="str">
        <f t="shared" ref="AY93:AY156" si="76">B93</f>
        <v>Муниципальное автономное общеобразовательное учреждение "Средняя общеобразовательная школа № 1 с. Александровское"</v>
      </c>
      <c r="AZ93" s="72">
        <f>'Рейтинговая таблица организаций'!BF93</f>
        <v>100</v>
      </c>
      <c r="BA93" s="72" t="str">
        <f t="shared" si="59"/>
        <v>1-11</v>
      </c>
      <c r="BB93" s="72">
        <f t="shared" si="57"/>
        <v>1</v>
      </c>
      <c r="BC93" s="72">
        <f t="shared" si="58"/>
        <v>11</v>
      </c>
    </row>
    <row r="94" spans="1:55">
      <c r="A94" s="72">
        <f>'бланки '!D96</f>
        <v>91</v>
      </c>
      <c r="B94" s="73" t="str">
        <f>'Рейтинговая таблица организаций'!B94</f>
        <v>Муниципальное автономное общеобразовательное учреждение "Средняя общеобразовательная школа № 2 с. Александровское"</v>
      </c>
      <c r="C94" s="73" t="str">
        <f>'бланки '!A96</f>
        <v>Александровский район</v>
      </c>
      <c r="D94" s="72">
        <f>'Рейтинговая таблица организаций'!C94</f>
        <v>149</v>
      </c>
      <c r="E94" s="72">
        <f t="shared" si="60"/>
        <v>91</v>
      </c>
      <c r="F94" s="72" t="str">
        <f t="shared" si="61"/>
        <v>Муниципальное автономное общеобразовательное учреждение "Средняя общеобразовательная школа № 2 с. Александровское"</v>
      </c>
      <c r="G94" s="72">
        <f>'Рейтинговая таблица организаций'!Q94</f>
        <v>100</v>
      </c>
      <c r="H94" s="72">
        <f>'Рейтинговая таблица организаций'!R94</f>
        <v>100</v>
      </c>
      <c r="I94" s="72">
        <f>'Рейтинговая таблица организаций'!S94</f>
        <v>100</v>
      </c>
      <c r="J94" s="72">
        <f>'Рейтинговая таблица организаций'!T94</f>
        <v>100</v>
      </c>
      <c r="K94" s="72" t="str">
        <f t="shared" si="62"/>
        <v>1-274</v>
      </c>
      <c r="L94" s="72">
        <f t="shared" si="47"/>
        <v>1</v>
      </c>
      <c r="M94" s="72">
        <f t="shared" si="48"/>
        <v>274</v>
      </c>
      <c r="N94" s="72">
        <f t="shared" si="63"/>
        <v>91</v>
      </c>
      <c r="O94" s="72" t="str">
        <f t="shared" si="64"/>
        <v>Муниципальное автономное общеобразовательное учреждение "Средняя общеобразовательная школа № 2 с. Александровское"</v>
      </c>
      <c r="P94" s="72">
        <f>'Рейтинговая таблица организаций'!Z94</f>
        <v>100</v>
      </c>
      <c r="Q94" s="72">
        <f>'Рейтинговая таблица организаций'!AB94</f>
        <v>100</v>
      </c>
      <c r="R94" s="72">
        <f>'Рейтинговая таблица организаций'!AC94</f>
        <v>100</v>
      </c>
      <c r="S94" s="72" t="str">
        <f t="shared" si="65"/>
        <v>1-274</v>
      </c>
      <c r="T94" s="72">
        <f t="shared" si="49"/>
        <v>1</v>
      </c>
      <c r="U94" s="72">
        <f t="shared" si="50"/>
        <v>274</v>
      </c>
      <c r="V94" s="72">
        <f t="shared" si="66"/>
        <v>91</v>
      </c>
      <c r="W94" s="72" t="str">
        <f t="shared" si="67"/>
        <v>Муниципальное автономное общеобразовательное учреждение "Средняя общеобразовательная школа № 2 с. Александровское"</v>
      </c>
      <c r="X94" s="72">
        <f>'Рейтинговая таблица организаций'!AH94</f>
        <v>80</v>
      </c>
      <c r="Y94" s="72">
        <f>'Рейтинговая таблица организаций'!AI94</f>
        <v>100</v>
      </c>
      <c r="Z94" s="74">
        <f>'Рейтинговая таблица организаций'!AJ94</f>
        <v>100</v>
      </c>
      <c r="AA94" s="72">
        <f>'Рейтинговая таблица организаций'!AK94</f>
        <v>94</v>
      </c>
      <c r="AB94" s="72" t="str">
        <f t="shared" si="68"/>
        <v>12-25</v>
      </c>
      <c r="AC94" s="72">
        <f t="shared" si="51"/>
        <v>12</v>
      </c>
      <c r="AD94" s="72">
        <f t="shared" si="52"/>
        <v>14</v>
      </c>
      <c r="AE94" s="72">
        <f t="shared" si="69"/>
        <v>91</v>
      </c>
      <c r="AF94" s="72" t="str">
        <f t="shared" si="70"/>
        <v>Муниципальное автономное общеобразовательное учреждение "Средняя общеобразовательная школа № 2 с. Александровское"</v>
      </c>
      <c r="AG94" s="72">
        <f>'Рейтинговая таблица организаций'!AR94</f>
        <v>100</v>
      </c>
      <c r="AH94" s="72">
        <f>'Рейтинговая таблица организаций'!AS94</f>
        <v>100</v>
      </c>
      <c r="AI94" s="72">
        <f>'Рейтинговая таблица организаций'!AT94</f>
        <v>100</v>
      </c>
      <c r="AJ94" s="72">
        <f>'Рейтинговая таблица организаций'!AU94</f>
        <v>100</v>
      </c>
      <c r="AK94" s="72" t="str">
        <f t="shared" si="71"/>
        <v>1-274</v>
      </c>
      <c r="AL94" s="72">
        <f t="shared" si="53"/>
        <v>1</v>
      </c>
      <c r="AM94" s="72">
        <f t="shared" si="54"/>
        <v>274</v>
      </c>
      <c r="AN94" s="72">
        <f>'бланки '!D96</f>
        <v>91</v>
      </c>
      <c r="AO94" s="72" t="str">
        <f t="shared" si="72"/>
        <v>Муниципальное автономное общеобразовательное учреждение "Средняя общеобразовательная школа № 2 с. Александровское"</v>
      </c>
      <c r="AP94" s="72">
        <f>'Рейтинговая таблица организаций'!BB94</f>
        <v>100</v>
      </c>
      <c r="AQ94" s="72">
        <f>'Рейтинговая таблица организаций'!BC94</f>
        <v>100</v>
      </c>
      <c r="AR94" s="72">
        <f>'Рейтинговая таблица организаций'!BD94</f>
        <v>100</v>
      </c>
      <c r="AS94" s="72">
        <f>'Рейтинговая таблица организаций'!BE94</f>
        <v>100</v>
      </c>
      <c r="AT94" s="72" t="str">
        <f t="shared" si="73"/>
        <v>1-274</v>
      </c>
      <c r="AU94" s="72">
        <f t="shared" si="55"/>
        <v>1</v>
      </c>
      <c r="AV94" s="72">
        <f t="shared" si="56"/>
        <v>274</v>
      </c>
      <c r="AW94" s="75" t="str">
        <f t="shared" si="74"/>
        <v>Александровский район</v>
      </c>
      <c r="AX94" s="72">
        <f t="shared" si="75"/>
        <v>91</v>
      </c>
      <c r="AY94" s="72" t="str">
        <f t="shared" si="76"/>
        <v>Муниципальное автономное общеобразовательное учреждение "Средняя общеобразовательная школа № 2 с. Александровское"</v>
      </c>
      <c r="AZ94" s="72">
        <f>'Рейтинговая таблица организаций'!BF94</f>
        <v>98.8</v>
      </c>
      <c r="BA94" s="72" t="str">
        <f t="shared" si="59"/>
        <v>12-25</v>
      </c>
      <c r="BB94" s="72">
        <f t="shared" si="57"/>
        <v>12</v>
      </c>
      <c r="BC94" s="72">
        <f t="shared" si="58"/>
        <v>14</v>
      </c>
    </row>
    <row r="95" spans="1:55">
      <c r="A95" s="72">
        <f>'бланки '!D97</f>
        <v>92</v>
      </c>
      <c r="B95" s="73" t="str">
        <f>'Рейтинговая таблица организаций'!B95</f>
        <v>Муниципальное казённое общеобразовательное учреждение "Средняя общеобразовательная школа с. Новоникольское"</v>
      </c>
      <c r="C95" s="73" t="str">
        <f>'бланки '!A97</f>
        <v>Александровский район</v>
      </c>
      <c r="D95" s="72">
        <f>'Рейтинговая таблица организаций'!C95</f>
        <v>4</v>
      </c>
      <c r="E95" s="72">
        <f t="shared" si="60"/>
        <v>92</v>
      </c>
      <c r="F95" s="72" t="str">
        <f t="shared" si="61"/>
        <v>Муниципальное казённое общеобразовательное учреждение "Средняя общеобразовательная школа с. Новоникольское"</v>
      </c>
      <c r="G95" s="72">
        <f>'Рейтинговая таблица организаций'!Q95</f>
        <v>100</v>
      </c>
      <c r="H95" s="72">
        <f>'Рейтинговая таблица организаций'!R95</f>
        <v>100</v>
      </c>
      <c r="I95" s="72">
        <f>'Рейтинговая таблица организаций'!S95</f>
        <v>100</v>
      </c>
      <c r="J95" s="72">
        <f>'Рейтинговая таблица организаций'!T95</f>
        <v>100</v>
      </c>
      <c r="K95" s="72" t="str">
        <f t="shared" si="62"/>
        <v>1-274</v>
      </c>
      <c r="L95" s="72">
        <f t="shared" si="47"/>
        <v>1</v>
      </c>
      <c r="M95" s="72">
        <f t="shared" si="48"/>
        <v>274</v>
      </c>
      <c r="N95" s="72">
        <f t="shared" si="63"/>
        <v>92</v>
      </c>
      <c r="O95" s="72" t="str">
        <f t="shared" si="64"/>
        <v>Муниципальное казённое общеобразовательное учреждение "Средняя общеобразовательная школа с. Новоникольское"</v>
      </c>
      <c r="P95" s="72">
        <f>'Рейтинговая таблица организаций'!Z95</f>
        <v>100</v>
      </c>
      <c r="Q95" s="72">
        <f>'Рейтинговая таблица организаций'!AB95</f>
        <v>100</v>
      </c>
      <c r="R95" s="72">
        <f>'Рейтинговая таблица организаций'!AC95</f>
        <v>100</v>
      </c>
      <c r="S95" s="72" t="str">
        <f t="shared" si="65"/>
        <v>1-274</v>
      </c>
      <c r="T95" s="72">
        <f t="shared" si="49"/>
        <v>1</v>
      </c>
      <c r="U95" s="72">
        <f t="shared" si="50"/>
        <v>274</v>
      </c>
      <c r="V95" s="72">
        <f t="shared" si="66"/>
        <v>92</v>
      </c>
      <c r="W95" s="72" t="str">
        <f t="shared" si="67"/>
        <v>Муниципальное казённое общеобразовательное учреждение "Средняя общеобразовательная школа с. Новоникольское"</v>
      </c>
      <c r="X95" s="72">
        <f>'Рейтинговая таблица организаций'!AH95</f>
        <v>0</v>
      </c>
      <c r="Y95" s="72">
        <f>'Рейтинговая таблица организаций'!AI95</f>
        <v>100</v>
      </c>
      <c r="Z95" s="74">
        <f>'Рейтинговая таблица организаций'!AJ95</f>
        <v>100</v>
      </c>
      <c r="AA95" s="72">
        <f>'Рейтинговая таблица организаций'!AK95</f>
        <v>70</v>
      </c>
      <c r="AB95" s="72" t="str">
        <f t="shared" si="68"/>
        <v>129-146</v>
      </c>
      <c r="AC95" s="72">
        <f t="shared" si="51"/>
        <v>129</v>
      </c>
      <c r="AD95" s="72">
        <f t="shared" si="52"/>
        <v>18</v>
      </c>
      <c r="AE95" s="72">
        <f t="shared" si="69"/>
        <v>92</v>
      </c>
      <c r="AF95" s="72" t="str">
        <f t="shared" si="70"/>
        <v>Муниципальное казённое общеобразовательное учреждение "Средняя общеобразовательная школа с. Новоникольское"</v>
      </c>
      <c r="AG95" s="72">
        <f>'Рейтинговая таблица организаций'!AR95</f>
        <v>100</v>
      </c>
      <c r="AH95" s="72">
        <f>'Рейтинговая таблица организаций'!AS95</f>
        <v>100</v>
      </c>
      <c r="AI95" s="72">
        <f>'Рейтинговая таблица организаций'!AT95</f>
        <v>100</v>
      </c>
      <c r="AJ95" s="72">
        <f>'Рейтинговая таблица организаций'!AU95</f>
        <v>100</v>
      </c>
      <c r="AK95" s="72" t="str">
        <f t="shared" si="71"/>
        <v>1-274</v>
      </c>
      <c r="AL95" s="72">
        <f t="shared" si="53"/>
        <v>1</v>
      </c>
      <c r="AM95" s="72">
        <f t="shared" si="54"/>
        <v>274</v>
      </c>
      <c r="AN95" s="72">
        <f>'бланки '!D97</f>
        <v>92</v>
      </c>
      <c r="AO95" s="72" t="str">
        <f t="shared" si="72"/>
        <v>Муниципальное казённое общеобразовательное учреждение "Средняя общеобразовательная школа с. Новоникольское"</v>
      </c>
      <c r="AP95" s="72">
        <f>'Рейтинговая таблица организаций'!BB95</f>
        <v>100</v>
      </c>
      <c r="AQ95" s="72">
        <f>'Рейтинговая таблица организаций'!BC95</f>
        <v>100</v>
      </c>
      <c r="AR95" s="72">
        <f>'Рейтинговая таблица организаций'!BD95</f>
        <v>100</v>
      </c>
      <c r="AS95" s="72">
        <f>'Рейтинговая таблица организаций'!BE95</f>
        <v>100</v>
      </c>
      <c r="AT95" s="72" t="str">
        <f t="shared" si="73"/>
        <v>1-274</v>
      </c>
      <c r="AU95" s="72">
        <f t="shared" si="55"/>
        <v>1</v>
      </c>
      <c r="AV95" s="72">
        <f t="shared" si="56"/>
        <v>274</v>
      </c>
      <c r="AW95" s="75" t="str">
        <f t="shared" si="74"/>
        <v>Александровский район</v>
      </c>
      <c r="AX95" s="72">
        <f t="shared" si="75"/>
        <v>92</v>
      </c>
      <c r="AY95" s="72" t="str">
        <f t="shared" si="76"/>
        <v>Муниципальное казённое общеобразовательное учреждение "Средняя общеобразовательная школа с. Новоникольское"</v>
      </c>
      <c r="AZ95" s="72">
        <f>'Рейтинговая таблица организаций'!BF95</f>
        <v>94</v>
      </c>
      <c r="BA95" s="72" t="str">
        <f t="shared" si="59"/>
        <v>129-146</v>
      </c>
      <c r="BB95" s="72">
        <f t="shared" si="57"/>
        <v>129</v>
      </c>
      <c r="BC95" s="72">
        <f t="shared" si="58"/>
        <v>18</v>
      </c>
    </row>
    <row r="96" spans="1:55">
      <c r="A96" s="72">
        <f>'бланки '!D98</f>
        <v>93</v>
      </c>
      <c r="B96" s="73" t="str">
        <f>'Рейтинговая таблица организаций'!B96</f>
        <v>Муниципальное казённое общеобразовательное учреждение "Средняя общеобразовательная школа с. Назино"</v>
      </c>
      <c r="C96" s="73" t="str">
        <f>'бланки '!A98</f>
        <v>Александровский район</v>
      </c>
      <c r="D96" s="72">
        <f>'Рейтинговая таблица организаций'!C96</f>
        <v>22</v>
      </c>
      <c r="E96" s="72">
        <f t="shared" si="60"/>
        <v>93</v>
      </c>
      <c r="F96" s="72" t="str">
        <f t="shared" si="61"/>
        <v>Муниципальное казённое общеобразовательное учреждение "Средняя общеобразовательная школа с. Назино"</v>
      </c>
      <c r="G96" s="72">
        <f>'Рейтинговая таблица организаций'!Q96</f>
        <v>100</v>
      </c>
      <c r="H96" s="72">
        <f>'Рейтинговая таблица организаций'!R96</f>
        <v>100</v>
      </c>
      <c r="I96" s="72">
        <f>'Рейтинговая таблица организаций'!S96</f>
        <v>100</v>
      </c>
      <c r="J96" s="72">
        <f>'Рейтинговая таблица организаций'!T96</f>
        <v>100</v>
      </c>
      <c r="K96" s="72" t="str">
        <f t="shared" si="62"/>
        <v>1-274</v>
      </c>
      <c r="L96" s="72">
        <f t="shared" si="47"/>
        <v>1</v>
      </c>
      <c r="M96" s="72">
        <f t="shared" si="48"/>
        <v>274</v>
      </c>
      <c r="N96" s="72">
        <f t="shared" si="63"/>
        <v>93</v>
      </c>
      <c r="O96" s="72" t="str">
        <f t="shared" si="64"/>
        <v>Муниципальное казённое общеобразовательное учреждение "Средняя общеобразовательная школа с. Назино"</v>
      </c>
      <c r="P96" s="72">
        <f>'Рейтинговая таблица организаций'!Z96</f>
        <v>100</v>
      </c>
      <c r="Q96" s="72">
        <f>'Рейтинговая таблица организаций'!AB96</f>
        <v>100</v>
      </c>
      <c r="R96" s="72">
        <f>'Рейтинговая таблица организаций'!AC96</f>
        <v>100</v>
      </c>
      <c r="S96" s="72" t="str">
        <f t="shared" si="65"/>
        <v>1-274</v>
      </c>
      <c r="T96" s="72">
        <f t="shared" si="49"/>
        <v>1</v>
      </c>
      <c r="U96" s="72">
        <f t="shared" si="50"/>
        <v>274</v>
      </c>
      <c r="V96" s="72">
        <f t="shared" si="66"/>
        <v>93</v>
      </c>
      <c r="W96" s="72" t="str">
        <f t="shared" si="67"/>
        <v>Муниципальное казённое общеобразовательное учреждение "Средняя общеобразовательная школа с. Назино"</v>
      </c>
      <c r="X96" s="72">
        <f>'Рейтинговая таблица организаций'!AH96</f>
        <v>0</v>
      </c>
      <c r="Y96" s="72">
        <f>'Рейтинговая таблица организаций'!AI96</f>
        <v>100</v>
      </c>
      <c r="Z96" s="74">
        <f>'Рейтинговая таблица организаций'!AJ96</f>
        <v>100</v>
      </c>
      <c r="AA96" s="72">
        <f>'Рейтинговая таблица организаций'!AK96</f>
        <v>70</v>
      </c>
      <c r="AB96" s="72" t="str">
        <f t="shared" si="68"/>
        <v>129-146</v>
      </c>
      <c r="AC96" s="72">
        <f t="shared" si="51"/>
        <v>129</v>
      </c>
      <c r="AD96" s="72">
        <f t="shared" si="52"/>
        <v>18</v>
      </c>
      <c r="AE96" s="72">
        <f t="shared" si="69"/>
        <v>93</v>
      </c>
      <c r="AF96" s="72" t="str">
        <f t="shared" si="70"/>
        <v>Муниципальное казённое общеобразовательное учреждение "Средняя общеобразовательная школа с. Назино"</v>
      </c>
      <c r="AG96" s="72">
        <f>'Рейтинговая таблица организаций'!AR96</f>
        <v>100</v>
      </c>
      <c r="AH96" s="72">
        <f>'Рейтинговая таблица организаций'!AS96</f>
        <v>100</v>
      </c>
      <c r="AI96" s="72">
        <f>'Рейтинговая таблица организаций'!AT96</f>
        <v>100</v>
      </c>
      <c r="AJ96" s="72">
        <f>'Рейтинговая таблица организаций'!AU96</f>
        <v>100</v>
      </c>
      <c r="AK96" s="72" t="str">
        <f t="shared" si="71"/>
        <v>1-274</v>
      </c>
      <c r="AL96" s="72">
        <f t="shared" si="53"/>
        <v>1</v>
      </c>
      <c r="AM96" s="72">
        <f t="shared" si="54"/>
        <v>274</v>
      </c>
      <c r="AN96" s="72">
        <f>'бланки '!D98</f>
        <v>93</v>
      </c>
      <c r="AO96" s="72" t="str">
        <f t="shared" si="72"/>
        <v>Муниципальное казённое общеобразовательное учреждение "Средняя общеобразовательная школа с. Назино"</v>
      </c>
      <c r="AP96" s="72">
        <f>'Рейтинговая таблица организаций'!BB96</f>
        <v>100</v>
      </c>
      <c r="AQ96" s="72">
        <f>'Рейтинговая таблица организаций'!BC96</f>
        <v>100</v>
      </c>
      <c r="AR96" s="72">
        <f>'Рейтинговая таблица организаций'!BD96</f>
        <v>100</v>
      </c>
      <c r="AS96" s="72">
        <f>'Рейтинговая таблица организаций'!BE96</f>
        <v>100</v>
      </c>
      <c r="AT96" s="72" t="str">
        <f t="shared" si="73"/>
        <v>1-274</v>
      </c>
      <c r="AU96" s="72">
        <f t="shared" si="55"/>
        <v>1</v>
      </c>
      <c r="AV96" s="72">
        <f t="shared" si="56"/>
        <v>274</v>
      </c>
      <c r="AW96" s="75" t="str">
        <f t="shared" si="74"/>
        <v>Александровский район</v>
      </c>
      <c r="AX96" s="72">
        <f t="shared" si="75"/>
        <v>93</v>
      </c>
      <c r="AY96" s="72" t="str">
        <f t="shared" si="76"/>
        <v>Муниципальное казённое общеобразовательное учреждение "Средняя общеобразовательная школа с. Назино"</v>
      </c>
      <c r="AZ96" s="72">
        <f>'Рейтинговая таблица организаций'!BF96</f>
        <v>94</v>
      </c>
      <c r="BA96" s="72" t="str">
        <f t="shared" si="59"/>
        <v>129-146</v>
      </c>
      <c r="BB96" s="72">
        <f t="shared" si="57"/>
        <v>129</v>
      </c>
      <c r="BC96" s="72">
        <f t="shared" si="58"/>
        <v>18</v>
      </c>
    </row>
    <row r="97" spans="1:55">
      <c r="A97" s="72">
        <f>'бланки '!D99</f>
        <v>94</v>
      </c>
      <c r="B97" s="73" t="str">
        <f>'Рейтинговая таблица организаций'!B97</f>
        <v>Муниципальное казённое общеобразовательное учреждение "Средняя общеобразовательная школа с. Лукашкин Яр"</v>
      </c>
      <c r="C97" s="73" t="str">
        <f>'бланки '!A99</f>
        <v>Александровский район</v>
      </c>
      <c r="D97" s="72">
        <f>'Рейтинговая таблица организаций'!C97</f>
        <v>9</v>
      </c>
      <c r="E97" s="72">
        <f t="shared" si="60"/>
        <v>94</v>
      </c>
      <c r="F97" s="72" t="str">
        <f t="shared" si="61"/>
        <v>Муниципальное казённое общеобразовательное учреждение "Средняя общеобразовательная школа с. Лукашкин Яр"</v>
      </c>
      <c r="G97" s="72">
        <f>'Рейтинговая таблица организаций'!Q97</f>
        <v>100</v>
      </c>
      <c r="H97" s="72">
        <f>'Рейтинговая таблица организаций'!R97</f>
        <v>100</v>
      </c>
      <c r="I97" s="72">
        <f>'Рейтинговая таблица организаций'!S97</f>
        <v>100</v>
      </c>
      <c r="J97" s="72">
        <f>'Рейтинговая таблица организаций'!T97</f>
        <v>100</v>
      </c>
      <c r="K97" s="72" t="str">
        <f t="shared" si="62"/>
        <v>1-274</v>
      </c>
      <c r="L97" s="72">
        <f t="shared" si="47"/>
        <v>1</v>
      </c>
      <c r="M97" s="72">
        <f t="shared" si="48"/>
        <v>274</v>
      </c>
      <c r="N97" s="72">
        <f t="shared" si="63"/>
        <v>94</v>
      </c>
      <c r="O97" s="72" t="str">
        <f t="shared" si="64"/>
        <v>Муниципальное казённое общеобразовательное учреждение "Средняя общеобразовательная школа с. Лукашкин Яр"</v>
      </c>
      <c r="P97" s="72">
        <f>'Рейтинговая таблица организаций'!Z97</f>
        <v>100</v>
      </c>
      <c r="Q97" s="72">
        <f>'Рейтинговая таблица организаций'!AB97</f>
        <v>100</v>
      </c>
      <c r="R97" s="72">
        <f>'Рейтинговая таблица организаций'!AC97</f>
        <v>100</v>
      </c>
      <c r="S97" s="72" t="str">
        <f t="shared" si="65"/>
        <v>1-274</v>
      </c>
      <c r="T97" s="72">
        <f t="shared" si="49"/>
        <v>1</v>
      </c>
      <c r="U97" s="72">
        <f t="shared" si="50"/>
        <v>274</v>
      </c>
      <c r="V97" s="72">
        <f t="shared" si="66"/>
        <v>94</v>
      </c>
      <c r="W97" s="72" t="str">
        <f t="shared" si="67"/>
        <v>Муниципальное казённое общеобразовательное учреждение "Средняя общеобразовательная школа с. Лукашкин Яр"</v>
      </c>
      <c r="X97" s="72">
        <f>'Рейтинговая таблица организаций'!AH97</f>
        <v>0</v>
      </c>
      <c r="Y97" s="72">
        <f>'Рейтинговая таблица организаций'!AI97</f>
        <v>80</v>
      </c>
      <c r="Z97" s="74">
        <f>'Рейтинговая таблица организаций'!AJ97</f>
        <v>100</v>
      </c>
      <c r="AA97" s="72">
        <f>'Рейтинговая таблица организаций'!AK97</f>
        <v>62</v>
      </c>
      <c r="AB97" s="72" t="str">
        <f t="shared" si="68"/>
        <v>201-221</v>
      </c>
      <c r="AC97" s="72">
        <f t="shared" si="51"/>
        <v>201</v>
      </c>
      <c r="AD97" s="72">
        <f t="shared" si="52"/>
        <v>21</v>
      </c>
      <c r="AE97" s="72">
        <f t="shared" si="69"/>
        <v>94</v>
      </c>
      <c r="AF97" s="72" t="str">
        <f t="shared" si="70"/>
        <v>Муниципальное казённое общеобразовательное учреждение "Средняя общеобразовательная школа с. Лукашкин Яр"</v>
      </c>
      <c r="AG97" s="72">
        <f>'Рейтинговая таблица организаций'!AR97</f>
        <v>100</v>
      </c>
      <c r="AH97" s="72">
        <f>'Рейтинговая таблица организаций'!AS97</f>
        <v>100</v>
      </c>
      <c r="AI97" s="72">
        <f>'Рейтинговая таблица организаций'!AT97</f>
        <v>100</v>
      </c>
      <c r="AJ97" s="72">
        <f>'Рейтинговая таблица организаций'!AU97</f>
        <v>100</v>
      </c>
      <c r="AK97" s="72" t="str">
        <f t="shared" si="71"/>
        <v>1-274</v>
      </c>
      <c r="AL97" s="72">
        <f t="shared" si="53"/>
        <v>1</v>
      </c>
      <c r="AM97" s="72">
        <f t="shared" si="54"/>
        <v>274</v>
      </c>
      <c r="AN97" s="72">
        <f>'бланки '!D99</f>
        <v>94</v>
      </c>
      <c r="AO97" s="72" t="str">
        <f t="shared" si="72"/>
        <v>Муниципальное казённое общеобразовательное учреждение "Средняя общеобразовательная школа с. Лукашкин Яр"</v>
      </c>
      <c r="AP97" s="72">
        <f>'Рейтинговая таблица организаций'!BB97</f>
        <v>100</v>
      </c>
      <c r="AQ97" s="72">
        <f>'Рейтинговая таблица организаций'!BC97</f>
        <v>100</v>
      </c>
      <c r="AR97" s="72">
        <f>'Рейтинговая таблица организаций'!BD97</f>
        <v>100</v>
      </c>
      <c r="AS97" s="72">
        <f>'Рейтинговая таблица организаций'!BE97</f>
        <v>100</v>
      </c>
      <c r="AT97" s="72" t="str">
        <f t="shared" si="73"/>
        <v>1-274</v>
      </c>
      <c r="AU97" s="72">
        <f t="shared" si="55"/>
        <v>1</v>
      </c>
      <c r="AV97" s="72">
        <f t="shared" si="56"/>
        <v>274</v>
      </c>
      <c r="AW97" s="75" t="str">
        <f t="shared" si="74"/>
        <v>Александровский район</v>
      </c>
      <c r="AX97" s="72">
        <f t="shared" si="75"/>
        <v>94</v>
      </c>
      <c r="AY97" s="72" t="str">
        <f t="shared" si="76"/>
        <v>Муниципальное казённое общеобразовательное учреждение "Средняя общеобразовательная школа с. Лукашкин Яр"</v>
      </c>
      <c r="AZ97" s="72">
        <f>'Рейтинговая таблица организаций'!BF97</f>
        <v>92.4</v>
      </c>
      <c r="BA97" s="72" t="str">
        <f t="shared" si="59"/>
        <v>201-221</v>
      </c>
      <c r="BB97" s="72">
        <f t="shared" si="57"/>
        <v>201</v>
      </c>
      <c r="BC97" s="72">
        <f t="shared" si="58"/>
        <v>21</v>
      </c>
    </row>
    <row r="98" spans="1:55">
      <c r="A98" s="72">
        <f>'бланки '!D100</f>
        <v>95</v>
      </c>
      <c r="B98" s="73" t="str">
        <f>'Рейтинговая таблица организаций'!B98</f>
        <v>Муниципальное казённое общеобразовательное учреждение "Основная общеобразовательная школа п. Октябрьский"</v>
      </c>
      <c r="C98" s="73" t="str">
        <f>'бланки '!A100</f>
        <v>Александровский район</v>
      </c>
      <c r="D98" s="72">
        <f>'Рейтинговая таблица организаций'!C98</f>
        <v>4</v>
      </c>
      <c r="E98" s="72">
        <f t="shared" si="60"/>
        <v>95</v>
      </c>
      <c r="F98" s="72" t="str">
        <f t="shared" si="61"/>
        <v>Муниципальное казённое общеобразовательное учреждение "Основная общеобразовательная школа п. Октябрьский"</v>
      </c>
      <c r="G98" s="72">
        <f>'Рейтинговая таблица организаций'!Q98</f>
        <v>100</v>
      </c>
      <c r="H98" s="72">
        <f>'Рейтинговая таблица организаций'!R98</f>
        <v>100</v>
      </c>
      <c r="I98" s="72">
        <f>'Рейтинговая таблица организаций'!S98</f>
        <v>100</v>
      </c>
      <c r="J98" s="72">
        <f>'Рейтинговая таблица организаций'!T98</f>
        <v>100</v>
      </c>
      <c r="K98" s="72" t="str">
        <f t="shared" si="62"/>
        <v>1-274</v>
      </c>
      <c r="L98" s="72">
        <f t="shared" si="47"/>
        <v>1</v>
      </c>
      <c r="M98" s="72">
        <f t="shared" si="48"/>
        <v>274</v>
      </c>
      <c r="N98" s="72">
        <f t="shared" si="63"/>
        <v>95</v>
      </c>
      <c r="O98" s="72" t="str">
        <f t="shared" si="64"/>
        <v>Муниципальное казённое общеобразовательное учреждение "Основная общеобразовательная школа п. Октябрьский"</v>
      </c>
      <c r="P98" s="72">
        <f>'Рейтинговая таблица организаций'!Z98</f>
        <v>100</v>
      </c>
      <c r="Q98" s="72">
        <f>'Рейтинговая таблица организаций'!AB98</f>
        <v>100</v>
      </c>
      <c r="R98" s="72">
        <f>'Рейтинговая таблица организаций'!AC98</f>
        <v>100</v>
      </c>
      <c r="S98" s="72" t="str">
        <f t="shared" si="65"/>
        <v>1-274</v>
      </c>
      <c r="T98" s="72">
        <f t="shared" si="49"/>
        <v>1</v>
      </c>
      <c r="U98" s="72">
        <f t="shared" si="50"/>
        <v>274</v>
      </c>
      <c r="V98" s="72">
        <f t="shared" si="66"/>
        <v>95</v>
      </c>
      <c r="W98" s="72" t="str">
        <f t="shared" si="67"/>
        <v>Муниципальное казённое общеобразовательное учреждение "Основная общеобразовательная школа п. Октябрьский"</v>
      </c>
      <c r="X98" s="72">
        <f>'Рейтинговая таблица организаций'!AH98</f>
        <v>0</v>
      </c>
      <c r="Y98" s="72">
        <f>'Рейтинговая таблица организаций'!AI98</f>
        <v>100</v>
      </c>
      <c r="Z98" s="74">
        <f>'Рейтинговая таблица организаций'!AJ98</f>
        <v>100</v>
      </c>
      <c r="AA98" s="72">
        <f>'Рейтинговая таблица организаций'!AK98</f>
        <v>70</v>
      </c>
      <c r="AB98" s="72" t="str">
        <f t="shared" si="68"/>
        <v>129-146</v>
      </c>
      <c r="AC98" s="72">
        <f t="shared" si="51"/>
        <v>129</v>
      </c>
      <c r="AD98" s="72">
        <f t="shared" si="52"/>
        <v>18</v>
      </c>
      <c r="AE98" s="72">
        <f t="shared" si="69"/>
        <v>95</v>
      </c>
      <c r="AF98" s="72" t="str">
        <f t="shared" si="70"/>
        <v>Муниципальное казённое общеобразовательное учреждение "Основная общеобразовательная школа п. Октябрьский"</v>
      </c>
      <c r="AG98" s="72">
        <f>'Рейтинговая таблица организаций'!AR98</f>
        <v>100</v>
      </c>
      <c r="AH98" s="72">
        <f>'Рейтинговая таблица организаций'!AS98</f>
        <v>100</v>
      </c>
      <c r="AI98" s="72">
        <f>'Рейтинговая таблица организаций'!AT98</f>
        <v>100</v>
      </c>
      <c r="AJ98" s="72">
        <f>'Рейтинговая таблица организаций'!AU98</f>
        <v>100</v>
      </c>
      <c r="AK98" s="72" t="str">
        <f t="shared" si="71"/>
        <v>1-274</v>
      </c>
      <c r="AL98" s="72">
        <f t="shared" si="53"/>
        <v>1</v>
      </c>
      <c r="AM98" s="72">
        <f t="shared" si="54"/>
        <v>274</v>
      </c>
      <c r="AN98" s="72">
        <f>'бланки '!D100</f>
        <v>95</v>
      </c>
      <c r="AO98" s="72" t="str">
        <f t="shared" si="72"/>
        <v>Муниципальное казённое общеобразовательное учреждение "Основная общеобразовательная школа п. Октябрьский"</v>
      </c>
      <c r="AP98" s="72">
        <f>'Рейтинговая таблица организаций'!BB98</f>
        <v>100</v>
      </c>
      <c r="AQ98" s="72">
        <f>'Рейтинговая таблица организаций'!BC98</f>
        <v>100</v>
      </c>
      <c r="AR98" s="72">
        <f>'Рейтинговая таблица организаций'!BD98</f>
        <v>100</v>
      </c>
      <c r="AS98" s="72">
        <f>'Рейтинговая таблица организаций'!BE98</f>
        <v>100</v>
      </c>
      <c r="AT98" s="72" t="str">
        <f t="shared" si="73"/>
        <v>1-274</v>
      </c>
      <c r="AU98" s="72">
        <f t="shared" si="55"/>
        <v>1</v>
      </c>
      <c r="AV98" s="72">
        <f t="shared" si="56"/>
        <v>274</v>
      </c>
      <c r="AW98" s="75" t="str">
        <f t="shared" si="74"/>
        <v>Александровский район</v>
      </c>
      <c r="AX98" s="72">
        <f t="shared" si="75"/>
        <v>95</v>
      </c>
      <c r="AY98" s="72" t="str">
        <f t="shared" si="76"/>
        <v>Муниципальное казённое общеобразовательное учреждение "Основная общеобразовательная школа п. Октябрьский"</v>
      </c>
      <c r="AZ98" s="72">
        <f>'Рейтинговая таблица организаций'!BF98</f>
        <v>94</v>
      </c>
      <c r="BA98" s="72" t="str">
        <f t="shared" si="59"/>
        <v>129-146</v>
      </c>
      <c r="BB98" s="72">
        <f t="shared" si="57"/>
        <v>129</v>
      </c>
      <c r="BC98" s="72">
        <f t="shared" si="58"/>
        <v>18</v>
      </c>
    </row>
    <row r="99" spans="1:55">
      <c r="A99" s="72">
        <f>'бланки '!D101</f>
        <v>96</v>
      </c>
      <c r="B99" s="73" t="str">
        <f>'Рейтинговая таблица организаций'!B99</f>
        <v>Муниципальное бюджетное общеобразовательное учреждение вечерняя (сменная) общеобразовательная школа № 9 г. Асино</v>
      </c>
      <c r="C99" s="73" t="str">
        <f>'бланки '!A101</f>
        <v>Асиновский район</v>
      </c>
      <c r="D99" s="72">
        <f>'Рейтинговая таблица организаций'!C99</f>
        <v>54</v>
      </c>
      <c r="E99" s="72">
        <f t="shared" si="60"/>
        <v>96</v>
      </c>
      <c r="F99" s="72" t="str">
        <f t="shared" si="61"/>
        <v>Муниципальное бюджетное общеобразовательное учреждение вечерняя (сменная) общеобразовательная школа № 9 г. Асино</v>
      </c>
      <c r="G99" s="72">
        <f>'Рейтинговая таблица организаций'!Q99</f>
        <v>100</v>
      </c>
      <c r="H99" s="72">
        <f>'Рейтинговая таблица организаций'!R99</f>
        <v>100</v>
      </c>
      <c r="I99" s="72">
        <f>'Рейтинговая таблица организаций'!S99</f>
        <v>100</v>
      </c>
      <c r="J99" s="72">
        <f>'Рейтинговая таблица организаций'!T99</f>
        <v>100</v>
      </c>
      <c r="K99" s="72" t="str">
        <f t="shared" si="62"/>
        <v>1-274</v>
      </c>
      <c r="L99" s="72">
        <f t="shared" si="47"/>
        <v>1</v>
      </c>
      <c r="M99" s="72">
        <f t="shared" si="48"/>
        <v>274</v>
      </c>
      <c r="N99" s="72">
        <f t="shared" si="63"/>
        <v>96</v>
      </c>
      <c r="O99" s="72" t="str">
        <f t="shared" si="64"/>
        <v>Муниципальное бюджетное общеобразовательное учреждение вечерняя (сменная) общеобразовательная школа № 9 г. Асино</v>
      </c>
      <c r="P99" s="72">
        <f>'Рейтинговая таблица организаций'!Z99</f>
        <v>100</v>
      </c>
      <c r="Q99" s="72">
        <f>'Рейтинговая таблица организаций'!AB99</f>
        <v>100</v>
      </c>
      <c r="R99" s="72">
        <f>'Рейтинговая таблица организаций'!AC99</f>
        <v>100</v>
      </c>
      <c r="S99" s="72" t="str">
        <f t="shared" si="65"/>
        <v>1-274</v>
      </c>
      <c r="T99" s="72">
        <f t="shared" si="49"/>
        <v>1</v>
      </c>
      <c r="U99" s="72">
        <f t="shared" si="50"/>
        <v>274</v>
      </c>
      <c r="V99" s="72">
        <f t="shared" si="66"/>
        <v>96</v>
      </c>
      <c r="W99" s="72" t="str">
        <f t="shared" si="67"/>
        <v>Муниципальное бюджетное общеобразовательное учреждение вечерняя (сменная) общеобразовательная школа № 9 г. Асино</v>
      </c>
      <c r="X99" s="72">
        <f>'Рейтинговая таблица организаций'!AH99</f>
        <v>20</v>
      </c>
      <c r="Y99" s="72">
        <f>'Рейтинговая таблица организаций'!AI99</f>
        <v>40</v>
      </c>
      <c r="Z99" s="74">
        <f>'Рейтинговая таблица организаций'!AJ99</f>
        <v>100</v>
      </c>
      <c r="AA99" s="72">
        <f>'Рейтинговая таблица организаций'!AK99</f>
        <v>52</v>
      </c>
      <c r="AB99" s="72" t="str">
        <f t="shared" si="68"/>
        <v>266-267</v>
      </c>
      <c r="AC99" s="72">
        <f t="shared" si="51"/>
        <v>266</v>
      </c>
      <c r="AD99" s="72">
        <f t="shared" si="52"/>
        <v>2</v>
      </c>
      <c r="AE99" s="72">
        <f t="shared" si="69"/>
        <v>96</v>
      </c>
      <c r="AF99" s="72" t="str">
        <f t="shared" si="70"/>
        <v>Муниципальное бюджетное общеобразовательное учреждение вечерняя (сменная) общеобразовательная школа № 9 г. Асино</v>
      </c>
      <c r="AG99" s="72">
        <f>'Рейтинговая таблица организаций'!AR99</f>
        <v>100</v>
      </c>
      <c r="AH99" s="72">
        <f>'Рейтинговая таблица организаций'!AS99</f>
        <v>100</v>
      </c>
      <c r="AI99" s="72">
        <f>'Рейтинговая таблица организаций'!AT99</f>
        <v>100</v>
      </c>
      <c r="AJ99" s="72">
        <f>'Рейтинговая таблица организаций'!AU99</f>
        <v>100</v>
      </c>
      <c r="AK99" s="72" t="str">
        <f t="shared" si="71"/>
        <v>1-274</v>
      </c>
      <c r="AL99" s="72">
        <f t="shared" si="53"/>
        <v>1</v>
      </c>
      <c r="AM99" s="72">
        <f t="shared" si="54"/>
        <v>274</v>
      </c>
      <c r="AN99" s="72">
        <f>'бланки '!D101</f>
        <v>96</v>
      </c>
      <c r="AO99" s="72" t="str">
        <f t="shared" si="72"/>
        <v>Муниципальное бюджетное общеобразовательное учреждение вечерняя (сменная) общеобразовательная школа № 9 г. Асино</v>
      </c>
      <c r="AP99" s="72">
        <f>'Рейтинговая таблица организаций'!BB99</f>
        <v>100</v>
      </c>
      <c r="AQ99" s="72">
        <f>'Рейтинговая таблица организаций'!BC99</f>
        <v>100</v>
      </c>
      <c r="AR99" s="72">
        <f>'Рейтинговая таблица организаций'!BD99</f>
        <v>100</v>
      </c>
      <c r="AS99" s="72">
        <f>'Рейтинговая таблица организаций'!BE99</f>
        <v>100</v>
      </c>
      <c r="AT99" s="72" t="str">
        <f t="shared" si="73"/>
        <v>1-274</v>
      </c>
      <c r="AU99" s="72">
        <f t="shared" si="55"/>
        <v>1</v>
      </c>
      <c r="AV99" s="72">
        <f t="shared" si="56"/>
        <v>274</v>
      </c>
      <c r="AW99" s="75" t="str">
        <f t="shared" si="74"/>
        <v>Асиновский район</v>
      </c>
      <c r="AX99" s="72">
        <f t="shared" si="75"/>
        <v>96</v>
      </c>
      <c r="AY99" s="72" t="str">
        <f t="shared" si="76"/>
        <v>Муниципальное бюджетное общеобразовательное учреждение вечерняя (сменная) общеобразовательная школа № 9 г. Асино</v>
      </c>
      <c r="AZ99" s="72">
        <f>'Рейтинговая таблица организаций'!BF99</f>
        <v>90.4</v>
      </c>
      <c r="BA99" s="72" t="str">
        <f t="shared" si="59"/>
        <v>266-267</v>
      </c>
      <c r="BB99" s="72">
        <f t="shared" si="57"/>
        <v>266</v>
      </c>
      <c r="BC99" s="72">
        <f t="shared" si="58"/>
        <v>2</v>
      </c>
    </row>
    <row r="100" spans="1:55">
      <c r="A100" s="72">
        <f>'бланки '!D102</f>
        <v>97</v>
      </c>
      <c r="B100" s="73" t="str">
        <f>'Рейтинговая таблица организаций'!B100</f>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C100" s="73" t="str">
        <f>'бланки '!A102</f>
        <v>Асиновский район</v>
      </c>
      <c r="D100" s="72">
        <f>'Рейтинговая таблица организаций'!C100</f>
        <v>56</v>
      </c>
      <c r="E100" s="72">
        <f t="shared" si="60"/>
        <v>97</v>
      </c>
      <c r="F100" s="72" t="str">
        <f t="shared" si="61"/>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G100" s="72">
        <f>'Рейтинговая таблица организаций'!Q100</f>
        <v>100</v>
      </c>
      <c r="H100" s="72">
        <f>'Рейтинговая таблица организаций'!R100</f>
        <v>100</v>
      </c>
      <c r="I100" s="72">
        <f>'Рейтинговая таблица организаций'!S100</f>
        <v>100</v>
      </c>
      <c r="J100" s="72">
        <f>'Рейтинговая таблица организаций'!T100</f>
        <v>100</v>
      </c>
      <c r="K100" s="72" t="str">
        <f t="shared" si="62"/>
        <v>1-274</v>
      </c>
      <c r="L100" s="72">
        <f t="shared" si="47"/>
        <v>1</v>
      </c>
      <c r="M100" s="72">
        <f t="shared" si="48"/>
        <v>274</v>
      </c>
      <c r="N100" s="72">
        <f t="shared" si="63"/>
        <v>97</v>
      </c>
      <c r="O100" s="72" t="str">
        <f t="shared" si="64"/>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P100" s="72">
        <f>'Рейтинговая таблица организаций'!Z100</f>
        <v>100</v>
      </c>
      <c r="Q100" s="72">
        <f>'Рейтинговая таблица организаций'!AB100</f>
        <v>100</v>
      </c>
      <c r="R100" s="72">
        <f>'Рейтинговая таблица организаций'!AC100</f>
        <v>100</v>
      </c>
      <c r="S100" s="72" t="str">
        <f t="shared" si="65"/>
        <v>1-274</v>
      </c>
      <c r="T100" s="72">
        <f t="shared" si="49"/>
        <v>1</v>
      </c>
      <c r="U100" s="72">
        <f t="shared" si="50"/>
        <v>274</v>
      </c>
      <c r="V100" s="72">
        <f t="shared" si="66"/>
        <v>97</v>
      </c>
      <c r="W100" s="72" t="str">
        <f t="shared" si="67"/>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X100" s="72">
        <f>'Рейтинговая таблица организаций'!AH100</f>
        <v>100</v>
      </c>
      <c r="Y100" s="72">
        <f>'Рейтинговая таблица организаций'!AI100</f>
        <v>100</v>
      </c>
      <c r="Z100" s="74">
        <f>'Рейтинговая таблица организаций'!AJ100</f>
        <v>100</v>
      </c>
      <c r="AA100" s="72">
        <f>'Рейтинговая таблица организаций'!AK100</f>
        <v>100</v>
      </c>
      <c r="AB100" s="72" t="str">
        <f t="shared" si="68"/>
        <v>1-11</v>
      </c>
      <c r="AC100" s="72">
        <f t="shared" si="51"/>
        <v>1</v>
      </c>
      <c r="AD100" s="72">
        <f t="shared" si="52"/>
        <v>11</v>
      </c>
      <c r="AE100" s="72">
        <f t="shared" si="69"/>
        <v>97</v>
      </c>
      <c r="AF100" s="72" t="str">
        <f t="shared" si="70"/>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AG100" s="72">
        <f>'Рейтинговая таблица организаций'!AR100</f>
        <v>100</v>
      </c>
      <c r="AH100" s="72">
        <f>'Рейтинговая таблица организаций'!AS100</f>
        <v>100</v>
      </c>
      <c r="AI100" s="72">
        <f>'Рейтинговая таблица организаций'!AT100</f>
        <v>100</v>
      </c>
      <c r="AJ100" s="72">
        <f>'Рейтинговая таблица организаций'!AU100</f>
        <v>100</v>
      </c>
      <c r="AK100" s="72" t="str">
        <f t="shared" si="71"/>
        <v>1-274</v>
      </c>
      <c r="AL100" s="72">
        <f t="shared" si="53"/>
        <v>1</v>
      </c>
      <c r="AM100" s="72">
        <f t="shared" si="54"/>
        <v>274</v>
      </c>
      <c r="AN100" s="72">
        <f>'бланки '!D102</f>
        <v>97</v>
      </c>
      <c r="AO100" s="72" t="str">
        <f t="shared" si="72"/>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AP100" s="72">
        <f>'Рейтинговая таблица организаций'!BB100</f>
        <v>100</v>
      </c>
      <c r="AQ100" s="72">
        <f>'Рейтинговая таблица организаций'!BC100</f>
        <v>100</v>
      </c>
      <c r="AR100" s="72">
        <f>'Рейтинговая таблица организаций'!BD100</f>
        <v>100</v>
      </c>
      <c r="AS100" s="72">
        <f>'Рейтинговая таблица организаций'!BE100</f>
        <v>100</v>
      </c>
      <c r="AT100" s="72" t="str">
        <f t="shared" si="73"/>
        <v>1-274</v>
      </c>
      <c r="AU100" s="72">
        <f t="shared" si="55"/>
        <v>1</v>
      </c>
      <c r="AV100" s="72">
        <f t="shared" si="56"/>
        <v>274</v>
      </c>
      <c r="AW100" s="75" t="str">
        <f t="shared" si="74"/>
        <v>Асиновский район</v>
      </c>
      <c r="AX100" s="72">
        <f t="shared" si="75"/>
        <v>97</v>
      </c>
      <c r="AY100" s="72" t="str">
        <f t="shared" si="76"/>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AZ100" s="72">
        <f>'Рейтинговая таблица организаций'!BF100</f>
        <v>100</v>
      </c>
      <c r="BA100" s="72" t="str">
        <f t="shared" si="59"/>
        <v>1-11</v>
      </c>
      <c r="BB100" s="72">
        <f t="shared" si="57"/>
        <v>1</v>
      </c>
      <c r="BC100" s="72">
        <f t="shared" si="58"/>
        <v>11</v>
      </c>
    </row>
    <row r="101" spans="1:55">
      <c r="A101" s="72">
        <f>'бланки '!D103</f>
        <v>98</v>
      </c>
      <c r="B101" s="73" t="str">
        <f>'Рейтинговая таблица организаций'!B101</f>
        <v>Муниципальное автономное общеобразовательное учреждение - средняя общеобразовательная школа с. Батурино Асиновского района Томской области</v>
      </c>
      <c r="C101" s="73" t="str">
        <f>'бланки '!A103</f>
        <v>Асиновский район</v>
      </c>
      <c r="D101" s="72">
        <f>'Рейтинговая таблица организаций'!C101</f>
        <v>86</v>
      </c>
      <c r="E101" s="72">
        <f t="shared" si="60"/>
        <v>98</v>
      </c>
      <c r="F101" s="72" t="str">
        <f t="shared" si="61"/>
        <v>Муниципальное автономное общеобразовательное учреждение - средняя общеобразовательная школа с. Батурино Асиновского района Томской области</v>
      </c>
      <c r="G101" s="72">
        <f>'Рейтинговая таблица организаций'!Q101</f>
        <v>100</v>
      </c>
      <c r="H101" s="72">
        <f>'Рейтинговая таблица организаций'!R101</f>
        <v>100</v>
      </c>
      <c r="I101" s="72">
        <f>'Рейтинговая таблица организаций'!S101</f>
        <v>100</v>
      </c>
      <c r="J101" s="72">
        <f>'Рейтинговая таблица организаций'!T101</f>
        <v>100</v>
      </c>
      <c r="K101" s="72" t="str">
        <f t="shared" si="62"/>
        <v>1-274</v>
      </c>
      <c r="L101" s="72">
        <f t="shared" si="47"/>
        <v>1</v>
      </c>
      <c r="M101" s="72">
        <f t="shared" si="48"/>
        <v>274</v>
      </c>
      <c r="N101" s="72">
        <f t="shared" si="63"/>
        <v>98</v>
      </c>
      <c r="O101" s="72" t="str">
        <f t="shared" si="64"/>
        <v>Муниципальное автономное общеобразовательное учреждение - средняя общеобразовательная школа с. Батурино Асиновского района Томской области</v>
      </c>
      <c r="P101" s="72">
        <f>'Рейтинговая таблица организаций'!Z101</f>
        <v>100</v>
      </c>
      <c r="Q101" s="72">
        <f>'Рейтинговая таблица организаций'!AB101</f>
        <v>100</v>
      </c>
      <c r="R101" s="72">
        <f>'Рейтинговая таблица организаций'!AC101</f>
        <v>100</v>
      </c>
      <c r="S101" s="72" t="str">
        <f t="shared" si="65"/>
        <v>1-274</v>
      </c>
      <c r="T101" s="72">
        <f t="shared" si="49"/>
        <v>1</v>
      </c>
      <c r="U101" s="72">
        <f t="shared" si="50"/>
        <v>274</v>
      </c>
      <c r="V101" s="72">
        <f t="shared" si="66"/>
        <v>98</v>
      </c>
      <c r="W101" s="72" t="str">
        <f t="shared" si="67"/>
        <v>Муниципальное автономное общеобразовательное учреждение - средняя общеобразовательная школа с. Батурино Асиновского района Томской области</v>
      </c>
      <c r="X101" s="72">
        <f>'Рейтинговая таблица организаций'!AH101</f>
        <v>100</v>
      </c>
      <c r="Y101" s="72">
        <f>'Рейтинговая таблица организаций'!AI101</f>
        <v>80</v>
      </c>
      <c r="Z101" s="74">
        <f>'Рейтинговая таблица организаций'!AJ101</f>
        <v>100</v>
      </c>
      <c r="AA101" s="72">
        <f>'Рейтинговая таблица организаций'!AK101</f>
        <v>92</v>
      </c>
      <c r="AB101" s="72" t="str">
        <f t="shared" si="68"/>
        <v>26-32</v>
      </c>
      <c r="AC101" s="72">
        <f t="shared" si="51"/>
        <v>26</v>
      </c>
      <c r="AD101" s="72">
        <f t="shared" si="52"/>
        <v>7</v>
      </c>
      <c r="AE101" s="72">
        <f t="shared" si="69"/>
        <v>98</v>
      </c>
      <c r="AF101" s="72" t="str">
        <f t="shared" si="70"/>
        <v>Муниципальное автономное общеобразовательное учреждение - средняя общеобразовательная школа с. Батурино Асиновского района Томской области</v>
      </c>
      <c r="AG101" s="72">
        <f>'Рейтинговая таблица организаций'!AR101</f>
        <v>100</v>
      </c>
      <c r="AH101" s="72">
        <f>'Рейтинговая таблица организаций'!AS101</f>
        <v>100</v>
      </c>
      <c r="AI101" s="72">
        <f>'Рейтинговая таблица организаций'!AT101</f>
        <v>100</v>
      </c>
      <c r="AJ101" s="72">
        <f>'Рейтинговая таблица организаций'!AU101</f>
        <v>100</v>
      </c>
      <c r="AK101" s="72" t="str">
        <f t="shared" si="71"/>
        <v>1-274</v>
      </c>
      <c r="AL101" s="72">
        <f t="shared" si="53"/>
        <v>1</v>
      </c>
      <c r="AM101" s="72">
        <f t="shared" si="54"/>
        <v>274</v>
      </c>
      <c r="AN101" s="72">
        <f>'бланки '!D103</f>
        <v>98</v>
      </c>
      <c r="AO101" s="72" t="str">
        <f t="shared" si="72"/>
        <v>Муниципальное автономное общеобразовательное учреждение - средняя общеобразовательная школа с. Батурино Асиновского района Томской области</v>
      </c>
      <c r="AP101" s="72">
        <f>'Рейтинговая таблица организаций'!BB101</f>
        <v>100</v>
      </c>
      <c r="AQ101" s="72">
        <f>'Рейтинговая таблица организаций'!BC101</f>
        <v>100</v>
      </c>
      <c r="AR101" s="72">
        <f>'Рейтинговая таблица организаций'!BD101</f>
        <v>100</v>
      </c>
      <c r="AS101" s="72">
        <f>'Рейтинговая таблица организаций'!BE101</f>
        <v>100</v>
      </c>
      <c r="AT101" s="72" t="str">
        <f t="shared" si="73"/>
        <v>1-274</v>
      </c>
      <c r="AU101" s="72">
        <f t="shared" si="55"/>
        <v>1</v>
      </c>
      <c r="AV101" s="72">
        <f t="shared" si="56"/>
        <v>274</v>
      </c>
      <c r="AW101" s="75" t="str">
        <f t="shared" si="74"/>
        <v>Асиновский район</v>
      </c>
      <c r="AX101" s="72">
        <f t="shared" si="75"/>
        <v>98</v>
      </c>
      <c r="AY101" s="72" t="str">
        <f t="shared" si="76"/>
        <v>Муниципальное автономное общеобразовательное учреждение - средняя общеобразовательная школа с. Батурино Асиновского района Томской области</v>
      </c>
      <c r="AZ101" s="72">
        <f>'Рейтинговая таблица организаций'!BF101</f>
        <v>98.4</v>
      </c>
      <c r="BA101" s="72" t="str">
        <f t="shared" si="59"/>
        <v>26-32</v>
      </c>
      <c r="BB101" s="72">
        <f t="shared" si="57"/>
        <v>26</v>
      </c>
      <c r="BC101" s="72">
        <f t="shared" si="58"/>
        <v>7</v>
      </c>
    </row>
    <row r="102" spans="1:55">
      <c r="A102" s="72">
        <f>'бланки '!D104</f>
        <v>99</v>
      </c>
      <c r="B102" s="73" t="str">
        <f>'Рейтинговая таблица организаций'!B102</f>
        <v>Муниципальное автономное общеобразовательное учреждение «Средняя общеобразовательная школа с.Ново-Кусково Асиновского района Томской области»</v>
      </c>
      <c r="C102" s="73" t="str">
        <f>'бланки '!A104</f>
        <v>Асиновский район</v>
      </c>
      <c r="D102" s="72">
        <f>'Рейтинговая таблица организаций'!C102</f>
        <v>119</v>
      </c>
      <c r="E102" s="72">
        <f t="shared" si="60"/>
        <v>99</v>
      </c>
      <c r="F102" s="72" t="str">
        <f t="shared" si="61"/>
        <v>Муниципальное автономное общеобразовательное учреждение «Средняя общеобразовательная школа с.Ново-Кусково Асиновского района Томской области»</v>
      </c>
      <c r="G102" s="72">
        <f>'Рейтинговая таблица организаций'!Q102</f>
        <v>100</v>
      </c>
      <c r="H102" s="72">
        <f>'Рейтинговая таблица организаций'!R102</f>
        <v>100</v>
      </c>
      <c r="I102" s="72">
        <f>'Рейтинговая таблица организаций'!S102</f>
        <v>100</v>
      </c>
      <c r="J102" s="72">
        <f>'Рейтинговая таблица организаций'!T102</f>
        <v>100</v>
      </c>
      <c r="K102" s="72" t="str">
        <f t="shared" si="62"/>
        <v>1-274</v>
      </c>
      <c r="L102" s="72">
        <f t="shared" si="47"/>
        <v>1</v>
      </c>
      <c r="M102" s="72">
        <f t="shared" si="48"/>
        <v>274</v>
      </c>
      <c r="N102" s="72">
        <f t="shared" si="63"/>
        <v>99</v>
      </c>
      <c r="O102" s="72" t="str">
        <f t="shared" si="64"/>
        <v>Муниципальное автономное общеобразовательное учреждение «Средняя общеобразовательная школа с.Ново-Кусково Асиновского района Томской области»</v>
      </c>
      <c r="P102" s="72">
        <f>'Рейтинговая таблица организаций'!Z102</f>
        <v>100</v>
      </c>
      <c r="Q102" s="72">
        <f>'Рейтинговая таблица организаций'!AB102</f>
        <v>100</v>
      </c>
      <c r="R102" s="72">
        <f>'Рейтинговая таблица организаций'!AC102</f>
        <v>100</v>
      </c>
      <c r="S102" s="72" t="str">
        <f t="shared" si="65"/>
        <v>1-274</v>
      </c>
      <c r="T102" s="72">
        <f t="shared" si="49"/>
        <v>1</v>
      </c>
      <c r="U102" s="72">
        <f t="shared" si="50"/>
        <v>274</v>
      </c>
      <c r="V102" s="72">
        <f t="shared" si="66"/>
        <v>99</v>
      </c>
      <c r="W102" s="72" t="str">
        <f t="shared" si="67"/>
        <v>Муниципальное автономное общеобразовательное учреждение «Средняя общеобразовательная школа с.Ново-Кусково Асиновского района Томской области»</v>
      </c>
      <c r="X102" s="72">
        <f>'Рейтинговая таблица организаций'!AH102</f>
        <v>100</v>
      </c>
      <c r="Y102" s="72">
        <f>'Рейтинговая таблица организаций'!AI102</f>
        <v>80</v>
      </c>
      <c r="Z102" s="74">
        <f>'Рейтинговая таблица организаций'!AJ102</f>
        <v>100</v>
      </c>
      <c r="AA102" s="72">
        <f>'Рейтинговая таблица организаций'!AK102</f>
        <v>92</v>
      </c>
      <c r="AB102" s="72" t="str">
        <f t="shared" si="68"/>
        <v>26-32</v>
      </c>
      <c r="AC102" s="72">
        <f t="shared" si="51"/>
        <v>26</v>
      </c>
      <c r="AD102" s="72">
        <f t="shared" si="52"/>
        <v>7</v>
      </c>
      <c r="AE102" s="72">
        <f t="shared" si="69"/>
        <v>99</v>
      </c>
      <c r="AF102" s="72" t="str">
        <f t="shared" si="70"/>
        <v>Муниципальное автономное общеобразовательное учреждение «Средняя общеобразовательная школа с.Ново-Кусково Асиновского района Томской области»</v>
      </c>
      <c r="AG102" s="72">
        <f>'Рейтинговая таблица организаций'!AR102</f>
        <v>100</v>
      </c>
      <c r="AH102" s="72">
        <f>'Рейтинговая таблица организаций'!AS102</f>
        <v>100</v>
      </c>
      <c r="AI102" s="72">
        <f>'Рейтинговая таблица организаций'!AT102</f>
        <v>100</v>
      </c>
      <c r="AJ102" s="72">
        <f>'Рейтинговая таблица организаций'!AU102</f>
        <v>100</v>
      </c>
      <c r="AK102" s="72" t="str">
        <f t="shared" si="71"/>
        <v>1-274</v>
      </c>
      <c r="AL102" s="72">
        <f t="shared" si="53"/>
        <v>1</v>
      </c>
      <c r="AM102" s="72">
        <f t="shared" si="54"/>
        <v>274</v>
      </c>
      <c r="AN102" s="72">
        <f>'бланки '!D104</f>
        <v>99</v>
      </c>
      <c r="AO102" s="72" t="str">
        <f t="shared" si="72"/>
        <v>Муниципальное автономное общеобразовательное учреждение «Средняя общеобразовательная школа с.Ново-Кусково Асиновского района Томской области»</v>
      </c>
      <c r="AP102" s="72">
        <f>'Рейтинговая таблица организаций'!BB102</f>
        <v>100</v>
      </c>
      <c r="AQ102" s="72">
        <f>'Рейтинговая таблица организаций'!BC102</f>
        <v>100</v>
      </c>
      <c r="AR102" s="72">
        <f>'Рейтинговая таблица организаций'!BD102</f>
        <v>100</v>
      </c>
      <c r="AS102" s="72">
        <f>'Рейтинговая таблица организаций'!BE102</f>
        <v>100</v>
      </c>
      <c r="AT102" s="72" t="str">
        <f t="shared" si="73"/>
        <v>1-274</v>
      </c>
      <c r="AU102" s="72">
        <f t="shared" si="55"/>
        <v>1</v>
      </c>
      <c r="AV102" s="72">
        <f t="shared" si="56"/>
        <v>274</v>
      </c>
      <c r="AW102" s="75" t="str">
        <f t="shared" si="74"/>
        <v>Асиновский район</v>
      </c>
      <c r="AX102" s="72">
        <f t="shared" si="75"/>
        <v>99</v>
      </c>
      <c r="AY102" s="72" t="str">
        <f t="shared" si="76"/>
        <v>Муниципальное автономное общеобразовательное учреждение «Средняя общеобразовательная школа с.Ново-Кусково Асиновского района Томской области»</v>
      </c>
      <c r="AZ102" s="72">
        <f>'Рейтинговая таблица организаций'!BF102</f>
        <v>98.4</v>
      </c>
      <c r="BA102" s="72" t="str">
        <f t="shared" si="59"/>
        <v>26-32</v>
      </c>
      <c r="BB102" s="72">
        <f t="shared" si="57"/>
        <v>26</v>
      </c>
      <c r="BC102" s="72">
        <f t="shared" si="58"/>
        <v>7</v>
      </c>
    </row>
    <row r="103" spans="1:55">
      <c r="A103" s="72">
        <f>'бланки '!D105</f>
        <v>100</v>
      </c>
      <c r="B103" s="73" t="str">
        <f>'Рейтинговая таблица организаций'!B103</f>
        <v>Муниципальное автономное общеобразовательное учреждение-основная общеобразовательная школа с.Больше-Дорохово Асиновского района Томской области</v>
      </c>
      <c r="C103" s="73" t="str">
        <f>'бланки '!A105</f>
        <v>Асиновский район</v>
      </c>
      <c r="D103" s="72">
        <f>'Рейтинговая таблица организаций'!C103</f>
        <v>22</v>
      </c>
      <c r="E103" s="72">
        <f t="shared" si="60"/>
        <v>100</v>
      </c>
      <c r="F103" s="72" t="str">
        <f t="shared" si="61"/>
        <v>Муниципальное автономное общеобразовательное учреждение-основная общеобразовательная школа с.Больше-Дорохово Асиновского района Томской области</v>
      </c>
      <c r="G103" s="72">
        <f>'Рейтинговая таблица организаций'!Q103</f>
        <v>100</v>
      </c>
      <c r="H103" s="72">
        <f>'Рейтинговая таблица организаций'!R103</f>
        <v>100</v>
      </c>
      <c r="I103" s="72">
        <f>'Рейтинговая таблица организаций'!S103</f>
        <v>100</v>
      </c>
      <c r="J103" s="72">
        <f>'Рейтинговая таблица организаций'!T103</f>
        <v>100</v>
      </c>
      <c r="K103" s="72" t="str">
        <f t="shared" si="62"/>
        <v>1-274</v>
      </c>
      <c r="L103" s="72">
        <f t="shared" si="47"/>
        <v>1</v>
      </c>
      <c r="M103" s="72">
        <f t="shared" si="48"/>
        <v>274</v>
      </c>
      <c r="N103" s="72">
        <f t="shared" si="63"/>
        <v>100</v>
      </c>
      <c r="O103" s="72" t="str">
        <f t="shared" si="64"/>
        <v>Муниципальное автономное общеобразовательное учреждение-основная общеобразовательная школа с.Больше-Дорохово Асиновского района Томской области</v>
      </c>
      <c r="P103" s="72">
        <f>'Рейтинговая таблица организаций'!Z103</f>
        <v>100</v>
      </c>
      <c r="Q103" s="72">
        <f>'Рейтинговая таблица организаций'!AB103</f>
        <v>100</v>
      </c>
      <c r="R103" s="72">
        <f>'Рейтинговая таблица организаций'!AC103</f>
        <v>100</v>
      </c>
      <c r="S103" s="72" t="str">
        <f t="shared" si="65"/>
        <v>1-274</v>
      </c>
      <c r="T103" s="72">
        <f t="shared" si="49"/>
        <v>1</v>
      </c>
      <c r="U103" s="72">
        <f t="shared" si="50"/>
        <v>274</v>
      </c>
      <c r="V103" s="72">
        <f t="shared" si="66"/>
        <v>100</v>
      </c>
      <c r="W103" s="72" t="str">
        <f t="shared" si="67"/>
        <v>Муниципальное автономное общеобразовательное учреждение-основная общеобразовательная школа с.Больше-Дорохово Асиновского района Томской области</v>
      </c>
      <c r="X103" s="72">
        <f>'Рейтинговая таблица организаций'!AH103</f>
        <v>60</v>
      </c>
      <c r="Y103" s="72">
        <f>'Рейтинговая таблица организаций'!AI103</f>
        <v>40</v>
      </c>
      <c r="Z103" s="74">
        <f>'Рейтинговая таблица организаций'!AJ103</f>
        <v>100</v>
      </c>
      <c r="AA103" s="72">
        <f>'Рейтинговая таблица организаций'!AK103</f>
        <v>64</v>
      </c>
      <c r="AB103" s="72" t="str">
        <f t="shared" si="68"/>
        <v>199-200</v>
      </c>
      <c r="AC103" s="72">
        <f t="shared" si="51"/>
        <v>199</v>
      </c>
      <c r="AD103" s="72">
        <f t="shared" si="52"/>
        <v>2</v>
      </c>
      <c r="AE103" s="72">
        <f t="shared" si="69"/>
        <v>100</v>
      </c>
      <c r="AF103" s="72" t="str">
        <f t="shared" si="70"/>
        <v>Муниципальное автономное общеобразовательное учреждение-основная общеобразовательная школа с.Больше-Дорохово Асиновского района Томской области</v>
      </c>
      <c r="AG103" s="72">
        <f>'Рейтинговая таблица организаций'!AR103</f>
        <v>100</v>
      </c>
      <c r="AH103" s="72">
        <f>'Рейтинговая таблица организаций'!AS103</f>
        <v>100</v>
      </c>
      <c r="AI103" s="72">
        <f>'Рейтинговая таблица организаций'!AT103</f>
        <v>100</v>
      </c>
      <c r="AJ103" s="72">
        <f>'Рейтинговая таблица организаций'!AU103</f>
        <v>100</v>
      </c>
      <c r="AK103" s="72" t="str">
        <f t="shared" si="71"/>
        <v>1-274</v>
      </c>
      <c r="AL103" s="72">
        <f t="shared" si="53"/>
        <v>1</v>
      </c>
      <c r="AM103" s="72">
        <f t="shared" si="54"/>
        <v>274</v>
      </c>
      <c r="AN103" s="72">
        <f>'бланки '!D105</f>
        <v>100</v>
      </c>
      <c r="AO103" s="72" t="str">
        <f t="shared" si="72"/>
        <v>Муниципальное автономное общеобразовательное учреждение-основная общеобразовательная школа с.Больше-Дорохово Асиновского района Томской области</v>
      </c>
      <c r="AP103" s="72">
        <f>'Рейтинговая таблица организаций'!BB103</f>
        <v>100</v>
      </c>
      <c r="AQ103" s="72">
        <f>'Рейтинговая таблица организаций'!BC103</f>
        <v>100</v>
      </c>
      <c r="AR103" s="72">
        <f>'Рейтинговая таблица организаций'!BD103</f>
        <v>100</v>
      </c>
      <c r="AS103" s="72">
        <f>'Рейтинговая таблица организаций'!BE103</f>
        <v>100</v>
      </c>
      <c r="AT103" s="72" t="str">
        <f t="shared" si="73"/>
        <v>1-274</v>
      </c>
      <c r="AU103" s="72">
        <f t="shared" si="55"/>
        <v>1</v>
      </c>
      <c r="AV103" s="72">
        <f t="shared" si="56"/>
        <v>274</v>
      </c>
      <c r="AW103" s="75" t="str">
        <f t="shared" si="74"/>
        <v>Асиновский район</v>
      </c>
      <c r="AX103" s="72">
        <f t="shared" si="75"/>
        <v>100</v>
      </c>
      <c r="AY103" s="72" t="str">
        <f t="shared" si="76"/>
        <v>Муниципальное автономное общеобразовательное учреждение-основная общеобразовательная школа с.Больше-Дорохово Асиновского района Томской области</v>
      </c>
      <c r="AZ103" s="72">
        <f>'Рейтинговая таблица организаций'!BF103</f>
        <v>92.8</v>
      </c>
      <c r="BA103" s="72" t="str">
        <f t="shared" si="59"/>
        <v>199-200</v>
      </c>
      <c r="BB103" s="72">
        <f t="shared" si="57"/>
        <v>199</v>
      </c>
      <c r="BC103" s="72">
        <f t="shared" si="58"/>
        <v>2</v>
      </c>
    </row>
    <row r="104" spans="1:55">
      <c r="A104" s="72">
        <f>'бланки '!D106</f>
        <v>101</v>
      </c>
      <c r="B104" s="73" t="str">
        <f>'Рейтинговая таблица организаций'!B104</f>
        <v>Муниципальное автономное общеобразовательное учреждение – средняя общеобразовательная школа с. Минаевки Асиновского района Томской области</v>
      </c>
      <c r="C104" s="73" t="str">
        <f>'бланки '!A106</f>
        <v>Асиновский район</v>
      </c>
      <c r="D104" s="72">
        <f>'Рейтинговая таблица организаций'!C104</f>
        <v>42</v>
      </c>
      <c r="E104" s="72">
        <f t="shared" si="60"/>
        <v>101</v>
      </c>
      <c r="F104" s="72" t="str">
        <f t="shared" si="61"/>
        <v>Муниципальное автономное общеобразовательное учреждение – средняя общеобразовательная школа с. Минаевки Асиновского района Томской области</v>
      </c>
      <c r="G104" s="72">
        <f>'Рейтинговая таблица организаций'!Q104</f>
        <v>100</v>
      </c>
      <c r="H104" s="72">
        <f>'Рейтинговая таблица организаций'!R104</f>
        <v>100</v>
      </c>
      <c r="I104" s="72">
        <f>'Рейтинговая таблица организаций'!S104</f>
        <v>100</v>
      </c>
      <c r="J104" s="72">
        <f>'Рейтинговая таблица организаций'!T104</f>
        <v>100</v>
      </c>
      <c r="K104" s="72" t="str">
        <f t="shared" si="62"/>
        <v>1-274</v>
      </c>
      <c r="L104" s="72">
        <f t="shared" si="47"/>
        <v>1</v>
      </c>
      <c r="M104" s="72">
        <f t="shared" si="48"/>
        <v>274</v>
      </c>
      <c r="N104" s="72">
        <f t="shared" si="63"/>
        <v>101</v>
      </c>
      <c r="O104" s="72" t="str">
        <f t="shared" si="64"/>
        <v>Муниципальное автономное общеобразовательное учреждение – средняя общеобразовательная школа с. Минаевки Асиновского района Томской области</v>
      </c>
      <c r="P104" s="72">
        <f>'Рейтинговая таблица организаций'!Z104</f>
        <v>100</v>
      </c>
      <c r="Q104" s="72">
        <f>'Рейтинговая таблица организаций'!AB104</f>
        <v>100</v>
      </c>
      <c r="R104" s="72">
        <f>'Рейтинговая таблица организаций'!AC104</f>
        <v>100</v>
      </c>
      <c r="S104" s="72" t="str">
        <f t="shared" si="65"/>
        <v>1-274</v>
      </c>
      <c r="T104" s="72">
        <f t="shared" si="49"/>
        <v>1</v>
      </c>
      <c r="U104" s="72">
        <f t="shared" si="50"/>
        <v>274</v>
      </c>
      <c r="V104" s="72">
        <f t="shared" si="66"/>
        <v>101</v>
      </c>
      <c r="W104" s="72" t="str">
        <f t="shared" si="67"/>
        <v>Муниципальное автономное общеобразовательное учреждение – средняя общеобразовательная школа с. Минаевки Асиновского района Томской области</v>
      </c>
      <c r="X104" s="72">
        <f>'Рейтинговая таблица организаций'!AH104</f>
        <v>80</v>
      </c>
      <c r="Y104" s="72">
        <f>'Рейтинговая таблица организаций'!AI104</f>
        <v>60</v>
      </c>
      <c r="Z104" s="74">
        <f>'Рейтинговая таблица организаций'!AJ104</f>
        <v>100</v>
      </c>
      <c r="AA104" s="72">
        <f>'Рейтинговая таблица организаций'!AK104</f>
        <v>78</v>
      </c>
      <c r="AB104" s="72" t="str">
        <f t="shared" si="68"/>
        <v>85-96</v>
      </c>
      <c r="AC104" s="72">
        <f t="shared" si="51"/>
        <v>85</v>
      </c>
      <c r="AD104" s="72">
        <f t="shared" si="52"/>
        <v>12</v>
      </c>
      <c r="AE104" s="72">
        <f t="shared" si="69"/>
        <v>101</v>
      </c>
      <c r="AF104" s="72" t="str">
        <f t="shared" si="70"/>
        <v>Муниципальное автономное общеобразовательное учреждение – средняя общеобразовательная школа с. Минаевки Асиновского района Томской области</v>
      </c>
      <c r="AG104" s="72">
        <f>'Рейтинговая таблица организаций'!AR104</f>
        <v>100</v>
      </c>
      <c r="AH104" s="72">
        <f>'Рейтинговая таблица организаций'!AS104</f>
        <v>100</v>
      </c>
      <c r="AI104" s="72">
        <f>'Рейтинговая таблица организаций'!AT104</f>
        <v>100</v>
      </c>
      <c r="AJ104" s="72">
        <f>'Рейтинговая таблица организаций'!AU104</f>
        <v>100</v>
      </c>
      <c r="AK104" s="72" t="str">
        <f t="shared" si="71"/>
        <v>1-274</v>
      </c>
      <c r="AL104" s="72">
        <f t="shared" si="53"/>
        <v>1</v>
      </c>
      <c r="AM104" s="72">
        <f t="shared" si="54"/>
        <v>274</v>
      </c>
      <c r="AN104" s="72">
        <f>'бланки '!D106</f>
        <v>101</v>
      </c>
      <c r="AO104" s="72" t="str">
        <f t="shared" si="72"/>
        <v>Муниципальное автономное общеобразовательное учреждение – средняя общеобразовательная школа с. Минаевки Асиновского района Томской области</v>
      </c>
      <c r="AP104" s="72">
        <f>'Рейтинговая таблица организаций'!BB104</f>
        <v>100</v>
      </c>
      <c r="AQ104" s="72">
        <f>'Рейтинговая таблица организаций'!BC104</f>
        <v>100</v>
      </c>
      <c r="AR104" s="72">
        <f>'Рейтинговая таблица организаций'!BD104</f>
        <v>100</v>
      </c>
      <c r="AS104" s="72">
        <f>'Рейтинговая таблица организаций'!BE104</f>
        <v>100</v>
      </c>
      <c r="AT104" s="72" t="str">
        <f t="shared" si="73"/>
        <v>1-274</v>
      </c>
      <c r="AU104" s="72">
        <f t="shared" si="55"/>
        <v>1</v>
      </c>
      <c r="AV104" s="72">
        <f t="shared" si="56"/>
        <v>274</v>
      </c>
      <c r="AW104" s="75" t="str">
        <f t="shared" si="74"/>
        <v>Асиновский район</v>
      </c>
      <c r="AX104" s="72">
        <f t="shared" si="75"/>
        <v>101</v>
      </c>
      <c r="AY104" s="72" t="str">
        <f t="shared" si="76"/>
        <v>Муниципальное автономное общеобразовательное учреждение – средняя общеобразовательная школа с. Минаевки Асиновского района Томской области</v>
      </c>
      <c r="AZ104" s="72">
        <f>'Рейтинговая таблица организаций'!BF104</f>
        <v>95.6</v>
      </c>
      <c r="BA104" s="72" t="str">
        <f t="shared" si="59"/>
        <v>85-96</v>
      </c>
      <c r="BB104" s="72">
        <f t="shared" si="57"/>
        <v>85</v>
      </c>
      <c r="BC104" s="72">
        <f t="shared" si="58"/>
        <v>12</v>
      </c>
    </row>
    <row r="105" spans="1:55">
      <c r="A105" s="72">
        <f>'бланки '!D107</f>
        <v>102</v>
      </c>
      <c r="B105" s="73" t="str">
        <f>'Рейтинговая таблица организаций'!B105</f>
        <v>Муниципальное автономное общеобразовательное учреждение - средняя общеобразовательная школа с. Новиковка Асиновского района Томской области</v>
      </c>
      <c r="C105" s="73" t="str">
        <f>'бланки '!A107</f>
        <v>Асиновский район</v>
      </c>
      <c r="D105" s="72">
        <f>'Рейтинговая таблица организаций'!C105</f>
        <v>64</v>
      </c>
      <c r="E105" s="72">
        <f t="shared" si="60"/>
        <v>102</v>
      </c>
      <c r="F105" s="72" t="str">
        <f t="shared" si="61"/>
        <v>Муниципальное автономное общеобразовательное учреждение - средняя общеобразовательная школа с. Новиковка Асиновского района Томской области</v>
      </c>
      <c r="G105" s="72">
        <f>'Рейтинговая таблица организаций'!Q105</f>
        <v>100</v>
      </c>
      <c r="H105" s="72">
        <f>'Рейтинговая таблица организаций'!R105</f>
        <v>100</v>
      </c>
      <c r="I105" s="72">
        <f>'Рейтинговая таблица организаций'!S105</f>
        <v>100</v>
      </c>
      <c r="J105" s="72">
        <f>'Рейтинговая таблица организаций'!T105</f>
        <v>100</v>
      </c>
      <c r="K105" s="72" t="str">
        <f t="shared" si="62"/>
        <v>1-274</v>
      </c>
      <c r="L105" s="72">
        <f t="shared" si="47"/>
        <v>1</v>
      </c>
      <c r="M105" s="72">
        <f t="shared" si="48"/>
        <v>274</v>
      </c>
      <c r="N105" s="72">
        <f t="shared" si="63"/>
        <v>102</v>
      </c>
      <c r="O105" s="72" t="str">
        <f t="shared" si="64"/>
        <v>Муниципальное автономное общеобразовательное учреждение - средняя общеобразовательная школа с. Новиковка Асиновского района Томской области</v>
      </c>
      <c r="P105" s="72">
        <f>'Рейтинговая таблица организаций'!Z105</f>
        <v>100</v>
      </c>
      <c r="Q105" s="72">
        <f>'Рейтинговая таблица организаций'!AB105</f>
        <v>100</v>
      </c>
      <c r="R105" s="72">
        <f>'Рейтинговая таблица организаций'!AC105</f>
        <v>100</v>
      </c>
      <c r="S105" s="72" t="str">
        <f t="shared" si="65"/>
        <v>1-274</v>
      </c>
      <c r="T105" s="72">
        <f t="shared" si="49"/>
        <v>1</v>
      </c>
      <c r="U105" s="72">
        <f t="shared" si="50"/>
        <v>274</v>
      </c>
      <c r="V105" s="72">
        <f t="shared" si="66"/>
        <v>102</v>
      </c>
      <c r="W105" s="72" t="str">
        <f t="shared" si="67"/>
        <v>Муниципальное автономное общеобразовательное учреждение - средняя общеобразовательная школа с. Новиковка Асиновского района Томской области</v>
      </c>
      <c r="X105" s="72">
        <f>'Рейтинговая таблица организаций'!AH105</f>
        <v>40</v>
      </c>
      <c r="Y105" s="72">
        <f>'Рейтинговая таблица организаций'!AI105</f>
        <v>60</v>
      </c>
      <c r="Z105" s="74">
        <f>'Рейтинговая таблица организаций'!AJ105</f>
        <v>100</v>
      </c>
      <c r="AA105" s="72">
        <f>'Рейтинговая таблица организаций'!AK105</f>
        <v>66</v>
      </c>
      <c r="AB105" s="72" t="str">
        <f t="shared" si="68"/>
        <v>174-198</v>
      </c>
      <c r="AC105" s="72">
        <f t="shared" si="51"/>
        <v>174</v>
      </c>
      <c r="AD105" s="72">
        <f t="shared" si="52"/>
        <v>25</v>
      </c>
      <c r="AE105" s="72">
        <f t="shared" si="69"/>
        <v>102</v>
      </c>
      <c r="AF105" s="72" t="str">
        <f t="shared" si="70"/>
        <v>Муниципальное автономное общеобразовательное учреждение - средняя общеобразовательная школа с. Новиковка Асиновского района Томской области</v>
      </c>
      <c r="AG105" s="72">
        <f>'Рейтинговая таблица организаций'!AR105</f>
        <v>100</v>
      </c>
      <c r="AH105" s="72">
        <f>'Рейтинговая таблица организаций'!AS105</f>
        <v>100</v>
      </c>
      <c r="AI105" s="72">
        <f>'Рейтинговая таблица организаций'!AT105</f>
        <v>100</v>
      </c>
      <c r="AJ105" s="72">
        <f>'Рейтинговая таблица организаций'!AU105</f>
        <v>100</v>
      </c>
      <c r="AK105" s="72" t="str">
        <f t="shared" si="71"/>
        <v>1-274</v>
      </c>
      <c r="AL105" s="72">
        <f t="shared" si="53"/>
        <v>1</v>
      </c>
      <c r="AM105" s="72">
        <f t="shared" si="54"/>
        <v>274</v>
      </c>
      <c r="AN105" s="72">
        <f>'бланки '!D107</f>
        <v>102</v>
      </c>
      <c r="AO105" s="72" t="str">
        <f t="shared" si="72"/>
        <v>Муниципальное автономное общеобразовательное учреждение - средняя общеобразовательная школа с. Новиковка Асиновского района Томской области</v>
      </c>
      <c r="AP105" s="72">
        <f>'Рейтинговая таблица организаций'!BB105</f>
        <v>100</v>
      </c>
      <c r="AQ105" s="72">
        <f>'Рейтинговая таблица организаций'!BC105</f>
        <v>100</v>
      </c>
      <c r="AR105" s="72">
        <f>'Рейтинговая таблица организаций'!BD105</f>
        <v>100</v>
      </c>
      <c r="AS105" s="72">
        <f>'Рейтинговая таблица организаций'!BE105</f>
        <v>100</v>
      </c>
      <c r="AT105" s="72" t="str">
        <f t="shared" si="73"/>
        <v>1-274</v>
      </c>
      <c r="AU105" s="72">
        <f t="shared" si="55"/>
        <v>1</v>
      </c>
      <c r="AV105" s="72">
        <f t="shared" si="56"/>
        <v>274</v>
      </c>
      <c r="AW105" s="75" t="str">
        <f t="shared" si="74"/>
        <v>Асиновский район</v>
      </c>
      <c r="AX105" s="72">
        <f t="shared" si="75"/>
        <v>102</v>
      </c>
      <c r="AY105" s="72" t="str">
        <f t="shared" si="76"/>
        <v>Муниципальное автономное общеобразовательное учреждение - средняя общеобразовательная школа с. Новиковка Асиновского района Томской области</v>
      </c>
      <c r="AZ105" s="72">
        <f>'Рейтинговая таблица организаций'!BF105</f>
        <v>93.2</v>
      </c>
      <c r="BA105" s="72" t="str">
        <f t="shared" si="59"/>
        <v>174-198</v>
      </c>
      <c r="BB105" s="72">
        <f t="shared" si="57"/>
        <v>174</v>
      </c>
      <c r="BC105" s="72">
        <f t="shared" si="58"/>
        <v>25</v>
      </c>
    </row>
    <row r="106" spans="1:55">
      <c r="A106" s="72">
        <f>'бланки '!D108</f>
        <v>103</v>
      </c>
      <c r="B106" s="73" t="str">
        <f>'Рейтинговая таблица организаций'!B106</f>
        <v>Муниципальное автономное общеобразовательное учреждение «Общеобразовательная школа № 5 г. Асино»</v>
      </c>
      <c r="C106" s="73" t="str">
        <f>'бланки '!A108</f>
        <v>Асиновский район</v>
      </c>
      <c r="D106" s="72">
        <f>'Рейтинговая таблица организаций'!C106</f>
        <v>208</v>
      </c>
      <c r="E106" s="72">
        <f t="shared" si="60"/>
        <v>103</v>
      </c>
      <c r="F106" s="72" t="str">
        <f t="shared" si="61"/>
        <v>Муниципальное автономное общеобразовательное учреждение «Общеобразовательная школа № 5 г. Асино»</v>
      </c>
      <c r="G106" s="72">
        <f>'Рейтинговая таблица организаций'!Q106</f>
        <v>100</v>
      </c>
      <c r="H106" s="72">
        <f>'Рейтинговая таблица организаций'!R106</f>
        <v>100</v>
      </c>
      <c r="I106" s="72">
        <f>'Рейтинговая таблица организаций'!S106</f>
        <v>100</v>
      </c>
      <c r="J106" s="72">
        <f>'Рейтинговая таблица организаций'!T106</f>
        <v>100</v>
      </c>
      <c r="K106" s="72" t="str">
        <f t="shared" si="62"/>
        <v>1-274</v>
      </c>
      <c r="L106" s="72">
        <f t="shared" si="47"/>
        <v>1</v>
      </c>
      <c r="M106" s="72">
        <f t="shared" si="48"/>
        <v>274</v>
      </c>
      <c r="N106" s="72">
        <f t="shared" si="63"/>
        <v>103</v>
      </c>
      <c r="O106" s="72" t="str">
        <f t="shared" si="64"/>
        <v>Муниципальное автономное общеобразовательное учреждение «Общеобразовательная школа № 5 г. Асино»</v>
      </c>
      <c r="P106" s="72">
        <f>'Рейтинговая таблица организаций'!Z106</f>
        <v>100</v>
      </c>
      <c r="Q106" s="72">
        <f>'Рейтинговая таблица организаций'!AB106</f>
        <v>100</v>
      </c>
      <c r="R106" s="72">
        <f>'Рейтинговая таблица организаций'!AC106</f>
        <v>100</v>
      </c>
      <c r="S106" s="72" t="str">
        <f t="shared" si="65"/>
        <v>1-274</v>
      </c>
      <c r="T106" s="72">
        <f t="shared" si="49"/>
        <v>1</v>
      </c>
      <c r="U106" s="72">
        <f t="shared" si="50"/>
        <v>274</v>
      </c>
      <c r="V106" s="72">
        <f t="shared" si="66"/>
        <v>103</v>
      </c>
      <c r="W106" s="72" t="str">
        <f t="shared" si="67"/>
        <v>Муниципальное автономное общеобразовательное учреждение «Общеобразовательная школа № 5 г. Асино»</v>
      </c>
      <c r="X106" s="72">
        <f>'Рейтинговая таблица организаций'!AH106</f>
        <v>20</v>
      </c>
      <c r="Y106" s="72">
        <f>'Рейтинговая таблица организаций'!AI106</f>
        <v>80</v>
      </c>
      <c r="Z106" s="74">
        <f>'Рейтинговая таблица организаций'!AJ106</f>
        <v>100</v>
      </c>
      <c r="AA106" s="72">
        <f>'Рейтинговая таблица организаций'!AK106</f>
        <v>68</v>
      </c>
      <c r="AB106" s="72" t="str">
        <f t="shared" si="68"/>
        <v>147-173</v>
      </c>
      <c r="AC106" s="72">
        <f t="shared" si="51"/>
        <v>147</v>
      </c>
      <c r="AD106" s="72">
        <f t="shared" si="52"/>
        <v>27</v>
      </c>
      <c r="AE106" s="72">
        <f t="shared" si="69"/>
        <v>103</v>
      </c>
      <c r="AF106" s="72" t="str">
        <f t="shared" si="70"/>
        <v>Муниципальное автономное общеобразовательное учреждение «Общеобразовательная школа № 5 г. Асино»</v>
      </c>
      <c r="AG106" s="72">
        <f>'Рейтинговая таблица организаций'!AR106</f>
        <v>100</v>
      </c>
      <c r="AH106" s="72">
        <f>'Рейтинговая таблица организаций'!AS106</f>
        <v>100</v>
      </c>
      <c r="AI106" s="72">
        <f>'Рейтинговая таблица организаций'!AT106</f>
        <v>100</v>
      </c>
      <c r="AJ106" s="72">
        <f>'Рейтинговая таблица организаций'!AU106</f>
        <v>100</v>
      </c>
      <c r="AK106" s="72" t="str">
        <f t="shared" si="71"/>
        <v>1-274</v>
      </c>
      <c r="AL106" s="72">
        <f t="shared" si="53"/>
        <v>1</v>
      </c>
      <c r="AM106" s="72">
        <f t="shared" si="54"/>
        <v>274</v>
      </c>
      <c r="AN106" s="72">
        <f>'бланки '!D108</f>
        <v>103</v>
      </c>
      <c r="AO106" s="72" t="str">
        <f t="shared" si="72"/>
        <v>Муниципальное автономное общеобразовательное учреждение «Общеобразовательная школа № 5 г. Асино»</v>
      </c>
      <c r="AP106" s="72">
        <f>'Рейтинговая таблица организаций'!BB106</f>
        <v>100</v>
      </c>
      <c r="AQ106" s="72">
        <f>'Рейтинговая таблица организаций'!BC106</f>
        <v>100</v>
      </c>
      <c r="AR106" s="72">
        <f>'Рейтинговая таблица организаций'!BD106</f>
        <v>100</v>
      </c>
      <c r="AS106" s="72">
        <f>'Рейтинговая таблица организаций'!BE106</f>
        <v>100</v>
      </c>
      <c r="AT106" s="72" t="str">
        <f t="shared" si="73"/>
        <v>1-274</v>
      </c>
      <c r="AU106" s="72">
        <f t="shared" si="55"/>
        <v>1</v>
      </c>
      <c r="AV106" s="72">
        <f t="shared" si="56"/>
        <v>274</v>
      </c>
      <c r="AW106" s="75" t="str">
        <f t="shared" si="74"/>
        <v>Асиновский район</v>
      </c>
      <c r="AX106" s="72">
        <f t="shared" si="75"/>
        <v>103</v>
      </c>
      <c r="AY106" s="72" t="str">
        <f t="shared" si="76"/>
        <v>Муниципальное автономное общеобразовательное учреждение «Общеобразовательная школа № 5 г. Асино»</v>
      </c>
      <c r="AZ106" s="72">
        <f>'Рейтинговая таблица организаций'!BF106</f>
        <v>93.6</v>
      </c>
      <c r="BA106" s="72" t="str">
        <f t="shared" si="59"/>
        <v>147-173</v>
      </c>
      <c r="BB106" s="72">
        <f t="shared" si="57"/>
        <v>147</v>
      </c>
      <c r="BC106" s="72">
        <f t="shared" si="58"/>
        <v>27</v>
      </c>
    </row>
    <row r="107" spans="1:55">
      <c r="A107" s="72">
        <f>'бланки '!D109</f>
        <v>104</v>
      </c>
      <c r="B107" s="73" t="str">
        <f>'Рейтинговая таблица организаций'!B107</f>
        <v>Муниципальное автономное общеобразовательное учреждение - средняя общеобразовательная школа с. Новониколавки Асиновского района Томской области</v>
      </c>
      <c r="C107" s="73" t="str">
        <f>'бланки '!A109</f>
        <v>Асиновский район</v>
      </c>
      <c r="D107" s="72">
        <f>'Рейтинговая таблица организаций'!C107</f>
        <v>64</v>
      </c>
      <c r="E107" s="72">
        <f t="shared" si="60"/>
        <v>104</v>
      </c>
      <c r="F107" s="72" t="str">
        <f t="shared" si="61"/>
        <v>Муниципальное автономное общеобразовательное учреждение - средняя общеобразовательная школа с. Новониколавки Асиновского района Томской области</v>
      </c>
      <c r="G107" s="72">
        <f>'Рейтинговая таблица организаций'!Q107</f>
        <v>100</v>
      </c>
      <c r="H107" s="72">
        <f>'Рейтинговая таблица организаций'!R107</f>
        <v>100</v>
      </c>
      <c r="I107" s="72">
        <f>'Рейтинговая таблица организаций'!S107</f>
        <v>100</v>
      </c>
      <c r="J107" s="72">
        <f>'Рейтинговая таблица организаций'!T107</f>
        <v>100</v>
      </c>
      <c r="K107" s="72" t="str">
        <f t="shared" si="62"/>
        <v>1-274</v>
      </c>
      <c r="L107" s="72">
        <f t="shared" si="47"/>
        <v>1</v>
      </c>
      <c r="M107" s="72">
        <f t="shared" si="48"/>
        <v>274</v>
      </c>
      <c r="N107" s="72">
        <f t="shared" si="63"/>
        <v>104</v>
      </c>
      <c r="O107" s="72" t="str">
        <f t="shared" si="64"/>
        <v>Муниципальное автономное общеобразовательное учреждение - средняя общеобразовательная школа с. Новониколавки Асиновского района Томской области</v>
      </c>
      <c r="P107" s="72">
        <f>'Рейтинговая таблица организаций'!Z107</f>
        <v>100</v>
      </c>
      <c r="Q107" s="72">
        <f>'Рейтинговая таблица организаций'!AB107</f>
        <v>100</v>
      </c>
      <c r="R107" s="72">
        <f>'Рейтинговая таблица организаций'!AC107</f>
        <v>100</v>
      </c>
      <c r="S107" s="72" t="str">
        <f t="shared" si="65"/>
        <v>1-274</v>
      </c>
      <c r="T107" s="72">
        <f t="shared" si="49"/>
        <v>1</v>
      </c>
      <c r="U107" s="72">
        <f t="shared" si="50"/>
        <v>274</v>
      </c>
      <c r="V107" s="72">
        <f t="shared" si="66"/>
        <v>104</v>
      </c>
      <c r="W107" s="72" t="str">
        <f t="shared" si="67"/>
        <v>Муниципальное автономное общеобразовательное учреждение - средняя общеобразовательная школа с. Новониколавки Асиновского района Томской области</v>
      </c>
      <c r="X107" s="72">
        <f>'Рейтинговая таблица организаций'!AH107</f>
        <v>80</v>
      </c>
      <c r="Y107" s="72">
        <f>'Рейтинговая таблица организаций'!AI107</f>
        <v>80</v>
      </c>
      <c r="Z107" s="74">
        <f>'Рейтинговая таблица организаций'!AJ107</f>
        <v>100</v>
      </c>
      <c r="AA107" s="72">
        <f>'Рейтинговая таблица организаций'!AK107</f>
        <v>86</v>
      </c>
      <c r="AB107" s="72" t="str">
        <f t="shared" si="68"/>
        <v>44-48</v>
      </c>
      <c r="AC107" s="72">
        <f t="shared" si="51"/>
        <v>44</v>
      </c>
      <c r="AD107" s="72">
        <f t="shared" si="52"/>
        <v>5</v>
      </c>
      <c r="AE107" s="72">
        <f t="shared" si="69"/>
        <v>104</v>
      </c>
      <c r="AF107" s="72" t="str">
        <f t="shared" si="70"/>
        <v>Муниципальное автономное общеобразовательное учреждение - средняя общеобразовательная школа с. Новониколавки Асиновского района Томской области</v>
      </c>
      <c r="AG107" s="72">
        <f>'Рейтинговая таблица организаций'!AR107</f>
        <v>100</v>
      </c>
      <c r="AH107" s="72">
        <f>'Рейтинговая таблица организаций'!AS107</f>
        <v>100</v>
      </c>
      <c r="AI107" s="72">
        <f>'Рейтинговая таблица организаций'!AT107</f>
        <v>100</v>
      </c>
      <c r="AJ107" s="72">
        <f>'Рейтинговая таблица организаций'!AU107</f>
        <v>100</v>
      </c>
      <c r="AK107" s="72" t="str">
        <f t="shared" si="71"/>
        <v>1-274</v>
      </c>
      <c r="AL107" s="72">
        <f t="shared" si="53"/>
        <v>1</v>
      </c>
      <c r="AM107" s="72">
        <f t="shared" si="54"/>
        <v>274</v>
      </c>
      <c r="AN107" s="72">
        <f>'бланки '!D109</f>
        <v>104</v>
      </c>
      <c r="AO107" s="72" t="str">
        <f t="shared" si="72"/>
        <v>Муниципальное автономное общеобразовательное учреждение - средняя общеобразовательная школа с. Новониколавки Асиновского района Томской области</v>
      </c>
      <c r="AP107" s="72">
        <f>'Рейтинговая таблица организаций'!BB107</f>
        <v>100</v>
      </c>
      <c r="AQ107" s="72">
        <f>'Рейтинговая таблица организаций'!BC107</f>
        <v>100</v>
      </c>
      <c r="AR107" s="72">
        <f>'Рейтинговая таблица организаций'!BD107</f>
        <v>100</v>
      </c>
      <c r="AS107" s="72">
        <f>'Рейтинговая таблица организаций'!BE107</f>
        <v>100</v>
      </c>
      <c r="AT107" s="72" t="str">
        <f t="shared" si="73"/>
        <v>1-274</v>
      </c>
      <c r="AU107" s="72">
        <f t="shared" si="55"/>
        <v>1</v>
      </c>
      <c r="AV107" s="72">
        <f t="shared" si="56"/>
        <v>274</v>
      </c>
      <c r="AW107" s="75" t="str">
        <f t="shared" si="74"/>
        <v>Асиновский район</v>
      </c>
      <c r="AX107" s="72">
        <f t="shared" si="75"/>
        <v>104</v>
      </c>
      <c r="AY107" s="72" t="str">
        <f t="shared" si="76"/>
        <v>Муниципальное автономное общеобразовательное учреждение - средняя общеобразовательная школа с. Новониколавки Асиновского района Томской области</v>
      </c>
      <c r="AZ107" s="72">
        <f>'Рейтинговая таблица организаций'!BF107</f>
        <v>97.2</v>
      </c>
      <c r="BA107" s="72" t="str">
        <f t="shared" si="59"/>
        <v>44-48</v>
      </c>
      <c r="BB107" s="72">
        <f t="shared" si="57"/>
        <v>44</v>
      </c>
      <c r="BC107" s="72">
        <f t="shared" si="58"/>
        <v>5</v>
      </c>
    </row>
    <row r="108" spans="1:55">
      <c r="A108" s="72">
        <f>'бланки '!D110</f>
        <v>105</v>
      </c>
      <c r="B108" s="73" t="str">
        <f>'Рейтинговая таблица организаций'!B108</f>
        <v>Муниципальное автономное общеобразовательное учреждение средняя общеобразовательная школа № 1 г. Асино</v>
      </c>
      <c r="C108" s="73" t="str">
        <f>'бланки '!A110</f>
        <v>Асиновский район</v>
      </c>
      <c r="D108" s="72">
        <f>'Рейтинговая таблица организаций'!C108</f>
        <v>495</v>
      </c>
      <c r="E108" s="72">
        <f t="shared" si="60"/>
        <v>105</v>
      </c>
      <c r="F108" s="72" t="str">
        <f t="shared" si="61"/>
        <v>Муниципальное автономное общеобразовательное учреждение средняя общеобразовательная школа № 1 г. Асино</v>
      </c>
      <c r="G108" s="72">
        <f>'Рейтинговая таблица организаций'!Q108</f>
        <v>100</v>
      </c>
      <c r="H108" s="72">
        <f>'Рейтинговая таблица организаций'!R108</f>
        <v>100</v>
      </c>
      <c r="I108" s="72">
        <f>'Рейтинговая таблица организаций'!S108</f>
        <v>100</v>
      </c>
      <c r="J108" s="72">
        <f>'Рейтинговая таблица организаций'!T108</f>
        <v>100</v>
      </c>
      <c r="K108" s="72" t="str">
        <f t="shared" si="62"/>
        <v>1-274</v>
      </c>
      <c r="L108" s="72">
        <f t="shared" si="47"/>
        <v>1</v>
      </c>
      <c r="M108" s="72">
        <f t="shared" si="48"/>
        <v>274</v>
      </c>
      <c r="N108" s="72">
        <f t="shared" si="63"/>
        <v>105</v>
      </c>
      <c r="O108" s="72" t="str">
        <f t="shared" si="64"/>
        <v>Муниципальное автономное общеобразовательное учреждение средняя общеобразовательная школа № 1 г. Асино</v>
      </c>
      <c r="P108" s="72">
        <f>'Рейтинговая таблица организаций'!Z108</f>
        <v>100</v>
      </c>
      <c r="Q108" s="72">
        <f>'Рейтинговая таблица организаций'!AB108</f>
        <v>100</v>
      </c>
      <c r="R108" s="72">
        <f>'Рейтинговая таблица организаций'!AC108</f>
        <v>100</v>
      </c>
      <c r="S108" s="72" t="str">
        <f t="shared" si="65"/>
        <v>1-274</v>
      </c>
      <c r="T108" s="72">
        <f t="shared" si="49"/>
        <v>1</v>
      </c>
      <c r="U108" s="72">
        <f t="shared" si="50"/>
        <v>274</v>
      </c>
      <c r="V108" s="72">
        <f t="shared" si="66"/>
        <v>105</v>
      </c>
      <c r="W108" s="72" t="str">
        <f t="shared" si="67"/>
        <v>Муниципальное автономное общеобразовательное учреждение средняя общеобразовательная школа № 1 г. Асино</v>
      </c>
      <c r="X108" s="72">
        <f>'Рейтинговая таблица организаций'!AH108</f>
        <v>20</v>
      </c>
      <c r="Y108" s="72">
        <f>'Рейтинговая таблица организаций'!AI108</f>
        <v>60</v>
      </c>
      <c r="Z108" s="74">
        <f>'Рейтинговая таблица организаций'!AJ108</f>
        <v>100</v>
      </c>
      <c r="AA108" s="72">
        <f>'Рейтинговая таблица организаций'!AK108</f>
        <v>60</v>
      </c>
      <c r="AB108" s="72" t="str">
        <f t="shared" si="68"/>
        <v>222-245</v>
      </c>
      <c r="AC108" s="72">
        <f t="shared" si="51"/>
        <v>222</v>
      </c>
      <c r="AD108" s="72">
        <f t="shared" si="52"/>
        <v>24</v>
      </c>
      <c r="AE108" s="72">
        <f t="shared" si="69"/>
        <v>105</v>
      </c>
      <c r="AF108" s="72" t="str">
        <f t="shared" si="70"/>
        <v>Муниципальное автономное общеобразовательное учреждение средняя общеобразовательная школа № 1 г. Асино</v>
      </c>
      <c r="AG108" s="72">
        <f>'Рейтинговая таблица организаций'!AR108</f>
        <v>100</v>
      </c>
      <c r="AH108" s="72">
        <f>'Рейтинговая таблица организаций'!AS108</f>
        <v>100</v>
      </c>
      <c r="AI108" s="72">
        <f>'Рейтинговая таблица организаций'!AT108</f>
        <v>100</v>
      </c>
      <c r="AJ108" s="72">
        <f>'Рейтинговая таблица организаций'!AU108</f>
        <v>100</v>
      </c>
      <c r="AK108" s="72" t="str">
        <f t="shared" si="71"/>
        <v>1-274</v>
      </c>
      <c r="AL108" s="72">
        <f t="shared" si="53"/>
        <v>1</v>
      </c>
      <c r="AM108" s="72">
        <f t="shared" si="54"/>
        <v>274</v>
      </c>
      <c r="AN108" s="72">
        <f>'бланки '!D110</f>
        <v>105</v>
      </c>
      <c r="AO108" s="72" t="str">
        <f t="shared" si="72"/>
        <v>Муниципальное автономное общеобразовательное учреждение средняя общеобразовательная школа № 1 г. Асино</v>
      </c>
      <c r="AP108" s="72">
        <f>'Рейтинговая таблица организаций'!BB108</f>
        <v>100</v>
      </c>
      <c r="AQ108" s="72">
        <f>'Рейтинговая таблица организаций'!BC108</f>
        <v>100</v>
      </c>
      <c r="AR108" s="72">
        <f>'Рейтинговая таблица организаций'!BD108</f>
        <v>100</v>
      </c>
      <c r="AS108" s="72">
        <f>'Рейтинговая таблица организаций'!BE108</f>
        <v>100</v>
      </c>
      <c r="AT108" s="72" t="str">
        <f t="shared" si="73"/>
        <v>1-274</v>
      </c>
      <c r="AU108" s="72">
        <f t="shared" si="55"/>
        <v>1</v>
      </c>
      <c r="AV108" s="72">
        <f t="shared" si="56"/>
        <v>274</v>
      </c>
      <c r="AW108" s="75" t="str">
        <f t="shared" si="74"/>
        <v>Асиновский район</v>
      </c>
      <c r="AX108" s="72">
        <f t="shared" si="75"/>
        <v>105</v>
      </c>
      <c r="AY108" s="72" t="str">
        <f t="shared" si="76"/>
        <v>Муниципальное автономное общеобразовательное учреждение средняя общеобразовательная школа № 1 г. Асино</v>
      </c>
      <c r="AZ108" s="72">
        <f>'Рейтинговая таблица организаций'!BF108</f>
        <v>92</v>
      </c>
      <c r="BA108" s="72" t="str">
        <f t="shared" si="59"/>
        <v>222-245</v>
      </c>
      <c r="BB108" s="72">
        <f t="shared" si="57"/>
        <v>222</v>
      </c>
      <c r="BC108" s="72">
        <f t="shared" si="58"/>
        <v>24</v>
      </c>
    </row>
    <row r="109" spans="1:55">
      <c r="A109" s="72">
        <f>'бланки '!D111</f>
        <v>106</v>
      </c>
      <c r="B109" s="73" t="str">
        <f>'Рейтинговая таблица организаций'!B109</f>
        <v>Муниципальное автономное общеобразовательное учреждение гимназия № 2 г. Асино</v>
      </c>
      <c r="C109" s="73" t="str">
        <f>'бланки '!A111</f>
        <v>Асиновский район</v>
      </c>
      <c r="D109" s="72">
        <f>'Рейтинговая таблица организаций'!C109</f>
        <v>496</v>
      </c>
      <c r="E109" s="72">
        <f t="shared" si="60"/>
        <v>106</v>
      </c>
      <c r="F109" s="72" t="str">
        <f t="shared" si="61"/>
        <v>Муниципальное автономное общеобразовательное учреждение гимназия № 2 г. Асино</v>
      </c>
      <c r="G109" s="72">
        <f>'Рейтинговая таблица организаций'!Q109</f>
        <v>100</v>
      </c>
      <c r="H109" s="72">
        <f>'Рейтинговая таблица организаций'!R109</f>
        <v>100</v>
      </c>
      <c r="I109" s="72">
        <f>'Рейтинговая таблица организаций'!S109</f>
        <v>100</v>
      </c>
      <c r="J109" s="72">
        <f>'Рейтинговая таблица организаций'!T109</f>
        <v>100</v>
      </c>
      <c r="K109" s="72" t="str">
        <f t="shared" si="62"/>
        <v>1-274</v>
      </c>
      <c r="L109" s="72">
        <f t="shared" si="47"/>
        <v>1</v>
      </c>
      <c r="M109" s="72">
        <f t="shared" si="48"/>
        <v>274</v>
      </c>
      <c r="N109" s="72">
        <f t="shared" si="63"/>
        <v>106</v>
      </c>
      <c r="O109" s="72" t="str">
        <f t="shared" si="64"/>
        <v>Муниципальное автономное общеобразовательное учреждение гимназия № 2 г. Асино</v>
      </c>
      <c r="P109" s="72">
        <f>'Рейтинговая таблица организаций'!Z109</f>
        <v>100</v>
      </c>
      <c r="Q109" s="72">
        <f>'Рейтинговая таблица организаций'!AB109</f>
        <v>100</v>
      </c>
      <c r="R109" s="72">
        <f>'Рейтинговая таблица организаций'!AC109</f>
        <v>100</v>
      </c>
      <c r="S109" s="72" t="str">
        <f t="shared" si="65"/>
        <v>1-274</v>
      </c>
      <c r="T109" s="72">
        <f t="shared" si="49"/>
        <v>1</v>
      </c>
      <c r="U109" s="72">
        <f t="shared" si="50"/>
        <v>274</v>
      </c>
      <c r="V109" s="72">
        <f t="shared" si="66"/>
        <v>106</v>
      </c>
      <c r="W109" s="72" t="str">
        <f t="shared" si="67"/>
        <v>Муниципальное автономное общеобразовательное учреждение гимназия № 2 г. Асино</v>
      </c>
      <c r="X109" s="72">
        <f>'Рейтинговая таблица организаций'!AH109</f>
        <v>60</v>
      </c>
      <c r="Y109" s="72">
        <f>'Рейтинговая таблица организаций'!AI109</f>
        <v>80</v>
      </c>
      <c r="Z109" s="74">
        <f>'Рейтинговая таблица организаций'!AJ109</f>
        <v>100</v>
      </c>
      <c r="AA109" s="72">
        <f>'Рейтинговая таблица организаций'!AK109</f>
        <v>80</v>
      </c>
      <c r="AB109" s="72" t="str">
        <f t="shared" si="68"/>
        <v>67-84</v>
      </c>
      <c r="AC109" s="72">
        <f t="shared" si="51"/>
        <v>67</v>
      </c>
      <c r="AD109" s="72">
        <f t="shared" si="52"/>
        <v>18</v>
      </c>
      <c r="AE109" s="72">
        <f t="shared" si="69"/>
        <v>106</v>
      </c>
      <c r="AF109" s="72" t="str">
        <f t="shared" si="70"/>
        <v>Муниципальное автономное общеобразовательное учреждение гимназия № 2 г. Асино</v>
      </c>
      <c r="AG109" s="72">
        <f>'Рейтинговая таблица организаций'!AR109</f>
        <v>100</v>
      </c>
      <c r="AH109" s="72">
        <f>'Рейтинговая таблица организаций'!AS109</f>
        <v>100</v>
      </c>
      <c r="AI109" s="72">
        <f>'Рейтинговая таблица организаций'!AT109</f>
        <v>100</v>
      </c>
      <c r="AJ109" s="72">
        <f>'Рейтинговая таблица организаций'!AU109</f>
        <v>100</v>
      </c>
      <c r="AK109" s="72" t="str">
        <f t="shared" si="71"/>
        <v>1-274</v>
      </c>
      <c r="AL109" s="72">
        <f t="shared" si="53"/>
        <v>1</v>
      </c>
      <c r="AM109" s="72">
        <f t="shared" si="54"/>
        <v>274</v>
      </c>
      <c r="AN109" s="72">
        <f>'бланки '!D111</f>
        <v>106</v>
      </c>
      <c r="AO109" s="72" t="str">
        <f t="shared" si="72"/>
        <v>Муниципальное автономное общеобразовательное учреждение гимназия № 2 г. Асино</v>
      </c>
      <c r="AP109" s="72">
        <f>'Рейтинговая таблица организаций'!BB109</f>
        <v>100</v>
      </c>
      <c r="AQ109" s="72">
        <f>'Рейтинговая таблица организаций'!BC109</f>
        <v>100</v>
      </c>
      <c r="AR109" s="72">
        <f>'Рейтинговая таблица организаций'!BD109</f>
        <v>100</v>
      </c>
      <c r="AS109" s="72">
        <f>'Рейтинговая таблица организаций'!BE109</f>
        <v>100</v>
      </c>
      <c r="AT109" s="72" t="str">
        <f t="shared" si="73"/>
        <v>1-274</v>
      </c>
      <c r="AU109" s="72">
        <f t="shared" si="55"/>
        <v>1</v>
      </c>
      <c r="AV109" s="72">
        <f t="shared" si="56"/>
        <v>274</v>
      </c>
      <c r="AW109" s="75" t="str">
        <f t="shared" si="74"/>
        <v>Асиновский район</v>
      </c>
      <c r="AX109" s="72">
        <f t="shared" si="75"/>
        <v>106</v>
      </c>
      <c r="AY109" s="72" t="str">
        <f t="shared" si="76"/>
        <v>Муниципальное автономное общеобразовательное учреждение гимназия № 2 г. Асино</v>
      </c>
      <c r="AZ109" s="72">
        <f>'Рейтинговая таблица организаций'!BF109</f>
        <v>96</v>
      </c>
      <c r="BA109" s="72" t="str">
        <f t="shared" si="59"/>
        <v>67-84</v>
      </c>
      <c r="BB109" s="72">
        <f t="shared" si="57"/>
        <v>67</v>
      </c>
      <c r="BC109" s="72">
        <f t="shared" si="58"/>
        <v>18</v>
      </c>
    </row>
    <row r="110" spans="1:55">
      <c r="A110" s="72">
        <f>'бланки '!D112</f>
        <v>107</v>
      </c>
      <c r="B110" s="73" t="str">
        <f>'Рейтинговая таблица организаций'!B110</f>
        <v>Муниципальное автономное общеобразовательное учреждение - средняя общеобразовательная школа с. Ягодного Асиновского района Томской области</v>
      </c>
      <c r="C110" s="73" t="str">
        <f>'бланки '!A112</f>
        <v>Асиновский район</v>
      </c>
      <c r="D110" s="72">
        <f>'Рейтинговая таблица организаций'!C110</f>
        <v>76</v>
      </c>
      <c r="E110" s="72">
        <f t="shared" si="60"/>
        <v>107</v>
      </c>
      <c r="F110" s="72" t="str">
        <f t="shared" si="61"/>
        <v>Муниципальное автономное общеобразовательное учреждение - средняя общеобразовательная школа с. Ягодного Асиновского района Томской области</v>
      </c>
      <c r="G110" s="72">
        <f>'Рейтинговая таблица организаций'!Q110</f>
        <v>100</v>
      </c>
      <c r="H110" s="72">
        <f>'Рейтинговая таблица организаций'!R110</f>
        <v>100</v>
      </c>
      <c r="I110" s="72">
        <f>'Рейтинговая таблица организаций'!S110</f>
        <v>100</v>
      </c>
      <c r="J110" s="72">
        <f>'Рейтинговая таблица организаций'!T110</f>
        <v>100</v>
      </c>
      <c r="K110" s="72" t="str">
        <f t="shared" si="62"/>
        <v>1-274</v>
      </c>
      <c r="L110" s="72">
        <f t="shared" si="47"/>
        <v>1</v>
      </c>
      <c r="M110" s="72">
        <f t="shared" si="48"/>
        <v>274</v>
      </c>
      <c r="N110" s="72">
        <f t="shared" si="63"/>
        <v>107</v>
      </c>
      <c r="O110" s="72" t="str">
        <f t="shared" si="64"/>
        <v>Муниципальное автономное общеобразовательное учреждение - средняя общеобразовательная школа с. Ягодного Асиновского района Томской области</v>
      </c>
      <c r="P110" s="72">
        <f>'Рейтинговая таблица организаций'!Z110</f>
        <v>100</v>
      </c>
      <c r="Q110" s="72">
        <f>'Рейтинговая таблица организаций'!AB110</f>
        <v>100</v>
      </c>
      <c r="R110" s="72">
        <f>'Рейтинговая таблица организаций'!AC110</f>
        <v>100</v>
      </c>
      <c r="S110" s="72" t="str">
        <f t="shared" si="65"/>
        <v>1-274</v>
      </c>
      <c r="T110" s="72">
        <f t="shared" si="49"/>
        <v>1</v>
      </c>
      <c r="U110" s="72">
        <f t="shared" si="50"/>
        <v>274</v>
      </c>
      <c r="V110" s="72">
        <f t="shared" si="66"/>
        <v>107</v>
      </c>
      <c r="W110" s="72" t="str">
        <f t="shared" si="67"/>
        <v>Муниципальное автономное общеобразовательное учреждение - средняя общеобразовательная школа с. Ягодного Асиновского района Томской области</v>
      </c>
      <c r="X110" s="72">
        <f>'Рейтинговая таблица организаций'!AH110</f>
        <v>100</v>
      </c>
      <c r="Y110" s="72">
        <f>'Рейтинговая таблица организаций'!AI110</f>
        <v>80</v>
      </c>
      <c r="Z110" s="74">
        <f>'Рейтинговая таблица организаций'!AJ110</f>
        <v>100</v>
      </c>
      <c r="AA110" s="72">
        <f>'Рейтинговая таблица организаций'!AK110</f>
        <v>92</v>
      </c>
      <c r="AB110" s="72" t="str">
        <f t="shared" si="68"/>
        <v>26-32</v>
      </c>
      <c r="AC110" s="72">
        <f t="shared" si="51"/>
        <v>26</v>
      </c>
      <c r="AD110" s="72">
        <f t="shared" si="52"/>
        <v>7</v>
      </c>
      <c r="AE110" s="72">
        <f t="shared" si="69"/>
        <v>107</v>
      </c>
      <c r="AF110" s="72" t="str">
        <f t="shared" si="70"/>
        <v>Муниципальное автономное общеобразовательное учреждение - средняя общеобразовательная школа с. Ягодного Асиновского района Томской области</v>
      </c>
      <c r="AG110" s="72">
        <f>'Рейтинговая таблица организаций'!AR110</f>
        <v>100</v>
      </c>
      <c r="AH110" s="72">
        <f>'Рейтинговая таблица организаций'!AS110</f>
        <v>100</v>
      </c>
      <c r="AI110" s="72">
        <f>'Рейтинговая таблица организаций'!AT110</f>
        <v>100</v>
      </c>
      <c r="AJ110" s="72">
        <f>'Рейтинговая таблица организаций'!AU110</f>
        <v>100</v>
      </c>
      <c r="AK110" s="72" t="str">
        <f t="shared" si="71"/>
        <v>1-274</v>
      </c>
      <c r="AL110" s="72">
        <f t="shared" si="53"/>
        <v>1</v>
      </c>
      <c r="AM110" s="72">
        <f t="shared" si="54"/>
        <v>274</v>
      </c>
      <c r="AN110" s="72">
        <f>'бланки '!D112</f>
        <v>107</v>
      </c>
      <c r="AO110" s="72" t="str">
        <f t="shared" si="72"/>
        <v>Муниципальное автономное общеобразовательное учреждение - средняя общеобразовательная школа с. Ягодного Асиновского района Томской области</v>
      </c>
      <c r="AP110" s="72">
        <f>'Рейтинговая таблица организаций'!BB110</f>
        <v>100</v>
      </c>
      <c r="AQ110" s="72">
        <f>'Рейтинговая таблица организаций'!BC110</f>
        <v>100</v>
      </c>
      <c r="AR110" s="72">
        <f>'Рейтинговая таблица организаций'!BD110</f>
        <v>100</v>
      </c>
      <c r="AS110" s="72">
        <f>'Рейтинговая таблица организаций'!BE110</f>
        <v>100</v>
      </c>
      <c r="AT110" s="72" t="str">
        <f t="shared" si="73"/>
        <v>1-274</v>
      </c>
      <c r="AU110" s="72">
        <f t="shared" si="55"/>
        <v>1</v>
      </c>
      <c r="AV110" s="72">
        <f t="shared" si="56"/>
        <v>274</v>
      </c>
      <c r="AW110" s="75" t="str">
        <f t="shared" si="74"/>
        <v>Асиновский район</v>
      </c>
      <c r="AX110" s="72">
        <f t="shared" si="75"/>
        <v>107</v>
      </c>
      <c r="AY110" s="72" t="str">
        <f t="shared" si="76"/>
        <v>Муниципальное автономное общеобразовательное учреждение - средняя общеобразовательная школа с. Ягодного Асиновского района Томской области</v>
      </c>
      <c r="AZ110" s="72">
        <f>'Рейтинговая таблица организаций'!BF110</f>
        <v>98.4</v>
      </c>
      <c r="BA110" s="72" t="str">
        <f t="shared" si="59"/>
        <v>26-32</v>
      </c>
      <c r="BB110" s="72">
        <f t="shared" si="57"/>
        <v>26</v>
      </c>
      <c r="BC110" s="72">
        <f t="shared" si="58"/>
        <v>7</v>
      </c>
    </row>
    <row r="111" spans="1:55">
      <c r="A111" s="72">
        <f>'бланки '!D113</f>
        <v>108</v>
      </c>
      <c r="B111" s="73" t="str">
        <f>'Рейтинговая таблица организаций'!B111</f>
        <v>Муниципальное автономное общеобразовательное учреждение средняя общеобразовательная школа № 4 г. Асино</v>
      </c>
      <c r="C111" s="73" t="str">
        <f>'бланки '!A113</f>
        <v>Асиновский район</v>
      </c>
      <c r="D111" s="72">
        <f>'Рейтинговая таблица организаций'!C111</f>
        <v>531</v>
      </c>
      <c r="E111" s="72">
        <f t="shared" si="60"/>
        <v>108</v>
      </c>
      <c r="F111" s="72" t="str">
        <f t="shared" si="61"/>
        <v>Муниципальное автономное общеобразовательное учреждение средняя общеобразовательная школа № 4 г. Асино</v>
      </c>
      <c r="G111" s="72">
        <f>'Рейтинговая таблица организаций'!Q111</f>
        <v>100</v>
      </c>
      <c r="H111" s="72">
        <f>'Рейтинговая таблица организаций'!R111</f>
        <v>100</v>
      </c>
      <c r="I111" s="72">
        <f>'Рейтинговая таблица организаций'!S111</f>
        <v>100</v>
      </c>
      <c r="J111" s="72">
        <f>'Рейтинговая таблица организаций'!T111</f>
        <v>100</v>
      </c>
      <c r="K111" s="72" t="str">
        <f t="shared" si="62"/>
        <v>1-274</v>
      </c>
      <c r="L111" s="72">
        <f t="shared" si="47"/>
        <v>1</v>
      </c>
      <c r="M111" s="72">
        <f t="shared" si="48"/>
        <v>274</v>
      </c>
      <c r="N111" s="72">
        <f t="shared" si="63"/>
        <v>108</v>
      </c>
      <c r="O111" s="72" t="str">
        <f t="shared" si="64"/>
        <v>Муниципальное автономное общеобразовательное учреждение средняя общеобразовательная школа № 4 г. Асино</v>
      </c>
      <c r="P111" s="72">
        <f>'Рейтинговая таблица организаций'!Z111</f>
        <v>100</v>
      </c>
      <c r="Q111" s="72">
        <f>'Рейтинговая таблица организаций'!AB111</f>
        <v>100</v>
      </c>
      <c r="R111" s="72">
        <f>'Рейтинговая таблица организаций'!AC111</f>
        <v>100</v>
      </c>
      <c r="S111" s="72" t="str">
        <f t="shared" si="65"/>
        <v>1-274</v>
      </c>
      <c r="T111" s="72">
        <f t="shared" si="49"/>
        <v>1</v>
      </c>
      <c r="U111" s="72">
        <f t="shared" si="50"/>
        <v>274</v>
      </c>
      <c r="V111" s="72">
        <f t="shared" si="66"/>
        <v>108</v>
      </c>
      <c r="W111" s="72" t="str">
        <f t="shared" si="67"/>
        <v>Муниципальное автономное общеобразовательное учреждение средняя общеобразовательная школа № 4 г. Асино</v>
      </c>
      <c r="X111" s="72">
        <f>'Рейтинговая таблица организаций'!AH111</f>
        <v>100</v>
      </c>
      <c r="Y111" s="72">
        <f>'Рейтинговая таблица организаций'!AI111</f>
        <v>100</v>
      </c>
      <c r="Z111" s="74">
        <f>'Рейтинговая таблица организаций'!AJ111</f>
        <v>100</v>
      </c>
      <c r="AA111" s="72">
        <f>'Рейтинговая таблица организаций'!AK111</f>
        <v>100</v>
      </c>
      <c r="AB111" s="72" t="str">
        <f t="shared" si="68"/>
        <v>1-11</v>
      </c>
      <c r="AC111" s="72">
        <f t="shared" si="51"/>
        <v>1</v>
      </c>
      <c r="AD111" s="72">
        <f t="shared" si="52"/>
        <v>11</v>
      </c>
      <c r="AE111" s="72">
        <f t="shared" si="69"/>
        <v>108</v>
      </c>
      <c r="AF111" s="72" t="str">
        <f t="shared" si="70"/>
        <v>Муниципальное автономное общеобразовательное учреждение средняя общеобразовательная школа № 4 г. Асино</v>
      </c>
      <c r="AG111" s="72">
        <f>'Рейтинговая таблица организаций'!AR111</f>
        <v>100</v>
      </c>
      <c r="AH111" s="72">
        <f>'Рейтинговая таблица организаций'!AS111</f>
        <v>100</v>
      </c>
      <c r="AI111" s="72">
        <f>'Рейтинговая таблица организаций'!AT111</f>
        <v>100</v>
      </c>
      <c r="AJ111" s="72">
        <f>'Рейтинговая таблица организаций'!AU111</f>
        <v>100</v>
      </c>
      <c r="AK111" s="72" t="str">
        <f t="shared" si="71"/>
        <v>1-274</v>
      </c>
      <c r="AL111" s="72">
        <f t="shared" si="53"/>
        <v>1</v>
      </c>
      <c r="AM111" s="72">
        <f t="shared" si="54"/>
        <v>274</v>
      </c>
      <c r="AN111" s="72">
        <f>'бланки '!D113</f>
        <v>108</v>
      </c>
      <c r="AO111" s="72" t="str">
        <f t="shared" si="72"/>
        <v>Муниципальное автономное общеобразовательное учреждение средняя общеобразовательная школа № 4 г. Асино</v>
      </c>
      <c r="AP111" s="72">
        <f>'Рейтинговая таблица организаций'!BB111</f>
        <v>100</v>
      </c>
      <c r="AQ111" s="72">
        <f>'Рейтинговая таблица организаций'!BC111</f>
        <v>100</v>
      </c>
      <c r="AR111" s="72">
        <f>'Рейтинговая таблица организаций'!BD111</f>
        <v>100</v>
      </c>
      <c r="AS111" s="72">
        <f>'Рейтинговая таблица организаций'!BE111</f>
        <v>100</v>
      </c>
      <c r="AT111" s="72" t="str">
        <f t="shared" si="73"/>
        <v>1-274</v>
      </c>
      <c r="AU111" s="72">
        <f t="shared" si="55"/>
        <v>1</v>
      </c>
      <c r="AV111" s="72">
        <f t="shared" si="56"/>
        <v>274</v>
      </c>
      <c r="AW111" s="75" t="str">
        <f t="shared" si="74"/>
        <v>Асиновский район</v>
      </c>
      <c r="AX111" s="72">
        <f t="shared" si="75"/>
        <v>108</v>
      </c>
      <c r="AY111" s="72" t="str">
        <f t="shared" si="76"/>
        <v>Муниципальное автономное общеобразовательное учреждение средняя общеобразовательная школа № 4 г. Асино</v>
      </c>
      <c r="AZ111" s="72">
        <f>'Рейтинговая таблица организаций'!BF111</f>
        <v>100</v>
      </c>
      <c r="BA111" s="72" t="str">
        <f t="shared" si="59"/>
        <v>1-11</v>
      </c>
      <c r="BB111" s="72">
        <f t="shared" si="57"/>
        <v>1</v>
      </c>
      <c r="BC111" s="72">
        <f t="shared" si="58"/>
        <v>11</v>
      </c>
    </row>
    <row r="112" spans="1:55">
      <c r="A112" s="72">
        <f>'бланки '!D114</f>
        <v>109</v>
      </c>
      <c r="B112" s="73" t="str">
        <f>'Рейтинговая таблица организаций'!B112</f>
        <v>Муниципальное казённое общеобразовательное учреждение "Вавиловская средняя общеобразовательная школа"</v>
      </c>
      <c r="C112" s="73" t="str">
        <f>'бланки '!A114</f>
        <v>Бакчарский район</v>
      </c>
      <c r="D112" s="72">
        <f>'Рейтинговая таблица организаций'!C112</f>
        <v>60</v>
      </c>
      <c r="E112" s="72">
        <f t="shared" si="60"/>
        <v>109</v>
      </c>
      <c r="F112" s="72" t="str">
        <f t="shared" si="61"/>
        <v>Муниципальное казённое общеобразовательное учреждение "Вавиловская средняя общеобразовательная школа"</v>
      </c>
      <c r="G112" s="72">
        <f>'Рейтинговая таблица организаций'!Q112</f>
        <v>100</v>
      </c>
      <c r="H112" s="72">
        <f>'Рейтинговая таблица организаций'!R112</f>
        <v>100</v>
      </c>
      <c r="I112" s="72">
        <f>'Рейтинговая таблица организаций'!S112</f>
        <v>100</v>
      </c>
      <c r="J112" s="72">
        <f>'Рейтинговая таблица организаций'!T112</f>
        <v>100</v>
      </c>
      <c r="K112" s="72" t="str">
        <f t="shared" si="62"/>
        <v>1-274</v>
      </c>
      <c r="L112" s="72">
        <f t="shared" si="47"/>
        <v>1</v>
      </c>
      <c r="M112" s="72">
        <f t="shared" si="48"/>
        <v>274</v>
      </c>
      <c r="N112" s="72">
        <f t="shared" si="63"/>
        <v>109</v>
      </c>
      <c r="O112" s="72" t="str">
        <f t="shared" si="64"/>
        <v>Муниципальное казённое общеобразовательное учреждение "Вавиловская средняя общеобразовательная школа"</v>
      </c>
      <c r="P112" s="72">
        <f>'Рейтинговая таблица организаций'!Z112</f>
        <v>100</v>
      </c>
      <c r="Q112" s="72">
        <f>'Рейтинговая таблица организаций'!AB112</f>
        <v>100</v>
      </c>
      <c r="R112" s="72">
        <f>'Рейтинговая таблица организаций'!AC112</f>
        <v>100</v>
      </c>
      <c r="S112" s="72" t="str">
        <f t="shared" si="65"/>
        <v>1-274</v>
      </c>
      <c r="T112" s="72">
        <f t="shared" si="49"/>
        <v>1</v>
      </c>
      <c r="U112" s="72">
        <f t="shared" si="50"/>
        <v>274</v>
      </c>
      <c r="V112" s="72">
        <f t="shared" si="66"/>
        <v>109</v>
      </c>
      <c r="W112" s="72" t="str">
        <f t="shared" si="67"/>
        <v>Муниципальное казённое общеобразовательное учреждение "Вавиловская средняя общеобразовательная школа"</v>
      </c>
      <c r="X112" s="72">
        <f>'Рейтинговая таблица организаций'!AH112</f>
        <v>0</v>
      </c>
      <c r="Y112" s="72">
        <f>'Рейтинговая таблица организаций'!AI112</f>
        <v>100</v>
      </c>
      <c r="Z112" s="74">
        <f>'Рейтинговая таблица организаций'!AJ112</f>
        <v>100</v>
      </c>
      <c r="AA112" s="72">
        <f>'Рейтинговая таблица организаций'!AK112</f>
        <v>70</v>
      </c>
      <c r="AB112" s="72" t="str">
        <f t="shared" si="68"/>
        <v>129-146</v>
      </c>
      <c r="AC112" s="72">
        <f t="shared" si="51"/>
        <v>129</v>
      </c>
      <c r="AD112" s="72">
        <f t="shared" si="52"/>
        <v>18</v>
      </c>
      <c r="AE112" s="72">
        <f t="shared" si="69"/>
        <v>109</v>
      </c>
      <c r="AF112" s="72" t="str">
        <f t="shared" si="70"/>
        <v>Муниципальное казённое общеобразовательное учреждение "Вавиловская средняя общеобразовательная школа"</v>
      </c>
      <c r="AG112" s="72">
        <f>'Рейтинговая таблица организаций'!AR112</f>
        <v>100</v>
      </c>
      <c r="AH112" s="72">
        <f>'Рейтинговая таблица организаций'!AS112</f>
        <v>100</v>
      </c>
      <c r="AI112" s="72">
        <f>'Рейтинговая таблица организаций'!AT112</f>
        <v>100</v>
      </c>
      <c r="AJ112" s="72">
        <f>'Рейтинговая таблица организаций'!AU112</f>
        <v>100</v>
      </c>
      <c r="AK112" s="72" t="str">
        <f t="shared" si="71"/>
        <v>1-274</v>
      </c>
      <c r="AL112" s="72">
        <f t="shared" si="53"/>
        <v>1</v>
      </c>
      <c r="AM112" s="72">
        <f t="shared" si="54"/>
        <v>274</v>
      </c>
      <c r="AN112" s="72">
        <f>'бланки '!D114</f>
        <v>109</v>
      </c>
      <c r="AO112" s="72" t="str">
        <f t="shared" si="72"/>
        <v>Муниципальное казённое общеобразовательное учреждение "Вавиловская средняя общеобразовательная школа"</v>
      </c>
      <c r="AP112" s="72">
        <f>'Рейтинговая таблица организаций'!BB112</f>
        <v>100</v>
      </c>
      <c r="AQ112" s="72">
        <f>'Рейтинговая таблица организаций'!BC112</f>
        <v>100</v>
      </c>
      <c r="AR112" s="72">
        <f>'Рейтинговая таблица организаций'!BD112</f>
        <v>100</v>
      </c>
      <c r="AS112" s="72">
        <f>'Рейтинговая таблица организаций'!BE112</f>
        <v>100</v>
      </c>
      <c r="AT112" s="72" t="str">
        <f t="shared" si="73"/>
        <v>1-274</v>
      </c>
      <c r="AU112" s="72">
        <f t="shared" si="55"/>
        <v>1</v>
      </c>
      <c r="AV112" s="72">
        <f t="shared" si="56"/>
        <v>274</v>
      </c>
      <c r="AW112" s="75" t="str">
        <f t="shared" si="74"/>
        <v>Бакчарский район</v>
      </c>
      <c r="AX112" s="72">
        <f t="shared" si="75"/>
        <v>109</v>
      </c>
      <c r="AY112" s="72" t="str">
        <f t="shared" si="76"/>
        <v>Муниципальное казённое общеобразовательное учреждение "Вавиловская средняя общеобразовательная школа"</v>
      </c>
      <c r="AZ112" s="72">
        <f>'Рейтинговая таблица организаций'!BF112</f>
        <v>94</v>
      </c>
      <c r="BA112" s="72" t="str">
        <f t="shared" si="59"/>
        <v>129-146</v>
      </c>
      <c r="BB112" s="72">
        <f t="shared" si="57"/>
        <v>129</v>
      </c>
      <c r="BC112" s="72">
        <f t="shared" si="58"/>
        <v>18</v>
      </c>
    </row>
    <row r="113" spans="1:55">
      <c r="A113" s="72">
        <f>'бланки '!D115</f>
        <v>110</v>
      </c>
      <c r="B113" s="73" t="str">
        <f>'Рейтинговая таблица организаций'!B113</f>
        <v>Муниципальное бюджетное общеобразовательное учреждение "Парбигская средняя общеобразовательная школа имени Михаила Тимофеевича Калашникова"</v>
      </c>
      <c r="C113" s="73" t="str">
        <f>'бланки '!A115</f>
        <v>Бакчарский район</v>
      </c>
      <c r="D113" s="72">
        <f>'Рейтинговая таблица организаций'!C113</f>
        <v>95</v>
      </c>
      <c r="E113" s="72">
        <f t="shared" si="60"/>
        <v>110</v>
      </c>
      <c r="F113" s="72" t="str">
        <f t="shared" si="61"/>
        <v>Муниципальное бюджетное общеобразовательное учреждение "Парбигская средняя общеобразовательная школа имени Михаила Тимофеевича Калашникова"</v>
      </c>
      <c r="G113" s="72">
        <f>'Рейтинговая таблица организаций'!Q113</f>
        <v>100</v>
      </c>
      <c r="H113" s="72">
        <f>'Рейтинговая таблица организаций'!R113</f>
        <v>100</v>
      </c>
      <c r="I113" s="72">
        <f>'Рейтинговая таблица организаций'!S113</f>
        <v>100</v>
      </c>
      <c r="J113" s="72">
        <f>'Рейтинговая таблица организаций'!T113</f>
        <v>100</v>
      </c>
      <c r="K113" s="72" t="str">
        <f t="shared" si="62"/>
        <v>1-274</v>
      </c>
      <c r="L113" s="72">
        <f t="shared" si="47"/>
        <v>1</v>
      </c>
      <c r="M113" s="72">
        <f t="shared" si="48"/>
        <v>274</v>
      </c>
      <c r="N113" s="72">
        <f t="shared" si="63"/>
        <v>110</v>
      </c>
      <c r="O113" s="72" t="str">
        <f t="shared" si="64"/>
        <v>Муниципальное бюджетное общеобразовательное учреждение "Парбигская средняя общеобразовательная школа имени Михаила Тимофеевича Калашникова"</v>
      </c>
      <c r="P113" s="72">
        <f>'Рейтинговая таблица организаций'!Z113</f>
        <v>100</v>
      </c>
      <c r="Q113" s="72">
        <f>'Рейтинговая таблица организаций'!AB113</f>
        <v>100</v>
      </c>
      <c r="R113" s="72">
        <f>'Рейтинговая таблица организаций'!AC113</f>
        <v>100</v>
      </c>
      <c r="S113" s="72" t="str">
        <f t="shared" si="65"/>
        <v>1-274</v>
      </c>
      <c r="T113" s="72">
        <f t="shared" si="49"/>
        <v>1</v>
      </c>
      <c r="U113" s="72">
        <f t="shared" si="50"/>
        <v>274</v>
      </c>
      <c r="V113" s="72">
        <f t="shared" si="66"/>
        <v>110</v>
      </c>
      <c r="W113" s="72" t="str">
        <f t="shared" si="67"/>
        <v>Муниципальное бюджетное общеобразовательное учреждение "Парбигская средняя общеобразовательная школа имени Михаила Тимофеевича Калашникова"</v>
      </c>
      <c r="X113" s="72">
        <f>'Рейтинговая таблица организаций'!AH113</f>
        <v>40</v>
      </c>
      <c r="Y113" s="72">
        <f>'Рейтинговая таблица организаций'!AI113</f>
        <v>60</v>
      </c>
      <c r="Z113" s="74">
        <f>'Рейтинговая таблица организаций'!AJ113</f>
        <v>100</v>
      </c>
      <c r="AA113" s="72">
        <f>'Рейтинговая таблица организаций'!AK113</f>
        <v>66</v>
      </c>
      <c r="AB113" s="72" t="str">
        <f t="shared" si="68"/>
        <v>174-198</v>
      </c>
      <c r="AC113" s="72">
        <f t="shared" si="51"/>
        <v>174</v>
      </c>
      <c r="AD113" s="72">
        <f t="shared" si="52"/>
        <v>25</v>
      </c>
      <c r="AE113" s="72">
        <f t="shared" si="69"/>
        <v>110</v>
      </c>
      <c r="AF113" s="72" t="str">
        <f t="shared" si="70"/>
        <v>Муниципальное бюджетное общеобразовательное учреждение "Парбигская средняя общеобразовательная школа имени Михаила Тимофеевича Калашникова"</v>
      </c>
      <c r="AG113" s="72">
        <f>'Рейтинговая таблица организаций'!AR113</f>
        <v>100</v>
      </c>
      <c r="AH113" s="72">
        <f>'Рейтинговая таблица организаций'!AS113</f>
        <v>100</v>
      </c>
      <c r="AI113" s="72">
        <f>'Рейтинговая таблица организаций'!AT113</f>
        <v>100</v>
      </c>
      <c r="AJ113" s="72">
        <f>'Рейтинговая таблица организаций'!AU113</f>
        <v>100</v>
      </c>
      <c r="AK113" s="72" t="str">
        <f t="shared" si="71"/>
        <v>1-274</v>
      </c>
      <c r="AL113" s="72">
        <f t="shared" si="53"/>
        <v>1</v>
      </c>
      <c r="AM113" s="72">
        <f t="shared" si="54"/>
        <v>274</v>
      </c>
      <c r="AN113" s="72">
        <f>'бланки '!D115</f>
        <v>110</v>
      </c>
      <c r="AO113" s="72" t="str">
        <f t="shared" si="72"/>
        <v>Муниципальное бюджетное общеобразовательное учреждение "Парбигская средняя общеобразовательная школа имени Михаила Тимофеевича Калашникова"</v>
      </c>
      <c r="AP113" s="72">
        <f>'Рейтинговая таблица организаций'!BB113</f>
        <v>100</v>
      </c>
      <c r="AQ113" s="72">
        <f>'Рейтинговая таблица организаций'!BC113</f>
        <v>100</v>
      </c>
      <c r="AR113" s="72">
        <f>'Рейтинговая таблица организаций'!BD113</f>
        <v>100</v>
      </c>
      <c r="AS113" s="72">
        <f>'Рейтинговая таблица организаций'!BE113</f>
        <v>100</v>
      </c>
      <c r="AT113" s="72" t="str">
        <f t="shared" si="73"/>
        <v>1-274</v>
      </c>
      <c r="AU113" s="72">
        <f t="shared" si="55"/>
        <v>1</v>
      </c>
      <c r="AV113" s="72">
        <f t="shared" si="56"/>
        <v>274</v>
      </c>
      <c r="AW113" s="75" t="str">
        <f t="shared" si="74"/>
        <v>Бакчарский район</v>
      </c>
      <c r="AX113" s="72">
        <f t="shared" si="75"/>
        <v>110</v>
      </c>
      <c r="AY113" s="72" t="str">
        <f t="shared" si="76"/>
        <v>Муниципальное бюджетное общеобразовательное учреждение "Парбигская средняя общеобразовательная школа имени Михаила Тимофеевича Калашникова"</v>
      </c>
      <c r="AZ113" s="72">
        <f>'Рейтинговая таблица организаций'!BF113</f>
        <v>93.2</v>
      </c>
      <c r="BA113" s="72" t="str">
        <f t="shared" si="59"/>
        <v>174-198</v>
      </c>
      <c r="BB113" s="72">
        <f t="shared" si="57"/>
        <v>174</v>
      </c>
      <c r="BC113" s="72">
        <f t="shared" si="58"/>
        <v>25</v>
      </c>
    </row>
    <row r="114" spans="1:55">
      <c r="A114" s="72">
        <f>'бланки '!D116</f>
        <v>111</v>
      </c>
      <c r="B114" s="73" t="str">
        <f>'Рейтинговая таблица организаций'!B114</f>
        <v>Муниципальное казённое общеобразовательное учреждение "Плотниковская средняя общеобразовательная школа"</v>
      </c>
      <c r="C114" s="73" t="str">
        <f>'бланки '!A116</f>
        <v>Бакчарский район</v>
      </c>
      <c r="D114" s="72">
        <f>'Рейтинговая таблица организаций'!C114</f>
        <v>38</v>
      </c>
      <c r="E114" s="72">
        <f t="shared" si="60"/>
        <v>111</v>
      </c>
      <c r="F114" s="72" t="str">
        <f t="shared" si="61"/>
        <v>Муниципальное казённое общеобразовательное учреждение "Плотниковская средняя общеобразовательная школа"</v>
      </c>
      <c r="G114" s="72">
        <f>'Рейтинговая таблица организаций'!Q114</f>
        <v>100</v>
      </c>
      <c r="H114" s="72">
        <f>'Рейтинговая таблица организаций'!R114</f>
        <v>100</v>
      </c>
      <c r="I114" s="72">
        <f>'Рейтинговая таблица организаций'!S114</f>
        <v>100</v>
      </c>
      <c r="J114" s="72">
        <f>'Рейтинговая таблица организаций'!T114</f>
        <v>100</v>
      </c>
      <c r="K114" s="72" t="str">
        <f t="shared" si="62"/>
        <v>1-274</v>
      </c>
      <c r="L114" s="72">
        <f t="shared" si="47"/>
        <v>1</v>
      </c>
      <c r="M114" s="72">
        <f t="shared" si="48"/>
        <v>274</v>
      </c>
      <c r="N114" s="72">
        <f t="shared" si="63"/>
        <v>111</v>
      </c>
      <c r="O114" s="72" t="str">
        <f t="shared" si="64"/>
        <v>Муниципальное казённое общеобразовательное учреждение "Плотниковская средняя общеобразовательная школа"</v>
      </c>
      <c r="P114" s="72">
        <f>'Рейтинговая таблица организаций'!Z114</f>
        <v>100</v>
      </c>
      <c r="Q114" s="72">
        <f>'Рейтинговая таблица организаций'!AB114</f>
        <v>100</v>
      </c>
      <c r="R114" s="72">
        <f>'Рейтинговая таблица организаций'!AC114</f>
        <v>100</v>
      </c>
      <c r="S114" s="72" t="str">
        <f t="shared" si="65"/>
        <v>1-274</v>
      </c>
      <c r="T114" s="72">
        <f t="shared" si="49"/>
        <v>1</v>
      </c>
      <c r="U114" s="72">
        <f t="shared" si="50"/>
        <v>274</v>
      </c>
      <c r="V114" s="72">
        <f t="shared" si="66"/>
        <v>111</v>
      </c>
      <c r="W114" s="72" t="str">
        <f t="shared" si="67"/>
        <v>Муниципальное казённое общеобразовательное учреждение "Плотниковская средняя общеобразовательная школа"</v>
      </c>
      <c r="X114" s="72">
        <f>'Рейтинговая таблица организаций'!AH114</f>
        <v>0</v>
      </c>
      <c r="Y114" s="72">
        <f>'Рейтинговая таблица организаций'!AI114</f>
        <v>100</v>
      </c>
      <c r="Z114" s="74">
        <f>'Рейтинговая таблица организаций'!AJ114</f>
        <v>100</v>
      </c>
      <c r="AA114" s="72">
        <f>'Рейтинговая таблица организаций'!AK114</f>
        <v>70</v>
      </c>
      <c r="AB114" s="72" t="str">
        <f t="shared" si="68"/>
        <v>129-146</v>
      </c>
      <c r="AC114" s="72">
        <f t="shared" si="51"/>
        <v>129</v>
      </c>
      <c r="AD114" s="72">
        <f t="shared" si="52"/>
        <v>18</v>
      </c>
      <c r="AE114" s="72">
        <f t="shared" si="69"/>
        <v>111</v>
      </c>
      <c r="AF114" s="72" t="str">
        <f t="shared" si="70"/>
        <v>Муниципальное казённое общеобразовательное учреждение "Плотниковская средняя общеобразовательная школа"</v>
      </c>
      <c r="AG114" s="72">
        <f>'Рейтинговая таблица организаций'!AR114</f>
        <v>100</v>
      </c>
      <c r="AH114" s="72">
        <f>'Рейтинговая таблица организаций'!AS114</f>
        <v>100</v>
      </c>
      <c r="AI114" s="72">
        <f>'Рейтинговая таблица организаций'!AT114</f>
        <v>100</v>
      </c>
      <c r="AJ114" s="72">
        <f>'Рейтинговая таблица организаций'!AU114</f>
        <v>100</v>
      </c>
      <c r="AK114" s="72" t="str">
        <f t="shared" si="71"/>
        <v>1-274</v>
      </c>
      <c r="AL114" s="72">
        <f t="shared" si="53"/>
        <v>1</v>
      </c>
      <c r="AM114" s="72">
        <f t="shared" si="54"/>
        <v>274</v>
      </c>
      <c r="AN114" s="72">
        <f>'бланки '!D116</f>
        <v>111</v>
      </c>
      <c r="AO114" s="72" t="str">
        <f t="shared" si="72"/>
        <v>Муниципальное казённое общеобразовательное учреждение "Плотниковская средняя общеобразовательная школа"</v>
      </c>
      <c r="AP114" s="72">
        <f>'Рейтинговая таблица организаций'!BB114</f>
        <v>100</v>
      </c>
      <c r="AQ114" s="72">
        <f>'Рейтинговая таблица организаций'!BC114</f>
        <v>100</v>
      </c>
      <c r="AR114" s="72">
        <f>'Рейтинговая таблица организаций'!BD114</f>
        <v>100</v>
      </c>
      <c r="AS114" s="72">
        <f>'Рейтинговая таблица организаций'!BE114</f>
        <v>100</v>
      </c>
      <c r="AT114" s="72" t="str">
        <f t="shared" si="73"/>
        <v>1-274</v>
      </c>
      <c r="AU114" s="72">
        <f t="shared" si="55"/>
        <v>1</v>
      </c>
      <c r="AV114" s="72">
        <f t="shared" si="56"/>
        <v>274</v>
      </c>
      <c r="AW114" s="75" t="str">
        <f t="shared" si="74"/>
        <v>Бакчарский район</v>
      </c>
      <c r="AX114" s="72">
        <f t="shared" si="75"/>
        <v>111</v>
      </c>
      <c r="AY114" s="72" t="str">
        <f t="shared" si="76"/>
        <v>Муниципальное казённое общеобразовательное учреждение "Плотниковская средняя общеобразовательная школа"</v>
      </c>
      <c r="AZ114" s="72">
        <f>'Рейтинговая таблица организаций'!BF114</f>
        <v>94</v>
      </c>
      <c r="BA114" s="72" t="str">
        <f t="shared" si="59"/>
        <v>129-146</v>
      </c>
      <c r="BB114" s="72">
        <f t="shared" si="57"/>
        <v>129</v>
      </c>
      <c r="BC114" s="72">
        <f t="shared" si="58"/>
        <v>18</v>
      </c>
    </row>
    <row r="115" spans="1:55">
      <c r="A115" s="72">
        <f>'бланки '!D117</f>
        <v>112</v>
      </c>
      <c r="B115" s="73" t="str">
        <f>'Рейтинговая таблица организаций'!B115</f>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C115" s="73" t="str">
        <f>'бланки '!A117</f>
        <v>Бакчарский район</v>
      </c>
      <c r="D115" s="72">
        <f>'Рейтинговая таблица организаций'!C115</f>
        <v>26</v>
      </c>
      <c r="E115" s="72">
        <f t="shared" si="60"/>
        <v>112</v>
      </c>
      <c r="F115" s="72" t="str">
        <f t="shared" si="61"/>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G115" s="72">
        <f>'Рейтинговая таблица организаций'!Q115</f>
        <v>100</v>
      </c>
      <c r="H115" s="72">
        <f>'Рейтинговая таблица организаций'!R115</f>
        <v>100</v>
      </c>
      <c r="I115" s="72">
        <f>'Рейтинговая таблица организаций'!S115</f>
        <v>100</v>
      </c>
      <c r="J115" s="72">
        <f>'Рейтинговая таблица организаций'!T115</f>
        <v>100</v>
      </c>
      <c r="K115" s="72" t="str">
        <f t="shared" si="62"/>
        <v>1-274</v>
      </c>
      <c r="L115" s="72">
        <f t="shared" si="47"/>
        <v>1</v>
      </c>
      <c r="M115" s="72">
        <f t="shared" si="48"/>
        <v>274</v>
      </c>
      <c r="N115" s="72">
        <f t="shared" si="63"/>
        <v>112</v>
      </c>
      <c r="O115" s="72" t="str">
        <f t="shared" si="64"/>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P115" s="72">
        <f>'Рейтинговая таблица организаций'!Z115</f>
        <v>100</v>
      </c>
      <c r="Q115" s="72">
        <f>'Рейтинговая таблица организаций'!AB115</f>
        <v>100</v>
      </c>
      <c r="R115" s="72">
        <f>'Рейтинговая таблица организаций'!AC115</f>
        <v>100</v>
      </c>
      <c r="S115" s="72" t="str">
        <f t="shared" si="65"/>
        <v>1-274</v>
      </c>
      <c r="T115" s="72">
        <f t="shared" si="49"/>
        <v>1</v>
      </c>
      <c r="U115" s="72">
        <f t="shared" si="50"/>
        <v>274</v>
      </c>
      <c r="V115" s="72">
        <f t="shared" si="66"/>
        <v>112</v>
      </c>
      <c r="W115" s="72" t="str">
        <f t="shared" si="67"/>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X115" s="72">
        <f>'Рейтинговая таблица организаций'!AH115</f>
        <v>80</v>
      </c>
      <c r="Y115" s="72">
        <f>'Рейтинговая таблица организаций'!AI115</f>
        <v>100</v>
      </c>
      <c r="Z115" s="74">
        <f>'Рейтинговая таблица организаций'!AJ115</f>
        <v>100</v>
      </c>
      <c r="AA115" s="72">
        <f>'Рейтинговая таблица организаций'!AK115</f>
        <v>94</v>
      </c>
      <c r="AB115" s="72" t="str">
        <f t="shared" si="68"/>
        <v>12-25</v>
      </c>
      <c r="AC115" s="72">
        <f t="shared" si="51"/>
        <v>12</v>
      </c>
      <c r="AD115" s="72">
        <f t="shared" si="52"/>
        <v>14</v>
      </c>
      <c r="AE115" s="72">
        <f t="shared" si="69"/>
        <v>112</v>
      </c>
      <c r="AF115" s="72" t="str">
        <f t="shared" si="70"/>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AG115" s="72">
        <f>'Рейтинговая таблица организаций'!AR115</f>
        <v>100</v>
      </c>
      <c r="AH115" s="72">
        <f>'Рейтинговая таблица организаций'!AS115</f>
        <v>100</v>
      </c>
      <c r="AI115" s="72">
        <f>'Рейтинговая таблица организаций'!AT115</f>
        <v>100</v>
      </c>
      <c r="AJ115" s="72">
        <f>'Рейтинговая таблица организаций'!AU115</f>
        <v>100</v>
      </c>
      <c r="AK115" s="72" t="str">
        <f t="shared" si="71"/>
        <v>1-274</v>
      </c>
      <c r="AL115" s="72">
        <f t="shared" si="53"/>
        <v>1</v>
      </c>
      <c r="AM115" s="72">
        <f t="shared" si="54"/>
        <v>274</v>
      </c>
      <c r="AN115" s="72">
        <f>'бланки '!D117</f>
        <v>112</v>
      </c>
      <c r="AO115" s="72" t="str">
        <f t="shared" si="72"/>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AP115" s="72">
        <f>'Рейтинговая таблица организаций'!BB115</f>
        <v>100</v>
      </c>
      <c r="AQ115" s="72">
        <f>'Рейтинговая таблица организаций'!BC115</f>
        <v>100</v>
      </c>
      <c r="AR115" s="72">
        <f>'Рейтинговая таблица организаций'!BD115</f>
        <v>100</v>
      </c>
      <c r="AS115" s="72">
        <f>'Рейтинговая таблица организаций'!BE115</f>
        <v>100</v>
      </c>
      <c r="AT115" s="72" t="str">
        <f t="shared" si="73"/>
        <v>1-274</v>
      </c>
      <c r="AU115" s="72">
        <f t="shared" si="55"/>
        <v>1</v>
      </c>
      <c r="AV115" s="72">
        <f t="shared" si="56"/>
        <v>274</v>
      </c>
      <c r="AW115" s="75" t="str">
        <f t="shared" si="74"/>
        <v>Бакчарский район</v>
      </c>
      <c r="AX115" s="72">
        <f t="shared" si="75"/>
        <v>112</v>
      </c>
      <c r="AY115" s="72" t="str">
        <f t="shared" si="76"/>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AZ115" s="72">
        <f>'Рейтинговая таблица организаций'!BF115</f>
        <v>98.8</v>
      </c>
      <c r="BA115" s="72" t="str">
        <f t="shared" si="59"/>
        <v>12-25</v>
      </c>
      <c r="BB115" s="72">
        <f t="shared" si="57"/>
        <v>12</v>
      </c>
      <c r="BC115" s="72">
        <f t="shared" si="58"/>
        <v>14</v>
      </c>
    </row>
    <row r="116" spans="1:55">
      <c r="A116" s="72">
        <f>'бланки '!D118</f>
        <v>113</v>
      </c>
      <c r="B116" s="73" t="str">
        <f>'Рейтинговая таблица организаций'!B116</f>
        <v>Муниципальное бюджетное общеобразовательное учреждение "Бакчарская средняя общеобразовательная школа"</v>
      </c>
      <c r="C116" s="73" t="str">
        <f>'бланки '!A118</f>
        <v>Бакчарский район</v>
      </c>
      <c r="D116" s="72">
        <f>'Рейтинговая таблица организаций'!C116</f>
        <v>444</v>
      </c>
      <c r="E116" s="72">
        <f t="shared" si="60"/>
        <v>113</v>
      </c>
      <c r="F116" s="72" t="str">
        <f t="shared" si="61"/>
        <v>Муниципальное бюджетное общеобразовательное учреждение "Бакчарская средняя общеобразовательная школа"</v>
      </c>
      <c r="G116" s="72">
        <f>'Рейтинговая таблица организаций'!Q116</f>
        <v>100</v>
      </c>
      <c r="H116" s="72">
        <f>'Рейтинговая таблица организаций'!R116</f>
        <v>100</v>
      </c>
      <c r="I116" s="72">
        <f>'Рейтинговая таблица организаций'!S116</f>
        <v>100</v>
      </c>
      <c r="J116" s="72">
        <f>'Рейтинговая таблица организаций'!T116</f>
        <v>100</v>
      </c>
      <c r="K116" s="72" t="str">
        <f t="shared" si="62"/>
        <v>1-274</v>
      </c>
      <c r="L116" s="72">
        <f t="shared" si="47"/>
        <v>1</v>
      </c>
      <c r="M116" s="72">
        <f t="shared" si="48"/>
        <v>274</v>
      </c>
      <c r="N116" s="72">
        <f t="shared" si="63"/>
        <v>113</v>
      </c>
      <c r="O116" s="72" t="str">
        <f t="shared" si="64"/>
        <v>Муниципальное бюджетное общеобразовательное учреждение "Бакчарская средняя общеобразовательная школа"</v>
      </c>
      <c r="P116" s="72">
        <f>'Рейтинговая таблица организаций'!Z116</f>
        <v>100</v>
      </c>
      <c r="Q116" s="72">
        <f>'Рейтинговая таблица организаций'!AB116</f>
        <v>100</v>
      </c>
      <c r="R116" s="72">
        <f>'Рейтинговая таблица организаций'!AC116</f>
        <v>100</v>
      </c>
      <c r="S116" s="72" t="str">
        <f t="shared" si="65"/>
        <v>1-274</v>
      </c>
      <c r="T116" s="72">
        <f t="shared" si="49"/>
        <v>1</v>
      </c>
      <c r="U116" s="72">
        <f t="shared" si="50"/>
        <v>274</v>
      </c>
      <c r="V116" s="72">
        <f t="shared" si="66"/>
        <v>113</v>
      </c>
      <c r="W116" s="72" t="str">
        <f t="shared" si="67"/>
        <v>Муниципальное бюджетное общеобразовательное учреждение "Бакчарская средняя общеобразовательная школа"</v>
      </c>
      <c r="X116" s="72">
        <f>'Рейтинговая таблица организаций'!AH116</f>
        <v>60</v>
      </c>
      <c r="Y116" s="72">
        <f>'Рейтинговая таблица организаций'!AI116</f>
        <v>60</v>
      </c>
      <c r="Z116" s="74">
        <f>'Рейтинговая таблица организаций'!AJ116</f>
        <v>100</v>
      </c>
      <c r="AA116" s="72">
        <f>'Рейтинговая таблица организаций'!AK116</f>
        <v>72</v>
      </c>
      <c r="AB116" s="72" t="str">
        <f t="shared" si="68"/>
        <v>123-128</v>
      </c>
      <c r="AC116" s="72">
        <f t="shared" si="51"/>
        <v>123</v>
      </c>
      <c r="AD116" s="72">
        <f t="shared" si="52"/>
        <v>6</v>
      </c>
      <c r="AE116" s="72">
        <f t="shared" si="69"/>
        <v>113</v>
      </c>
      <c r="AF116" s="72" t="str">
        <f t="shared" si="70"/>
        <v>Муниципальное бюджетное общеобразовательное учреждение "Бакчарская средняя общеобразовательная школа"</v>
      </c>
      <c r="AG116" s="72">
        <f>'Рейтинговая таблица организаций'!AR116</f>
        <v>100</v>
      </c>
      <c r="AH116" s="72">
        <f>'Рейтинговая таблица организаций'!AS116</f>
        <v>100</v>
      </c>
      <c r="AI116" s="72">
        <f>'Рейтинговая таблица организаций'!AT116</f>
        <v>100</v>
      </c>
      <c r="AJ116" s="72">
        <f>'Рейтинговая таблица организаций'!AU116</f>
        <v>100</v>
      </c>
      <c r="AK116" s="72" t="str">
        <f t="shared" si="71"/>
        <v>1-274</v>
      </c>
      <c r="AL116" s="72">
        <f t="shared" si="53"/>
        <v>1</v>
      </c>
      <c r="AM116" s="72">
        <f t="shared" si="54"/>
        <v>274</v>
      </c>
      <c r="AN116" s="72">
        <f>'бланки '!D118</f>
        <v>113</v>
      </c>
      <c r="AO116" s="72" t="str">
        <f t="shared" si="72"/>
        <v>Муниципальное бюджетное общеобразовательное учреждение "Бакчарская средняя общеобразовательная школа"</v>
      </c>
      <c r="AP116" s="72">
        <f>'Рейтинговая таблица организаций'!BB116</f>
        <v>100</v>
      </c>
      <c r="AQ116" s="72">
        <f>'Рейтинговая таблица организаций'!BC116</f>
        <v>100</v>
      </c>
      <c r="AR116" s="72">
        <f>'Рейтинговая таблица организаций'!BD116</f>
        <v>100</v>
      </c>
      <c r="AS116" s="72">
        <f>'Рейтинговая таблица организаций'!BE116</f>
        <v>100</v>
      </c>
      <c r="AT116" s="72" t="str">
        <f t="shared" si="73"/>
        <v>1-274</v>
      </c>
      <c r="AU116" s="72">
        <f t="shared" si="55"/>
        <v>1</v>
      </c>
      <c r="AV116" s="72">
        <f t="shared" si="56"/>
        <v>274</v>
      </c>
      <c r="AW116" s="75" t="str">
        <f t="shared" si="74"/>
        <v>Бакчарский район</v>
      </c>
      <c r="AX116" s="72">
        <f t="shared" si="75"/>
        <v>113</v>
      </c>
      <c r="AY116" s="72" t="str">
        <f t="shared" si="76"/>
        <v>Муниципальное бюджетное общеобразовательное учреждение "Бакчарская средняя общеобразовательная школа"</v>
      </c>
      <c r="AZ116" s="72">
        <f>'Рейтинговая таблица организаций'!BF116</f>
        <v>94.4</v>
      </c>
      <c r="BA116" s="72" t="str">
        <f t="shared" si="59"/>
        <v>123-128</v>
      </c>
      <c r="BB116" s="72">
        <f t="shared" si="57"/>
        <v>123</v>
      </c>
      <c r="BC116" s="72">
        <f t="shared" si="58"/>
        <v>6</v>
      </c>
    </row>
    <row r="117" spans="1:55">
      <c r="A117" s="72">
        <f>'бланки '!D119</f>
        <v>114</v>
      </c>
      <c r="B117" s="73" t="str">
        <f>'Рейтинговая таблица организаций'!B117</f>
        <v>Муниципальное казённое общеобразовательное учреждение "Поротниковская средняя общеобразовательная школа"</v>
      </c>
      <c r="C117" s="73" t="str">
        <f>'бланки '!A119</f>
        <v>Бакчарский район</v>
      </c>
      <c r="D117" s="72">
        <f>'Рейтинговая таблица организаций'!C117</f>
        <v>46</v>
      </c>
      <c r="E117" s="72">
        <f t="shared" si="60"/>
        <v>114</v>
      </c>
      <c r="F117" s="72" t="str">
        <f t="shared" si="61"/>
        <v>Муниципальное казённое общеобразовательное учреждение "Поротниковская средняя общеобразовательная школа"</v>
      </c>
      <c r="G117" s="72">
        <f>'Рейтинговая таблица организаций'!Q117</f>
        <v>100</v>
      </c>
      <c r="H117" s="72">
        <f>'Рейтинговая таблица организаций'!R117</f>
        <v>100</v>
      </c>
      <c r="I117" s="72">
        <f>'Рейтинговая таблица организаций'!S117</f>
        <v>100</v>
      </c>
      <c r="J117" s="72">
        <f>'Рейтинговая таблица организаций'!T117</f>
        <v>100</v>
      </c>
      <c r="K117" s="72" t="str">
        <f t="shared" si="62"/>
        <v>1-274</v>
      </c>
      <c r="L117" s="72">
        <f t="shared" si="47"/>
        <v>1</v>
      </c>
      <c r="M117" s="72">
        <f t="shared" si="48"/>
        <v>274</v>
      </c>
      <c r="N117" s="72">
        <f t="shared" si="63"/>
        <v>114</v>
      </c>
      <c r="O117" s="72" t="str">
        <f t="shared" si="64"/>
        <v>Муниципальное казённое общеобразовательное учреждение "Поротниковская средняя общеобразовательная школа"</v>
      </c>
      <c r="P117" s="72">
        <f>'Рейтинговая таблица организаций'!Z117</f>
        <v>100</v>
      </c>
      <c r="Q117" s="72">
        <f>'Рейтинговая таблица организаций'!AB117</f>
        <v>100</v>
      </c>
      <c r="R117" s="72">
        <f>'Рейтинговая таблица организаций'!AC117</f>
        <v>100</v>
      </c>
      <c r="S117" s="72" t="str">
        <f t="shared" si="65"/>
        <v>1-274</v>
      </c>
      <c r="T117" s="72">
        <f t="shared" si="49"/>
        <v>1</v>
      </c>
      <c r="U117" s="72">
        <f t="shared" si="50"/>
        <v>274</v>
      </c>
      <c r="V117" s="72">
        <f t="shared" si="66"/>
        <v>114</v>
      </c>
      <c r="W117" s="72" t="str">
        <f t="shared" si="67"/>
        <v>Муниципальное казённое общеобразовательное учреждение "Поротниковская средняя общеобразовательная школа"</v>
      </c>
      <c r="X117" s="72">
        <f>'Рейтинговая таблица организаций'!AH117</f>
        <v>0</v>
      </c>
      <c r="Y117" s="72">
        <f>'Рейтинговая таблица организаций'!AI117</f>
        <v>60</v>
      </c>
      <c r="Z117" s="74">
        <f>'Рейтинговая таблица организаций'!AJ117</f>
        <v>100</v>
      </c>
      <c r="AA117" s="72">
        <f>'Рейтинговая таблица организаций'!AK117</f>
        <v>54</v>
      </c>
      <c r="AB117" s="72" t="str">
        <f t="shared" si="68"/>
        <v>246-265</v>
      </c>
      <c r="AC117" s="72">
        <f t="shared" si="51"/>
        <v>246</v>
      </c>
      <c r="AD117" s="72">
        <f t="shared" si="52"/>
        <v>20</v>
      </c>
      <c r="AE117" s="72">
        <f t="shared" si="69"/>
        <v>114</v>
      </c>
      <c r="AF117" s="72" t="str">
        <f t="shared" si="70"/>
        <v>Муниципальное казённое общеобразовательное учреждение "Поротниковская средняя общеобразовательная школа"</v>
      </c>
      <c r="AG117" s="72">
        <f>'Рейтинговая таблица организаций'!AR117</f>
        <v>100</v>
      </c>
      <c r="AH117" s="72">
        <f>'Рейтинговая таблица организаций'!AS117</f>
        <v>100</v>
      </c>
      <c r="AI117" s="72">
        <f>'Рейтинговая таблица организаций'!AT117</f>
        <v>100</v>
      </c>
      <c r="AJ117" s="72">
        <f>'Рейтинговая таблица организаций'!AU117</f>
        <v>100</v>
      </c>
      <c r="AK117" s="72" t="str">
        <f t="shared" si="71"/>
        <v>1-274</v>
      </c>
      <c r="AL117" s="72">
        <f t="shared" si="53"/>
        <v>1</v>
      </c>
      <c r="AM117" s="72">
        <f t="shared" si="54"/>
        <v>274</v>
      </c>
      <c r="AN117" s="72">
        <f>'бланки '!D119</f>
        <v>114</v>
      </c>
      <c r="AO117" s="72" t="str">
        <f t="shared" si="72"/>
        <v>Муниципальное казённое общеобразовательное учреждение "Поротниковская средняя общеобразовательная школа"</v>
      </c>
      <c r="AP117" s="72">
        <f>'Рейтинговая таблица организаций'!BB117</f>
        <v>100</v>
      </c>
      <c r="AQ117" s="72">
        <f>'Рейтинговая таблица организаций'!BC117</f>
        <v>100</v>
      </c>
      <c r="AR117" s="72">
        <f>'Рейтинговая таблица организаций'!BD117</f>
        <v>100</v>
      </c>
      <c r="AS117" s="72">
        <f>'Рейтинговая таблица организаций'!BE117</f>
        <v>100</v>
      </c>
      <c r="AT117" s="72" t="str">
        <f t="shared" si="73"/>
        <v>1-274</v>
      </c>
      <c r="AU117" s="72">
        <f t="shared" si="55"/>
        <v>1</v>
      </c>
      <c r="AV117" s="72">
        <f t="shared" si="56"/>
        <v>274</v>
      </c>
      <c r="AW117" s="75" t="str">
        <f t="shared" si="74"/>
        <v>Бакчарский район</v>
      </c>
      <c r="AX117" s="72">
        <f t="shared" si="75"/>
        <v>114</v>
      </c>
      <c r="AY117" s="72" t="str">
        <f t="shared" si="76"/>
        <v>Муниципальное казённое общеобразовательное учреждение "Поротниковская средняя общеобразовательная школа"</v>
      </c>
      <c r="AZ117" s="72">
        <f>'Рейтинговая таблица организаций'!BF117</f>
        <v>90.8</v>
      </c>
      <c r="BA117" s="72" t="str">
        <f t="shared" si="59"/>
        <v>246-265</v>
      </c>
      <c r="BB117" s="72">
        <f t="shared" si="57"/>
        <v>246</v>
      </c>
      <c r="BC117" s="72">
        <f t="shared" si="58"/>
        <v>20</v>
      </c>
    </row>
    <row r="118" spans="1:55">
      <c r="A118" s="72">
        <f>'бланки '!D120</f>
        <v>115</v>
      </c>
      <c r="B118" s="73" t="str">
        <f>'Рейтинговая таблица организаций'!B118</f>
        <v>Муниципальное казённое общеобразовательное учреждение "Большегалкинская средняя общеобразовательная школа"</v>
      </c>
      <c r="C118" s="73" t="str">
        <f>'бланки '!A120</f>
        <v>Бакчарский район</v>
      </c>
      <c r="D118" s="72">
        <f>'Рейтинговая таблица организаций'!C118</f>
        <v>38</v>
      </c>
      <c r="E118" s="72">
        <f t="shared" si="60"/>
        <v>115</v>
      </c>
      <c r="F118" s="72" t="str">
        <f t="shared" si="61"/>
        <v>Муниципальное казённое общеобразовательное учреждение "Большегалкинская средняя общеобразовательная школа"</v>
      </c>
      <c r="G118" s="72">
        <f>'Рейтинговая таблица организаций'!Q118</f>
        <v>100</v>
      </c>
      <c r="H118" s="72">
        <f>'Рейтинговая таблица организаций'!R118</f>
        <v>100</v>
      </c>
      <c r="I118" s="72">
        <f>'Рейтинговая таблица организаций'!S118</f>
        <v>100</v>
      </c>
      <c r="J118" s="72">
        <f>'Рейтинговая таблица организаций'!T118</f>
        <v>100</v>
      </c>
      <c r="K118" s="72" t="str">
        <f t="shared" si="62"/>
        <v>1-274</v>
      </c>
      <c r="L118" s="72">
        <f t="shared" si="47"/>
        <v>1</v>
      </c>
      <c r="M118" s="72">
        <f t="shared" si="48"/>
        <v>274</v>
      </c>
      <c r="N118" s="72">
        <f t="shared" si="63"/>
        <v>115</v>
      </c>
      <c r="O118" s="72" t="str">
        <f t="shared" si="64"/>
        <v>Муниципальное казённое общеобразовательное учреждение "Большегалкинская средняя общеобразовательная школа"</v>
      </c>
      <c r="P118" s="72">
        <f>'Рейтинговая таблица организаций'!Z118</f>
        <v>100</v>
      </c>
      <c r="Q118" s="72">
        <f>'Рейтинговая таблица организаций'!AB118</f>
        <v>100</v>
      </c>
      <c r="R118" s="72">
        <f>'Рейтинговая таблица организаций'!AC118</f>
        <v>100</v>
      </c>
      <c r="S118" s="72" t="str">
        <f t="shared" si="65"/>
        <v>1-274</v>
      </c>
      <c r="T118" s="72">
        <f t="shared" si="49"/>
        <v>1</v>
      </c>
      <c r="U118" s="72">
        <f t="shared" si="50"/>
        <v>274</v>
      </c>
      <c r="V118" s="72">
        <f t="shared" si="66"/>
        <v>115</v>
      </c>
      <c r="W118" s="72" t="str">
        <f t="shared" si="67"/>
        <v>Муниципальное казённое общеобразовательное учреждение "Большегалкинская средняя общеобразовательная школа"</v>
      </c>
      <c r="X118" s="72">
        <f>'Рейтинговая таблица организаций'!AH118</f>
        <v>20</v>
      </c>
      <c r="Y118" s="72">
        <f>'Рейтинговая таблица организаций'!AI118</f>
        <v>60</v>
      </c>
      <c r="Z118" s="74">
        <f>'Рейтинговая таблица организаций'!AJ118</f>
        <v>100</v>
      </c>
      <c r="AA118" s="72">
        <f>'Рейтинговая таблица организаций'!AK118</f>
        <v>60</v>
      </c>
      <c r="AB118" s="72" t="str">
        <f t="shared" si="68"/>
        <v>222-245</v>
      </c>
      <c r="AC118" s="72">
        <f t="shared" si="51"/>
        <v>222</v>
      </c>
      <c r="AD118" s="72">
        <f t="shared" si="52"/>
        <v>24</v>
      </c>
      <c r="AE118" s="72">
        <f t="shared" si="69"/>
        <v>115</v>
      </c>
      <c r="AF118" s="72" t="str">
        <f t="shared" si="70"/>
        <v>Муниципальное казённое общеобразовательное учреждение "Большегалкинская средняя общеобразовательная школа"</v>
      </c>
      <c r="AG118" s="72">
        <f>'Рейтинговая таблица организаций'!AR118</f>
        <v>100</v>
      </c>
      <c r="AH118" s="72">
        <f>'Рейтинговая таблица организаций'!AS118</f>
        <v>100</v>
      </c>
      <c r="AI118" s="72">
        <f>'Рейтинговая таблица организаций'!AT118</f>
        <v>100</v>
      </c>
      <c r="AJ118" s="72">
        <f>'Рейтинговая таблица организаций'!AU118</f>
        <v>100</v>
      </c>
      <c r="AK118" s="72" t="str">
        <f t="shared" si="71"/>
        <v>1-274</v>
      </c>
      <c r="AL118" s="72">
        <f t="shared" si="53"/>
        <v>1</v>
      </c>
      <c r="AM118" s="72">
        <f t="shared" si="54"/>
        <v>274</v>
      </c>
      <c r="AN118" s="72">
        <f>'бланки '!D120</f>
        <v>115</v>
      </c>
      <c r="AO118" s="72" t="str">
        <f t="shared" si="72"/>
        <v>Муниципальное казённое общеобразовательное учреждение "Большегалкинская средняя общеобразовательная школа"</v>
      </c>
      <c r="AP118" s="72">
        <f>'Рейтинговая таблица организаций'!BB118</f>
        <v>100</v>
      </c>
      <c r="AQ118" s="72">
        <f>'Рейтинговая таблица организаций'!BC118</f>
        <v>100</v>
      </c>
      <c r="AR118" s="72">
        <f>'Рейтинговая таблица организаций'!BD118</f>
        <v>100</v>
      </c>
      <c r="AS118" s="72">
        <f>'Рейтинговая таблица организаций'!BE118</f>
        <v>100</v>
      </c>
      <c r="AT118" s="72" t="str">
        <f t="shared" si="73"/>
        <v>1-274</v>
      </c>
      <c r="AU118" s="72">
        <f t="shared" si="55"/>
        <v>1</v>
      </c>
      <c r="AV118" s="72">
        <f t="shared" si="56"/>
        <v>274</v>
      </c>
      <c r="AW118" s="75" t="str">
        <f t="shared" si="74"/>
        <v>Бакчарский район</v>
      </c>
      <c r="AX118" s="72">
        <f t="shared" si="75"/>
        <v>115</v>
      </c>
      <c r="AY118" s="72" t="str">
        <f t="shared" si="76"/>
        <v>Муниципальное казённое общеобразовательное учреждение "Большегалкинская средняя общеобразовательная школа"</v>
      </c>
      <c r="AZ118" s="72">
        <f>'Рейтинговая таблица организаций'!BF118</f>
        <v>92</v>
      </c>
      <c r="BA118" s="72" t="str">
        <f t="shared" si="59"/>
        <v>222-245</v>
      </c>
      <c r="BB118" s="72">
        <f t="shared" si="57"/>
        <v>222</v>
      </c>
      <c r="BC118" s="72">
        <f t="shared" si="58"/>
        <v>24</v>
      </c>
    </row>
    <row r="119" spans="1:55">
      <c r="A119" s="72">
        <f>'бланки '!D121</f>
        <v>116</v>
      </c>
      <c r="B119" s="73" t="str">
        <f>'Рейтинговая таблица организаций'!B119</f>
        <v>Муниципальное казённое общеобразовательное учреждение "Высокоярская средняя общеобразовательная школа"</v>
      </c>
      <c r="C119" s="73" t="str">
        <f>'бланки '!A121</f>
        <v>Бакчарский район</v>
      </c>
      <c r="D119" s="72">
        <f>'Рейтинговая таблица организаций'!C119</f>
        <v>28</v>
      </c>
      <c r="E119" s="72">
        <f t="shared" si="60"/>
        <v>116</v>
      </c>
      <c r="F119" s="72" t="str">
        <f t="shared" si="61"/>
        <v>Муниципальное казённое общеобразовательное учреждение "Высокоярская средняя общеобразовательная школа"</v>
      </c>
      <c r="G119" s="72">
        <f>'Рейтинговая таблица организаций'!Q119</f>
        <v>100</v>
      </c>
      <c r="H119" s="72">
        <f>'Рейтинговая таблица организаций'!R119</f>
        <v>100</v>
      </c>
      <c r="I119" s="72">
        <f>'Рейтинговая таблица организаций'!S119</f>
        <v>100</v>
      </c>
      <c r="J119" s="72">
        <f>'Рейтинговая таблица организаций'!T119</f>
        <v>100</v>
      </c>
      <c r="K119" s="72" t="str">
        <f t="shared" si="62"/>
        <v>1-274</v>
      </c>
      <c r="L119" s="72">
        <f t="shared" si="47"/>
        <v>1</v>
      </c>
      <c r="M119" s="72">
        <f t="shared" si="48"/>
        <v>274</v>
      </c>
      <c r="N119" s="72">
        <f t="shared" si="63"/>
        <v>116</v>
      </c>
      <c r="O119" s="72" t="str">
        <f t="shared" si="64"/>
        <v>Муниципальное казённое общеобразовательное учреждение "Высокоярская средняя общеобразовательная школа"</v>
      </c>
      <c r="P119" s="72">
        <f>'Рейтинговая таблица организаций'!Z119</f>
        <v>100</v>
      </c>
      <c r="Q119" s="72">
        <f>'Рейтинговая таблица организаций'!AB119</f>
        <v>100</v>
      </c>
      <c r="R119" s="72">
        <f>'Рейтинговая таблица организаций'!AC119</f>
        <v>100</v>
      </c>
      <c r="S119" s="72" t="str">
        <f t="shared" si="65"/>
        <v>1-274</v>
      </c>
      <c r="T119" s="72">
        <f t="shared" si="49"/>
        <v>1</v>
      </c>
      <c r="U119" s="72">
        <f t="shared" si="50"/>
        <v>274</v>
      </c>
      <c r="V119" s="72">
        <f t="shared" si="66"/>
        <v>116</v>
      </c>
      <c r="W119" s="72" t="str">
        <f t="shared" si="67"/>
        <v>Муниципальное казённое общеобразовательное учреждение "Высокоярская средняя общеобразовательная школа"</v>
      </c>
      <c r="X119" s="72">
        <f>'Рейтинговая таблица организаций'!AH119</f>
        <v>100</v>
      </c>
      <c r="Y119" s="72">
        <f>'Рейтинговая таблица организаций'!AI119</f>
        <v>100</v>
      </c>
      <c r="Z119" s="74">
        <f>'Рейтинговая таблица организаций'!AJ119</f>
        <v>100</v>
      </c>
      <c r="AA119" s="72">
        <f>'Рейтинговая таблица организаций'!AK119</f>
        <v>100</v>
      </c>
      <c r="AB119" s="72" t="str">
        <f t="shared" si="68"/>
        <v>1-11</v>
      </c>
      <c r="AC119" s="72">
        <f t="shared" si="51"/>
        <v>1</v>
      </c>
      <c r="AD119" s="72">
        <f t="shared" si="52"/>
        <v>11</v>
      </c>
      <c r="AE119" s="72">
        <f t="shared" si="69"/>
        <v>116</v>
      </c>
      <c r="AF119" s="72" t="str">
        <f t="shared" si="70"/>
        <v>Муниципальное казённое общеобразовательное учреждение "Высокоярская средняя общеобразовательная школа"</v>
      </c>
      <c r="AG119" s="72">
        <f>'Рейтинговая таблица организаций'!AR119</f>
        <v>100</v>
      </c>
      <c r="AH119" s="72">
        <f>'Рейтинговая таблица организаций'!AS119</f>
        <v>100</v>
      </c>
      <c r="AI119" s="72">
        <f>'Рейтинговая таблица организаций'!AT119</f>
        <v>100</v>
      </c>
      <c r="AJ119" s="72">
        <f>'Рейтинговая таблица организаций'!AU119</f>
        <v>100</v>
      </c>
      <c r="AK119" s="72" t="str">
        <f t="shared" si="71"/>
        <v>1-274</v>
      </c>
      <c r="AL119" s="72">
        <f t="shared" si="53"/>
        <v>1</v>
      </c>
      <c r="AM119" s="72">
        <f t="shared" si="54"/>
        <v>274</v>
      </c>
      <c r="AN119" s="72">
        <f>'бланки '!D121</f>
        <v>116</v>
      </c>
      <c r="AO119" s="72" t="str">
        <f t="shared" si="72"/>
        <v>Муниципальное казённое общеобразовательное учреждение "Высокоярская средняя общеобразовательная школа"</v>
      </c>
      <c r="AP119" s="72">
        <f>'Рейтинговая таблица организаций'!BB119</f>
        <v>100</v>
      </c>
      <c r="AQ119" s="72">
        <f>'Рейтинговая таблица организаций'!BC119</f>
        <v>100</v>
      </c>
      <c r="AR119" s="72">
        <f>'Рейтинговая таблица организаций'!BD119</f>
        <v>100</v>
      </c>
      <c r="AS119" s="72">
        <f>'Рейтинговая таблица организаций'!BE119</f>
        <v>100</v>
      </c>
      <c r="AT119" s="72" t="str">
        <f t="shared" si="73"/>
        <v>1-274</v>
      </c>
      <c r="AU119" s="72">
        <f t="shared" si="55"/>
        <v>1</v>
      </c>
      <c r="AV119" s="72">
        <f t="shared" si="56"/>
        <v>274</v>
      </c>
      <c r="AW119" s="75" t="str">
        <f t="shared" si="74"/>
        <v>Бакчарский район</v>
      </c>
      <c r="AX119" s="72">
        <f t="shared" si="75"/>
        <v>116</v>
      </c>
      <c r="AY119" s="72" t="str">
        <f t="shared" si="76"/>
        <v>Муниципальное казённое общеобразовательное учреждение "Высокоярская средняя общеобразовательная школа"</v>
      </c>
      <c r="AZ119" s="72">
        <f>'Рейтинговая таблица организаций'!BF119</f>
        <v>100</v>
      </c>
      <c r="BA119" s="72" t="str">
        <f t="shared" si="59"/>
        <v>1-11</v>
      </c>
      <c r="BB119" s="72">
        <f t="shared" si="57"/>
        <v>1</v>
      </c>
      <c r="BC119" s="72">
        <f t="shared" si="58"/>
        <v>11</v>
      </c>
    </row>
    <row r="120" spans="1:55">
      <c r="A120" s="72">
        <f>'бланки '!D122</f>
        <v>117</v>
      </c>
      <c r="B120" s="73" t="str">
        <f>'Рейтинговая таблица организаций'!B120</f>
        <v>Муниципальное бюджетное общеобразовательное учреждение "Клюквинская средняя общеобразовательная школа - интернат"</v>
      </c>
      <c r="C120" s="73" t="str">
        <f>'бланки '!A122</f>
        <v>Верхнекетский район</v>
      </c>
      <c r="D120" s="72">
        <f>'Рейтинговая таблица организаций'!C120</f>
        <v>117</v>
      </c>
      <c r="E120" s="72">
        <f t="shared" si="60"/>
        <v>117</v>
      </c>
      <c r="F120" s="72" t="str">
        <f t="shared" si="61"/>
        <v>Муниципальное бюджетное общеобразовательное учреждение "Клюквинская средняя общеобразовательная школа - интернат"</v>
      </c>
      <c r="G120" s="72">
        <f>'Рейтинговая таблица организаций'!Q120</f>
        <v>100</v>
      </c>
      <c r="H120" s="72">
        <f>'Рейтинговая таблица организаций'!R120</f>
        <v>100</v>
      </c>
      <c r="I120" s="72">
        <f>'Рейтинговая таблица организаций'!S120</f>
        <v>100</v>
      </c>
      <c r="J120" s="72">
        <f>'Рейтинговая таблица организаций'!T120</f>
        <v>100</v>
      </c>
      <c r="K120" s="72" t="str">
        <f t="shared" si="62"/>
        <v>1-274</v>
      </c>
      <c r="L120" s="72">
        <f t="shared" si="47"/>
        <v>1</v>
      </c>
      <c r="M120" s="72">
        <f t="shared" si="48"/>
        <v>274</v>
      </c>
      <c r="N120" s="72">
        <f t="shared" si="63"/>
        <v>117</v>
      </c>
      <c r="O120" s="72" t="str">
        <f t="shared" si="64"/>
        <v>Муниципальное бюджетное общеобразовательное учреждение "Клюквинская средняя общеобразовательная школа - интернат"</v>
      </c>
      <c r="P120" s="72">
        <f>'Рейтинговая таблица организаций'!Z120</f>
        <v>100</v>
      </c>
      <c r="Q120" s="72">
        <f>'Рейтинговая таблица организаций'!AB120</f>
        <v>100</v>
      </c>
      <c r="R120" s="72">
        <f>'Рейтинговая таблица организаций'!AC120</f>
        <v>100</v>
      </c>
      <c r="S120" s="72" t="str">
        <f t="shared" si="65"/>
        <v>1-274</v>
      </c>
      <c r="T120" s="72">
        <f t="shared" si="49"/>
        <v>1</v>
      </c>
      <c r="U120" s="72">
        <f t="shared" si="50"/>
        <v>274</v>
      </c>
      <c r="V120" s="72">
        <f t="shared" si="66"/>
        <v>117</v>
      </c>
      <c r="W120" s="72" t="str">
        <f t="shared" si="67"/>
        <v>Муниципальное бюджетное общеобразовательное учреждение "Клюквинская средняя общеобразовательная школа - интернат"</v>
      </c>
      <c r="X120" s="72">
        <f>'Рейтинговая таблица организаций'!AH120</f>
        <v>40</v>
      </c>
      <c r="Y120" s="72">
        <f>'Рейтинговая таблица организаций'!AI120</f>
        <v>100</v>
      </c>
      <c r="Z120" s="74">
        <f>'Рейтинговая таблица организаций'!AJ120</f>
        <v>100</v>
      </c>
      <c r="AA120" s="72">
        <f>'Рейтинговая таблица организаций'!AK120</f>
        <v>82</v>
      </c>
      <c r="AB120" s="72" t="str">
        <f t="shared" si="68"/>
        <v>49-66</v>
      </c>
      <c r="AC120" s="72">
        <f t="shared" si="51"/>
        <v>49</v>
      </c>
      <c r="AD120" s="72">
        <f t="shared" si="52"/>
        <v>18</v>
      </c>
      <c r="AE120" s="72">
        <f t="shared" si="69"/>
        <v>117</v>
      </c>
      <c r="AF120" s="72" t="str">
        <f t="shared" si="70"/>
        <v>Муниципальное бюджетное общеобразовательное учреждение "Клюквинская средняя общеобразовательная школа - интернат"</v>
      </c>
      <c r="AG120" s="72">
        <f>'Рейтинговая таблица организаций'!AR120</f>
        <v>100</v>
      </c>
      <c r="AH120" s="72">
        <f>'Рейтинговая таблица организаций'!AS120</f>
        <v>100</v>
      </c>
      <c r="AI120" s="72">
        <f>'Рейтинговая таблица организаций'!AT120</f>
        <v>100</v>
      </c>
      <c r="AJ120" s="72">
        <f>'Рейтинговая таблица организаций'!AU120</f>
        <v>100</v>
      </c>
      <c r="AK120" s="72" t="str">
        <f t="shared" si="71"/>
        <v>1-274</v>
      </c>
      <c r="AL120" s="72">
        <f t="shared" si="53"/>
        <v>1</v>
      </c>
      <c r="AM120" s="72">
        <f t="shared" si="54"/>
        <v>274</v>
      </c>
      <c r="AN120" s="72">
        <f>'бланки '!D122</f>
        <v>117</v>
      </c>
      <c r="AO120" s="72" t="str">
        <f t="shared" si="72"/>
        <v>Муниципальное бюджетное общеобразовательное учреждение "Клюквинская средняя общеобразовательная школа - интернат"</v>
      </c>
      <c r="AP120" s="72">
        <f>'Рейтинговая таблица организаций'!BB120</f>
        <v>100</v>
      </c>
      <c r="AQ120" s="72">
        <f>'Рейтинговая таблица организаций'!BC120</f>
        <v>100</v>
      </c>
      <c r="AR120" s="72">
        <f>'Рейтинговая таблица организаций'!BD120</f>
        <v>100</v>
      </c>
      <c r="AS120" s="72">
        <f>'Рейтинговая таблица организаций'!BE120</f>
        <v>100</v>
      </c>
      <c r="AT120" s="72" t="str">
        <f t="shared" si="73"/>
        <v>1-274</v>
      </c>
      <c r="AU120" s="72">
        <f t="shared" si="55"/>
        <v>1</v>
      </c>
      <c r="AV120" s="72">
        <f t="shared" si="56"/>
        <v>274</v>
      </c>
      <c r="AW120" s="75" t="str">
        <f t="shared" si="74"/>
        <v>Верхнекетский район</v>
      </c>
      <c r="AX120" s="72">
        <f t="shared" si="75"/>
        <v>117</v>
      </c>
      <c r="AY120" s="72" t="str">
        <f t="shared" si="76"/>
        <v>Муниципальное бюджетное общеобразовательное учреждение "Клюквинская средняя общеобразовательная школа - интернат"</v>
      </c>
      <c r="AZ120" s="72">
        <f>'Рейтинговая таблица организаций'!BF120</f>
        <v>96.4</v>
      </c>
      <c r="BA120" s="72" t="str">
        <f t="shared" si="59"/>
        <v>49-66</v>
      </c>
      <c r="BB120" s="72">
        <f t="shared" si="57"/>
        <v>49</v>
      </c>
      <c r="BC120" s="72">
        <f t="shared" si="58"/>
        <v>18</v>
      </c>
    </row>
    <row r="121" spans="1:55">
      <c r="A121" s="72">
        <f>'бланки '!D123</f>
        <v>118</v>
      </c>
      <c r="B121" s="73" t="str">
        <f>'Рейтинговая таблица организаций'!B121</f>
        <v>Муниципальное бюджетное общеобразовательное учреждение "Белоярская средняя общеобразовательная школа №1" Верхнекетского района Томской области</v>
      </c>
      <c r="C121" s="73" t="str">
        <f>'бланки '!A123</f>
        <v>Верхнекетский район</v>
      </c>
      <c r="D121" s="72">
        <f>'Рейтинговая таблица организаций'!C121</f>
        <v>365</v>
      </c>
      <c r="E121" s="72">
        <f t="shared" si="60"/>
        <v>118</v>
      </c>
      <c r="F121" s="72" t="str">
        <f t="shared" si="61"/>
        <v>Муниципальное бюджетное общеобразовательное учреждение "Белоярская средняя общеобразовательная школа №1" Верхнекетского района Томской области</v>
      </c>
      <c r="G121" s="72">
        <f>'Рейтинговая таблица организаций'!Q121</f>
        <v>100</v>
      </c>
      <c r="H121" s="72">
        <f>'Рейтинговая таблица организаций'!R121</f>
        <v>100</v>
      </c>
      <c r="I121" s="72">
        <f>'Рейтинговая таблица организаций'!S121</f>
        <v>100</v>
      </c>
      <c r="J121" s="72">
        <f>'Рейтинговая таблица организаций'!T121</f>
        <v>100</v>
      </c>
      <c r="K121" s="72" t="str">
        <f t="shared" si="62"/>
        <v>1-274</v>
      </c>
      <c r="L121" s="72">
        <f t="shared" si="47"/>
        <v>1</v>
      </c>
      <c r="M121" s="72">
        <f t="shared" si="48"/>
        <v>274</v>
      </c>
      <c r="N121" s="72">
        <f t="shared" si="63"/>
        <v>118</v>
      </c>
      <c r="O121" s="72" t="str">
        <f t="shared" si="64"/>
        <v>Муниципальное бюджетное общеобразовательное учреждение "Белоярская средняя общеобразовательная школа №1" Верхнекетского района Томской области</v>
      </c>
      <c r="P121" s="72">
        <f>'Рейтинговая таблица организаций'!Z121</f>
        <v>100</v>
      </c>
      <c r="Q121" s="72">
        <f>'Рейтинговая таблица организаций'!AB121</f>
        <v>100</v>
      </c>
      <c r="R121" s="72">
        <f>'Рейтинговая таблица организаций'!AC121</f>
        <v>100</v>
      </c>
      <c r="S121" s="72" t="str">
        <f t="shared" si="65"/>
        <v>1-274</v>
      </c>
      <c r="T121" s="72">
        <f t="shared" si="49"/>
        <v>1</v>
      </c>
      <c r="U121" s="72">
        <f t="shared" si="50"/>
        <v>274</v>
      </c>
      <c r="V121" s="72">
        <f t="shared" si="66"/>
        <v>118</v>
      </c>
      <c r="W121" s="72" t="str">
        <f t="shared" si="67"/>
        <v>Муниципальное бюджетное общеобразовательное учреждение "Белоярская средняя общеобразовательная школа №1" Верхнекетского района Томской области</v>
      </c>
      <c r="X121" s="72">
        <f>'Рейтинговая таблица организаций'!AH121</f>
        <v>60</v>
      </c>
      <c r="Y121" s="72">
        <f>'Рейтинговая таблица организаций'!AI121</f>
        <v>100</v>
      </c>
      <c r="Z121" s="74">
        <f>'Рейтинговая таблица организаций'!AJ121</f>
        <v>100</v>
      </c>
      <c r="AA121" s="72">
        <f>'Рейтинговая таблица организаций'!AK121</f>
        <v>88</v>
      </c>
      <c r="AB121" s="72" t="str">
        <f t="shared" si="68"/>
        <v>33-43</v>
      </c>
      <c r="AC121" s="72">
        <f t="shared" si="51"/>
        <v>33</v>
      </c>
      <c r="AD121" s="72">
        <f t="shared" si="52"/>
        <v>11</v>
      </c>
      <c r="AE121" s="72">
        <f t="shared" si="69"/>
        <v>118</v>
      </c>
      <c r="AF121" s="72" t="str">
        <f t="shared" si="70"/>
        <v>Муниципальное бюджетное общеобразовательное учреждение "Белоярская средняя общеобразовательная школа №1" Верхнекетского района Томской области</v>
      </c>
      <c r="AG121" s="72">
        <f>'Рейтинговая таблица организаций'!AR121</f>
        <v>100</v>
      </c>
      <c r="AH121" s="72">
        <f>'Рейтинговая таблица организаций'!AS121</f>
        <v>100</v>
      </c>
      <c r="AI121" s="72">
        <f>'Рейтинговая таблица организаций'!AT121</f>
        <v>100</v>
      </c>
      <c r="AJ121" s="72">
        <f>'Рейтинговая таблица организаций'!AU121</f>
        <v>100</v>
      </c>
      <c r="AK121" s="72" t="str">
        <f t="shared" si="71"/>
        <v>1-274</v>
      </c>
      <c r="AL121" s="72">
        <f t="shared" si="53"/>
        <v>1</v>
      </c>
      <c r="AM121" s="72">
        <f t="shared" si="54"/>
        <v>274</v>
      </c>
      <c r="AN121" s="72">
        <f>'бланки '!D123</f>
        <v>118</v>
      </c>
      <c r="AO121" s="72" t="str">
        <f t="shared" si="72"/>
        <v>Муниципальное бюджетное общеобразовательное учреждение "Белоярская средняя общеобразовательная школа №1" Верхнекетского района Томской области</v>
      </c>
      <c r="AP121" s="72">
        <f>'Рейтинговая таблица организаций'!BB121</f>
        <v>100</v>
      </c>
      <c r="AQ121" s="72">
        <f>'Рейтинговая таблица организаций'!BC121</f>
        <v>100</v>
      </c>
      <c r="AR121" s="72">
        <f>'Рейтинговая таблица организаций'!BD121</f>
        <v>100</v>
      </c>
      <c r="AS121" s="72">
        <f>'Рейтинговая таблица организаций'!BE121</f>
        <v>100</v>
      </c>
      <c r="AT121" s="72" t="str">
        <f t="shared" si="73"/>
        <v>1-274</v>
      </c>
      <c r="AU121" s="72">
        <f t="shared" si="55"/>
        <v>1</v>
      </c>
      <c r="AV121" s="72">
        <f t="shared" si="56"/>
        <v>274</v>
      </c>
      <c r="AW121" s="75" t="str">
        <f t="shared" si="74"/>
        <v>Верхнекетский район</v>
      </c>
      <c r="AX121" s="72">
        <f t="shared" si="75"/>
        <v>118</v>
      </c>
      <c r="AY121" s="72" t="str">
        <f t="shared" si="76"/>
        <v>Муниципальное бюджетное общеобразовательное учреждение "Белоярская средняя общеобразовательная школа №1" Верхнекетского района Томской области</v>
      </c>
      <c r="AZ121" s="72">
        <f>'Рейтинговая таблица организаций'!BF121</f>
        <v>97.6</v>
      </c>
      <c r="BA121" s="72" t="str">
        <f t="shared" si="59"/>
        <v>33-43</v>
      </c>
      <c r="BB121" s="72">
        <f t="shared" si="57"/>
        <v>33</v>
      </c>
      <c r="BC121" s="72">
        <f t="shared" si="58"/>
        <v>11</v>
      </c>
    </row>
    <row r="122" spans="1:55">
      <c r="A122" s="72">
        <f>'бланки '!D124</f>
        <v>119</v>
      </c>
      <c r="B122" s="73" t="str">
        <f>'Рейтинговая таблица организаций'!B122</f>
        <v>Муниципальное бюджетное общеобразовательное учреждение "Степановская средняя общеобразовательная школа" Верхнекетского района Томской области</v>
      </c>
      <c r="C122" s="73" t="str">
        <f>'бланки '!A124</f>
        <v>Верхнекетский район</v>
      </c>
      <c r="D122" s="72">
        <f>'Рейтинговая таблица организаций'!C122</f>
        <v>100</v>
      </c>
      <c r="E122" s="72">
        <f t="shared" si="60"/>
        <v>119</v>
      </c>
      <c r="F122" s="72" t="str">
        <f t="shared" si="61"/>
        <v>Муниципальное бюджетное общеобразовательное учреждение "Степановская средняя общеобразовательная школа" Верхнекетского района Томской области</v>
      </c>
      <c r="G122" s="72">
        <f>'Рейтинговая таблица организаций'!Q122</f>
        <v>100</v>
      </c>
      <c r="H122" s="72">
        <f>'Рейтинговая таблица организаций'!R122</f>
        <v>100</v>
      </c>
      <c r="I122" s="72">
        <f>'Рейтинговая таблица организаций'!S122</f>
        <v>100</v>
      </c>
      <c r="J122" s="72">
        <f>'Рейтинговая таблица организаций'!T122</f>
        <v>100</v>
      </c>
      <c r="K122" s="72" t="str">
        <f t="shared" si="62"/>
        <v>1-274</v>
      </c>
      <c r="L122" s="72">
        <f t="shared" si="47"/>
        <v>1</v>
      </c>
      <c r="M122" s="72">
        <f t="shared" si="48"/>
        <v>274</v>
      </c>
      <c r="N122" s="72">
        <f t="shared" si="63"/>
        <v>119</v>
      </c>
      <c r="O122" s="72" t="str">
        <f t="shared" si="64"/>
        <v>Муниципальное бюджетное общеобразовательное учреждение "Степановская средняя общеобразовательная школа" Верхнекетского района Томской области</v>
      </c>
      <c r="P122" s="72">
        <f>'Рейтинговая таблица организаций'!Z122</f>
        <v>100</v>
      </c>
      <c r="Q122" s="72">
        <f>'Рейтинговая таблица организаций'!AB122</f>
        <v>100</v>
      </c>
      <c r="R122" s="72">
        <f>'Рейтинговая таблица организаций'!AC122</f>
        <v>100</v>
      </c>
      <c r="S122" s="72" t="str">
        <f t="shared" si="65"/>
        <v>1-274</v>
      </c>
      <c r="T122" s="72">
        <f t="shared" si="49"/>
        <v>1</v>
      </c>
      <c r="U122" s="72">
        <f t="shared" si="50"/>
        <v>274</v>
      </c>
      <c r="V122" s="72">
        <f t="shared" si="66"/>
        <v>119</v>
      </c>
      <c r="W122" s="72" t="str">
        <f t="shared" si="67"/>
        <v>Муниципальное бюджетное общеобразовательное учреждение "Степановская средняя общеобразовательная школа" Верхнекетского района Томской области</v>
      </c>
      <c r="X122" s="72">
        <f>'Рейтинговая таблица организаций'!AH122</f>
        <v>40</v>
      </c>
      <c r="Y122" s="72">
        <f>'Рейтинговая таблица организаций'!AI122</f>
        <v>100</v>
      </c>
      <c r="Z122" s="74">
        <f>'Рейтинговая таблица организаций'!AJ122</f>
        <v>100</v>
      </c>
      <c r="AA122" s="72">
        <f>'Рейтинговая таблица организаций'!AK122</f>
        <v>82</v>
      </c>
      <c r="AB122" s="72" t="str">
        <f t="shared" si="68"/>
        <v>49-66</v>
      </c>
      <c r="AC122" s="72">
        <f t="shared" si="51"/>
        <v>49</v>
      </c>
      <c r="AD122" s="72">
        <f t="shared" si="52"/>
        <v>18</v>
      </c>
      <c r="AE122" s="72">
        <f t="shared" si="69"/>
        <v>119</v>
      </c>
      <c r="AF122" s="72" t="str">
        <f t="shared" si="70"/>
        <v>Муниципальное бюджетное общеобразовательное учреждение "Степановская средняя общеобразовательная школа" Верхнекетского района Томской области</v>
      </c>
      <c r="AG122" s="72">
        <f>'Рейтинговая таблица организаций'!AR122</f>
        <v>100</v>
      </c>
      <c r="AH122" s="72">
        <f>'Рейтинговая таблица организаций'!AS122</f>
        <v>100</v>
      </c>
      <c r="AI122" s="72">
        <f>'Рейтинговая таблица организаций'!AT122</f>
        <v>100</v>
      </c>
      <c r="AJ122" s="72">
        <f>'Рейтинговая таблица организаций'!AU122</f>
        <v>100</v>
      </c>
      <c r="AK122" s="72" t="str">
        <f t="shared" si="71"/>
        <v>1-274</v>
      </c>
      <c r="AL122" s="72">
        <f t="shared" si="53"/>
        <v>1</v>
      </c>
      <c r="AM122" s="72">
        <f t="shared" si="54"/>
        <v>274</v>
      </c>
      <c r="AN122" s="72">
        <f>'бланки '!D124</f>
        <v>119</v>
      </c>
      <c r="AO122" s="72" t="str">
        <f t="shared" si="72"/>
        <v>Муниципальное бюджетное общеобразовательное учреждение "Степановская средняя общеобразовательная школа" Верхнекетского района Томской области</v>
      </c>
      <c r="AP122" s="72">
        <f>'Рейтинговая таблица организаций'!BB122</f>
        <v>100</v>
      </c>
      <c r="AQ122" s="72">
        <f>'Рейтинговая таблица организаций'!BC122</f>
        <v>100</v>
      </c>
      <c r="AR122" s="72">
        <f>'Рейтинговая таблица организаций'!BD122</f>
        <v>100</v>
      </c>
      <c r="AS122" s="72">
        <f>'Рейтинговая таблица организаций'!BE122</f>
        <v>100</v>
      </c>
      <c r="AT122" s="72" t="str">
        <f t="shared" si="73"/>
        <v>1-274</v>
      </c>
      <c r="AU122" s="72">
        <f t="shared" si="55"/>
        <v>1</v>
      </c>
      <c r="AV122" s="72">
        <f t="shared" si="56"/>
        <v>274</v>
      </c>
      <c r="AW122" s="75" t="str">
        <f t="shared" si="74"/>
        <v>Верхнекетский район</v>
      </c>
      <c r="AX122" s="72">
        <f t="shared" si="75"/>
        <v>119</v>
      </c>
      <c r="AY122" s="72" t="str">
        <f t="shared" si="76"/>
        <v>Муниципальное бюджетное общеобразовательное учреждение "Степановская средняя общеобразовательная школа" Верхнекетского района Томской области</v>
      </c>
      <c r="AZ122" s="72">
        <f>'Рейтинговая таблица организаций'!BF122</f>
        <v>96.4</v>
      </c>
      <c r="BA122" s="72" t="str">
        <f t="shared" si="59"/>
        <v>49-66</v>
      </c>
      <c r="BB122" s="72">
        <f t="shared" si="57"/>
        <v>49</v>
      </c>
      <c r="BC122" s="72">
        <f t="shared" si="58"/>
        <v>18</v>
      </c>
    </row>
    <row r="123" spans="1:55">
      <c r="A123" s="72">
        <f>'бланки '!D125</f>
        <v>120</v>
      </c>
      <c r="B123" s="73" t="str">
        <f>'Рейтинговая таблица организаций'!B123</f>
        <v>Муниципальное бюджетное общеобразовательное учреждение "Сайгинская средняя общеобразовательная школа" Верхнекетского района Томской области</v>
      </c>
      <c r="C123" s="73" t="str">
        <f>'бланки '!A125</f>
        <v>Верхнекетский район</v>
      </c>
      <c r="D123" s="72">
        <f>'Рейтинговая таблица организаций'!C123</f>
        <v>48</v>
      </c>
      <c r="E123" s="72">
        <f t="shared" si="60"/>
        <v>120</v>
      </c>
      <c r="F123" s="72" t="str">
        <f t="shared" si="61"/>
        <v>Муниципальное бюджетное общеобразовательное учреждение "Сайгинская средняя общеобразовательная школа" Верхнекетского района Томской области</v>
      </c>
      <c r="G123" s="72">
        <f>'Рейтинговая таблица организаций'!Q123</f>
        <v>100</v>
      </c>
      <c r="H123" s="72">
        <f>'Рейтинговая таблица организаций'!R123</f>
        <v>100</v>
      </c>
      <c r="I123" s="72">
        <f>'Рейтинговая таблица организаций'!S123</f>
        <v>100</v>
      </c>
      <c r="J123" s="72">
        <f>'Рейтинговая таблица организаций'!T123</f>
        <v>100</v>
      </c>
      <c r="K123" s="72" t="str">
        <f t="shared" si="62"/>
        <v>1-274</v>
      </c>
      <c r="L123" s="72">
        <f t="shared" si="47"/>
        <v>1</v>
      </c>
      <c r="M123" s="72">
        <f t="shared" si="48"/>
        <v>274</v>
      </c>
      <c r="N123" s="72">
        <f t="shared" si="63"/>
        <v>120</v>
      </c>
      <c r="O123" s="72" t="str">
        <f t="shared" si="64"/>
        <v>Муниципальное бюджетное общеобразовательное учреждение "Сайгинская средняя общеобразовательная школа" Верхнекетского района Томской области</v>
      </c>
      <c r="P123" s="72">
        <f>'Рейтинговая таблица организаций'!Z123</f>
        <v>100</v>
      </c>
      <c r="Q123" s="72">
        <f>'Рейтинговая таблица организаций'!AB123</f>
        <v>100</v>
      </c>
      <c r="R123" s="72">
        <f>'Рейтинговая таблица организаций'!AC123</f>
        <v>100</v>
      </c>
      <c r="S123" s="72" t="str">
        <f t="shared" si="65"/>
        <v>1-274</v>
      </c>
      <c r="T123" s="72">
        <f t="shared" si="49"/>
        <v>1</v>
      </c>
      <c r="U123" s="72">
        <f t="shared" si="50"/>
        <v>274</v>
      </c>
      <c r="V123" s="72">
        <f t="shared" si="66"/>
        <v>120</v>
      </c>
      <c r="W123" s="72" t="str">
        <f t="shared" si="67"/>
        <v>Муниципальное бюджетное общеобразовательное учреждение "Сайгинская средняя общеобразовательная школа" Верхнекетского района Томской области</v>
      </c>
      <c r="X123" s="72">
        <f>'Рейтинговая таблица организаций'!AH123</f>
        <v>40</v>
      </c>
      <c r="Y123" s="72">
        <f>'Рейтинговая таблица организаций'!AI123</f>
        <v>100</v>
      </c>
      <c r="Z123" s="74">
        <f>'Рейтинговая таблица организаций'!AJ123</f>
        <v>100</v>
      </c>
      <c r="AA123" s="72">
        <f>'Рейтинговая таблица организаций'!AK123</f>
        <v>82</v>
      </c>
      <c r="AB123" s="72" t="str">
        <f t="shared" si="68"/>
        <v>49-66</v>
      </c>
      <c r="AC123" s="72">
        <f t="shared" si="51"/>
        <v>49</v>
      </c>
      <c r="AD123" s="72">
        <f t="shared" si="52"/>
        <v>18</v>
      </c>
      <c r="AE123" s="72">
        <f t="shared" si="69"/>
        <v>120</v>
      </c>
      <c r="AF123" s="72" t="str">
        <f t="shared" si="70"/>
        <v>Муниципальное бюджетное общеобразовательное учреждение "Сайгинская средняя общеобразовательная школа" Верхнекетского района Томской области</v>
      </c>
      <c r="AG123" s="72">
        <f>'Рейтинговая таблица организаций'!AR123</f>
        <v>100</v>
      </c>
      <c r="AH123" s="72">
        <f>'Рейтинговая таблица организаций'!AS123</f>
        <v>100</v>
      </c>
      <c r="AI123" s="72">
        <f>'Рейтинговая таблица организаций'!AT123</f>
        <v>100</v>
      </c>
      <c r="AJ123" s="72">
        <f>'Рейтинговая таблица организаций'!AU123</f>
        <v>100</v>
      </c>
      <c r="AK123" s="72" t="str">
        <f t="shared" si="71"/>
        <v>1-274</v>
      </c>
      <c r="AL123" s="72">
        <f t="shared" si="53"/>
        <v>1</v>
      </c>
      <c r="AM123" s="72">
        <f t="shared" si="54"/>
        <v>274</v>
      </c>
      <c r="AN123" s="72">
        <f>'бланки '!D125</f>
        <v>120</v>
      </c>
      <c r="AO123" s="72" t="str">
        <f t="shared" si="72"/>
        <v>Муниципальное бюджетное общеобразовательное учреждение "Сайгинская средняя общеобразовательная школа" Верхнекетского района Томской области</v>
      </c>
      <c r="AP123" s="72">
        <f>'Рейтинговая таблица организаций'!BB123</f>
        <v>100</v>
      </c>
      <c r="AQ123" s="72">
        <f>'Рейтинговая таблица организаций'!BC123</f>
        <v>100</v>
      </c>
      <c r="AR123" s="72">
        <f>'Рейтинговая таблица организаций'!BD123</f>
        <v>100</v>
      </c>
      <c r="AS123" s="72">
        <f>'Рейтинговая таблица организаций'!BE123</f>
        <v>100</v>
      </c>
      <c r="AT123" s="72" t="str">
        <f t="shared" si="73"/>
        <v>1-274</v>
      </c>
      <c r="AU123" s="72">
        <f t="shared" si="55"/>
        <v>1</v>
      </c>
      <c r="AV123" s="72">
        <f t="shared" si="56"/>
        <v>274</v>
      </c>
      <c r="AW123" s="75" t="str">
        <f t="shared" si="74"/>
        <v>Верхнекетский район</v>
      </c>
      <c r="AX123" s="72">
        <f t="shared" si="75"/>
        <v>120</v>
      </c>
      <c r="AY123" s="72" t="str">
        <f t="shared" si="76"/>
        <v>Муниципальное бюджетное общеобразовательное учреждение "Сайгинская средняя общеобразовательная школа" Верхнекетского района Томской области</v>
      </c>
      <c r="AZ123" s="72">
        <f>'Рейтинговая таблица организаций'!BF123</f>
        <v>96.4</v>
      </c>
      <c r="BA123" s="72" t="str">
        <f t="shared" si="59"/>
        <v>49-66</v>
      </c>
      <c r="BB123" s="72">
        <f t="shared" si="57"/>
        <v>49</v>
      </c>
      <c r="BC123" s="72">
        <f t="shared" si="58"/>
        <v>18</v>
      </c>
    </row>
    <row r="124" spans="1:55">
      <c r="A124" s="72">
        <f>'бланки '!D126</f>
        <v>121</v>
      </c>
      <c r="B124" s="73" t="str">
        <f>'Рейтинговая таблица организаций'!B124</f>
        <v>Муниципальное бюджетное общеобразовательное учреждение "Катайгинская средняя общеобразовательная школа" Верхнекетского района Томской области</v>
      </c>
      <c r="C124" s="73" t="str">
        <f>'бланки '!A126</f>
        <v>Верхнекетский район</v>
      </c>
      <c r="D124" s="72">
        <f>'Рейтинговая таблица организаций'!C124</f>
        <v>55</v>
      </c>
      <c r="E124" s="72">
        <f t="shared" si="60"/>
        <v>121</v>
      </c>
      <c r="F124" s="72" t="str">
        <f t="shared" si="61"/>
        <v>Муниципальное бюджетное общеобразовательное учреждение "Катайгинская средняя общеобразовательная школа" Верхнекетского района Томской области</v>
      </c>
      <c r="G124" s="72">
        <f>'Рейтинговая таблица организаций'!Q124</f>
        <v>100</v>
      </c>
      <c r="H124" s="72">
        <f>'Рейтинговая таблица организаций'!R124</f>
        <v>100</v>
      </c>
      <c r="I124" s="72">
        <f>'Рейтинговая таблица организаций'!S124</f>
        <v>100</v>
      </c>
      <c r="J124" s="72">
        <f>'Рейтинговая таблица организаций'!T124</f>
        <v>100</v>
      </c>
      <c r="K124" s="72" t="str">
        <f t="shared" si="62"/>
        <v>1-274</v>
      </c>
      <c r="L124" s="72">
        <f t="shared" si="47"/>
        <v>1</v>
      </c>
      <c r="M124" s="72">
        <f t="shared" si="48"/>
        <v>274</v>
      </c>
      <c r="N124" s="72">
        <f t="shared" si="63"/>
        <v>121</v>
      </c>
      <c r="O124" s="72" t="str">
        <f t="shared" si="64"/>
        <v>Муниципальное бюджетное общеобразовательное учреждение "Катайгинская средняя общеобразовательная школа" Верхнекетского района Томской области</v>
      </c>
      <c r="P124" s="72">
        <f>'Рейтинговая таблица организаций'!Z124</f>
        <v>100</v>
      </c>
      <c r="Q124" s="72">
        <f>'Рейтинговая таблица организаций'!AB124</f>
        <v>100</v>
      </c>
      <c r="R124" s="72">
        <f>'Рейтинговая таблица организаций'!AC124</f>
        <v>100</v>
      </c>
      <c r="S124" s="72" t="str">
        <f t="shared" si="65"/>
        <v>1-274</v>
      </c>
      <c r="T124" s="72">
        <f t="shared" si="49"/>
        <v>1</v>
      </c>
      <c r="U124" s="72">
        <f t="shared" si="50"/>
        <v>274</v>
      </c>
      <c r="V124" s="72">
        <f t="shared" si="66"/>
        <v>121</v>
      </c>
      <c r="W124" s="72" t="str">
        <f t="shared" si="67"/>
        <v>Муниципальное бюджетное общеобразовательное учреждение "Катайгинская средняя общеобразовательная школа" Верхнекетского района Томской области</v>
      </c>
      <c r="X124" s="72">
        <f>'Рейтинговая таблица организаций'!AH124</f>
        <v>20</v>
      </c>
      <c r="Y124" s="72">
        <f>'Рейтинговая таблица организаций'!AI124</f>
        <v>80</v>
      </c>
      <c r="Z124" s="74">
        <f>'Рейтинговая таблица организаций'!AJ124</f>
        <v>100</v>
      </c>
      <c r="AA124" s="72">
        <f>'Рейтинговая таблица организаций'!AK124</f>
        <v>68</v>
      </c>
      <c r="AB124" s="72" t="str">
        <f t="shared" si="68"/>
        <v>147-173</v>
      </c>
      <c r="AC124" s="72">
        <f t="shared" si="51"/>
        <v>147</v>
      </c>
      <c r="AD124" s="72">
        <f t="shared" si="52"/>
        <v>27</v>
      </c>
      <c r="AE124" s="72">
        <f t="shared" si="69"/>
        <v>121</v>
      </c>
      <c r="AF124" s="72" t="str">
        <f t="shared" si="70"/>
        <v>Муниципальное бюджетное общеобразовательное учреждение "Катайгинская средняя общеобразовательная школа" Верхнекетского района Томской области</v>
      </c>
      <c r="AG124" s="72">
        <f>'Рейтинговая таблица организаций'!AR124</f>
        <v>100</v>
      </c>
      <c r="AH124" s="72">
        <f>'Рейтинговая таблица организаций'!AS124</f>
        <v>100</v>
      </c>
      <c r="AI124" s="72">
        <f>'Рейтинговая таблица организаций'!AT124</f>
        <v>100</v>
      </c>
      <c r="AJ124" s="72">
        <f>'Рейтинговая таблица организаций'!AU124</f>
        <v>100</v>
      </c>
      <c r="AK124" s="72" t="str">
        <f t="shared" si="71"/>
        <v>1-274</v>
      </c>
      <c r="AL124" s="72">
        <f t="shared" si="53"/>
        <v>1</v>
      </c>
      <c r="AM124" s="72">
        <f t="shared" si="54"/>
        <v>274</v>
      </c>
      <c r="AN124" s="72">
        <f>'бланки '!D126</f>
        <v>121</v>
      </c>
      <c r="AO124" s="72" t="str">
        <f t="shared" si="72"/>
        <v>Муниципальное бюджетное общеобразовательное учреждение "Катайгинская средняя общеобразовательная школа" Верхнекетского района Томской области</v>
      </c>
      <c r="AP124" s="72">
        <f>'Рейтинговая таблица организаций'!BB124</f>
        <v>100</v>
      </c>
      <c r="AQ124" s="72">
        <f>'Рейтинговая таблица организаций'!BC124</f>
        <v>100</v>
      </c>
      <c r="AR124" s="72">
        <f>'Рейтинговая таблица организаций'!BD124</f>
        <v>100</v>
      </c>
      <c r="AS124" s="72">
        <f>'Рейтинговая таблица организаций'!BE124</f>
        <v>100</v>
      </c>
      <c r="AT124" s="72" t="str">
        <f t="shared" si="73"/>
        <v>1-274</v>
      </c>
      <c r="AU124" s="72">
        <f t="shared" si="55"/>
        <v>1</v>
      </c>
      <c r="AV124" s="72">
        <f t="shared" si="56"/>
        <v>274</v>
      </c>
      <c r="AW124" s="75" t="str">
        <f t="shared" si="74"/>
        <v>Верхнекетский район</v>
      </c>
      <c r="AX124" s="72">
        <f t="shared" si="75"/>
        <v>121</v>
      </c>
      <c r="AY124" s="72" t="str">
        <f t="shared" si="76"/>
        <v>Муниципальное бюджетное общеобразовательное учреждение "Катайгинская средняя общеобразовательная школа" Верхнекетского района Томской области</v>
      </c>
      <c r="AZ124" s="72">
        <f>'Рейтинговая таблица организаций'!BF124</f>
        <v>93.6</v>
      </c>
      <c r="BA124" s="72" t="str">
        <f t="shared" si="59"/>
        <v>147-173</v>
      </c>
      <c r="BB124" s="72">
        <f t="shared" si="57"/>
        <v>147</v>
      </c>
      <c r="BC124" s="72">
        <f t="shared" si="58"/>
        <v>27</v>
      </c>
    </row>
    <row r="125" spans="1:55">
      <c r="A125" s="72">
        <f>'бланки '!D127</f>
        <v>122</v>
      </c>
      <c r="B125" s="73" t="str">
        <f>'Рейтинговая таблица организаций'!B125</f>
        <v>Муниципальное автономное общеобразовательное учреждение "Белоярская средняя общеобразовательная школа №2"</v>
      </c>
      <c r="C125" s="73" t="str">
        <f>'бланки '!A127</f>
        <v>Верхнекетский район</v>
      </c>
      <c r="D125" s="72">
        <f>'Рейтинговая таблица организаций'!C125</f>
        <v>259</v>
      </c>
      <c r="E125" s="72">
        <f t="shared" si="60"/>
        <v>122</v>
      </c>
      <c r="F125" s="72" t="str">
        <f t="shared" si="61"/>
        <v>Муниципальное автономное общеобразовательное учреждение "Белоярская средняя общеобразовательная школа №2"</v>
      </c>
      <c r="G125" s="72">
        <f>'Рейтинговая таблица организаций'!Q125</f>
        <v>100</v>
      </c>
      <c r="H125" s="72">
        <f>'Рейтинговая таблица организаций'!R125</f>
        <v>100</v>
      </c>
      <c r="I125" s="72">
        <f>'Рейтинговая таблица организаций'!S125</f>
        <v>100</v>
      </c>
      <c r="J125" s="72">
        <f>'Рейтинговая таблица организаций'!T125</f>
        <v>100</v>
      </c>
      <c r="K125" s="72" t="str">
        <f t="shared" si="62"/>
        <v>1-274</v>
      </c>
      <c r="L125" s="72">
        <f t="shared" si="47"/>
        <v>1</v>
      </c>
      <c r="M125" s="72">
        <f t="shared" si="48"/>
        <v>274</v>
      </c>
      <c r="N125" s="72">
        <f t="shared" si="63"/>
        <v>122</v>
      </c>
      <c r="O125" s="72" t="str">
        <f t="shared" si="64"/>
        <v>Муниципальное автономное общеобразовательное учреждение "Белоярская средняя общеобразовательная школа №2"</v>
      </c>
      <c r="P125" s="72">
        <f>'Рейтинговая таблица организаций'!Z125</f>
        <v>100</v>
      </c>
      <c r="Q125" s="72">
        <f>'Рейтинговая таблица организаций'!AB125</f>
        <v>100</v>
      </c>
      <c r="R125" s="72">
        <f>'Рейтинговая таблица организаций'!AC125</f>
        <v>100</v>
      </c>
      <c r="S125" s="72" t="str">
        <f t="shared" si="65"/>
        <v>1-274</v>
      </c>
      <c r="T125" s="72">
        <f t="shared" si="49"/>
        <v>1</v>
      </c>
      <c r="U125" s="72">
        <f t="shared" si="50"/>
        <v>274</v>
      </c>
      <c r="V125" s="72">
        <f t="shared" si="66"/>
        <v>122</v>
      </c>
      <c r="W125" s="72" t="str">
        <f t="shared" si="67"/>
        <v>Муниципальное автономное общеобразовательное учреждение "Белоярская средняя общеобразовательная школа №2"</v>
      </c>
      <c r="X125" s="72">
        <f>'Рейтинговая таблица организаций'!AH125</f>
        <v>80</v>
      </c>
      <c r="Y125" s="72">
        <f>'Рейтинговая таблица организаций'!AI125</f>
        <v>100</v>
      </c>
      <c r="Z125" s="74">
        <f>'Рейтинговая таблица организаций'!AJ125</f>
        <v>100</v>
      </c>
      <c r="AA125" s="72">
        <f>'Рейтинговая таблица организаций'!AK125</f>
        <v>94</v>
      </c>
      <c r="AB125" s="72" t="str">
        <f t="shared" si="68"/>
        <v>12-25</v>
      </c>
      <c r="AC125" s="72">
        <f t="shared" si="51"/>
        <v>12</v>
      </c>
      <c r="AD125" s="72">
        <f t="shared" si="52"/>
        <v>14</v>
      </c>
      <c r="AE125" s="72">
        <f t="shared" si="69"/>
        <v>122</v>
      </c>
      <c r="AF125" s="72" t="str">
        <f t="shared" si="70"/>
        <v>Муниципальное автономное общеобразовательное учреждение "Белоярская средняя общеобразовательная школа №2"</v>
      </c>
      <c r="AG125" s="72">
        <f>'Рейтинговая таблица организаций'!AR125</f>
        <v>100</v>
      </c>
      <c r="AH125" s="72">
        <f>'Рейтинговая таблица организаций'!AS125</f>
        <v>100</v>
      </c>
      <c r="AI125" s="72">
        <f>'Рейтинговая таблица организаций'!AT125</f>
        <v>100</v>
      </c>
      <c r="AJ125" s="72">
        <f>'Рейтинговая таблица организаций'!AU125</f>
        <v>100</v>
      </c>
      <c r="AK125" s="72" t="str">
        <f t="shared" si="71"/>
        <v>1-274</v>
      </c>
      <c r="AL125" s="72">
        <f t="shared" si="53"/>
        <v>1</v>
      </c>
      <c r="AM125" s="72">
        <f t="shared" si="54"/>
        <v>274</v>
      </c>
      <c r="AN125" s="72">
        <f>'бланки '!D127</f>
        <v>122</v>
      </c>
      <c r="AO125" s="72" t="str">
        <f t="shared" si="72"/>
        <v>Муниципальное автономное общеобразовательное учреждение "Белоярская средняя общеобразовательная школа №2"</v>
      </c>
      <c r="AP125" s="72">
        <f>'Рейтинговая таблица организаций'!BB125</f>
        <v>100</v>
      </c>
      <c r="AQ125" s="72">
        <f>'Рейтинговая таблица организаций'!BC125</f>
        <v>100</v>
      </c>
      <c r="AR125" s="72">
        <f>'Рейтинговая таблица организаций'!BD125</f>
        <v>100</v>
      </c>
      <c r="AS125" s="72">
        <f>'Рейтинговая таблица организаций'!BE125</f>
        <v>100</v>
      </c>
      <c r="AT125" s="72" t="str">
        <f t="shared" si="73"/>
        <v>1-274</v>
      </c>
      <c r="AU125" s="72">
        <f t="shared" si="55"/>
        <v>1</v>
      </c>
      <c r="AV125" s="72">
        <f t="shared" si="56"/>
        <v>274</v>
      </c>
      <c r="AW125" s="75" t="str">
        <f t="shared" si="74"/>
        <v>Верхнекетский район</v>
      </c>
      <c r="AX125" s="72">
        <f t="shared" si="75"/>
        <v>122</v>
      </c>
      <c r="AY125" s="72" t="str">
        <f t="shared" si="76"/>
        <v>Муниципальное автономное общеобразовательное учреждение "Белоярская средняя общеобразовательная школа №2"</v>
      </c>
      <c r="AZ125" s="72">
        <f>'Рейтинговая таблица организаций'!BF125</f>
        <v>98.8</v>
      </c>
      <c r="BA125" s="72" t="str">
        <f t="shared" si="59"/>
        <v>12-25</v>
      </c>
      <c r="BB125" s="72">
        <f t="shared" si="57"/>
        <v>12</v>
      </c>
      <c r="BC125" s="72">
        <f t="shared" si="58"/>
        <v>14</v>
      </c>
    </row>
    <row r="126" spans="1:55">
      <c r="A126" s="72">
        <f>'бланки '!D128</f>
        <v>123</v>
      </c>
      <c r="B126" s="73" t="str">
        <f>'Рейтинговая таблица организаций'!B126</f>
        <v>Муниципальное общеобразовательное учреждение «Высоковская средняя общеобразовательная школа» Зырянского района</v>
      </c>
      <c r="C126" s="73" t="str">
        <f>'бланки '!A128</f>
        <v>Зырянский район</v>
      </c>
      <c r="D126" s="72">
        <f>'Рейтинговая таблица организаций'!C126</f>
        <v>43</v>
      </c>
      <c r="E126" s="72">
        <f t="shared" si="60"/>
        <v>123</v>
      </c>
      <c r="F126" s="72" t="str">
        <f t="shared" si="61"/>
        <v>Муниципальное общеобразовательное учреждение «Высоковская средняя общеобразовательная школа» Зырянского района</v>
      </c>
      <c r="G126" s="72">
        <f>'Рейтинговая таблица организаций'!Q126</f>
        <v>100</v>
      </c>
      <c r="H126" s="72">
        <f>'Рейтинговая таблица организаций'!R126</f>
        <v>100</v>
      </c>
      <c r="I126" s="72">
        <f>'Рейтинговая таблица организаций'!S126</f>
        <v>100</v>
      </c>
      <c r="J126" s="72">
        <f>'Рейтинговая таблица организаций'!T126</f>
        <v>100</v>
      </c>
      <c r="K126" s="72" t="str">
        <f t="shared" si="62"/>
        <v>1-274</v>
      </c>
      <c r="L126" s="72">
        <f t="shared" si="47"/>
        <v>1</v>
      </c>
      <c r="M126" s="72">
        <f t="shared" si="48"/>
        <v>274</v>
      </c>
      <c r="N126" s="72">
        <f t="shared" si="63"/>
        <v>123</v>
      </c>
      <c r="O126" s="72" t="str">
        <f t="shared" si="64"/>
        <v>Муниципальное общеобразовательное учреждение «Высоковская средняя общеобразовательная школа» Зырянского района</v>
      </c>
      <c r="P126" s="72">
        <f>'Рейтинговая таблица организаций'!Z126</f>
        <v>100</v>
      </c>
      <c r="Q126" s="72">
        <f>'Рейтинговая таблица организаций'!AB126</f>
        <v>100</v>
      </c>
      <c r="R126" s="72">
        <f>'Рейтинговая таблица организаций'!AC126</f>
        <v>100</v>
      </c>
      <c r="S126" s="72" t="str">
        <f t="shared" si="65"/>
        <v>1-274</v>
      </c>
      <c r="T126" s="72">
        <f t="shared" si="49"/>
        <v>1</v>
      </c>
      <c r="U126" s="72">
        <f t="shared" si="50"/>
        <v>274</v>
      </c>
      <c r="V126" s="72">
        <f t="shared" si="66"/>
        <v>123</v>
      </c>
      <c r="W126" s="72" t="str">
        <f t="shared" si="67"/>
        <v>Муниципальное общеобразовательное учреждение «Высоковская средняя общеобразовательная школа» Зырянского района</v>
      </c>
      <c r="X126" s="72">
        <f>'Рейтинговая таблица организаций'!AH126</f>
        <v>40</v>
      </c>
      <c r="Y126" s="72">
        <f>'Рейтинговая таблица организаций'!AI126</f>
        <v>60</v>
      </c>
      <c r="Z126" s="74">
        <f>'Рейтинговая таблица организаций'!AJ126</f>
        <v>100</v>
      </c>
      <c r="AA126" s="72">
        <f>'Рейтинговая таблица организаций'!AK126</f>
        <v>66</v>
      </c>
      <c r="AB126" s="72" t="str">
        <f t="shared" si="68"/>
        <v>174-198</v>
      </c>
      <c r="AC126" s="72">
        <f t="shared" si="51"/>
        <v>174</v>
      </c>
      <c r="AD126" s="72">
        <f t="shared" si="52"/>
        <v>25</v>
      </c>
      <c r="AE126" s="72">
        <f t="shared" si="69"/>
        <v>123</v>
      </c>
      <c r="AF126" s="72" t="str">
        <f t="shared" si="70"/>
        <v>Муниципальное общеобразовательное учреждение «Высоковская средняя общеобразовательная школа» Зырянского района</v>
      </c>
      <c r="AG126" s="72">
        <f>'Рейтинговая таблица организаций'!AR126</f>
        <v>100</v>
      </c>
      <c r="AH126" s="72">
        <f>'Рейтинговая таблица организаций'!AS126</f>
        <v>100</v>
      </c>
      <c r="AI126" s="72">
        <f>'Рейтинговая таблица организаций'!AT126</f>
        <v>100</v>
      </c>
      <c r="AJ126" s="72">
        <f>'Рейтинговая таблица организаций'!AU126</f>
        <v>100</v>
      </c>
      <c r="AK126" s="72" t="str">
        <f t="shared" si="71"/>
        <v>1-274</v>
      </c>
      <c r="AL126" s="72">
        <f t="shared" si="53"/>
        <v>1</v>
      </c>
      <c r="AM126" s="72">
        <f t="shared" si="54"/>
        <v>274</v>
      </c>
      <c r="AN126" s="72">
        <f>'бланки '!D128</f>
        <v>123</v>
      </c>
      <c r="AO126" s="72" t="str">
        <f t="shared" si="72"/>
        <v>Муниципальное общеобразовательное учреждение «Высоковская средняя общеобразовательная школа» Зырянского района</v>
      </c>
      <c r="AP126" s="72">
        <f>'Рейтинговая таблица организаций'!BB126</f>
        <v>100</v>
      </c>
      <c r="AQ126" s="72">
        <f>'Рейтинговая таблица организаций'!BC126</f>
        <v>100</v>
      </c>
      <c r="AR126" s="72">
        <f>'Рейтинговая таблица организаций'!BD126</f>
        <v>100</v>
      </c>
      <c r="AS126" s="72">
        <f>'Рейтинговая таблица организаций'!BE126</f>
        <v>100</v>
      </c>
      <c r="AT126" s="72" t="str">
        <f t="shared" si="73"/>
        <v>1-274</v>
      </c>
      <c r="AU126" s="72">
        <f t="shared" si="55"/>
        <v>1</v>
      </c>
      <c r="AV126" s="72">
        <f t="shared" si="56"/>
        <v>274</v>
      </c>
      <c r="AW126" s="75" t="str">
        <f t="shared" si="74"/>
        <v>Зырянский район</v>
      </c>
      <c r="AX126" s="72">
        <f t="shared" si="75"/>
        <v>123</v>
      </c>
      <c r="AY126" s="72" t="str">
        <f t="shared" si="76"/>
        <v>Муниципальное общеобразовательное учреждение «Высоковская средняя общеобразовательная школа» Зырянского района</v>
      </c>
      <c r="AZ126" s="72">
        <f>'Рейтинговая таблица организаций'!BF126</f>
        <v>93.2</v>
      </c>
      <c r="BA126" s="72" t="str">
        <f t="shared" si="59"/>
        <v>174-198</v>
      </c>
      <c r="BB126" s="72">
        <f t="shared" si="57"/>
        <v>174</v>
      </c>
      <c r="BC126" s="72">
        <f t="shared" si="58"/>
        <v>25</v>
      </c>
    </row>
    <row r="127" spans="1:55">
      <c r="A127" s="72">
        <f>'бланки '!D129</f>
        <v>124</v>
      </c>
      <c r="B127" s="73" t="str">
        <f>'Рейтинговая таблица организаций'!B127</f>
        <v>Муниципальное бюджетное общеобразовательное учреждение «Зырянская средняя общеобразовательная школа» Зырянского района</v>
      </c>
      <c r="C127" s="73" t="str">
        <f>'бланки '!A129</f>
        <v>Зырянский район</v>
      </c>
      <c r="D127" s="72">
        <f>'Рейтинговая таблица организаций'!C127</f>
        <v>439</v>
      </c>
      <c r="E127" s="72">
        <f t="shared" si="60"/>
        <v>124</v>
      </c>
      <c r="F127" s="72" t="str">
        <f t="shared" si="61"/>
        <v>Муниципальное бюджетное общеобразовательное учреждение «Зырянская средняя общеобразовательная школа» Зырянского района</v>
      </c>
      <c r="G127" s="72">
        <f>'Рейтинговая таблица организаций'!Q127</f>
        <v>100</v>
      </c>
      <c r="H127" s="72">
        <f>'Рейтинговая таблица организаций'!R127</f>
        <v>100</v>
      </c>
      <c r="I127" s="72">
        <f>'Рейтинговая таблица организаций'!S127</f>
        <v>100</v>
      </c>
      <c r="J127" s="72">
        <f>'Рейтинговая таблица организаций'!T127</f>
        <v>100</v>
      </c>
      <c r="K127" s="72" t="str">
        <f t="shared" si="62"/>
        <v>1-274</v>
      </c>
      <c r="L127" s="72">
        <f t="shared" si="47"/>
        <v>1</v>
      </c>
      <c r="M127" s="72">
        <f t="shared" si="48"/>
        <v>274</v>
      </c>
      <c r="N127" s="72">
        <f t="shared" si="63"/>
        <v>124</v>
      </c>
      <c r="O127" s="72" t="str">
        <f t="shared" si="64"/>
        <v>Муниципальное бюджетное общеобразовательное учреждение «Зырянская средняя общеобразовательная школа» Зырянского района</v>
      </c>
      <c r="P127" s="72">
        <f>'Рейтинговая таблица организаций'!Z127</f>
        <v>100</v>
      </c>
      <c r="Q127" s="72">
        <f>'Рейтинговая таблица организаций'!AB127</f>
        <v>100</v>
      </c>
      <c r="R127" s="72">
        <f>'Рейтинговая таблица организаций'!AC127</f>
        <v>100</v>
      </c>
      <c r="S127" s="72" t="str">
        <f t="shared" si="65"/>
        <v>1-274</v>
      </c>
      <c r="T127" s="72">
        <f t="shared" si="49"/>
        <v>1</v>
      </c>
      <c r="U127" s="72">
        <f t="shared" si="50"/>
        <v>274</v>
      </c>
      <c r="V127" s="72">
        <f t="shared" si="66"/>
        <v>124</v>
      </c>
      <c r="W127" s="72" t="str">
        <f t="shared" si="67"/>
        <v>Муниципальное бюджетное общеобразовательное учреждение «Зырянская средняя общеобразовательная школа» Зырянского района</v>
      </c>
      <c r="X127" s="72">
        <f>'Рейтинговая таблица организаций'!AH127</f>
        <v>80</v>
      </c>
      <c r="Y127" s="72">
        <f>'Рейтинговая таблица организаций'!AI127</f>
        <v>60</v>
      </c>
      <c r="Z127" s="74">
        <f>'Рейтинговая таблица организаций'!AJ127</f>
        <v>100</v>
      </c>
      <c r="AA127" s="72">
        <f>'Рейтинговая таблица организаций'!AK127</f>
        <v>78</v>
      </c>
      <c r="AB127" s="72" t="str">
        <f t="shared" si="68"/>
        <v>85-96</v>
      </c>
      <c r="AC127" s="72">
        <f t="shared" si="51"/>
        <v>85</v>
      </c>
      <c r="AD127" s="72">
        <f t="shared" si="52"/>
        <v>12</v>
      </c>
      <c r="AE127" s="72">
        <f t="shared" si="69"/>
        <v>124</v>
      </c>
      <c r="AF127" s="72" t="str">
        <f t="shared" si="70"/>
        <v>Муниципальное бюджетное общеобразовательное учреждение «Зырянская средняя общеобразовательная школа» Зырянского района</v>
      </c>
      <c r="AG127" s="72">
        <f>'Рейтинговая таблица организаций'!AR127</f>
        <v>100</v>
      </c>
      <c r="AH127" s="72">
        <f>'Рейтинговая таблица организаций'!AS127</f>
        <v>100</v>
      </c>
      <c r="AI127" s="72">
        <f>'Рейтинговая таблица организаций'!AT127</f>
        <v>100</v>
      </c>
      <c r="AJ127" s="72">
        <f>'Рейтинговая таблица организаций'!AU127</f>
        <v>100</v>
      </c>
      <c r="AK127" s="72" t="str">
        <f t="shared" si="71"/>
        <v>1-274</v>
      </c>
      <c r="AL127" s="72">
        <f t="shared" si="53"/>
        <v>1</v>
      </c>
      <c r="AM127" s="72">
        <f t="shared" si="54"/>
        <v>274</v>
      </c>
      <c r="AN127" s="72">
        <f>'бланки '!D129</f>
        <v>124</v>
      </c>
      <c r="AO127" s="72" t="str">
        <f t="shared" si="72"/>
        <v>Муниципальное бюджетное общеобразовательное учреждение «Зырянская средняя общеобразовательная школа» Зырянского района</v>
      </c>
      <c r="AP127" s="72">
        <f>'Рейтинговая таблица организаций'!BB127</f>
        <v>100</v>
      </c>
      <c r="AQ127" s="72">
        <f>'Рейтинговая таблица организаций'!BC127</f>
        <v>100</v>
      </c>
      <c r="AR127" s="72">
        <f>'Рейтинговая таблица организаций'!BD127</f>
        <v>100</v>
      </c>
      <c r="AS127" s="72">
        <f>'Рейтинговая таблица организаций'!BE127</f>
        <v>100</v>
      </c>
      <c r="AT127" s="72" t="str">
        <f t="shared" si="73"/>
        <v>1-274</v>
      </c>
      <c r="AU127" s="72">
        <f t="shared" si="55"/>
        <v>1</v>
      </c>
      <c r="AV127" s="72">
        <f t="shared" si="56"/>
        <v>274</v>
      </c>
      <c r="AW127" s="75" t="str">
        <f t="shared" si="74"/>
        <v>Зырянский район</v>
      </c>
      <c r="AX127" s="72">
        <f t="shared" si="75"/>
        <v>124</v>
      </c>
      <c r="AY127" s="72" t="str">
        <f t="shared" si="76"/>
        <v>Муниципальное бюджетное общеобразовательное учреждение «Зырянская средняя общеобразовательная школа» Зырянского района</v>
      </c>
      <c r="AZ127" s="72">
        <f>'Рейтинговая таблица организаций'!BF127</f>
        <v>95.6</v>
      </c>
      <c r="BA127" s="72" t="str">
        <f t="shared" si="59"/>
        <v>85-96</v>
      </c>
      <c r="BB127" s="72">
        <f t="shared" si="57"/>
        <v>85</v>
      </c>
      <c r="BC127" s="72">
        <f t="shared" si="58"/>
        <v>12</v>
      </c>
    </row>
    <row r="128" spans="1:55">
      <c r="A128" s="72">
        <f>'бланки '!D130</f>
        <v>125</v>
      </c>
      <c r="B128" s="73" t="str">
        <f>'Рейтинговая таблица организаций'!B128</f>
        <v>Муниципальное бюджетное общеобразовательное учреждение «Берлинская основная общеобразовательная школа» Зырянского района</v>
      </c>
      <c r="C128" s="73" t="str">
        <f>'бланки '!A130</f>
        <v>Зырянский район</v>
      </c>
      <c r="D128" s="72">
        <f>'Рейтинговая таблица организаций'!C128</f>
        <v>32</v>
      </c>
      <c r="E128" s="72">
        <f t="shared" si="60"/>
        <v>125</v>
      </c>
      <c r="F128" s="72" t="str">
        <f t="shared" si="61"/>
        <v>Муниципальное бюджетное общеобразовательное учреждение «Берлинская основная общеобразовательная школа» Зырянского района</v>
      </c>
      <c r="G128" s="72">
        <f>'Рейтинговая таблица организаций'!Q128</f>
        <v>100</v>
      </c>
      <c r="H128" s="72">
        <f>'Рейтинговая таблица организаций'!R128</f>
        <v>100</v>
      </c>
      <c r="I128" s="72">
        <f>'Рейтинговая таблица организаций'!S128</f>
        <v>100</v>
      </c>
      <c r="J128" s="72">
        <f>'Рейтинговая таблица организаций'!T128</f>
        <v>100</v>
      </c>
      <c r="K128" s="72" t="str">
        <f t="shared" si="62"/>
        <v>1-274</v>
      </c>
      <c r="L128" s="72">
        <f t="shared" si="47"/>
        <v>1</v>
      </c>
      <c r="M128" s="72">
        <f t="shared" si="48"/>
        <v>274</v>
      </c>
      <c r="N128" s="72">
        <f t="shared" si="63"/>
        <v>125</v>
      </c>
      <c r="O128" s="72" t="str">
        <f t="shared" si="64"/>
        <v>Муниципальное бюджетное общеобразовательное учреждение «Берлинская основная общеобразовательная школа» Зырянского района</v>
      </c>
      <c r="P128" s="72">
        <f>'Рейтинговая таблица организаций'!Z128</f>
        <v>100</v>
      </c>
      <c r="Q128" s="72">
        <f>'Рейтинговая таблица организаций'!AB128</f>
        <v>100</v>
      </c>
      <c r="R128" s="72">
        <f>'Рейтинговая таблица организаций'!AC128</f>
        <v>100</v>
      </c>
      <c r="S128" s="72" t="str">
        <f t="shared" si="65"/>
        <v>1-274</v>
      </c>
      <c r="T128" s="72">
        <f t="shared" si="49"/>
        <v>1</v>
      </c>
      <c r="U128" s="72">
        <f t="shared" si="50"/>
        <v>274</v>
      </c>
      <c r="V128" s="72">
        <f t="shared" si="66"/>
        <v>125</v>
      </c>
      <c r="W128" s="72" t="str">
        <f t="shared" si="67"/>
        <v>Муниципальное бюджетное общеобразовательное учреждение «Берлинская основная общеобразовательная школа» Зырянского района</v>
      </c>
      <c r="X128" s="72">
        <f>'Рейтинговая таблица организаций'!AH128</f>
        <v>20</v>
      </c>
      <c r="Y128" s="72">
        <f>'Рейтинговая таблица организаций'!AI128</f>
        <v>80</v>
      </c>
      <c r="Z128" s="74">
        <f>'Рейтинговая таблица организаций'!AJ128</f>
        <v>100</v>
      </c>
      <c r="AA128" s="72">
        <f>'Рейтинговая таблица организаций'!AK128</f>
        <v>68</v>
      </c>
      <c r="AB128" s="72" t="str">
        <f t="shared" si="68"/>
        <v>147-173</v>
      </c>
      <c r="AC128" s="72">
        <f t="shared" si="51"/>
        <v>147</v>
      </c>
      <c r="AD128" s="72">
        <f t="shared" si="52"/>
        <v>27</v>
      </c>
      <c r="AE128" s="72">
        <f t="shared" si="69"/>
        <v>125</v>
      </c>
      <c r="AF128" s="72" t="str">
        <f t="shared" si="70"/>
        <v>Муниципальное бюджетное общеобразовательное учреждение «Берлинская основная общеобразовательная школа» Зырянского района</v>
      </c>
      <c r="AG128" s="72">
        <f>'Рейтинговая таблица организаций'!AR128</f>
        <v>100</v>
      </c>
      <c r="AH128" s="72">
        <f>'Рейтинговая таблица организаций'!AS128</f>
        <v>100</v>
      </c>
      <c r="AI128" s="72">
        <f>'Рейтинговая таблица организаций'!AT128</f>
        <v>100</v>
      </c>
      <c r="AJ128" s="72">
        <f>'Рейтинговая таблица организаций'!AU128</f>
        <v>100</v>
      </c>
      <c r="AK128" s="72" t="str">
        <f t="shared" si="71"/>
        <v>1-274</v>
      </c>
      <c r="AL128" s="72">
        <f t="shared" si="53"/>
        <v>1</v>
      </c>
      <c r="AM128" s="72">
        <f t="shared" si="54"/>
        <v>274</v>
      </c>
      <c r="AN128" s="72">
        <f>'бланки '!D130</f>
        <v>125</v>
      </c>
      <c r="AO128" s="72" t="str">
        <f t="shared" si="72"/>
        <v>Муниципальное бюджетное общеобразовательное учреждение «Берлинская основная общеобразовательная школа» Зырянского района</v>
      </c>
      <c r="AP128" s="72">
        <f>'Рейтинговая таблица организаций'!BB128</f>
        <v>100</v>
      </c>
      <c r="AQ128" s="72">
        <f>'Рейтинговая таблица организаций'!BC128</f>
        <v>100</v>
      </c>
      <c r="AR128" s="72">
        <f>'Рейтинговая таблица организаций'!BD128</f>
        <v>100</v>
      </c>
      <c r="AS128" s="72">
        <f>'Рейтинговая таблица организаций'!BE128</f>
        <v>100</v>
      </c>
      <c r="AT128" s="72" t="str">
        <f t="shared" si="73"/>
        <v>1-274</v>
      </c>
      <c r="AU128" s="72">
        <f t="shared" si="55"/>
        <v>1</v>
      </c>
      <c r="AV128" s="72">
        <f t="shared" si="56"/>
        <v>274</v>
      </c>
      <c r="AW128" s="75" t="str">
        <f t="shared" si="74"/>
        <v>Зырянский район</v>
      </c>
      <c r="AX128" s="72">
        <f t="shared" si="75"/>
        <v>125</v>
      </c>
      <c r="AY128" s="72" t="str">
        <f t="shared" si="76"/>
        <v>Муниципальное бюджетное общеобразовательное учреждение «Берлинская основная общеобразовательная школа» Зырянского района</v>
      </c>
      <c r="AZ128" s="72">
        <f>'Рейтинговая таблица организаций'!BF128</f>
        <v>93.6</v>
      </c>
      <c r="BA128" s="72" t="str">
        <f t="shared" si="59"/>
        <v>147-173</v>
      </c>
      <c r="BB128" s="72">
        <f t="shared" si="57"/>
        <v>147</v>
      </c>
      <c r="BC128" s="72">
        <f t="shared" si="58"/>
        <v>27</v>
      </c>
    </row>
    <row r="129" spans="1:55">
      <c r="A129" s="72">
        <f>'бланки '!D131</f>
        <v>126</v>
      </c>
      <c r="B129" s="73" t="str">
        <f>'Рейтинговая таблица организаций'!B129</f>
        <v>Муниципальное бюджетное общеобразовательное учреждение «Семёновская основная общеобразовательная школа» Зырянского района</v>
      </c>
      <c r="C129" s="73" t="str">
        <f>'бланки '!A131</f>
        <v>Зырянский район</v>
      </c>
      <c r="D129" s="72">
        <f>'Рейтинговая таблица организаций'!C129</f>
        <v>28</v>
      </c>
      <c r="E129" s="72">
        <f t="shared" si="60"/>
        <v>126</v>
      </c>
      <c r="F129" s="72" t="str">
        <f t="shared" si="61"/>
        <v>Муниципальное бюджетное общеобразовательное учреждение «Семёновская основная общеобразовательная школа» Зырянского района</v>
      </c>
      <c r="G129" s="72">
        <f>'Рейтинговая таблица организаций'!Q129</f>
        <v>100</v>
      </c>
      <c r="H129" s="72">
        <f>'Рейтинговая таблица организаций'!R129</f>
        <v>100</v>
      </c>
      <c r="I129" s="72">
        <f>'Рейтинговая таблица организаций'!S129</f>
        <v>100</v>
      </c>
      <c r="J129" s="72">
        <f>'Рейтинговая таблица организаций'!T129</f>
        <v>100</v>
      </c>
      <c r="K129" s="72" t="str">
        <f t="shared" si="62"/>
        <v>1-274</v>
      </c>
      <c r="L129" s="72">
        <f t="shared" si="47"/>
        <v>1</v>
      </c>
      <c r="M129" s="72">
        <f t="shared" si="48"/>
        <v>274</v>
      </c>
      <c r="N129" s="72">
        <f t="shared" si="63"/>
        <v>126</v>
      </c>
      <c r="O129" s="72" t="str">
        <f t="shared" si="64"/>
        <v>Муниципальное бюджетное общеобразовательное учреждение «Семёновская основная общеобразовательная школа» Зырянского района</v>
      </c>
      <c r="P129" s="72">
        <f>'Рейтинговая таблица организаций'!Z129</f>
        <v>100</v>
      </c>
      <c r="Q129" s="72">
        <f>'Рейтинговая таблица организаций'!AB129</f>
        <v>100</v>
      </c>
      <c r="R129" s="72">
        <f>'Рейтинговая таблица организаций'!AC129</f>
        <v>100</v>
      </c>
      <c r="S129" s="72" t="str">
        <f t="shared" si="65"/>
        <v>1-274</v>
      </c>
      <c r="T129" s="72">
        <f t="shared" si="49"/>
        <v>1</v>
      </c>
      <c r="U129" s="72">
        <f t="shared" si="50"/>
        <v>274</v>
      </c>
      <c r="V129" s="72">
        <f t="shared" si="66"/>
        <v>126</v>
      </c>
      <c r="W129" s="72" t="str">
        <f t="shared" si="67"/>
        <v>Муниципальное бюджетное общеобразовательное учреждение «Семёновская основная общеобразовательная школа» Зырянского района</v>
      </c>
      <c r="X129" s="72">
        <f>'Рейтинговая таблица организаций'!AH129</f>
        <v>40</v>
      </c>
      <c r="Y129" s="72">
        <f>'Рейтинговая таблица организаций'!AI129</f>
        <v>60</v>
      </c>
      <c r="Z129" s="74">
        <f>'Рейтинговая таблица организаций'!AJ129</f>
        <v>100</v>
      </c>
      <c r="AA129" s="72">
        <f>'Рейтинговая таблица организаций'!AK129</f>
        <v>66</v>
      </c>
      <c r="AB129" s="72" t="str">
        <f t="shared" si="68"/>
        <v>174-198</v>
      </c>
      <c r="AC129" s="72">
        <f t="shared" si="51"/>
        <v>174</v>
      </c>
      <c r="AD129" s="72">
        <f t="shared" si="52"/>
        <v>25</v>
      </c>
      <c r="AE129" s="72">
        <f t="shared" si="69"/>
        <v>126</v>
      </c>
      <c r="AF129" s="72" t="str">
        <f t="shared" si="70"/>
        <v>Муниципальное бюджетное общеобразовательное учреждение «Семёновская основная общеобразовательная школа» Зырянского района</v>
      </c>
      <c r="AG129" s="72">
        <f>'Рейтинговая таблица организаций'!AR129</f>
        <v>100</v>
      </c>
      <c r="AH129" s="72">
        <f>'Рейтинговая таблица организаций'!AS129</f>
        <v>100</v>
      </c>
      <c r="AI129" s="72">
        <f>'Рейтинговая таблица организаций'!AT129</f>
        <v>100</v>
      </c>
      <c r="AJ129" s="72">
        <f>'Рейтинговая таблица организаций'!AU129</f>
        <v>100</v>
      </c>
      <c r="AK129" s="72" t="str">
        <f t="shared" si="71"/>
        <v>1-274</v>
      </c>
      <c r="AL129" s="72">
        <f t="shared" si="53"/>
        <v>1</v>
      </c>
      <c r="AM129" s="72">
        <f t="shared" si="54"/>
        <v>274</v>
      </c>
      <c r="AN129" s="72">
        <f>'бланки '!D131</f>
        <v>126</v>
      </c>
      <c r="AO129" s="72" t="str">
        <f t="shared" si="72"/>
        <v>Муниципальное бюджетное общеобразовательное учреждение «Семёновская основная общеобразовательная школа» Зырянского района</v>
      </c>
      <c r="AP129" s="72">
        <f>'Рейтинговая таблица организаций'!BB129</f>
        <v>100</v>
      </c>
      <c r="AQ129" s="72">
        <f>'Рейтинговая таблица организаций'!BC129</f>
        <v>100</v>
      </c>
      <c r="AR129" s="72">
        <f>'Рейтинговая таблица организаций'!BD129</f>
        <v>100</v>
      </c>
      <c r="AS129" s="72">
        <f>'Рейтинговая таблица организаций'!BE129</f>
        <v>100</v>
      </c>
      <c r="AT129" s="72" t="str">
        <f t="shared" si="73"/>
        <v>1-274</v>
      </c>
      <c r="AU129" s="72">
        <f t="shared" si="55"/>
        <v>1</v>
      </c>
      <c r="AV129" s="72">
        <f t="shared" si="56"/>
        <v>274</v>
      </c>
      <c r="AW129" s="75" t="str">
        <f t="shared" si="74"/>
        <v>Зырянский район</v>
      </c>
      <c r="AX129" s="72">
        <f t="shared" si="75"/>
        <v>126</v>
      </c>
      <c r="AY129" s="72" t="str">
        <f t="shared" si="76"/>
        <v>Муниципальное бюджетное общеобразовательное учреждение «Семёновская основная общеобразовательная школа» Зырянского района</v>
      </c>
      <c r="AZ129" s="72">
        <f>'Рейтинговая таблица организаций'!BF129</f>
        <v>93.2</v>
      </c>
      <c r="BA129" s="72" t="str">
        <f t="shared" si="59"/>
        <v>174-198</v>
      </c>
      <c r="BB129" s="72">
        <f t="shared" si="57"/>
        <v>174</v>
      </c>
      <c r="BC129" s="72">
        <f t="shared" si="58"/>
        <v>25</v>
      </c>
    </row>
    <row r="130" spans="1:55">
      <c r="A130" s="72">
        <f>'бланки '!D132</f>
        <v>127</v>
      </c>
      <c r="B130" s="73" t="str">
        <f>'Рейтинговая таблица организаций'!B130</f>
        <v>Муниципальное бюджетное общеобразовательное учреждение «Дубровская основная общеобразовательная школа» Зырянского района</v>
      </c>
      <c r="C130" s="73" t="str">
        <f>'бланки '!A132</f>
        <v>Зырянский район</v>
      </c>
      <c r="D130" s="72">
        <f>'Рейтинговая таблица организаций'!C130</f>
        <v>22</v>
      </c>
      <c r="E130" s="72">
        <f t="shared" si="60"/>
        <v>127</v>
      </c>
      <c r="F130" s="72" t="str">
        <f t="shared" si="61"/>
        <v>Муниципальное бюджетное общеобразовательное учреждение «Дубровская основная общеобразовательная школа» Зырянского района</v>
      </c>
      <c r="G130" s="72">
        <f>'Рейтинговая таблица организаций'!Q130</f>
        <v>100</v>
      </c>
      <c r="H130" s="72">
        <f>'Рейтинговая таблица организаций'!R130</f>
        <v>100</v>
      </c>
      <c r="I130" s="72">
        <f>'Рейтинговая таблица организаций'!S130</f>
        <v>100</v>
      </c>
      <c r="J130" s="72">
        <f>'Рейтинговая таблица организаций'!T130</f>
        <v>100</v>
      </c>
      <c r="K130" s="72" t="str">
        <f t="shared" si="62"/>
        <v>1-274</v>
      </c>
      <c r="L130" s="72">
        <f t="shared" si="47"/>
        <v>1</v>
      </c>
      <c r="M130" s="72">
        <f t="shared" si="48"/>
        <v>274</v>
      </c>
      <c r="N130" s="72">
        <f t="shared" si="63"/>
        <v>127</v>
      </c>
      <c r="O130" s="72" t="str">
        <f t="shared" si="64"/>
        <v>Муниципальное бюджетное общеобразовательное учреждение «Дубровская основная общеобразовательная школа» Зырянского района</v>
      </c>
      <c r="P130" s="72">
        <f>'Рейтинговая таблица организаций'!Z130</f>
        <v>100</v>
      </c>
      <c r="Q130" s="72">
        <f>'Рейтинговая таблица организаций'!AB130</f>
        <v>100</v>
      </c>
      <c r="R130" s="72">
        <f>'Рейтинговая таблица организаций'!AC130</f>
        <v>100</v>
      </c>
      <c r="S130" s="72" t="str">
        <f t="shared" si="65"/>
        <v>1-274</v>
      </c>
      <c r="T130" s="72">
        <f t="shared" si="49"/>
        <v>1</v>
      </c>
      <c r="U130" s="72">
        <f t="shared" si="50"/>
        <v>274</v>
      </c>
      <c r="V130" s="72">
        <f t="shared" si="66"/>
        <v>127</v>
      </c>
      <c r="W130" s="72" t="str">
        <f t="shared" si="67"/>
        <v>Муниципальное бюджетное общеобразовательное учреждение «Дубровская основная общеобразовательная школа» Зырянского района</v>
      </c>
      <c r="X130" s="72">
        <f>'Рейтинговая таблица организаций'!AH130</f>
        <v>0</v>
      </c>
      <c r="Y130" s="72">
        <f>'Рейтинговая таблица организаций'!AI130</f>
        <v>80</v>
      </c>
      <c r="Z130" s="74">
        <f>'Рейтинговая таблица организаций'!AJ130</f>
        <v>100</v>
      </c>
      <c r="AA130" s="72">
        <f>'Рейтинговая таблица организаций'!AK130</f>
        <v>62</v>
      </c>
      <c r="AB130" s="72" t="str">
        <f t="shared" si="68"/>
        <v>201-221</v>
      </c>
      <c r="AC130" s="72">
        <f t="shared" si="51"/>
        <v>201</v>
      </c>
      <c r="AD130" s="72">
        <f t="shared" si="52"/>
        <v>21</v>
      </c>
      <c r="AE130" s="72">
        <f t="shared" si="69"/>
        <v>127</v>
      </c>
      <c r="AF130" s="72" t="str">
        <f t="shared" si="70"/>
        <v>Муниципальное бюджетное общеобразовательное учреждение «Дубровская основная общеобразовательная школа» Зырянского района</v>
      </c>
      <c r="AG130" s="72">
        <f>'Рейтинговая таблица организаций'!AR130</f>
        <v>100</v>
      </c>
      <c r="AH130" s="72">
        <f>'Рейтинговая таблица организаций'!AS130</f>
        <v>100</v>
      </c>
      <c r="AI130" s="72">
        <f>'Рейтинговая таблица организаций'!AT130</f>
        <v>100</v>
      </c>
      <c r="AJ130" s="72">
        <f>'Рейтинговая таблица организаций'!AU130</f>
        <v>100</v>
      </c>
      <c r="AK130" s="72" t="str">
        <f t="shared" si="71"/>
        <v>1-274</v>
      </c>
      <c r="AL130" s="72">
        <f t="shared" si="53"/>
        <v>1</v>
      </c>
      <c r="AM130" s="72">
        <f t="shared" si="54"/>
        <v>274</v>
      </c>
      <c r="AN130" s="72">
        <f>'бланки '!D132</f>
        <v>127</v>
      </c>
      <c r="AO130" s="72" t="str">
        <f t="shared" si="72"/>
        <v>Муниципальное бюджетное общеобразовательное учреждение «Дубровская основная общеобразовательная школа» Зырянского района</v>
      </c>
      <c r="AP130" s="72">
        <f>'Рейтинговая таблица организаций'!BB130</f>
        <v>100</v>
      </c>
      <c r="AQ130" s="72">
        <f>'Рейтинговая таблица организаций'!BC130</f>
        <v>100</v>
      </c>
      <c r="AR130" s="72">
        <f>'Рейтинговая таблица организаций'!BD130</f>
        <v>100</v>
      </c>
      <c r="AS130" s="72">
        <f>'Рейтинговая таблица организаций'!BE130</f>
        <v>100</v>
      </c>
      <c r="AT130" s="72" t="str">
        <f t="shared" si="73"/>
        <v>1-274</v>
      </c>
      <c r="AU130" s="72">
        <f t="shared" si="55"/>
        <v>1</v>
      </c>
      <c r="AV130" s="72">
        <f t="shared" si="56"/>
        <v>274</v>
      </c>
      <c r="AW130" s="75" t="str">
        <f t="shared" si="74"/>
        <v>Зырянский район</v>
      </c>
      <c r="AX130" s="72">
        <f t="shared" si="75"/>
        <v>127</v>
      </c>
      <c r="AY130" s="72" t="str">
        <f t="shared" si="76"/>
        <v>Муниципальное бюджетное общеобразовательное учреждение «Дубровская основная общеобразовательная школа» Зырянского района</v>
      </c>
      <c r="AZ130" s="72">
        <f>'Рейтинговая таблица организаций'!BF130</f>
        <v>92.4</v>
      </c>
      <c r="BA130" s="72" t="str">
        <f t="shared" si="59"/>
        <v>201-221</v>
      </c>
      <c r="BB130" s="72">
        <f t="shared" si="57"/>
        <v>201</v>
      </c>
      <c r="BC130" s="72">
        <f t="shared" si="58"/>
        <v>21</v>
      </c>
    </row>
    <row r="131" spans="1:55">
      <c r="A131" s="72">
        <f>'бланки '!D133</f>
        <v>128</v>
      </c>
      <c r="B131" s="73" t="str">
        <f>'Рейтинговая таблица организаций'!B131</f>
        <v>Муниципальное общеобразовательное учреждение «Чердатская средняя общеобразовательная школа» Зырянского района</v>
      </c>
      <c r="C131" s="73" t="str">
        <f>'бланки '!A133</f>
        <v>Зырянский район</v>
      </c>
      <c r="D131" s="72">
        <f>'Рейтинговая таблица организаций'!C131</f>
        <v>77</v>
      </c>
      <c r="E131" s="72">
        <f t="shared" si="60"/>
        <v>128</v>
      </c>
      <c r="F131" s="72" t="str">
        <f t="shared" si="61"/>
        <v>Муниципальное общеобразовательное учреждение «Чердатская средняя общеобразовательная школа» Зырянского района</v>
      </c>
      <c r="G131" s="72">
        <f>'Рейтинговая таблица организаций'!Q131</f>
        <v>100</v>
      </c>
      <c r="H131" s="72">
        <f>'Рейтинговая таблица организаций'!R131</f>
        <v>100</v>
      </c>
      <c r="I131" s="72">
        <f>'Рейтинговая таблица организаций'!S131</f>
        <v>100</v>
      </c>
      <c r="J131" s="72">
        <f>'Рейтинговая таблица организаций'!T131</f>
        <v>100</v>
      </c>
      <c r="K131" s="72" t="str">
        <f t="shared" si="62"/>
        <v>1-274</v>
      </c>
      <c r="L131" s="72">
        <f t="shared" si="47"/>
        <v>1</v>
      </c>
      <c r="M131" s="72">
        <f t="shared" si="48"/>
        <v>274</v>
      </c>
      <c r="N131" s="72">
        <f t="shared" si="63"/>
        <v>128</v>
      </c>
      <c r="O131" s="72" t="str">
        <f t="shared" si="64"/>
        <v>Муниципальное общеобразовательное учреждение «Чердатская средняя общеобразовательная школа» Зырянского района</v>
      </c>
      <c r="P131" s="72">
        <f>'Рейтинговая таблица организаций'!Z131</f>
        <v>100</v>
      </c>
      <c r="Q131" s="72">
        <f>'Рейтинговая таблица организаций'!AB131</f>
        <v>100</v>
      </c>
      <c r="R131" s="72">
        <f>'Рейтинговая таблица организаций'!AC131</f>
        <v>100</v>
      </c>
      <c r="S131" s="72" t="str">
        <f t="shared" si="65"/>
        <v>1-274</v>
      </c>
      <c r="T131" s="72">
        <f t="shared" si="49"/>
        <v>1</v>
      </c>
      <c r="U131" s="72">
        <f t="shared" si="50"/>
        <v>274</v>
      </c>
      <c r="V131" s="72">
        <f t="shared" si="66"/>
        <v>128</v>
      </c>
      <c r="W131" s="72" t="str">
        <f t="shared" si="67"/>
        <v>Муниципальное общеобразовательное учреждение «Чердатская средняя общеобразовательная школа» Зырянского района</v>
      </c>
      <c r="X131" s="72">
        <f>'Рейтинговая таблица организаций'!AH131</f>
        <v>20</v>
      </c>
      <c r="Y131" s="72">
        <f>'Рейтинговая таблица организаций'!AI131</f>
        <v>80</v>
      </c>
      <c r="Z131" s="74">
        <f>'Рейтинговая таблица организаций'!AJ131</f>
        <v>100</v>
      </c>
      <c r="AA131" s="72">
        <f>'Рейтинговая таблица организаций'!AK131</f>
        <v>68</v>
      </c>
      <c r="AB131" s="72" t="str">
        <f t="shared" si="68"/>
        <v>147-173</v>
      </c>
      <c r="AC131" s="72">
        <f t="shared" si="51"/>
        <v>147</v>
      </c>
      <c r="AD131" s="72">
        <f t="shared" si="52"/>
        <v>27</v>
      </c>
      <c r="AE131" s="72">
        <f t="shared" si="69"/>
        <v>128</v>
      </c>
      <c r="AF131" s="72" t="str">
        <f t="shared" si="70"/>
        <v>Муниципальное общеобразовательное учреждение «Чердатская средняя общеобразовательная школа» Зырянского района</v>
      </c>
      <c r="AG131" s="72">
        <f>'Рейтинговая таблица организаций'!AR131</f>
        <v>100</v>
      </c>
      <c r="AH131" s="72">
        <f>'Рейтинговая таблица организаций'!AS131</f>
        <v>100</v>
      </c>
      <c r="AI131" s="72">
        <f>'Рейтинговая таблица организаций'!AT131</f>
        <v>100</v>
      </c>
      <c r="AJ131" s="72">
        <f>'Рейтинговая таблица организаций'!AU131</f>
        <v>100</v>
      </c>
      <c r="AK131" s="72" t="str">
        <f t="shared" si="71"/>
        <v>1-274</v>
      </c>
      <c r="AL131" s="72">
        <f t="shared" si="53"/>
        <v>1</v>
      </c>
      <c r="AM131" s="72">
        <f t="shared" si="54"/>
        <v>274</v>
      </c>
      <c r="AN131" s="72">
        <f>'бланки '!D133</f>
        <v>128</v>
      </c>
      <c r="AO131" s="72" t="str">
        <f t="shared" si="72"/>
        <v>Муниципальное общеобразовательное учреждение «Чердатская средняя общеобразовательная школа» Зырянского района</v>
      </c>
      <c r="AP131" s="72">
        <f>'Рейтинговая таблица организаций'!BB131</f>
        <v>100</v>
      </c>
      <c r="AQ131" s="72">
        <f>'Рейтинговая таблица организаций'!BC131</f>
        <v>100</v>
      </c>
      <c r="AR131" s="72">
        <f>'Рейтинговая таблица организаций'!BD131</f>
        <v>100</v>
      </c>
      <c r="AS131" s="72">
        <f>'Рейтинговая таблица организаций'!BE131</f>
        <v>100</v>
      </c>
      <c r="AT131" s="72" t="str">
        <f t="shared" si="73"/>
        <v>1-274</v>
      </c>
      <c r="AU131" s="72">
        <f t="shared" si="55"/>
        <v>1</v>
      </c>
      <c r="AV131" s="72">
        <f t="shared" si="56"/>
        <v>274</v>
      </c>
      <c r="AW131" s="75" t="str">
        <f t="shared" si="74"/>
        <v>Зырянский район</v>
      </c>
      <c r="AX131" s="72">
        <f t="shared" si="75"/>
        <v>128</v>
      </c>
      <c r="AY131" s="72" t="str">
        <f t="shared" si="76"/>
        <v>Муниципальное общеобразовательное учреждение «Чердатская средняя общеобразовательная школа» Зырянского района</v>
      </c>
      <c r="AZ131" s="72">
        <f>'Рейтинговая таблица организаций'!BF131</f>
        <v>93.6</v>
      </c>
      <c r="BA131" s="72" t="str">
        <f t="shared" si="59"/>
        <v>147-173</v>
      </c>
      <c r="BB131" s="72">
        <f t="shared" si="57"/>
        <v>147</v>
      </c>
      <c r="BC131" s="72">
        <f t="shared" si="58"/>
        <v>27</v>
      </c>
    </row>
    <row r="132" spans="1:55">
      <c r="A132" s="72">
        <f>'бланки '!D134</f>
        <v>129</v>
      </c>
      <c r="B132" s="73" t="str">
        <f>'Рейтинговая таблица организаций'!B132</f>
        <v>Муниципальное казённое общеобразовательное учреждение «Староюгинская основная общеобразовательная школа»</v>
      </c>
      <c r="C132" s="73" t="str">
        <f>'бланки '!A134</f>
        <v>Каргасокский район</v>
      </c>
      <c r="D132" s="72">
        <f>'Рейтинговая таблица организаций'!C132</f>
        <v>12</v>
      </c>
      <c r="E132" s="72">
        <f t="shared" si="60"/>
        <v>129</v>
      </c>
      <c r="F132" s="72" t="str">
        <f t="shared" si="61"/>
        <v>Муниципальное казённое общеобразовательное учреждение «Староюгинская основная общеобразовательная школа»</v>
      </c>
      <c r="G132" s="72">
        <f>'Рейтинговая таблица организаций'!Q132</f>
        <v>100</v>
      </c>
      <c r="H132" s="72">
        <f>'Рейтинговая таблица организаций'!R132</f>
        <v>100</v>
      </c>
      <c r="I132" s="72">
        <f>'Рейтинговая таблица организаций'!S132</f>
        <v>100</v>
      </c>
      <c r="J132" s="72">
        <f>'Рейтинговая таблица организаций'!T132</f>
        <v>100</v>
      </c>
      <c r="K132" s="72" t="str">
        <f t="shared" si="62"/>
        <v>1-274</v>
      </c>
      <c r="L132" s="72">
        <f t="shared" ref="L132:L195" si="77">RANK(J132,J$4:J$277)</f>
        <v>1</v>
      </c>
      <c r="M132" s="72">
        <f t="shared" ref="M132:M195" si="78">COUNTIF(L$4:L$277,L132)</f>
        <v>274</v>
      </c>
      <c r="N132" s="72">
        <f t="shared" si="63"/>
        <v>129</v>
      </c>
      <c r="O132" s="72" t="str">
        <f t="shared" si="64"/>
        <v>Муниципальное казённое общеобразовательное учреждение «Староюгинская основная общеобразовательная школа»</v>
      </c>
      <c r="P132" s="72">
        <f>'Рейтинговая таблица организаций'!Z132</f>
        <v>100</v>
      </c>
      <c r="Q132" s="72">
        <f>'Рейтинговая таблица организаций'!AB132</f>
        <v>100</v>
      </c>
      <c r="R132" s="72">
        <f>'Рейтинговая таблица организаций'!AC132</f>
        <v>100</v>
      </c>
      <c r="S132" s="72" t="str">
        <f t="shared" si="65"/>
        <v>1-274</v>
      </c>
      <c r="T132" s="72">
        <f t="shared" ref="T132:T195" si="79">RANK(R132,R$4:R$277)</f>
        <v>1</v>
      </c>
      <c r="U132" s="72">
        <f t="shared" ref="U132:U195" si="80">COUNTIF(T$4:T$277,T132)</f>
        <v>274</v>
      </c>
      <c r="V132" s="72">
        <f t="shared" si="66"/>
        <v>129</v>
      </c>
      <c r="W132" s="72" t="str">
        <f t="shared" si="67"/>
        <v>Муниципальное казённое общеобразовательное учреждение «Староюгинская основная общеобразовательная школа»</v>
      </c>
      <c r="X132" s="72">
        <f>'Рейтинговая таблица организаций'!AH132</f>
        <v>40</v>
      </c>
      <c r="Y132" s="72">
        <f>'Рейтинговая таблица организаций'!AI132</f>
        <v>100</v>
      </c>
      <c r="Z132" s="74">
        <f>'Рейтинговая таблица организаций'!AJ132</f>
        <v>100</v>
      </c>
      <c r="AA132" s="72">
        <f>'Рейтинговая таблица организаций'!AK132</f>
        <v>82</v>
      </c>
      <c r="AB132" s="72" t="str">
        <f t="shared" si="68"/>
        <v>49-66</v>
      </c>
      <c r="AC132" s="72">
        <f t="shared" ref="AC132:AC195" si="81">RANK(AA132,AA$4:AA$277)</f>
        <v>49</v>
      </c>
      <c r="AD132" s="72">
        <f t="shared" ref="AD132:AD195" si="82">COUNTIF(AC$4:AC$277,AC132)</f>
        <v>18</v>
      </c>
      <c r="AE132" s="72">
        <f t="shared" si="69"/>
        <v>129</v>
      </c>
      <c r="AF132" s="72" t="str">
        <f t="shared" si="70"/>
        <v>Муниципальное казённое общеобразовательное учреждение «Староюгинская основная общеобразовательная школа»</v>
      </c>
      <c r="AG132" s="72">
        <f>'Рейтинговая таблица организаций'!AR132</f>
        <v>100</v>
      </c>
      <c r="AH132" s="72">
        <f>'Рейтинговая таблица организаций'!AS132</f>
        <v>100</v>
      </c>
      <c r="AI132" s="72">
        <f>'Рейтинговая таблица организаций'!AT132</f>
        <v>100</v>
      </c>
      <c r="AJ132" s="72">
        <f>'Рейтинговая таблица организаций'!AU132</f>
        <v>100</v>
      </c>
      <c r="AK132" s="72" t="str">
        <f t="shared" si="71"/>
        <v>1-274</v>
      </c>
      <c r="AL132" s="72">
        <f t="shared" ref="AL132:AL195" si="83">RANK(AJ132,AJ$4:AJ$277)</f>
        <v>1</v>
      </c>
      <c r="AM132" s="72">
        <f t="shared" ref="AM132:AM195" si="84">COUNTIF(AL$4:AL$277,AL132)</f>
        <v>274</v>
      </c>
      <c r="AN132" s="72">
        <f>'бланки '!D134</f>
        <v>129</v>
      </c>
      <c r="AO132" s="72" t="str">
        <f t="shared" si="72"/>
        <v>Муниципальное казённое общеобразовательное учреждение «Староюгинская основная общеобразовательная школа»</v>
      </c>
      <c r="AP132" s="72">
        <f>'Рейтинговая таблица организаций'!BB132</f>
        <v>100</v>
      </c>
      <c r="AQ132" s="72">
        <f>'Рейтинговая таблица организаций'!BC132</f>
        <v>100</v>
      </c>
      <c r="AR132" s="72">
        <f>'Рейтинговая таблица организаций'!BD132</f>
        <v>100</v>
      </c>
      <c r="AS132" s="72">
        <f>'Рейтинговая таблица организаций'!BE132</f>
        <v>100</v>
      </c>
      <c r="AT132" s="72" t="str">
        <f t="shared" si="73"/>
        <v>1-274</v>
      </c>
      <c r="AU132" s="72">
        <f t="shared" ref="AU132:AU195" si="85">RANK(AS132,AS$4:AS$277)</f>
        <v>1</v>
      </c>
      <c r="AV132" s="72">
        <f t="shared" ref="AV132:AV195" si="86">COUNTIF(AU$4:AU$277,AU132)</f>
        <v>274</v>
      </c>
      <c r="AW132" s="75" t="str">
        <f t="shared" si="74"/>
        <v>Каргасокский район</v>
      </c>
      <c r="AX132" s="72">
        <f t="shared" si="75"/>
        <v>129</v>
      </c>
      <c r="AY132" s="72" t="str">
        <f t="shared" si="76"/>
        <v>Муниципальное казённое общеобразовательное учреждение «Староюгинская основная общеобразовательная школа»</v>
      </c>
      <c r="AZ132" s="72">
        <f>'Рейтинговая таблица организаций'!BF132</f>
        <v>96.4</v>
      </c>
      <c r="BA132" s="72" t="str">
        <f t="shared" si="59"/>
        <v>49-66</v>
      </c>
      <c r="BB132" s="72">
        <f t="shared" ref="BB132:BB195" si="87">RANK(AZ132,AZ$4:AZ$277)</f>
        <v>49</v>
      </c>
      <c r="BC132" s="72">
        <f t="shared" ref="BC132:BC195" si="88">COUNTIF(AZ$4:AZ$277,AZ132)</f>
        <v>18</v>
      </c>
    </row>
    <row r="133" spans="1:55">
      <c r="A133" s="72">
        <f>'бланки '!D135</f>
        <v>130</v>
      </c>
      <c r="B133" s="73" t="str">
        <f>'Рейтинговая таблица организаций'!B133</f>
        <v>Муниципальное казённое общеобразовательное учреждение "Вертикосская средняя общеобразовательная школа"</v>
      </c>
      <c r="C133" s="73" t="str">
        <f>'бланки '!A135</f>
        <v>Каргасокский район</v>
      </c>
      <c r="D133" s="72">
        <f>'Рейтинговая таблица организаций'!C133</f>
        <v>36</v>
      </c>
      <c r="E133" s="72">
        <f t="shared" si="60"/>
        <v>130</v>
      </c>
      <c r="F133" s="72" t="str">
        <f t="shared" si="61"/>
        <v>Муниципальное казённое общеобразовательное учреждение "Вертикосская средняя общеобразовательная школа"</v>
      </c>
      <c r="G133" s="72">
        <f>'Рейтинговая таблица организаций'!Q133</f>
        <v>100</v>
      </c>
      <c r="H133" s="72">
        <f>'Рейтинговая таблица организаций'!R133</f>
        <v>100</v>
      </c>
      <c r="I133" s="72">
        <f>'Рейтинговая таблица организаций'!S133</f>
        <v>100</v>
      </c>
      <c r="J133" s="72">
        <f>'Рейтинговая таблица организаций'!T133</f>
        <v>100</v>
      </c>
      <c r="K133" s="72" t="str">
        <f t="shared" si="62"/>
        <v>1-274</v>
      </c>
      <c r="L133" s="72">
        <f t="shared" si="77"/>
        <v>1</v>
      </c>
      <c r="M133" s="72">
        <f t="shared" si="78"/>
        <v>274</v>
      </c>
      <c r="N133" s="72">
        <f t="shared" si="63"/>
        <v>130</v>
      </c>
      <c r="O133" s="72" t="str">
        <f t="shared" si="64"/>
        <v>Муниципальное казённое общеобразовательное учреждение "Вертикосская средняя общеобразовательная школа"</v>
      </c>
      <c r="P133" s="72">
        <f>'Рейтинговая таблица организаций'!Z133</f>
        <v>100</v>
      </c>
      <c r="Q133" s="72">
        <f>'Рейтинговая таблица организаций'!AB133</f>
        <v>100</v>
      </c>
      <c r="R133" s="72">
        <f>'Рейтинговая таблица организаций'!AC133</f>
        <v>100</v>
      </c>
      <c r="S133" s="72" t="str">
        <f t="shared" si="65"/>
        <v>1-274</v>
      </c>
      <c r="T133" s="72">
        <f t="shared" si="79"/>
        <v>1</v>
      </c>
      <c r="U133" s="72">
        <f t="shared" si="80"/>
        <v>274</v>
      </c>
      <c r="V133" s="72">
        <f t="shared" si="66"/>
        <v>130</v>
      </c>
      <c r="W133" s="72" t="str">
        <f t="shared" si="67"/>
        <v>Муниципальное казённое общеобразовательное учреждение "Вертикосская средняя общеобразовательная школа"</v>
      </c>
      <c r="X133" s="72">
        <f>'Рейтинговая таблица организаций'!AH133</f>
        <v>40</v>
      </c>
      <c r="Y133" s="72">
        <f>'Рейтинговая таблица организаций'!AI133</f>
        <v>100</v>
      </c>
      <c r="Z133" s="74">
        <f>'Рейтинговая таблица организаций'!AJ133</f>
        <v>100</v>
      </c>
      <c r="AA133" s="72">
        <f>'Рейтинговая таблица организаций'!AK133</f>
        <v>82</v>
      </c>
      <c r="AB133" s="72" t="str">
        <f t="shared" si="68"/>
        <v>49-66</v>
      </c>
      <c r="AC133" s="72">
        <f t="shared" si="81"/>
        <v>49</v>
      </c>
      <c r="AD133" s="72">
        <f t="shared" si="82"/>
        <v>18</v>
      </c>
      <c r="AE133" s="72">
        <f t="shared" si="69"/>
        <v>130</v>
      </c>
      <c r="AF133" s="72" t="str">
        <f t="shared" si="70"/>
        <v>Муниципальное казённое общеобразовательное учреждение "Вертикосская средняя общеобразовательная школа"</v>
      </c>
      <c r="AG133" s="72">
        <f>'Рейтинговая таблица организаций'!AR133</f>
        <v>100</v>
      </c>
      <c r="AH133" s="72">
        <f>'Рейтинговая таблица организаций'!AS133</f>
        <v>100</v>
      </c>
      <c r="AI133" s="72">
        <f>'Рейтинговая таблица организаций'!AT133</f>
        <v>100</v>
      </c>
      <c r="AJ133" s="72">
        <f>'Рейтинговая таблица организаций'!AU133</f>
        <v>100</v>
      </c>
      <c r="AK133" s="72" t="str">
        <f t="shared" si="71"/>
        <v>1-274</v>
      </c>
      <c r="AL133" s="72">
        <f t="shared" si="83"/>
        <v>1</v>
      </c>
      <c r="AM133" s="72">
        <f t="shared" si="84"/>
        <v>274</v>
      </c>
      <c r="AN133" s="72">
        <f>'бланки '!D135</f>
        <v>130</v>
      </c>
      <c r="AO133" s="72" t="str">
        <f t="shared" si="72"/>
        <v>Муниципальное казённое общеобразовательное учреждение "Вертикосская средняя общеобразовательная школа"</v>
      </c>
      <c r="AP133" s="72">
        <f>'Рейтинговая таблица организаций'!BB133</f>
        <v>100</v>
      </c>
      <c r="AQ133" s="72">
        <f>'Рейтинговая таблица организаций'!BC133</f>
        <v>100</v>
      </c>
      <c r="AR133" s="72">
        <f>'Рейтинговая таблица организаций'!BD133</f>
        <v>100</v>
      </c>
      <c r="AS133" s="72">
        <f>'Рейтинговая таблица организаций'!BE133</f>
        <v>100</v>
      </c>
      <c r="AT133" s="72" t="str">
        <f t="shared" si="73"/>
        <v>1-274</v>
      </c>
      <c r="AU133" s="72">
        <f t="shared" si="85"/>
        <v>1</v>
      </c>
      <c r="AV133" s="72">
        <f t="shared" si="86"/>
        <v>274</v>
      </c>
      <c r="AW133" s="75" t="str">
        <f t="shared" si="74"/>
        <v>Каргасокский район</v>
      </c>
      <c r="AX133" s="72">
        <f t="shared" si="75"/>
        <v>130</v>
      </c>
      <c r="AY133" s="72" t="str">
        <f t="shared" si="76"/>
        <v>Муниципальное казённое общеобразовательное учреждение "Вертикосская средняя общеобразовательная школа"</v>
      </c>
      <c r="AZ133" s="72">
        <f>'Рейтинговая таблица организаций'!BF133</f>
        <v>96.4</v>
      </c>
      <c r="BA133" s="72" t="str">
        <f t="shared" ref="BA133:BA196" si="89">IF(BC133=1,TEXT(BB133,0),CONCATENATE(BB133,"-",BB133+BC133-1))</f>
        <v>49-66</v>
      </c>
      <c r="BB133" s="72">
        <f t="shared" si="87"/>
        <v>49</v>
      </c>
      <c r="BC133" s="72">
        <f t="shared" si="88"/>
        <v>18</v>
      </c>
    </row>
    <row r="134" spans="1:55">
      <c r="A134" s="72">
        <f>'бланки '!D136</f>
        <v>131</v>
      </c>
      <c r="B134" s="73" t="str">
        <f>'Рейтинговая таблица организаций'!B134</f>
        <v>Муниципальное бюджетное общеобразовательное учреждение «Каргасокская средняя общеобразовательная школа №2»</v>
      </c>
      <c r="C134" s="73" t="str">
        <f>'бланки '!A136</f>
        <v>Каргасокский район</v>
      </c>
      <c r="D134" s="72">
        <f>'Рейтинговая таблица организаций'!C134</f>
        <v>329</v>
      </c>
      <c r="E134" s="72">
        <f t="shared" si="60"/>
        <v>131</v>
      </c>
      <c r="F134" s="72" t="str">
        <f t="shared" si="61"/>
        <v>Муниципальное бюджетное общеобразовательное учреждение «Каргасокская средняя общеобразовательная школа №2»</v>
      </c>
      <c r="G134" s="72">
        <f>'Рейтинговая таблица организаций'!Q134</f>
        <v>100</v>
      </c>
      <c r="H134" s="72">
        <f>'Рейтинговая таблица организаций'!R134</f>
        <v>100</v>
      </c>
      <c r="I134" s="72">
        <f>'Рейтинговая таблица организаций'!S134</f>
        <v>100</v>
      </c>
      <c r="J134" s="72">
        <f>'Рейтинговая таблица организаций'!T134</f>
        <v>100</v>
      </c>
      <c r="K134" s="72" t="str">
        <f t="shared" si="62"/>
        <v>1-274</v>
      </c>
      <c r="L134" s="72">
        <f t="shared" si="77"/>
        <v>1</v>
      </c>
      <c r="M134" s="72">
        <f t="shared" si="78"/>
        <v>274</v>
      </c>
      <c r="N134" s="72">
        <f t="shared" si="63"/>
        <v>131</v>
      </c>
      <c r="O134" s="72" t="str">
        <f t="shared" si="64"/>
        <v>Муниципальное бюджетное общеобразовательное учреждение «Каргасокская средняя общеобразовательная школа №2»</v>
      </c>
      <c r="P134" s="72">
        <f>'Рейтинговая таблица организаций'!Z134</f>
        <v>100</v>
      </c>
      <c r="Q134" s="72">
        <f>'Рейтинговая таблица организаций'!AB134</f>
        <v>100</v>
      </c>
      <c r="R134" s="72">
        <f>'Рейтинговая таблица организаций'!AC134</f>
        <v>100</v>
      </c>
      <c r="S134" s="72" t="str">
        <f t="shared" si="65"/>
        <v>1-274</v>
      </c>
      <c r="T134" s="72">
        <f t="shared" si="79"/>
        <v>1</v>
      </c>
      <c r="U134" s="72">
        <f t="shared" si="80"/>
        <v>274</v>
      </c>
      <c r="V134" s="72">
        <f t="shared" si="66"/>
        <v>131</v>
      </c>
      <c r="W134" s="72" t="str">
        <f t="shared" si="67"/>
        <v>Муниципальное бюджетное общеобразовательное учреждение «Каргасокская средняя общеобразовательная школа №2»</v>
      </c>
      <c r="X134" s="72">
        <f>'Рейтинговая таблица организаций'!AH134</f>
        <v>40</v>
      </c>
      <c r="Y134" s="72">
        <f>'Рейтинговая таблица организаций'!AI134</f>
        <v>60</v>
      </c>
      <c r="Z134" s="74">
        <f>'Рейтинговая таблица организаций'!AJ134</f>
        <v>100</v>
      </c>
      <c r="AA134" s="72">
        <f>'Рейтинговая таблица организаций'!AK134</f>
        <v>66</v>
      </c>
      <c r="AB134" s="72" t="str">
        <f t="shared" si="68"/>
        <v>174-198</v>
      </c>
      <c r="AC134" s="72">
        <f t="shared" si="81"/>
        <v>174</v>
      </c>
      <c r="AD134" s="72">
        <f t="shared" si="82"/>
        <v>25</v>
      </c>
      <c r="AE134" s="72">
        <f t="shared" si="69"/>
        <v>131</v>
      </c>
      <c r="AF134" s="72" t="str">
        <f t="shared" si="70"/>
        <v>Муниципальное бюджетное общеобразовательное учреждение «Каргасокская средняя общеобразовательная школа №2»</v>
      </c>
      <c r="AG134" s="72">
        <f>'Рейтинговая таблица организаций'!AR134</f>
        <v>100</v>
      </c>
      <c r="AH134" s="72">
        <f>'Рейтинговая таблица организаций'!AS134</f>
        <v>100</v>
      </c>
      <c r="AI134" s="72">
        <f>'Рейтинговая таблица организаций'!AT134</f>
        <v>100</v>
      </c>
      <c r="AJ134" s="72">
        <f>'Рейтинговая таблица организаций'!AU134</f>
        <v>100</v>
      </c>
      <c r="AK134" s="72" t="str">
        <f t="shared" si="71"/>
        <v>1-274</v>
      </c>
      <c r="AL134" s="72">
        <f t="shared" si="83"/>
        <v>1</v>
      </c>
      <c r="AM134" s="72">
        <f t="shared" si="84"/>
        <v>274</v>
      </c>
      <c r="AN134" s="72">
        <f>'бланки '!D136</f>
        <v>131</v>
      </c>
      <c r="AO134" s="72" t="str">
        <f t="shared" si="72"/>
        <v>Муниципальное бюджетное общеобразовательное учреждение «Каргасокская средняя общеобразовательная школа №2»</v>
      </c>
      <c r="AP134" s="72">
        <f>'Рейтинговая таблица организаций'!BB134</f>
        <v>100</v>
      </c>
      <c r="AQ134" s="72">
        <f>'Рейтинговая таблица организаций'!BC134</f>
        <v>100</v>
      </c>
      <c r="AR134" s="72">
        <f>'Рейтинговая таблица организаций'!BD134</f>
        <v>100</v>
      </c>
      <c r="AS134" s="72">
        <f>'Рейтинговая таблица организаций'!BE134</f>
        <v>100</v>
      </c>
      <c r="AT134" s="72" t="str">
        <f t="shared" si="73"/>
        <v>1-274</v>
      </c>
      <c r="AU134" s="72">
        <f t="shared" si="85"/>
        <v>1</v>
      </c>
      <c r="AV134" s="72">
        <f t="shared" si="86"/>
        <v>274</v>
      </c>
      <c r="AW134" s="75" t="str">
        <f t="shared" si="74"/>
        <v>Каргасокский район</v>
      </c>
      <c r="AX134" s="72">
        <f t="shared" si="75"/>
        <v>131</v>
      </c>
      <c r="AY134" s="72" t="str">
        <f t="shared" si="76"/>
        <v>Муниципальное бюджетное общеобразовательное учреждение «Каргасокская средняя общеобразовательная школа №2»</v>
      </c>
      <c r="AZ134" s="72">
        <f>'Рейтинговая таблица организаций'!BF134</f>
        <v>93.2</v>
      </c>
      <c r="BA134" s="72" t="str">
        <f t="shared" si="89"/>
        <v>174-198</v>
      </c>
      <c r="BB134" s="72">
        <f t="shared" si="87"/>
        <v>174</v>
      </c>
      <c r="BC134" s="72">
        <f t="shared" si="88"/>
        <v>25</v>
      </c>
    </row>
    <row r="135" spans="1:55">
      <c r="A135" s="72">
        <f>'бланки '!D137</f>
        <v>132</v>
      </c>
      <c r="B135" s="73" t="str">
        <f>'Рейтинговая таблица организаций'!B135</f>
        <v>Муниципальное казённое общеобразовательное учреждение «Тымская основная общеобразовательная школа»</v>
      </c>
      <c r="C135" s="73" t="str">
        <f>'бланки '!A137</f>
        <v>Каргасокский район</v>
      </c>
      <c r="D135" s="72">
        <f>'Рейтинговая таблица организаций'!C135</f>
        <v>8</v>
      </c>
      <c r="E135" s="72">
        <f t="shared" si="60"/>
        <v>132</v>
      </c>
      <c r="F135" s="72" t="str">
        <f t="shared" si="61"/>
        <v>Муниципальное казённое общеобразовательное учреждение «Тымская основная общеобразовательная школа»</v>
      </c>
      <c r="G135" s="72">
        <f>'Рейтинговая таблица организаций'!Q135</f>
        <v>100</v>
      </c>
      <c r="H135" s="72">
        <f>'Рейтинговая таблица организаций'!R135</f>
        <v>100</v>
      </c>
      <c r="I135" s="72">
        <f>'Рейтинговая таблица организаций'!S135</f>
        <v>100</v>
      </c>
      <c r="J135" s="72">
        <f>'Рейтинговая таблица организаций'!T135</f>
        <v>100</v>
      </c>
      <c r="K135" s="72" t="str">
        <f t="shared" si="62"/>
        <v>1-274</v>
      </c>
      <c r="L135" s="72">
        <f t="shared" si="77"/>
        <v>1</v>
      </c>
      <c r="M135" s="72">
        <f t="shared" si="78"/>
        <v>274</v>
      </c>
      <c r="N135" s="72">
        <f t="shared" si="63"/>
        <v>132</v>
      </c>
      <c r="O135" s="72" t="str">
        <f t="shared" si="64"/>
        <v>Муниципальное казённое общеобразовательное учреждение «Тымская основная общеобразовательная школа»</v>
      </c>
      <c r="P135" s="72">
        <f>'Рейтинговая таблица организаций'!Z135</f>
        <v>100</v>
      </c>
      <c r="Q135" s="72">
        <f>'Рейтинговая таблица организаций'!AB135</f>
        <v>100</v>
      </c>
      <c r="R135" s="72">
        <f>'Рейтинговая таблица организаций'!AC135</f>
        <v>100</v>
      </c>
      <c r="S135" s="72" t="str">
        <f t="shared" si="65"/>
        <v>1-274</v>
      </c>
      <c r="T135" s="72">
        <f t="shared" si="79"/>
        <v>1</v>
      </c>
      <c r="U135" s="72">
        <f t="shared" si="80"/>
        <v>274</v>
      </c>
      <c r="V135" s="72">
        <f t="shared" si="66"/>
        <v>132</v>
      </c>
      <c r="W135" s="72" t="str">
        <f t="shared" si="67"/>
        <v>Муниципальное казённое общеобразовательное учреждение «Тымская основная общеобразовательная школа»</v>
      </c>
      <c r="X135" s="72">
        <f>'Рейтинговая таблица организаций'!AH135</f>
        <v>40</v>
      </c>
      <c r="Y135" s="72">
        <f>'Рейтинговая таблица организаций'!AI135</f>
        <v>80</v>
      </c>
      <c r="Z135" s="74">
        <f>'Рейтинговая таблица организаций'!AJ135</f>
        <v>100</v>
      </c>
      <c r="AA135" s="72">
        <f>'Рейтинговая таблица организаций'!AK135</f>
        <v>74</v>
      </c>
      <c r="AB135" s="72" t="str">
        <f t="shared" si="68"/>
        <v>108-122</v>
      </c>
      <c r="AC135" s="72">
        <f t="shared" si="81"/>
        <v>108</v>
      </c>
      <c r="AD135" s="72">
        <f t="shared" si="82"/>
        <v>15</v>
      </c>
      <c r="AE135" s="72">
        <f t="shared" si="69"/>
        <v>132</v>
      </c>
      <c r="AF135" s="72" t="str">
        <f t="shared" si="70"/>
        <v>Муниципальное казённое общеобразовательное учреждение «Тымская основная общеобразовательная школа»</v>
      </c>
      <c r="AG135" s="72">
        <f>'Рейтинговая таблица организаций'!AR135</f>
        <v>100</v>
      </c>
      <c r="AH135" s="72">
        <f>'Рейтинговая таблица организаций'!AS135</f>
        <v>100</v>
      </c>
      <c r="AI135" s="72">
        <f>'Рейтинговая таблица организаций'!AT135</f>
        <v>100</v>
      </c>
      <c r="AJ135" s="72">
        <f>'Рейтинговая таблица организаций'!AU135</f>
        <v>100</v>
      </c>
      <c r="AK135" s="72" t="str">
        <f t="shared" si="71"/>
        <v>1-274</v>
      </c>
      <c r="AL135" s="72">
        <f t="shared" si="83"/>
        <v>1</v>
      </c>
      <c r="AM135" s="72">
        <f t="shared" si="84"/>
        <v>274</v>
      </c>
      <c r="AN135" s="72">
        <f>'бланки '!D137</f>
        <v>132</v>
      </c>
      <c r="AO135" s="72" t="str">
        <f t="shared" si="72"/>
        <v>Муниципальное казённое общеобразовательное учреждение «Тымская основная общеобразовательная школа»</v>
      </c>
      <c r="AP135" s="72">
        <f>'Рейтинговая таблица организаций'!BB135</f>
        <v>100</v>
      </c>
      <c r="AQ135" s="72">
        <f>'Рейтинговая таблица организаций'!BC135</f>
        <v>100</v>
      </c>
      <c r="AR135" s="72">
        <f>'Рейтинговая таблица организаций'!BD135</f>
        <v>100</v>
      </c>
      <c r="AS135" s="72">
        <f>'Рейтинговая таблица организаций'!BE135</f>
        <v>100</v>
      </c>
      <c r="AT135" s="72" t="str">
        <f t="shared" si="73"/>
        <v>1-274</v>
      </c>
      <c r="AU135" s="72">
        <f t="shared" si="85"/>
        <v>1</v>
      </c>
      <c r="AV135" s="72">
        <f t="shared" si="86"/>
        <v>274</v>
      </c>
      <c r="AW135" s="75" t="str">
        <f t="shared" si="74"/>
        <v>Каргасокский район</v>
      </c>
      <c r="AX135" s="72">
        <f t="shared" si="75"/>
        <v>132</v>
      </c>
      <c r="AY135" s="72" t="str">
        <f t="shared" si="76"/>
        <v>Муниципальное казённое общеобразовательное учреждение «Тымская основная общеобразовательная школа»</v>
      </c>
      <c r="AZ135" s="72">
        <f>'Рейтинговая таблица организаций'!BF135</f>
        <v>94.8</v>
      </c>
      <c r="BA135" s="72" t="str">
        <f t="shared" si="89"/>
        <v>108-122</v>
      </c>
      <c r="BB135" s="72">
        <f t="shared" si="87"/>
        <v>108</v>
      </c>
      <c r="BC135" s="72">
        <f t="shared" si="88"/>
        <v>15</v>
      </c>
    </row>
    <row r="136" spans="1:55">
      <c r="A136" s="72">
        <f>'бланки '!D138</f>
        <v>133</v>
      </c>
      <c r="B136" s="73" t="str">
        <f>'Рейтинговая таблица организаций'!B136</f>
        <v>Муниципальное казённое общеобразовательное учреждение «Усть-Тымская основная общеобразовательная школа»</v>
      </c>
      <c r="C136" s="73" t="str">
        <f>'бланки '!A138</f>
        <v>Каргасокский район</v>
      </c>
      <c r="D136" s="72">
        <f>'Рейтинговая таблица организаций'!C136</f>
        <v>20</v>
      </c>
      <c r="E136" s="72">
        <f t="shared" si="60"/>
        <v>133</v>
      </c>
      <c r="F136" s="72" t="str">
        <f t="shared" si="61"/>
        <v>Муниципальное казённое общеобразовательное учреждение «Усть-Тымская основная общеобразовательная школа»</v>
      </c>
      <c r="G136" s="72">
        <f>'Рейтинговая таблица организаций'!Q136</f>
        <v>100</v>
      </c>
      <c r="H136" s="72">
        <f>'Рейтинговая таблица организаций'!R136</f>
        <v>100</v>
      </c>
      <c r="I136" s="72">
        <f>'Рейтинговая таблица организаций'!S136</f>
        <v>100</v>
      </c>
      <c r="J136" s="72">
        <f>'Рейтинговая таблица организаций'!T136</f>
        <v>100</v>
      </c>
      <c r="K136" s="72" t="str">
        <f t="shared" si="62"/>
        <v>1-274</v>
      </c>
      <c r="L136" s="72">
        <f t="shared" si="77"/>
        <v>1</v>
      </c>
      <c r="M136" s="72">
        <f t="shared" si="78"/>
        <v>274</v>
      </c>
      <c r="N136" s="72">
        <f t="shared" si="63"/>
        <v>133</v>
      </c>
      <c r="O136" s="72" t="str">
        <f t="shared" si="64"/>
        <v>Муниципальное казённое общеобразовательное учреждение «Усть-Тымская основная общеобразовательная школа»</v>
      </c>
      <c r="P136" s="72">
        <f>'Рейтинговая таблица организаций'!Z136</f>
        <v>100</v>
      </c>
      <c r="Q136" s="72">
        <f>'Рейтинговая таблица организаций'!AB136</f>
        <v>100</v>
      </c>
      <c r="R136" s="72">
        <f>'Рейтинговая таблица организаций'!AC136</f>
        <v>100</v>
      </c>
      <c r="S136" s="72" t="str">
        <f t="shared" si="65"/>
        <v>1-274</v>
      </c>
      <c r="T136" s="72">
        <f t="shared" si="79"/>
        <v>1</v>
      </c>
      <c r="U136" s="72">
        <f t="shared" si="80"/>
        <v>274</v>
      </c>
      <c r="V136" s="72">
        <f t="shared" si="66"/>
        <v>133</v>
      </c>
      <c r="W136" s="72" t="str">
        <f t="shared" si="67"/>
        <v>Муниципальное казённое общеобразовательное учреждение «Усть-Тымская основная общеобразовательная школа»</v>
      </c>
      <c r="X136" s="72">
        <f>'Рейтинговая таблица организаций'!AH136</f>
        <v>40</v>
      </c>
      <c r="Y136" s="72">
        <f>'Рейтинговая таблица организаций'!AI136</f>
        <v>60</v>
      </c>
      <c r="Z136" s="74">
        <f>'Рейтинговая таблица организаций'!AJ136</f>
        <v>100</v>
      </c>
      <c r="AA136" s="72">
        <f>'Рейтинговая таблица организаций'!AK136</f>
        <v>66</v>
      </c>
      <c r="AB136" s="72" t="str">
        <f t="shared" si="68"/>
        <v>174-198</v>
      </c>
      <c r="AC136" s="72">
        <f t="shared" si="81"/>
        <v>174</v>
      </c>
      <c r="AD136" s="72">
        <f t="shared" si="82"/>
        <v>25</v>
      </c>
      <c r="AE136" s="72">
        <f t="shared" si="69"/>
        <v>133</v>
      </c>
      <c r="AF136" s="72" t="str">
        <f t="shared" si="70"/>
        <v>Муниципальное казённое общеобразовательное учреждение «Усть-Тымская основная общеобразовательная школа»</v>
      </c>
      <c r="AG136" s="72">
        <f>'Рейтинговая таблица организаций'!AR136</f>
        <v>100</v>
      </c>
      <c r="AH136" s="72">
        <f>'Рейтинговая таблица организаций'!AS136</f>
        <v>100</v>
      </c>
      <c r="AI136" s="72">
        <f>'Рейтинговая таблица организаций'!AT136</f>
        <v>100</v>
      </c>
      <c r="AJ136" s="72">
        <f>'Рейтинговая таблица организаций'!AU136</f>
        <v>100</v>
      </c>
      <c r="AK136" s="72" t="str">
        <f t="shared" si="71"/>
        <v>1-274</v>
      </c>
      <c r="AL136" s="72">
        <f t="shared" si="83"/>
        <v>1</v>
      </c>
      <c r="AM136" s="72">
        <f t="shared" si="84"/>
        <v>274</v>
      </c>
      <c r="AN136" s="72">
        <f>'бланки '!D138</f>
        <v>133</v>
      </c>
      <c r="AO136" s="72" t="str">
        <f t="shared" si="72"/>
        <v>Муниципальное казённое общеобразовательное учреждение «Усть-Тымская основная общеобразовательная школа»</v>
      </c>
      <c r="AP136" s="72">
        <f>'Рейтинговая таблица организаций'!BB136</f>
        <v>100</v>
      </c>
      <c r="AQ136" s="72">
        <f>'Рейтинговая таблица организаций'!BC136</f>
        <v>100</v>
      </c>
      <c r="AR136" s="72">
        <f>'Рейтинговая таблица организаций'!BD136</f>
        <v>100</v>
      </c>
      <c r="AS136" s="72">
        <f>'Рейтинговая таблица организаций'!BE136</f>
        <v>100</v>
      </c>
      <c r="AT136" s="72" t="str">
        <f t="shared" si="73"/>
        <v>1-274</v>
      </c>
      <c r="AU136" s="72">
        <f t="shared" si="85"/>
        <v>1</v>
      </c>
      <c r="AV136" s="72">
        <f t="shared" si="86"/>
        <v>274</v>
      </c>
      <c r="AW136" s="75" t="str">
        <f t="shared" si="74"/>
        <v>Каргасокский район</v>
      </c>
      <c r="AX136" s="72">
        <f t="shared" si="75"/>
        <v>133</v>
      </c>
      <c r="AY136" s="72" t="str">
        <f t="shared" si="76"/>
        <v>Муниципальное казённое общеобразовательное учреждение «Усть-Тымская основная общеобразовательная школа»</v>
      </c>
      <c r="AZ136" s="72">
        <f>'Рейтинговая таблица организаций'!BF136</f>
        <v>93.2</v>
      </c>
      <c r="BA136" s="72" t="str">
        <f t="shared" si="89"/>
        <v>174-198</v>
      </c>
      <c r="BB136" s="72">
        <f t="shared" si="87"/>
        <v>174</v>
      </c>
      <c r="BC136" s="72">
        <f t="shared" si="88"/>
        <v>25</v>
      </c>
    </row>
    <row r="137" spans="1:55">
      <c r="A137" s="72">
        <f>'бланки '!D139</f>
        <v>134</v>
      </c>
      <c r="B137" s="73" t="str">
        <f>'Рейтинговая таблица организаций'!B137</f>
        <v>Муниципальное бюджетное общеобразовательное учреждение Каргасокская средняя общеобразовательная школа-интернат №1</v>
      </c>
      <c r="C137" s="73" t="str">
        <f>'бланки '!A139</f>
        <v>Каргасокский район</v>
      </c>
      <c r="D137" s="72">
        <f>'Рейтинговая таблица организаций'!C137</f>
        <v>573</v>
      </c>
      <c r="E137" s="72">
        <f t="shared" si="60"/>
        <v>134</v>
      </c>
      <c r="F137" s="72" t="str">
        <f t="shared" si="61"/>
        <v>Муниципальное бюджетное общеобразовательное учреждение Каргасокская средняя общеобразовательная школа-интернат №1</v>
      </c>
      <c r="G137" s="72">
        <f>'Рейтинговая таблица организаций'!Q137</f>
        <v>100</v>
      </c>
      <c r="H137" s="72">
        <f>'Рейтинговая таблица организаций'!R137</f>
        <v>100</v>
      </c>
      <c r="I137" s="72">
        <f>'Рейтинговая таблица организаций'!S137</f>
        <v>100</v>
      </c>
      <c r="J137" s="72">
        <f>'Рейтинговая таблица организаций'!T137</f>
        <v>100</v>
      </c>
      <c r="K137" s="72" t="str">
        <f t="shared" si="62"/>
        <v>1-274</v>
      </c>
      <c r="L137" s="72">
        <f t="shared" si="77"/>
        <v>1</v>
      </c>
      <c r="M137" s="72">
        <f t="shared" si="78"/>
        <v>274</v>
      </c>
      <c r="N137" s="72">
        <f t="shared" si="63"/>
        <v>134</v>
      </c>
      <c r="O137" s="72" t="str">
        <f t="shared" si="64"/>
        <v>Муниципальное бюджетное общеобразовательное учреждение Каргасокская средняя общеобразовательная школа-интернат №1</v>
      </c>
      <c r="P137" s="72">
        <f>'Рейтинговая таблица организаций'!Z137</f>
        <v>100</v>
      </c>
      <c r="Q137" s="72">
        <f>'Рейтинговая таблица организаций'!AB137</f>
        <v>100</v>
      </c>
      <c r="R137" s="72">
        <f>'Рейтинговая таблица организаций'!AC137</f>
        <v>100</v>
      </c>
      <c r="S137" s="72" t="str">
        <f t="shared" si="65"/>
        <v>1-274</v>
      </c>
      <c r="T137" s="72">
        <f t="shared" si="79"/>
        <v>1</v>
      </c>
      <c r="U137" s="72">
        <f t="shared" si="80"/>
        <v>274</v>
      </c>
      <c r="V137" s="72">
        <f t="shared" si="66"/>
        <v>134</v>
      </c>
      <c r="W137" s="72" t="str">
        <f t="shared" si="67"/>
        <v>Муниципальное бюджетное общеобразовательное учреждение Каргасокская средняя общеобразовательная школа-интернат №1</v>
      </c>
      <c r="X137" s="72">
        <f>'Рейтинговая таблица организаций'!AH137</f>
        <v>60</v>
      </c>
      <c r="Y137" s="72">
        <f>'Рейтинговая таблица организаций'!AI137</f>
        <v>80</v>
      </c>
      <c r="Z137" s="74">
        <f>'Рейтинговая таблица организаций'!AJ137</f>
        <v>100</v>
      </c>
      <c r="AA137" s="72">
        <f>'Рейтинговая таблица организаций'!AK137</f>
        <v>80</v>
      </c>
      <c r="AB137" s="72" t="str">
        <f t="shared" si="68"/>
        <v>67-84</v>
      </c>
      <c r="AC137" s="72">
        <f t="shared" si="81"/>
        <v>67</v>
      </c>
      <c r="AD137" s="72">
        <f t="shared" si="82"/>
        <v>18</v>
      </c>
      <c r="AE137" s="72">
        <f t="shared" si="69"/>
        <v>134</v>
      </c>
      <c r="AF137" s="72" t="str">
        <f t="shared" si="70"/>
        <v>Муниципальное бюджетное общеобразовательное учреждение Каргасокская средняя общеобразовательная школа-интернат №1</v>
      </c>
      <c r="AG137" s="72">
        <f>'Рейтинговая таблица организаций'!AR137</f>
        <v>100</v>
      </c>
      <c r="AH137" s="72">
        <f>'Рейтинговая таблица организаций'!AS137</f>
        <v>100</v>
      </c>
      <c r="AI137" s="72">
        <f>'Рейтинговая таблица организаций'!AT137</f>
        <v>100</v>
      </c>
      <c r="AJ137" s="72">
        <f>'Рейтинговая таблица организаций'!AU137</f>
        <v>100</v>
      </c>
      <c r="AK137" s="72" t="str">
        <f t="shared" si="71"/>
        <v>1-274</v>
      </c>
      <c r="AL137" s="72">
        <f t="shared" si="83"/>
        <v>1</v>
      </c>
      <c r="AM137" s="72">
        <f t="shared" si="84"/>
        <v>274</v>
      </c>
      <c r="AN137" s="72">
        <f>'бланки '!D139</f>
        <v>134</v>
      </c>
      <c r="AO137" s="72" t="str">
        <f t="shared" si="72"/>
        <v>Муниципальное бюджетное общеобразовательное учреждение Каргасокская средняя общеобразовательная школа-интернат №1</v>
      </c>
      <c r="AP137" s="72">
        <f>'Рейтинговая таблица организаций'!BB137</f>
        <v>100</v>
      </c>
      <c r="AQ137" s="72">
        <f>'Рейтинговая таблица организаций'!BC137</f>
        <v>100</v>
      </c>
      <c r="AR137" s="72">
        <f>'Рейтинговая таблица организаций'!BD137</f>
        <v>100</v>
      </c>
      <c r="AS137" s="72">
        <f>'Рейтинговая таблица организаций'!BE137</f>
        <v>100</v>
      </c>
      <c r="AT137" s="72" t="str">
        <f t="shared" si="73"/>
        <v>1-274</v>
      </c>
      <c r="AU137" s="72">
        <f t="shared" si="85"/>
        <v>1</v>
      </c>
      <c r="AV137" s="72">
        <f t="shared" si="86"/>
        <v>274</v>
      </c>
      <c r="AW137" s="75" t="str">
        <f t="shared" si="74"/>
        <v>Каргасокский район</v>
      </c>
      <c r="AX137" s="72">
        <f t="shared" si="75"/>
        <v>134</v>
      </c>
      <c r="AY137" s="72" t="str">
        <f t="shared" si="76"/>
        <v>Муниципальное бюджетное общеобразовательное учреждение Каргасокская средняя общеобразовательная школа-интернат №1</v>
      </c>
      <c r="AZ137" s="72">
        <f>'Рейтинговая таблица организаций'!BF137</f>
        <v>96</v>
      </c>
      <c r="BA137" s="72" t="str">
        <f t="shared" si="89"/>
        <v>67-84</v>
      </c>
      <c r="BB137" s="72">
        <f t="shared" si="87"/>
        <v>67</v>
      </c>
      <c r="BC137" s="72">
        <f t="shared" si="88"/>
        <v>18</v>
      </c>
    </row>
    <row r="138" spans="1:55">
      <c r="A138" s="72">
        <f>'бланки '!D140</f>
        <v>135</v>
      </c>
      <c r="B138" s="73" t="str">
        <f>'Рейтинговая таблица организаций'!B138</f>
        <v>Муниципальное казённое общеобразовательное учреждение «Павловская основная общеобразовательная школа»</v>
      </c>
      <c r="C138" s="73" t="str">
        <f>'бланки '!A140</f>
        <v>Каргасокский район</v>
      </c>
      <c r="D138" s="72">
        <f>'Рейтинговая таблица организаций'!C138</f>
        <v>37</v>
      </c>
      <c r="E138" s="72">
        <f t="shared" si="60"/>
        <v>135</v>
      </c>
      <c r="F138" s="72" t="str">
        <f t="shared" si="61"/>
        <v>Муниципальное казённое общеобразовательное учреждение «Павловская основная общеобразовательная школа»</v>
      </c>
      <c r="G138" s="72">
        <f>'Рейтинговая таблица организаций'!Q138</f>
        <v>100</v>
      </c>
      <c r="H138" s="72">
        <f>'Рейтинговая таблица организаций'!R138</f>
        <v>100</v>
      </c>
      <c r="I138" s="72">
        <f>'Рейтинговая таблица организаций'!S138</f>
        <v>100</v>
      </c>
      <c r="J138" s="72">
        <f>'Рейтинговая таблица организаций'!T138</f>
        <v>100</v>
      </c>
      <c r="K138" s="72" t="str">
        <f t="shared" si="62"/>
        <v>1-274</v>
      </c>
      <c r="L138" s="72">
        <f t="shared" si="77"/>
        <v>1</v>
      </c>
      <c r="M138" s="72">
        <f t="shared" si="78"/>
        <v>274</v>
      </c>
      <c r="N138" s="72">
        <f t="shared" si="63"/>
        <v>135</v>
      </c>
      <c r="O138" s="72" t="str">
        <f t="shared" si="64"/>
        <v>Муниципальное казённое общеобразовательное учреждение «Павловская основная общеобразовательная школа»</v>
      </c>
      <c r="P138" s="72">
        <f>'Рейтинговая таблица организаций'!Z138</f>
        <v>100</v>
      </c>
      <c r="Q138" s="72">
        <f>'Рейтинговая таблица организаций'!AB138</f>
        <v>100</v>
      </c>
      <c r="R138" s="72">
        <f>'Рейтинговая таблица организаций'!AC138</f>
        <v>100</v>
      </c>
      <c r="S138" s="72" t="str">
        <f t="shared" si="65"/>
        <v>1-274</v>
      </c>
      <c r="T138" s="72">
        <f t="shared" si="79"/>
        <v>1</v>
      </c>
      <c r="U138" s="72">
        <f t="shared" si="80"/>
        <v>274</v>
      </c>
      <c r="V138" s="72">
        <f t="shared" si="66"/>
        <v>135</v>
      </c>
      <c r="W138" s="72" t="str">
        <f t="shared" si="67"/>
        <v>Муниципальное казённое общеобразовательное учреждение «Павловская основная общеобразовательная школа»</v>
      </c>
      <c r="X138" s="72">
        <f>'Рейтинговая таблица организаций'!AH138</f>
        <v>20</v>
      </c>
      <c r="Y138" s="72">
        <f>'Рейтинговая таблица организаций'!AI138</f>
        <v>100</v>
      </c>
      <c r="Z138" s="74">
        <f>'Рейтинговая таблица организаций'!AJ138</f>
        <v>100</v>
      </c>
      <c r="AA138" s="72">
        <f>'Рейтинговая таблица организаций'!AK138</f>
        <v>76</v>
      </c>
      <c r="AB138" s="72" t="str">
        <f t="shared" si="68"/>
        <v>97-107</v>
      </c>
      <c r="AC138" s="72">
        <f t="shared" si="81"/>
        <v>97</v>
      </c>
      <c r="AD138" s="72">
        <f t="shared" si="82"/>
        <v>11</v>
      </c>
      <c r="AE138" s="72">
        <f t="shared" si="69"/>
        <v>135</v>
      </c>
      <c r="AF138" s="72" t="str">
        <f t="shared" si="70"/>
        <v>Муниципальное казённое общеобразовательное учреждение «Павловская основная общеобразовательная школа»</v>
      </c>
      <c r="AG138" s="72">
        <f>'Рейтинговая таблица организаций'!AR138</f>
        <v>100</v>
      </c>
      <c r="AH138" s="72">
        <f>'Рейтинговая таблица организаций'!AS138</f>
        <v>100</v>
      </c>
      <c r="AI138" s="72">
        <f>'Рейтинговая таблица организаций'!AT138</f>
        <v>100</v>
      </c>
      <c r="AJ138" s="72">
        <f>'Рейтинговая таблица организаций'!AU138</f>
        <v>100</v>
      </c>
      <c r="AK138" s="72" t="str">
        <f t="shared" si="71"/>
        <v>1-274</v>
      </c>
      <c r="AL138" s="72">
        <f t="shared" si="83"/>
        <v>1</v>
      </c>
      <c r="AM138" s="72">
        <f t="shared" si="84"/>
        <v>274</v>
      </c>
      <c r="AN138" s="72">
        <f>'бланки '!D140</f>
        <v>135</v>
      </c>
      <c r="AO138" s="72" t="str">
        <f t="shared" si="72"/>
        <v>Муниципальное казённое общеобразовательное учреждение «Павловская основная общеобразовательная школа»</v>
      </c>
      <c r="AP138" s="72">
        <f>'Рейтинговая таблица организаций'!BB138</f>
        <v>100</v>
      </c>
      <c r="AQ138" s="72">
        <f>'Рейтинговая таблица организаций'!BC138</f>
        <v>100</v>
      </c>
      <c r="AR138" s="72">
        <f>'Рейтинговая таблица организаций'!BD138</f>
        <v>100</v>
      </c>
      <c r="AS138" s="72">
        <f>'Рейтинговая таблица организаций'!BE138</f>
        <v>100</v>
      </c>
      <c r="AT138" s="72" t="str">
        <f t="shared" si="73"/>
        <v>1-274</v>
      </c>
      <c r="AU138" s="72">
        <f t="shared" si="85"/>
        <v>1</v>
      </c>
      <c r="AV138" s="72">
        <f t="shared" si="86"/>
        <v>274</v>
      </c>
      <c r="AW138" s="75" t="str">
        <f t="shared" si="74"/>
        <v>Каргасокский район</v>
      </c>
      <c r="AX138" s="72">
        <f t="shared" si="75"/>
        <v>135</v>
      </c>
      <c r="AY138" s="72" t="str">
        <f t="shared" si="76"/>
        <v>Муниципальное казённое общеобразовательное учреждение «Павловская основная общеобразовательная школа»</v>
      </c>
      <c r="AZ138" s="72">
        <f>'Рейтинговая таблица организаций'!BF138</f>
        <v>95.2</v>
      </c>
      <c r="BA138" s="72" t="str">
        <f t="shared" si="89"/>
        <v>97-107</v>
      </c>
      <c r="BB138" s="72">
        <f t="shared" si="87"/>
        <v>97</v>
      </c>
      <c r="BC138" s="72">
        <f t="shared" si="88"/>
        <v>11</v>
      </c>
    </row>
    <row r="139" spans="1:55">
      <c r="A139" s="72">
        <f>'бланки '!D141</f>
        <v>136</v>
      </c>
      <c r="B139" s="73" t="str">
        <f>'Рейтинговая таблица организаций'!B139</f>
        <v>Муниципальное казённое общеобразовательное учреждение "Средневасюганская средняя общеобразовательная школа"</v>
      </c>
      <c r="C139" s="73" t="str">
        <f>'бланки '!A141</f>
        <v>Каргасокский район</v>
      </c>
      <c r="D139" s="72">
        <f>'Рейтинговая таблица организаций'!C139</f>
        <v>61</v>
      </c>
      <c r="E139" s="72">
        <f t="shared" si="60"/>
        <v>136</v>
      </c>
      <c r="F139" s="72" t="str">
        <f t="shared" si="61"/>
        <v>Муниципальное казённое общеобразовательное учреждение "Средневасюганская средняя общеобразовательная школа"</v>
      </c>
      <c r="G139" s="72">
        <f>'Рейтинговая таблица организаций'!Q139</f>
        <v>100</v>
      </c>
      <c r="H139" s="72">
        <f>'Рейтинговая таблица организаций'!R139</f>
        <v>100</v>
      </c>
      <c r="I139" s="72">
        <f>'Рейтинговая таблица организаций'!S139</f>
        <v>100</v>
      </c>
      <c r="J139" s="72">
        <f>'Рейтинговая таблица организаций'!T139</f>
        <v>100</v>
      </c>
      <c r="K139" s="72" t="str">
        <f t="shared" si="62"/>
        <v>1-274</v>
      </c>
      <c r="L139" s="72">
        <f t="shared" si="77"/>
        <v>1</v>
      </c>
      <c r="M139" s="72">
        <f t="shared" si="78"/>
        <v>274</v>
      </c>
      <c r="N139" s="72">
        <f t="shared" si="63"/>
        <v>136</v>
      </c>
      <c r="O139" s="72" t="str">
        <f t="shared" si="64"/>
        <v>Муниципальное казённое общеобразовательное учреждение "Средневасюганская средняя общеобразовательная школа"</v>
      </c>
      <c r="P139" s="72">
        <f>'Рейтинговая таблица организаций'!Z139</f>
        <v>100</v>
      </c>
      <c r="Q139" s="72">
        <f>'Рейтинговая таблица организаций'!AB139</f>
        <v>100</v>
      </c>
      <c r="R139" s="72">
        <f>'Рейтинговая таблица организаций'!AC139</f>
        <v>100</v>
      </c>
      <c r="S139" s="72" t="str">
        <f t="shared" si="65"/>
        <v>1-274</v>
      </c>
      <c r="T139" s="72">
        <f t="shared" si="79"/>
        <v>1</v>
      </c>
      <c r="U139" s="72">
        <f t="shared" si="80"/>
        <v>274</v>
      </c>
      <c r="V139" s="72">
        <f t="shared" si="66"/>
        <v>136</v>
      </c>
      <c r="W139" s="72" t="str">
        <f t="shared" si="67"/>
        <v>Муниципальное казённое общеобразовательное учреждение "Средневасюганская средняя общеобразовательная школа"</v>
      </c>
      <c r="X139" s="72">
        <f>'Рейтинговая таблица организаций'!AH139</f>
        <v>60</v>
      </c>
      <c r="Y139" s="72">
        <f>'Рейтинговая таблица организаций'!AI139</f>
        <v>80</v>
      </c>
      <c r="Z139" s="74">
        <f>'Рейтинговая таблица организаций'!AJ139</f>
        <v>100</v>
      </c>
      <c r="AA139" s="72">
        <f>'Рейтинговая таблица организаций'!AK139</f>
        <v>80</v>
      </c>
      <c r="AB139" s="72" t="str">
        <f t="shared" si="68"/>
        <v>67-84</v>
      </c>
      <c r="AC139" s="72">
        <f t="shared" si="81"/>
        <v>67</v>
      </c>
      <c r="AD139" s="72">
        <f t="shared" si="82"/>
        <v>18</v>
      </c>
      <c r="AE139" s="72">
        <f t="shared" si="69"/>
        <v>136</v>
      </c>
      <c r="AF139" s="72" t="str">
        <f t="shared" si="70"/>
        <v>Муниципальное казённое общеобразовательное учреждение "Средневасюганская средняя общеобразовательная школа"</v>
      </c>
      <c r="AG139" s="72">
        <f>'Рейтинговая таблица организаций'!AR139</f>
        <v>100</v>
      </c>
      <c r="AH139" s="72">
        <f>'Рейтинговая таблица организаций'!AS139</f>
        <v>100</v>
      </c>
      <c r="AI139" s="72">
        <f>'Рейтинговая таблица организаций'!AT139</f>
        <v>100</v>
      </c>
      <c r="AJ139" s="72">
        <f>'Рейтинговая таблица организаций'!AU139</f>
        <v>100</v>
      </c>
      <c r="AK139" s="72" t="str">
        <f t="shared" si="71"/>
        <v>1-274</v>
      </c>
      <c r="AL139" s="72">
        <f t="shared" si="83"/>
        <v>1</v>
      </c>
      <c r="AM139" s="72">
        <f t="shared" si="84"/>
        <v>274</v>
      </c>
      <c r="AN139" s="72">
        <f>'бланки '!D141</f>
        <v>136</v>
      </c>
      <c r="AO139" s="72" t="str">
        <f t="shared" si="72"/>
        <v>Муниципальное казённое общеобразовательное учреждение "Средневасюганская средняя общеобразовательная школа"</v>
      </c>
      <c r="AP139" s="72">
        <f>'Рейтинговая таблица организаций'!BB139</f>
        <v>100</v>
      </c>
      <c r="AQ139" s="72">
        <f>'Рейтинговая таблица организаций'!BC139</f>
        <v>100</v>
      </c>
      <c r="AR139" s="72">
        <f>'Рейтинговая таблица организаций'!BD139</f>
        <v>100</v>
      </c>
      <c r="AS139" s="72">
        <f>'Рейтинговая таблица организаций'!BE139</f>
        <v>100</v>
      </c>
      <c r="AT139" s="72" t="str">
        <f t="shared" si="73"/>
        <v>1-274</v>
      </c>
      <c r="AU139" s="72">
        <f t="shared" si="85"/>
        <v>1</v>
      </c>
      <c r="AV139" s="72">
        <f t="shared" si="86"/>
        <v>274</v>
      </c>
      <c r="AW139" s="75" t="str">
        <f t="shared" si="74"/>
        <v>Каргасокский район</v>
      </c>
      <c r="AX139" s="72">
        <f t="shared" si="75"/>
        <v>136</v>
      </c>
      <c r="AY139" s="72" t="str">
        <f t="shared" si="76"/>
        <v>Муниципальное казённое общеобразовательное учреждение "Средневасюганская средняя общеобразовательная школа"</v>
      </c>
      <c r="AZ139" s="72">
        <f>'Рейтинговая таблица организаций'!BF139</f>
        <v>96</v>
      </c>
      <c r="BA139" s="72" t="str">
        <f t="shared" si="89"/>
        <v>67-84</v>
      </c>
      <c r="BB139" s="72">
        <f t="shared" si="87"/>
        <v>67</v>
      </c>
      <c r="BC139" s="72">
        <f t="shared" si="88"/>
        <v>18</v>
      </c>
    </row>
    <row r="140" spans="1:55">
      <c r="A140" s="72">
        <f>'бланки '!D142</f>
        <v>137</v>
      </c>
      <c r="B140" s="73" t="str">
        <f>'Рейтинговая таблица организаций'!B140</f>
        <v>Муниципальное казённое общеобразовательное учреждение «Среднетымская средняя общеобразовательная школа»</v>
      </c>
      <c r="C140" s="73" t="str">
        <f>'бланки '!A142</f>
        <v>Каргасокский район</v>
      </c>
      <c r="D140" s="72">
        <f>'Рейтинговая таблица организаций'!C140</f>
        <v>26</v>
      </c>
      <c r="E140" s="72">
        <f t="shared" si="60"/>
        <v>137</v>
      </c>
      <c r="F140" s="72" t="str">
        <f t="shared" si="61"/>
        <v>Муниципальное казённое общеобразовательное учреждение «Среднетымская средняя общеобразовательная школа»</v>
      </c>
      <c r="G140" s="72">
        <f>'Рейтинговая таблица организаций'!Q140</f>
        <v>100</v>
      </c>
      <c r="H140" s="72">
        <f>'Рейтинговая таблица организаций'!R140</f>
        <v>100</v>
      </c>
      <c r="I140" s="72">
        <f>'Рейтинговая таблица организаций'!S140</f>
        <v>100</v>
      </c>
      <c r="J140" s="72">
        <f>'Рейтинговая таблица организаций'!T140</f>
        <v>100</v>
      </c>
      <c r="K140" s="72" t="str">
        <f t="shared" si="62"/>
        <v>1-274</v>
      </c>
      <c r="L140" s="72">
        <f t="shared" si="77"/>
        <v>1</v>
      </c>
      <c r="M140" s="72">
        <f t="shared" si="78"/>
        <v>274</v>
      </c>
      <c r="N140" s="72">
        <f t="shared" si="63"/>
        <v>137</v>
      </c>
      <c r="O140" s="72" t="str">
        <f t="shared" si="64"/>
        <v>Муниципальное казённое общеобразовательное учреждение «Среднетымская средняя общеобразовательная школа»</v>
      </c>
      <c r="P140" s="72">
        <f>'Рейтинговая таблица организаций'!Z140</f>
        <v>100</v>
      </c>
      <c r="Q140" s="72">
        <f>'Рейтинговая таблица организаций'!AB140</f>
        <v>100</v>
      </c>
      <c r="R140" s="72">
        <f>'Рейтинговая таблица организаций'!AC140</f>
        <v>100</v>
      </c>
      <c r="S140" s="72" t="str">
        <f t="shared" si="65"/>
        <v>1-274</v>
      </c>
      <c r="T140" s="72">
        <f t="shared" si="79"/>
        <v>1</v>
      </c>
      <c r="U140" s="72">
        <f t="shared" si="80"/>
        <v>274</v>
      </c>
      <c r="V140" s="72">
        <f t="shared" si="66"/>
        <v>137</v>
      </c>
      <c r="W140" s="72" t="str">
        <f t="shared" si="67"/>
        <v>Муниципальное казённое общеобразовательное учреждение «Среднетымская средняя общеобразовательная школа»</v>
      </c>
      <c r="X140" s="72">
        <f>'Рейтинговая таблица организаций'!AH140</f>
        <v>20</v>
      </c>
      <c r="Y140" s="72">
        <f>'Рейтинговая таблица организаций'!AI140</f>
        <v>80</v>
      </c>
      <c r="Z140" s="74">
        <f>'Рейтинговая таблица организаций'!AJ140</f>
        <v>100</v>
      </c>
      <c r="AA140" s="72">
        <f>'Рейтинговая таблица организаций'!AK140</f>
        <v>68</v>
      </c>
      <c r="AB140" s="72" t="str">
        <f t="shared" si="68"/>
        <v>147-173</v>
      </c>
      <c r="AC140" s="72">
        <f t="shared" si="81"/>
        <v>147</v>
      </c>
      <c r="AD140" s="72">
        <f t="shared" si="82"/>
        <v>27</v>
      </c>
      <c r="AE140" s="72">
        <f t="shared" si="69"/>
        <v>137</v>
      </c>
      <c r="AF140" s="72" t="str">
        <f t="shared" si="70"/>
        <v>Муниципальное казённое общеобразовательное учреждение «Среднетымская средняя общеобразовательная школа»</v>
      </c>
      <c r="AG140" s="72">
        <f>'Рейтинговая таблица организаций'!AR140</f>
        <v>100</v>
      </c>
      <c r="AH140" s="72">
        <f>'Рейтинговая таблица организаций'!AS140</f>
        <v>100</v>
      </c>
      <c r="AI140" s="72">
        <f>'Рейтинговая таблица организаций'!AT140</f>
        <v>100</v>
      </c>
      <c r="AJ140" s="72">
        <f>'Рейтинговая таблица организаций'!AU140</f>
        <v>100</v>
      </c>
      <c r="AK140" s="72" t="str">
        <f t="shared" si="71"/>
        <v>1-274</v>
      </c>
      <c r="AL140" s="72">
        <f t="shared" si="83"/>
        <v>1</v>
      </c>
      <c r="AM140" s="72">
        <f t="shared" si="84"/>
        <v>274</v>
      </c>
      <c r="AN140" s="72">
        <f>'бланки '!D142</f>
        <v>137</v>
      </c>
      <c r="AO140" s="72" t="str">
        <f t="shared" si="72"/>
        <v>Муниципальное казённое общеобразовательное учреждение «Среднетымская средняя общеобразовательная школа»</v>
      </c>
      <c r="AP140" s="72">
        <f>'Рейтинговая таблица организаций'!BB140</f>
        <v>100</v>
      </c>
      <c r="AQ140" s="72">
        <f>'Рейтинговая таблица организаций'!BC140</f>
        <v>100</v>
      </c>
      <c r="AR140" s="72">
        <f>'Рейтинговая таблица организаций'!BD140</f>
        <v>100</v>
      </c>
      <c r="AS140" s="72">
        <f>'Рейтинговая таблица организаций'!BE140</f>
        <v>100</v>
      </c>
      <c r="AT140" s="72" t="str">
        <f t="shared" si="73"/>
        <v>1-274</v>
      </c>
      <c r="AU140" s="72">
        <f t="shared" si="85"/>
        <v>1</v>
      </c>
      <c r="AV140" s="72">
        <f t="shared" si="86"/>
        <v>274</v>
      </c>
      <c r="AW140" s="75" t="str">
        <f t="shared" si="74"/>
        <v>Каргасокский район</v>
      </c>
      <c r="AX140" s="72">
        <f t="shared" si="75"/>
        <v>137</v>
      </c>
      <c r="AY140" s="72" t="str">
        <f t="shared" si="76"/>
        <v>Муниципальное казённое общеобразовательное учреждение «Среднетымская средняя общеобразовательная школа»</v>
      </c>
      <c r="AZ140" s="72">
        <f>'Рейтинговая таблица организаций'!BF140</f>
        <v>93.6</v>
      </c>
      <c r="BA140" s="72" t="str">
        <f t="shared" si="89"/>
        <v>147-173</v>
      </c>
      <c r="BB140" s="72">
        <f t="shared" si="87"/>
        <v>147</v>
      </c>
      <c r="BC140" s="72">
        <f t="shared" si="88"/>
        <v>27</v>
      </c>
    </row>
    <row r="141" spans="1:55">
      <c r="A141" s="72">
        <f>'бланки '!D143</f>
        <v>138</v>
      </c>
      <c r="B141" s="73" t="str">
        <f>'Рейтинговая таблица организаций'!B141</f>
        <v>Муниципальное казённое общеобразовательное учреждение «Мыльджинская основная общеобразовательная школа имени Владимира Николаевича Ляшенко»</v>
      </c>
      <c r="C141" s="73" t="str">
        <f>'бланки '!A143</f>
        <v>Каргасокский район</v>
      </c>
      <c r="D141" s="72">
        <f>'Рейтинговая таблица организаций'!C141</f>
        <v>16</v>
      </c>
      <c r="E141" s="72">
        <f t="shared" si="60"/>
        <v>138</v>
      </c>
      <c r="F141" s="72" t="str">
        <f t="shared" si="61"/>
        <v>Муниципальное казённое общеобразовательное учреждение «Мыльджинская основная общеобразовательная школа имени Владимира Николаевича Ляшенко»</v>
      </c>
      <c r="G141" s="72">
        <f>'Рейтинговая таблица организаций'!Q141</f>
        <v>100</v>
      </c>
      <c r="H141" s="72">
        <f>'Рейтинговая таблица организаций'!R141</f>
        <v>100</v>
      </c>
      <c r="I141" s="72">
        <f>'Рейтинговая таблица организаций'!S141</f>
        <v>100</v>
      </c>
      <c r="J141" s="72">
        <f>'Рейтинговая таблица организаций'!T141</f>
        <v>100</v>
      </c>
      <c r="K141" s="72" t="str">
        <f t="shared" si="62"/>
        <v>1-274</v>
      </c>
      <c r="L141" s="72">
        <f t="shared" si="77"/>
        <v>1</v>
      </c>
      <c r="M141" s="72">
        <f t="shared" si="78"/>
        <v>274</v>
      </c>
      <c r="N141" s="72">
        <f t="shared" si="63"/>
        <v>138</v>
      </c>
      <c r="O141" s="72" t="str">
        <f t="shared" si="64"/>
        <v>Муниципальное казённое общеобразовательное учреждение «Мыльджинская основная общеобразовательная школа имени Владимира Николаевича Ляшенко»</v>
      </c>
      <c r="P141" s="72">
        <f>'Рейтинговая таблица организаций'!Z141</f>
        <v>100</v>
      </c>
      <c r="Q141" s="72">
        <f>'Рейтинговая таблица организаций'!AB141</f>
        <v>100</v>
      </c>
      <c r="R141" s="72">
        <f>'Рейтинговая таблица организаций'!AC141</f>
        <v>100</v>
      </c>
      <c r="S141" s="72" t="str">
        <f t="shared" si="65"/>
        <v>1-274</v>
      </c>
      <c r="T141" s="72">
        <f t="shared" si="79"/>
        <v>1</v>
      </c>
      <c r="U141" s="72">
        <f t="shared" si="80"/>
        <v>274</v>
      </c>
      <c r="V141" s="72">
        <f t="shared" si="66"/>
        <v>138</v>
      </c>
      <c r="W141" s="72" t="str">
        <f t="shared" si="67"/>
        <v>Муниципальное казённое общеобразовательное учреждение «Мыльджинская основная общеобразовательная школа имени Владимира Николаевича Ляшенко»</v>
      </c>
      <c r="X141" s="72">
        <f>'Рейтинговая таблица организаций'!AH141</f>
        <v>60</v>
      </c>
      <c r="Y141" s="72">
        <f>'Рейтинговая таблица организаций'!AI141</f>
        <v>80</v>
      </c>
      <c r="Z141" s="74">
        <f>'Рейтинговая таблица организаций'!AJ141</f>
        <v>100</v>
      </c>
      <c r="AA141" s="72">
        <f>'Рейтинговая таблица организаций'!AK141</f>
        <v>80</v>
      </c>
      <c r="AB141" s="72" t="str">
        <f t="shared" si="68"/>
        <v>67-84</v>
      </c>
      <c r="AC141" s="72">
        <f t="shared" si="81"/>
        <v>67</v>
      </c>
      <c r="AD141" s="72">
        <f t="shared" si="82"/>
        <v>18</v>
      </c>
      <c r="AE141" s="72">
        <f t="shared" si="69"/>
        <v>138</v>
      </c>
      <c r="AF141" s="72" t="str">
        <f t="shared" si="70"/>
        <v>Муниципальное казённое общеобразовательное учреждение «Мыльджинская основная общеобразовательная школа имени Владимира Николаевича Ляшенко»</v>
      </c>
      <c r="AG141" s="72">
        <f>'Рейтинговая таблица организаций'!AR141</f>
        <v>100</v>
      </c>
      <c r="AH141" s="72">
        <f>'Рейтинговая таблица организаций'!AS141</f>
        <v>100</v>
      </c>
      <c r="AI141" s="72">
        <f>'Рейтинговая таблица организаций'!AT141</f>
        <v>100</v>
      </c>
      <c r="AJ141" s="72">
        <f>'Рейтинговая таблица организаций'!AU141</f>
        <v>100</v>
      </c>
      <c r="AK141" s="72" t="str">
        <f t="shared" si="71"/>
        <v>1-274</v>
      </c>
      <c r="AL141" s="72">
        <f t="shared" si="83"/>
        <v>1</v>
      </c>
      <c r="AM141" s="72">
        <f t="shared" si="84"/>
        <v>274</v>
      </c>
      <c r="AN141" s="72">
        <f>'бланки '!D143</f>
        <v>138</v>
      </c>
      <c r="AO141" s="72" t="str">
        <f t="shared" si="72"/>
        <v>Муниципальное казённое общеобразовательное учреждение «Мыльджинская основная общеобразовательная школа имени Владимира Николаевича Ляшенко»</v>
      </c>
      <c r="AP141" s="72">
        <f>'Рейтинговая таблица организаций'!BB141</f>
        <v>100</v>
      </c>
      <c r="AQ141" s="72">
        <f>'Рейтинговая таблица организаций'!BC141</f>
        <v>100</v>
      </c>
      <c r="AR141" s="72">
        <f>'Рейтинговая таблица организаций'!BD141</f>
        <v>100</v>
      </c>
      <c r="AS141" s="72">
        <f>'Рейтинговая таблица организаций'!BE141</f>
        <v>100</v>
      </c>
      <c r="AT141" s="72" t="str">
        <f t="shared" si="73"/>
        <v>1-274</v>
      </c>
      <c r="AU141" s="72">
        <f t="shared" si="85"/>
        <v>1</v>
      </c>
      <c r="AV141" s="72">
        <f t="shared" si="86"/>
        <v>274</v>
      </c>
      <c r="AW141" s="75" t="str">
        <f t="shared" si="74"/>
        <v>Каргасокский район</v>
      </c>
      <c r="AX141" s="72">
        <f t="shared" si="75"/>
        <v>138</v>
      </c>
      <c r="AY141" s="72" t="str">
        <f t="shared" si="76"/>
        <v>Муниципальное казённое общеобразовательное учреждение «Мыльджинская основная общеобразовательная школа имени Владимира Николаевича Ляшенко»</v>
      </c>
      <c r="AZ141" s="72">
        <f>'Рейтинговая таблица организаций'!BF141</f>
        <v>96</v>
      </c>
      <c r="BA141" s="72" t="str">
        <f t="shared" si="89"/>
        <v>67-84</v>
      </c>
      <c r="BB141" s="72">
        <f t="shared" si="87"/>
        <v>67</v>
      </c>
      <c r="BC141" s="72">
        <f t="shared" si="88"/>
        <v>18</v>
      </c>
    </row>
    <row r="142" spans="1:55">
      <c r="A142" s="72">
        <f>'бланки '!D144</f>
        <v>139</v>
      </c>
      <c r="B142" s="73" t="str">
        <f>'Рейтинговая таблица организаций'!B142</f>
        <v>Муниципальное казённое общеобразовательное учреждение «Напасская основная общеобразовательная школа»</v>
      </c>
      <c r="C142" s="73" t="str">
        <f>'бланки '!A144</f>
        <v>Каргасокский район</v>
      </c>
      <c r="D142" s="72">
        <f>'Рейтинговая таблица организаций'!C142</f>
        <v>12</v>
      </c>
      <c r="E142" s="72">
        <f t="shared" si="60"/>
        <v>139</v>
      </c>
      <c r="F142" s="72" t="str">
        <f t="shared" si="61"/>
        <v>Муниципальное казённое общеобразовательное учреждение «Напасская основная общеобразовательная школа»</v>
      </c>
      <c r="G142" s="72">
        <f>'Рейтинговая таблица организаций'!Q142</f>
        <v>100</v>
      </c>
      <c r="H142" s="72">
        <f>'Рейтинговая таблица организаций'!R142</f>
        <v>100</v>
      </c>
      <c r="I142" s="72">
        <f>'Рейтинговая таблица организаций'!S142</f>
        <v>100</v>
      </c>
      <c r="J142" s="72">
        <f>'Рейтинговая таблица организаций'!T142</f>
        <v>100</v>
      </c>
      <c r="K142" s="72" t="str">
        <f t="shared" si="62"/>
        <v>1-274</v>
      </c>
      <c r="L142" s="72">
        <f t="shared" si="77"/>
        <v>1</v>
      </c>
      <c r="M142" s="72">
        <f t="shared" si="78"/>
        <v>274</v>
      </c>
      <c r="N142" s="72">
        <f t="shared" si="63"/>
        <v>139</v>
      </c>
      <c r="O142" s="72" t="str">
        <f t="shared" si="64"/>
        <v>Муниципальное казённое общеобразовательное учреждение «Напасская основная общеобразовательная школа»</v>
      </c>
      <c r="P142" s="72">
        <f>'Рейтинговая таблица организаций'!Z142</f>
        <v>100</v>
      </c>
      <c r="Q142" s="72">
        <f>'Рейтинговая таблица организаций'!AB142</f>
        <v>100</v>
      </c>
      <c r="R142" s="72">
        <f>'Рейтинговая таблица организаций'!AC142</f>
        <v>100</v>
      </c>
      <c r="S142" s="72" t="str">
        <f t="shared" si="65"/>
        <v>1-274</v>
      </c>
      <c r="T142" s="72">
        <f t="shared" si="79"/>
        <v>1</v>
      </c>
      <c r="U142" s="72">
        <f t="shared" si="80"/>
        <v>274</v>
      </c>
      <c r="V142" s="72">
        <f t="shared" si="66"/>
        <v>139</v>
      </c>
      <c r="W142" s="72" t="str">
        <f t="shared" si="67"/>
        <v>Муниципальное казённое общеобразовательное учреждение «Напасская основная общеобразовательная школа»</v>
      </c>
      <c r="X142" s="72">
        <f>'Рейтинговая таблица организаций'!AH142</f>
        <v>60</v>
      </c>
      <c r="Y142" s="72">
        <f>'Рейтинговая таблица организаций'!AI142</f>
        <v>80</v>
      </c>
      <c r="Z142" s="74">
        <f>'Рейтинговая таблица организаций'!AJ142</f>
        <v>100</v>
      </c>
      <c r="AA142" s="72">
        <f>'Рейтинговая таблица организаций'!AK142</f>
        <v>80</v>
      </c>
      <c r="AB142" s="72" t="str">
        <f t="shared" si="68"/>
        <v>67-84</v>
      </c>
      <c r="AC142" s="72">
        <f t="shared" si="81"/>
        <v>67</v>
      </c>
      <c r="AD142" s="72">
        <f t="shared" si="82"/>
        <v>18</v>
      </c>
      <c r="AE142" s="72">
        <f t="shared" si="69"/>
        <v>139</v>
      </c>
      <c r="AF142" s="72" t="str">
        <f t="shared" si="70"/>
        <v>Муниципальное казённое общеобразовательное учреждение «Напасская основная общеобразовательная школа»</v>
      </c>
      <c r="AG142" s="72">
        <f>'Рейтинговая таблица организаций'!AR142</f>
        <v>100</v>
      </c>
      <c r="AH142" s="72">
        <f>'Рейтинговая таблица организаций'!AS142</f>
        <v>100</v>
      </c>
      <c r="AI142" s="72">
        <f>'Рейтинговая таблица организаций'!AT142</f>
        <v>100</v>
      </c>
      <c r="AJ142" s="72">
        <f>'Рейтинговая таблица организаций'!AU142</f>
        <v>100</v>
      </c>
      <c r="AK142" s="72" t="str">
        <f t="shared" si="71"/>
        <v>1-274</v>
      </c>
      <c r="AL142" s="72">
        <f t="shared" si="83"/>
        <v>1</v>
      </c>
      <c r="AM142" s="72">
        <f t="shared" si="84"/>
        <v>274</v>
      </c>
      <c r="AN142" s="72">
        <f>'бланки '!D144</f>
        <v>139</v>
      </c>
      <c r="AO142" s="72" t="str">
        <f t="shared" si="72"/>
        <v>Муниципальное казённое общеобразовательное учреждение «Напасская основная общеобразовательная школа»</v>
      </c>
      <c r="AP142" s="72">
        <f>'Рейтинговая таблица организаций'!BB142</f>
        <v>100</v>
      </c>
      <c r="AQ142" s="72">
        <f>'Рейтинговая таблица организаций'!BC142</f>
        <v>100</v>
      </c>
      <c r="AR142" s="72">
        <f>'Рейтинговая таблица организаций'!BD142</f>
        <v>100</v>
      </c>
      <c r="AS142" s="72">
        <f>'Рейтинговая таблица организаций'!BE142</f>
        <v>100</v>
      </c>
      <c r="AT142" s="72" t="str">
        <f t="shared" si="73"/>
        <v>1-274</v>
      </c>
      <c r="AU142" s="72">
        <f t="shared" si="85"/>
        <v>1</v>
      </c>
      <c r="AV142" s="72">
        <f t="shared" si="86"/>
        <v>274</v>
      </c>
      <c r="AW142" s="75" t="str">
        <f t="shared" si="74"/>
        <v>Каргасокский район</v>
      </c>
      <c r="AX142" s="72">
        <f t="shared" si="75"/>
        <v>139</v>
      </c>
      <c r="AY142" s="72" t="str">
        <f t="shared" si="76"/>
        <v>Муниципальное казённое общеобразовательное учреждение «Напасская основная общеобразовательная школа»</v>
      </c>
      <c r="AZ142" s="72">
        <f>'Рейтинговая таблица организаций'!BF142</f>
        <v>96</v>
      </c>
      <c r="BA142" s="72" t="str">
        <f t="shared" si="89"/>
        <v>67-84</v>
      </c>
      <c r="BB142" s="72">
        <f t="shared" si="87"/>
        <v>67</v>
      </c>
      <c r="BC142" s="72">
        <f t="shared" si="88"/>
        <v>18</v>
      </c>
    </row>
    <row r="143" spans="1:55">
      <c r="A143" s="72">
        <f>'бланки '!D145</f>
        <v>140</v>
      </c>
      <c r="B143" s="73" t="str">
        <f>'Рейтинговая таблица организаций'!B143</f>
        <v>Муниципальное казённое общеобразовательное учреждение «Новоюгинская средняя общеобразовательная школа»</v>
      </c>
      <c r="C143" s="73" t="str">
        <f>'бланки '!A145</f>
        <v>Каргасокский район</v>
      </c>
      <c r="D143" s="72">
        <f>'Рейтинговая таблица организаций'!C143</f>
        <v>50</v>
      </c>
      <c r="E143" s="72">
        <f t="shared" si="60"/>
        <v>140</v>
      </c>
      <c r="F143" s="72" t="str">
        <f t="shared" si="61"/>
        <v>Муниципальное казённое общеобразовательное учреждение «Новоюгинская средняя общеобразовательная школа»</v>
      </c>
      <c r="G143" s="72">
        <f>'Рейтинговая таблица организаций'!Q143</f>
        <v>100</v>
      </c>
      <c r="H143" s="72">
        <f>'Рейтинговая таблица организаций'!R143</f>
        <v>100</v>
      </c>
      <c r="I143" s="72">
        <f>'Рейтинговая таблица организаций'!S143</f>
        <v>100</v>
      </c>
      <c r="J143" s="72">
        <f>'Рейтинговая таблица организаций'!T143</f>
        <v>100</v>
      </c>
      <c r="K143" s="72" t="str">
        <f t="shared" si="62"/>
        <v>1-274</v>
      </c>
      <c r="L143" s="72">
        <f t="shared" si="77"/>
        <v>1</v>
      </c>
      <c r="M143" s="72">
        <f t="shared" si="78"/>
        <v>274</v>
      </c>
      <c r="N143" s="72">
        <f t="shared" si="63"/>
        <v>140</v>
      </c>
      <c r="O143" s="72" t="str">
        <f t="shared" si="64"/>
        <v>Муниципальное казённое общеобразовательное учреждение «Новоюгинская средняя общеобразовательная школа»</v>
      </c>
      <c r="P143" s="72">
        <f>'Рейтинговая таблица организаций'!Z143</f>
        <v>100</v>
      </c>
      <c r="Q143" s="72">
        <f>'Рейтинговая таблица организаций'!AB143</f>
        <v>100</v>
      </c>
      <c r="R143" s="72">
        <f>'Рейтинговая таблица организаций'!AC143</f>
        <v>100</v>
      </c>
      <c r="S143" s="72" t="str">
        <f t="shared" si="65"/>
        <v>1-274</v>
      </c>
      <c r="T143" s="72">
        <f t="shared" si="79"/>
        <v>1</v>
      </c>
      <c r="U143" s="72">
        <f t="shared" si="80"/>
        <v>274</v>
      </c>
      <c r="V143" s="72">
        <f t="shared" si="66"/>
        <v>140</v>
      </c>
      <c r="W143" s="72" t="str">
        <f t="shared" si="67"/>
        <v>Муниципальное казённое общеобразовательное учреждение «Новоюгинская средняя общеобразовательная школа»</v>
      </c>
      <c r="X143" s="72">
        <f>'Рейтинговая таблица организаций'!AH143</f>
        <v>60</v>
      </c>
      <c r="Y143" s="72">
        <f>'Рейтинговая таблица организаций'!AI143</f>
        <v>80</v>
      </c>
      <c r="Z143" s="74">
        <f>'Рейтинговая таблица организаций'!AJ143</f>
        <v>100</v>
      </c>
      <c r="AA143" s="72">
        <f>'Рейтинговая таблица организаций'!AK143</f>
        <v>80</v>
      </c>
      <c r="AB143" s="72" t="str">
        <f t="shared" si="68"/>
        <v>67-84</v>
      </c>
      <c r="AC143" s="72">
        <f t="shared" si="81"/>
        <v>67</v>
      </c>
      <c r="AD143" s="72">
        <f t="shared" si="82"/>
        <v>18</v>
      </c>
      <c r="AE143" s="72">
        <f t="shared" si="69"/>
        <v>140</v>
      </c>
      <c r="AF143" s="72" t="str">
        <f t="shared" si="70"/>
        <v>Муниципальное казённое общеобразовательное учреждение «Новоюгинская средняя общеобразовательная школа»</v>
      </c>
      <c r="AG143" s="72">
        <f>'Рейтинговая таблица организаций'!AR143</f>
        <v>100</v>
      </c>
      <c r="AH143" s="72">
        <f>'Рейтинговая таблица организаций'!AS143</f>
        <v>100</v>
      </c>
      <c r="AI143" s="72">
        <f>'Рейтинговая таблица организаций'!AT143</f>
        <v>100</v>
      </c>
      <c r="AJ143" s="72">
        <f>'Рейтинговая таблица организаций'!AU143</f>
        <v>100</v>
      </c>
      <c r="AK143" s="72" t="str">
        <f t="shared" si="71"/>
        <v>1-274</v>
      </c>
      <c r="AL143" s="72">
        <f t="shared" si="83"/>
        <v>1</v>
      </c>
      <c r="AM143" s="72">
        <f t="shared" si="84"/>
        <v>274</v>
      </c>
      <c r="AN143" s="72">
        <f>'бланки '!D145</f>
        <v>140</v>
      </c>
      <c r="AO143" s="72" t="str">
        <f t="shared" si="72"/>
        <v>Муниципальное казённое общеобразовательное учреждение «Новоюгинская средняя общеобразовательная школа»</v>
      </c>
      <c r="AP143" s="72">
        <f>'Рейтинговая таблица организаций'!BB143</f>
        <v>100</v>
      </c>
      <c r="AQ143" s="72">
        <f>'Рейтинговая таблица организаций'!BC143</f>
        <v>100</v>
      </c>
      <c r="AR143" s="72">
        <f>'Рейтинговая таблица организаций'!BD143</f>
        <v>100</v>
      </c>
      <c r="AS143" s="72">
        <f>'Рейтинговая таблица организаций'!BE143</f>
        <v>100</v>
      </c>
      <c r="AT143" s="72" t="str">
        <f t="shared" si="73"/>
        <v>1-274</v>
      </c>
      <c r="AU143" s="72">
        <f t="shared" si="85"/>
        <v>1</v>
      </c>
      <c r="AV143" s="72">
        <f t="shared" si="86"/>
        <v>274</v>
      </c>
      <c r="AW143" s="75" t="str">
        <f t="shared" si="74"/>
        <v>Каргасокский район</v>
      </c>
      <c r="AX143" s="72">
        <f t="shared" si="75"/>
        <v>140</v>
      </c>
      <c r="AY143" s="72" t="str">
        <f t="shared" si="76"/>
        <v>Муниципальное казённое общеобразовательное учреждение «Новоюгинская средняя общеобразовательная школа»</v>
      </c>
      <c r="AZ143" s="72">
        <f>'Рейтинговая таблица организаций'!BF143</f>
        <v>96</v>
      </c>
      <c r="BA143" s="72" t="str">
        <f t="shared" si="89"/>
        <v>67-84</v>
      </c>
      <c r="BB143" s="72">
        <f t="shared" si="87"/>
        <v>67</v>
      </c>
      <c r="BC143" s="72">
        <f t="shared" si="88"/>
        <v>18</v>
      </c>
    </row>
    <row r="144" spans="1:55">
      <c r="A144" s="72">
        <f>'бланки '!D146</f>
        <v>141</v>
      </c>
      <c r="B144" s="73" t="str">
        <f>'Рейтинговая таблица организаций'!B144</f>
        <v>Муниципальное бюджетное общеобразовательное учреждение "Нововасюганская средняя общеобразовательная школа"</v>
      </c>
      <c r="C144" s="73" t="str">
        <f>'бланки '!A146</f>
        <v>Каргасокский район</v>
      </c>
      <c r="D144" s="72">
        <f>'Рейтинговая таблица организаций'!C144</f>
        <v>136</v>
      </c>
      <c r="E144" s="72">
        <f t="shared" si="60"/>
        <v>141</v>
      </c>
      <c r="F144" s="72" t="str">
        <f t="shared" si="61"/>
        <v>Муниципальное бюджетное общеобразовательное учреждение "Нововасюганская средняя общеобразовательная школа"</v>
      </c>
      <c r="G144" s="72">
        <f>'Рейтинговая таблица организаций'!Q144</f>
        <v>100</v>
      </c>
      <c r="H144" s="72">
        <f>'Рейтинговая таблица организаций'!R144</f>
        <v>100</v>
      </c>
      <c r="I144" s="72">
        <f>'Рейтинговая таблица организаций'!S144</f>
        <v>100</v>
      </c>
      <c r="J144" s="72">
        <f>'Рейтинговая таблица организаций'!T144</f>
        <v>100</v>
      </c>
      <c r="K144" s="72" t="str">
        <f t="shared" si="62"/>
        <v>1-274</v>
      </c>
      <c r="L144" s="72">
        <f t="shared" si="77"/>
        <v>1</v>
      </c>
      <c r="M144" s="72">
        <f t="shared" si="78"/>
        <v>274</v>
      </c>
      <c r="N144" s="72">
        <f t="shared" si="63"/>
        <v>141</v>
      </c>
      <c r="O144" s="72" t="str">
        <f t="shared" si="64"/>
        <v>Муниципальное бюджетное общеобразовательное учреждение "Нововасюганская средняя общеобразовательная школа"</v>
      </c>
      <c r="P144" s="72">
        <f>'Рейтинговая таблица организаций'!Z144</f>
        <v>100</v>
      </c>
      <c r="Q144" s="72">
        <f>'Рейтинговая таблица организаций'!AB144</f>
        <v>100</v>
      </c>
      <c r="R144" s="72">
        <f>'Рейтинговая таблица организаций'!AC144</f>
        <v>100</v>
      </c>
      <c r="S144" s="72" t="str">
        <f t="shared" si="65"/>
        <v>1-274</v>
      </c>
      <c r="T144" s="72">
        <f t="shared" si="79"/>
        <v>1</v>
      </c>
      <c r="U144" s="72">
        <f t="shared" si="80"/>
        <v>274</v>
      </c>
      <c r="V144" s="72">
        <f t="shared" si="66"/>
        <v>141</v>
      </c>
      <c r="W144" s="72" t="str">
        <f t="shared" si="67"/>
        <v>Муниципальное бюджетное общеобразовательное учреждение "Нововасюганская средняя общеобразовательная школа"</v>
      </c>
      <c r="X144" s="72">
        <f>'Рейтинговая таблица организаций'!AH144</f>
        <v>100</v>
      </c>
      <c r="Y144" s="72">
        <f>'Рейтинговая таблица организаций'!AI144</f>
        <v>100</v>
      </c>
      <c r="Z144" s="74">
        <f>'Рейтинговая таблица организаций'!AJ144</f>
        <v>100</v>
      </c>
      <c r="AA144" s="72">
        <f>'Рейтинговая таблица организаций'!AK144</f>
        <v>100</v>
      </c>
      <c r="AB144" s="72" t="str">
        <f t="shared" si="68"/>
        <v>1-11</v>
      </c>
      <c r="AC144" s="72">
        <f t="shared" si="81"/>
        <v>1</v>
      </c>
      <c r="AD144" s="72">
        <f t="shared" si="82"/>
        <v>11</v>
      </c>
      <c r="AE144" s="72">
        <f t="shared" si="69"/>
        <v>141</v>
      </c>
      <c r="AF144" s="72" t="str">
        <f t="shared" si="70"/>
        <v>Муниципальное бюджетное общеобразовательное учреждение "Нововасюганская средняя общеобразовательная школа"</v>
      </c>
      <c r="AG144" s="72">
        <f>'Рейтинговая таблица организаций'!AR144</f>
        <v>100</v>
      </c>
      <c r="AH144" s="72">
        <f>'Рейтинговая таблица организаций'!AS144</f>
        <v>100</v>
      </c>
      <c r="AI144" s="72">
        <f>'Рейтинговая таблица организаций'!AT144</f>
        <v>100</v>
      </c>
      <c r="AJ144" s="72">
        <f>'Рейтинговая таблица организаций'!AU144</f>
        <v>100</v>
      </c>
      <c r="AK144" s="72" t="str">
        <f t="shared" si="71"/>
        <v>1-274</v>
      </c>
      <c r="AL144" s="72">
        <f t="shared" si="83"/>
        <v>1</v>
      </c>
      <c r="AM144" s="72">
        <f t="shared" si="84"/>
        <v>274</v>
      </c>
      <c r="AN144" s="72">
        <f>'бланки '!D146</f>
        <v>141</v>
      </c>
      <c r="AO144" s="72" t="str">
        <f t="shared" si="72"/>
        <v>Муниципальное бюджетное общеобразовательное учреждение "Нововасюганская средняя общеобразовательная школа"</v>
      </c>
      <c r="AP144" s="72">
        <f>'Рейтинговая таблица организаций'!BB144</f>
        <v>100</v>
      </c>
      <c r="AQ144" s="72">
        <f>'Рейтинговая таблица организаций'!BC144</f>
        <v>100</v>
      </c>
      <c r="AR144" s="72">
        <f>'Рейтинговая таблица организаций'!BD144</f>
        <v>100</v>
      </c>
      <c r="AS144" s="72">
        <f>'Рейтинговая таблица организаций'!BE144</f>
        <v>100</v>
      </c>
      <c r="AT144" s="72" t="str">
        <f t="shared" si="73"/>
        <v>1-274</v>
      </c>
      <c r="AU144" s="72">
        <f t="shared" si="85"/>
        <v>1</v>
      </c>
      <c r="AV144" s="72">
        <f t="shared" si="86"/>
        <v>274</v>
      </c>
      <c r="AW144" s="75" t="str">
        <f t="shared" si="74"/>
        <v>Каргасокский район</v>
      </c>
      <c r="AX144" s="72">
        <f t="shared" si="75"/>
        <v>141</v>
      </c>
      <c r="AY144" s="72" t="str">
        <f t="shared" si="76"/>
        <v>Муниципальное бюджетное общеобразовательное учреждение "Нововасюганская средняя общеобразовательная школа"</v>
      </c>
      <c r="AZ144" s="72">
        <f>'Рейтинговая таблица организаций'!BF144</f>
        <v>100</v>
      </c>
      <c r="BA144" s="72" t="str">
        <f t="shared" si="89"/>
        <v>1-11</v>
      </c>
      <c r="BB144" s="72">
        <f t="shared" si="87"/>
        <v>1</v>
      </c>
      <c r="BC144" s="72">
        <f t="shared" si="88"/>
        <v>11</v>
      </c>
    </row>
    <row r="145" spans="1:55">
      <c r="A145" s="72">
        <f>'бланки '!D147</f>
        <v>142</v>
      </c>
      <c r="B145" s="73" t="str">
        <f>'Рейтинговая таблица организаций'!B145</f>
        <v>Муниципальное казённое общеобразовательное учреждение «Киндальская начальная общеобразовательная школа</v>
      </c>
      <c r="C145" s="73" t="str">
        <f>'бланки '!A147</f>
        <v>Каргасокский район</v>
      </c>
      <c r="D145" s="72">
        <f>'Рейтинговая таблица организаций'!C145</f>
        <v>2</v>
      </c>
      <c r="E145" s="72">
        <f t="shared" si="60"/>
        <v>142</v>
      </c>
      <c r="F145" s="72" t="str">
        <f t="shared" si="61"/>
        <v>Муниципальное казённое общеобразовательное учреждение «Киндальская начальная общеобразовательная школа</v>
      </c>
      <c r="G145" s="72">
        <f>'Рейтинговая таблица организаций'!Q145</f>
        <v>100</v>
      </c>
      <c r="H145" s="72">
        <f>'Рейтинговая таблица организаций'!R145</f>
        <v>100</v>
      </c>
      <c r="I145" s="72">
        <f>'Рейтинговая таблица организаций'!S145</f>
        <v>100</v>
      </c>
      <c r="J145" s="72">
        <f>'Рейтинговая таблица организаций'!T145</f>
        <v>100</v>
      </c>
      <c r="K145" s="72" t="str">
        <f t="shared" si="62"/>
        <v>1-274</v>
      </c>
      <c r="L145" s="72">
        <f t="shared" si="77"/>
        <v>1</v>
      </c>
      <c r="M145" s="72">
        <f t="shared" si="78"/>
        <v>274</v>
      </c>
      <c r="N145" s="72">
        <f t="shared" si="63"/>
        <v>142</v>
      </c>
      <c r="O145" s="72" t="str">
        <f t="shared" si="64"/>
        <v>Муниципальное казённое общеобразовательное учреждение «Киндальская начальная общеобразовательная школа</v>
      </c>
      <c r="P145" s="72">
        <f>'Рейтинговая таблица организаций'!Z145</f>
        <v>100</v>
      </c>
      <c r="Q145" s="72">
        <f>'Рейтинговая таблица организаций'!AB145</f>
        <v>100</v>
      </c>
      <c r="R145" s="72">
        <f>'Рейтинговая таблица организаций'!AC145</f>
        <v>100</v>
      </c>
      <c r="S145" s="72" t="str">
        <f t="shared" si="65"/>
        <v>1-274</v>
      </c>
      <c r="T145" s="72">
        <f t="shared" si="79"/>
        <v>1</v>
      </c>
      <c r="U145" s="72">
        <f t="shared" si="80"/>
        <v>274</v>
      </c>
      <c r="V145" s="72">
        <f t="shared" si="66"/>
        <v>142</v>
      </c>
      <c r="W145" s="72" t="str">
        <f t="shared" si="67"/>
        <v>Муниципальное казённое общеобразовательное учреждение «Киндальская начальная общеобразовательная школа</v>
      </c>
      <c r="X145" s="72">
        <f>'Рейтинговая таблица организаций'!AH145</f>
        <v>20</v>
      </c>
      <c r="Y145" s="72">
        <f>'Рейтинговая таблица организаций'!AI145</f>
        <v>80</v>
      </c>
      <c r="Z145" s="74">
        <f>'Рейтинговая таблица организаций'!AJ145</f>
        <v>100</v>
      </c>
      <c r="AA145" s="72">
        <f>'Рейтинговая таблица организаций'!AK145</f>
        <v>68</v>
      </c>
      <c r="AB145" s="72" t="str">
        <f t="shared" si="68"/>
        <v>147-173</v>
      </c>
      <c r="AC145" s="72">
        <f t="shared" si="81"/>
        <v>147</v>
      </c>
      <c r="AD145" s="72">
        <f t="shared" si="82"/>
        <v>27</v>
      </c>
      <c r="AE145" s="72">
        <f t="shared" si="69"/>
        <v>142</v>
      </c>
      <c r="AF145" s="72" t="str">
        <f t="shared" si="70"/>
        <v>Муниципальное казённое общеобразовательное учреждение «Киндальская начальная общеобразовательная школа</v>
      </c>
      <c r="AG145" s="72">
        <f>'Рейтинговая таблица организаций'!AR145</f>
        <v>100</v>
      </c>
      <c r="AH145" s="72">
        <f>'Рейтинговая таблица организаций'!AS145</f>
        <v>100</v>
      </c>
      <c r="AI145" s="72">
        <f>'Рейтинговая таблица организаций'!AT145</f>
        <v>100</v>
      </c>
      <c r="AJ145" s="72">
        <f>'Рейтинговая таблица организаций'!AU145</f>
        <v>100</v>
      </c>
      <c r="AK145" s="72" t="str">
        <f t="shared" si="71"/>
        <v>1-274</v>
      </c>
      <c r="AL145" s="72">
        <f t="shared" si="83"/>
        <v>1</v>
      </c>
      <c r="AM145" s="72">
        <f t="shared" si="84"/>
        <v>274</v>
      </c>
      <c r="AN145" s="72">
        <f>'бланки '!D147</f>
        <v>142</v>
      </c>
      <c r="AO145" s="72" t="str">
        <f t="shared" si="72"/>
        <v>Муниципальное казённое общеобразовательное учреждение «Киндальская начальная общеобразовательная школа</v>
      </c>
      <c r="AP145" s="72">
        <f>'Рейтинговая таблица организаций'!BB145</f>
        <v>100</v>
      </c>
      <c r="AQ145" s="72">
        <f>'Рейтинговая таблица организаций'!BC145</f>
        <v>100</v>
      </c>
      <c r="AR145" s="72">
        <f>'Рейтинговая таблица организаций'!BD145</f>
        <v>100</v>
      </c>
      <c r="AS145" s="72">
        <f>'Рейтинговая таблица организаций'!BE145</f>
        <v>100</v>
      </c>
      <c r="AT145" s="72" t="str">
        <f t="shared" si="73"/>
        <v>1-274</v>
      </c>
      <c r="AU145" s="72">
        <f t="shared" si="85"/>
        <v>1</v>
      </c>
      <c r="AV145" s="72">
        <f t="shared" si="86"/>
        <v>274</v>
      </c>
      <c r="AW145" s="75" t="str">
        <f t="shared" si="74"/>
        <v>Каргасокский район</v>
      </c>
      <c r="AX145" s="72">
        <f t="shared" si="75"/>
        <v>142</v>
      </c>
      <c r="AY145" s="72" t="str">
        <f t="shared" si="76"/>
        <v>Муниципальное казённое общеобразовательное учреждение «Киндальская начальная общеобразовательная школа</v>
      </c>
      <c r="AZ145" s="72">
        <f>'Рейтинговая таблица организаций'!BF145</f>
        <v>93.6</v>
      </c>
      <c r="BA145" s="72" t="str">
        <f t="shared" si="89"/>
        <v>147-173</v>
      </c>
      <c r="BB145" s="72">
        <f t="shared" si="87"/>
        <v>147</v>
      </c>
      <c r="BC145" s="72">
        <f t="shared" si="88"/>
        <v>27</v>
      </c>
    </row>
    <row r="146" spans="1:55">
      <c r="A146" s="72">
        <f>'бланки '!D148</f>
        <v>143</v>
      </c>
      <c r="B146" s="73" t="str">
        <f>'Рейтинговая таблица организаций'!B146</f>
        <v>Муниципальное казённое общеобразовательное учреждение «Сосновская основная общеобразовательная школа»</v>
      </c>
      <c r="C146" s="73" t="str">
        <f>'бланки '!A148</f>
        <v>Каргасокский район</v>
      </c>
      <c r="D146" s="72">
        <f>'Рейтинговая таблица организаций'!C146</f>
        <v>40</v>
      </c>
      <c r="E146" s="72">
        <f t="shared" si="60"/>
        <v>143</v>
      </c>
      <c r="F146" s="72" t="str">
        <f t="shared" si="61"/>
        <v>Муниципальное казённое общеобразовательное учреждение «Сосновская основная общеобразовательная школа»</v>
      </c>
      <c r="G146" s="72">
        <f>'Рейтинговая таблица организаций'!Q146</f>
        <v>100</v>
      </c>
      <c r="H146" s="72">
        <f>'Рейтинговая таблица организаций'!R146</f>
        <v>100</v>
      </c>
      <c r="I146" s="72">
        <f>'Рейтинговая таблица организаций'!S146</f>
        <v>100</v>
      </c>
      <c r="J146" s="72">
        <f>'Рейтинговая таблица организаций'!T146</f>
        <v>100</v>
      </c>
      <c r="K146" s="72" t="str">
        <f t="shared" si="62"/>
        <v>1-274</v>
      </c>
      <c r="L146" s="72">
        <f t="shared" si="77"/>
        <v>1</v>
      </c>
      <c r="M146" s="72">
        <f t="shared" si="78"/>
        <v>274</v>
      </c>
      <c r="N146" s="72">
        <f t="shared" si="63"/>
        <v>143</v>
      </c>
      <c r="O146" s="72" t="str">
        <f t="shared" si="64"/>
        <v>Муниципальное казённое общеобразовательное учреждение «Сосновская основная общеобразовательная школа»</v>
      </c>
      <c r="P146" s="72">
        <f>'Рейтинговая таблица организаций'!Z146</f>
        <v>100</v>
      </c>
      <c r="Q146" s="72">
        <f>'Рейтинговая таблица организаций'!AB146</f>
        <v>100</v>
      </c>
      <c r="R146" s="72">
        <f>'Рейтинговая таблица организаций'!AC146</f>
        <v>100</v>
      </c>
      <c r="S146" s="72" t="str">
        <f t="shared" si="65"/>
        <v>1-274</v>
      </c>
      <c r="T146" s="72">
        <f t="shared" si="79"/>
        <v>1</v>
      </c>
      <c r="U146" s="72">
        <f t="shared" si="80"/>
        <v>274</v>
      </c>
      <c r="V146" s="72">
        <f t="shared" si="66"/>
        <v>143</v>
      </c>
      <c r="W146" s="72" t="str">
        <f t="shared" si="67"/>
        <v>Муниципальное казённое общеобразовательное учреждение «Сосновская основная общеобразовательная школа»</v>
      </c>
      <c r="X146" s="72">
        <f>'Рейтинговая таблица организаций'!AH146</f>
        <v>20</v>
      </c>
      <c r="Y146" s="72">
        <f>'Рейтинговая таблица организаций'!AI146</f>
        <v>80</v>
      </c>
      <c r="Z146" s="74">
        <f>'Рейтинговая таблица организаций'!AJ146</f>
        <v>100</v>
      </c>
      <c r="AA146" s="72">
        <f>'Рейтинговая таблица организаций'!AK146</f>
        <v>68</v>
      </c>
      <c r="AB146" s="72" t="str">
        <f t="shared" si="68"/>
        <v>147-173</v>
      </c>
      <c r="AC146" s="72">
        <f t="shared" si="81"/>
        <v>147</v>
      </c>
      <c r="AD146" s="72">
        <f t="shared" si="82"/>
        <v>27</v>
      </c>
      <c r="AE146" s="72">
        <f t="shared" si="69"/>
        <v>143</v>
      </c>
      <c r="AF146" s="72" t="str">
        <f t="shared" si="70"/>
        <v>Муниципальное казённое общеобразовательное учреждение «Сосновская основная общеобразовательная школа»</v>
      </c>
      <c r="AG146" s="72">
        <f>'Рейтинговая таблица организаций'!AR146</f>
        <v>100</v>
      </c>
      <c r="AH146" s="72">
        <f>'Рейтинговая таблица организаций'!AS146</f>
        <v>100</v>
      </c>
      <c r="AI146" s="72">
        <f>'Рейтинговая таблица организаций'!AT146</f>
        <v>100</v>
      </c>
      <c r="AJ146" s="72">
        <f>'Рейтинговая таблица организаций'!AU146</f>
        <v>100</v>
      </c>
      <c r="AK146" s="72" t="str">
        <f t="shared" si="71"/>
        <v>1-274</v>
      </c>
      <c r="AL146" s="72">
        <f t="shared" si="83"/>
        <v>1</v>
      </c>
      <c r="AM146" s="72">
        <f t="shared" si="84"/>
        <v>274</v>
      </c>
      <c r="AN146" s="72">
        <f>'бланки '!D148</f>
        <v>143</v>
      </c>
      <c r="AO146" s="72" t="str">
        <f t="shared" si="72"/>
        <v>Муниципальное казённое общеобразовательное учреждение «Сосновская основная общеобразовательная школа»</v>
      </c>
      <c r="AP146" s="72">
        <f>'Рейтинговая таблица организаций'!BB146</f>
        <v>100</v>
      </c>
      <c r="AQ146" s="72">
        <f>'Рейтинговая таблица организаций'!BC146</f>
        <v>100</v>
      </c>
      <c r="AR146" s="72">
        <f>'Рейтинговая таблица организаций'!BD146</f>
        <v>100</v>
      </c>
      <c r="AS146" s="72">
        <f>'Рейтинговая таблица организаций'!BE146</f>
        <v>100</v>
      </c>
      <c r="AT146" s="72" t="str">
        <f t="shared" si="73"/>
        <v>1-274</v>
      </c>
      <c r="AU146" s="72">
        <f t="shared" si="85"/>
        <v>1</v>
      </c>
      <c r="AV146" s="72">
        <f t="shared" si="86"/>
        <v>274</v>
      </c>
      <c r="AW146" s="75" t="str">
        <f t="shared" si="74"/>
        <v>Каргасокский район</v>
      </c>
      <c r="AX146" s="72">
        <f t="shared" si="75"/>
        <v>143</v>
      </c>
      <c r="AY146" s="72" t="str">
        <f t="shared" si="76"/>
        <v>Муниципальное казённое общеобразовательное учреждение «Сосновская основная общеобразовательная школа»</v>
      </c>
      <c r="AZ146" s="72">
        <f>'Рейтинговая таблица организаций'!BF146</f>
        <v>93.6</v>
      </c>
      <c r="BA146" s="72" t="str">
        <f t="shared" si="89"/>
        <v>147-173</v>
      </c>
      <c r="BB146" s="72">
        <f t="shared" si="87"/>
        <v>147</v>
      </c>
      <c r="BC146" s="72">
        <f t="shared" si="88"/>
        <v>27</v>
      </c>
    </row>
    <row r="147" spans="1:55">
      <c r="A147" s="72">
        <f>'бланки '!D149</f>
        <v>144</v>
      </c>
      <c r="B147" s="73" t="str">
        <f>'Рейтинговая таблица организаций'!B147</f>
        <v>Муниципальное казённое общеобразовательное учреждение «Киевская основная общеобразовательная школа»</v>
      </c>
      <c r="C147" s="73" t="str">
        <f>'бланки '!A149</f>
        <v>Каргасокский район</v>
      </c>
      <c r="D147" s="72">
        <f>'Рейтинговая таблица организаций'!C147</f>
        <v>16</v>
      </c>
      <c r="E147" s="72">
        <f t="shared" si="60"/>
        <v>144</v>
      </c>
      <c r="F147" s="72" t="str">
        <f t="shared" si="61"/>
        <v>Муниципальное казённое общеобразовательное учреждение «Киевская основная общеобразовательная школа»</v>
      </c>
      <c r="G147" s="72">
        <f>'Рейтинговая таблица организаций'!Q147</f>
        <v>100</v>
      </c>
      <c r="H147" s="72">
        <f>'Рейтинговая таблица организаций'!R147</f>
        <v>100</v>
      </c>
      <c r="I147" s="72">
        <f>'Рейтинговая таблица организаций'!S147</f>
        <v>100</v>
      </c>
      <c r="J147" s="72">
        <f>'Рейтинговая таблица организаций'!T147</f>
        <v>100</v>
      </c>
      <c r="K147" s="72" t="str">
        <f t="shared" si="62"/>
        <v>1-274</v>
      </c>
      <c r="L147" s="72">
        <f t="shared" si="77"/>
        <v>1</v>
      </c>
      <c r="M147" s="72">
        <f t="shared" si="78"/>
        <v>274</v>
      </c>
      <c r="N147" s="72">
        <f t="shared" si="63"/>
        <v>144</v>
      </c>
      <c r="O147" s="72" t="str">
        <f t="shared" si="64"/>
        <v>Муниципальное казённое общеобразовательное учреждение «Киевская основная общеобразовательная школа»</v>
      </c>
      <c r="P147" s="72">
        <f>'Рейтинговая таблица организаций'!Z147</f>
        <v>100</v>
      </c>
      <c r="Q147" s="72">
        <f>'Рейтинговая таблица организаций'!AB147</f>
        <v>100</v>
      </c>
      <c r="R147" s="72">
        <f>'Рейтинговая таблица организаций'!AC147</f>
        <v>100</v>
      </c>
      <c r="S147" s="72" t="str">
        <f t="shared" si="65"/>
        <v>1-274</v>
      </c>
      <c r="T147" s="72">
        <f t="shared" si="79"/>
        <v>1</v>
      </c>
      <c r="U147" s="72">
        <f t="shared" si="80"/>
        <v>274</v>
      </c>
      <c r="V147" s="72">
        <f t="shared" si="66"/>
        <v>144</v>
      </c>
      <c r="W147" s="72" t="str">
        <f t="shared" si="67"/>
        <v>Муниципальное казённое общеобразовательное учреждение «Киевская основная общеобразовательная школа»</v>
      </c>
      <c r="X147" s="72">
        <f>'Рейтинговая таблица организаций'!AH147</f>
        <v>80</v>
      </c>
      <c r="Y147" s="72">
        <f>'Рейтинговая таблица организаций'!AI147</f>
        <v>100</v>
      </c>
      <c r="Z147" s="74">
        <f>'Рейтинговая таблица организаций'!AJ147</f>
        <v>100</v>
      </c>
      <c r="AA147" s="72">
        <f>'Рейтинговая таблица организаций'!AK147</f>
        <v>94</v>
      </c>
      <c r="AB147" s="72" t="str">
        <f t="shared" si="68"/>
        <v>12-25</v>
      </c>
      <c r="AC147" s="72">
        <f t="shared" si="81"/>
        <v>12</v>
      </c>
      <c r="AD147" s="72">
        <f t="shared" si="82"/>
        <v>14</v>
      </c>
      <c r="AE147" s="72">
        <f t="shared" si="69"/>
        <v>144</v>
      </c>
      <c r="AF147" s="72" t="str">
        <f t="shared" si="70"/>
        <v>Муниципальное казённое общеобразовательное учреждение «Киевская основная общеобразовательная школа»</v>
      </c>
      <c r="AG147" s="72">
        <f>'Рейтинговая таблица организаций'!AR147</f>
        <v>100</v>
      </c>
      <c r="AH147" s="72">
        <f>'Рейтинговая таблица организаций'!AS147</f>
        <v>100</v>
      </c>
      <c r="AI147" s="72">
        <f>'Рейтинговая таблица организаций'!AT147</f>
        <v>100</v>
      </c>
      <c r="AJ147" s="72">
        <f>'Рейтинговая таблица организаций'!AU147</f>
        <v>100</v>
      </c>
      <c r="AK147" s="72" t="str">
        <f t="shared" si="71"/>
        <v>1-274</v>
      </c>
      <c r="AL147" s="72">
        <f t="shared" si="83"/>
        <v>1</v>
      </c>
      <c r="AM147" s="72">
        <f t="shared" si="84"/>
        <v>274</v>
      </c>
      <c r="AN147" s="72">
        <f>'бланки '!D149</f>
        <v>144</v>
      </c>
      <c r="AO147" s="72" t="str">
        <f t="shared" si="72"/>
        <v>Муниципальное казённое общеобразовательное учреждение «Киевская основная общеобразовательная школа»</v>
      </c>
      <c r="AP147" s="72">
        <f>'Рейтинговая таблица организаций'!BB147</f>
        <v>100</v>
      </c>
      <c r="AQ147" s="72">
        <f>'Рейтинговая таблица организаций'!BC147</f>
        <v>100</v>
      </c>
      <c r="AR147" s="72">
        <f>'Рейтинговая таблица организаций'!BD147</f>
        <v>100</v>
      </c>
      <c r="AS147" s="72">
        <f>'Рейтинговая таблица организаций'!BE147</f>
        <v>100</v>
      </c>
      <c r="AT147" s="72" t="str">
        <f t="shared" si="73"/>
        <v>1-274</v>
      </c>
      <c r="AU147" s="72">
        <f t="shared" si="85"/>
        <v>1</v>
      </c>
      <c r="AV147" s="72">
        <f t="shared" si="86"/>
        <v>274</v>
      </c>
      <c r="AW147" s="75" t="str">
        <f t="shared" si="74"/>
        <v>Каргасокский район</v>
      </c>
      <c r="AX147" s="72">
        <f t="shared" si="75"/>
        <v>144</v>
      </c>
      <c r="AY147" s="72" t="str">
        <f t="shared" si="76"/>
        <v>Муниципальное казённое общеобразовательное учреждение «Киевская основная общеобразовательная школа»</v>
      </c>
      <c r="AZ147" s="72">
        <f>'Рейтинговая таблица организаций'!BF147</f>
        <v>98.8</v>
      </c>
      <c r="BA147" s="72" t="str">
        <f t="shared" si="89"/>
        <v>12-25</v>
      </c>
      <c r="BB147" s="72">
        <f t="shared" si="87"/>
        <v>12</v>
      </c>
      <c r="BC147" s="72">
        <f t="shared" si="88"/>
        <v>14</v>
      </c>
    </row>
    <row r="148" spans="1:55">
      <c r="A148" s="72">
        <f>'бланки '!D150</f>
        <v>145</v>
      </c>
      <c r="B148" s="73" t="str">
        <f>'Рейтинговая таблица организаций'!B148</f>
        <v>Филиал Муниципального казённого общеобразовательного учреждения «Киевская основная общеобразовательная школа» в пос. Нёготка</v>
      </c>
      <c r="C148" s="73" t="str">
        <f>'бланки '!A150</f>
        <v>Каргасокский район</v>
      </c>
      <c r="D148" s="72">
        <f>'Рейтинговая таблица организаций'!C148</f>
        <v>16</v>
      </c>
      <c r="E148" s="72">
        <f t="shared" si="60"/>
        <v>145</v>
      </c>
      <c r="F148" s="72" t="str">
        <f t="shared" si="61"/>
        <v>Филиал Муниципального казённого общеобразовательного учреждения «Киевская основная общеобразовательная школа» в пос. Нёготка</v>
      </c>
      <c r="G148" s="72">
        <f>'Рейтинговая таблица организаций'!Q148</f>
        <v>100</v>
      </c>
      <c r="H148" s="72">
        <f>'Рейтинговая таблица организаций'!R148</f>
        <v>100</v>
      </c>
      <c r="I148" s="72">
        <f>'Рейтинговая таблица организаций'!S148</f>
        <v>100</v>
      </c>
      <c r="J148" s="72">
        <f>'Рейтинговая таблица организаций'!T148</f>
        <v>100</v>
      </c>
      <c r="K148" s="72" t="str">
        <f t="shared" si="62"/>
        <v>1-274</v>
      </c>
      <c r="L148" s="72">
        <f t="shared" si="77"/>
        <v>1</v>
      </c>
      <c r="M148" s="72">
        <f t="shared" si="78"/>
        <v>274</v>
      </c>
      <c r="N148" s="72">
        <f t="shared" si="63"/>
        <v>145</v>
      </c>
      <c r="O148" s="72" t="str">
        <f t="shared" si="64"/>
        <v>Филиал Муниципального казённого общеобразовательного учреждения «Киевская основная общеобразовательная школа» в пос. Нёготка</v>
      </c>
      <c r="P148" s="72">
        <f>'Рейтинговая таблица организаций'!Z148</f>
        <v>100</v>
      </c>
      <c r="Q148" s="72">
        <f>'Рейтинговая таблица организаций'!AB148</f>
        <v>100</v>
      </c>
      <c r="R148" s="72">
        <f>'Рейтинговая таблица организаций'!AC148</f>
        <v>100</v>
      </c>
      <c r="S148" s="72" t="str">
        <f t="shared" si="65"/>
        <v>1-274</v>
      </c>
      <c r="T148" s="72">
        <f t="shared" si="79"/>
        <v>1</v>
      </c>
      <c r="U148" s="72">
        <f t="shared" si="80"/>
        <v>274</v>
      </c>
      <c r="V148" s="72">
        <f t="shared" si="66"/>
        <v>145</v>
      </c>
      <c r="W148" s="72" t="str">
        <f t="shared" si="67"/>
        <v>Филиал Муниципального казённого общеобразовательного учреждения «Киевская основная общеобразовательная школа» в пос. Нёготка</v>
      </c>
      <c r="X148" s="72">
        <f>'Рейтинговая таблица организаций'!AH148</f>
        <v>60</v>
      </c>
      <c r="Y148" s="72">
        <f>'Рейтинговая таблица организаций'!AI148</f>
        <v>100</v>
      </c>
      <c r="Z148" s="74">
        <f>'Рейтинговая таблица организаций'!AJ148</f>
        <v>100</v>
      </c>
      <c r="AA148" s="72">
        <f>'Рейтинговая таблица организаций'!AK148</f>
        <v>88</v>
      </c>
      <c r="AB148" s="72" t="str">
        <f t="shared" si="68"/>
        <v>33-43</v>
      </c>
      <c r="AC148" s="72">
        <f t="shared" si="81"/>
        <v>33</v>
      </c>
      <c r="AD148" s="72">
        <f t="shared" si="82"/>
        <v>11</v>
      </c>
      <c r="AE148" s="72">
        <f t="shared" si="69"/>
        <v>145</v>
      </c>
      <c r="AF148" s="72" t="str">
        <f t="shared" si="70"/>
        <v>Филиал Муниципального казённого общеобразовательного учреждения «Киевская основная общеобразовательная школа» в пос. Нёготка</v>
      </c>
      <c r="AG148" s="72">
        <f>'Рейтинговая таблица организаций'!AR148</f>
        <v>100</v>
      </c>
      <c r="AH148" s="72">
        <f>'Рейтинговая таблица организаций'!AS148</f>
        <v>100</v>
      </c>
      <c r="AI148" s="72">
        <f>'Рейтинговая таблица организаций'!AT148</f>
        <v>100</v>
      </c>
      <c r="AJ148" s="72">
        <f>'Рейтинговая таблица организаций'!AU148</f>
        <v>100</v>
      </c>
      <c r="AK148" s="72" t="str">
        <f t="shared" si="71"/>
        <v>1-274</v>
      </c>
      <c r="AL148" s="72">
        <f t="shared" si="83"/>
        <v>1</v>
      </c>
      <c r="AM148" s="72">
        <f t="shared" si="84"/>
        <v>274</v>
      </c>
      <c r="AN148" s="72">
        <f>'бланки '!D150</f>
        <v>145</v>
      </c>
      <c r="AO148" s="72" t="str">
        <f t="shared" si="72"/>
        <v>Филиал Муниципального казённого общеобразовательного учреждения «Киевская основная общеобразовательная школа» в пос. Нёготка</v>
      </c>
      <c r="AP148" s="72">
        <f>'Рейтинговая таблица организаций'!BB148</f>
        <v>100</v>
      </c>
      <c r="AQ148" s="72">
        <f>'Рейтинговая таблица организаций'!BC148</f>
        <v>100</v>
      </c>
      <c r="AR148" s="72">
        <f>'Рейтинговая таблица организаций'!BD148</f>
        <v>100</v>
      </c>
      <c r="AS148" s="72">
        <f>'Рейтинговая таблица организаций'!BE148</f>
        <v>100</v>
      </c>
      <c r="AT148" s="72" t="str">
        <f t="shared" si="73"/>
        <v>1-274</v>
      </c>
      <c r="AU148" s="72">
        <f t="shared" si="85"/>
        <v>1</v>
      </c>
      <c r="AV148" s="72">
        <f t="shared" si="86"/>
        <v>274</v>
      </c>
      <c r="AW148" s="75" t="str">
        <f t="shared" si="74"/>
        <v>Каргасокский район</v>
      </c>
      <c r="AX148" s="72">
        <f t="shared" si="75"/>
        <v>145</v>
      </c>
      <c r="AY148" s="72" t="str">
        <f t="shared" si="76"/>
        <v>Филиал Муниципального казённого общеобразовательного учреждения «Киевская основная общеобразовательная школа» в пос. Нёготка</v>
      </c>
      <c r="AZ148" s="72">
        <f>'Рейтинговая таблица организаций'!BF148</f>
        <v>97.6</v>
      </c>
      <c r="BA148" s="72" t="str">
        <f t="shared" si="89"/>
        <v>33-43</v>
      </c>
      <c r="BB148" s="72">
        <f t="shared" si="87"/>
        <v>33</v>
      </c>
      <c r="BC148" s="72">
        <f t="shared" si="88"/>
        <v>11</v>
      </c>
    </row>
    <row r="149" spans="1:55">
      <c r="A149" s="72">
        <f>'бланки '!D151</f>
        <v>146</v>
      </c>
      <c r="B149" s="73" t="str">
        <f>'Рейтинговая таблица организаций'!B149</f>
        <v>Филиал Муниципального казённого общеобразовательного учреждения «Новоюгинская средняя общеобразовательная школа» в пос.Старая Берёзовка</v>
      </c>
      <c r="C149" s="73" t="str">
        <f>'бланки '!A151</f>
        <v>Каргасокский район</v>
      </c>
      <c r="D149" s="72">
        <f>'Рейтинговая таблица организаций'!C149</f>
        <v>7</v>
      </c>
      <c r="E149" s="72">
        <f t="shared" si="60"/>
        <v>146</v>
      </c>
      <c r="F149" s="72" t="str">
        <f t="shared" si="61"/>
        <v>Филиал Муниципального казённого общеобразовательного учреждения «Новоюгинская средняя общеобразовательная школа» в пос.Старая Берёзовка</v>
      </c>
      <c r="G149" s="72">
        <f>'Рейтинговая таблица организаций'!Q149</f>
        <v>100</v>
      </c>
      <c r="H149" s="72">
        <f>'Рейтинговая таблица организаций'!R149</f>
        <v>100</v>
      </c>
      <c r="I149" s="72">
        <f>'Рейтинговая таблица организаций'!S149</f>
        <v>100</v>
      </c>
      <c r="J149" s="72">
        <f>'Рейтинговая таблица организаций'!T149</f>
        <v>100</v>
      </c>
      <c r="K149" s="72" t="str">
        <f t="shared" si="62"/>
        <v>1-274</v>
      </c>
      <c r="L149" s="72">
        <f t="shared" si="77"/>
        <v>1</v>
      </c>
      <c r="M149" s="72">
        <f t="shared" si="78"/>
        <v>274</v>
      </c>
      <c r="N149" s="72">
        <f t="shared" si="63"/>
        <v>146</v>
      </c>
      <c r="O149" s="72" t="str">
        <f t="shared" si="64"/>
        <v>Филиал Муниципального казённого общеобразовательного учреждения «Новоюгинская средняя общеобразовательная школа» в пос.Старая Берёзовка</v>
      </c>
      <c r="P149" s="72">
        <f>'Рейтинговая таблица организаций'!Z149</f>
        <v>100</v>
      </c>
      <c r="Q149" s="72">
        <f>'Рейтинговая таблица организаций'!AB149</f>
        <v>100</v>
      </c>
      <c r="R149" s="72">
        <f>'Рейтинговая таблица организаций'!AC149</f>
        <v>100</v>
      </c>
      <c r="S149" s="72" t="str">
        <f t="shared" si="65"/>
        <v>1-274</v>
      </c>
      <c r="T149" s="72">
        <f t="shared" si="79"/>
        <v>1</v>
      </c>
      <c r="U149" s="72">
        <f t="shared" si="80"/>
        <v>274</v>
      </c>
      <c r="V149" s="72">
        <f t="shared" si="66"/>
        <v>146</v>
      </c>
      <c r="W149" s="72" t="str">
        <f t="shared" si="67"/>
        <v>Филиал Муниципального казённого общеобразовательного учреждения «Новоюгинская средняя общеобразовательная школа» в пос.Старая Берёзовка</v>
      </c>
      <c r="X149" s="72">
        <f>'Рейтинговая таблица организаций'!AH149</f>
        <v>40</v>
      </c>
      <c r="Y149" s="72">
        <f>'Рейтинговая таблица организаций'!AI149</f>
        <v>80</v>
      </c>
      <c r="Z149" s="74">
        <f>'Рейтинговая таблица организаций'!AJ149</f>
        <v>100</v>
      </c>
      <c r="AA149" s="72">
        <f>'Рейтинговая таблица организаций'!AK149</f>
        <v>74</v>
      </c>
      <c r="AB149" s="72" t="str">
        <f t="shared" si="68"/>
        <v>108-122</v>
      </c>
      <c r="AC149" s="72">
        <f t="shared" si="81"/>
        <v>108</v>
      </c>
      <c r="AD149" s="72">
        <f t="shared" si="82"/>
        <v>15</v>
      </c>
      <c r="AE149" s="72">
        <f t="shared" si="69"/>
        <v>146</v>
      </c>
      <c r="AF149" s="72" t="str">
        <f t="shared" si="70"/>
        <v>Филиал Муниципального казённого общеобразовательного учреждения «Новоюгинская средняя общеобразовательная школа» в пос.Старая Берёзовка</v>
      </c>
      <c r="AG149" s="72">
        <f>'Рейтинговая таблица организаций'!AR149</f>
        <v>100</v>
      </c>
      <c r="AH149" s="72">
        <f>'Рейтинговая таблица организаций'!AS149</f>
        <v>100</v>
      </c>
      <c r="AI149" s="72">
        <f>'Рейтинговая таблица организаций'!AT149</f>
        <v>100</v>
      </c>
      <c r="AJ149" s="72">
        <f>'Рейтинговая таблица организаций'!AU149</f>
        <v>100</v>
      </c>
      <c r="AK149" s="72" t="str">
        <f t="shared" si="71"/>
        <v>1-274</v>
      </c>
      <c r="AL149" s="72">
        <f t="shared" si="83"/>
        <v>1</v>
      </c>
      <c r="AM149" s="72">
        <f t="shared" si="84"/>
        <v>274</v>
      </c>
      <c r="AN149" s="72">
        <f>'бланки '!D151</f>
        <v>146</v>
      </c>
      <c r="AO149" s="72" t="str">
        <f t="shared" si="72"/>
        <v>Филиал Муниципального казённого общеобразовательного учреждения «Новоюгинская средняя общеобразовательная школа» в пос.Старая Берёзовка</v>
      </c>
      <c r="AP149" s="72">
        <f>'Рейтинговая таблица организаций'!BB149</f>
        <v>100</v>
      </c>
      <c r="AQ149" s="72">
        <f>'Рейтинговая таблица организаций'!BC149</f>
        <v>100</v>
      </c>
      <c r="AR149" s="72">
        <f>'Рейтинговая таблица организаций'!BD149</f>
        <v>100</v>
      </c>
      <c r="AS149" s="72">
        <f>'Рейтинговая таблица организаций'!BE149</f>
        <v>100</v>
      </c>
      <c r="AT149" s="72" t="str">
        <f t="shared" si="73"/>
        <v>1-274</v>
      </c>
      <c r="AU149" s="72">
        <f t="shared" si="85"/>
        <v>1</v>
      </c>
      <c r="AV149" s="72">
        <f t="shared" si="86"/>
        <v>274</v>
      </c>
      <c r="AW149" s="75" t="str">
        <f t="shared" si="74"/>
        <v>Каргасокский район</v>
      </c>
      <c r="AX149" s="72">
        <f t="shared" si="75"/>
        <v>146</v>
      </c>
      <c r="AY149" s="72" t="str">
        <f t="shared" si="76"/>
        <v>Филиал Муниципального казённого общеобразовательного учреждения «Новоюгинская средняя общеобразовательная школа» в пос.Старая Берёзовка</v>
      </c>
      <c r="AZ149" s="72">
        <f>'Рейтинговая таблица организаций'!BF149</f>
        <v>94.8</v>
      </c>
      <c r="BA149" s="72" t="str">
        <f t="shared" si="89"/>
        <v>108-122</v>
      </c>
      <c r="BB149" s="72">
        <f t="shared" si="87"/>
        <v>108</v>
      </c>
      <c r="BC149" s="72">
        <f t="shared" si="88"/>
        <v>15</v>
      </c>
    </row>
    <row r="150" spans="1:55">
      <c r="A150" s="72">
        <f>'бланки '!D152</f>
        <v>147</v>
      </c>
      <c r="B150" s="73" t="str">
        <f>'Рейтинговая таблица организаций'!B150</f>
        <v>Муниципальное казённое общеобразовательное учреждение "Малиновская основная общеобразовательная школа"</v>
      </c>
      <c r="C150" s="73" t="str">
        <f>'бланки '!A152</f>
        <v>Кожевниковский район</v>
      </c>
      <c r="D150" s="72">
        <f>'Рейтинговая таблица организаций'!C150</f>
        <v>20</v>
      </c>
      <c r="E150" s="72">
        <f t="shared" si="60"/>
        <v>147</v>
      </c>
      <c r="F150" s="72" t="str">
        <f t="shared" si="61"/>
        <v>Муниципальное казённое общеобразовательное учреждение "Малиновская основная общеобразовательная школа"</v>
      </c>
      <c r="G150" s="72">
        <f>'Рейтинговая таблица организаций'!Q150</f>
        <v>100</v>
      </c>
      <c r="H150" s="72">
        <f>'Рейтинговая таблица организаций'!R150</f>
        <v>100</v>
      </c>
      <c r="I150" s="72">
        <f>'Рейтинговая таблица организаций'!S150</f>
        <v>100</v>
      </c>
      <c r="J150" s="72">
        <f>'Рейтинговая таблица организаций'!T150</f>
        <v>100</v>
      </c>
      <c r="K150" s="72" t="str">
        <f t="shared" si="62"/>
        <v>1-274</v>
      </c>
      <c r="L150" s="72">
        <f t="shared" si="77"/>
        <v>1</v>
      </c>
      <c r="M150" s="72">
        <f t="shared" si="78"/>
        <v>274</v>
      </c>
      <c r="N150" s="72">
        <f t="shared" si="63"/>
        <v>147</v>
      </c>
      <c r="O150" s="72" t="str">
        <f t="shared" si="64"/>
        <v>Муниципальное казённое общеобразовательное учреждение "Малиновская основная общеобразовательная школа"</v>
      </c>
      <c r="P150" s="72">
        <f>'Рейтинговая таблица организаций'!Z150</f>
        <v>100</v>
      </c>
      <c r="Q150" s="72">
        <f>'Рейтинговая таблица организаций'!AB150</f>
        <v>100</v>
      </c>
      <c r="R150" s="72">
        <f>'Рейтинговая таблица организаций'!AC150</f>
        <v>100</v>
      </c>
      <c r="S150" s="72" t="str">
        <f t="shared" si="65"/>
        <v>1-274</v>
      </c>
      <c r="T150" s="72">
        <f t="shared" si="79"/>
        <v>1</v>
      </c>
      <c r="U150" s="72">
        <f t="shared" si="80"/>
        <v>274</v>
      </c>
      <c r="V150" s="72">
        <f t="shared" si="66"/>
        <v>147</v>
      </c>
      <c r="W150" s="72" t="str">
        <f t="shared" si="67"/>
        <v>Муниципальное казённое общеобразовательное учреждение "Малиновская основная общеобразовательная школа"</v>
      </c>
      <c r="X150" s="72">
        <f>'Рейтинговая таблица организаций'!AH150</f>
        <v>0</v>
      </c>
      <c r="Y150" s="72">
        <f>'Рейтинговая таблица организаций'!AI150</f>
        <v>80</v>
      </c>
      <c r="Z150" s="74">
        <f>'Рейтинговая таблица организаций'!AJ150</f>
        <v>100</v>
      </c>
      <c r="AA150" s="72">
        <f>'Рейтинговая таблица организаций'!AK150</f>
        <v>62</v>
      </c>
      <c r="AB150" s="72" t="str">
        <f t="shared" si="68"/>
        <v>201-221</v>
      </c>
      <c r="AC150" s="72">
        <f t="shared" si="81"/>
        <v>201</v>
      </c>
      <c r="AD150" s="72">
        <f t="shared" si="82"/>
        <v>21</v>
      </c>
      <c r="AE150" s="72">
        <f t="shared" si="69"/>
        <v>147</v>
      </c>
      <c r="AF150" s="72" t="str">
        <f t="shared" si="70"/>
        <v>Муниципальное казённое общеобразовательное учреждение "Малиновская основная общеобразовательная школа"</v>
      </c>
      <c r="AG150" s="72">
        <f>'Рейтинговая таблица организаций'!AR150</f>
        <v>100</v>
      </c>
      <c r="AH150" s="72">
        <f>'Рейтинговая таблица организаций'!AS150</f>
        <v>100</v>
      </c>
      <c r="AI150" s="72">
        <f>'Рейтинговая таблица организаций'!AT150</f>
        <v>100</v>
      </c>
      <c r="AJ150" s="72">
        <f>'Рейтинговая таблица организаций'!AU150</f>
        <v>100</v>
      </c>
      <c r="AK150" s="72" t="str">
        <f t="shared" si="71"/>
        <v>1-274</v>
      </c>
      <c r="AL150" s="72">
        <f t="shared" si="83"/>
        <v>1</v>
      </c>
      <c r="AM150" s="72">
        <f t="shared" si="84"/>
        <v>274</v>
      </c>
      <c r="AN150" s="72">
        <f>'бланки '!D152</f>
        <v>147</v>
      </c>
      <c r="AO150" s="72" t="str">
        <f t="shared" si="72"/>
        <v>Муниципальное казённое общеобразовательное учреждение "Малиновская основная общеобразовательная школа"</v>
      </c>
      <c r="AP150" s="72">
        <f>'Рейтинговая таблица организаций'!BB150</f>
        <v>100</v>
      </c>
      <c r="AQ150" s="72">
        <f>'Рейтинговая таблица организаций'!BC150</f>
        <v>100</v>
      </c>
      <c r="AR150" s="72">
        <f>'Рейтинговая таблица организаций'!BD150</f>
        <v>100</v>
      </c>
      <c r="AS150" s="72">
        <f>'Рейтинговая таблица организаций'!BE150</f>
        <v>100</v>
      </c>
      <c r="AT150" s="72" t="str">
        <f t="shared" si="73"/>
        <v>1-274</v>
      </c>
      <c r="AU150" s="72">
        <f t="shared" si="85"/>
        <v>1</v>
      </c>
      <c r="AV150" s="72">
        <f t="shared" si="86"/>
        <v>274</v>
      </c>
      <c r="AW150" s="75" t="str">
        <f t="shared" si="74"/>
        <v>Кожевниковский район</v>
      </c>
      <c r="AX150" s="72">
        <f t="shared" si="75"/>
        <v>147</v>
      </c>
      <c r="AY150" s="72" t="str">
        <f t="shared" si="76"/>
        <v>Муниципальное казённое общеобразовательное учреждение "Малиновская основная общеобразовательная школа"</v>
      </c>
      <c r="AZ150" s="72">
        <f>'Рейтинговая таблица организаций'!BF150</f>
        <v>92.4</v>
      </c>
      <c r="BA150" s="72" t="str">
        <f t="shared" si="89"/>
        <v>201-221</v>
      </c>
      <c r="BB150" s="72">
        <f t="shared" si="87"/>
        <v>201</v>
      </c>
      <c r="BC150" s="72">
        <f t="shared" si="88"/>
        <v>21</v>
      </c>
    </row>
    <row r="151" spans="1:55">
      <c r="A151" s="72">
        <f>'бланки '!D153</f>
        <v>148</v>
      </c>
      <c r="B151" s="73" t="str">
        <f>'Рейтинговая таблица организаций'!B151</f>
        <v>Муниципальное казённое общеобразовательное учреждение "Елгайская основная общеобразовательная школа"</v>
      </c>
      <c r="C151" s="73" t="str">
        <f>'бланки '!A153</f>
        <v>Кожевниковский район</v>
      </c>
      <c r="D151" s="72">
        <f>'Рейтинговая таблица организаций'!C151</f>
        <v>39</v>
      </c>
      <c r="E151" s="72">
        <f t="shared" si="60"/>
        <v>148</v>
      </c>
      <c r="F151" s="72" t="str">
        <f t="shared" si="61"/>
        <v>Муниципальное казённое общеобразовательное учреждение "Елгайская основная общеобразовательная школа"</v>
      </c>
      <c r="G151" s="72">
        <f>'Рейтинговая таблица организаций'!Q151</f>
        <v>100</v>
      </c>
      <c r="H151" s="72">
        <f>'Рейтинговая таблица организаций'!R151</f>
        <v>100</v>
      </c>
      <c r="I151" s="72">
        <f>'Рейтинговая таблица организаций'!S151</f>
        <v>100</v>
      </c>
      <c r="J151" s="72">
        <f>'Рейтинговая таблица организаций'!T151</f>
        <v>100</v>
      </c>
      <c r="K151" s="72" t="str">
        <f t="shared" si="62"/>
        <v>1-274</v>
      </c>
      <c r="L151" s="72">
        <f t="shared" si="77"/>
        <v>1</v>
      </c>
      <c r="M151" s="72">
        <f t="shared" si="78"/>
        <v>274</v>
      </c>
      <c r="N151" s="72">
        <f t="shared" si="63"/>
        <v>148</v>
      </c>
      <c r="O151" s="72" t="str">
        <f t="shared" si="64"/>
        <v>Муниципальное казённое общеобразовательное учреждение "Елгайская основная общеобразовательная школа"</v>
      </c>
      <c r="P151" s="72">
        <f>'Рейтинговая таблица организаций'!Z151</f>
        <v>100</v>
      </c>
      <c r="Q151" s="72">
        <f>'Рейтинговая таблица организаций'!AB151</f>
        <v>100</v>
      </c>
      <c r="R151" s="72">
        <f>'Рейтинговая таблица организаций'!AC151</f>
        <v>100</v>
      </c>
      <c r="S151" s="72" t="str">
        <f t="shared" si="65"/>
        <v>1-274</v>
      </c>
      <c r="T151" s="72">
        <f t="shared" si="79"/>
        <v>1</v>
      </c>
      <c r="U151" s="72">
        <f t="shared" si="80"/>
        <v>274</v>
      </c>
      <c r="V151" s="72">
        <f t="shared" si="66"/>
        <v>148</v>
      </c>
      <c r="W151" s="72" t="str">
        <f t="shared" si="67"/>
        <v>Муниципальное казённое общеобразовательное учреждение "Елгайская основная общеобразовательная школа"</v>
      </c>
      <c r="X151" s="72">
        <f>'Рейтинговая таблица организаций'!AH151</f>
        <v>0</v>
      </c>
      <c r="Y151" s="72">
        <f>'Рейтинговая таблица организаций'!AI151</f>
        <v>100</v>
      </c>
      <c r="Z151" s="74">
        <f>'Рейтинговая таблица организаций'!AJ151</f>
        <v>100</v>
      </c>
      <c r="AA151" s="72">
        <f>'Рейтинговая таблица организаций'!AK151</f>
        <v>70</v>
      </c>
      <c r="AB151" s="72" t="str">
        <f t="shared" si="68"/>
        <v>129-146</v>
      </c>
      <c r="AC151" s="72">
        <f t="shared" si="81"/>
        <v>129</v>
      </c>
      <c r="AD151" s="72">
        <f t="shared" si="82"/>
        <v>18</v>
      </c>
      <c r="AE151" s="72">
        <f t="shared" si="69"/>
        <v>148</v>
      </c>
      <c r="AF151" s="72" t="str">
        <f t="shared" si="70"/>
        <v>Муниципальное казённое общеобразовательное учреждение "Елгайская основная общеобразовательная школа"</v>
      </c>
      <c r="AG151" s="72">
        <f>'Рейтинговая таблица организаций'!AR151</f>
        <v>100</v>
      </c>
      <c r="AH151" s="72">
        <f>'Рейтинговая таблица организаций'!AS151</f>
        <v>100</v>
      </c>
      <c r="AI151" s="72">
        <f>'Рейтинговая таблица организаций'!AT151</f>
        <v>100</v>
      </c>
      <c r="AJ151" s="72">
        <f>'Рейтинговая таблица организаций'!AU151</f>
        <v>100</v>
      </c>
      <c r="AK151" s="72" t="str">
        <f t="shared" si="71"/>
        <v>1-274</v>
      </c>
      <c r="AL151" s="72">
        <f t="shared" si="83"/>
        <v>1</v>
      </c>
      <c r="AM151" s="72">
        <f t="shared" si="84"/>
        <v>274</v>
      </c>
      <c r="AN151" s="72">
        <f>'бланки '!D153</f>
        <v>148</v>
      </c>
      <c r="AO151" s="72" t="str">
        <f t="shared" si="72"/>
        <v>Муниципальное казённое общеобразовательное учреждение "Елгайская основная общеобразовательная школа"</v>
      </c>
      <c r="AP151" s="72">
        <f>'Рейтинговая таблица организаций'!BB151</f>
        <v>100</v>
      </c>
      <c r="AQ151" s="72">
        <f>'Рейтинговая таблица организаций'!BC151</f>
        <v>100</v>
      </c>
      <c r="AR151" s="72">
        <f>'Рейтинговая таблица организаций'!BD151</f>
        <v>100</v>
      </c>
      <c r="AS151" s="72">
        <f>'Рейтинговая таблица организаций'!BE151</f>
        <v>100</v>
      </c>
      <c r="AT151" s="72" t="str">
        <f t="shared" si="73"/>
        <v>1-274</v>
      </c>
      <c r="AU151" s="72">
        <f t="shared" si="85"/>
        <v>1</v>
      </c>
      <c r="AV151" s="72">
        <f t="shared" si="86"/>
        <v>274</v>
      </c>
      <c r="AW151" s="75" t="str">
        <f t="shared" si="74"/>
        <v>Кожевниковский район</v>
      </c>
      <c r="AX151" s="72">
        <f t="shared" si="75"/>
        <v>148</v>
      </c>
      <c r="AY151" s="72" t="str">
        <f t="shared" si="76"/>
        <v>Муниципальное казённое общеобразовательное учреждение "Елгайская основная общеобразовательная школа"</v>
      </c>
      <c r="AZ151" s="72">
        <f>'Рейтинговая таблица организаций'!BF151</f>
        <v>94</v>
      </c>
      <c r="BA151" s="72" t="str">
        <f t="shared" si="89"/>
        <v>129-146</v>
      </c>
      <c r="BB151" s="72">
        <f t="shared" si="87"/>
        <v>129</v>
      </c>
      <c r="BC151" s="72">
        <f t="shared" si="88"/>
        <v>18</v>
      </c>
    </row>
    <row r="152" spans="1:55">
      <c r="A152" s="72">
        <f>'бланки '!D154</f>
        <v>149</v>
      </c>
      <c r="B152" s="73" t="str">
        <f>'Рейтинговая таблица организаций'!B152</f>
        <v>Муниципальное казённое общеобразовательное учреждение "Вороновская средняя общеобразовательная школа"</v>
      </c>
      <c r="C152" s="73" t="str">
        <f>'бланки '!A154</f>
        <v>Кожевниковский район</v>
      </c>
      <c r="D152" s="72">
        <f>'Рейтинговая таблица организаций'!C152</f>
        <v>94</v>
      </c>
      <c r="E152" s="72">
        <f t="shared" si="60"/>
        <v>149</v>
      </c>
      <c r="F152" s="72" t="str">
        <f t="shared" si="61"/>
        <v>Муниципальное казённое общеобразовательное учреждение "Вороновская средняя общеобразовательная школа"</v>
      </c>
      <c r="G152" s="72">
        <f>'Рейтинговая таблица организаций'!Q152</f>
        <v>100</v>
      </c>
      <c r="H152" s="72">
        <f>'Рейтинговая таблица организаций'!R152</f>
        <v>100</v>
      </c>
      <c r="I152" s="72">
        <f>'Рейтинговая таблица организаций'!S152</f>
        <v>100</v>
      </c>
      <c r="J152" s="72">
        <f>'Рейтинговая таблица организаций'!T152</f>
        <v>100</v>
      </c>
      <c r="K152" s="72" t="str">
        <f t="shared" si="62"/>
        <v>1-274</v>
      </c>
      <c r="L152" s="72">
        <f t="shared" si="77"/>
        <v>1</v>
      </c>
      <c r="M152" s="72">
        <f t="shared" si="78"/>
        <v>274</v>
      </c>
      <c r="N152" s="72">
        <f t="shared" si="63"/>
        <v>149</v>
      </c>
      <c r="O152" s="72" t="str">
        <f t="shared" si="64"/>
        <v>Муниципальное казённое общеобразовательное учреждение "Вороновская средняя общеобразовательная школа"</v>
      </c>
      <c r="P152" s="72">
        <f>'Рейтинговая таблица организаций'!Z152</f>
        <v>100</v>
      </c>
      <c r="Q152" s="72">
        <f>'Рейтинговая таблица организаций'!AB152</f>
        <v>100</v>
      </c>
      <c r="R152" s="72">
        <f>'Рейтинговая таблица организаций'!AC152</f>
        <v>100</v>
      </c>
      <c r="S152" s="72" t="str">
        <f t="shared" si="65"/>
        <v>1-274</v>
      </c>
      <c r="T152" s="72">
        <f t="shared" si="79"/>
        <v>1</v>
      </c>
      <c r="U152" s="72">
        <f t="shared" si="80"/>
        <v>274</v>
      </c>
      <c r="V152" s="72">
        <f t="shared" si="66"/>
        <v>149</v>
      </c>
      <c r="W152" s="72" t="str">
        <f t="shared" si="67"/>
        <v>Муниципальное казённое общеобразовательное учреждение "Вороновская средняя общеобразовательная школа"</v>
      </c>
      <c r="X152" s="72">
        <f>'Рейтинговая таблица организаций'!AH152</f>
        <v>20</v>
      </c>
      <c r="Y152" s="72">
        <f>'Рейтинговая таблица организаций'!AI152</f>
        <v>80</v>
      </c>
      <c r="Z152" s="74">
        <f>'Рейтинговая таблица организаций'!AJ152</f>
        <v>100</v>
      </c>
      <c r="AA152" s="72">
        <f>'Рейтинговая таблица организаций'!AK152</f>
        <v>68</v>
      </c>
      <c r="AB152" s="72" t="str">
        <f t="shared" si="68"/>
        <v>147-173</v>
      </c>
      <c r="AC152" s="72">
        <f t="shared" si="81"/>
        <v>147</v>
      </c>
      <c r="AD152" s="72">
        <f t="shared" si="82"/>
        <v>27</v>
      </c>
      <c r="AE152" s="72">
        <f t="shared" si="69"/>
        <v>149</v>
      </c>
      <c r="AF152" s="72" t="str">
        <f t="shared" si="70"/>
        <v>Муниципальное казённое общеобразовательное учреждение "Вороновская средняя общеобразовательная школа"</v>
      </c>
      <c r="AG152" s="72">
        <f>'Рейтинговая таблица организаций'!AR152</f>
        <v>100</v>
      </c>
      <c r="AH152" s="72">
        <f>'Рейтинговая таблица организаций'!AS152</f>
        <v>100</v>
      </c>
      <c r="AI152" s="72">
        <f>'Рейтинговая таблица организаций'!AT152</f>
        <v>100</v>
      </c>
      <c r="AJ152" s="72">
        <f>'Рейтинговая таблица организаций'!AU152</f>
        <v>100</v>
      </c>
      <c r="AK152" s="72" t="str">
        <f t="shared" si="71"/>
        <v>1-274</v>
      </c>
      <c r="AL152" s="72">
        <f t="shared" si="83"/>
        <v>1</v>
      </c>
      <c r="AM152" s="72">
        <f t="shared" si="84"/>
        <v>274</v>
      </c>
      <c r="AN152" s="72">
        <f>'бланки '!D154</f>
        <v>149</v>
      </c>
      <c r="AO152" s="72" t="str">
        <f t="shared" si="72"/>
        <v>Муниципальное казённое общеобразовательное учреждение "Вороновская средняя общеобразовательная школа"</v>
      </c>
      <c r="AP152" s="72">
        <f>'Рейтинговая таблица организаций'!BB152</f>
        <v>100</v>
      </c>
      <c r="AQ152" s="72">
        <f>'Рейтинговая таблица организаций'!BC152</f>
        <v>100</v>
      </c>
      <c r="AR152" s="72">
        <f>'Рейтинговая таблица организаций'!BD152</f>
        <v>100</v>
      </c>
      <c r="AS152" s="72">
        <f>'Рейтинговая таблица организаций'!BE152</f>
        <v>100</v>
      </c>
      <c r="AT152" s="72" t="str">
        <f t="shared" si="73"/>
        <v>1-274</v>
      </c>
      <c r="AU152" s="72">
        <f t="shared" si="85"/>
        <v>1</v>
      </c>
      <c r="AV152" s="72">
        <f t="shared" si="86"/>
        <v>274</v>
      </c>
      <c r="AW152" s="75" t="str">
        <f t="shared" si="74"/>
        <v>Кожевниковский район</v>
      </c>
      <c r="AX152" s="72">
        <f t="shared" si="75"/>
        <v>149</v>
      </c>
      <c r="AY152" s="72" t="str">
        <f t="shared" si="76"/>
        <v>Муниципальное казённое общеобразовательное учреждение "Вороновская средняя общеобразовательная школа"</v>
      </c>
      <c r="AZ152" s="72">
        <f>'Рейтинговая таблица организаций'!BF152</f>
        <v>93.6</v>
      </c>
      <c r="BA152" s="72" t="str">
        <f t="shared" si="89"/>
        <v>147-173</v>
      </c>
      <c r="BB152" s="72">
        <f t="shared" si="87"/>
        <v>147</v>
      </c>
      <c r="BC152" s="72">
        <f t="shared" si="88"/>
        <v>27</v>
      </c>
    </row>
    <row r="153" spans="1:55">
      <c r="A153" s="72">
        <f>'бланки '!D155</f>
        <v>150</v>
      </c>
      <c r="B153" s="73" t="str">
        <f>'Рейтинговая таблица организаций'!B153</f>
        <v>Муниципальное казённое общеобразовательное учреждение "Песочнодубровская средняя общеобразовательная школа"</v>
      </c>
      <c r="C153" s="73" t="str">
        <f>'бланки '!A155</f>
        <v>Кожевниковский район</v>
      </c>
      <c r="D153" s="72">
        <f>'Рейтинговая таблица организаций'!C153</f>
        <v>73</v>
      </c>
      <c r="E153" s="72">
        <f t="shared" si="60"/>
        <v>150</v>
      </c>
      <c r="F153" s="72" t="str">
        <f t="shared" si="61"/>
        <v>Муниципальное казённое общеобразовательное учреждение "Песочнодубровская средняя общеобразовательная школа"</v>
      </c>
      <c r="G153" s="72">
        <f>'Рейтинговая таблица организаций'!Q153</f>
        <v>100</v>
      </c>
      <c r="H153" s="72">
        <f>'Рейтинговая таблица организаций'!R153</f>
        <v>100</v>
      </c>
      <c r="I153" s="72">
        <f>'Рейтинговая таблица организаций'!S153</f>
        <v>100</v>
      </c>
      <c r="J153" s="72">
        <f>'Рейтинговая таблица организаций'!T153</f>
        <v>100</v>
      </c>
      <c r="K153" s="72" t="str">
        <f t="shared" si="62"/>
        <v>1-274</v>
      </c>
      <c r="L153" s="72">
        <f t="shared" si="77"/>
        <v>1</v>
      </c>
      <c r="M153" s="72">
        <f t="shared" si="78"/>
        <v>274</v>
      </c>
      <c r="N153" s="72">
        <f t="shared" si="63"/>
        <v>150</v>
      </c>
      <c r="O153" s="72" t="str">
        <f t="shared" si="64"/>
        <v>Муниципальное казённое общеобразовательное учреждение "Песочнодубровская средняя общеобразовательная школа"</v>
      </c>
      <c r="P153" s="72">
        <f>'Рейтинговая таблица организаций'!Z153</f>
        <v>100</v>
      </c>
      <c r="Q153" s="72">
        <f>'Рейтинговая таблица организаций'!AB153</f>
        <v>100</v>
      </c>
      <c r="R153" s="72">
        <f>'Рейтинговая таблица организаций'!AC153</f>
        <v>100</v>
      </c>
      <c r="S153" s="72" t="str">
        <f t="shared" si="65"/>
        <v>1-274</v>
      </c>
      <c r="T153" s="72">
        <f t="shared" si="79"/>
        <v>1</v>
      </c>
      <c r="U153" s="72">
        <f t="shared" si="80"/>
        <v>274</v>
      </c>
      <c r="V153" s="72">
        <f t="shared" si="66"/>
        <v>150</v>
      </c>
      <c r="W153" s="72" t="str">
        <f t="shared" si="67"/>
        <v>Муниципальное казённое общеобразовательное учреждение "Песочнодубровская средняя общеобразовательная школа"</v>
      </c>
      <c r="X153" s="72">
        <f>'Рейтинговая таблица организаций'!AH153</f>
        <v>0</v>
      </c>
      <c r="Y153" s="72">
        <f>'Рейтинговая таблица организаций'!AI153</f>
        <v>100</v>
      </c>
      <c r="Z153" s="74">
        <f>'Рейтинговая таблица организаций'!AJ153</f>
        <v>100</v>
      </c>
      <c r="AA153" s="72">
        <f>'Рейтинговая таблица организаций'!AK153</f>
        <v>70</v>
      </c>
      <c r="AB153" s="72" t="str">
        <f t="shared" si="68"/>
        <v>129-146</v>
      </c>
      <c r="AC153" s="72">
        <f t="shared" si="81"/>
        <v>129</v>
      </c>
      <c r="AD153" s="72">
        <f t="shared" si="82"/>
        <v>18</v>
      </c>
      <c r="AE153" s="72">
        <f t="shared" si="69"/>
        <v>150</v>
      </c>
      <c r="AF153" s="72" t="str">
        <f t="shared" si="70"/>
        <v>Муниципальное казённое общеобразовательное учреждение "Песочнодубровская средняя общеобразовательная школа"</v>
      </c>
      <c r="AG153" s="72">
        <f>'Рейтинговая таблица организаций'!AR153</f>
        <v>100</v>
      </c>
      <c r="AH153" s="72">
        <f>'Рейтинговая таблица организаций'!AS153</f>
        <v>100</v>
      </c>
      <c r="AI153" s="72">
        <f>'Рейтинговая таблица организаций'!AT153</f>
        <v>100</v>
      </c>
      <c r="AJ153" s="72">
        <f>'Рейтинговая таблица организаций'!AU153</f>
        <v>100</v>
      </c>
      <c r="AK153" s="72" t="str">
        <f t="shared" si="71"/>
        <v>1-274</v>
      </c>
      <c r="AL153" s="72">
        <f t="shared" si="83"/>
        <v>1</v>
      </c>
      <c r="AM153" s="72">
        <f t="shared" si="84"/>
        <v>274</v>
      </c>
      <c r="AN153" s="72">
        <f>'бланки '!D155</f>
        <v>150</v>
      </c>
      <c r="AO153" s="72" t="str">
        <f t="shared" si="72"/>
        <v>Муниципальное казённое общеобразовательное учреждение "Песочнодубровская средняя общеобразовательная школа"</v>
      </c>
      <c r="AP153" s="72">
        <f>'Рейтинговая таблица организаций'!BB153</f>
        <v>100</v>
      </c>
      <c r="AQ153" s="72">
        <f>'Рейтинговая таблица организаций'!BC153</f>
        <v>100</v>
      </c>
      <c r="AR153" s="72">
        <f>'Рейтинговая таблица организаций'!BD153</f>
        <v>100</v>
      </c>
      <c r="AS153" s="72">
        <f>'Рейтинговая таблица организаций'!BE153</f>
        <v>100</v>
      </c>
      <c r="AT153" s="72" t="str">
        <f t="shared" si="73"/>
        <v>1-274</v>
      </c>
      <c r="AU153" s="72">
        <f t="shared" si="85"/>
        <v>1</v>
      </c>
      <c r="AV153" s="72">
        <f t="shared" si="86"/>
        <v>274</v>
      </c>
      <c r="AW153" s="75" t="str">
        <f t="shared" si="74"/>
        <v>Кожевниковский район</v>
      </c>
      <c r="AX153" s="72">
        <f t="shared" si="75"/>
        <v>150</v>
      </c>
      <c r="AY153" s="72" t="str">
        <f t="shared" si="76"/>
        <v>Муниципальное казённое общеобразовательное учреждение "Песочнодубровская средняя общеобразовательная школа"</v>
      </c>
      <c r="AZ153" s="72">
        <f>'Рейтинговая таблица организаций'!BF153</f>
        <v>94</v>
      </c>
      <c r="BA153" s="72" t="str">
        <f t="shared" si="89"/>
        <v>129-146</v>
      </c>
      <c r="BB153" s="72">
        <f t="shared" si="87"/>
        <v>129</v>
      </c>
      <c r="BC153" s="72">
        <f t="shared" si="88"/>
        <v>18</v>
      </c>
    </row>
    <row r="154" spans="1:55">
      <c r="A154" s="72">
        <f>'бланки '!D156</f>
        <v>151</v>
      </c>
      <c r="B154" s="73" t="str">
        <f>'Рейтинговая таблица организаций'!B154</f>
        <v>Муниципальное казённое общеобразовательное учреждение "Новосергеевская основная общеобразовательная школа"</v>
      </c>
      <c r="C154" s="73" t="str">
        <f>'бланки '!A156</f>
        <v>Кожевниковский район</v>
      </c>
      <c r="D154" s="72">
        <f>'Рейтинговая таблица организаций'!C154</f>
        <v>18</v>
      </c>
      <c r="E154" s="72">
        <f t="shared" si="60"/>
        <v>151</v>
      </c>
      <c r="F154" s="72" t="str">
        <f t="shared" si="61"/>
        <v>Муниципальное казённое общеобразовательное учреждение "Новосергеевская основная общеобразовательная школа"</v>
      </c>
      <c r="G154" s="72">
        <f>'Рейтинговая таблица организаций'!Q154</f>
        <v>100</v>
      </c>
      <c r="H154" s="72">
        <f>'Рейтинговая таблица организаций'!R154</f>
        <v>100</v>
      </c>
      <c r="I154" s="72">
        <f>'Рейтинговая таблица организаций'!S154</f>
        <v>100</v>
      </c>
      <c r="J154" s="72">
        <f>'Рейтинговая таблица организаций'!T154</f>
        <v>100</v>
      </c>
      <c r="K154" s="72" t="str">
        <f t="shared" si="62"/>
        <v>1-274</v>
      </c>
      <c r="L154" s="72">
        <f t="shared" si="77"/>
        <v>1</v>
      </c>
      <c r="M154" s="72">
        <f t="shared" si="78"/>
        <v>274</v>
      </c>
      <c r="N154" s="72">
        <f t="shared" si="63"/>
        <v>151</v>
      </c>
      <c r="O154" s="72" t="str">
        <f t="shared" si="64"/>
        <v>Муниципальное казённое общеобразовательное учреждение "Новосергеевская основная общеобразовательная школа"</v>
      </c>
      <c r="P154" s="72">
        <f>'Рейтинговая таблица организаций'!Z154</f>
        <v>100</v>
      </c>
      <c r="Q154" s="72">
        <f>'Рейтинговая таблица организаций'!AB154</f>
        <v>100</v>
      </c>
      <c r="R154" s="72">
        <f>'Рейтинговая таблица организаций'!AC154</f>
        <v>100</v>
      </c>
      <c r="S154" s="72" t="str">
        <f t="shared" si="65"/>
        <v>1-274</v>
      </c>
      <c r="T154" s="72">
        <f t="shared" si="79"/>
        <v>1</v>
      </c>
      <c r="U154" s="72">
        <f t="shared" si="80"/>
        <v>274</v>
      </c>
      <c r="V154" s="72">
        <f t="shared" si="66"/>
        <v>151</v>
      </c>
      <c r="W154" s="72" t="str">
        <f t="shared" si="67"/>
        <v>Муниципальное казённое общеобразовательное учреждение "Новосергеевская основная общеобразовательная школа"</v>
      </c>
      <c r="X154" s="72">
        <f>'Рейтинговая таблица организаций'!AH154</f>
        <v>0</v>
      </c>
      <c r="Y154" s="72">
        <f>'Рейтинговая таблица организаций'!AI154</f>
        <v>80</v>
      </c>
      <c r="Z154" s="74">
        <f>'Рейтинговая таблица организаций'!AJ154</f>
        <v>100</v>
      </c>
      <c r="AA154" s="72">
        <f>'Рейтинговая таблица организаций'!AK154</f>
        <v>62</v>
      </c>
      <c r="AB154" s="72" t="str">
        <f t="shared" si="68"/>
        <v>201-221</v>
      </c>
      <c r="AC154" s="72">
        <f t="shared" si="81"/>
        <v>201</v>
      </c>
      <c r="AD154" s="72">
        <f t="shared" si="82"/>
        <v>21</v>
      </c>
      <c r="AE154" s="72">
        <f t="shared" si="69"/>
        <v>151</v>
      </c>
      <c r="AF154" s="72" t="str">
        <f t="shared" si="70"/>
        <v>Муниципальное казённое общеобразовательное учреждение "Новосергеевская основная общеобразовательная школа"</v>
      </c>
      <c r="AG154" s="72">
        <f>'Рейтинговая таблица организаций'!AR154</f>
        <v>100</v>
      </c>
      <c r="AH154" s="72">
        <f>'Рейтинговая таблица организаций'!AS154</f>
        <v>100</v>
      </c>
      <c r="AI154" s="72">
        <f>'Рейтинговая таблица организаций'!AT154</f>
        <v>100</v>
      </c>
      <c r="AJ154" s="72">
        <f>'Рейтинговая таблица организаций'!AU154</f>
        <v>100</v>
      </c>
      <c r="AK154" s="72" t="str">
        <f t="shared" si="71"/>
        <v>1-274</v>
      </c>
      <c r="AL154" s="72">
        <f t="shared" si="83"/>
        <v>1</v>
      </c>
      <c r="AM154" s="72">
        <f t="shared" si="84"/>
        <v>274</v>
      </c>
      <c r="AN154" s="72">
        <f>'бланки '!D156</f>
        <v>151</v>
      </c>
      <c r="AO154" s="72" t="str">
        <f t="shared" si="72"/>
        <v>Муниципальное казённое общеобразовательное учреждение "Новосергеевская основная общеобразовательная школа"</v>
      </c>
      <c r="AP154" s="72">
        <f>'Рейтинговая таблица организаций'!BB154</f>
        <v>100</v>
      </c>
      <c r="AQ154" s="72">
        <f>'Рейтинговая таблица организаций'!BC154</f>
        <v>100</v>
      </c>
      <c r="AR154" s="72">
        <f>'Рейтинговая таблица организаций'!BD154</f>
        <v>100</v>
      </c>
      <c r="AS154" s="72">
        <f>'Рейтинговая таблица организаций'!BE154</f>
        <v>100</v>
      </c>
      <c r="AT154" s="72" t="str">
        <f t="shared" si="73"/>
        <v>1-274</v>
      </c>
      <c r="AU154" s="72">
        <f t="shared" si="85"/>
        <v>1</v>
      </c>
      <c r="AV154" s="72">
        <f t="shared" si="86"/>
        <v>274</v>
      </c>
      <c r="AW154" s="75" t="str">
        <f t="shared" si="74"/>
        <v>Кожевниковский район</v>
      </c>
      <c r="AX154" s="72">
        <f t="shared" si="75"/>
        <v>151</v>
      </c>
      <c r="AY154" s="72" t="str">
        <f t="shared" si="76"/>
        <v>Муниципальное казённое общеобразовательное учреждение "Новосергеевская основная общеобразовательная школа"</v>
      </c>
      <c r="AZ154" s="72">
        <f>'Рейтинговая таблица организаций'!BF154</f>
        <v>92.4</v>
      </c>
      <c r="BA154" s="72" t="str">
        <f t="shared" si="89"/>
        <v>201-221</v>
      </c>
      <c r="BB154" s="72">
        <f t="shared" si="87"/>
        <v>201</v>
      </c>
      <c r="BC154" s="72">
        <f t="shared" si="88"/>
        <v>21</v>
      </c>
    </row>
    <row r="155" spans="1:55">
      <c r="A155" s="72">
        <f>'бланки '!D157</f>
        <v>152</v>
      </c>
      <c r="B155" s="73" t="str">
        <f>'Рейтинговая таблица организаций'!B155</f>
        <v>Муниципальное казённое общеобразовательное учреждение "Батуринская основная общеобразовательная школа"</v>
      </c>
      <c r="C155" s="73" t="str">
        <f>'бланки '!A157</f>
        <v>Кожевниковский район</v>
      </c>
      <c r="D155" s="72">
        <f>'Рейтинговая таблица организаций'!C155</f>
        <v>19</v>
      </c>
      <c r="E155" s="72">
        <f t="shared" si="60"/>
        <v>152</v>
      </c>
      <c r="F155" s="72" t="str">
        <f t="shared" si="61"/>
        <v>Муниципальное казённое общеобразовательное учреждение "Батуринская основная общеобразовательная школа"</v>
      </c>
      <c r="G155" s="72">
        <f>'Рейтинговая таблица организаций'!Q155</f>
        <v>100</v>
      </c>
      <c r="H155" s="72">
        <f>'Рейтинговая таблица организаций'!R155</f>
        <v>100</v>
      </c>
      <c r="I155" s="72">
        <f>'Рейтинговая таблица организаций'!S155</f>
        <v>100</v>
      </c>
      <c r="J155" s="72">
        <f>'Рейтинговая таблица организаций'!T155</f>
        <v>100</v>
      </c>
      <c r="K155" s="72" t="str">
        <f t="shared" si="62"/>
        <v>1-274</v>
      </c>
      <c r="L155" s="72">
        <f t="shared" si="77"/>
        <v>1</v>
      </c>
      <c r="M155" s="72">
        <f t="shared" si="78"/>
        <v>274</v>
      </c>
      <c r="N155" s="72">
        <f t="shared" si="63"/>
        <v>152</v>
      </c>
      <c r="O155" s="72" t="str">
        <f t="shared" si="64"/>
        <v>Муниципальное казённое общеобразовательное учреждение "Батуринская основная общеобразовательная школа"</v>
      </c>
      <c r="P155" s="72">
        <f>'Рейтинговая таблица организаций'!Z155</f>
        <v>100</v>
      </c>
      <c r="Q155" s="72">
        <f>'Рейтинговая таблица организаций'!AB155</f>
        <v>100</v>
      </c>
      <c r="R155" s="72">
        <f>'Рейтинговая таблица организаций'!AC155</f>
        <v>100</v>
      </c>
      <c r="S155" s="72" t="str">
        <f t="shared" si="65"/>
        <v>1-274</v>
      </c>
      <c r="T155" s="72">
        <f t="shared" si="79"/>
        <v>1</v>
      </c>
      <c r="U155" s="72">
        <f t="shared" si="80"/>
        <v>274</v>
      </c>
      <c r="V155" s="72">
        <f t="shared" si="66"/>
        <v>152</v>
      </c>
      <c r="W155" s="72" t="str">
        <f t="shared" si="67"/>
        <v>Муниципальное казённое общеобразовательное учреждение "Батуринская основная общеобразовательная школа"</v>
      </c>
      <c r="X155" s="72">
        <f>'Рейтинговая таблица организаций'!AH155</f>
        <v>40</v>
      </c>
      <c r="Y155" s="72">
        <f>'Рейтинговая таблица организаций'!AI155</f>
        <v>80</v>
      </c>
      <c r="Z155" s="74">
        <f>'Рейтинговая таблица организаций'!AJ155</f>
        <v>100</v>
      </c>
      <c r="AA155" s="72">
        <f>'Рейтинговая таблица организаций'!AK155</f>
        <v>74</v>
      </c>
      <c r="AB155" s="72" t="str">
        <f t="shared" si="68"/>
        <v>108-122</v>
      </c>
      <c r="AC155" s="72">
        <f t="shared" si="81"/>
        <v>108</v>
      </c>
      <c r="AD155" s="72">
        <f t="shared" si="82"/>
        <v>15</v>
      </c>
      <c r="AE155" s="72">
        <f t="shared" si="69"/>
        <v>152</v>
      </c>
      <c r="AF155" s="72" t="str">
        <f t="shared" si="70"/>
        <v>Муниципальное казённое общеобразовательное учреждение "Батуринская основная общеобразовательная школа"</v>
      </c>
      <c r="AG155" s="72">
        <f>'Рейтинговая таблица организаций'!AR155</f>
        <v>100</v>
      </c>
      <c r="AH155" s="72">
        <f>'Рейтинговая таблица организаций'!AS155</f>
        <v>100</v>
      </c>
      <c r="AI155" s="72">
        <f>'Рейтинговая таблица организаций'!AT155</f>
        <v>100</v>
      </c>
      <c r="AJ155" s="72">
        <f>'Рейтинговая таблица организаций'!AU155</f>
        <v>100</v>
      </c>
      <c r="AK155" s="72" t="str">
        <f t="shared" si="71"/>
        <v>1-274</v>
      </c>
      <c r="AL155" s="72">
        <f t="shared" si="83"/>
        <v>1</v>
      </c>
      <c r="AM155" s="72">
        <f t="shared" si="84"/>
        <v>274</v>
      </c>
      <c r="AN155" s="72">
        <f>'бланки '!D157</f>
        <v>152</v>
      </c>
      <c r="AO155" s="72" t="str">
        <f t="shared" si="72"/>
        <v>Муниципальное казённое общеобразовательное учреждение "Батуринская основная общеобразовательная школа"</v>
      </c>
      <c r="AP155" s="72">
        <f>'Рейтинговая таблица организаций'!BB155</f>
        <v>100</v>
      </c>
      <c r="AQ155" s="72">
        <f>'Рейтинговая таблица организаций'!BC155</f>
        <v>100</v>
      </c>
      <c r="AR155" s="72">
        <f>'Рейтинговая таблица организаций'!BD155</f>
        <v>100</v>
      </c>
      <c r="AS155" s="72">
        <f>'Рейтинговая таблица организаций'!BE155</f>
        <v>100</v>
      </c>
      <c r="AT155" s="72" t="str">
        <f t="shared" si="73"/>
        <v>1-274</v>
      </c>
      <c r="AU155" s="72">
        <f t="shared" si="85"/>
        <v>1</v>
      </c>
      <c r="AV155" s="72">
        <f t="shared" si="86"/>
        <v>274</v>
      </c>
      <c r="AW155" s="75" t="str">
        <f t="shared" si="74"/>
        <v>Кожевниковский район</v>
      </c>
      <c r="AX155" s="72">
        <f t="shared" si="75"/>
        <v>152</v>
      </c>
      <c r="AY155" s="72" t="str">
        <f t="shared" si="76"/>
        <v>Муниципальное казённое общеобразовательное учреждение "Батуринская основная общеобразовательная школа"</v>
      </c>
      <c r="AZ155" s="72">
        <f>'Рейтинговая таблица организаций'!BF155</f>
        <v>94.8</v>
      </c>
      <c r="BA155" s="72" t="str">
        <f t="shared" si="89"/>
        <v>108-122</v>
      </c>
      <c r="BB155" s="72">
        <f t="shared" si="87"/>
        <v>108</v>
      </c>
      <c r="BC155" s="72">
        <f t="shared" si="88"/>
        <v>15</v>
      </c>
    </row>
    <row r="156" spans="1:55">
      <c r="A156" s="72">
        <f>'бланки '!D158</f>
        <v>153</v>
      </c>
      <c r="B156" s="73" t="str">
        <f>'Рейтинговая таблица организаций'!B156</f>
        <v>Муниципальное казённое общеобразовательное учреждение "Базойская основная общеобразовательная школа"</v>
      </c>
      <c r="C156" s="73" t="str">
        <f>'бланки '!A158</f>
        <v>Кожевниковский район</v>
      </c>
      <c r="D156" s="72">
        <f>'Рейтинговая таблица организаций'!C156</f>
        <v>26</v>
      </c>
      <c r="E156" s="72">
        <f t="shared" si="60"/>
        <v>153</v>
      </c>
      <c r="F156" s="72" t="str">
        <f t="shared" si="61"/>
        <v>Муниципальное казённое общеобразовательное учреждение "Базойская основная общеобразовательная школа"</v>
      </c>
      <c r="G156" s="72">
        <f>'Рейтинговая таблица организаций'!Q156</f>
        <v>100</v>
      </c>
      <c r="H156" s="72">
        <f>'Рейтинговая таблица организаций'!R156</f>
        <v>100</v>
      </c>
      <c r="I156" s="72">
        <f>'Рейтинговая таблица организаций'!S156</f>
        <v>100</v>
      </c>
      <c r="J156" s="72">
        <f>'Рейтинговая таблица организаций'!T156</f>
        <v>100</v>
      </c>
      <c r="K156" s="72" t="str">
        <f t="shared" si="62"/>
        <v>1-274</v>
      </c>
      <c r="L156" s="72">
        <f t="shared" si="77"/>
        <v>1</v>
      </c>
      <c r="M156" s="72">
        <f t="shared" si="78"/>
        <v>274</v>
      </c>
      <c r="N156" s="72">
        <f t="shared" si="63"/>
        <v>153</v>
      </c>
      <c r="O156" s="72" t="str">
        <f t="shared" si="64"/>
        <v>Муниципальное казённое общеобразовательное учреждение "Базойская основная общеобразовательная школа"</v>
      </c>
      <c r="P156" s="72">
        <f>'Рейтинговая таблица организаций'!Z156</f>
        <v>100</v>
      </c>
      <c r="Q156" s="72">
        <f>'Рейтинговая таблица организаций'!AB156</f>
        <v>100</v>
      </c>
      <c r="R156" s="72">
        <f>'Рейтинговая таблица организаций'!AC156</f>
        <v>100</v>
      </c>
      <c r="S156" s="72" t="str">
        <f t="shared" si="65"/>
        <v>1-274</v>
      </c>
      <c r="T156" s="72">
        <f t="shared" si="79"/>
        <v>1</v>
      </c>
      <c r="U156" s="72">
        <f t="shared" si="80"/>
        <v>274</v>
      </c>
      <c r="V156" s="72">
        <f t="shared" si="66"/>
        <v>153</v>
      </c>
      <c r="W156" s="72" t="str">
        <f t="shared" si="67"/>
        <v>Муниципальное казённое общеобразовательное учреждение "Базойская основная общеобразовательная школа"</v>
      </c>
      <c r="X156" s="72">
        <f>'Рейтинговая таблица организаций'!AH156</f>
        <v>40</v>
      </c>
      <c r="Y156" s="72">
        <f>'Рейтинговая таблица организаций'!AI156</f>
        <v>80</v>
      </c>
      <c r="Z156" s="74">
        <f>'Рейтинговая таблица организаций'!AJ156</f>
        <v>100</v>
      </c>
      <c r="AA156" s="72">
        <f>'Рейтинговая таблица организаций'!AK156</f>
        <v>74</v>
      </c>
      <c r="AB156" s="72" t="str">
        <f t="shared" si="68"/>
        <v>108-122</v>
      </c>
      <c r="AC156" s="72">
        <f t="shared" si="81"/>
        <v>108</v>
      </c>
      <c r="AD156" s="72">
        <f t="shared" si="82"/>
        <v>15</v>
      </c>
      <c r="AE156" s="72">
        <f t="shared" si="69"/>
        <v>153</v>
      </c>
      <c r="AF156" s="72" t="str">
        <f t="shared" si="70"/>
        <v>Муниципальное казённое общеобразовательное учреждение "Базойская основная общеобразовательная школа"</v>
      </c>
      <c r="AG156" s="72">
        <f>'Рейтинговая таблица организаций'!AR156</f>
        <v>100</v>
      </c>
      <c r="AH156" s="72">
        <f>'Рейтинговая таблица организаций'!AS156</f>
        <v>100</v>
      </c>
      <c r="AI156" s="72">
        <f>'Рейтинговая таблица организаций'!AT156</f>
        <v>100</v>
      </c>
      <c r="AJ156" s="72">
        <f>'Рейтинговая таблица организаций'!AU156</f>
        <v>100</v>
      </c>
      <c r="AK156" s="72" t="str">
        <f t="shared" si="71"/>
        <v>1-274</v>
      </c>
      <c r="AL156" s="72">
        <f t="shared" si="83"/>
        <v>1</v>
      </c>
      <c r="AM156" s="72">
        <f t="shared" si="84"/>
        <v>274</v>
      </c>
      <c r="AN156" s="72">
        <f>'бланки '!D158</f>
        <v>153</v>
      </c>
      <c r="AO156" s="72" t="str">
        <f t="shared" si="72"/>
        <v>Муниципальное казённое общеобразовательное учреждение "Базойская основная общеобразовательная школа"</v>
      </c>
      <c r="AP156" s="72">
        <f>'Рейтинговая таблица организаций'!BB156</f>
        <v>100</v>
      </c>
      <c r="AQ156" s="72">
        <f>'Рейтинговая таблица организаций'!BC156</f>
        <v>100</v>
      </c>
      <c r="AR156" s="72">
        <f>'Рейтинговая таблица организаций'!BD156</f>
        <v>100</v>
      </c>
      <c r="AS156" s="72">
        <f>'Рейтинговая таблица организаций'!BE156</f>
        <v>100</v>
      </c>
      <c r="AT156" s="72" t="str">
        <f t="shared" si="73"/>
        <v>1-274</v>
      </c>
      <c r="AU156" s="72">
        <f t="shared" si="85"/>
        <v>1</v>
      </c>
      <c r="AV156" s="72">
        <f t="shared" si="86"/>
        <v>274</v>
      </c>
      <c r="AW156" s="75" t="str">
        <f t="shared" si="74"/>
        <v>Кожевниковский район</v>
      </c>
      <c r="AX156" s="72">
        <f t="shared" si="75"/>
        <v>153</v>
      </c>
      <c r="AY156" s="72" t="str">
        <f t="shared" si="76"/>
        <v>Муниципальное казённое общеобразовательное учреждение "Базойская основная общеобразовательная школа"</v>
      </c>
      <c r="AZ156" s="72">
        <f>'Рейтинговая таблица организаций'!BF156</f>
        <v>94.8</v>
      </c>
      <c r="BA156" s="72" t="str">
        <f t="shared" si="89"/>
        <v>108-122</v>
      </c>
      <c r="BB156" s="72">
        <f t="shared" si="87"/>
        <v>108</v>
      </c>
      <c r="BC156" s="72">
        <f t="shared" si="88"/>
        <v>15</v>
      </c>
    </row>
    <row r="157" spans="1:55">
      <c r="A157" s="72">
        <f>'бланки '!D159</f>
        <v>154</v>
      </c>
      <c r="B157" s="73" t="str">
        <f>'Рейтинговая таблица организаций'!B157</f>
        <v>Муниципальное казённое общеобразовательное учреждение "Уртамская средняя общеобразовательная школа"</v>
      </c>
      <c r="C157" s="73" t="str">
        <f>'бланки '!A159</f>
        <v>Кожевниковский район</v>
      </c>
      <c r="D157" s="72">
        <f>'Рейтинговая таблица организаций'!C157</f>
        <v>66</v>
      </c>
      <c r="E157" s="72">
        <f t="shared" ref="E157:E220" si="90">A157</f>
        <v>154</v>
      </c>
      <c r="F157" s="72" t="str">
        <f t="shared" ref="F157:F220" si="91">B157</f>
        <v>Муниципальное казённое общеобразовательное учреждение "Уртамская средняя общеобразовательная школа"</v>
      </c>
      <c r="G157" s="72">
        <f>'Рейтинговая таблица организаций'!Q157</f>
        <v>100</v>
      </c>
      <c r="H157" s="72">
        <f>'Рейтинговая таблица организаций'!R157</f>
        <v>100</v>
      </c>
      <c r="I157" s="72">
        <f>'Рейтинговая таблица организаций'!S157</f>
        <v>100</v>
      </c>
      <c r="J157" s="72">
        <f>'Рейтинговая таблица организаций'!T157</f>
        <v>100</v>
      </c>
      <c r="K157" s="72" t="str">
        <f t="shared" ref="K157:K220" si="92">IF(M157=1,TEXT(L157,0),CONCATENATE(L157,"-",L157+M157-1))</f>
        <v>1-274</v>
      </c>
      <c r="L157" s="72">
        <f t="shared" si="77"/>
        <v>1</v>
      </c>
      <c r="M157" s="72">
        <f t="shared" si="78"/>
        <v>274</v>
      </c>
      <c r="N157" s="72">
        <f t="shared" ref="N157:N220" si="93">A157</f>
        <v>154</v>
      </c>
      <c r="O157" s="72" t="str">
        <f t="shared" ref="O157:O220" si="94">B157</f>
        <v>Муниципальное казённое общеобразовательное учреждение "Уртамская средняя общеобразовательная школа"</v>
      </c>
      <c r="P157" s="72">
        <f>'Рейтинговая таблица организаций'!Z157</f>
        <v>100</v>
      </c>
      <c r="Q157" s="72">
        <f>'Рейтинговая таблица организаций'!AB157</f>
        <v>100</v>
      </c>
      <c r="R157" s="72">
        <f>'Рейтинговая таблица организаций'!AC157</f>
        <v>100</v>
      </c>
      <c r="S157" s="72" t="str">
        <f t="shared" ref="S157:S220" si="95">IF(U157=1,TEXT(T157,0),CONCATENATE(T157,"-",T157+U157-1))</f>
        <v>1-274</v>
      </c>
      <c r="T157" s="72">
        <f t="shared" si="79"/>
        <v>1</v>
      </c>
      <c r="U157" s="72">
        <f t="shared" si="80"/>
        <v>274</v>
      </c>
      <c r="V157" s="72">
        <f t="shared" ref="V157:V220" si="96">A157</f>
        <v>154</v>
      </c>
      <c r="W157" s="72" t="str">
        <f t="shared" ref="W157:W220" si="97">B157</f>
        <v>Муниципальное казённое общеобразовательное учреждение "Уртамская средняя общеобразовательная школа"</v>
      </c>
      <c r="X157" s="72">
        <f>'Рейтинговая таблица организаций'!AH157</f>
        <v>40</v>
      </c>
      <c r="Y157" s="72">
        <f>'Рейтинговая таблица организаций'!AI157</f>
        <v>80</v>
      </c>
      <c r="Z157" s="74">
        <f>'Рейтинговая таблица организаций'!AJ157</f>
        <v>100</v>
      </c>
      <c r="AA157" s="72">
        <f>'Рейтинговая таблица организаций'!AK157</f>
        <v>74</v>
      </c>
      <c r="AB157" s="72" t="str">
        <f t="shared" ref="AB157:AB220" si="98">IF(AD157=1,TEXT(AC157,0),CONCATENATE(AC157,"-",AC157+AD157-1))</f>
        <v>108-122</v>
      </c>
      <c r="AC157" s="72">
        <f t="shared" si="81"/>
        <v>108</v>
      </c>
      <c r="AD157" s="72">
        <f t="shared" si="82"/>
        <v>15</v>
      </c>
      <c r="AE157" s="72">
        <f t="shared" ref="AE157:AE220" si="99">A157</f>
        <v>154</v>
      </c>
      <c r="AF157" s="72" t="str">
        <f t="shared" ref="AF157:AF220" si="100">B157</f>
        <v>Муниципальное казённое общеобразовательное учреждение "Уртамская средняя общеобразовательная школа"</v>
      </c>
      <c r="AG157" s="72">
        <f>'Рейтинговая таблица организаций'!AR157</f>
        <v>100</v>
      </c>
      <c r="AH157" s="72">
        <f>'Рейтинговая таблица организаций'!AS157</f>
        <v>100</v>
      </c>
      <c r="AI157" s="72">
        <f>'Рейтинговая таблица организаций'!AT157</f>
        <v>100</v>
      </c>
      <c r="AJ157" s="72">
        <f>'Рейтинговая таблица организаций'!AU157</f>
        <v>100</v>
      </c>
      <c r="AK157" s="72" t="str">
        <f t="shared" ref="AK157:AK220" si="101">IF(AM157=1,TEXT(AL157,0),CONCATENATE(AL157,"-",AL157+AM157-1))</f>
        <v>1-274</v>
      </c>
      <c r="AL157" s="72">
        <f t="shared" si="83"/>
        <v>1</v>
      </c>
      <c r="AM157" s="72">
        <f t="shared" si="84"/>
        <v>274</v>
      </c>
      <c r="AN157" s="72">
        <f>'бланки '!D159</f>
        <v>154</v>
      </c>
      <c r="AO157" s="72" t="str">
        <f t="shared" ref="AO157:AO220" si="102">B157</f>
        <v>Муниципальное казённое общеобразовательное учреждение "Уртамская средняя общеобразовательная школа"</v>
      </c>
      <c r="AP157" s="72">
        <f>'Рейтинговая таблица организаций'!BB157</f>
        <v>100</v>
      </c>
      <c r="AQ157" s="72">
        <f>'Рейтинговая таблица организаций'!BC157</f>
        <v>100</v>
      </c>
      <c r="AR157" s="72">
        <f>'Рейтинговая таблица организаций'!BD157</f>
        <v>100</v>
      </c>
      <c r="AS157" s="72">
        <f>'Рейтинговая таблица организаций'!BE157</f>
        <v>100</v>
      </c>
      <c r="AT157" s="72" t="str">
        <f t="shared" ref="AT157:AT220" si="103">IF(AV157=1,TEXT(AU157,0),CONCATENATE(AU157,"-",AU157+AV157-1))</f>
        <v>1-274</v>
      </c>
      <c r="AU157" s="72">
        <f t="shared" si="85"/>
        <v>1</v>
      </c>
      <c r="AV157" s="72">
        <f t="shared" si="86"/>
        <v>274</v>
      </c>
      <c r="AW157" s="75" t="str">
        <f t="shared" ref="AW157:AW220" si="104">C157</f>
        <v>Кожевниковский район</v>
      </c>
      <c r="AX157" s="72">
        <f t="shared" ref="AX157:AX220" si="105">A157</f>
        <v>154</v>
      </c>
      <c r="AY157" s="72" t="str">
        <f t="shared" ref="AY157:AY220" si="106">B157</f>
        <v>Муниципальное казённое общеобразовательное учреждение "Уртамская средняя общеобразовательная школа"</v>
      </c>
      <c r="AZ157" s="72">
        <f>'Рейтинговая таблица организаций'!BF157</f>
        <v>94.8</v>
      </c>
      <c r="BA157" s="72" t="str">
        <f t="shared" si="89"/>
        <v>108-122</v>
      </c>
      <c r="BB157" s="72">
        <f t="shared" si="87"/>
        <v>108</v>
      </c>
      <c r="BC157" s="72">
        <f t="shared" si="88"/>
        <v>15</v>
      </c>
    </row>
    <row r="158" spans="1:55">
      <c r="A158" s="72">
        <f>'бланки '!D160</f>
        <v>155</v>
      </c>
      <c r="B158" s="73" t="str">
        <f>'Рейтинговая таблица организаций'!B158</f>
        <v>Муниципальное казённое общеобразовательное учреждение "Чилинская средняя общеобразовательная школа"</v>
      </c>
      <c r="C158" s="73" t="str">
        <f>'бланки '!A160</f>
        <v>Кожевниковский район</v>
      </c>
      <c r="D158" s="72">
        <f>'Рейтинговая таблица организаций'!C158</f>
        <v>56</v>
      </c>
      <c r="E158" s="72">
        <f t="shared" si="90"/>
        <v>155</v>
      </c>
      <c r="F158" s="72" t="str">
        <f t="shared" si="91"/>
        <v>Муниципальное казённое общеобразовательное учреждение "Чилинская средняя общеобразовательная школа"</v>
      </c>
      <c r="G158" s="72">
        <f>'Рейтинговая таблица организаций'!Q158</f>
        <v>100</v>
      </c>
      <c r="H158" s="72">
        <f>'Рейтинговая таблица организаций'!R158</f>
        <v>100</v>
      </c>
      <c r="I158" s="72">
        <f>'Рейтинговая таблица организаций'!S158</f>
        <v>100</v>
      </c>
      <c r="J158" s="72">
        <f>'Рейтинговая таблица организаций'!T158</f>
        <v>100</v>
      </c>
      <c r="K158" s="72" t="str">
        <f t="shared" si="92"/>
        <v>1-274</v>
      </c>
      <c r="L158" s="72">
        <f t="shared" si="77"/>
        <v>1</v>
      </c>
      <c r="M158" s="72">
        <f t="shared" si="78"/>
        <v>274</v>
      </c>
      <c r="N158" s="72">
        <f t="shared" si="93"/>
        <v>155</v>
      </c>
      <c r="O158" s="72" t="str">
        <f t="shared" si="94"/>
        <v>Муниципальное казённое общеобразовательное учреждение "Чилинская средняя общеобразовательная школа"</v>
      </c>
      <c r="P158" s="72">
        <f>'Рейтинговая таблица организаций'!Z158</f>
        <v>100</v>
      </c>
      <c r="Q158" s="72">
        <f>'Рейтинговая таблица организаций'!AB158</f>
        <v>100</v>
      </c>
      <c r="R158" s="72">
        <f>'Рейтинговая таблица организаций'!AC158</f>
        <v>100</v>
      </c>
      <c r="S158" s="72" t="str">
        <f t="shared" si="95"/>
        <v>1-274</v>
      </c>
      <c r="T158" s="72">
        <f t="shared" si="79"/>
        <v>1</v>
      </c>
      <c r="U158" s="72">
        <f t="shared" si="80"/>
        <v>274</v>
      </c>
      <c r="V158" s="72">
        <f t="shared" si="96"/>
        <v>155</v>
      </c>
      <c r="W158" s="72" t="str">
        <f t="shared" si="97"/>
        <v>Муниципальное казённое общеобразовательное учреждение "Чилинская средняя общеобразовательная школа"</v>
      </c>
      <c r="X158" s="72">
        <f>'Рейтинговая таблица организаций'!AH158</f>
        <v>80</v>
      </c>
      <c r="Y158" s="72">
        <f>'Рейтинговая таблица организаций'!AI158</f>
        <v>60</v>
      </c>
      <c r="Z158" s="74">
        <f>'Рейтинговая таблица организаций'!AJ158</f>
        <v>100</v>
      </c>
      <c r="AA158" s="72">
        <f>'Рейтинговая таблица организаций'!AK158</f>
        <v>78</v>
      </c>
      <c r="AB158" s="72" t="str">
        <f t="shared" si="98"/>
        <v>85-96</v>
      </c>
      <c r="AC158" s="72">
        <f t="shared" si="81"/>
        <v>85</v>
      </c>
      <c r="AD158" s="72">
        <f t="shared" si="82"/>
        <v>12</v>
      </c>
      <c r="AE158" s="72">
        <f t="shared" si="99"/>
        <v>155</v>
      </c>
      <c r="AF158" s="72" t="str">
        <f t="shared" si="100"/>
        <v>Муниципальное казённое общеобразовательное учреждение "Чилинская средняя общеобразовательная школа"</v>
      </c>
      <c r="AG158" s="72">
        <f>'Рейтинговая таблица организаций'!AR158</f>
        <v>100</v>
      </c>
      <c r="AH158" s="72">
        <f>'Рейтинговая таблица организаций'!AS158</f>
        <v>100</v>
      </c>
      <c r="AI158" s="72">
        <f>'Рейтинговая таблица организаций'!AT158</f>
        <v>100</v>
      </c>
      <c r="AJ158" s="72">
        <f>'Рейтинговая таблица организаций'!AU158</f>
        <v>100</v>
      </c>
      <c r="AK158" s="72" t="str">
        <f t="shared" si="101"/>
        <v>1-274</v>
      </c>
      <c r="AL158" s="72">
        <f t="shared" si="83"/>
        <v>1</v>
      </c>
      <c r="AM158" s="72">
        <f t="shared" si="84"/>
        <v>274</v>
      </c>
      <c r="AN158" s="72">
        <f>'бланки '!D160</f>
        <v>155</v>
      </c>
      <c r="AO158" s="72" t="str">
        <f t="shared" si="102"/>
        <v>Муниципальное казённое общеобразовательное учреждение "Чилинская средняя общеобразовательная школа"</v>
      </c>
      <c r="AP158" s="72">
        <f>'Рейтинговая таблица организаций'!BB158</f>
        <v>100</v>
      </c>
      <c r="AQ158" s="72">
        <f>'Рейтинговая таблица организаций'!BC158</f>
        <v>100</v>
      </c>
      <c r="AR158" s="72">
        <f>'Рейтинговая таблица организаций'!BD158</f>
        <v>100</v>
      </c>
      <c r="AS158" s="72">
        <f>'Рейтинговая таблица организаций'!BE158</f>
        <v>100</v>
      </c>
      <c r="AT158" s="72" t="str">
        <f t="shared" si="103"/>
        <v>1-274</v>
      </c>
      <c r="AU158" s="72">
        <f t="shared" si="85"/>
        <v>1</v>
      </c>
      <c r="AV158" s="72">
        <f t="shared" si="86"/>
        <v>274</v>
      </c>
      <c r="AW158" s="75" t="str">
        <f t="shared" si="104"/>
        <v>Кожевниковский район</v>
      </c>
      <c r="AX158" s="72">
        <f t="shared" si="105"/>
        <v>155</v>
      </c>
      <c r="AY158" s="72" t="str">
        <f t="shared" si="106"/>
        <v>Муниципальное казённое общеобразовательное учреждение "Чилинская средняя общеобразовательная школа"</v>
      </c>
      <c r="AZ158" s="72">
        <f>'Рейтинговая таблица организаций'!BF158</f>
        <v>95.6</v>
      </c>
      <c r="BA158" s="72" t="str">
        <f t="shared" si="89"/>
        <v>85-96</v>
      </c>
      <c r="BB158" s="72">
        <f t="shared" si="87"/>
        <v>85</v>
      </c>
      <c r="BC158" s="72">
        <f t="shared" si="88"/>
        <v>12</v>
      </c>
    </row>
    <row r="159" spans="1:55">
      <c r="A159" s="72">
        <f>'бланки '!D161</f>
        <v>156</v>
      </c>
      <c r="B159" s="73" t="str">
        <f>'Рейтинговая таблица организаций'!B159</f>
        <v>Муниципальное автономное общеобразовательное учреждение "Кожевниковская средняя общеобразовательная школа №2"</v>
      </c>
      <c r="C159" s="73" t="str">
        <f>'бланки '!A161</f>
        <v>Кожевниковский район</v>
      </c>
      <c r="D159" s="72">
        <f>'Рейтинговая таблица организаций'!C159</f>
        <v>372</v>
      </c>
      <c r="E159" s="72">
        <f t="shared" si="90"/>
        <v>156</v>
      </c>
      <c r="F159" s="72" t="str">
        <f t="shared" si="91"/>
        <v>Муниципальное автономное общеобразовательное учреждение "Кожевниковская средняя общеобразовательная школа №2"</v>
      </c>
      <c r="G159" s="72">
        <f>'Рейтинговая таблица организаций'!Q159</f>
        <v>100</v>
      </c>
      <c r="H159" s="72">
        <f>'Рейтинговая таблица организаций'!R159</f>
        <v>100</v>
      </c>
      <c r="I159" s="72">
        <f>'Рейтинговая таблица организаций'!S159</f>
        <v>100</v>
      </c>
      <c r="J159" s="72">
        <f>'Рейтинговая таблица организаций'!T159</f>
        <v>100</v>
      </c>
      <c r="K159" s="72" t="str">
        <f t="shared" si="92"/>
        <v>1-274</v>
      </c>
      <c r="L159" s="72">
        <f t="shared" si="77"/>
        <v>1</v>
      </c>
      <c r="M159" s="72">
        <f t="shared" si="78"/>
        <v>274</v>
      </c>
      <c r="N159" s="72">
        <f t="shared" si="93"/>
        <v>156</v>
      </c>
      <c r="O159" s="72" t="str">
        <f t="shared" si="94"/>
        <v>Муниципальное автономное общеобразовательное учреждение "Кожевниковская средняя общеобразовательная школа №2"</v>
      </c>
      <c r="P159" s="72">
        <f>'Рейтинговая таблица организаций'!Z159</f>
        <v>100</v>
      </c>
      <c r="Q159" s="72">
        <f>'Рейтинговая таблица организаций'!AB159</f>
        <v>100</v>
      </c>
      <c r="R159" s="72">
        <f>'Рейтинговая таблица организаций'!AC159</f>
        <v>100</v>
      </c>
      <c r="S159" s="72" t="str">
        <f t="shared" si="95"/>
        <v>1-274</v>
      </c>
      <c r="T159" s="72">
        <f t="shared" si="79"/>
        <v>1</v>
      </c>
      <c r="U159" s="72">
        <f t="shared" si="80"/>
        <v>274</v>
      </c>
      <c r="V159" s="72">
        <f t="shared" si="96"/>
        <v>156</v>
      </c>
      <c r="W159" s="72" t="str">
        <f t="shared" si="97"/>
        <v>Муниципальное автономное общеобразовательное учреждение "Кожевниковская средняя общеобразовательная школа №2"</v>
      </c>
      <c r="X159" s="72">
        <f>'Рейтинговая таблица организаций'!AH159</f>
        <v>80</v>
      </c>
      <c r="Y159" s="72">
        <f>'Рейтинговая таблица организаций'!AI159</f>
        <v>80</v>
      </c>
      <c r="Z159" s="74">
        <f>'Рейтинговая таблица организаций'!AJ159</f>
        <v>100</v>
      </c>
      <c r="AA159" s="72">
        <f>'Рейтинговая таблица организаций'!AK159</f>
        <v>86</v>
      </c>
      <c r="AB159" s="72" t="str">
        <f t="shared" si="98"/>
        <v>44-48</v>
      </c>
      <c r="AC159" s="72">
        <f t="shared" si="81"/>
        <v>44</v>
      </c>
      <c r="AD159" s="72">
        <f t="shared" si="82"/>
        <v>5</v>
      </c>
      <c r="AE159" s="72">
        <f t="shared" si="99"/>
        <v>156</v>
      </c>
      <c r="AF159" s="72" t="str">
        <f t="shared" si="100"/>
        <v>Муниципальное автономное общеобразовательное учреждение "Кожевниковская средняя общеобразовательная школа №2"</v>
      </c>
      <c r="AG159" s="72">
        <f>'Рейтинговая таблица организаций'!AR159</f>
        <v>100</v>
      </c>
      <c r="AH159" s="72">
        <f>'Рейтинговая таблица организаций'!AS159</f>
        <v>100</v>
      </c>
      <c r="AI159" s="72">
        <f>'Рейтинговая таблица организаций'!AT159</f>
        <v>100</v>
      </c>
      <c r="AJ159" s="72">
        <f>'Рейтинговая таблица организаций'!AU159</f>
        <v>100</v>
      </c>
      <c r="AK159" s="72" t="str">
        <f t="shared" si="101"/>
        <v>1-274</v>
      </c>
      <c r="AL159" s="72">
        <f t="shared" si="83"/>
        <v>1</v>
      </c>
      <c r="AM159" s="72">
        <f t="shared" si="84"/>
        <v>274</v>
      </c>
      <c r="AN159" s="72">
        <f>'бланки '!D161</f>
        <v>156</v>
      </c>
      <c r="AO159" s="72" t="str">
        <f t="shared" si="102"/>
        <v>Муниципальное автономное общеобразовательное учреждение "Кожевниковская средняя общеобразовательная школа №2"</v>
      </c>
      <c r="AP159" s="72">
        <f>'Рейтинговая таблица организаций'!BB159</f>
        <v>100</v>
      </c>
      <c r="AQ159" s="72">
        <f>'Рейтинговая таблица организаций'!BC159</f>
        <v>100</v>
      </c>
      <c r="AR159" s="72">
        <f>'Рейтинговая таблица организаций'!BD159</f>
        <v>100</v>
      </c>
      <c r="AS159" s="72">
        <f>'Рейтинговая таблица организаций'!BE159</f>
        <v>100</v>
      </c>
      <c r="AT159" s="72" t="str">
        <f t="shared" si="103"/>
        <v>1-274</v>
      </c>
      <c r="AU159" s="72">
        <f t="shared" si="85"/>
        <v>1</v>
      </c>
      <c r="AV159" s="72">
        <f t="shared" si="86"/>
        <v>274</v>
      </c>
      <c r="AW159" s="75" t="str">
        <f t="shared" si="104"/>
        <v>Кожевниковский район</v>
      </c>
      <c r="AX159" s="72">
        <f t="shared" si="105"/>
        <v>156</v>
      </c>
      <c r="AY159" s="72" t="str">
        <f t="shared" si="106"/>
        <v>Муниципальное автономное общеобразовательное учреждение "Кожевниковская средняя общеобразовательная школа №2"</v>
      </c>
      <c r="AZ159" s="72">
        <f>'Рейтинговая таблица организаций'!BF159</f>
        <v>97.2</v>
      </c>
      <c r="BA159" s="72" t="str">
        <f t="shared" si="89"/>
        <v>44-48</v>
      </c>
      <c r="BB159" s="72">
        <f t="shared" si="87"/>
        <v>44</v>
      </c>
      <c r="BC159" s="72">
        <f t="shared" si="88"/>
        <v>5</v>
      </c>
    </row>
    <row r="160" spans="1:55">
      <c r="A160" s="72">
        <f>'бланки '!D162</f>
        <v>157</v>
      </c>
      <c r="B160" s="73" t="str">
        <f>'Рейтинговая таблица организаций'!B160</f>
        <v>Муниципальное казённое общеобразовательное учреждение "Новопокровская основная общеобразовательная школа"</v>
      </c>
      <c r="C160" s="73" t="str">
        <f>'бланки '!A162</f>
        <v>Кожевниковский район</v>
      </c>
      <c r="D160" s="72">
        <f>'Рейтинговая таблица организаций'!C160</f>
        <v>30</v>
      </c>
      <c r="E160" s="72">
        <f t="shared" si="90"/>
        <v>157</v>
      </c>
      <c r="F160" s="72" t="str">
        <f t="shared" si="91"/>
        <v>Муниципальное казённое общеобразовательное учреждение "Новопокровская основная общеобразовательная школа"</v>
      </c>
      <c r="G160" s="72">
        <f>'Рейтинговая таблица организаций'!Q160</f>
        <v>100</v>
      </c>
      <c r="H160" s="72">
        <f>'Рейтинговая таблица организаций'!R160</f>
        <v>100</v>
      </c>
      <c r="I160" s="72">
        <f>'Рейтинговая таблица организаций'!S160</f>
        <v>100</v>
      </c>
      <c r="J160" s="72">
        <f>'Рейтинговая таблица организаций'!T160</f>
        <v>100</v>
      </c>
      <c r="K160" s="72" t="str">
        <f t="shared" si="92"/>
        <v>1-274</v>
      </c>
      <c r="L160" s="72">
        <f t="shared" si="77"/>
        <v>1</v>
      </c>
      <c r="M160" s="72">
        <f t="shared" si="78"/>
        <v>274</v>
      </c>
      <c r="N160" s="72">
        <f t="shared" si="93"/>
        <v>157</v>
      </c>
      <c r="O160" s="72" t="str">
        <f t="shared" si="94"/>
        <v>Муниципальное казённое общеобразовательное учреждение "Новопокровская основная общеобразовательная школа"</v>
      </c>
      <c r="P160" s="72">
        <f>'Рейтинговая таблица организаций'!Z160</f>
        <v>100</v>
      </c>
      <c r="Q160" s="72">
        <f>'Рейтинговая таблица организаций'!AB160</f>
        <v>100</v>
      </c>
      <c r="R160" s="72">
        <f>'Рейтинговая таблица организаций'!AC160</f>
        <v>100</v>
      </c>
      <c r="S160" s="72" t="str">
        <f t="shared" si="95"/>
        <v>1-274</v>
      </c>
      <c r="T160" s="72">
        <f t="shared" si="79"/>
        <v>1</v>
      </c>
      <c r="U160" s="72">
        <f t="shared" si="80"/>
        <v>274</v>
      </c>
      <c r="V160" s="72">
        <f t="shared" si="96"/>
        <v>157</v>
      </c>
      <c r="W160" s="72" t="str">
        <f t="shared" si="97"/>
        <v>Муниципальное казённое общеобразовательное учреждение "Новопокровская основная общеобразовательная школа"</v>
      </c>
      <c r="X160" s="72">
        <f>'Рейтинговая таблица организаций'!AH160</f>
        <v>40</v>
      </c>
      <c r="Y160" s="72">
        <f>'Рейтинговая таблица организаций'!AI160</f>
        <v>80</v>
      </c>
      <c r="Z160" s="74">
        <f>'Рейтинговая таблица организаций'!AJ160</f>
        <v>100</v>
      </c>
      <c r="AA160" s="72">
        <f>'Рейтинговая таблица организаций'!AK160</f>
        <v>74</v>
      </c>
      <c r="AB160" s="72" t="str">
        <f t="shared" si="98"/>
        <v>108-122</v>
      </c>
      <c r="AC160" s="72">
        <f t="shared" si="81"/>
        <v>108</v>
      </c>
      <c r="AD160" s="72">
        <f t="shared" si="82"/>
        <v>15</v>
      </c>
      <c r="AE160" s="72">
        <f t="shared" si="99"/>
        <v>157</v>
      </c>
      <c r="AF160" s="72" t="str">
        <f t="shared" si="100"/>
        <v>Муниципальное казённое общеобразовательное учреждение "Новопокровская основная общеобразовательная школа"</v>
      </c>
      <c r="AG160" s="72">
        <f>'Рейтинговая таблица организаций'!AR160</f>
        <v>100</v>
      </c>
      <c r="AH160" s="72">
        <f>'Рейтинговая таблица организаций'!AS160</f>
        <v>100</v>
      </c>
      <c r="AI160" s="72">
        <f>'Рейтинговая таблица организаций'!AT160</f>
        <v>100</v>
      </c>
      <c r="AJ160" s="72">
        <f>'Рейтинговая таблица организаций'!AU160</f>
        <v>100</v>
      </c>
      <c r="AK160" s="72" t="str">
        <f t="shared" si="101"/>
        <v>1-274</v>
      </c>
      <c r="AL160" s="72">
        <f t="shared" si="83"/>
        <v>1</v>
      </c>
      <c r="AM160" s="72">
        <f t="shared" si="84"/>
        <v>274</v>
      </c>
      <c r="AN160" s="72">
        <f>'бланки '!D162</f>
        <v>157</v>
      </c>
      <c r="AO160" s="72" t="str">
        <f t="shared" si="102"/>
        <v>Муниципальное казённое общеобразовательное учреждение "Новопокровская основная общеобразовательная школа"</v>
      </c>
      <c r="AP160" s="72">
        <f>'Рейтинговая таблица организаций'!BB160</f>
        <v>100</v>
      </c>
      <c r="AQ160" s="72">
        <f>'Рейтинговая таблица организаций'!BC160</f>
        <v>100</v>
      </c>
      <c r="AR160" s="72">
        <f>'Рейтинговая таблица организаций'!BD160</f>
        <v>100</v>
      </c>
      <c r="AS160" s="72">
        <f>'Рейтинговая таблица организаций'!BE160</f>
        <v>100</v>
      </c>
      <c r="AT160" s="72" t="str">
        <f t="shared" si="103"/>
        <v>1-274</v>
      </c>
      <c r="AU160" s="72">
        <f t="shared" si="85"/>
        <v>1</v>
      </c>
      <c r="AV160" s="72">
        <f t="shared" si="86"/>
        <v>274</v>
      </c>
      <c r="AW160" s="75" t="str">
        <f t="shared" si="104"/>
        <v>Кожевниковский район</v>
      </c>
      <c r="AX160" s="72">
        <f t="shared" si="105"/>
        <v>157</v>
      </c>
      <c r="AY160" s="72" t="str">
        <f t="shared" si="106"/>
        <v>Муниципальное казённое общеобразовательное учреждение "Новопокровская основная общеобразовательная школа"</v>
      </c>
      <c r="AZ160" s="72">
        <f>'Рейтинговая таблица организаций'!BF160</f>
        <v>94.8</v>
      </c>
      <c r="BA160" s="72" t="str">
        <f t="shared" si="89"/>
        <v>108-122</v>
      </c>
      <c r="BB160" s="72">
        <f t="shared" si="87"/>
        <v>108</v>
      </c>
      <c r="BC160" s="72">
        <f t="shared" si="88"/>
        <v>15</v>
      </c>
    </row>
    <row r="161" spans="1:55">
      <c r="A161" s="72">
        <f>'бланки '!D163</f>
        <v>158</v>
      </c>
      <c r="B161" s="73" t="str">
        <f>'Рейтинговая таблица организаций'!B161</f>
        <v>Муниципальное казённое общеобразовательное учреждение "Осиновская средняя общеобразовательная школа"</v>
      </c>
      <c r="C161" s="73" t="str">
        <f>'бланки '!A163</f>
        <v>Кожевниковский район</v>
      </c>
      <c r="D161" s="72">
        <f>'Рейтинговая таблица организаций'!C161</f>
        <v>16</v>
      </c>
      <c r="E161" s="72">
        <f t="shared" si="90"/>
        <v>158</v>
      </c>
      <c r="F161" s="72" t="str">
        <f t="shared" si="91"/>
        <v>Муниципальное казённое общеобразовательное учреждение "Осиновская средняя общеобразовательная школа"</v>
      </c>
      <c r="G161" s="72">
        <f>'Рейтинговая таблица организаций'!Q161</f>
        <v>100</v>
      </c>
      <c r="H161" s="72">
        <f>'Рейтинговая таблица организаций'!R161</f>
        <v>100</v>
      </c>
      <c r="I161" s="72">
        <f>'Рейтинговая таблица организаций'!S161</f>
        <v>100</v>
      </c>
      <c r="J161" s="72">
        <f>'Рейтинговая таблица организаций'!T161</f>
        <v>100</v>
      </c>
      <c r="K161" s="72" t="str">
        <f t="shared" si="92"/>
        <v>1-274</v>
      </c>
      <c r="L161" s="72">
        <f t="shared" si="77"/>
        <v>1</v>
      </c>
      <c r="M161" s="72">
        <f t="shared" si="78"/>
        <v>274</v>
      </c>
      <c r="N161" s="72">
        <f t="shared" si="93"/>
        <v>158</v>
      </c>
      <c r="O161" s="72" t="str">
        <f t="shared" si="94"/>
        <v>Муниципальное казённое общеобразовательное учреждение "Осиновская средняя общеобразовательная школа"</v>
      </c>
      <c r="P161" s="72">
        <f>'Рейтинговая таблица организаций'!Z161</f>
        <v>100</v>
      </c>
      <c r="Q161" s="72">
        <f>'Рейтинговая таблица организаций'!AB161</f>
        <v>100</v>
      </c>
      <c r="R161" s="72">
        <f>'Рейтинговая таблица организаций'!AC161</f>
        <v>100</v>
      </c>
      <c r="S161" s="72" t="str">
        <f t="shared" si="95"/>
        <v>1-274</v>
      </c>
      <c r="T161" s="72">
        <f t="shared" si="79"/>
        <v>1</v>
      </c>
      <c r="U161" s="72">
        <f t="shared" si="80"/>
        <v>274</v>
      </c>
      <c r="V161" s="72">
        <f t="shared" si="96"/>
        <v>158</v>
      </c>
      <c r="W161" s="72" t="str">
        <f t="shared" si="97"/>
        <v>Муниципальное казённое общеобразовательное учреждение "Осиновская средняя общеобразовательная школа"</v>
      </c>
      <c r="X161" s="72">
        <f>'Рейтинговая таблица организаций'!AH161</f>
        <v>20</v>
      </c>
      <c r="Y161" s="72">
        <f>'Рейтинговая таблица организаций'!AI161</f>
        <v>80</v>
      </c>
      <c r="Z161" s="74">
        <f>'Рейтинговая таблица организаций'!AJ161</f>
        <v>100</v>
      </c>
      <c r="AA161" s="72">
        <f>'Рейтинговая таблица организаций'!AK161</f>
        <v>68</v>
      </c>
      <c r="AB161" s="72" t="str">
        <f t="shared" si="98"/>
        <v>147-173</v>
      </c>
      <c r="AC161" s="72">
        <f t="shared" si="81"/>
        <v>147</v>
      </c>
      <c r="AD161" s="72">
        <f t="shared" si="82"/>
        <v>27</v>
      </c>
      <c r="AE161" s="72">
        <f t="shared" si="99"/>
        <v>158</v>
      </c>
      <c r="AF161" s="72" t="str">
        <f t="shared" si="100"/>
        <v>Муниципальное казённое общеобразовательное учреждение "Осиновская средняя общеобразовательная школа"</v>
      </c>
      <c r="AG161" s="72">
        <f>'Рейтинговая таблица организаций'!AR161</f>
        <v>100</v>
      </c>
      <c r="AH161" s="72">
        <f>'Рейтинговая таблица организаций'!AS161</f>
        <v>100</v>
      </c>
      <c r="AI161" s="72">
        <f>'Рейтинговая таблица организаций'!AT161</f>
        <v>100</v>
      </c>
      <c r="AJ161" s="72">
        <f>'Рейтинговая таблица организаций'!AU161</f>
        <v>100</v>
      </c>
      <c r="AK161" s="72" t="str">
        <f t="shared" si="101"/>
        <v>1-274</v>
      </c>
      <c r="AL161" s="72">
        <f t="shared" si="83"/>
        <v>1</v>
      </c>
      <c r="AM161" s="72">
        <f t="shared" si="84"/>
        <v>274</v>
      </c>
      <c r="AN161" s="72">
        <f>'бланки '!D163</f>
        <v>158</v>
      </c>
      <c r="AO161" s="72" t="str">
        <f t="shared" si="102"/>
        <v>Муниципальное казённое общеобразовательное учреждение "Осиновская средняя общеобразовательная школа"</v>
      </c>
      <c r="AP161" s="72">
        <f>'Рейтинговая таблица организаций'!BB161</f>
        <v>100</v>
      </c>
      <c r="AQ161" s="72">
        <f>'Рейтинговая таблица организаций'!BC161</f>
        <v>100</v>
      </c>
      <c r="AR161" s="72">
        <f>'Рейтинговая таблица организаций'!BD161</f>
        <v>100</v>
      </c>
      <c r="AS161" s="72">
        <f>'Рейтинговая таблица организаций'!BE161</f>
        <v>100</v>
      </c>
      <c r="AT161" s="72" t="str">
        <f t="shared" si="103"/>
        <v>1-274</v>
      </c>
      <c r="AU161" s="72">
        <f t="shared" si="85"/>
        <v>1</v>
      </c>
      <c r="AV161" s="72">
        <f t="shared" si="86"/>
        <v>274</v>
      </c>
      <c r="AW161" s="75" t="str">
        <f t="shared" si="104"/>
        <v>Кожевниковский район</v>
      </c>
      <c r="AX161" s="72">
        <f t="shared" si="105"/>
        <v>158</v>
      </c>
      <c r="AY161" s="72" t="str">
        <f t="shared" si="106"/>
        <v>Муниципальное казённое общеобразовательное учреждение "Осиновская средняя общеобразовательная школа"</v>
      </c>
      <c r="AZ161" s="72">
        <f>'Рейтинговая таблица организаций'!BF161</f>
        <v>93.6</v>
      </c>
      <c r="BA161" s="72" t="str">
        <f t="shared" si="89"/>
        <v>147-173</v>
      </c>
      <c r="BB161" s="72">
        <f t="shared" si="87"/>
        <v>147</v>
      </c>
      <c r="BC161" s="72">
        <f t="shared" si="88"/>
        <v>27</v>
      </c>
    </row>
    <row r="162" spans="1:55">
      <c r="A162" s="72">
        <f>'бланки '!D164</f>
        <v>159</v>
      </c>
      <c r="B162" s="73" t="str">
        <f>'Рейтинговая таблица организаций'!B162</f>
        <v>Муниципальное автономное общеобразовательное учреждение "Кожевниковская средняя общеобразовательная школа № 1"</v>
      </c>
      <c r="C162" s="73" t="str">
        <f>'бланки '!A164</f>
        <v>Кожевниковский район</v>
      </c>
      <c r="D162" s="72">
        <f>'Рейтинговая таблица организаций'!C162</f>
        <v>340</v>
      </c>
      <c r="E162" s="72">
        <f t="shared" si="90"/>
        <v>159</v>
      </c>
      <c r="F162" s="72" t="str">
        <f t="shared" si="91"/>
        <v>Муниципальное автономное общеобразовательное учреждение "Кожевниковская средняя общеобразовательная школа № 1"</v>
      </c>
      <c r="G162" s="72">
        <f>'Рейтинговая таблица организаций'!Q162</f>
        <v>100</v>
      </c>
      <c r="H162" s="72">
        <f>'Рейтинговая таблица организаций'!R162</f>
        <v>100</v>
      </c>
      <c r="I162" s="72">
        <f>'Рейтинговая таблица организаций'!S162</f>
        <v>100</v>
      </c>
      <c r="J162" s="72">
        <f>'Рейтинговая таблица организаций'!T162</f>
        <v>100</v>
      </c>
      <c r="K162" s="72" t="str">
        <f t="shared" si="92"/>
        <v>1-274</v>
      </c>
      <c r="L162" s="72">
        <f t="shared" si="77"/>
        <v>1</v>
      </c>
      <c r="M162" s="72">
        <f t="shared" si="78"/>
        <v>274</v>
      </c>
      <c r="N162" s="72">
        <f t="shared" si="93"/>
        <v>159</v>
      </c>
      <c r="O162" s="72" t="str">
        <f t="shared" si="94"/>
        <v>Муниципальное автономное общеобразовательное учреждение "Кожевниковская средняя общеобразовательная школа № 1"</v>
      </c>
      <c r="P162" s="72">
        <f>'Рейтинговая таблица организаций'!Z162</f>
        <v>100</v>
      </c>
      <c r="Q162" s="72">
        <f>'Рейтинговая таблица организаций'!AB162</f>
        <v>100</v>
      </c>
      <c r="R162" s="72">
        <f>'Рейтинговая таблица организаций'!AC162</f>
        <v>100</v>
      </c>
      <c r="S162" s="72" t="str">
        <f t="shared" si="95"/>
        <v>1-274</v>
      </c>
      <c r="T162" s="72">
        <f t="shared" si="79"/>
        <v>1</v>
      </c>
      <c r="U162" s="72">
        <f t="shared" si="80"/>
        <v>274</v>
      </c>
      <c r="V162" s="72">
        <f t="shared" si="96"/>
        <v>159</v>
      </c>
      <c r="W162" s="72" t="str">
        <f t="shared" si="97"/>
        <v>Муниципальное автономное общеобразовательное учреждение "Кожевниковская средняя общеобразовательная школа № 1"</v>
      </c>
      <c r="X162" s="72">
        <f>'Рейтинговая таблица организаций'!AH162</f>
        <v>100</v>
      </c>
      <c r="Y162" s="72">
        <f>'Рейтинговая таблица организаций'!AI162</f>
        <v>80</v>
      </c>
      <c r="Z162" s="74">
        <f>'Рейтинговая таблица организаций'!AJ162</f>
        <v>100</v>
      </c>
      <c r="AA162" s="72">
        <f>'Рейтинговая таблица организаций'!AK162</f>
        <v>92</v>
      </c>
      <c r="AB162" s="72" t="str">
        <f t="shared" si="98"/>
        <v>26-32</v>
      </c>
      <c r="AC162" s="72">
        <f t="shared" si="81"/>
        <v>26</v>
      </c>
      <c r="AD162" s="72">
        <f t="shared" si="82"/>
        <v>7</v>
      </c>
      <c r="AE162" s="72">
        <f t="shared" si="99"/>
        <v>159</v>
      </c>
      <c r="AF162" s="72" t="str">
        <f t="shared" si="100"/>
        <v>Муниципальное автономное общеобразовательное учреждение "Кожевниковская средняя общеобразовательная школа № 1"</v>
      </c>
      <c r="AG162" s="72">
        <f>'Рейтинговая таблица организаций'!AR162</f>
        <v>100</v>
      </c>
      <c r="AH162" s="72">
        <f>'Рейтинговая таблица организаций'!AS162</f>
        <v>100</v>
      </c>
      <c r="AI162" s="72">
        <f>'Рейтинговая таблица организаций'!AT162</f>
        <v>100</v>
      </c>
      <c r="AJ162" s="72">
        <f>'Рейтинговая таблица организаций'!AU162</f>
        <v>100</v>
      </c>
      <c r="AK162" s="72" t="str">
        <f t="shared" si="101"/>
        <v>1-274</v>
      </c>
      <c r="AL162" s="72">
        <f t="shared" si="83"/>
        <v>1</v>
      </c>
      <c r="AM162" s="72">
        <f t="shared" si="84"/>
        <v>274</v>
      </c>
      <c r="AN162" s="72">
        <f>'бланки '!D164</f>
        <v>159</v>
      </c>
      <c r="AO162" s="72" t="str">
        <f t="shared" si="102"/>
        <v>Муниципальное автономное общеобразовательное учреждение "Кожевниковская средняя общеобразовательная школа № 1"</v>
      </c>
      <c r="AP162" s="72">
        <f>'Рейтинговая таблица организаций'!BB162</f>
        <v>100</v>
      </c>
      <c r="AQ162" s="72">
        <f>'Рейтинговая таблица организаций'!BC162</f>
        <v>100</v>
      </c>
      <c r="AR162" s="72">
        <f>'Рейтинговая таблица организаций'!BD162</f>
        <v>100</v>
      </c>
      <c r="AS162" s="72">
        <f>'Рейтинговая таблица организаций'!BE162</f>
        <v>100</v>
      </c>
      <c r="AT162" s="72" t="str">
        <f t="shared" si="103"/>
        <v>1-274</v>
      </c>
      <c r="AU162" s="72">
        <f t="shared" si="85"/>
        <v>1</v>
      </c>
      <c r="AV162" s="72">
        <f t="shared" si="86"/>
        <v>274</v>
      </c>
      <c r="AW162" s="75" t="str">
        <f t="shared" si="104"/>
        <v>Кожевниковский район</v>
      </c>
      <c r="AX162" s="72">
        <f t="shared" si="105"/>
        <v>159</v>
      </c>
      <c r="AY162" s="72" t="str">
        <f t="shared" si="106"/>
        <v>Муниципальное автономное общеобразовательное учреждение "Кожевниковская средняя общеобразовательная школа № 1"</v>
      </c>
      <c r="AZ162" s="72">
        <f>'Рейтинговая таблица организаций'!BF162</f>
        <v>98.4</v>
      </c>
      <c r="BA162" s="72" t="str">
        <f t="shared" si="89"/>
        <v>26-32</v>
      </c>
      <c r="BB162" s="72">
        <f t="shared" si="87"/>
        <v>26</v>
      </c>
      <c r="BC162" s="72">
        <f t="shared" si="88"/>
        <v>7</v>
      </c>
    </row>
    <row r="163" spans="1:55">
      <c r="A163" s="72">
        <f>'бланки '!D165</f>
        <v>160</v>
      </c>
      <c r="B163" s="73" t="str">
        <f>'Рейтинговая таблица организаций'!B163</f>
        <v>Муниципальное казённое общеобразовательное учреждение "Староювалинская основная общеобразовательная школа"</v>
      </c>
      <c r="C163" s="73" t="str">
        <f>'бланки '!A165</f>
        <v>Кожевниковский район</v>
      </c>
      <c r="D163" s="72">
        <f>'Рейтинговая таблица организаций'!C163</f>
        <v>48</v>
      </c>
      <c r="E163" s="72">
        <f t="shared" si="90"/>
        <v>160</v>
      </c>
      <c r="F163" s="72" t="str">
        <f t="shared" si="91"/>
        <v>Муниципальное казённое общеобразовательное учреждение "Староювалинская основная общеобразовательная школа"</v>
      </c>
      <c r="G163" s="72">
        <f>'Рейтинговая таблица организаций'!Q163</f>
        <v>100</v>
      </c>
      <c r="H163" s="72">
        <f>'Рейтинговая таблица организаций'!R163</f>
        <v>100</v>
      </c>
      <c r="I163" s="72">
        <f>'Рейтинговая таблица организаций'!S163</f>
        <v>100</v>
      </c>
      <c r="J163" s="72">
        <f>'Рейтинговая таблица организаций'!T163</f>
        <v>100</v>
      </c>
      <c r="K163" s="72" t="str">
        <f t="shared" si="92"/>
        <v>1-274</v>
      </c>
      <c r="L163" s="72">
        <f t="shared" si="77"/>
        <v>1</v>
      </c>
      <c r="M163" s="72">
        <f t="shared" si="78"/>
        <v>274</v>
      </c>
      <c r="N163" s="72">
        <f t="shared" si="93"/>
        <v>160</v>
      </c>
      <c r="O163" s="72" t="str">
        <f t="shared" si="94"/>
        <v>Муниципальное казённое общеобразовательное учреждение "Староювалинская основная общеобразовательная школа"</v>
      </c>
      <c r="P163" s="72">
        <f>'Рейтинговая таблица организаций'!Z163</f>
        <v>100</v>
      </c>
      <c r="Q163" s="72">
        <f>'Рейтинговая таблица организаций'!AB163</f>
        <v>100</v>
      </c>
      <c r="R163" s="72">
        <f>'Рейтинговая таблица организаций'!AC163</f>
        <v>100</v>
      </c>
      <c r="S163" s="72" t="str">
        <f t="shared" si="95"/>
        <v>1-274</v>
      </c>
      <c r="T163" s="72">
        <f t="shared" si="79"/>
        <v>1</v>
      </c>
      <c r="U163" s="72">
        <f t="shared" si="80"/>
        <v>274</v>
      </c>
      <c r="V163" s="72">
        <f t="shared" si="96"/>
        <v>160</v>
      </c>
      <c r="W163" s="72" t="str">
        <f t="shared" si="97"/>
        <v>Муниципальное казённое общеобразовательное учреждение "Староювалинская основная общеобразовательная школа"</v>
      </c>
      <c r="X163" s="72">
        <f>'Рейтинговая таблица организаций'!AH163</f>
        <v>60</v>
      </c>
      <c r="Y163" s="72">
        <f>'Рейтинговая таблица организаций'!AI163</f>
        <v>80</v>
      </c>
      <c r="Z163" s="74">
        <f>'Рейтинговая таблица организаций'!AJ163</f>
        <v>100</v>
      </c>
      <c r="AA163" s="72">
        <f>'Рейтинговая таблица организаций'!AK163</f>
        <v>80</v>
      </c>
      <c r="AB163" s="72" t="str">
        <f t="shared" si="98"/>
        <v>67-84</v>
      </c>
      <c r="AC163" s="72">
        <f t="shared" si="81"/>
        <v>67</v>
      </c>
      <c r="AD163" s="72">
        <f t="shared" si="82"/>
        <v>18</v>
      </c>
      <c r="AE163" s="72">
        <f t="shared" si="99"/>
        <v>160</v>
      </c>
      <c r="AF163" s="72" t="str">
        <f t="shared" si="100"/>
        <v>Муниципальное казённое общеобразовательное учреждение "Староювалинская основная общеобразовательная школа"</v>
      </c>
      <c r="AG163" s="72">
        <f>'Рейтинговая таблица организаций'!AR163</f>
        <v>100</v>
      </c>
      <c r="AH163" s="72">
        <f>'Рейтинговая таблица организаций'!AS163</f>
        <v>100</v>
      </c>
      <c r="AI163" s="72">
        <f>'Рейтинговая таблица организаций'!AT163</f>
        <v>100</v>
      </c>
      <c r="AJ163" s="72">
        <f>'Рейтинговая таблица организаций'!AU163</f>
        <v>100</v>
      </c>
      <c r="AK163" s="72" t="str">
        <f t="shared" si="101"/>
        <v>1-274</v>
      </c>
      <c r="AL163" s="72">
        <f t="shared" si="83"/>
        <v>1</v>
      </c>
      <c r="AM163" s="72">
        <f t="shared" si="84"/>
        <v>274</v>
      </c>
      <c r="AN163" s="72">
        <f>'бланки '!D165</f>
        <v>160</v>
      </c>
      <c r="AO163" s="72" t="str">
        <f t="shared" si="102"/>
        <v>Муниципальное казённое общеобразовательное учреждение "Староювалинская основная общеобразовательная школа"</v>
      </c>
      <c r="AP163" s="72">
        <f>'Рейтинговая таблица организаций'!BB163</f>
        <v>100</v>
      </c>
      <c r="AQ163" s="72">
        <f>'Рейтинговая таблица организаций'!BC163</f>
        <v>100</v>
      </c>
      <c r="AR163" s="72">
        <f>'Рейтинговая таблица организаций'!BD163</f>
        <v>100</v>
      </c>
      <c r="AS163" s="72">
        <f>'Рейтинговая таблица организаций'!BE163</f>
        <v>100</v>
      </c>
      <c r="AT163" s="72" t="str">
        <f t="shared" si="103"/>
        <v>1-274</v>
      </c>
      <c r="AU163" s="72">
        <f t="shared" si="85"/>
        <v>1</v>
      </c>
      <c r="AV163" s="72">
        <f t="shared" si="86"/>
        <v>274</v>
      </c>
      <c r="AW163" s="75" t="str">
        <f t="shared" si="104"/>
        <v>Кожевниковский район</v>
      </c>
      <c r="AX163" s="72">
        <f t="shared" si="105"/>
        <v>160</v>
      </c>
      <c r="AY163" s="72" t="str">
        <f t="shared" si="106"/>
        <v>Муниципальное казённое общеобразовательное учреждение "Староювалинская основная общеобразовательная школа"</v>
      </c>
      <c r="AZ163" s="72">
        <f>'Рейтинговая таблица организаций'!BF163</f>
        <v>96</v>
      </c>
      <c r="BA163" s="72" t="str">
        <f t="shared" si="89"/>
        <v>67-84</v>
      </c>
      <c r="BB163" s="72">
        <f t="shared" si="87"/>
        <v>67</v>
      </c>
      <c r="BC163" s="72">
        <f t="shared" si="88"/>
        <v>18</v>
      </c>
    </row>
    <row r="164" spans="1:55">
      <c r="A164" s="72">
        <f>'бланки '!D166</f>
        <v>161</v>
      </c>
      <c r="B164" s="73" t="str">
        <f>'Рейтинговая таблица организаций'!B164</f>
        <v>Муниципальное казённое общеобразовательное учреждение "Зайцевская основная общеобразовательная школа"</v>
      </c>
      <c r="C164" s="73" t="str">
        <f>'бланки '!A166</f>
        <v>Кожевниковский район</v>
      </c>
      <c r="D164" s="72">
        <f>'Рейтинговая таблица организаций'!C164</f>
        <v>33</v>
      </c>
      <c r="E164" s="72">
        <f t="shared" si="90"/>
        <v>161</v>
      </c>
      <c r="F164" s="72" t="str">
        <f t="shared" si="91"/>
        <v>Муниципальное казённое общеобразовательное учреждение "Зайцевская основная общеобразовательная школа"</v>
      </c>
      <c r="G164" s="72">
        <f>'Рейтинговая таблица организаций'!Q164</f>
        <v>100</v>
      </c>
      <c r="H164" s="72">
        <f>'Рейтинговая таблица организаций'!R164</f>
        <v>100</v>
      </c>
      <c r="I164" s="72">
        <f>'Рейтинговая таблица организаций'!S164</f>
        <v>100</v>
      </c>
      <c r="J164" s="72">
        <f>'Рейтинговая таблица организаций'!T164</f>
        <v>100</v>
      </c>
      <c r="K164" s="72" t="str">
        <f t="shared" si="92"/>
        <v>1-274</v>
      </c>
      <c r="L164" s="72">
        <f t="shared" si="77"/>
        <v>1</v>
      </c>
      <c r="M164" s="72">
        <f t="shared" si="78"/>
        <v>274</v>
      </c>
      <c r="N164" s="72">
        <f t="shared" si="93"/>
        <v>161</v>
      </c>
      <c r="O164" s="72" t="str">
        <f t="shared" si="94"/>
        <v>Муниципальное казённое общеобразовательное учреждение "Зайцевская основная общеобразовательная школа"</v>
      </c>
      <c r="P164" s="72">
        <f>'Рейтинговая таблица организаций'!Z164</f>
        <v>100</v>
      </c>
      <c r="Q164" s="72">
        <f>'Рейтинговая таблица организаций'!AB164</f>
        <v>100</v>
      </c>
      <c r="R164" s="72">
        <f>'Рейтинговая таблица организаций'!AC164</f>
        <v>100</v>
      </c>
      <c r="S164" s="72" t="str">
        <f t="shared" si="95"/>
        <v>1-274</v>
      </c>
      <c r="T164" s="72">
        <f t="shared" si="79"/>
        <v>1</v>
      </c>
      <c r="U164" s="72">
        <f t="shared" si="80"/>
        <v>274</v>
      </c>
      <c r="V164" s="72">
        <f t="shared" si="96"/>
        <v>161</v>
      </c>
      <c r="W164" s="72" t="str">
        <f t="shared" si="97"/>
        <v>Муниципальное казённое общеобразовательное учреждение "Зайцевская основная общеобразовательная школа"</v>
      </c>
      <c r="X164" s="72">
        <f>'Рейтинговая таблица организаций'!AH164</f>
        <v>40</v>
      </c>
      <c r="Y164" s="72">
        <f>'Рейтинговая таблица организаций'!AI164</f>
        <v>80</v>
      </c>
      <c r="Z164" s="74">
        <f>'Рейтинговая таблица организаций'!AJ164</f>
        <v>100</v>
      </c>
      <c r="AA164" s="72">
        <f>'Рейтинговая таблица организаций'!AK164</f>
        <v>74</v>
      </c>
      <c r="AB164" s="72" t="str">
        <f t="shared" si="98"/>
        <v>108-122</v>
      </c>
      <c r="AC164" s="72">
        <f t="shared" si="81"/>
        <v>108</v>
      </c>
      <c r="AD164" s="72">
        <f t="shared" si="82"/>
        <v>15</v>
      </c>
      <c r="AE164" s="72">
        <f t="shared" si="99"/>
        <v>161</v>
      </c>
      <c r="AF164" s="72" t="str">
        <f t="shared" si="100"/>
        <v>Муниципальное казённое общеобразовательное учреждение "Зайцевская основная общеобразовательная школа"</v>
      </c>
      <c r="AG164" s="72">
        <f>'Рейтинговая таблица организаций'!AR164</f>
        <v>100</v>
      </c>
      <c r="AH164" s="72">
        <f>'Рейтинговая таблица организаций'!AS164</f>
        <v>100</v>
      </c>
      <c r="AI164" s="72">
        <f>'Рейтинговая таблица организаций'!AT164</f>
        <v>100</v>
      </c>
      <c r="AJ164" s="72">
        <f>'Рейтинговая таблица организаций'!AU164</f>
        <v>100</v>
      </c>
      <c r="AK164" s="72" t="str">
        <f t="shared" si="101"/>
        <v>1-274</v>
      </c>
      <c r="AL164" s="72">
        <f t="shared" si="83"/>
        <v>1</v>
      </c>
      <c r="AM164" s="72">
        <f t="shared" si="84"/>
        <v>274</v>
      </c>
      <c r="AN164" s="72">
        <f>'бланки '!D166</f>
        <v>161</v>
      </c>
      <c r="AO164" s="72" t="str">
        <f t="shared" si="102"/>
        <v>Муниципальное казённое общеобразовательное учреждение "Зайцевская основная общеобразовательная школа"</v>
      </c>
      <c r="AP164" s="72">
        <f>'Рейтинговая таблица организаций'!BB164</f>
        <v>100</v>
      </c>
      <c r="AQ164" s="72">
        <f>'Рейтинговая таблица организаций'!BC164</f>
        <v>100</v>
      </c>
      <c r="AR164" s="72">
        <f>'Рейтинговая таблица организаций'!BD164</f>
        <v>100</v>
      </c>
      <c r="AS164" s="72">
        <f>'Рейтинговая таблица организаций'!BE164</f>
        <v>100</v>
      </c>
      <c r="AT164" s="72" t="str">
        <f t="shared" si="103"/>
        <v>1-274</v>
      </c>
      <c r="AU164" s="72">
        <f t="shared" si="85"/>
        <v>1</v>
      </c>
      <c r="AV164" s="72">
        <f t="shared" si="86"/>
        <v>274</v>
      </c>
      <c r="AW164" s="75" t="str">
        <f t="shared" si="104"/>
        <v>Кожевниковский район</v>
      </c>
      <c r="AX164" s="72">
        <f t="shared" si="105"/>
        <v>161</v>
      </c>
      <c r="AY164" s="72" t="str">
        <f t="shared" si="106"/>
        <v>Муниципальное казённое общеобразовательное учреждение "Зайцевская основная общеобразовательная школа"</v>
      </c>
      <c r="AZ164" s="72">
        <f>'Рейтинговая таблица организаций'!BF164</f>
        <v>94.8</v>
      </c>
      <c r="BA164" s="72" t="str">
        <f t="shared" si="89"/>
        <v>108-122</v>
      </c>
      <c r="BB164" s="72">
        <f t="shared" si="87"/>
        <v>108</v>
      </c>
      <c r="BC164" s="72">
        <f t="shared" si="88"/>
        <v>15</v>
      </c>
    </row>
    <row r="165" spans="1:55">
      <c r="A165" s="72">
        <f>'бланки '!D167</f>
        <v>162</v>
      </c>
      <c r="B165" s="73" t="str">
        <f>'Рейтинговая таблица организаций'!B165</f>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C165" s="73" t="str">
        <f>'бланки '!A167</f>
        <v>Колпашевский район</v>
      </c>
      <c r="D165" s="72">
        <f>'Рейтинговая таблица организаций'!C165</f>
        <v>565</v>
      </c>
      <c r="E165" s="72">
        <f t="shared" si="90"/>
        <v>162</v>
      </c>
      <c r="F165" s="72" t="str">
        <f t="shared" si="91"/>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G165" s="72">
        <f>'Рейтинговая таблица организаций'!Q165</f>
        <v>100</v>
      </c>
      <c r="H165" s="72">
        <f>'Рейтинговая таблица организаций'!R165</f>
        <v>100</v>
      </c>
      <c r="I165" s="72">
        <f>'Рейтинговая таблица организаций'!S165</f>
        <v>100</v>
      </c>
      <c r="J165" s="72">
        <f>'Рейтинговая таблица организаций'!T165</f>
        <v>100</v>
      </c>
      <c r="K165" s="72" t="str">
        <f t="shared" si="92"/>
        <v>1-274</v>
      </c>
      <c r="L165" s="72">
        <f t="shared" si="77"/>
        <v>1</v>
      </c>
      <c r="M165" s="72">
        <f t="shared" si="78"/>
        <v>274</v>
      </c>
      <c r="N165" s="72">
        <f t="shared" si="93"/>
        <v>162</v>
      </c>
      <c r="O165" s="72" t="str">
        <f t="shared" si="94"/>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P165" s="72">
        <f>'Рейтинговая таблица организаций'!Z165</f>
        <v>100</v>
      </c>
      <c r="Q165" s="72">
        <f>'Рейтинговая таблица организаций'!AB165</f>
        <v>100</v>
      </c>
      <c r="R165" s="72">
        <f>'Рейтинговая таблица организаций'!AC165</f>
        <v>100</v>
      </c>
      <c r="S165" s="72" t="str">
        <f t="shared" si="95"/>
        <v>1-274</v>
      </c>
      <c r="T165" s="72">
        <f t="shared" si="79"/>
        <v>1</v>
      </c>
      <c r="U165" s="72">
        <f t="shared" si="80"/>
        <v>274</v>
      </c>
      <c r="V165" s="72">
        <f t="shared" si="96"/>
        <v>162</v>
      </c>
      <c r="W165" s="72" t="str">
        <f t="shared" si="97"/>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X165" s="72">
        <f>'Рейтинговая таблица организаций'!AH165</f>
        <v>40</v>
      </c>
      <c r="Y165" s="72">
        <f>'Рейтинговая таблица организаций'!AI165</f>
        <v>80</v>
      </c>
      <c r="Z165" s="74">
        <f>'Рейтинговая таблица организаций'!AJ165</f>
        <v>100</v>
      </c>
      <c r="AA165" s="72">
        <f>'Рейтинговая таблица организаций'!AK165</f>
        <v>74</v>
      </c>
      <c r="AB165" s="72" t="str">
        <f t="shared" si="98"/>
        <v>108-122</v>
      </c>
      <c r="AC165" s="72">
        <f t="shared" si="81"/>
        <v>108</v>
      </c>
      <c r="AD165" s="72">
        <f t="shared" si="82"/>
        <v>15</v>
      </c>
      <c r="AE165" s="72">
        <f t="shared" si="99"/>
        <v>162</v>
      </c>
      <c r="AF165" s="72" t="str">
        <f t="shared" si="100"/>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AG165" s="72">
        <f>'Рейтинговая таблица организаций'!AR165</f>
        <v>100</v>
      </c>
      <c r="AH165" s="72">
        <f>'Рейтинговая таблица организаций'!AS165</f>
        <v>100</v>
      </c>
      <c r="AI165" s="72">
        <f>'Рейтинговая таблица организаций'!AT165</f>
        <v>100</v>
      </c>
      <c r="AJ165" s="72">
        <f>'Рейтинговая таблица организаций'!AU165</f>
        <v>100</v>
      </c>
      <c r="AK165" s="72" t="str">
        <f t="shared" si="101"/>
        <v>1-274</v>
      </c>
      <c r="AL165" s="72">
        <f t="shared" si="83"/>
        <v>1</v>
      </c>
      <c r="AM165" s="72">
        <f t="shared" si="84"/>
        <v>274</v>
      </c>
      <c r="AN165" s="72">
        <f>'бланки '!D167</f>
        <v>162</v>
      </c>
      <c r="AO165" s="72" t="str">
        <f t="shared" si="102"/>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AP165" s="72">
        <f>'Рейтинговая таблица организаций'!BB165</f>
        <v>100</v>
      </c>
      <c r="AQ165" s="72">
        <f>'Рейтинговая таблица организаций'!BC165</f>
        <v>100</v>
      </c>
      <c r="AR165" s="72">
        <f>'Рейтинговая таблица организаций'!BD165</f>
        <v>100</v>
      </c>
      <c r="AS165" s="72">
        <f>'Рейтинговая таблица организаций'!BE165</f>
        <v>100</v>
      </c>
      <c r="AT165" s="72" t="str">
        <f t="shared" si="103"/>
        <v>1-274</v>
      </c>
      <c r="AU165" s="72">
        <f t="shared" si="85"/>
        <v>1</v>
      </c>
      <c r="AV165" s="72">
        <f t="shared" si="86"/>
        <v>274</v>
      </c>
      <c r="AW165" s="75" t="str">
        <f t="shared" si="104"/>
        <v>Колпашевский район</v>
      </c>
      <c r="AX165" s="72">
        <f t="shared" si="105"/>
        <v>162</v>
      </c>
      <c r="AY165" s="72" t="str">
        <f t="shared" si="106"/>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AZ165" s="72">
        <f>'Рейтинговая таблица организаций'!BF165</f>
        <v>94.8</v>
      </c>
      <c r="BA165" s="72" t="str">
        <f t="shared" si="89"/>
        <v>108-122</v>
      </c>
      <c r="BB165" s="72">
        <f t="shared" si="87"/>
        <v>108</v>
      </c>
      <c r="BC165" s="72">
        <f t="shared" si="88"/>
        <v>15</v>
      </c>
    </row>
    <row r="166" spans="1:55">
      <c r="A166" s="72">
        <f>'бланки '!D168</f>
        <v>163</v>
      </c>
      <c r="B166" s="73" t="str">
        <f>'Рейтинговая таблица организаций'!B166</f>
        <v>Муниципальное казённое общеобразовательное учреждение "Новогоренская средняя общеобразовательная школа"</v>
      </c>
      <c r="C166" s="73" t="str">
        <f>'бланки '!A168</f>
        <v>Колпашевский район</v>
      </c>
      <c r="D166" s="72">
        <f>'Рейтинговая таблица организаций'!C166</f>
        <v>18</v>
      </c>
      <c r="E166" s="72">
        <f t="shared" si="90"/>
        <v>163</v>
      </c>
      <c r="F166" s="72" t="str">
        <f t="shared" si="91"/>
        <v>Муниципальное казённое общеобразовательное учреждение "Новогоренская средняя общеобразовательная школа"</v>
      </c>
      <c r="G166" s="72">
        <f>'Рейтинговая таблица организаций'!Q166</f>
        <v>100</v>
      </c>
      <c r="H166" s="72">
        <f>'Рейтинговая таблица организаций'!R166</f>
        <v>100</v>
      </c>
      <c r="I166" s="72">
        <f>'Рейтинговая таблица организаций'!S166</f>
        <v>100</v>
      </c>
      <c r="J166" s="72">
        <f>'Рейтинговая таблица организаций'!T166</f>
        <v>100</v>
      </c>
      <c r="K166" s="72" t="str">
        <f t="shared" si="92"/>
        <v>1-274</v>
      </c>
      <c r="L166" s="72">
        <f t="shared" si="77"/>
        <v>1</v>
      </c>
      <c r="M166" s="72">
        <f t="shared" si="78"/>
        <v>274</v>
      </c>
      <c r="N166" s="72">
        <f t="shared" si="93"/>
        <v>163</v>
      </c>
      <c r="O166" s="72" t="str">
        <f t="shared" si="94"/>
        <v>Муниципальное казённое общеобразовательное учреждение "Новогоренская средняя общеобразовательная школа"</v>
      </c>
      <c r="P166" s="72">
        <f>'Рейтинговая таблица организаций'!Z166</f>
        <v>100</v>
      </c>
      <c r="Q166" s="72">
        <f>'Рейтинговая таблица организаций'!AB166</f>
        <v>100</v>
      </c>
      <c r="R166" s="72">
        <f>'Рейтинговая таблица организаций'!AC166</f>
        <v>100</v>
      </c>
      <c r="S166" s="72" t="str">
        <f t="shared" si="95"/>
        <v>1-274</v>
      </c>
      <c r="T166" s="72">
        <f t="shared" si="79"/>
        <v>1</v>
      </c>
      <c r="U166" s="72">
        <f t="shared" si="80"/>
        <v>274</v>
      </c>
      <c r="V166" s="72">
        <f t="shared" si="96"/>
        <v>163</v>
      </c>
      <c r="W166" s="72" t="str">
        <f t="shared" si="97"/>
        <v>Муниципальное казённое общеобразовательное учреждение "Новогоренская средняя общеобразовательная школа"</v>
      </c>
      <c r="X166" s="72">
        <f>'Рейтинговая таблица организаций'!AH166</f>
        <v>0</v>
      </c>
      <c r="Y166" s="72">
        <f>'Рейтинговая таблица организаций'!AI166</f>
        <v>100</v>
      </c>
      <c r="Z166" s="74">
        <f>'Рейтинговая таблица организаций'!AJ166</f>
        <v>100</v>
      </c>
      <c r="AA166" s="72">
        <f>'Рейтинговая таблица организаций'!AK166</f>
        <v>70</v>
      </c>
      <c r="AB166" s="72" t="str">
        <f t="shared" si="98"/>
        <v>129-146</v>
      </c>
      <c r="AC166" s="72">
        <f t="shared" si="81"/>
        <v>129</v>
      </c>
      <c r="AD166" s="72">
        <f t="shared" si="82"/>
        <v>18</v>
      </c>
      <c r="AE166" s="72">
        <f t="shared" si="99"/>
        <v>163</v>
      </c>
      <c r="AF166" s="72" t="str">
        <f t="shared" si="100"/>
        <v>Муниципальное казённое общеобразовательное учреждение "Новогоренская средняя общеобразовательная школа"</v>
      </c>
      <c r="AG166" s="72">
        <f>'Рейтинговая таблица организаций'!AR166</f>
        <v>100</v>
      </c>
      <c r="AH166" s="72">
        <f>'Рейтинговая таблица организаций'!AS166</f>
        <v>100</v>
      </c>
      <c r="AI166" s="72">
        <f>'Рейтинговая таблица организаций'!AT166</f>
        <v>100</v>
      </c>
      <c r="AJ166" s="72">
        <f>'Рейтинговая таблица организаций'!AU166</f>
        <v>100</v>
      </c>
      <c r="AK166" s="72" t="str">
        <f t="shared" si="101"/>
        <v>1-274</v>
      </c>
      <c r="AL166" s="72">
        <f t="shared" si="83"/>
        <v>1</v>
      </c>
      <c r="AM166" s="72">
        <f t="shared" si="84"/>
        <v>274</v>
      </c>
      <c r="AN166" s="72">
        <f>'бланки '!D168</f>
        <v>163</v>
      </c>
      <c r="AO166" s="72" t="str">
        <f t="shared" si="102"/>
        <v>Муниципальное казённое общеобразовательное учреждение "Новогоренская средняя общеобразовательная школа"</v>
      </c>
      <c r="AP166" s="72">
        <f>'Рейтинговая таблица организаций'!BB166</f>
        <v>100</v>
      </c>
      <c r="AQ166" s="72">
        <f>'Рейтинговая таблица организаций'!BC166</f>
        <v>100</v>
      </c>
      <c r="AR166" s="72">
        <f>'Рейтинговая таблица организаций'!BD166</f>
        <v>100</v>
      </c>
      <c r="AS166" s="72">
        <f>'Рейтинговая таблица организаций'!BE166</f>
        <v>100</v>
      </c>
      <c r="AT166" s="72" t="str">
        <f t="shared" si="103"/>
        <v>1-274</v>
      </c>
      <c r="AU166" s="72">
        <f t="shared" si="85"/>
        <v>1</v>
      </c>
      <c r="AV166" s="72">
        <f t="shared" si="86"/>
        <v>274</v>
      </c>
      <c r="AW166" s="75" t="str">
        <f t="shared" si="104"/>
        <v>Колпашевский район</v>
      </c>
      <c r="AX166" s="72">
        <f t="shared" si="105"/>
        <v>163</v>
      </c>
      <c r="AY166" s="72" t="str">
        <f t="shared" si="106"/>
        <v>Муниципальное казённое общеобразовательное учреждение "Новогоренская средняя общеобразовательная школа"</v>
      </c>
      <c r="AZ166" s="72">
        <f>'Рейтинговая таблица организаций'!BF166</f>
        <v>94</v>
      </c>
      <c r="BA166" s="72" t="str">
        <f t="shared" si="89"/>
        <v>129-146</v>
      </c>
      <c r="BB166" s="72">
        <f t="shared" si="87"/>
        <v>129</v>
      </c>
      <c r="BC166" s="72">
        <f t="shared" si="88"/>
        <v>18</v>
      </c>
    </row>
    <row r="167" spans="1:55">
      <c r="A167" s="72">
        <f>'бланки '!D169</f>
        <v>164</v>
      </c>
      <c r="B167" s="73" t="str">
        <f>'Рейтинговая таблица организаций'!B167</f>
        <v>Муниципальное бюджетное общеобразовательное учреждение "Озеренская средняя общеобразовательная школа"</v>
      </c>
      <c r="C167" s="73" t="str">
        <f>'бланки '!A169</f>
        <v>Колпашевский район</v>
      </c>
      <c r="D167" s="72">
        <f>'Рейтинговая таблица организаций'!C167</f>
        <v>40</v>
      </c>
      <c r="E167" s="72">
        <f t="shared" si="90"/>
        <v>164</v>
      </c>
      <c r="F167" s="72" t="str">
        <f t="shared" si="91"/>
        <v>Муниципальное бюджетное общеобразовательное учреждение "Озеренская средняя общеобразовательная школа"</v>
      </c>
      <c r="G167" s="72">
        <f>'Рейтинговая таблица организаций'!Q167</f>
        <v>100</v>
      </c>
      <c r="H167" s="72">
        <f>'Рейтинговая таблица организаций'!R167</f>
        <v>100</v>
      </c>
      <c r="I167" s="72">
        <f>'Рейтинговая таблица организаций'!S167</f>
        <v>100</v>
      </c>
      <c r="J167" s="72">
        <f>'Рейтинговая таблица организаций'!T167</f>
        <v>100</v>
      </c>
      <c r="K167" s="72" t="str">
        <f t="shared" si="92"/>
        <v>1-274</v>
      </c>
      <c r="L167" s="72">
        <f t="shared" si="77"/>
        <v>1</v>
      </c>
      <c r="M167" s="72">
        <f t="shared" si="78"/>
        <v>274</v>
      </c>
      <c r="N167" s="72">
        <f t="shared" si="93"/>
        <v>164</v>
      </c>
      <c r="O167" s="72" t="str">
        <f t="shared" si="94"/>
        <v>Муниципальное бюджетное общеобразовательное учреждение "Озеренская средняя общеобразовательная школа"</v>
      </c>
      <c r="P167" s="72">
        <f>'Рейтинговая таблица организаций'!Z167</f>
        <v>100</v>
      </c>
      <c r="Q167" s="72">
        <f>'Рейтинговая таблица организаций'!AB167</f>
        <v>100</v>
      </c>
      <c r="R167" s="72">
        <f>'Рейтинговая таблица организаций'!AC167</f>
        <v>100</v>
      </c>
      <c r="S167" s="72" t="str">
        <f t="shared" si="95"/>
        <v>1-274</v>
      </c>
      <c r="T167" s="72">
        <f t="shared" si="79"/>
        <v>1</v>
      </c>
      <c r="U167" s="72">
        <f t="shared" si="80"/>
        <v>274</v>
      </c>
      <c r="V167" s="72">
        <f t="shared" si="96"/>
        <v>164</v>
      </c>
      <c r="W167" s="72" t="str">
        <f t="shared" si="97"/>
        <v>Муниципальное бюджетное общеобразовательное учреждение "Озеренская средняя общеобразовательная школа"</v>
      </c>
      <c r="X167" s="72">
        <f>'Рейтинговая таблица организаций'!AH167</f>
        <v>60</v>
      </c>
      <c r="Y167" s="72">
        <f>'Рейтинговая таблица организаций'!AI167</f>
        <v>80</v>
      </c>
      <c r="Z167" s="74">
        <f>'Рейтинговая таблица организаций'!AJ167</f>
        <v>100</v>
      </c>
      <c r="AA167" s="72">
        <f>'Рейтинговая таблица организаций'!AK167</f>
        <v>80</v>
      </c>
      <c r="AB167" s="72" t="str">
        <f t="shared" si="98"/>
        <v>67-84</v>
      </c>
      <c r="AC167" s="72">
        <f t="shared" si="81"/>
        <v>67</v>
      </c>
      <c r="AD167" s="72">
        <f t="shared" si="82"/>
        <v>18</v>
      </c>
      <c r="AE167" s="72">
        <f t="shared" si="99"/>
        <v>164</v>
      </c>
      <c r="AF167" s="72" t="str">
        <f t="shared" si="100"/>
        <v>Муниципальное бюджетное общеобразовательное учреждение "Озеренская средняя общеобразовательная школа"</v>
      </c>
      <c r="AG167" s="72">
        <f>'Рейтинговая таблица организаций'!AR167</f>
        <v>100</v>
      </c>
      <c r="AH167" s="72">
        <f>'Рейтинговая таблица организаций'!AS167</f>
        <v>100</v>
      </c>
      <c r="AI167" s="72">
        <f>'Рейтинговая таблица организаций'!AT167</f>
        <v>100</v>
      </c>
      <c r="AJ167" s="72">
        <f>'Рейтинговая таблица организаций'!AU167</f>
        <v>100</v>
      </c>
      <c r="AK167" s="72" t="str">
        <f t="shared" si="101"/>
        <v>1-274</v>
      </c>
      <c r="AL167" s="72">
        <f t="shared" si="83"/>
        <v>1</v>
      </c>
      <c r="AM167" s="72">
        <f t="shared" si="84"/>
        <v>274</v>
      </c>
      <c r="AN167" s="72">
        <f>'бланки '!D169</f>
        <v>164</v>
      </c>
      <c r="AO167" s="72" t="str">
        <f t="shared" si="102"/>
        <v>Муниципальное бюджетное общеобразовательное учреждение "Озеренская средняя общеобразовательная школа"</v>
      </c>
      <c r="AP167" s="72">
        <f>'Рейтинговая таблица организаций'!BB167</f>
        <v>100</v>
      </c>
      <c r="AQ167" s="72">
        <f>'Рейтинговая таблица организаций'!BC167</f>
        <v>100</v>
      </c>
      <c r="AR167" s="72">
        <f>'Рейтинговая таблица организаций'!BD167</f>
        <v>100</v>
      </c>
      <c r="AS167" s="72">
        <f>'Рейтинговая таблица организаций'!BE167</f>
        <v>100</v>
      </c>
      <c r="AT167" s="72" t="str">
        <f t="shared" si="103"/>
        <v>1-274</v>
      </c>
      <c r="AU167" s="72">
        <f t="shared" si="85"/>
        <v>1</v>
      </c>
      <c r="AV167" s="72">
        <f t="shared" si="86"/>
        <v>274</v>
      </c>
      <c r="AW167" s="75" t="str">
        <f t="shared" si="104"/>
        <v>Колпашевский район</v>
      </c>
      <c r="AX167" s="72">
        <f t="shared" si="105"/>
        <v>164</v>
      </c>
      <c r="AY167" s="72" t="str">
        <f t="shared" si="106"/>
        <v>Муниципальное бюджетное общеобразовательное учреждение "Озеренская средняя общеобразовательная школа"</v>
      </c>
      <c r="AZ167" s="72">
        <f>'Рейтинговая таблица организаций'!BF167</f>
        <v>96</v>
      </c>
      <c r="BA167" s="72" t="str">
        <f t="shared" si="89"/>
        <v>67-84</v>
      </c>
      <c r="BB167" s="72">
        <f t="shared" si="87"/>
        <v>67</v>
      </c>
      <c r="BC167" s="72">
        <f t="shared" si="88"/>
        <v>18</v>
      </c>
    </row>
    <row r="168" spans="1:55">
      <c r="A168" s="72">
        <f>'бланки '!D170</f>
        <v>165</v>
      </c>
      <c r="B168" s="73" t="str">
        <f>'Рейтинговая таблица организаций'!B168</f>
        <v>Муниципальное казённое общеобразовательное учреждение "Копыловская основная общеобразовательная школа"</v>
      </c>
      <c r="C168" s="73" t="str">
        <f>'бланки '!A170</f>
        <v>Колпашевский район</v>
      </c>
      <c r="D168" s="72">
        <f>'Рейтинговая таблица организаций'!C168</f>
        <v>6</v>
      </c>
      <c r="E168" s="72">
        <f t="shared" si="90"/>
        <v>165</v>
      </c>
      <c r="F168" s="72" t="str">
        <f t="shared" si="91"/>
        <v>Муниципальное казённое общеобразовательное учреждение "Копыловская основная общеобразовательная школа"</v>
      </c>
      <c r="G168" s="72">
        <f>'Рейтинговая таблица организаций'!Q168</f>
        <v>100</v>
      </c>
      <c r="H168" s="72">
        <f>'Рейтинговая таблица организаций'!R168</f>
        <v>100</v>
      </c>
      <c r="I168" s="72">
        <f>'Рейтинговая таблица организаций'!S168</f>
        <v>100</v>
      </c>
      <c r="J168" s="72">
        <f>'Рейтинговая таблица организаций'!T168</f>
        <v>100</v>
      </c>
      <c r="K168" s="72" t="str">
        <f t="shared" si="92"/>
        <v>1-274</v>
      </c>
      <c r="L168" s="72">
        <f t="shared" si="77"/>
        <v>1</v>
      </c>
      <c r="M168" s="72">
        <f t="shared" si="78"/>
        <v>274</v>
      </c>
      <c r="N168" s="72">
        <f t="shared" si="93"/>
        <v>165</v>
      </c>
      <c r="O168" s="72" t="str">
        <f t="shared" si="94"/>
        <v>Муниципальное казённое общеобразовательное учреждение "Копыловская основная общеобразовательная школа"</v>
      </c>
      <c r="P168" s="72">
        <f>'Рейтинговая таблица организаций'!Z168</f>
        <v>100</v>
      </c>
      <c r="Q168" s="72">
        <f>'Рейтинговая таблица организаций'!AB168</f>
        <v>100</v>
      </c>
      <c r="R168" s="72">
        <f>'Рейтинговая таблица организаций'!AC168</f>
        <v>100</v>
      </c>
      <c r="S168" s="72" t="str">
        <f t="shared" si="95"/>
        <v>1-274</v>
      </c>
      <c r="T168" s="72">
        <f t="shared" si="79"/>
        <v>1</v>
      </c>
      <c r="U168" s="72">
        <f t="shared" si="80"/>
        <v>274</v>
      </c>
      <c r="V168" s="72">
        <f t="shared" si="96"/>
        <v>165</v>
      </c>
      <c r="W168" s="72" t="str">
        <f t="shared" si="97"/>
        <v>Муниципальное казённое общеобразовательное учреждение "Копыловская основная общеобразовательная школа"</v>
      </c>
      <c r="X168" s="72">
        <f>'Рейтинговая таблица организаций'!AH168</f>
        <v>0</v>
      </c>
      <c r="Y168" s="72">
        <f>'Рейтинговая таблица организаций'!AI168</f>
        <v>40</v>
      </c>
      <c r="Z168" s="74">
        <f>'Рейтинговая таблица организаций'!AJ168</f>
        <v>100</v>
      </c>
      <c r="AA168" s="72">
        <f>'Рейтинговая таблица организаций'!AK168</f>
        <v>46</v>
      </c>
      <c r="AB168" s="72" t="str">
        <f t="shared" si="98"/>
        <v>268-274</v>
      </c>
      <c r="AC168" s="72">
        <f t="shared" si="81"/>
        <v>268</v>
      </c>
      <c r="AD168" s="72">
        <f t="shared" si="82"/>
        <v>7</v>
      </c>
      <c r="AE168" s="72">
        <f t="shared" si="99"/>
        <v>165</v>
      </c>
      <c r="AF168" s="72" t="str">
        <f t="shared" si="100"/>
        <v>Муниципальное казённое общеобразовательное учреждение "Копыловская основная общеобразовательная школа"</v>
      </c>
      <c r="AG168" s="72">
        <f>'Рейтинговая таблица организаций'!AR168</f>
        <v>100</v>
      </c>
      <c r="AH168" s="72">
        <f>'Рейтинговая таблица организаций'!AS168</f>
        <v>100</v>
      </c>
      <c r="AI168" s="72">
        <f>'Рейтинговая таблица организаций'!AT168</f>
        <v>100</v>
      </c>
      <c r="AJ168" s="72">
        <f>'Рейтинговая таблица организаций'!AU168</f>
        <v>100</v>
      </c>
      <c r="AK168" s="72" t="str">
        <f t="shared" si="101"/>
        <v>1-274</v>
      </c>
      <c r="AL168" s="72">
        <f t="shared" si="83"/>
        <v>1</v>
      </c>
      <c r="AM168" s="72">
        <f t="shared" si="84"/>
        <v>274</v>
      </c>
      <c r="AN168" s="72">
        <f>'бланки '!D170</f>
        <v>165</v>
      </c>
      <c r="AO168" s="72" t="str">
        <f t="shared" si="102"/>
        <v>Муниципальное казённое общеобразовательное учреждение "Копыловская основная общеобразовательная школа"</v>
      </c>
      <c r="AP168" s="72">
        <f>'Рейтинговая таблица организаций'!BB168</f>
        <v>100</v>
      </c>
      <c r="AQ168" s="72">
        <f>'Рейтинговая таблица организаций'!BC168</f>
        <v>100</v>
      </c>
      <c r="AR168" s="72">
        <f>'Рейтинговая таблица организаций'!BD168</f>
        <v>100</v>
      </c>
      <c r="AS168" s="72">
        <f>'Рейтинговая таблица организаций'!BE168</f>
        <v>100</v>
      </c>
      <c r="AT168" s="72" t="str">
        <f t="shared" si="103"/>
        <v>1-274</v>
      </c>
      <c r="AU168" s="72">
        <f t="shared" si="85"/>
        <v>1</v>
      </c>
      <c r="AV168" s="72">
        <f t="shared" si="86"/>
        <v>274</v>
      </c>
      <c r="AW168" s="75" t="str">
        <f t="shared" si="104"/>
        <v>Колпашевский район</v>
      </c>
      <c r="AX168" s="72">
        <f t="shared" si="105"/>
        <v>165</v>
      </c>
      <c r="AY168" s="72" t="str">
        <f t="shared" si="106"/>
        <v>Муниципальное казённое общеобразовательное учреждение "Копыловская основная общеобразовательная школа"</v>
      </c>
      <c r="AZ168" s="72">
        <f>'Рейтинговая таблица организаций'!BF168</f>
        <v>89.2</v>
      </c>
      <c r="BA168" s="72" t="str">
        <f t="shared" si="89"/>
        <v>268-274</v>
      </c>
      <c r="BB168" s="72">
        <f t="shared" si="87"/>
        <v>268</v>
      </c>
      <c r="BC168" s="72">
        <f t="shared" si="88"/>
        <v>7</v>
      </c>
    </row>
    <row r="169" spans="1:55">
      <c r="A169" s="72">
        <f>'бланки '!D171</f>
        <v>166</v>
      </c>
      <c r="B169" s="73" t="str">
        <f>'Рейтинговая таблица организаций'!B169</f>
        <v>Муниципальное бюджетное общеобразовательное учреждение "Средняя общеобразовательная школа №5"</v>
      </c>
      <c r="C169" s="73" t="str">
        <f>'бланки '!A171</f>
        <v>Колпашевский район</v>
      </c>
      <c r="D169" s="72">
        <f>'Рейтинговая таблица организаций'!C169</f>
        <v>299</v>
      </c>
      <c r="E169" s="72">
        <f t="shared" si="90"/>
        <v>166</v>
      </c>
      <c r="F169" s="72" t="str">
        <f t="shared" si="91"/>
        <v>Муниципальное бюджетное общеобразовательное учреждение "Средняя общеобразовательная школа №5"</v>
      </c>
      <c r="G169" s="72">
        <f>'Рейтинговая таблица организаций'!Q169</f>
        <v>100</v>
      </c>
      <c r="H169" s="72">
        <f>'Рейтинговая таблица организаций'!R169</f>
        <v>100</v>
      </c>
      <c r="I169" s="72">
        <f>'Рейтинговая таблица организаций'!S169</f>
        <v>100</v>
      </c>
      <c r="J169" s="72">
        <f>'Рейтинговая таблица организаций'!T169</f>
        <v>100</v>
      </c>
      <c r="K169" s="72" t="str">
        <f t="shared" si="92"/>
        <v>1-274</v>
      </c>
      <c r="L169" s="72">
        <f t="shared" si="77"/>
        <v>1</v>
      </c>
      <c r="M169" s="72">
        <f t="shared" si="78"/>
        <v>274</v>
      </c>
      <c r="N169" s="72">
        <f t="shared" si="93"/>
        <v>166</v>
      </c>
      <c r="O169" s="72" t="str">
        <f t="shared" si="94"/>
        <v>Муниципальное бюджетное общеобразовательное учреждение "Средняя общеобразовательная школа №5"</v>
      </c>
      <c r="P169" s="72">
        <f>'Рейтинговая таблица организаций'!Z169</f>
        <v>100</v>
      </c>
      <c r="Q169" s="72">
        <f>'Рейтинговая таблица организаций'!AB169</f>
        <v>100</v>
      </c>
      <c r="R169" s="72">
        <f>'Рейтинговая таблица организаций'!AC169</f>
        <v>100</v>
      </c>
      <c r="S169" s="72" t="str">
        <f t="shared" si="95"/>
        <v>1-274</v>
      </c>
      <c r="T169" s="72">
        <f t="shared" si="79"/>
        <v>1</v>
      </c>
      <c r="U169" s="72">
        <f t="shared" si="80"/>
        <v>274</v>
      </c>
      <c r="V169" s="72">
        <f t="shared" si="96"/>
        <v>166</v>
      </c>
      <c r="W169" s="72" t="str">
        <f t="shared" si="97"/>
        <v>Муниципальное бюджетное общеобразовательное учреждение "Средняя общеобразовательная школа №5"</v>
      </c>
      <c r="X169" s="72">
        <f>'Рейтинговая таблица организаций'!AH169</f>
        <v>0</v>
      </c>
      <c r="Y169" s="72">
        <f>'Рейтинговая таблица организаций'!AI169</f>
        <v>100</v>
      </c>
      <c r="Z169" s="74">
        <f>'Рейтинговая таблица организаций'!AJ169</f>
        <v>100</v>
      </c>
      <c r="AA169" s="72">
        <f>'Рейтинговая таблица организаций'!AK169</f>
        <v>70</v>
      </c>
      <c r="AB169" s="72" t="str">
        <f t="shared" si="98"/>
        <v>129-146</v>
      </c>
      <c r="AC169" s="72">
        <f t="shared" si="81"/>
        <v>129</v>
      </c>
      <c r="AD169" s="72">
        <f t="shared" si="82"/>
        <v>18</v>
      </c>
      <c r="AE169" s="72">
        <f t="shared" si="99"/>
        <v>166</v>
      </c>
      <c r="AF169" s="72" t="str">
        <f t="shared" si="100"/>
        <v>Муниципальное бюджетное общеобразовательное учреждение "Средняя общеобразовательная школа №5"</v>
      </c>
      <c r="AG169" s="72">
        <f>'Рейтинговая таблица организаций'!AR169</f>
        <v>100</v>
      </c>
      <c r="AH169" s="72">
        <f>'Рейтинговая таблица организаций'!AS169</f>
        <v>100</v>
      </c>
      <c r="AI169" s="72">
        <f>'Рейтинговая таблица организаций'!AT169</f>
        <v>100</v>
      </c>
      <c r="AJ169" s="72">
        <f>'Рейтинговая таблица организаций'!AU169</f>
        <v>100</v>
      </c>
      <c r="AK169" s="72" t="str">
        <f t="shared" si="101"/>
        <v>1-274</v>
      </c>
      <c r="AL169" s="72">
        <f t="shared" si="83"/>
        <v>1</v>
      </c>
      <c r="AM169" s="72">
        <f t="shared" si="84"/>
        <v>274</v>
      </c>
      <c r="AN169" s="72">
        <f>'бланки '!D171</f>
        <v>166</v>
      </c>
      <c r="AO169" s="72" t="str">
        <f t="shared" si="102"/>
        <v>Муниципальное бюджетное общеобразовательное учреждение "Средняя общеобразовательная школа №5"</v>
      </c>
      <c r="AP169" s="72">
        <f>'Рейтинговая таблица организаций'!BB169</f>
        <v>100</v>
      </c>
      <c r="AQ169" s="72">
        <f>'Рейтинговая таблица организаций'!BC169</f>
        <v>100</v>
      </c>
      <c r="AR169" s="72">
        <f>'Рейтинговая таблица организаций'!BD169</f>
        <v>100</v>
      </c>
      <c r="AS169" s="72">
        <f>'Рейтинговая таблица организаций'!BE169</f>
        <v>100</v>
      </c>
      <c r="AT169" s="72" t="str">
        <f t="shared" si="103"/>
        <v>1-274</v>
      </c>
      <c r="AU169" s="72">
        <f t="shared" si="85"/>
        <v>1</v>
      </c>
      <c r="AV169" s="72">
        <f t="shared" si="86"/>
        <v>274</v>
      </c>
      <c r="AW169" s="75" t="str">
        <f t="shared" si="104"/>
        <v>Колпашевский район</v>
      </c>
      <c r="AX169" s="72">
        <f t="shared" si="105"/>
        <v>166</v>
      </c>
      <c r="AY169" s="72" t="str">
        <f t="shared" si="106"/>
        <v>Муниципальное бюджетное общеобразовательное учреждение "Средняя общеобразовательная школа №5"</v>
      </c>
      <c r="AZ169" s="72">
        <f>'Рейтинговая таблица организаций'!BF169</f>
        <v>94</v>
      </c>
      <c r="BA169" s="72" t="str">
        <f t="shared" si="89"/>
        <v>129-146</v>
      </c>
      <c r="BB169" s="72">
        <f t="shared" si="87"/>
        <v>129</v>
      </c>
      <c r="BC169" s="72">
        <f t="shared" si="88"/>
        <v>18</v>
      </c>
    </row>
    <row r="170" spans="1:55">
      <c r="A170" s="72">
        <f>'бланки '!D172</f>
        <v>167</v>
      </c>
      <c r="B170" s="73" t="str">
        <f>'Рейтинговая таблица организаций'!B170</f>
        <v>Муниципальное автономное общеобразовательное учреждение "Средняя общеобразовательная школа №7"</v>
      </c>
      <c r="C170" s="73" t="str">
        <f>'бланки '!A172</f>
        <v>Колпашевский район</v>
      </c>
      <c r="D170" s="72">
        <f>'Рейтинговая таблица организаций'!C170</f>
        <v>575</v>
      </c>
      <c r="E170" s="72">
        <f t="shared" si="90"/>
        <v>167</v>
      </c>
      <c r="F170" s="72" t="str">
        <f t="shared" si="91"/>
        <v>Муниципальное автономное общеобразовательное учреждение "Средняя общеобразовательная школа №7"</v>
      </c>
      <c r="G170" s="72">
        <f>'Рейтинговая таблица организаций'!Q170</f>
        <v>100</v>
      </c>
      <c r="H170" s="72">
        <f>'Рейтинговая таблица организаций'!R170</f>
        <v>100</v>
      </c>
      <c r="I170" s="72">
        <f>'Рейтинговая таблица организаций'!S170</f>
        <v>100</v>
      </c>
      <c r="J170" s="72">
        <f>'Рейтинговая таблица организаций'!T170</f>
        <v>100</v>
      </c>
      <c r="K170" s="72" t="str">
        <f t="shared" si="92"/>
        <v>1-274</v>
      </c>
      <c r="L170" s="72">
        <f t="shared" si="77"/>
        <v>1</v>
      </c>
      <c r="M170" s="72">
        <f t="shared" si="78"/>
        <v>274</v>
      </c>
      <c r="N170" s="72">
        <f t="shared" si="93"/>
        <v>167</v>
      </c>
      <c r="O170" s="72" t="str">
        <f t="shared" si="94"/>
        <v>Муниципальное автономное общеобразовательное учреждение "Средняя общеобразовательная школа №7"</v>
      </c>
      <c r="P170" s="72">
        <f>'Рейтинговая таблица организаций'!Z170</f>
        <v>100</v>
      </c>
      <c r="Q170" s="72">
        <f>'Рейтинговая таблица организаций'!AB170</f>
        <v>100</v>
      </c>
      <c r="R170" s="72">
        <f>'Рейтинговая таблица организаций'!AC170</f>
        <v>100</v>
      </c>
      <c r="S170" s="72" t="str">
        <f t="shared" si="95"/>
        <v>1-274</v>
      </c>
      <c r="T170" s="72">
        <f t="shared" si="79"/>
        <v>1</v>
      </c>
      <c r="U170" s="72">
        <f t="shared" si="80"/>
        <v>274</v>
      </c>
      <c r="V170" s="72">
        <f t="shared" si="96"/>
        <v>167</v>
      </c>
      <c r="W170" s="72" t="str">
        <f t="shared" si="97"/>
        <v>Муниципальное автономное общеобразовательное учреждение "Средняя общеобразовательная школа №7"</v>
      </c>
      <c r="X170" s="72">
        <f>'Рейтинговая таблица организаций'!AH170</f>
        <v>80</v>
      </c>
      <c r="Y170" s="72">
        <f>'Рейтинговая таблица организаций'!AI170</f>
        <v>100</v>
      </c>
      <c r="Z170" s="74">
        <f>'Рейтинговая таблица организаций'!AJ170</f>
        <v>100</v>
      </c>
      <c r="AA170" s="72">
        <f>'Рейтинговая таблица организаций'!AK170</f>
        <v>94</v>
      </c>
      <c r="AB170" s="72" t="str">
        <f t="shared" si="98"/>
        <v>12-25</v>
      </c>
      <c r="AC170" s="72">
        <f t="shared" si="81"/>
        <v>12</v>
      </c>
      <c r="AD170" s="72">
        <f t="shared" si="82"/>
        <v>14</v>
      </c>
      <c r="AE170" s="72">
        <f t="shared" si="99"/>
        <v>167</v>
      </c>
      <c r="AF170" s="72" t="str">
        <f t="shared" si="100"/>
        <v>Муниципальное автономное общеобразовательное учреждение "Средняя общеобразовательная школа №7"</v>
      </c>
      <c r="AG170" s="72">
        <f>'Рейтинговая таблица организаций'!AR170</f>
        <v>100</v>
      </c>
      <c r="AH170" s="72">
        <f>'Рейтинговая таблица организаций'!AS170</f>
        <v>100</v>
      </c>
      <c r="AI170" s="72">
        <f>'Рейтинговая таблица организаций'!AT170</f>
        <v>100</v>
      </c>
      <c r="AJ170" s="72">
        <f>'Рейтинговая таблица организаций'!AU170</f>
        <v>100</v>
      </c>
      <c r="AK170" s="72" t="str">
        <f t="shared" si="101"/>
        <v>1-274</v>
      </c>
      <c r="AL170" s="72">
        <f t="shared" si="83"/>
        <v>1</v>
      </c>
      <c r="AM170" s="72">
        <f t="shared" si="84"/>
        <v>274</v>
      </c>
      <c r="AN170" s="72">
        <f>'бланки '!D172</f>
        <v>167</v>
      </c>
      <c r="AO170" s="72" t="str">
        <f t="shared" si="102"/>
        <v>Муниципальное автономное общеобразовательное учреждение "Средняя общеобразовательная школа №7"</v>
      </c>
      <c r="AP170" s="72">
        <f>'Рейтинговая таблица организаций'!BB170</f>
        <v>100</v>
      </c>
      <c r="AQ170" s="72">
        <f>'Рейтинговая таблица организаций'!BC170</f>
        <v>100</v>
      </c>
      <c r="AR170" s="72">
        <f>'Рейтинговая таблица организаций'!BD170</f>
        <v>100</v>
      </c>
      <c r="AS170" s="72">
        <f>'Рейтинговая таблица организаций'!BE170</f>
        <v>100</v>
      </c>
      <c r="AT170" s="72" t="str">
        <f t="shared" si="103"/>
        <v>1-274</v>
      </c>
      <c r="AU170" s="72">
        <f t="shared" si="85"/>
        <v>1</v>
      </c>
      <c r="AV170" s="72">
        <f t="shared" si="86"/>
        <v>274</v>
      </c>
      <c r="AW170" s="75" t="str">
        <f t="shared" si="104"/>
        <v>Колпашевский район</v>
      </c>
      <c r="AX170" s="72">
        <f t="shared" si="105"/>
        <v>167</v>
      </c>
      <c r="AY170" s="72" t="str">
        <f t="shared" si="106"/>
        <v>Муниципальное автономное общеобразовательное учреждение "Средняя общеобразовательная школа №7"</v>
      </c>
      <c r="AZ170" s="72">
        <f>'Рейтинговая таблица организаций'!BF170</f>
        <v>98.8</v>
      </c>
      <c r="BA170" s="72" t="str">
        <f t="shared" si="89"/>
        <v>12-25</v>
      </c>
      <c r="BB170" s="72">
        <f t="shared" si="87"/>
        <v>12</v>
      </c>
      <c r="BC170" s="72">
        <f t="shared" si="88"/>
        <v>14</v>
      </c>
    </row>
    <row r="171" spans="1:55">
      <c r="A171" s="72">
        <f>'бланки '!D173</f>
        <v>168</v>
      </c>
      <c r="B171" s="73" t="str">
        <f>'Рейтинговая таблица организаций'!B171</f>
        <v>Муниципальное казённое общеобразовательное учреждение "Открытая (сменная) общеобразовательная школа"</v>
      </c>
      <c r="C171" s="73" t="str">
        <f>'бланки '!A173</f>
        <v>Колпашевский район</v>
      </c>
      <c r="D171" s="72">
        <f>'Рейтинговая таблица организаций'!C171</f>
        <v>127</v>
      </c>
      <c r="E171" s="72">
        <f t="shared" si="90"/>
        <v>168</v>
      </c>
      <c r="F171" s="72" t="str">
        <f t="shared" si="91"/>
        <v>Муниципальное казённое общеобразовательное учреждение "Открытая (сменная) общеобразовательная школа"</v>
      </c>
      <c r="G171" s="72">
        <f>'Рейтинговая таблица организаций'!Q171</f>
        <v>100</v>
      </c>
      <c r="H171" s="72">
        <f>'Рейтинговая таблица организаций'!R171</f>
        <v>100</v>
      </c>
      <c r="I171" s="72">
        <f>'Рейтинговая таблица организаций'!S171</f>
        <v>100</v>
      </c>
      <c r="J171" s="72">
        <f>'Рейтинговая таблица организаций'!T171</f>
        <v>100</v>
      </c>
      <c r="K171" s="72" t="str">
        <f t="shared" si="92"/>
        <v>1-274</v>
      </c>
      <c r="L171" s="72">
        <f t="shared" si="77"/>
        <v>1</v>
      </c>
      <c r="M171" s="72">
        <f t="shared" si="78"/>
        <v>274</v>
      </c>
      <c r="N171" s="72">
        <f t="shared" si="93"/>
        <v>168</v>
      </c>
      <c r="O171" s="72" t="str">
        <f t="shared" si="94"/>
        <v>Муниципальное казённое общеобразовательное учреждение "Открытая (сменная) общеобразовательная школа"</v>
      </c>
      <c r="P171" s="72">
        <f>'Рейтинговая таблица организаций'!Z171</f>
        <v>100</v>
      </c>
      <c r="Q171" s="72">
        <f>'Рейтинговая таблица организаций'!AB171</f>
        <v>100</v>
      </c>
      <c r="R171" s="72">
        <f>'Рейтинговая таблица организаций'!AC171</f>
        <v>100</v>
      </c>
      <c r="S171" s="72" t="str">
        <f t="shared" si="95"/>
        <v>1-274</v>
      </c>
      <c r="T171" s="72">
        <f t="shared" si="79"/>
        <v>1</v>
      </c>
      <c r="U171" s="72">
        <f t="shared" si="80"/>
        <v>274</v>
      </c>
      <c r="V171" s="72">
        <f t="shared" si="96"/>
        <v>168</v>
      </c>
      <c r="W171" s="72" t="str">
        <f t="shared" si="97"/>
        <v>Муниципальное казённое общеобразовательное учреждение "Открытая (сменная) общеобразовательная школа"</v>
      </c>
      <c r="X171" s="72">
        <f>'Рейтинговая таблица организаций'!AH171</f>
        <v>0</v>
      </c>
      <c r="Y171" s="72">
        <f>'Рейтинговая таблица организаций'!AI171</f>
        <v>80</v>
      </c>
      <c r="Z171" s="74">
        <f>'Рейтинговая таблица организаций'!AJ171</f>
        <v>100</v>
      </c>
      <c r="AA171" s="72">
        <f>'Рейтинговая таблица организаций'!AK171</f>
        <v>62</v>
      </c>
      <c r="AB171" s="72" t="str">
        <f t="shared" si="98"/>
        <v>201-221</v>
      </c>
      <c r="AC171" s="72">
        <f t="shared" si="81"/>
        <v>201</v>
      </c>
      <c r="AD171" s="72">
        <f t="shared" si="82"/>
        <v>21</v>
      </c>
      <c r="AE171" s="72">
        <f t="shared" si="99"/>
        <v>168</v>
      </c>
      <c r="AF171" s="72" t="str">
        <f t="shared" si="100"/>
        <v>Муниципальное казённое общеобразовательное учреждение "Открытая (сменная) общеобразовательная школа"</v>
      </c>
      <c r="AG171" s="72">
        <f>'Рейтинговая таблица организаций'!AR171</f>
        <v>100</v>
      </c>
      <c r="AH171" s="72">
        <f>'Рейтинговая таблица организаций'!AS171</f>
        <v>100</v>
      </c>
      <c r="AI171" s="72">
        <f>'Рейтинговая таблица организаций'!AT171</f>
        <v>100</v>
      </c>
      <c r="AJ171" s="72">
        <f>'Рейтинговая таблица организаций'!AU171</f>
        <v>100</v>
      </c>
      <c r="AK171" s="72" t="str">
        <f t="shared" si="101"/>
        <v>1-274</v>
      </c>
      <c r="AL171" s="72">
        <f t="shared" si="83"/>
        <v>1</v>
      </c>
      <c r="AM171" s="72">
        <f t="shared" si="84"/>
        <v>274</v>
      </c>
      <c r="AN171" s="72">
        <f>'бланки '!D173</f>
        <v>168</v>
      </c>
      <c r="AO171" s="72" t="str">
        <f t="shared" si="102"/>
        <v>Муниципальное казённое общеобразовательное учреждение "Открытая (сменная) общеобразовательная школа"</v>
      </c>
      <c r="AP171" s="72">
        <f>'Рейтинговая таблица организаций'!BB171</f>
        <v>100</v>
      </c>
      <c r="AQ171" s="72">
        <f>'Рейтинговая таблица организаций'!BC171</f>
        <v>100</v>
      </c>
      <c r="AR171" s="72">
        <f>'Рейтинговая таблица организаций'!BD171</f>
        <v>100</v>
      </c>
      <c r="AS171" s="72">
        <f>'Рейтинговая таблица организаций'!BE171</f>
        <v>100</v>
      </c>
      <c r="AT171" s="72" t="str">
        <f t="shared" si="103"/>
        <v>1-274</v>
      </c>
      <c r="AU171" s="72">
        <f t="shared" si="85"/>
        <v>1</v>
      </c>
      <c r="AV171" s="72">
        <f t="shared" si="86"/>
        <v>274</v>
      </c>
      <c r="AW171" s="75" t="str">
        <f t="shared" si="104"/>
        <v>Колпашевский район</v>
      </c>
      <c r="AX171" s="72">
        <f t="shared" si="105"/>
        <v>168</v>
      </c>
      <c r="AY171" s="72" t="str">
        <f t="shared" si="106"/>
        <v>Муниципальное казённое общеобразовательное учреждение "Открытая (сменная) общеобразовательная школа"</v>
      </c>
      <c r="AZ171" s="72">
        <f>'Рейтинговая таблица организаций'!BF171</f>
        <v>92.4</v>
      </c>
      <c r="BA171" s="72" t="str">
        <f t="shared" si="89"/>
        <v>201-221</v>
      </c>
      <c r="BB171" s="72">
        <f t="shared" si="87"/>
        <v>201</v>
      </c>
      <c r="BC171" s="72">
        <f t="shared" si="88"/>
        <v>21</v>
      </c>
    </row>
    <row r="172" spans="1:55">
      <c r="A172" s="72">
        <f>'бланки '!D174</f>
        <v>169</v>
      </c>
      <c r="B172" s="73" t="str">
        <f>'Рейтинговая таблица организаций'!B172</f>
        <v>Муниципальное бюджетное общеобразовательное учреждение "Новоселовская средняя общеобразовательная школа"</v>
      </c>
      <c r="C172" s="73" t="str">
        <f>'бланки '!A174</f>
        <v>Колпашевский район</v>
      </c>
      <c r="D172" s="72">
        <f>'Рейтинговая таблица организаций'!C172</f>
        <v>70</v>
      </c>
      <c r="E172" s="72">
        <f t="shared" si="90"/>
        <v>169</v>
      </c>
      <c r="F172" s="72" t="str">
        <f t="shared" si="91"/>
        <v>Муниципальное бюджетное общеобразовательное учреждение "Новоселовская средняя общеобразовательная школа"</v>
      </c>
      <c r="G172" s="72">
        <f>'Рейтинговая таблица организаций'!Q172</f>
        <v>100</v>
      </c>
      <c r="H172" s="72">
        <f>'Рейтинговая таблица организаций'!R172</f>
        <v>100</v>
      </c>
      <c r="I172" s="72">
        <f>'Рейтинговая таблица организаций'!S172</f>
        <v>100</v>
      </c>
      <c r="J172" s="72">
        <f>'Рейтинговая таблица организаций'!T172</f>
        <v>100</v>
      </c>
      <c r="K172" s="72" t="str">
        <f t="shared" si="92"/>
        <v>1-274</v>
      </c>
      <c r="L172" s="72">
        <f t="shared" si="77"/>
        <v>1</v>
      </c>
      <c r="M172" s="72">
        <f t="shared" si="78"/>
        <v>274</v>
      </c>
      <c r="N172" s="72">
        <f t="shared" si="93"/>
        <v>169</v>
      </c>
      <c r="O172" s="72" t="str">
        <f t="shared" si="94"/>
        <v>Муниципальное бюджетное общеобразовательное учреждение "Новоселовская средняя общеобразовательная школа"</v>
      </c>
      <c r="P172" s="72">
        <f>'Рейтинговая таблица организаций'!Z172</f>
        <v>100</v>
      </c>
      <c r="Q172" s="72">
        <f>'Рейтинговая таблица организаций'!AB172</f>
        <v>100</v>
      </c>
      <c r="R172" s="72">
        <f>'Рейтинговая таблица организаций'!AC172</f>
        <v>100</v>
      </c>
      <c r="S172" s="72" t="str">
        <f t="shared" si="95"/>
        <v>1-274</v>
      </c>
      <c r="T172" s="72">
        <f t="shared" si="79"/>
        <v>1</v>
      </c>
      <c r="U172" s="72">
        <f t="shared" si="80"/>
        <v>274</v>
      </c>
      <c r="V172" s="72">
        <f t="shared" si="96"/>
        <v>169</v>
      </c>
      <c r="W172" s="72" t="str">
        <f t="shared" si="97"/>
        <v>Муниципальное бюджетное общеобразовательное учреждение "Новоселовская средняя общеобразовательная школа"</v>
      </c>
      <c r="X172" s="72">
        <f>'Рейтинговая таблица организаций'!AH172</f>
        <v>20</v>
      </c>
      <c r="Y172" s="72">
        <f>'Рейтинговая таблица организаций'!AI172</f>
        <v>60</v>
      </c>
      <c r="Z172" s="74">
        <f>'Рейтинговая таблица организаций'!AJ172</f>
        <v>100</v>
      </c>
      <c r="AA172" s="72">
        <f>'Рейтинговая таблица организаций'!AK172</f>
        <v>60</v>
      </c>
      <c r="AB172" s="72" t="str">
        <f t="shared" si="98"/>
        <v>222-245</v>
      </c>
      <c r="AC172" s="72">
        <f t="shared" si="81"/>
        <v>222</v>
      </c>
      <c r="AD172" s="72">
        <f t="shared" si="82"/>
        <v>24</v>
      </c>
      <c r="AE172" s="72">
        <f t="shared" si="99"/>
        <v>169</v>
      </c>
      <c r="AF172" s="72" t="str">
        <f t="shared" si="100"/>
        <v>Муниципальное бюджетное общеобразовательное учреждение "Новоселовская средняя общеобразовательная школа"</v>
      </c>
      <c r="AG172" s="72">
        <f>'Рейтинговая таблица организаций'!AR172</f>
        <v>100</v>
      </c>
      <c r="AH172" s="72">
        <f>'Рейтинговая таблица организаций'!AS172</f>
        <v>100</v>
      </c>
      <c r="AI172" s="72">
        <f>'Рейтинговая таблица организаций'!AT172</f>
        <v>100</v>
      </c>
      <c r="AJ172" s="72">
        <f>'Рейтинговая таблица организаций'!AU172</f>
        <v>100</v>
      </c>
      <c r="AK172" s="72" t="str">
        <f t="shared" si="101"/>
        <v>1-274</v>
      </c>
      <c r="AL172" s="72">
        <f t="shared" si="83"/>
        <v>1</v>
      </c>
      <c r="AM172" s="72">
        <f t="shared" si="84"/>
        <v>274</v>
      </c>
      <c r="AN172" s="72">
        <f>'бланки '!D174</f>
        <v>169</v>
      </c>
      <c r="AO172" s="72" t="str">
        <f t="shared" si="102"/>
        <v>Муниципальное бюджетное общеобразовательное учреждение "Новоселовская средняя общеобразовательная школа"</v>
      </c>
      <c r="AP172" s="72">
        <f>'Рейтинговая таблица организаций'!BB172</f>
        <v>100</v>
      </c>
      <c r="AQ172" s="72">
        <f>'Рейтинговая таблица организаций'!BC172</f>
        <v>100</v>
      </c>
      <c r="AR172" s="72">
        <f>'Рейтинговая таблица организаций'!BD172</f>
        <v>100</v>
      </c>
      <c r="AS172" s="72">
        <f>'Рейтинговая таблица организаций'!BE172</f>
        <v>100</v>
      </c>
      <c r="AT172" s="72" t="str">
        <f t="shared" si="103"/>
        <v>1-274</v>
      </c>
      <c r="AU172" s="72">
        <f t="shared" si="85"/>
        <v>1</v>
      </c>
      <c r="AV172" s="72">
        <f t="shared" si="86"/>
        <v>274</v>
      </c>
      <c r="AW172" s="75" t="str">
        <f t="shared" si="104"/>
        <v>Колпашевский район</v>
      </c>
      <c r="AX172" s="72">
        <f t="shared" si="105"/>
        <v>169</v>
      </c>
      <c r="AY172" s="72" t="str">
        <f t="shared" si="106"/>
        <v>Муниципальное бюджетное общеобразовательное учреждение "Новоселовская средняя общеобразовательная школа"</v>
      </c>
      <c r="AZ172" s="72">
        <f>'Рейтинговая таблица организаций'!BF172</f>
        <v>92</v>
      </c>
      <c r="BA172" s="72" t="str">
        <f t="shared" si="89"/>
        <v>222-245</v>
      </c>
      <c r="BB172" s="72">
        <f t="shared" si="87"/>
        <v>222</v>
      </c>
      <c r="BC172" s="72">
        <f t="shared" si="88"/>
        <v>24</v>
      </c>
    </row>
    <row r="173" spans="1:55">
      <c r="A173" s="72">
        <f>'бланки '!D175</f>
        <v>170</v>
      </c>
      <c r="B173" s="73" t="str">
        <f>'Рейтинговая таблица организаций'!B173</f>
        <v>Муниципальное бюджетное общеобразовательное учреждение "Инкинская средняя общеобразовательная школа"</v>
      </c>
      <c r="C173" s="73" t="str">
        <f>'бланки '!A175</f>
        <v>Колпашевский район</v>
      </c>
      <c r="D173" s="72">
        <f>'Рейтинговая таблица организаций'!C173</f>
        <v>51</v>
      </c>
      <c r="E173" s="72">
        <f t="shared" si="90"/>
        <v>170</v>
      </c>
      <c r="F173" s="72" t="str">
        <f t="shared" si="91"/>
        <v>Муниципальное бюджетное общеобразовательное учреждение "Инкинская средняя общеобразовательная школа"</v>
      </c>
      <c r="G173" s="72">
        <f>'Рейтинговая таблица организаций'!Q173</f>
        <v>100</v>
      </c>
      <c r="H173" s="72">
        <f>'Рейтинговая таблица организаций'!R173</f>
        <v>100</v>
      </c>
      <c r="I173" s="72">
        <f>'Рейтинговая таблица организаций'!S173</f>
        <v>100</v>
      </c>
      <c r="J173" s="72">
        <f>'Рейтинговая таблица организаций'!T173</f>
        <v>100</v>
      </c>
      <c r="K173" s="72" t="str">
        <f t="shared" si="92"/>
        <v>1-274</v>
      </c>
      <c r="L173" s="72">
        <f t="shared" si="77"/>
        <v>1</v>
      </c>
      <c r="M173" s="72">
        <f t="shared" si="78"/>
        <v>274</v>
      </c>
      <c r="N173" s="72">
        <f t="shared" si="93"/>
        <v>170</v>
      </c>
      <c r="O173" s="72" t="str">
        <f t="shared" si="94"/>
        <v>Муниципальное бюджетное общеобразовательное учреждение "Инкинская средняя общеобразовательная школа"</v>
      </c>
      <c r="P173" s="72">
        <f>'Рейтинговая таблица организаций'!Z173</f>
        <v>100</v>
      </c>
      <c r="Q173" s="72">
        <f>'Рейтинговая таблица организаций'!AB173</f>
        <v>100</v>
      </c>
      <c r="R173" s="72">
        <f>'Рейтинговая таблица организаций'!AC173</f>
        <v>100</v>
      </c>
      <c r="S173" s="72" t="str">
        <f t="shared" si="95"/>
        <v>1-274</v>
      </c>
      <c r="T173" s="72">
        <f t="shared" si="79"/>
        <v>1</v>
      </c>
      <c r="U173" s="72">
        <f t="shared" si="80"/>
        <v>274</v>
      </c>
      <c r="V173" s="72">
        <f t="shared" si="96"/>
        <v>170</v>
      </c>
      <c r="W173" s="72" t="str">
        <f t="shared" si="97"/>
        <v>Муниципальное бюджетное общеобразовательное учреждение "Инкинская средняя общеобразовательная школа"</v>
      </c>
      <c r="X173" s="72">
        <f>'Рейтинговая таблица организаций'!AH173</f>
        <v>60</v>
      </c>
      <c r="Y173" s="72">
        <f>'Рейтинговая таблица организаций'!AI173</f>
        <v>80</v>
      </c>
      <c r="Z173" s="74">
        <f>'Рейтинговая таблица организаций'!AJ173</f>
        <v>100</v>
      </c>
      <c r="AA173" s="72">
        <f>'Рейтинговая таблица организаций'!AK173</f>
        <v>80</v>
      </c>
      <c r="AB173" s="72" t="str">
        <f t="shared" si="98"/>
        <v>67-84</v>
      </c>
      <c r="AC173" s="72">
        <f t="shared" si="81"/>
        <v>67</v>
      </c>
      <c r="AD173" s="72">
        <f t="shared" si="82"/>
        <v>18</v>
      </c>
      <c r="AE173" s="72">
        <f t="shared" si="99"/>
        <v>170</v>
      </c>
      <c r="AF173" s="72" t="str">
        <f t="shared" si="100"/>
        <v>Муниципальное бюджетное общеобразовательное учреждение "Инкинская средняя общеобразовательная школа"</v>
      </c>
      <c r="AG173" s="72">
        <f>'Рейтинговая таблица организаций'!AR173</f>
        <v>100</v>
      </c>
      <c r="AH173" s="72">
        <f>'Рейтинговая таблица организаций'!AS173</f>
        <v>100</v>
      </c>
      <c r="AI173" s="72">
        <f>'Рейтинговая таблица организаций'!AT173</f>
        <v>100</v>
      </c>
      <c r="AJ173" s="72">
        <f>'Рейтинговая таблица организаций'!AU173</f>
        <v>100</v>
      </c>
      <c r="AK173" s="72" t="str">
        <f t="shared" si="101"/>
        <v>1-274</v>
      </c>
      <c r="AL173" s="72">
        <f t="shared" si="83"/>
        <v>1</v>
      </c>
      <c r="AM173" s="72">
        <f t="shared" si="84"/>
        <v>274</v>
      </c>
      <c r="AN173" s="72">
        <f>'бланки '!D175</f>
        <v>170</v>
      </c>
      <c r="AO173" s="72" t="str">
        <f t="shared" si="102"/>
        <v>Муниципальное бюджетное общеобразовательное учреждение "Инкинская средняя общеобразовательная школа"</v>
      </c>
      <c r="AP173" s="72">
        <f>'Рейтинговая таблица организаций'!BB173</f>
        <v>100</v>
      </c>
      <c r="AQ173" s="72">
        <f>'Рейтинговая таблица организаций'!BC173</f>
        <v>100</v>
      </c>
      <c r="AR173" s="72">
        <f>'Рейтинговая таблица организаций'!BD173</f>
        <v>100</v>
      </c>
      <c r="AS173" s="72">
        <f>'Рейтинговая таблица организаций'!BE173</f>
        <v>100</v>
      </c>
      <c r="AT173" s="72" t="str">
        <f t="shared" si="103"/>
        <v>1-274</v>
      </c>
      <c r="AU173" s="72">
        <f t="shared" si="85"/>
        <v>1</v>
      </c>
      <c r="AV173" s="72">
        <f t="shared" si="86"/>
        <v>274</v>
      </c>
      <c r="AW173" s="75" t="str">
        <f t="shared" si="104"/>
        <v>Колпашевский район</v>
      </c>
      <c r="AX173" s="72">
        <f t="shared" si="105"/>
        <v>170</v>
      </c>
      <c r="AY173" s="72" t="str">
        <f t="shared" si="106"/>
        <v>Муниципальное бюджетное общеобразовательное учреждение "Инкинская средняя общеобразовательная школа"</v>
      </c>
      <c r="AZ173" s="72">
        <f>'Рейтинговая таблица организаций'!BF173</f>
        <v>96</v>
      </c>
      <c r="BA173" s="72" t="str">
        <f t="shared" si="89"/>
        <v>67-84</v>
      </c>
      <c r="BB173" s="72">
        <f t="shared" si="87"/>
        <v>67</v>
      </c>
      <c r="BC173" s="72">
        <f t="shared" si="88"/>
        <v>18</v>
      </c>
    </row>
    <row r="174" spans="1:55">
      <c r="A174" s="72">
        <f>'бланки '!D176</f>
        <v>171</v>
      </c>
      <c r="B174" s="73" t="str">
        <f>'Рейтинговая таблица организаций'!B174</f>
        <v>Муниципальное бюджетное общеобразовательное учреждение "Чажемтовская средняя общеобразовательная школа"</v>
      </c>
      <c r="C174" s="73" t="str">
        <f>'бланки '!A176</f>
        <v>Колпашевский район</v>
      </c>
      <c r="D174" s="72">
        <f>'Рейтинговая таблица организаций'!C174</f>
        <v>148</v>
      </c>
      <c r="E174" s="72">
        <f t="shared" si="90"/>
        <v>171</v>
      </c>
      <c r="F174" s="72" t="str">
        <f t="shared" si="91"/>
        <v>Муниципальное бюджетное общеобразовательное учреждение "Чажемтовская средняя общеобразовательная школа"</v>
      </c>
      <c r="G174" s="72">
        <f>'Рейтинговая таблица организаций'!Q174</f>
        <v>100</v>
      </c>
      <c r="H174" s="72">
        <f>'Рейтинговая таблица организаций'!R174</f>
        <v>100</v>
      </c>
      <c r="I174" s="72">
        <f>'Рейтинговая таблица организаций'!S174</f>
        <v>100</v>
      </c>
      <c r="J174" s="72">
        <f>'Рейтинговая таблица организаций'!T174</f>
        <v>100</v>
      </c>
      <c r="K174" s="72" t="str">
        <f t="shared" si="92"/>
        <v>1-274</v>
      </c>
      <c r="L174" s="72">
        <f t="shared" si="77"/>
        <v>1</v>
      </c>
      <c r="M174" s="72">
        <f t="shared" si="78"/>
        <v>274</v>
      </c>
      <c r="N174" s="72">
        <f t="shared" si="93"/>
        <v>171</v>
      </c>
      <c r="O174" s="72" t="str">
        <f t="shared" si="94"/>
        <v>Муниципальное бюджетное общеобразовательное учреждение "Чажемтовская средняя общеобразовательная школа"</v>
      </c>
      <c r="P174" s="72">
        <f>'Рейтинговая таблица организаций'!Z174</f>
        <v>100</v>
      </c>
      <c r="Q174" s="72">
        <f>'Рейтинговая таблица организаций'!AB174</f>
        <v>100</v>
      </c>
      <c r="R174" s="72">
        <f>'Рейтинговая таблица организаций'!AC174</f>
        <v>100</v>
      </c>
      <c r="S174" s="72" t="str">
        <f t="shared" si="95"/>
        <v>1-274</v>
      </c>
      <c r="T174" s="72">
        <f t="shared" si="79"/>
        <v>1</v>
      </c>
      <c r="U174" s="72">
        <f t="shared" si="80"/>
        <v>274</v>
      </c>
      <c r="V174" s="72">
        <f t="shared" si="96"/>
        <v>171</v>
      </c>
      <c r="W174" s="72" t="str">
        <f t="shared" si="97"/>
        <v>Муниципальное бюджетное общеобразовательное учреждение "Чажемтовская средняя общеобразовательная школа"</v>
      </c>
      <c r="X174" s="72">
        <f>'Рейтинговая таблица организаций'!AH174</f>
        <v>40</v>
      </c>
      <c r="Y174" s="72">
        <f>'Рейтинговая таблица организаций'!AI174</f>
        <v>100</v>
      </c>
      <c r="Z174" s="74">
        <f>'Рейтинговая таблица организаций'!AJ174</f>
        <v>100</v>
      </c>
      <c r="AA174" s="72">
        <f>'Рейтинговая таблица организаций'!AK174</f>
        <v>82</v>
      </c>
      <c r="AB174" s="72" t="str">
        <f t="shared" si="98"/>
        <v>49-66</v>
      </c>
      <c r="AC174" s="72">
        <f t="shared" si="81"/>
        <v>49</v>
      </c>
      <c r="AD174" s="72">
        <f t="shared" si="82"/>
        <v>18</v>
      </c>
      <c r="AE174" s="72">
        <f t="shared" si="99"/>
        <v>171</v>
      </c>
      <c r="AF174" s="72" t="str">
        <f t="shared" si="100"/>
        <v>Муниципальное бюджетное общеобразовательное учреждение "Чажемтовская средняя общеобразовательная школа"</v>
      </c>
      <c r="AG174" s="72">
        <f>'Рейтинговая таблица организаций'!AR174</f>
        <v>100</v>
      </c>
      <c r="AH174" s="72">
        <f>'Рейтинговая таблица организаций'!AS174</f>
        <v>100</v>
      </c>
      <c r="AI174" s="72">
        <f>'Рейтинговая таблица организаций'!AT174</f>
        <v>100</v>
      </c>
      <c r="AJ174" s="72">
        <f>'Рейтинговая таблица организаций'!AU174</f>
        <v>100</v>
      </c>
      <c r="AK174" s="72" t="str">
        <f t="shared" si="101"/>
        <v>1-274</v>
      </c>
      <c r="AL174" s="72">
        <f t="shared" si="83"/>
        <v>1</v>
      </c>
      <c r="AM174" s="72">
        <f t="shared" si="84"/>
        <v>274</v>
      </c>
      <c r="AN174" s="72">
        <f>'бланки '!D176</f>
        <v>171</v>
      </c>
      <c r="AO174" s="72" t="str">
        <f t="shared" si="102"/>
        <v>Муниципальное бюджетное общеобразовательное учреждение "Чажемтовская средняя общеобразовательная школа"</v>
      </c>
      <c r="AP174" s="72">
        <f>'Рейтинговая таблица организаций'!BB174</f>
        <v>100</v>
      </c>
      <c r="AQ174" s="72">
        <f>'Рейтинговая таблица организаций'!BC174</f>
        <v>100</v>
      </c>
      <c r="AR174" s="72">
        <f>'Рейтинговая таблица организаций'!BD174</f>
        <v>100</v>
      </c>
      <c r="AS174" s="72">
        <f>'Рейтинговая таблица организаций'!BE174</f>
        <v>100</v>
      </c>
      <c r="AT174" s="72" t="str">
        <f t="shared" si="103"/>
        <v>1-274</v>
      </c>
      <c r="AU174" s="72">
        <f t="shared" si="85"/>
        <v>1</v>
      </c>
      <c r="AV174" s="72">
        <f t="shared" si="86"/>
        <v>274</v>
      </c>
      <c r="AW174" s="75" t="str">
        <f t="shared" si="104"/>
        <v>Колпашевский район</v>
      </c>
      <c r="AX174" s="72">
        <f t="shared" si="105"/>
        <v>171</v>
      </c>
      <c r="AY174" s="72" t="str">
        <f t="shared" si="106"/>
        <v>Муниципальное бюджетное общеобразовательное учреждение "Чажемтовская средняя общеобразовательная школа"</v>
      </c>
      <c r="AZ174" s="72">
        <f>'Рейтинговая таблица организаций'!BF174</f>
        <v>96.4</v>
      </c>
      <c r="BA174" s="72" t="str">
        <f t="shared" si="89"/>
        <v>49-66</v>
      </c>
      <c r="BB174" s="72">
        <f t="shared" si="87"/>
        <v>49</v>
      </c>
      <c r="BC174" s="72">
        <f t="shared" si="88"/>
        <v>18</v>
      </c>
    </row>
    <row r="175" spans="1:55">
      <c r="A175" s="72">
        <f>'бланки '!D177</f>
        <v>172</v>
      </c>
      <c r="B175" s="73" t="str">
        <f>'Рейтинговая таблица организаций'!B175</f>
        <v>Муниципальное казённое общеобразовательное учреждение "Старо-Короткинская основная общеобразовательная школа"</v>
      </c>
      <c r="C175" s="73" t="str">
        <f>'бланки '!A177</f>
        <v>Колпашевский район</v>
      </c>
      <c r="D175" s="72">
        <f>'Рейтинговая таблица организаций'!C175</f>
        <v>16</v>
      </c>
      <c r="E175" s="72">
        <f t="shared" si="90"/>
        <v>172</v>
      </c>
      <c r="F175" s="72" t="str">
        <f t="shared" si="91"/>
        <v>Муниципальное казённое общеобразовательное учреждение "Старо-Короткинская основная общеобразовательная школа"</v>
      </c>
      <c r="G175" s="72">
        <f>'Рейтинговая таблица организаций'!Q175</f>
        <v>100</v>
      </c>
      <c r="H175" s="72">
        <f>'Рейтинговая таблица организаций'!R175</f>
        <v>100</v>
      </c>
      <c r="I175" s="72">
        <f>'Рейтинговая таблица организаций'!S175</f>
        <v>100</v>
      </c>
      <c r="J175" s="72">
        <f>'Рейтинговая таблица организаций'!T175</f>
        <v>100</v>
      </c>
      <c r="K175" s="72" t="str">
        <f t="shared" si="92"/>
        <v>1-274</v>
      </c>
      <c r="L175" s="72">
        <f t="shared" si="77"/>
        <v>1</v>
      </c>
      <c r="M175" s="72">
        <f t="shared" si="78"/>
        <v>274</v>
      </c>
      <c r="N175" s="72">
        <f t="shared" si="93"/>
        <v>172</v>
      </c>
      <c r="O175" s="72" t="str">
        <f t="shared" si="94"/>
        <v>Муниципальное казённое общеобразовательное учреждение "Старо-Короткинская основная общеобразовательная школа"</v>
      </c>
      <c r="P175" s="72">
        <f>'Рейтинговая таблица организаций'!Z175</f>
        <v>100</v>
      </c>
      <c r="Q175" s="72">
        <f>'Рейтинговая таблица организаций'!AB175</f>
        <v>100</v>
      </c>
      <c r="R175" s="72">
        <f>'Рейтинговая таблица организаций'!AC175</f>
        <v>100</v>
      </c>
      <c r="S175" s="72" t="str">
        <f t="shared" si="95"/>
        <v>1-274</v>
      </c>
      <c r="T175" s="72">
        <f t="shared" si="79"/>
        <v>1</v>
      </c>
      <c r="U175" s="72">
        <f t="shared" si="80"/>
        <v>274</v>
      </c>
      <c r="V175" s="72">
        <f t="shared" si="96"/>
        <v>172</v>
      </c>
      <c r="W175" s="72" t="str">
        <f t="shared" si="97"/>
        <v>Муниципальное казённое общеобразовательное учреждение "Старо-Короткинская основная общеобразовательная школа"</v>
      </c>
      <c r="X175" s="72">
        <f>'Рейтинговая таблица организаций'!AH175</f>
        <v>0</v>
      </c>
      <c r="Y175" s="72">
        <f>'Рейтинговая таблица организаций'!AI175</f>
        <v>80</v>
      </c>
      <c r="Z175" s="74">
        <f>'Рейтинговая таблица организаций'!AJ175</f>
        <v>100</v>
      </c>
      <c r="AA175" s="72">
        <f>'Рейтинговая таблица организаций'!AK175</f>
        <v>62</v>
      </c>
      <c r="AB175" s="72" t="str">
        <f t="shared" si="98"/>
        <v>201-221</v>
      </c>
      <c r="AC175" s="72">
        <f t="shared" si="81"/>
        <v>201</v>
      </c>
      <c r="AD175" s="72">
        <f t="shared" si="82"/>
        <v>21</v>
      </c>
      <c r="AE175" s="72">
        <f t="shared" si="99"/>
        <v>172</v>
      </c>
      <c r="AF175" s="72" t="str">
        <f t="shared" si="100"/>
        <v>Муниципальное казённое общеобразовательное учреждение "Старо-Короткинская основная общеобразовательная школа"</v>
      </c>
      <c r="AG175" s="72">
        <f>'Рейтинговая таблица организаций'!AR175</f>
        <v>100</v>
      </c>
      <c r="AH175" s="72">
        <f>'Рейтинговая таблица организаций'!AS175</f>
        <v>100</v>
      </c>
      <c r="AI175" s="72">
        <f>'Рейтинговая таблица организаций'!AT175</f>
        <v>100</v>
      </c>
      <c r="AJ175" s="72">
        <f>'Рейтинговая таблица организаций'!AU175</f>
        <v>100</v>
      </c>
      <c r="AK175" s="72" t="str">
        <f t="shared" si="101"/>
        <v>1-274</v>
      </c>
      <c r="AL175" s="72">
        <f t="shared" si="83"/>
        <v>1</v>
      </c>
      <c r="AM175" s="72">
        <f t="shared" si="84"/>
        <v>274</v>
      </c>
      <c r="AN175" s="72">
        <f>'бланки '!D177</f>
        <v>172</v>
      </c>
      <c r="AO175" s="72" t="str">
        <f t="shared" si="102"/>
        <v>Муниципальное казённое общеобразовательное учреждение "Старо-Короткинская основная общеобразовательная школа"</v>
      </c>
      <c r="AP175" s="72">
        <f>'Рейтинговая таблица организаций'!BB175</f>
        <v>100</v>
      </c>
      <c r="AQ175" s="72">
        <f>'Рейтинговая таблица организаций'!BC175</f>
        <v>100</v>
      </c>
      <c r="AR175" s="72">
        <f>'Рейтинговая таблица организаций'!BD175</f>
        <v>100</v>
      </c>
      <c r="AS175" s="72">
        <f>'Рейтинговая таблица организаций'!BE175</f>
        <v>100</v>
      </c>
      <c r="AT175" s="72" t="str">
        <f t="shared" si="103"/>
        <v>1-274</v>
      </c>
      <c r="AU175" s="72">
        <f t="shared" si="85"/>
        <v>1</v>
      </c>
      <c r="AV175" s="72">
        <f t="shared" si="86"/>
        <v>274</v>
      </c>
      <c r="AW175" s="75" t="str">
        <f t="shared" si="104"/>
        <v>Колпашевский район</v>
      </c>
      <c r="AX175" s="72">
        <f t="shared" si="105"/>
        <v>172</v>
      </c>
      <c r="AY175" s="72" t="str">
        <f t="shared" si="106"/>
        <v>Муниципальное казённое общеобразовательное учреждение "Старо-Короткинская основная общеобразовательная школа"</v>
      </c>
      <c r="AZ175" s="72">
        <f>'Рейтинговая таблица организаций'!BF175</f>
        <v>92.4</v>
      </c>
      <c r="BA175" s="72" t="str">
        <f t="shared" si="89"/>
        <v>201-221</v>
      </c>
      <c r="BB175" s="72">
        <f t="shared" si="87"/>
        <v>201</v>
      </c>
      <c r="BC175" s="72">
        <f t="shared" si="88"/>
        <v>21</v>
      </c>
    </row>
    <row r="176" spans="1:55">
      <c r="A176" s="72">
        <f>'бланки '!D178</f>
        <v>173</v>
      </c>
      <c r="B176" s="73" t="str">
        <f>'Рейтинговая таблица организаций'!B176</f>
        <v>Муниципальное казённое общеобразовательное учреждение "Мараксинская основная общеобразовательная школа"</v>
      </c>
      <c r="C176" s="73" t="str">
        <f>'бланки '!A178</f>
        <v>Колпашевский район</v>
      </c>
      <c r="D176" s="72">
        <f>'Рейтинговая таблица организаций'!C176</f>
        <v>39</v>
      </c>
      <c r="E176" s="72">
        <f t="shared" si="90"/>
        <v>173</v>
      </c>
      <c r="F176" s="72" t="str">
        <f t="shared" si="91"/>
        <v>Муниципальное казённое общеобразовательное учреждение "Мараксинская основная общеобразовательная школа"</v>
      </c>
      <c r="G176" s="72">
        <f>'Рейтинговая таблица организаций'!Q176</f>
        <v>100</v>
      </c>
      <c r="H176" s="72">
        <f>'Рейтинговая таблица организаций'!R176</f>
        <v>100</v>
      </c>
      <c r="I176" s="72">
        <f>'Рейтинговая таблица организаций'!S176</f>
        <v>100</v>
      </c>
      <c r="J176" s="72">
        <f>'Рейтинговая таблица организаций'!T176</f>
        <v>100</v>
      </c>
      <c r="K176" s="72" t="str">
        <f t="shared" si="92"/>
        <v>1-274</v>
      </c>
      <c r="L176" s="72">
        <f t="shared" si="77"/>
        <v>1</v>
      </c>
      <c r="M176" s="72">
        <f t="shared" si="78"/>
        <v>274</v>
      </c>
      <c r="N176" s="72">
        <f t="shared" si="93"/>
        <v>173</v>
      </c>
      <c r="O176" s="72" t="str">
        <f t="shared" si="94"/>
        <v>Муниципальное казённое общеобразовательное учреждение "Мараксинская основная общеобразовательная школа"</v>
      </c>
      <c r="P176" s="72">
        <f>'Рейтинговая таблица организаций'!Z176</f>
        <v>100</v>
      </c>
      <c r="Q176" s="72">
        <f>'Рейтинговая таблица организаций'!AB176</f>
        <v>100</v>
      </c>
      <c r="R176" s="72">
        <f>'Рейтинговая таблица организаций'!AC176</f>
        <v>100</v>
      </c>
      <c r="S176" s="72" t="str">
        <f t="shared" si="95"/>
        <v>1-274</v>
      </c>
      <c r="T176" s="72">
        <f t="shared" si="79"/>
        <v>1</v>
      </c>
      <c r="U176" s="72">
        <f t="shared" si="80"/>
        <v>274</v>
      </c>
      <c r="V176" s="72">
        <f t="shared" si="96"/>
        <v>173</v>
      </c>
      <c r="W176" s="72" t="str">
        <f t="shared" si="97"/>
        <v>Муниципальное казённое общеобразовательное учреждение "Мараксинская основная общеобразовательная школа"</v>
      </c>
      <c r="X176" s="72">
        <f>'Рейтинговая таблица организаций'!AH176</f>
        <v>20</v>
      </c>
      <c r="Y176" s="72">
        <f>'Рейтинговая таблица организаций'!AI176</f>
        <v>100</v>
      </c>
      <c r="Z176" s="74">
        <f>'Рейтинговая таблица организаций'!AJ176</f>
        <v>100</v>
      </c>
      <c r="AA176" s="72">
        <f>'Рейтинговая таблица организаций'!AK176</f>
        <v>76</v>
      </c>
      <c r="AB176" s="72" t="str">
        <f t="shared" si="98"/>
        <v>97-107</v>
      </c>
      <c r="AC176" s="72">
        <f t="shared" si="81"/>
        <v>97</v>
      </c>
      <c r="AD176" s="72">
        <f t="shared" si="82"/>
        <v>11</v>
      </c>
      <c r="AE176" s="72">
        <f t="shared" si="99"/>
        <v>173</v>
      </c>
      <c r="AF176" s="72" t="str">
        <f t="shared" si="100"/>
        <v>Муниципальное казённое общеобразовательное учреждение "Мараксинская основная общеобразовательная школа"</v>
      </c>
      <c r="AG176" s="72">
        <f>'Рейтинговая таблица организаций'!AR176</f>
        <v>100</v>
      </c>
      <c r="AH176" s="72">
        <f>'Рейтинговая таблица организаций'!AS176</f>
        <v>100</v>
      </c>
      <c r="AI176" s="72">
        <f>'Рейтинговая таблица организаций'!AT176</f>
        <v>100</v>
      </c>
      <c r="AJ176" s="72">
        <f>'Рейтинговая таблица организаций'!AU176</f>
        <v>100</v>
      </c>
      <c r="AK176" s="72" t="str">
        <f t="shared" si="101"/>
        <v>1-274</v>
      </c>
      <c r="AL176" s="72">
        <f t="shared" si="83"/>
        <v>1</v>
      </c>
      <c r="AM176" s="72">
        <f t="shared" si="84"/>
        <v>274</v>
      </c>
      <c r="AN176" s="72">
        <f>'бланки '!D178</f>
        <v>173</v>
      </c>
      <c r="AO176" s="72" t="str">
        <f t="shared" si="102"/>
        <v>Муниципальное казённое общеобразовательное учреждение "Мараксинская основная общеобразовательная школа"</v>
      </c>
      <c r="AP176" s="72">
        <f>'Рейтинговая таблица организаций'!BB176</f>
        <v>100</v>
      </c>
      <c r="AQ176" s="72">
        <f>'Рейтинговая таблица организаций'!BC176</f>
        <v>100</v>
      </c>
      <c r="AR176" s="72">
        <f>'Рейтинговая таблица организаций'!BD176</f>
        <v>100</v>
      </c>
      <c r="AS176" s="72">
        <f>'Рейтинговая таблица организаций'!BE176</f>
        <v>100</v>
      </c>
      <c r="AT176" s="72" t="str">
        <f t="shared" si="103"/>
        <v>1-274</v>
      </c>
      <c r="AU176" s="72">
        <f t="shared" si="85"/>
        <v>1</v>
      </c>
      <c r="AV176" s="72">
        <f t="shared" si="86"/>
        <v>274</v>
      </c>
      <c r="AW176" s="75" t="str">
        <f t="shared" si="104"/>
        <v>Колпашевский район</v>
      </c>
      <c r="AX176" s="72">
        <f t="shared" si="105"/>
        <v>173</v>
      </c>
      <c r="AY176" s="72" t="str">
        <f t="shared" si="106"/>
        <v>Муниципальное казённое общеобразовательное учреждение "Мараксинская основная общеобразовательная школа"</v>
      </c>
      <c r="AZ176" s="72">
        <f>'Рейтинговая таблица организаций'!BF176</f>
        <v>95.2</v>
      </c>
      <c r="BA176" s="72" t="str">
        <f t="shared" si="89"/>
        <v>97-107</v>
      </c>
      <c r="BB176" s="72">
        <f t="shared" si="87"/>
        <v>97</v>
      </c>
      <c r="BC176" s="72">
        <f t="shared" si="88"/>
        <v>11</v>
      </c>
    </row>
    <row r="177" spans="1:55">
      <c r="A177" s="72">
        <f>'бланки '!D179</f>
        <v>174</v>
      </c>
      <c r="B177" s="73" t="str">
        <f>'Рейтинговая таблица организаций'!B177</f>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C177" s="73" t="str">
        <f>'бланки '!A179</f>
        <v>Колпашевский район</v>
      </c>
      <c r="D177" s="72">
        <f>'Рейтинговая таблица организаций'!C177</f>
        <v>472</v>
      </c>
      <c r="E177" s="72">
        <f t="shared" si="90"/>
        <v>174</v>
      </c>
      <c r="F177" s="72" t="str">
        <f t="shared" si="91"/>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G177" s="72">
        <f>'Рейтинговая таблица организаций'!Q177</f>
        <v>100</v>
      </c>
      <c r="H177" s="72">
        <f>'Рейтинговая таблица организаций'!R177</f>
        <v>100</v>
      </c>
      <c r="I177" s="72">
        <f>'Рейтинговая таблица организаций'!S177</f>
        <v>100</v>
      </c>
      <c r="J177" s="72">
        <f>'Рейтинговая таблица организаций'!T177</f>
        <v>100</v>
      </c>
      <c r="K177" s="72" t="str">
        <f t="shared" si="92"/>
        <v>1-274</v>
      </c>
      <c r="L177" s="72">
        <f t="shared" si="77"/>
        <v>1</v>
      </c>
      <c r="M177" s="72">
        <f t="shared" si="78"/>
        <v>274</v>
      </c>
      <c r="N177" s="72">
        <f t="shared" si="93"/>
        <v>174</v>
      </c>
      <c r="O177" s="72" t="str">
        <f t="shared" si="94"/>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P177" s="72">
        <f>'Рейтинговая таблица организаций'!Z177</f>
        <v>100</v>
      </c>
      <c r="Q177" s="72">
        <f>'Рейтинговая таблица организаций'!AB177</f>
        <v>100</v>
      </c>
      <c r="R177" s="72">
        <f>'Рейтинговая таблица организаций'!AC177</f>
        <v>100</v>
      </c>
      <c r="S177" s="72" t="str">
        <f t="shared" si="95"/>
        <v>1-274</v>
      </c>
      <c r="T177" s="72">
        <f t="shared" si="79"/>
        <v>1</v>
      </c>
      <c r="U177" s="72">
        <f t="shared" si="80"/>
        <v>274</v>
      </c>
      <c r="V177" s="72">
        <f t="shared" si="96"/>
        <v>174</v>
      </c>
      <c r="W177" s="72" t="str">
        <f t="shared" si="97"/>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X177" s="72">
        <f>'Рейтинговая таблица организаций'!AH177</f>
        <v>80</v>
      </c>
      <c r="Y177" s="72">
        <f>'Рейтинговая таблица организаций'!AI177</f>
        <v>60</v>
      </c>
      <c r="Z177" s="74">
        <f>'Рейтинговая таблица организаций'!AJ177</f>
        <v>100</v>
      </c>
      <c r="AA177" s="72">
        <f>'Рейтинговая таблица организаций'!AK177</f>
        <v>78</v>
      </c>
      <c r="AB177" s="72" t="str">
        <f t="shared" si="98"/>
        <v>85-96</v>
      </c>
      <c r="AC177" s="72">
        <f t="shared" si="81"/>
        <v>85</v>
      </c>
      <c r="AD177" s="72">
        <f t="shared" si="82"/>
        <v>12</v>
      </c>
      <c r="AE177" s="72">
        <f t="shared" si="99"/>
        <v>174</v>
      </c>
      <c r="AF177" s="72" t="str">
        <f t="shared" si="100"/>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AG177" s="72">
        <f>'Рейтинговая таблица организаций'!AR177</f>
        <v>100</v>
      </c>
      <c r="AH177" s="72">
        <f>'Рейтинговая таблица организаций'!AS177</f>
        <v>100</v>
      </c>
      <c r="AI177" s="72">
        <f>'Рейтинговая таблица организаций'!AT177</f>
        <v>100</v>
      </c>
      <c r="AJ177" s="72">
        <f>'Рейтинговая таблица организаций'!AU177</f>
        <v>100</v>
      </c>
      <c r="AK177" s="72" t="str">
        <f t="shared" si="101"/>
        <v>1-274</v>
      </c>
      <c r="AL177" s="72">
        <f t="shared" si="83"/>
        <v>1</v>
      </c>
      <c r="AM177" s="72">
        <f t="shared" si="84"/>
        <v>274</v>
      </c>
      <c r="AN177" s="72">
        <f>'бланки '!D179</f>
        <v>174</v>
      </c>
      <c r="AO177" s="72" t="str">
        <f t="shared" si="102"/>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AP177" s="72">
        <f>'Рейтинговая таблица организаций'!BB177</f>
        <v>100</v>
      </c>
      <c r="AQ177" s="72">
        <f>'Рейтинговая таблица организаций'!BC177</f>
        <v>100</v>
      </c>
      <c r="AR177" s="72">
        <f>'Рейтинговая таблица организаций'!BD177</f>
        <v>100</v>
      </c>
      <c r="AS177" s="72">
        <f>'Рейтинговая таблица организаций'!BE177</f>
        <v>100</v>
      </c>
      <c r="AT177" s="72" t="str">
        <f t="shared" si="103"/>
        <v>1-274</v>
      </c>
      <c r="AU177" s="72">
        <f t="shared" si="85"/>
        <v>1</v>
      </c>
      <c r="AV177" s="72">
        <f t="shared" si="86"/>
        <v>274</v>
      </c>
      <c r="AW177" s="75" t="str">
        <f t="shared" si="104"/>
        <v>Колпашевский район</v>
      </c>
      <c r="AX177" s="72">
        <f t="shared" si="105"/>
        <v>174</v>
      </c>
      <c r="AY177" s="72" t="str">
        <f t="shared" si="106"/>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AZ177" s="72">
        <f>'Рейтинговая таблица организаций'!BF177</f>
        <v>95.6</v>
      </c>
      <c r="BA177" s="72" t="str">
        <f t="shared" si="89"/>
        <v>85-96</v>
      </c>
      <c r="BB177" s="72">
        <f t="shared" si="87"/>
        <v>85</v>
      </c>
      <c r="BC177" s="72">
        <f t="shared" si="88"/>
        <v>12</v>
      </c>
    </row>
    <row r="178" spans="1:55">
      <c r="A178" s="72">
        <f>'бланки '!D180</f>
        <v>175</v>
      </c>
      <c r="B178" s="73" t="str">
        <f>'Рейтинговая таблица организаций'!B178</f>
        <v>Муниципальное казённое общеобразовательное учреждение "Никольская основная общеобразовательная школа"</v>
      </c>
      <c r="C178" s="73" t="str">
        <f>'бланки '!A180</f>
        <v>Кривошеинский район</v>
      </c>
      <c r="D178" s="72">
        <f>'Рейтинговая таблица организаций'!C178</f>
        <v>10</v>
      </c>
      <c r="E178" s="72">
        <f t="shared" si="90"/>
        <v>175</v>
      </c>
      <c r="F178" s="72" t="str">
        <f t="shared" si="91"/>
        <v>Муниципальное казённое общеобразовательное учреждение "Никольская основная общеобразовательная школа"</v>
      </c>
      <c r="G178" s="72">
        <f>'Рейтинговая таблица организаций'!Q178</f>
        <v>100</v>
      </c>
      <c r="H178" s="72">
        <f>'Рейтинговая таблица организаций'!R178</f>
        <v>100</v>
      </c>
      <c r="I178" s="72">
        <f>'Рейтинговая таблица организаций'!S178</f>
        <v>100</v>
      </c>
      <c r="J178" s="72">
        <f>'Рейтинговая таблица организаций'!T178</f>
        <v>100</v>
      </c>
      <c r="K178" s="72" t="str">
        <f t="shared" si="92"/>
        <v>1-274</v>
      </c>
      <c r="L178" s="72">
        <f t="shared" si="77"/>
        <v>1</v>
      </c>
      <c r="M178" s="72">
        <f t="shared" si="78"/>
        <v>274</v>
      </c>
      <c r="N178" s="72">
        <f t="shared" si="93"/>
        <v>175</v>
      </c>
      <c r="O178" s="72" t="str">
        <f t="shared" si="94"/>
        <v>Муниципальное казённое общеобразовательное учреждение "Никольская основная общеобразовательная школа"</v>
      </c>
      <c r="P178" s="72">
        <f>'Рейтинговая таблица организаций'!Z178</f>
        <v>100</v>
      </c>
      <c r="Q178" s="72">
        <f>'Рейтинговая таблица организаций'!AB178</f>
        <v>100</v>
      </c>
      <c r="R178" s="72">
        <f>'Рейтинговая таблица организаций'!AC178</f>
        <v>100</v>
      </c>
      <c r="S178" s="72" t="str">
        <f t="shared" si="95"/>
        <v>1-274</v>
      </c>
      <c r="T178" s="72">
        <f t="shared" si="79"/>
        <v>1</v>
      </c>
      <c r="U178" s="72">
        <f t="shared" si="80"/>
        <v>274</v>
      </c>
      <c r="V178" s="72">
        <f t="shared" si="96"/>
        <v>175</v>
      </c>
      <c r="W178" s="72" t="str">
        <f t="shared" si="97"/>
        <v>Муниципальное казённое общеобразовательное учреждение "Никольская основная общеобразовательная школа"</v>
      </c>
      <c r="X178" s="72">
        <f>'Рейтинговая таблица организаций'!AH178</f>
        <v>20</v>
      </c>
      <c r="Y178" s="72">
        <f>'Рейтинговая таблица организаций'!AI178</f>
        <v>80</v>
      </c>
      <c r="Z178" s="74">
        <f>'Рейтинговая таблица организаций'!AJ178</f>
        <v>100</v>
      </c>
      <c r="AA178" s="72">
        <f>'Рейтинговая таблица организаций'!AK178</f>
        <v>68</v>
      </c>
      <c r="AB178" s="72" t="str">
        <f t="shared" si="98"/>
        <v>147-173</v>
      </c>
      <c r="AC178" s="72">
        <f t="shared" si="81"/>
        <v>147</v>
      </c>
      <c r="AD178" s="72">
        <f t="shared" si="82"/>
        <v>27</v>
      </c>
      <c r="AE178" s="72">
        <f t="shared" si="99"/>
        <v>175</v>
      </c>
      <c r="AF178" s="72" t="str">
        <f t="shared" si="100"/>
        <v>Муниципальное казённое общеобразовательное учреждение "Никольская основная общеобразовательная школа"</v>
      </c>
      <c r="AG178" s="72">
        <f>'Рейтинговая таблица организаций'!AR178</f>
        <v>100</v>
      </c>
      <c r="AH178" s="72">
        <f>'Рейтинговая таблица организаций'!AS178</f>
        <v>100</v>
      </c>
      <c r="AI178" s="72">
        <f>'Рейтинговая таблица организаций'!AT178</f>
        <v>100</v>
      </c>
      <c r="AJ178" s="72">
        <f>'Рейтинговая таблица организаций'!AU178</f>
        <v>100</v>
      </c>
      <c r="AK178" s="72" t="str">
        <f t="shared" si="101"/>
        <v>1-274</v>
      </c>
      <c r="AL178" s="72">
        <f t="shared" si="83"/>
        <v>1</v>
      </c>
      <c r="AM178" s="72">
        <f t="shared" si="84"/>
        <v>274</v>
      </c>
      <c r="AN178" s="72">
        <f>'бланки '!D180</f>
        <v>175</v>
      </c>
      <c r="AO178" s="72" t="str">
        <f t="shared" si="102"/>
        <v>Муниципальное казённое общеобразовательное учреждение "Никольская основная общеобразовательная школа"</v>
      </c>
      <c r="AP178" s="72">
        <f>'Рейтинговая таблица организаций'!BB178</f>
        <v>100</v>
      </c>
      <c r="AQ178" s="72">
        <f>'Рейтинговая таблица организаций'!BC178</f>
        <v>100</v>
      </c>
      <c r="AR178" s="72">
        <f>'Рейтинговая таблица организаций'!BD178</f>
        <v>100</v>
      </c>
      <c r="AS178" s="72">
        <f>'Рейтинговая таблица организаций'!BE178</f>
        <v>100</v>
      </c>
      <c r="AT178" s="72" t="str">
        <f t="shared" si="103"/>
        <v>1-274</v>
      </c>
      <c r="AU178" s="72">
        <f t="shared" si="85"/>
        <v>1</v>
      </c>
      <c r="AV178" s="72">
        <f t="shared" si="86"/>
        <v>274</v>
      </c>
      <c r="AW178" s="75" t="str">
        <f t="shared" si="104"/>
        <v>Кривошеинский район</v>
      </c>
      <c r="AX178" s="72">
        <f t="shared" si="105"/>
        <v>175</v>
      </c>
      <c r="AY178" s="72" t="str">
        <f t="shared" si="106"/>
        <v>Муниципальное казённое общеобразовательное учреждение "Никольская основная общеобразовательная школа"</v>
      </c>
      <c r="AZ178" s="72">
        <f>'Рейтинговая таблица организаций'!BF178</f>
        <v>93.6</v>
      </c>
      <c r="BA178" s="72" t="str">
        <f t="shared" si="89"/>
        <v>147-173</v>
      </c>
      <c r="BB178" s="72">
        <f t="shared" si="87"/>
        <v>147</v>
      </c>
      <c r="BC178" s="72">
        <f t="shared" si="88"/>
        <v>27</v>
      </c>
    </row>
    <row r="179" spans="1:55">
      <c r="A179" s="72">
        <f>'бланки '!D181</f>
        <v>176</v>
      </c>
      <c r="B179" s="73" t="str">
        <f>'Рейтинговая таблица организаций'!B179</f>
        <v>Муниципальное бюджетное общеобразовательное учреждение "Кривошеинская средняя общеобразовательная школа"</v>
      </c>
      <c r="C179" s="73" t="str">
        <f>'бланки '!A181</f>
        <v>Кривошеинский район</v>
      </c>
      <c r="D179" s="72">
        <f>'Рейтинговая таблица организаций'!C179</f>
        <v>419</v>
      </c>
      <c r="E179" s="72">
        <f t="shared" si="90"/>
        <v>176</v>
      </c>
      <c r="F179" s="72" t="str">
        <f t="shared" si="91"/>
        <v>Муниципальное бюджетное общеобразовательное учреждение "Кривошеинская средняя общеобразовательная школа"</v>
      </c>
      <c r="G179" s="72">
        <f>'Рейтинговая таблица организаций'!Q179</f>
        <v>100</v>
      </c>
      <c r="H179" s="72">
        <f>'Рейтинговая таблица организаций'!R179</f>
        <v>100</v>
      </c>
      <c r="I179" s="72">
        <f>'Рейтинговая таблица организаций'!S179</f>
        <v>100</v>
      </c>
      <c r="J179" s="72">
        <f>'Рейтинговая таблица организаций'!T179</f>
        <v>100</v>
      </c>
      <c r="K179" s="72" t="str">
        <f t="shared" si="92"/>
        <v>1-274</v>
      </c>
      <c r="L179" s="72">
        <f t="shared" si="77"/>
        <v>1</v>
      </c>
      <c r="M179" s="72">
        <f t="shared" si="78"/>
        <v>274</v>
      </c>
      <c r="N179" s="72">
        <f t="shared" si="93"/>
        <v>176</v>
      </c>
      <c r="O179" s="72" t="str">
        <f t="shared" si="94"/>
        <v>Муниципальное бюджетное общеобразовательное учреждение "Кривошеинская средняя общеобразовательная школа"</v>
      </c>
      <c r="P179" s="72">
        <f>'Рейтинговая таблица организаций'!Z179</f>
        <v>100</v>
      </c>
      <c r="Q179" s="72">
        <f>'Рейтинговая таблица организаций'!AB179</f>
        <v>100</v>
      </c>
      <c r="R179" s="72">
        <f>'Рейтинговая таблица организаций'!AC179</f>
        <v>100</v>
      </c>
      <c r="S179" s="72" t="str">
        <f t="shared" si="95"/>
        <v>1-274</v>
      </c>
      <c r="T179" s="72">
        <f t="shared" si="79"/>
        <v>1</v>
      </c>
      <c r="U179" s="72">
        <f t="shared" si="80"/>
        <v>274</v>
      </c>
      <c r="V179" s="72">
        <f t="shared" si="96"/>
        <v>176</v>
      </c>
      <c r="W179" s="72" t="str">
        <f t="shared" si="97"/>
        <v>Муниципальное бюджетное общеобразовательное учреждение "Кривошеинская средняя общеобразовательная школа"</v>
      </c>
      <c r="X179" s="72">
        <f>'Рейтинговая таблица организаций'!AH179</f>
        <v>80</v>
      </c>
      <c r="Y179" s="72">
        <f>'Рейтинговая таблица организаций'!AI179</f>
        <v>100</v>
      </c>
      <c r="Z179" s="74">
        <f>'Рейтинговая таблица организаций'!AJ179</f>
        <v>100</v>
      </c>
      <c r="AA179" s="72">
        <f>'Рейтинговая таблица организаций'!AK179</f>
        <v>94</v>
      </c>
      <c r="AB179" s="72" t="str">
        <f t="shared" si="98"/>
        <v>12-25</v>
      </c>
      <c r="AC179" s="72">
        <f t="shared" si="81"/>
        <v>12</v>
      </c>
      <c r="AD179" s="72">
        <f t="shared" si="82"/>
        <v>14</v>
      </c>
      <c r="AE179" s="72">
        <f t="shared" si="99"/>
        <v>176</v>
      </c>
      <c r="AF179" s="72" t="str">
        <f t="shared" si="100"/>
        <v>Муниципальное бюджетное общеобразовательное учреждение "Кривошеинская средняя общеобразовательная школа"</v>
      </c>
      <c r="AG179" s="72">
        <f>'Рейтинговая таблица организаций'!AR179</f>
        <v>100</v>
      </c>
      <c r="AH179" s="72">
        <f>'Рейтинговая таблица организаций'!AS179</f>
        <v>100</v>
      </c>
      <c r="AI179" s="72">
        <f>'Рейтинговая таблица организаций'!AT179</f>
        <v>100</v>
      </c>
      <c r="AJ179" s="72">
        <f>'Рейтинговая таблица организаций'!AU179</f>
        <v>100</v>
      </c>
      <c r="AK179" s="72" t="str">
        <f t="shared" si="101"/>
        <v>1-274</v>
      </c>
      <c r="AL179" s="72">
        <f t="shared" si="83"/>
        <v>1</v>
      </c>
      <c r="AM179" s="72">
        <f t="shared" si="84"/>
        <v>274</v>
      </c>
      <c r="AN179" s="72">
        <f>'бланки '!D181</f>
        <v>176</v>
      </c>
      <c r="AO179" s="72" t="str">
        <f t="shared" si="102"/>
        <v>Муниципальное бюджетное общеобразовательное учреждение "Кривошеинская средняя общеобразовательная школа"</v>
      </c>
      <c r="AP179" s="72">
        <f>'Рейтинговая таблица организаций'!BB179</f>
        <v>100</v>
      </c>
      <c r="AQ179" s="72">
        <f>'Рейтинговая таблица организаций'!BC179</f>
        <v>100</v>
      </c>
      <c r="AR179" s="72">
        <f>'Рейтинговая таблица организаций'!BD179</f>
        <v>100</v>
      </c>
      <c r="AS179" s="72">
        <f>'Рейтинговая таблица организаций'!BE179</f>
        <v>100</v>
      </c>
      <c r="AT179" s="72" t="str">
        <f t="shared" si="103"/>
        <v>1-274</v>
      </c>
      <c r="AU179" s="72">
        <f t="shared" si="85"/>
        <v>1</v>
      </c>
      <c r="AV179" s="72">
        <f t="shared" si="86"/>
        <v>274</v>
      </c>
      <c r="AW179" s="75" t="str">
        <f t="shared" si="104"/>
        <v>Кривошеинский район</v>
      </c>
      <c r="AX179" s="72">
        <f t="shared" si="105"/>
        <v>176</v>
      </c>
      <c r="AY179" s="72" t="str">
        <f t="shared" si="106"/>
        <v>Муниципальное бюджетное общеобразовательное учреждение "Кривошеинская средняя общеобразовательная школа"</v>
      </c>
      <c r="AZ179" s="72">
        <f>'Рейтинговая таблица организаций'!BF179</f>
        <v>98.8</v>
      </c>
      <c r="BA179" s="72" t="str">
        <f t="shared" si="89"/>
        <v>12-25</v>
      </c>
      <c r="BB179" s="72">
        <f t="shared" si="87"/>
        <v>12</v>
      </c>
      <c r="BC179" s="72">
        <f t="shared" si="88"/>
        <v>14</v>
      </c>
    </row>
    <row r="180" spans="1:55">
      <c r="A180" s="72">
        <f>'бланки '!D182</f>
        <v>177</v>
      </c>
      <c r="B180" s="73" t="str">
        <f>'Рейтинговая таблица организаций'!B180</f>
        <v>Муниципальное бюджетное общеобразовательное учреждение "Белобугорская основная общеобразовательная школа"</v>
      </c>
      <c r="C180" s="73" t="str">
        <f>'бланки '!A182</f>
        <v>Кривошеинский район</v>
      </c>
      <c r="D180" s="72">
        <f>'Рейтинговая таблица организаций'!C180</f>
        <v>37</v>
      </c>
      <c r="E180" s="72">
        <f t="shared" si="90"/>
        <v>177</v>
      </c>
      <c r="F180" s="72" t="str">
        <f t="shared" si="91"/>
        <v>Муниципальное бюджетное общеобразовательное учреждение "Белобугорская основная общеобразовательная школа"</v>
      </c>
      <c r="G180" s="72">
        <f>'Рейтинговая таблица организаций'!Q180</f>
        <v>100</v>
      </c>
      <c r="H180" s="72">
        <f>'Рейтинговая таблица организаций'!R180</f>
        <v>100</v>
      </c>
      <c r="I180" s="72">
        <f>'Рейтинговая таблица организаций'!S180</f>
        <v>100</v>
      </c>
      <c r="J180" s="72">
        <f>'Рейтинговая таблица организаций'!T180</f>
        <v>100</v>
      </c>
      <c r="K180" s="72" t="str">
        <f t="shared" si="92"/>
        <v>1-274</v>
      </c>
      <c r="L180" s="72">
        <f t="shared" si="77"/>
        <v>1</v>
      </c>
      <c r="M180" s="72">
        <f t="shared" si="78"/>
        <v>274</v>
      </c>
      <c r="N180" s="72">
        <f t="shared" si="93"/>
        <v>177</v>
      </c>
      <c r="O180" s="72" t="str">
        <f t="shared" si="94"/>
        <v>Муниципальное бюджетное общеобразовательное учреждение "Белобугорская основная общеобразовательная школа"</v>
      </c>
      <c r="P180" s="72">
        <f>'Рейтинговая таблица организаций'!Z180</f>
        <v>100</v>
      </c>
      <c r="Q180" s="72">
        <f>'Рейтинговая таблица организаций'!AB180</f>
        <v>100</v>
      </c>
      <c r="R180" s="72">
        <f>'Рейтинговая таблица организаций'!AC180</f>
        <v>100</v>
      </c>
      <c r="S180" s="72" t="str">
        <f t="shared" si="95"/>
        <v>1-274</v>
      </c>
      <c r="T180" s="72">
        <f t="shared" si="79"/>
        <v>1</v>
      </c>
      <c r="U180" s="72">
        <f t="shared" si="80"/>
        <v>274</v>
      </c>
      <c r="V180" s="72">
        <f t="shared" si="96"/>
        <v>177</v>
      </c>
      <c r="W180" s="72" t="str">
        <f t="shared" si="97"/>
        <v>Муниципальное бюджетное общеобразовательное учреждение "Белобугорская основная общеобразовательная школа"</v>
      </c>
      <c r="X180" s="72">
        <f>'Рейтинговая таблица организаций'!AH180</f>
        <v>60</v>
      </c>
      <c r="Y180" s="72">
        <f>'Рейтинговая таблица организаций'!AI180</f>
        <v>80</v>
      </c>
      <c r="Z180" s="74">
        <f>'Рейтинговая таблица организаций'!AJ180</f>
        <v>100</v>
      </c>
      <c r="AA180" s="72">
        <f>'Рейтинговая таблица организаций'!AK180</f>
        <v>80</v>
      </c>
      <c r="AB180" s="72" t="str">
        <f t="shared" si="98"/>
        <v>67-84</v>
      </c>
      <c r="AC180" s="72">
        <f t="shared" si="81"/>
        <v>67</v>
      </c>
      <c r="AD180" s="72">
        <f t="shared" si="82"/>
        <v>18</v>
      </c>
      <c r="AE180" s="72">
        <f t="shared" si="99"/>
        <v>177</v>
      </c>
      <c r="AF180" s="72" t="str">
        <f t="shared" si="100"/>
        <v>Муниципальное бюджетное общеобразовательное учреждение "Белобугорская основная общеобразовательная школа"</v>
      </c>
      <c r="AG180" s="72">
        <f>'Рейтинговая таблица организаций'!AR180</f>
        <v>100</v>
      </c>
      <c r="AH180" s="72">
        <f>'Рейтинговая таблица организаций'!AS180</f>
        <v>100</v>
      </c>
      <c r="AI180" s="72">
        <f>'Рейтинговая таблица организаций'!AT180</f>
        <v>100</v>
      </c>
      <c r="AJ180" s="72">
        <f>'Рейтинговая таблица организаций'!AU180</f>
        <v>100</v>
      </c>
      <c r="AK180" s="72" t="str">
        <f t="shared" si="101"/>
        <v>1-274</v>
      </c>
      <c r="AL180" s="72">
        <f t="shared" si="83"/>
        <v>1</v>
      </c>
      <c r="AM180" s="72">
        <f t="shared" si="84"/>
        <v>274</v>
      </c>
      <c r="AN180" s="72">
        <f>'бланки '!D182</f>
        <v>177</v>
      </c>
      <c r="AO180" s="72" t="str">
        <f t="shared" si="102"/>
        <v>Муниципальное бюджетное общеобразовательное учреждение "Белобугорская основная общеобразовательная школа"</v>
      </c>
      <c r="AP180" s="72">
        <f>'Рейтинговая таблица организаций'!BB180</f>
        <v>100</v>
      </c>
      <c r="AQ180" s="72">
        <f>'Рейтинговая таблица организаций'!BC180</f>
        <v>100</v>
      </c>
      <c r="AR180" s="72">
        <f>'Рейтинговая таблица организаций'!BD180</f>
        <v>100</v>
      </c>
      <c r="AS180" s="72">
        <f>'Рейтинговая таблица организаций'!BE180</f>
        <v>100</v>
      </c>
      <c r="AT180" s="72" t="str">
        <f t="shared" si="103"/>
        <v>1-274</v>
      </c>
      <c r="AU180" s="72">
        <f t="shared" si="85"/>
        <v>1</v>
      </c>
      <c r="AV180" s="72">
        <f t="shared" si="86"/>
        <v>274</v>
      </c>
      <c r="AW180" s="75" t="str">
        <f t="shared" si="104"/>
        <v>Кривошеинский район</v>
      </c>
      <c r="AX180" s="72">
        <f t="shared" si="105"/>
        <v>177</v>
      </c>
      <c r="AY180" s="72" t="str">
        <f t="shared" si="106"/>
        <v>Муниципальное бюджетное общеобразовательное учреждение "Белобугорская основная общеобразовательная школа"</v>
      </c>
      <c r="AZ180" s="72">
        <f>'Рейтинговая таблица организаций'!BF180</f>
        <v>96</v>
      </c>
      <c r="BA180" s="72" t="str">
        <f t="shared" si="89"/>
        <v>67-84</v>
      </c>
      <c r="BB180" s="72">
        <f t="shared" si="87"/>
        <v>67</v>
      </c>
      <c r="BC180" s="72">
        <f t="shared" si="88"/>
        <v>18</v>
      </c>
    </row>
    <row r="181" spans="1:55">
      <c r="A181" s="72">
        <f>'бланки '!D183</f>
        <v>178</v>
      </c>
      <c r="B181" s="73" t="str">
        <f>'Рейтинговая таблица организаций'!B181</f>
        <v>Муниципальное бюджетное общеобразовательное учреждение "Пудовская средняя общеобразовательная школа"</v>
      </c>
      <c r="C181" s="73" t="str">
        <f>'бланки '!A183</f>
        <v>Кривошеинский район</v>
      </c>
      <c r="D181" s="72">
        <f>'Рейтинговая таблица организаций'!C181</f>
        <v>48</v>
      </c>
      <c r="E181" s="72">
        <f t="shared" si="90"/>
        <v>178</v>
      </c>
      <c r="F181" s="72" t="str">
        <f t="shared" si="91"/>
        <v>Муниципальное бюджетное общеобразовательное учреждение "Пудовская средняя общеобразовательная школа"</v>
      </c>
      <c r="G181" s="72">
        <f>'Рейтинговая таблица организаций'!Q181</f>
        <v>100</v>
      </c>
      <c r="H181" s="72">
        <f>'Рейтинговая таблица организаций'!R181</f>
        <v>100</v>
      </c>
      <c r="I181" s="72">
        <f>'Рейтинговая таблица организаций'!S181</f>
        <v>100</v>
      </c>
      <c r="J181" s="72">
        <f>'Рейтинговая таблица организаций'!T181</f>
        <v>100</v>
      </c>
      <c r="K181" s="72" t="str">
        <f t="shared" si="92"/>
        <v>1-274</v>
      </c>
      <c r="L181" s="72">
        <f t="shared" si="77"/>
        <v>1</v>
      </c>
      <c r="M181" s="72">
        <f t="shared" si="78"/>
        <v>274</v>
      </c>
      <c r="N181" s="72">
        <f t="shared" si="93"/>
        <v>178</v>
      </c>
      <c r="O181" s="72" t="str">
        <f t="shared" si="94"/>
        <v>Муниципальное бюджетное общеобразовательное учреждение "Пудовская средняя общеобразовательная школа"</v>
      </c>
      <c r="P181" s="72">
        <f>'Рейтинговая таблица организаций'!Z181</f>
        <v>100</v>
      </c>
      <c r="Q181" s="72">
        <f>'Рейтинговая таблица организаций'!AB181</f>
        <v>100</v>
      </c>
      <c r="R181" s="72">
        <f>'Рейтинговая таблица организаций'!AC181</f>
        <v>100</v>
      </c>
      <c r="S181" s="72" t="str">
        <f t="shared" si="95"/>
        <v>1-274</v>
      </c>
      <c r="T181" s="72">
        <f t="shared" si="79"/>
        <v>1</v>
      </c>
      <c r="U181" s="72">
        <f t="shared" si="80"/>
        <v>274</v>
      </c>
      <c r="V181" s="72">
        <f t="shared" si="96"/>
        <v>178</v>
      </c>
      <c r="W181" s="72" t="str">
        <f t="shared" si="97"/>
        <v>Муниципальное бюджетное общеобразовательное учреждение "Пудовская средняя общеобразовательная школа"</v>
      </c>
      <c r="X181" s="72">
        <f>'Рейтинговая таблица организаций'!AH181</f>
        <v>40</v>
      </c>
      <c r="Y181" s="72">
        <f>'Рейтинговая таблица организаций'!AI181</f>
        <v>80</v>
      </c>
      <c r="Z181" s="74">
        <f>'Рейтинговая таблица организаций'!AJ181</f>
        <v>100</v>
      </c>
      <c r="AA181" s="72">
        <f>'Рейтинговая таблица организаций'!AK181</f>
        <v>74</v>
      </c>
      <c r="AB181" s="72" t="str">
        <f t="shared" si="98"/>
        <v>108-122</v>
      </c>
      <c r="AC181" s="72">
        <f t="shared" si="81"/>
        <v>108</v>
      </c>
      <c r="AD181" s="72">
        <f t="shared" si="82"/>
        <v>15</v>
      </c>
      <c r="AE181" s="72">
        <f t="shared" si="99"/>
        <v>178</v>
      </c>
      <c r="AF181" s="72" t="str">
        <f t="shared" si="100"/>
        <v>Муниципальное бюджетное общеобразовательное учреждение "Пудовская средняя общеобразовательная школа"</v>
      </c>
      <c r="AG181" s="72">
        <f>'Рейтинговая таблица организаций'!AR181</f>
        <v>100</v>
      </c>
      <c r="AH181" s="72">
        <f>'Рейтинговая таблица организаций'!AS181</f>
        <v>100</v>
      </c>
      <c r="AI181" s="72">
        <f>'Рейтинговая таблица организаций'!AT181</f>
        <v>100</v>
      </c>
      <c r="AJ181" s="72">
        <f>'Рейтинговая таблица организаций'!AU181</f>
        <v>100</v>
      </c>
      <c r="AK181" s="72" t="str">
        <f t="shared" si="101"/>
        <v>1-274</v>
      </c>
      <c r="AL181" s="72">
        <f t="shared" si="83"/>
        <v>1</v>
      </c>
      <c r="AM181" s="72">
        <f t="shared" si="84"/>
        <v>274</v>
      </c>
      <c r="AN181" s="72">
        <f>'бланки '!D183</f>
        <v>178</v>
      </c>
      <c r="AO181" s="72" t="str">
        <f t="shared" si="102"/>
        <v>Муниципальное бюджетное общеобразовательное учреждение "Пудовская средняя общеобразовательная школа"</v>
      </c>
      <c r="AP181" s="72">
        <f>'Рейтинговая таблица организаций'!BB181</f>
        <v>100</v>
      </c>
      <c r="AQ181" s="72">
        <f>'Рейтинговая таблица организаций'!BC181</f>
        <v>100</v>
      </c>
      <c r="AR181" s="72">
        <f>'Рейтинговая таблица организаций'!BD181</f>
        <v>100</v>
      </c>
      <c r="AS181" s="72">
        <f>'Рейтинговая таблица организаций'!BE181</f>
        <v>100</v>
      </c>
      <c r="AT181" s="72" t="str">
        <f t="shared" si="103"/>
        <v>1-274</v>
      </c>
      <c r="AU181" s="72">
        <f t="shared" si="85"/>
        <v>1</v>
      </c>
      <c r="AV181" s="72">
        <f t="shared" si="86"/>
        <v>274</v>
      </c>
      <c r="AW181" s="75" t="str">
        <f t="shared" si="104"/>
        <v>Кривошеинский район</v>
      </c>
      <c r="AX181" s="72">
        <f t="shared" si="105"/>
        <v>178</v>
      </c>
      <c r="AY181" s="72" t="str">
        <f t="shared" si="106"/>
        <v>Муниципальное бюджетное общеобразовательное учреждение "Пудовская средняя общеобразовательная школа"</v>
      </c>
      <c r="AZ181" s="72">
        <f>'Рейтинговая таблица организаций'!BF181</f>
        <v>94.8</v>
      </c>
      <c r="BA181" s="72" t="str">
        <f t="shared" si="89"/>
        <v>108-122</v>
      </c>
      <c r="BB181" s="72">
        <f t="shared" si="87"/>
        <v>108</v>
      </c>
      <c r="BC181" s="72">
        <f t="shared" si="88"/>
        <v>15</v>
      </c>
    </row>
    <row r="182" spans="1:55">
      <c r="A182" s="72">
        <f>'бланки '!D184</f>
        <v>179</v>
      </c>
      <c r="B182" s="73" t="str">
        <f>'Рейтинговая таблица организаций'!B182</f>
        <v>Муниципальное бюджетное общеобразовательное учреждение "Новокривошеинская основная общеобразовательная школа"</v>
      </c>
      <c r="C182" s="73" t="str">
        <f>'бланки '!A184</f>
        <v>Кривошеинский район</v>
      </c>
      <c r="D182" s="72">
        <f>'Рейтинговая таблица организаций'!C182</f>
        <v>19</v>
      </c>
      <c r="E182" s="72">
        <f t="shared" si="90"/>
        <v>179</v>
      </c>
      <c r="F182" s="72" t="str">
        <f t="shared" si="91"/>
        <v>Муниципальное бюджетное общеобразовательное учреждение "Новокривошеинская основная общеобразовательная школа"</v>
      </c>
      <c r="G182" s="72">
        <f>'Рейтинговая таблица организаций'!Q182</f>
        <v>100</v>
      </c>
      <c r="H182" s="72">
        <f>'Рейтинговая таблица организаций'!R182</f>
        <v>100</v>
      </c>
      <c r="I182" s="72">
        <f>'Рейтинговая таблица организаций'!S182</f>
        <v>100</v>
      </c>
      <c r="J182" s="72">
        <f>'Рейтинговая таблица организаций'!T182</f>
        <v>100</v>
      </c>
      <c r="K182" s="72" t="str">
        <f t="shared" si="92"/>
        <v>1-274</v>
      </c>
      <c r="L182" s="72">
        <f t="shared" si="77"/>
        <v>1</v>
      </c>
      <c r="M182" s="72">
        <f t="shared" si="78"/>
        <v>274</v>
      </c>
      <c r="N182" s="72">
        <f t="shared" si="93"/>
        <v>179</v>
      </c>
      <c r="O182" s="72" t="str">
        <f t="shared" si="94"/>
        <v>Муниципальное бюджетное общеобразовательное учреждение "Новокривошеинская основная общеобразовательная школа"</v>
      </c>
      <c r="P182" s="72">
        <f>'Рейтинговая таблица организаций'!Z182</f>
        <v>100</v>
      </c>
      <c r="Q182" s="72">
        <f>'Рейтинговая таблица организаций'!AB182</f>
        <v>100</v>
      </c>
      <c r="R182" s="72">
        <f>'Рейтинговая таблица организаций'!AC182</f>
        <v>100</v>
      </c>
      <c r="S182" s="72" t="str">
        <f t="shared" si="95"/>
        <v>1-274</v>
      </c>
      <c r="T182" s="72">
        <f t="shared" si="79"/>
        <v>1</v>
      </c>
      <c r="U182" s="72">
        <f t="shared" si="80"/>
        <v>274</v>
      </c>
      <c r="V182" s="72">
        <f t="shared" si="96"/>
        <v>179</v>
      </c>
      <c r="W182" s="72" t="str">
        <f t="shared" si="97"/>
        <v>Муниципальное бюджетное общеобразовательное учреждение "Новокривошеинская основная общеобразовательная школа"</v>
      </c>
      <c r="X182" s="72">
        <f>'Рейтинговая таблица организаций'!AH182</f>
        <v>0</v>
      </c>
      <c r="Y182" s="72">
        <f>'Рейтинговая таблица организаций'!AI182</f>
        <v>80</v>
      </c>
      <c r="Z182" s="74">
        <f>'Рейтинговая таблица организаций'!AJ182</f>
        <v>100</v>
      </c>
      <c r="AA182" s="72">
        <f>'Рейтинговая таблица организаций'!AK182</f>
        <v>62</v>
      </c>
      <c r="AB182" s="72" t="str">
        <f t="shared" si="98"/>
        <v>201-221</v>
      </c>
      <c r="AC182" s="72">
        <f t="shared" si="81"/>
        <v>201</v>
      </c>
      <c r="AD182" s="72">
        <f t="shared" si="82"/>
        <v>21</v>
      </c>
      <c r="AE182" s="72">
        <f t="shared" si="99"/>
        <v>179</v>
      </c>
      <c r="AF182" s="72" t="str">
        <f t="shared" si="100"/>
        <v>Муниципальное бюджетное общеобразовательное учреждение "Новокривошеинская основная общеобразовательная школа"</v>
      </c>
      <c r="AG182" s="72">
        <f>'Рейтинговая таблица организаций'!AR182</f>
        <v>100</v>
      </c>
      <c r="AH182" s="72">
        <f>'Рейтинговая таблица организаций'!AS182</f>
        <v>100</v>
      </c>
      <c r="AI182" s="72">
        <f>'Рейтинговая таблица организаций'!AT182</f>
        <v>100</v>
      </c>
      <c r="AJ182" s="72">
        <f>'Рейтинговая таблица организаций'!AU182</f>
        <v>100</v>
      </c>
      <c r="AK182" s="72" t="str">
        <f t="shared" si="101"/>
        <v>1-274</v>
      </c>
      <c r="AL182" s="72">
        <f t="shared" si="83"/>
        <v>1</v>
      </c>
      <c r="AM182" s="72">
        <f t="shared" si="84"/>
        <v>274</v>
      </c>
      <c r="AN182" s="72">
        <f>'бланки '!D184</f>
        <v>179</v>
      </c>
      <c r="AO182" s="72" t="str">
        <f t="shared" si="102"/>
        <v>Муниципальное бюджетное общеобразовательное учреждение "Новокривошеинская основная общеобразовательная школа"</v>
      </c>
      <c r="AP182" s="72">
        <f>'Рейтинговая таблица организаций'!BB182</f>
        <v>100</v>
      </c>
      <c r="AQ182" s="72">
        <f>'Рейтинговая таблица организаций'!BC182</f>
        <v>100</v>
      </c>
      <c r="AR182" s="72">
        <f>'Рейтинговая таблица организаций'!BD182</f>
        <v>100</v>
      </c>
      <c r="AS182" s="72">
        <f>'Рейтинговая таблица организаций'!BE182</f>
        <v>100</v>
      </c>
      <c r="AT182" s="72" t="str">
        <f t="shared" si="103"/>
        <v>1-274</v>
      </c>
      <c r="AU182" s="72">
        <f t="shared" si="85"/>
        <v>1</v>
      </c>
      <c r="AV182" s="72">
        <f t="shared" si="86"/>
        <v>274</v>
      </c>
      <c r="AW182" s="75" t="str">
        <f t="shared" si="104"/>
        <v>Кривошеинский район</v>
      </c>
      <c r="AX182" s="72">
        <f t="shared" si="105"/>
        <v>179</v>
      </c>
      <c r="AY182" s="72" t="str">
        <f t="shared" si="106"/>
        <v>Муниципальное бюджетное общеобразовательное учреждение "Новокривошеинская основная общеобразовательная школа"</v>
      </c>
      <c r="AZ182" s="72">
        <f>'Рейтинговая таблица организаций'!BF182</f>
        <v>92.4</v>
      </c>
      <c r="BA182" s="72" t="str">
        <f t="shared" si="89"/>
        <v>201-221</v>
      </c>
      <c r="BB182" s="72">
        <f t="shared" si="87"/>
        <v>201</v>
      </c>
      <c r="BC182" s="72">
        <f t="shared" si="88"/>
        <v>21</v>
      </c>
    </row>
    <row r="183" spans="1:55">
      <c r="A183" s="72">
        <f>'бланки '!D185</f>
        <v>180</v>
      </c>
      <c r="B183" s="73" t="str">
        <f>'Рейтинговая таблица организаций'!B183</f>
        <v>Муниципальное бюджетное общеобразовательное учреждение "Красноярская средняя общеобразовательная школа"</v>
      </c>
      <c r="C183" s="73" t="str">
        <f>'бланки '!A185</f>
        <v>Кривошеинский район</v>
      </c>
      <c r="D183" s="72">
        <f>'Рейтинговая таблица организаций'!C183</f>
        <v>69</v>
      </c>
      <c r="E183" s="72">
        <f t="shared" si="90"/>
        <v>180</v>
      </c>
      <c r="F183" s="72" t="str">
        <f t="shared" si="91"/>
        <v>Муниципальное бюджетное общеобразовательное учреждение "Красноярская средняя общеобразовательная школа"</v>
      </c>
      <c r="G183" s="72">
        <f>'Рейтинговая таблица организаций'!Q183</f>
        <v>100</v>
      </c>
      <c r="H183" s="72">
        <f>'Рейтинговая таблица организаций'!R183</f>
        <v>100</v>
      </c>
      <c r="I183" s="72">
        <f>'Рейтинговая таблица организаций'!S183</f>
        <v>100</v>
      </c>
      <c r="J183" s="72">
        <f>'Рейтинговая таблица организаций'!T183</f>
        <v>100</v>
      </c>
      <c r="K183" s="72" t="str">
        <f t="shared" si="92"/>
        <v>1-274</v>
      </c>
      <c r="L183" s="72">
        <f t="shared" si="77"/>
        <v>1</v>
      </c>
      <c r="M183" s="72">
        <f t="shared" si="78"/>
        <v>274</v>
      </c>
      <c r="N183" s="72">
        <f t="shared" si="93"/>
        <v>180</v>
      </c>
      <c r="O183" s="72" t="str">
        <f t="shared" si="94"/>
        <v>Муниципальное бюджетное общеобразовательное учреждение "Красноярская средняя общеобразовательная школа"</v>
      </c>
      <c r="P183" s="72">
        <f>'Рейтинговая таблица организаций'!Z183</f>
        <v>100</v>
      </c>
      <c r="Q183" s="72">
        <f>'Рейтинговая таблица организаций'!AB183</f>
        <v>100</v>
      </c>
      <c r="R183" s="72">
        <f>'Рейтинговая таблица организаций'!AC183</f>
        <v>100</v>
      </c>
      <c r="S183" s="72" t="str">
        <f t="shared" si="95"/>
        <v>1-274</v>
      </c>
      <c r="T183" s="72">
        <f t="shared" si="79"/>
        <v>1</v>
      </c>
      <c r="U183" s="72">
        <f t="shared" si="80"/>
        <v>274</v>
      </c>
      <c r="V183" s="72">
        <f t="shared" si="96"/>
        <v>180</v>
      </c>
      <c r="W183" s="72" t="str">
        <f t="shared" si="97"/>
        <v>Муниципальное бюджетное общеобразовательное учреждение "Красноярская средняя общеобразовательная школа"</v>
      </c>
      <c r="X183" s="72">
        <f>'Рейтинговая таблица организаций'!AH183</f>
        <v>80</v>
      </c>
      <c r="Y183" s="72">
        <f>'Рейтинговая таблица организаций'!AI183</f>
        <v>100</v>
      </c>
      <c r="Z183" s="74">
        <f>'Рейтинговая таблица организаций'!AJ183</f>
        <v>100</v>
      </c>
      <c r="AA183" s="72">
        <f>'Рейтинговая таблица организаций'!AK183</f>
        <v>94</v>
      </c>
      <c r="AB183" s="72" t="str">
        <f t="shared" si="98"/>
        <v>12-25</v>
      </c>
      <c r="AC183" s="72">
        <f t="shared" si="81"/>
        <v>12</v>
      </c>
      <c r="AD183" s="72">
        <f t="shared" si="82"/>
        <v>14</v>
      </c>
      <c r="AE183" s="72">
        <f t="shared" si="99"/>
        <v>180</v>
      </c>
      <c r="AF183" s="72" t="str">
        <f t="shared" si="100"/>
        <v>Муниципальное бюджетное общеобразовательное учреждение "Красноярская средняя общеобразовательная школа"</v>
      </c>
      <c r="AG183" s="72">
        <f>'Рейтинговая таблица организаций'!AR183</f>
        <v>100</v>
      </c>
      <c r="AH183" s="72">
        <f>'Рейтинговая таблица организаций'!AS183</f>
        <v>100</v>
      </c>
      <c r="AI183" s="72">
        <f>'Рейтинговая таблица организаций'!AT183</f>
        <v>100</v>
      </c>
      <c r="AJ183" s="72">
        <f>'Рейтинговая таблица организаций'!AU183</f>
        <v>100</v>
      </c>
      <c r="AK183" s="72" t="str">
        <f t="shared" si="101"/>
        <v>1-274</v>
      </c>
      <c r="AL183" s="72">
        <f t="shared" si="83"/>
        <v>1</v>
      </c>
      <c r="AM183" s="72">
        <f t="shared" si="84"/>
        <v>274</v>
      </c>
      <c r="AN183" s="72">
        <f>'бланки '!D185</f>
        <v>180</v>
      </c>
      <c r="AO183" s="72" t="str">
        <f t="shared" si="102"/>
        <v>Муниципальное бюджетное общеобразовательное учреждение "Красноярская средняя общеобразовательная школа"</v>
      </c>
      <c r="AP183" s="72">
        <f>'Рейтинговая таблица организаций'!BB183</f>
        <v>100</v>
      </c>
      <c r="AQ183" s="72">
        <f>'Рейтинговая таблица организаций'!BC183</f>
        <v>100</v>
      </c>
      <c r="AR183" s="72">
        <f>'Рейтинговая таблица организаций'!BD183</f>
        <v>100</v>
      </c>
      <c r="AS183" s="72">
        <f>'Рейтинговая таблица организаций'!BE183</f>
        <v>100</v>
      </c>
      <c r="AT183" s="72" t="str">
        <f t="shared" si="103"/>
        <v>1-274</v>
      </c>
      <c r="AU183" s="72">
        <f t="shared" si="85"/>
        <v>1</v>
      </c>
      <c r="AV183" s="72">
        <f t="shared" si="86"/>
        <v>274</v>
      </c>
      <c r="AW183" s="75" t="str">
        <f t="shared" si="104"/>
        <v>Кривошеинский район</v>
      </c>
      <c r="AX183" s="72">
        <f t="shared" si="105"/>
        <v>180</v>
      </c>
      <c r="AY183" s="72" t="str">
        <f t="shared" si="106"/>
        <v>Муниципальное бюджетное общеобразовательное учреждение "Красноярская средняя общеобразовательная школа"</v>
      </c>
      <c r="AZ183" s="72">
        <f>'Рейтинговая таблица организаций'!BF183</f>
        <v>98.8</v>
      </c>
      <c r="BA183" s="72" t="str">
        <f t="shared" si="89"/>
        <v>12-25</v>
      </c>
      <c r="BB183" s="72">
        <f t="shared" si="87"/>
        <v>12</v>
      </c>
      <c r="BC183" s="72">
        <f t="shared" si="88"/>
        <v>14</v>
      </c>
    </row>
    <row r="184" spans="1:55">
      <c r="A184" s="72">
        <f>'бланки '!D186</f>
        <v>181</v>
      </c>
      <c r="B184" s="73" t="str">
        <f>'Рейтинговая таблица организаций'!B184</f>
        <v>Муниципальное казённое общеобразовательное учреждение "Петровская основная общеобразовательная школа"</v>
      </c>
      <c r="C184" s="73" t="str">
        <f>'бланки '!A186</f>
        <v>Кривошеинский район</v>
      </c>
      <c r="D184" s="72">
        <f>'Рейтинговая таблица организаций'!C184</f>
        <v>20</v>
      </c>
      <c r="E184" s="72">
        <f t="shared" si="90"/>
        <v>181</v>
      </c>
      <c r="F184" s="72" t="str">
        <f t="shared" si="91"/>
        <v>Муниципальное казённое общеобразовательное учреждение "Петровская основная общеобразовательная школа"</v>
      </c>
      <c r="G184" s="72">
        <f>'Рейтинговая таблица организаций'!Q184</f>
        <v>100</v>
      </c>
      <c r="H184" s="72">
        <f>'Рейтинговая таблица организаций'!R184</f>
        <v>100</v>
      </c>
      <c r="I184" s="72">
        <f>'Рейтинговая таблица организаций'!S184</f>
        <v>100</v>
      </c>
      <c r="J184" s="72">
        <f>'Рейтинговая таблица организаций'!T184</f>
        <v>100</v>
      </c>
      <c r="K184" s="72" t="str">
        <f t="shared" si="92"/>
        <v>1-274</v>
      </c>
      <c r="L184" s="72">
        <f t="shared" si="77"/>
        <v>1</v>
      </c>
      <c r="M184" s="72">
        <f t="shared" si="78"/>
        <v>274</v>
      </c>
      <c r="N184" s="72">
        <f t="shared" si="93"/>
        <v>181</v>
      </c>
      <c r="O184" s="72" t="str">
        <f t="shared" si="94"/>
        <v>Муниципальное казённое общеобразовательное учреждение "Петровская основная общеобразовательная школа"</v>
      </c>
      <c r="P184" s="72">
        <f>'Рейтинговая таблица организаций'!Z184</f>
        <v>100</v>
      </c>
      <c r="Q184" s="72">
        <f>'Рейтинговая таблица организаций'!AB184</f>
        <v>100</v>
      </c>
      <c r="R184" s="72">
        <f>'Рейтинговая таблица организаций'!AC184</f>
        <v>100</v>
      </c>
      <c r="S184" s="72" t="str">
        <f t="shared" si="95"/>
        <v>1-274</v>
      </c>
      <c r="T184" s="72">
        <f t="shared" si="79"/>
        <v>1</v>
      </c>
      <c r="U184" s="72">
        <f t="shared" si="80"/>
        <v>274</v>
      </c>
      <c r="V184" s="72">
        <f t="shared" si="96"/>
        <v>181</v>
      </c>
      <c r="W184" s="72" t="str">
        <f t="shared" si="97"/>
        <v>Муниципальное казённое общеобразовательное учреждение "Петровская основная общеобразовательная школа"</v>
      </c>
      <c r="X184" s="72">
        <f>'Рейтинговая таблица организаций'!AH184</f>
        <v>20</v>
      </c>
      <c r="Y184" s="72">
        <f>'Рейтинговая таблица организаций'!AI184</f>
        <v>60</v>
      </c>
      <c r="Z184" s="74">
        <f>'Рейтинговая таблица организаций'!AJ184</f>
        <v>100</v>
      </c>
      <c r="AA184" s="72">
        <f>'Рейтинговая таблица организаций'!AK184</f>
        <v>60</v>
      </c>
      <c r="AB184" s="72" t="str">
        <f t="shared" si="98"/>
        <v>222-245</v>
      </c>
      <c r="AC184" s="72">
        <f t="shared" si="81"/>
        <v>222</v>
      </c>
      <c r="AD184" s="72">
        <f t="shared" si="82"/>
        <v>24</v>
      </c>
      <c r="AE184" s="72">
        <f t="shared" si="99"/>
        <v>181</v>
      </c>
      <c r="AF184" s="72" t="str">
        <f t="shared" si="100"/>
        <v>Муниципальное казённое общеобразовательное учреждение "Петровская основная общеобразовательная школа"</v>
      </c>
      <c r="AG184" s="72">
        <f>'Рейтинговая таблица организаций'!AR184</f>
        <v>100</v>
      </c>
      <c r="AH184" s="72">
        <f>'Рейтинговая таблица организаций'!AS184</f>
        <v>100</v>
      </c>
      <c r="AI184" s="72">
        <f>'Рейтинговая таблица организаций'!AT184</f>
        <v>100</v>
      </c>
      <c r="AJ184" s="72">
        <f>'Рейтинговая таблица организаций'!AU184</f>
        <v>100</v>
      </c>
      <c r="AK184" s="72" t="str">
        <f t="shared" si="101"/>
        <v>1-274</v>
      </c>
      <c r="AL184" s="72">
        <f t="shared" si="83"/>
        <v>1</v>
      </c>
      <c r="AM184" s="72">
        <f t="shared" si="84"/>
        <v>274</v>
      </c>
      <c r="AN184" s="72">
        <f>'бланки '!D186</f>
        <v>181</v>
      </c>
      <c r="AO184" s="72" t="str">
        <f t="shared" si="102"/>
        <v>Муниципальное казённое общеобразовательное учреждение "Петровская основная общеобразовательная школа"</v>
      </c>
      <c r="AP184" s="72">
        <f>'Рейтинговая таблица организаций'!BB184</f>
        <v>100</v>
      </c>
      <c r="AQ184" s="72">
        <f>'Рейтинговая таблица организаций'!BC184</f>
        <v>100</v>
      </c>
      <c r="AR184" s="72">
        <f>'Рейтинговая таблица организаций'!BD184</f>
        <v>100</v>
      </c>
      <c r="AS184" s="72">
        <f>'Рейтинговая таблица организаций'!BE184</f>
        <v>100</v>
      </c>
      <c r="AT184" s="72" t="str">
        <f t="shared" si="103"/>
        <v>1-274</v>
      </c>
      <c r="AU184" s="72">
        <f t="shared" si="85"/>
        <v>1</v>
      </c>
      <c r="AV184" s="72">
        <f t="shared" si="86"/>
        <v>274</v>
      </c>
      <c r="AW184" s="75" t="str">
        <f t="shared" si="104"/>
        <v>Кривошеинский район</v>
      </c>
      <c r="AX184" s="72">
        <f t="shared" si="105"/>
        <v>181</v>
      </c>
      <c r="AY184" s="72" t="str">
        <f t="shared" si="106"/>
        <v>Муниципальное казённое общеобразовательное учреждение "Петровская основная общеобразовательная школа"</v>
      </c>
      <c r="AZ184" s="72">
        <f>'Рейтинговая таблица организаций'!BF184</f>
        <v>92</v>
      </c>
      <c r="BA184" s="72" t="str">
        <f t="shared" si="89"/>
        <v>222-245</v>
      </c>
      <c r="BB184" s="72">
        <f t="shared" si="87"/>
        <v>222</v>
      </c>
      <c r="BC184" s="72">
        <f t="shared" si="88"/>
        <v>24</v>
      </c>
    </row>
    <row r="185" spans="1:55">
      <c r="A185" s="72">
        <f>'бланки '!D187</f>
        <v>182</v>
      </c>
      <c r="B185" s="73" t="str">
        <f>'Рейтинговая таблица организаций'!B185</f>
        <v>Муниципальное бюджетное общеобразовательное учреждение "Володинская средняя общеобразовательная школа"</v>
      </c>
      <c r="C185" s="73" t="str">
        <f>'бланки '!A187</f>
        <v>Кривошеинский район</v>
      </c>
      <c r="D185" s="72">
        <f>'Рейтинговая таблица организаций'!C185</f>
        <v>77</v>
      </c>
      <c r="E185" s="72">
        <f t="shared" si="90"/>
        <v>182</v>
      </c>
      <c r="F185" s="72" t="str">
        <f t="shared" si="91"/>
        <v>Муниципальное бюджетное общеобразовательное учреждение "Володинская средняя общеобразовательная школа"</v>
      </c>
      <c r="G185" s="72">
        <f>'Рейтинговая таблица организаций'!Q185</f>
        <v>100</v>
      </c>
      <c r="H185" s="72">
        <f>'Рейтинговая таблица организаций'!R185</f>
        <v>100</v>
      </c>
      <c r="I185" s="72">
        <f>'Рейтинговая таблица организаций'!S185</f>
        <v>100</v>
      </c>
      <c r="J185" s="72">
        <f>'Рейтинговая таблица организаций'!T185</f>
        <v>100</v>
      </c>
      <c r="K185" s="72" t="str">
        <f t="shared" si="92"/>
        <v>1-274</v>
      </c>
      <c r="L185" s="72">
        <f t="shared" si="77"/>
        <v>1</v>
      </c>
      <c r="M185" s="72">
        <f t="shared" si="78"/>
        <v>274</v>
      </c>
      <c r="N185" s="72">
        <f t="shared" si="93"/>
        <v>182</v>
      </c>
      <c r="O185" s="72" t="str">
        <f t="shared" si="94"/>
        <v>Муниципальное бюджетное общеобразовательное учреждение "Володинская средняя общеобразовательная школа"</v>
      </c>
      <c r="P185" s="72">
        <f>'Рейтинговая таблица организаций'!Z185</f>
        <v>100</v>
      </c>
      <c r="Q185" s="72">
        <f>'Рейтинговая таблица организаций'!AB185</f>
        <v>100</v>
      </c>
      <c r="R185" s="72">
        <f>'Рейтинговая таблица организаций'!AC185</f>
        <v>100</v>
      </c>
      <c r="S185" s="72" t="str">
        <f t="shared" si="95"/>
        <v>1-274</v>
      </c>
      <c r="T185" s="72">
        <f t="shared" si="79"/>
        <v>1</v>
      </c>
      <c r="U185" s="72">
        <f t="shared" si="80"/>
        <v>274</v>
      </c>
      <c r="V185" s="72">
        <f t="shared" si="96"/>
        <v>182</v>
      </c>
      <c r="W185" s="72" t="str">
        <f t="shared" si="97"/>
        <v>Муниципальное бюджетное общеобразовательное учреждение "Володинская средняя общеобразовательная школа"</v>
      </c>
      <c r="X185" s="72">
        <f>'Рейтинговая таблица организаций'!AH185</f>
        <v>20</v>
      </c>
      <c r="Y185" s="72">
        <f>'Рейтинговая таблица организаций'!AI185</f>
        <v>80</v>
      </c>
      <c r="Z185" s="74">
        <f>'Рейтинговая таблица организаций'!AJ185</f>
        <v>100</v>
      </c>
      <c r="AA185" s="72">
        <f>'Рейтинговая таблица организаций'!AK185</f>
        <v>68</v>
      </c>
      <c r="AB185" s="72" t="str">
        <f t="shared" si="98"/>
        <v>147-173</v>
      </c>
      <c r="AC185" s="72">
        <f t="shared" si="81"/>
        <v>147</v>
      </c>
      <c r="AD185" s="72">
        <f t="shared" si="82"/>
        <v>27</v>
      </c>
      <c r="AE185" s="72">
        <f t="shared" si="99"/>
        <v>182</v>
      </c>
      <c r="AF185" s="72" t="str">
        <f t="shared" si="100"/>
        <v>Муниципальное бюджетное общеобразовательное учреждение "Володинская средняя общеобразовательная школа"</v>
      </c>
      <c r="AG185" s="72">
        <f>'Рейтинговая таблица организаций'!AR185</f>
        <v>100</v>
      </c>
      <c r="AH185" s="72">
        <f>'Рейтинговая таблица организаций'!AS185</f>
        <v>100</v>
      </c>
      <c r="AI185" s="72">
        <f>'Рейтинговая таблица организаций'!AT185</f>
        <v>100</v>
      </c>
      <c r="AJ185" s="72">
        <f>'Рейтинговая таблица организаций'!AU185</f>
        <v>100</v>
      </c>
      <c r="AK185" s="72" t="str">
        <f t="shared" si="101"/>
        <v>1-274</v>
      </c>
      <c r="AL185" s="72">
        <f t="shared" si="83"/>
        <v>1</v>
      </c>
      <c r="AM185" s="72">
        <f t="shared" si="84"/>
        <v>274</v>
      </c>
      <c r="AN185" s="72">
        <f>'бланки '!D187</f>
        <v>182</v>
      </c>
      <c r="AO185" s="72" t="str">
        <f t="shared" si="102"/>
        <v>Муниципальное бюджетное общеобразовательное учреждение "Володинская средняя общеобразовательная школа"</v>
      </c>
      <c r="AP185" s="72">
        <f>'Рейтинговая таблица организаций'!BB185</f>
        <v>100</v>
      </c>
      <c r="AQ185" s="72">
        <f>'Рейтинговая таблица организаций'!BC185</f>
        <v>100</v>
      </c>
      <c r="AR185" s="72">
        <f>'Рейтинговая таблица организаций'!BD185</f>
        <v>100</v>
      </c>
      <c r="AS185" s="72">
        <f>'Рейтинговая таблица организаций'!BE185</f>
        <v>100</v>
      </c>
      <c r="AT185" s="72" t="str">
        <f t="shared" si="103"/>
        <v>1-274</v>
      </c>
      <c r="AU185" s="72">
        <f t="shared" si="85"/>
        <v>1</v>
      </c>
      <c r="AV185" s="72">
        <f t="shared" si="86"/>
        <v>274</v>
      </c>
      <c r="AW185" s="75" t="str">
        <f t="shared" si="104"/>
        <v>Кривошеинский район</v>
      </c>
      <c r="AX185" s="72">
        <f t="shared" si="105"/>
        <v>182</v>
      </c>
      <c r="AY185" s="72" t="str">
        <f t="shared" si="106"/>
        <v>Муниципальное бюджетное общеобразовательное учреждение "Володинская средняя общеобразовательная школа"</v>
      </c>
      <c r="AZ185" s="72">
        <f>'Рейтинговая таблица организаций'!BF185</f>
        <v>93.6</v>
      </c>
      <c r="BA185" s="72" t="str">
        <f t="shared" si="89"/>
        <v>147-173</v>
      </c>
      <c r="BB185" s="72">
        <f t="shared" si="87"/>
        <v>147</v>
      </c>
      <c r="BC185" s="72">
        <f t="shared" si="88"/>
        <v>27</v>
      </c>
    </row>
    <row r="186" spans="1:55">
      <c r="A186" s="72">
        <f>'бланки '!D188</f>
        <v>183</v>
      </c>
      <c r="B186" s="73" t="str">
        <f>'Рейтинговая таблица организаций'!B186</f>
        <v>Муниципальное бюджетное общеобразовательное учреждение "Иштанская основная общеобразовательная школа"</v>
      </c>
      <c r="C186" s="73" t="str">
        <f>'бланки '!A188</f>
        <v>Кривошеинский район</v>
      </c>
      <c r="D186" s="72">
        <f>'Рейтинговая таблица организаций'!C186</f>
        <v>18</v>
      </c>
      <c r="E186" s="72">
        <f t="shared" si="90"/>
        <v>183</v>
      </c>
      <c r="F186" s="72" t="str">
        <f t="shared" si="91"/>
        <v>Муниципальное бюджетное общеобразовательное учреждение "Иштанская основная общеобразовательная школа"</v>
      </c>
      <c r="G186" s="72">
        <f>'Рейтинговая таблица организаций'!Q186</f>
        <v>100</v>
      </c>
      <c r="H186" s="72">
        <f>'Рейтинговая таблица организаций'!R186</f>
        <v>100</v>
      </c>
      <c r="I186" s="72">
        <f>'Рейтинговая таблица организаций'!S186</f>
        <v>100</v>
      </c>
      <c r="J186" s="72">
        <f>'Рейтинговая таблица организаций'!T186</f>
        <v>100</v>
      </c>
      <c r="K186" s="72" t="str">
        <f t="shared" si="92"/>
        <v>1-274</v>
      </c>
      <c r="L186" s="72">
        <f t="shared" si="77"/>
        <v>1</v>
      </c>
      <c r="M186" s="72">
        <f t="shared" si="78"/>
        <v>274</v>
      </c>
      <c r="N186" s="72">
        <f t="shared" si="93"/>
        <v>183</v>
      </c>
      <c r="O186" s="72" t="str">
        <f t="shared" si="94"/>
        <v>Муниципальное бюджетное общеобразовательное учреждение "Иштанская основная общеобразовательная школа"</v>
      </c>
      <c r="P186" s="72">
        <f>'Рейтинговая таблица организаций'!Z186</f>
        <v>100</v>
      </c>
      <c r="Q186" s="72">
        <f>'Рейтинговая таблица организаций'!AB186</f>
        <v>100</v>
      </c>
      <c r="R186" s="72">
        <f>'Рейтинговая таблица организаций'!AC186</f>
        <v>100</v>
      </c>
      <c r="S186" s="72" t="str">
        <f t="shared" si="95"/>
        <v>1-274</v>
      </c>
      <c r="T186" s="72">
        <f t="shared" si="79"/>
        <v>1</v>
      </c>
      <c r="U186" s="72">
        <f t="shared" si="80"/>
        <v>274</v>
      </c>
      <c r="V186" s="72">
        <f t="shared" si="96"/>
        <v>183</v>
      </c>
      <c r="W186" s="72" t="str">
        <f t="shared" si="97"/>
        <v>Муниципальное бюджетное общеобразовательное учреждение "Иштанская основная общеобразовательная школа"</v>
      </c>
      <c r="X186" s="72">
        <f>'Рейтинговая таблица организаций'!AH186</f>
        <v>20</v>
      </c>
      <c r="Y186" s="72">
        <f>'Рейтинговая таблица организаций'!AI186</f>
        <v>60</v>
      </c>
      <c r="Z186" s="74">
        <f>'Рейтинговая таблица организаций'!AJ186</f>
        <v>100</v>
      </c>
      <c r="AA186" s="72">
        <f>'Рейтинговая таблица организаций'!AK186</f>
        <v>60</v>
      </c>
      <c r="AB186" s="72" t="str">
        <f t="shared" si="98"/>
        <v>222-245</v>
      </c>
      <c r="AC186" s="72">
        <f t="shared" si="81"/>
        <v>222</v>
      </c>
      <c r="AD186" s="72">
        <f t="shared" si="82"/>
        <v>24</v>
      </c>
      <c r="AE186" s="72">
        <f t="shared" si="99"/>
        <v>183</v>
      </c>
      <c r="AF186" s="72" t="str">
        <f t="shared" si="100"/>
        <v>Муниципальное бюджетное общеобразовательное учреждение "Иштанская основная общеобразовательная школа"</v>
      </c>
      <c r="AG186" s="72">
        <f>'Рейтинговая таблица организаций'!AR186</f>
        <v>100</v>
      </c>
      <c r="AH186" s="72">
        <f>'Рейтинговая таблица организаций'!AS186</f>
        <v>100</v>
      </c>
      <c r="AI186" s="72">
        <f>'Рейтинговая таблица организаций'!AT186</f>
        <v>100</v>
      </c>
      <c r="AJ186" s="72">
        <f>'Рейтинговая таблица организаций'!AU186</f>
        <v>100</v>
      </c>
      <c r="AK186" s="72" t="str">
        <f t="shared" si="101"/>
        <v>1-274</v>
      </c>
      <c r="AL186" s="72">
        <f t="shared" si="83"/>
        <v>1</v>
      </c>
      <c r="AM186" s="72">
        <f t="shared" si="84"/>
        <v>274</v>
      </c>
      <c r="AN186" s="72">
        <f>'бланки '!D188</f>
        <v>183</v>
      </c>
      <c r="AO186" s="72" t="str">
        <f t="shared" si="102"/>
        <v>Муниципальное бюджетное общеобразовательное учреждение "Иштанская основная общеобразовательная школа"</v>
      </c>
      <c r="AP186" s="72">
        <f>'Рейтинговая таблица организаций'!BB186</f>
        <v>100</v>
      </c>
      <c r="AQ186" s="72">
        <f>'Рейтинговая таблица организаций'!BC186</f>
        <v>100</v>
      </c>
      <c r="AR186" s="72">
        <f>'Рейтинговая таблица организаций'!BD186</f>
        <v>100</v>
      </c>
      <c r="AS186" s="72">
        <f>'Рейтинговая таблица организаций'!BE186</f>
        <v>100</v>
      </c>
      <c r="AT186" s="72" t="str">
        <f t="shared" si="103"/>
        <v>1-274</v>
      </c>
      <c r="AU186" s="72">
        <f t="shared" si="85"/>
        <v>1</v>
      </c>
      <c r="AV186" s="72">
        <f t="shared" si="86"/>
        <v>274</v>
      </c>
      <c r="AW186" s="75" t="str">
        <f t="shared" si="104"/>
        <v>Кривошеинский район</v>
      </c>
      <c r="AX186" s="72">
        <f t="shared" si="105"/>
        <v>183</v>
      </c>
      <c r="AY186" s="72" t="str">
        <f t="shared" si="106"/>
        <v>Муниципальное бюджетное общеобразовательное учреждение "Иштанская основная общеобразовательная школа"</v>
      </c>
      <c r="AZ186" s="72">
        <f>'Рейтинговая таблица организаций'!BF186</f>
        <v>92</v>
      </c>
      <c r="BA186" s="72" t="str">
        <f t="shared" si="89"/>
        <v>222-245</v>
      </c>
      <c r="BB186" s="72">
        <f t="shared" si="87"/>
        <v>222</v>
      </c>
      <c r="BC186" s="72">
        <f t="shared" si="88"/>
        <v>24</v>
      </c>
    </row>
    <row r="187" spans="1:55">
      <c r="A187" s="72">
        <f>'бланки '!D189</f>
        <v>184</v>
      </c>
      <c r="B187" s="73" t="str">
        <f>'Рейтинговая таблица организаций'!B187</f>
        <v>Муниципальное бюджетное общеобразовательное учреждение "Малиновская основная общеобразовательная школа"</v>
      </c>
      <c r="C187" s="73" t="str">
        <f>'бланки '!A189</f>
        <v>Кривошеинский район</v>
      </c>
      <c r="D187" s="72">
        <f>'Рейтинговая таблица организаций'!C187</f>
        <v>66</v>
      </c>
      <c r="E187" s="72">
        <f t="shared" si="90"/>
        <v>184</v>
      </c>
      <c r="F187" s="72" t="str">
        <f t="shared" si="91"/>
        <v>Муниципальное бюджетное общеобразовательное учреждение "Малиновская основная общеобразовательная школа"</v>
      </c>
      <c r="G187" s="72">
        <f>'Рейтинговая таблица организаций'!Q187</f>
        <v>100</v>
      </c>
      <c r="H187" s="72">
        <f>'Рейтинговая таблица организаций'!R187</f>
        <v>100</v>
      </c>
      <c r="I187" s="72">
        <f>'Рейтинговая таблица организаций'!S187</f>
        <v>100</v>
      </c>
      <c r="J187" s="72">
        <f>'Рейтинговая таблица организаций'!T187</f>
        <v>100</v>
      </c>
      <c r="K187" s="72" t="str">
        <f t="shared" si="92"/>
        <v>1-274</v>
      </c>
      <c r="L187" s="72">
        <f t="shared" si="77"/>
        <v>1</v>
      </c>
      <c r="M187" s="72">
        <f t="shared" si="78"/>
        <v>274</v>
      </c>
      <c r="N187" s="72">
        <f t="shared" si="93"/>
        <v>184</v>
      </c>
      <c r="O187" s="72" t="str">
        <f t="shared" si="94"/>
        <v>Муниципальное бюджетное общеобразовательное учреждение "Малиновская основная общеобразовательная школа"</v>
      </c>
      <c r="P187" s="72">
        <f>'Рейтинговая таблица организаций'!Z187</f>
        <v>100</v>
      </c>
      <c r="Q187" s="72">
        <f>'Рейтинговая таблица организаций'!AB187</f>
        <v>100</v>
      </c>
      <c r="R187" s="72">
        <f>'Рейтинговая таблица организаций'!AC187</f>
        <v>100</v>
      </c>
      <c r="S187" s="72" t="str">
        <f t="shared" si="95"/>
        <v>1-274</v>
      </c>
      <c r="T187" s="72">
        <f t="shared" si="79"/>
        <v>1</v>
      </c>
      <c r="U187" s="72">
        <f t="shared" si="80"/>
        <v>274</v>
      </c>
      <c r="V187" s="72">
        <f t="shared" si="96"/>
        <v>184</v>
      </c>
      <c r="W187" s="72" t="str">
        <f t="shared" si="97"/>
        <v>Муниципальное бюджетное общеобразовательное учреждение "Малиновская основная общеобразовательная школа"</v>
      </c>
      <c r="X187" s="72">
        <f>'Рейтинговая таблица организаций'!AH187</f>
        <v>20</v>
      </c>
      <c r="Y187" s="72">
        <f>'Рейтинговая таблица организаций'!AI187</f>
        <v>80</v>
      </c>
      <c r="Z187" s="74">
        <f>'Рейтинговая таблица организаций'!AJ187</f>
        <v>100</v>
      </c>
      <c r="AA187" s="72">
        <f>'Рейтинговая таблица организаций'!AK187</f>
        <v>68</v>
      </c>
      <c r="AB187" s="72" t="str">
        <f t="shared" si="98"/>
        <v>147-173</v>
      </c>
      <c r="AC187" s="72">
        <f t="shared" si="81"/>
        <v>147</v>
      </c>
      <c r="AD187" s="72">
        <f t="shared" si="82"/>
        <v>27</v>
      </c>
      <c r="AE187" s="72">
        <f t="shared" si="99"/>
        <v>184</v>
      </c>
      <c r="AF187" s="72" t="str">
        <f t="shared" si="100"/>
        <v>Муниципальное бюджетное общеобразовательное учреждение "Малиновская основная общеобразовательная школа"</v>
      </c>
      <c r="AG187" s="72">
        <f>'Рейтинговая таблица организаций'!AR187</f>
        <v>100</v>
      </c>
      <c r="AH187" s="72">
        <f>'Рейтинговая таблица организаций'!AS187</f>
        <v>100</v>
      </c>
      <c r="AI187" s="72">
        <f>'Рейтинговая таблица организаций'!AT187</f>
        <v>100</v>
      </c>
      <c r="AJ187" s="72">
        <f>'Рейтинговая таблица организаций'!AU187</f>
        <v>100</v>
      </c>
      <c r="AK187" s="72" t="str">
        <f t="shared" si="101"/>
        <v>1-274</v>
      </c>
      <c r="AL187" s="72">
        <f t="shared" si="83"/>
        <v>1</v>
      </c>
      <c r="AM187" s="72">
        <f t="shared" si="84"/>
        <v>274</v>
      </c>
      <c r="AN187" s="72">
        <f>'бланки '!D189</f>
        <v>184</v>
      </c>
      <c r="AO187" s="72" t="str">
        <f t="shared" si="102"/>
        <v>Муниципальное бюджетное общеобразовательное учреждение "Малиновская основная общеобразовательная школа"</v>
      </c>
      <c r="AP187" s="72">
        <f>'Рейтинговая таблица организаций'!BB187</f>
        <v>100</v>
      </c>
      <c r="AQ187" s="72">
        <f>'Рейтинговая таблица организаций'!BC187</f>
        <v>100</v>
      </c>
      <c r="AR187" s="72">
        <f>'Рейтинговая таблица организаций'!BD187</f>
        <v>100</v>
      </c>
      <c r="AS187" s="72">
        <f>'Рейтинговая таблица организаций'!BE187</f>
        <v>100</v>
      </c>
      <c r="AT187" s="72" t="str">
        <f t="shared" si="103"/>
        <v>1-274</v>
      </c>
      <c r="AU187" s="72">
        <f t="shared" si="85"/>
        <v>1</v>
      </c>
      <c r="AV187" s="72">
        <f t="shared" si="86"/>
        <v>274</v>
      </c>
      <c r="AW187" s="75" t="str">
        <f t="shared" si="104"/>
        <v>Кривошеинский район</v>
      </c>
      <c r="AX187" s="72">
        <f t="shared" si="105"/>
        <v>184</v>
      </c>
      <c r="AY187" s="72" t="str">
        <f t="shared" si="106"/>
        <v>Муниципальное бюджетное общеобразовательное учреждение "Малиновская основная общеобразовательная школа"</v>
      </c>
      <c r="AZ187" s="72">
        <f>'Рейтинговая таблица организаций'!BF187</f>
        <v>93.6</v>
      </c>
      <c r="BA187" s="72" t="str">
        <f t="shared" si="89"/>
        <v>147-173</v>
      </c>
      <c r="BB187" s="72">
        <f t="shared" si="87"/>
        <v>147</v>
      </c>
      <c r="BC187" s="72">
        <f t="shared" si="88"/>
        <v>27</v>
      </c>
    </row>
    <row r="188" spans="1:55">
      <c r="A188" s="72">
        <f>'бланки '!D190</f>
        <v>185</v>
      </c>
      <c r="B188" s="73" t="str">
        <f>'Рейтинговая таблица организаций'!B188</f>
        <v>Муниципальное автономное общеобразовательное учреждение "Тунгусовская средняя общеобразовательная школа"</v>
      </c>
      <c r="C188" s="73" t="str">
        <f>'бланки '!A190</f>
        <v>Молчановский район</v>
      </c>
      <c r="D188" s="72">
        <f>'Рейтинговая таблица организаций'!C188</f>
        <v>101</v>
      </c>
      <c r="E188" s="72">
        <f t="shared" si="90"/>
        <v>185</v>
      </c>
      <c r="F188" s="72" t="str">
        <f t="shared" si="91"/>
        <v>Муниципальное автономное общеобразовательное учреждение "Тунгусовская средняя общеобразовательная школа"</v>
      </c>
      <c r="G188" s="72">
        <f>'Рейтинговая таблица организаций'!Q188</f>
        <v>100</v>
      </c>
      <c r="H188" s="72">
        <f>'Рейтинговая таблица организаций'!R188</f>
        <v>100</v>
      </c>
      <c r="I188" s="72">
        <f>'Рейтинговая таблица организаций'!S188</f>
        <v>100</v>
      </c>
      <c r="J188" s="72">
        <f>'Рейтинговая таблица организаций'!T188</f>
        <v>100</v>
      </c>
      <c r="K188" s="72" t="str">
        <f t="shared" si="92"/>
        <v>1-274</v>
      </c>
      <c r="L188" s="72">
        <f t="shared" si="77"/>
        <v>1</v>
      </c>
      <c r="M188" s="72">
        <f t="shared" si="78"/>
        <v>274</v>
      </c>
      <c r="N188" s="72">
        <f t="shared" si="93"/>
        <v>185</v>
      </c>
      <c r="O188" s="72" t="str">
        <f t="shared" si="94"/>
        <v>Муниципальное автономное общеобразовательное учреждение "Тунгусовская средняя общеобразовательная школа"</v>
      </c>
      <c r="P188" s="72">
        <f>'Рейтинговая таблица организаций'!Z188</f>
        <v>100</v>
      </c>
      <c r="Q188" s="72">
        <f>'Рейтинговая таблица организаций'!AB188</f>
        <v>100</v>
      </c>
      <c r="R188" s="72">
        <f>'Рейтинговая таблица организаций'!AC188</f>
        <v>100</v>
      </c>
      <c r="S188" s="72" t="str">
        <f t="shared" si="95"/>
        <v>1-274</v>
      </c>
      <c r="T188" s="72">
        <f t="shared" si="79"/>
        <v>1</v>
      </c>
      <c r="U188" s="72">
        <f t="shared" si="80"/>
        <v>274</v>
      </c>
      <c r="V188" s="72">
        <f t="shared" si="96"/>
        <v>185</v>
      </c>
      <c r="W188" s="72" t="str">
        <f t="shared" si="97"/>
        <v>Муниципальное автономное общеобразовательное учреждение "Тунгусовская средняя общеобразовательная школа"</v>
      </c>
      <c r="X188" s="72">
        <f>'Рейтинговая таблица организаций'!AH188</f>
        <v>20</v>
      </c>
      <c r="Y188" s="72">
        <f>'Рейтинговая таблица организаций'!AI188</f>
        <v>80</v>
      </c>
      <c r="Z188" s="74">
        <f>'Рейтинговая таблица организаций'!AJ188</f>
        <v>100</v>
      </c>
      <c r="AA188" s="72">
        <f>'Рейтинговая таблица организаций'!AK188</f>
        <v>68</v>
      </c>
      <c r="AB188" s="72" t="str">
        <f t="shared" si="98"/>
        <v>147-173</v>
      </c>
      <c r="AC188" s="72">
        <f t="shared" si="81"/>
        <v>147</v>
      </c>
      <c r="AD188" s="72">
        <f t="shared" si="82"/>
        <v>27</v>
      </c>
      <c r="AE188" s="72">
        <f t="shared" si="99"/>
        <v>185</v>
      </c>
      <c r="AF188" s="72" t="str">
        <f t="shared" si="100"/>
        <v>Муниципальное автономное общеобразовательное учреждение "Тунгусовская средняя общеобразовательная школа"</v>
      </c>
      <c r="AG188" s="72">
        <f>'Рейтинговая таблица организаций'!AR188</f>
        <v>100</v>
      </c>
      <c r="AH188" s="72">
        <f>'Рейтинговая таблица организаций'!AS188</f>
        <v>100</v>
      </c>
      <c r="AI188" s="72">
        <f>'Рейтинговая таблица организаций'!AT188</f>
        <v>100</v>
      </c>
      <c r="AJ188" s="72">
        <f>'Рейтинговая таблица организаций'!AU188</f>
        <v>100</v>
      </c>
      <c r="AK188" s="72" t="str">
        <f t="shared" si="101"/>
        <v>1-274</v>
      </c>
      <c r="AL188" s="72">
        <f t="shared" si="83"/>
        <v>1</v>
      </c>
      <c r="AM188" s="72">
        <f t="shared" si="84"/>
        <v>274</v>
      </c>
      <c r="AN188" s="72">
        <f>'бланки '!D190</f>
        <v>185</v>
      </c>
      <c r="AO188" s="72" t="str">
        <f t="shared" si="102"/>
        <v>Муниципальное автономное общеобразовательное учреждение "Тунгусовская средняя общеобразовательная школа"</v>
      </c>
      <c r="AP188" s="72">
        <f>'Рейтинговая таблица организаций'!BB188</f>
        <v>100</v>
      </c>
      <c r="AQ188" s="72">
        <f>'Рейтинговая таблица организаций'!BC188</f>
        <v>100</v>
      </c>
      <c r="AR188" s="72">
        <f>'Рейтинговая таблица организаций'!BD188</f>
        <v>100</v>
      </c>
      <c r="AS188" s="72">
        <f>'Рейтинговая таблица организаций'!BE188</f>
        <v>100</v>
      </c>
      <c r="AT188" s="72" t="str">
        <f t="shared" si="103"/>
        <v>1-274</v>
      </c>
      <c r="AU188" s="72">
        <f t="shared" si="85"/>
        <v>1</v>
      </c>
      <c r="AV188" s="72">
        <f t="shared" si="86"/>
        <v>274</v>
      </c>
      <c r="AW188" s="75" t="str">
        <f t="shared" si="104"/>
        <v>Молчановский район</v>
      </c>
      <c r="AX188" s="72">
        <f t="shared" si="105"/>
        <v>185</v>
      </c>
      <c r="AY188" s="72" t="str">
        <f t="shared" si="106"/>
        <v>Муниципальное автономное общеобразовательное учреждение "Тунгусовская средняя общеобразовательная школа"</v>
      </c>
      <c r="AZ188" s="72">
        <f>'Рейтинговая таблица организаций'!BF188</f>
        <v>93.6</v>
      </c>
      <c r="BA188" s="72" t="str">
        <f t="shared" si="89"/>
        <v>147-173</v>
      </c>
      <c r="BB188" s="72">
        <f t="shared" si="87"/>
        <v>147</v>
      </c>
      <c r="BC188" s="72">
        <f t="shared" si="88"/>
        <v>27</v>
      </c>
    </row>
    <row r="189" spans="1:55">
      <c r="A189" s="72">
        <f>'бланки '!D191</f>
        <v>186</v>
      </c>
      <c r="B189" s="73" t="str">
        <f>'Рейтинговая таблица организаций'!B189</f>
        <v>Муниципальное бюджетное общеобразовательное учреждение "Могочинская средняя общеобразовательная школа имени А.С. Пушкина"</v>
      </c>
      <c r="C189" s="73" t="str">
        <f>'бланки '!A191</f>
        <v>Молчановский район</v>
      </c>
      <c r="D189" s="72">
        <f>'Рейтинговая таблица организаций'!C189</f>
        <v>144</v>
      </c>
      <c r="E189" s="72">
        <f t="shared" si="90"/>
        <v>186</v>
      </c>
      <c r="F189" s="72" t="str">
        <f t="shared" si="91"/>
        <v>Муниципальное бюджетное общеобразовательное учреждение "Могочинская средняя общеобразовательная школа имени А.С. Пушкина"</v>
      </c>
      <c r="G189" s="72">
        <f>'Рейтинговая таблица организаций'!Q189</f>
        <v>100</v>
      </c>
      <c r="H189" s="72">
        <f>'Рейтинговая таблица организаций'!R189</f>
        <v>100</v>
      </c>
      <c r="I189" s="72">
        <f>'Рейтинговая таблица организаций'!S189</f>
        <v>100</v>
      </c>
      <c r="J189" s="72">
        <f>'Рейтинговая таблица организаций'!T189</f>
        <v>100</v>
      </c>
      <c r="K189" s="72" t="str">
        <f t="shared" si="92"/>
        <v>1-274</v>
      </c>
      <c r="L189" s="72">
        <f t="shared" si="77"/>
        <v>1</v>
      </c>
      <c r="M189" s="72">
        <f t="shared" si="78"/>
        <v>274</v>
      </c>
      <c r="N189" s="72">
        <f t="shared" si="93"/>
        <v>186</v>
      </c>
      <c r="O189" s="72" t="str">
        <f t="shared" si="94"/>
        <v>Муниципальное бюджетное общеобразовательное учреждение "Могочинская средняя общеобразовательная школа имени А.С. Пушкина"</v>
      </c>
      <c r="P189" s="72">
        <f>'Рейтинговая таблица организаций'!Z189</f>
        <v>100</v>
      </c>
      <c r="Q189" s="72">
        <f>'Рейтинговая таблица организаций'!AB189</f>
        <v>100</v>
      </c>
      <c r="R189" s="72">
        <f>'Рейтинговая таблица организаций'!AC189</f>
        <v>100</v>
      </c>
      <c r="S189" s="72" t="str">
        <f t="shared" si="95"/>
        <v>1-274</v>
      </c>
      <c r="T189" s="72">
        <f t="shared" si="79"/>
        <v>1</v>
      </c>
      <c r="U189" s="72">
        <f t="shared" si="80"/>
        <v>274</v>
      </c>
      <c r="V189" s="72">
        <f t="shared" si="96"/>
        <v>186</v>
      </c>
      <c r="W189" s="72" t="str">
        <f t="shared" si="97"/>
        <v>Муниципальное бюджетное общеобразовательное учреждение "Могочинская средняя общеобразовательная школа имени А.С. Пушкина"</v>
      </c>
      <c r="X189" s="72">
        <f>'Рейтинговая таблица организаций'!AH189</f>
        <v>20</v>
      </c>
      <c r="Y189" s="72">
        <f>'Рейтинговая таблица организаций'!AI189</f>
        <v>100</v>
      </c>
      <c r="Z189" s="74">
        <f>'Рейтинговая таблица организаций'!AJ189</f>
        <v>100</v>
      </c>
      <c r="AA189" s="72">
        <f>'Рейтинговая таблица организаций'!AK189</f>
        <v>76</v>
      </c>
      <c r="AB189" s="72" t="str">
        <f t="shared" si="98"/>
        <v>97-107</v>
      </c>
      <c r="AC189" s="72">
        <f t="shared" si="81"/>
        <v>97</v>
      </c>
      <c r="AD189" s="72">
        <f t="shared" si="82"/>
        <v>11</v>
      </c>
      <c r="AE189" s="72">
        <f t="shared" si="99"/>
        <v>186</v>
      </c>
      <c r="AF189" s="72" t="str">
        <f t="shared" si="100"/>
        <v>Муниципальное бюджетное общеобразовательное учреждение "Могочинская средняя общеобразовательная школа имени А.С. Пушкина"</v>
      </c>
      <c r="AG189" s="72">
        <f>'Рейтинговая таблица организаций'!AR189</f>
        <v>100</v>
      </c>
      <c r="AH189" s="72">
        <f>'Рейтинговая таблица организаций'!AS189</f>
        <v>100</v>
      </c>
      <c r="AI189" s="72">
        <f>'Рейтинговая таблица организаций'!AT189</f>
        <v>100</v>
      </c>
      <c r="AJ189" s="72">
        <f>'Рейтинговая таблица организаций'!AU189</f>
        <v>100</v>
      </c>
      <c r="AK189" s="72" t="str">
        <f t="shared" si="101"/>
        <v>1-274</v>
      </c>
      <c r="AL189" s="72">
        <f t="shared" si="83"/>
        <v>1</v>
      </c>
      <c r="AM189" s="72">
        <f t="shared" si="84"/>
        <v>274</v>
      </c>
      <c r="AN189" s="72">
        <f>'бланки '!D191</f>
        <v>186</v>
      </c>
      <c r="AO189" s="72" t="str">
        <f t="shared" si="102"/>
        <v>Муниципальное бюджетное общеобразовательное учреждение "Могочинская средняя общеобразовательная школа имени А.С. Пушкина"</v>
      </c>
      <c r="AP189" s="72">
        <f>'Рейтинговая таблица организаций'!BB189</f>
        <v>100</v>
      </c>
      <c r="AQ189" s="72">
        <f>'Рейтинговая таблица организаций'!BC189</f>
        <v>100</v>
      </c>
      <c r="AR189" s="72">
        <f>'Рейтинговая таблица организаций'!BD189</f>
        <v>100</v>
      </c>
      <c r="AS189" s="72">
        <f>'Рейтинговая таблица организаций'!BE189</f>
        <v>100</v>
      </c>
      <c r="AT189" s="72" t="str">
        <f t="shared" si="103"/>
        <v>1-274</v>
      </c>
      <c r="AU189" s="72">
        <f t="shared" si="85"/>
        <v>1</v>
      </c>
      <c r="AV189" s="72">
        <f t="shared" si="86"/>
        <v>274</v>
      </c>
      <c r="AW189" s="75" t="str">
        <f t="shared" si="104"/>
        <v>Молчановский район</v>
      </c>
      <c r="AX189" s="72">
        <f t="shared" si="105"/>
        <v>186</v>
      </c>
      <c r="AY189" s="72" t="str">
        <f t="shared" si="106"/>
        <v>Муниципальное бюджетное общеобразовательное учреждение "Могочинская средняя общеобразовательная школа имени А.С. Пушкина"</v>
      </c>
      <c r="AZ189" s="72">
        <f>'Рейтинговая таблица организаций'!BF189</f>
        <v>95.2</v>
      </c>
      <c r="BA189" s="72" t="str">
        <f t="shared" si="89"/>
        <v>97-107</v>
      </c>
      <c r="BB189" s="72">
        <f t="shared" si="87"/>
        <v>97</v>
      </c>
      <c r="BC189" s="72">
        <f t="shared" si="88"/>
        <v>11</v>
      </c>
    </row>
    <row r="190" spans="1:55">
      <c r="A190" s="72">
        <f>'бланки '!D192</f>
        <v>187</v>
      </c>
      <c r="B190" s="73" t="str">
        <f>'Рейтинговая таблица организаций'!B190</f>
        <v>Муниципальное автономное общеобразовательное учреждение "Молчановская средняя общеобразовательная школа №1"</v>
      </c>
      <c r="C190" s="73" t="str">
        <f>'бланки '!A192</f>
        <v>Молчановский район</v>
      </c>
      <c r="D190" s="72">
        <f>'Рейтинговая таблица организаций'!C190</f>
        <v>291</v>
      </c>
      <c r="E190" s="72">
        <f t="shared" si="90"/>
        <v>187</v>
      </c>
      <c r="F190" s="72" t="str">
        <f t="shared" si="91"/>
        <v>Муниципальное автономное общеобразовательное учреждение "Молчановская средняя общеобразовательная школа №1"</v>
      </c>
      <c r="G190" s="72">
        <f>'Рейтинговая таблица организаций'!Q190</f>
        <v>100</v>
      </c>
      <c r="H190" s="72">
        <f>'Рейтинговая таблица организаций'!R190</f>
        <v>100</v>
      </c>
      <c r="I190" s="72">
        <f>'Рейтинговая таблица организаций'!S190</f>
        <v>100</v>
      </c>
      <c r="J190" s="72">
        <f>'Рейтинговая таблица организаций'!T190</f>
        <v>100</v>
      </c>
      <c r="K190" s="72" t="str">
        <f t="shared" si="92"/>
        <v>1-274</v>
      </c>
      <c r="L190" s="72">
        <f t="shared" si="77"/>
        <v>1</v>
      </c>
      <c r="M190" s="72">
        <f t="shared" si="78"/>
        <v>274</v>
      </c>
      <c r="N190" s="72">
        <f t="shared" si="93"/>
        <v>187</v>
      </c>
      <c r="O190" s="72" t="str">
        <f t="shared" si="94"/>
        <v>Муниципальное автономное общеобразовательное учреждение "Молчановская средняя общеобразовательная школа №1"</v>
      </c>
      <c r="P190" s="72">
        <f>'Рейтинговая таблица организаций'!Z190</f>
        <v>100</v>
      </c>
      <c r="Q190" s="72">
        <f>'Рейтинговая таблица организаций'!AB190</f>
        <v>100</v>
      </c>
      <c r="R190" s="72">
        <f>'Рейтинговая таблица организаций'!AC190</f>
        <v>100</v>
      </c>
      <c r="S190" s="72" t="str">
        <f t="shared" si="95"/>
        <v>1-274</v>
      </c>
      <c r="T190" s="72">
        <f t="shared" si="79"/>
        <v>1</v>
      </c>
      <c r="U190" s="72">
        <f t="shared" si="80"/>
        <v>274</v>
      </c>
      <c r="V190" s="72">
        <f t="shared" si="96"/>
        <v>187</v>
      </c>
      <c r="W190" s="72" t="str">
        <f t="shared" si="97"/>
        <v>Муниципальное автономное общеобразовательное учреждение "Молчановская средняя общеобразовательная школа №1"</v>
      </c>
      <c r="X190" s="72">
        <f>'Рейтинговая таблица организаций'!AH190</f>
        <v>80</v>
      </c>
      <c r="Y190" s="72">
        <f>'Рейтинговая таблица организаций'!AI190</f>
        <v>80</v>
      </c>
      <c r="Z190" s="74">
        <f>'Рейтинговая таблица организаций'!AJ190</f>
        <v>100</v>
      </c>
      <c r="AA190" s="72">
        <f>'Рейтинговая таблица организаций'!AK190</f>
        <v>86</v>
      </c>
      <c r="AB190" s="72" t="str">
        <f t="shared" si="98"/>
        <v>44-48</v>
      </c>
      <c r="AC190" s="72">
        <f t="shared" si="81"/>
        <v>44</v>
      </c>
      <c r="AD190" s="72">
        <f t="shared" si="82"/>
        <v>5</v>
      </c>
      <c r="AE190" s="72">
        <f t="shared" si="99"/>
        <v>187</v>
      </c>
      <c r="AF190" s="72" t="str">
        <f t="shared" si="100"/>
        <v>Муниципальное автономное общеобразовательное учреждение "Молчановская средняя общеобразовательная школа №1"</v>
      </c>
      <c r="AG190" s="72">
        <f>'Рейтинговая таблица организаций'!AR190</f>
        <v>100</v>
      </c>
      <c r="AH190" s="72">
        <f>'Рейтинговая таблица организаций'!AS190</f>
        <v>100</v>
      </c>
      <c r="AI190" s="72">
        <f>'Рейтинговая таблица организаций'!AT190</f>
        <v>100</v>
      </c>
      <c r="AJ190" s="72">
        <f>'Рейтинговая таблица организаций'!AU190</f>
        <v>100</v>
      </c>
      <c r="AK190" s="72" t="str">
        <f t="shared" si="101"/>
        <v>1-274</v>
      </c>
      <c r="AL190" s="72">
        <f t="shared" si="83"/>
        <v>1</v>
      </c>
      <c r="AM190" s="72">
        <f t="shared" si="84"/>
        <v>274</v>
      </c>
      <c r="AN190" s="72">
        <f>'бланки '!D192</f>
        <v>187</v>
      </c>
      <c r="AO190" s="72" t="str">
        <f t="shared" si="102"/>
        <v>Муниципальное автономное общеобразовательное учреждение "Молчановская средняя общеобразовательная школа №1"</v>
      </c>
      <c r="AP190" s="72">
        <f>'Рейтинговая таблица организаций'!BB190</f>
        <v>100</v>
      </c>
      <c r="AQ190" s="72">
        <f>'Рейтинговая таблица организаций'!BC190</f>
        <v>100</v>
      </c>
      <c r="AR190" s="72">
        <f>'Рейтинговая таблица организаций'!BD190</f>
        <v>100</v>
      </c>
      <c r="AS190" s="72">
        <f>'Рейтинговая таблица организаций'!BE190</f>
        <v>100</v>
      </c>
      <c r="AT190" s="72" t="str">
        <f t="shared" si="103"/>
        <v>1-274</v>
      </c>
      <c r="AU190" s="72">
        <f t="shared" si="85"/>
        <v>1</v>
      </c>
      <c r="AV190" s="72">
        <f t="shared" si="86"/>
        <v>274</v>
      </c>
      <c r="AW190" s="75" t="str">
        <f t="shared" si="104"/>
        <v>Молчановский район</v>
      </c>
      <c r="AX190" s="72">
        <f t="shared" si="105"/>
        <v>187</v>
      </c>
      <c r="AY190" s="72" t="str">
        <f t="shared" si="106"/>
        <v>Муниципальное автономное общеобразовательное учреждение "Молчановская средняя общеобразовательная школа №1"</v>
      </c>
      <c r="AZ190" s="72">
        <f>'Рейтинговая таблица организаций'!BF190</f>
        <v>97.2</v>
      </c>
      <c r="BA190" s="72" t="str">
        <f t="shared" si="89"/>
        <v>44-48</v>
      </c>
      <c r="BB190" s="72">
        <f t="shared" si="87"/>
        <v>44</v>
      </c>
      <c r="BC190" s="72">
        <f t="shared" si="88"/>
        <v>5</v>
      </c>
    </row>
    <row r="191" spans="1:55">
      <c r="A191" s="72">
        <f>'бланки '!D193</f>
        <v>188</v>
      </c>
      <c r="B191" s="73" t="str">
        <f>'Рейтинговая таблица организаций'!B191</f>
        <v>Муниципальное автономное общеобразовательное учреждение "Суйгинская средняя общеобразовательная школа"</v>
      </c>
      <c r="C191" s="73" t="str">
        <f>'бланки '!A193</f>
        <v>Молчановский район</v>
      </c>
      <c r="D191" s="72">
        <f>'Рейтинговая таблица организаций'!C191</f>
        <v>30</v>
      </c>
      <c r="E191" s="72">
        <f t="shared" si="90"/>
        <v>188</v>
      </c>
      <c r="F191" s="72" t="str">
        <f t="shared" si="91"/>
        <v>Муниципальное автономное общеобразовательное учреждение "Суйгинская средняя общеобразовательная школа"</v>
      </c>
      <c r="G191" s="72">
        <f>'Рейтинговая таблица организаций'!Q191</f>
        <v>100</v>
      </c>
      <c r="H191" s="72">
        <f>'Рейтинговая таблица организаций'!R191</f>
        <v>100</v>
      </c>
      <c r="I191" s="72">
        <f>'Рейтинговая таблица организаций'!S191</f>
        <v>100</v>
      </c>
      <c r="J191" s="72">
        <f>'Рейтинговая таблица организаций'!T191</f>
        <v>100</v>
      </c>
      <c r="K191" s="72" t="str">
        <f t="shared" si="92"/>
        <v>1-274</v>
      </c>
      <c r="L191" s="72">
        <f t="shared" si="77"/>
        <v>1</v>
      </c>
      <c r="M191" s="72">
        <f t="shared" si="78"/>
        <v>274</v>
      </c>
      <c r="N191" s="72">
        <f t="shared" si="93"/>
        <v>188</v>
      </c>
      <c r="O191" s="72" t="str">
        <f t="shared" si="94"/>
        <v>Муниципальное автономное общеобразовательное учреждение "Суйгинская средняя общеобразовательная школа"</v>
      </c>
      <c r="P191" s="72">
        <f>'Рейтинговая таблица организаций'!Z191</f>
        <v>100</v>
      </c>
      <c r="Q191" s="72">
        <f>'Рейтинговая таблица организаций'!AB191</f>
        <v>100</v>
      </c>
      <c r="R191" s="72">
        <f>'Рейтинговая таблица организаций'!AC191</f>
        <v>100</v>
      </c>
      <c r="S191" s="72" t="str">
        <f t="shared" si="95"/>
        <v>1-274</v>
      </c>
      <c r="T191" s="72">
        <f t="shared" si="79"/>
        <v>1</v>
      </c>
      <c r="U191" s="72">
        <f t="shared" si="80"/>
        <v>274</v>
      </c>
      <c r="V191" s="72">
        <f t="shared" si="96"/>
        <v>188</v>
      </c>
      <c r="W191" s="72" t="str">
        <f t="shared" si="97"/>
        <v>Муниципальное автономное общеобразовательное учреждение "Суйгинская средняя общеобразовательная школа"</v>
      </c>
      <c r="X191" s="72">
        <f>'Рейтинговая таблица организаций'!AH191</f>
        <v>40</v>
      </c>
      <c r="Y191" s="72">
        <f>'Рейтинговая таблица организаций'!AI191</f>
        <v>100</v>
      </c>
      <c r="Z191" s="74">
        <f>'Рейтинговая таблица организаций'!AJ191</f>
        <v>100</v>
      </c>
      <c r="AA191" s="72">
        <f>'Рейтинговая таблица организаций'!AK191</f>
        <v>82</v>
      </c>
      <c r="AB191" s="72" t="str">
        <f t="shared" si="98"/>
        <v>49-66</v>
      </c>
      <c r="AC191" s="72">
        <f t="shared" si="81"/>
        <v>49</v>
      </c>
      <c r="AD191" s="72">
        <f t="shared" si="82"/>
        <v>18</v>
      </c>
      <c r="AE191" s="72">
        <f t="shared" si="99"/>
        <v>188</v>
      </c>
      <c r="AF191" s="72" t="str">
        <f t="shared" si="100"/>
        <v>Муниципальное автономное общеобразовательное учреждение "Суйгинская средняя общеобразовательная школа"</v>
      </c>
      <c r="AG191" s="72">
        <f>'Рейтинговая таблица организаций'!AR191</f>
        <v>100</v>
      </c>
      <c r="AH191" s="72">
        <f>'Рейтинговая таблица организаций'!AS191</f>
        <v>100</v>
      </c>
      <c r="AI191" s="72">
        <f>'Рейтинговая таблица организаций'!AT191</f>
        <v>100</v>
      </c>
      <c r="AJ191" s="72">
        <f>'Рейтинговая таблица организаций'!AU191</f>
        <v>100</v>
      </c>
      <c r="AK191" s="72" t="str">
        <f t="shared" si="101"/>
        <v>1-274</v>
      </c>
      <c r="AL191" s="72">
        <f t="shared" si="83"/>
        <v>1</v>
      </c>
      <c r="AM191" s="72">
        <f t="shared" si="84"/>
        <v>274</v>
      </c>
      <c r="AN191" s="72">
        <f>'бланки '!D193</f>
        <v>188</v>
      </c>
      <c r="AO191" s="72" t="str">
        <f t="shared" si="102"/>
        <v>Муниципальное автономное общеобразовательное учреждение "Суйгинская средняя общеобразовательная школа"</v>
      </c>
      <c r="AP191" s="72">
        <f>'Рейтинговая таблица организаций'!BB191</f>
        <v>100</v>
      </c>
      <c r="AQ191" s="72">
        <f>'Рейтинговая таблица организаций'!BC191</f>
        <v>100</v>
      </c>
      <c r="AR191" s="72">
        <f>'Рейтинговая таблица организаций'!BD191</f>
        <v>100</v>
      </c>
      <c r="AS191" s="72">
        <f>'Рейтинговая таблица организаций'!BE191</f>
        <v>100</v>
      </c>
      <c r="AT191" s="72" t="str">
        <f t="shared" si="103"/>
        <v>1-274</v>
      </c>
      <c r="AU191" s="72">
        <f t="shared" si="85"/>
        <v>1</v>
      </c>
      <c r="AV191" s="72">
        <f t="shared" si="86"/>
        <v>274</v>
      </c>
      <c r="AW191" s="75" t="str">
        <f t="shared" si="104"/>
        <v>Молчановский район</v>
      </c>
      <c r="AX191" s="72">
        <f t="shared" si="105"/>
        <v>188</v>
      </c>
      <c r="AY191" s="72" t="str">
        <f t="shared" si="106"/>
        <v>Муниципальное автономное общеобразовательное учреждение "Суйгинская средняя общеобразовательная школа"</v>
      </c>
      <c r="AZ191" s="72">
        <f>'Рейтинговая таблица организаций'!BF191</f>
        <v>96.4</v>
      </c>
      <c r="BA191" s="72" t="str">
        <f t="shared" si="89"/>
        <v>49-66</v>
      </c>
      <c r="BB191" s="72">
        <f t="shared" si="87"/>
        <v>49</v>
      </c>
      <c r="BC191" s="72">
        <f t="shared" si="88"/>
        <v>18</v>
      </c>
    </row>
    <row r="192" spans="1:55">
      <c r="A192" s="72">
        <f>'бланки '!D194</f>
        <v>189</v>
      </c>
      <c r="B192" s="73" t="str">
        <f>'Рейтинговая таблица организаций'!B192</f>
        <v>Муниципальное автономное общеобразовательное учреждение "Молчановская средняя общеобразовательная школа № 2"</v>
      </c>
      <c r="C192" s="73" t="str">
        <f>'бланки '!A194</f>
        <v>Молчановский район</v>
      </c>
      <c r="D192" s="72">
        <f>'Рейтинговая таблица организаций'!C192</f>
        <v>181</v>
      </c>
      <c r="E192" s="72">
        <f t="shared" si="90"/>
        <v>189</v>
      </c>
      <c r="F192" s="72" t="str">
        <f t="shared" si="91"/>
        <v>Муниципальное автономное общеобразовательное учреждение "Молчановская средняя общеобразовательная школа № 2"</v>
      </c>
      <c r="G192" s="72">
        <f>'Рейтинговая таблица организаций'!Q192</f>
        <v>100</v>
      </c>
      <c r="H192" s="72">
        <f>'Рейтинговая таблица организаций'!R192</f>
        <v>100</v>
      </c>
      <c r="I192" s="72">
        <f>'Рейтинговая таблица организаций'!S192</f>
        <v>100</v>
      </c>
      <c r="J192" s="72">
        <f>'Рейтинговая таблица организаций'!T192</f>
        <v>100</v>
      </c>
      <c r="K192" s="72" t="str">
        <f t="shared" si="92"/>
        <v>1-274</v>
      </c>
      <c r="L192" s="72">
        <f t="shared" si="77"/>
        <v>1</v>
      </c>
      <c r="M192" s="72">
        <f t="shared" si="78"/>
        <v>274</v>
      </c>
      <c r="N192" s="72">
        <f t="shared" si="93"/>
        <v>189</v>
      </c>
      <c r="O192" s="72" t="str">
        <f t="shared" si="94"/>
        <v>Муниципальное автономное общеобразовательное учреждение "Молчановская средняя общеобразовательная школа № 2"</v>
      </c>
      <c r="P192" s="72">
        <f>'Рейтинговая таблица организаций'!Z192</f>
        <v>100</v>
      </c>
      <c r="Q192" s="72">
        <f>'Рейтинговая таблица организаций'!AB192</f>
        <v>100</v>
      </c>
      <c r="R192" s="72">
        <f>'Рейтинговая таблица организаций'!AC192</f>
        <v>100</v>
      </c>
      <c r="S192" s="72" t="str">
        <f t="shared" si="95"/>
        <v>1-274</v>
      </c>
      <c r="T192" s="72">
        <f t="shared" si="79"/>
        <v>1</v>
      </c>
      <c r="U192" s="72">
        <f t="shared" si="80"/>
        <v>274</v>
      </c>
      <c r="V192" s="72">
        <f t="shared" si="96"/>
        <v>189</v>
      </c>
      <c r="W192" s="72" t="str">
        <f t="shared" si="97"/>
        <v>Муниципальное автономное общеобразовательное учреждение "Молчановская средняя общеобразовательная школа № 2"</v>
      </c>
      <c r="X192" s="72">
        <f>'Рейтинговая таблица организаций'!AH192</f>
        <v>20</v>
      </c>
      <c r="Y192" s="72">
        <f>'Рейтинговая таблица организаций'!AI192</f>
        <v>100</v>
      </c>
      <c r="Z192" s="74">
        <f>'Рейтинговая таблица организаций'!AJ192</f>
        <v>100</v>
      </c>
      <c r="AA192" s="72">
        <f>'Рейтинговая таблица организаций'!AK192</f>
        <v>76</v>
      </c>
      <c r="AB192" s="72" t="str">
        <f t="shared" si="98"/>
        <v>97-107</v>
      </c>
      <c r="AC192" s="72">
        <f t="shared" si="81"/>
        <v>97</v>
      </c>
      <c r="AD192" s="72">
        <f t="shared" si="82"/>
        <v>11</v>
      </c>
      <c r="AE192" s="72">
        <f t="shared" si="99"/>
        <v>189</v>
      </c>
      <c r="AF192" s="72" t="str">
        <f t="shared" si="100"/>
        <v>Муниципальное автономное общеобразовательное учреждение "Молчановская средняя общеобразовательная школа № 2"</v>
      </c>
      <c r="AG192" s="72">
        <f>'Рейтинговая таблица организаций'!AR192</f>
        <v>100</v>
      </c>
      <c r="AH192" s="72">
        <f>'Рейтинговая таблица организаций'!AS192</f>
        <v>100</v>
      </c>
      <c r="AI192" s="72">
        <f>'Рейтинговая таблица организаций'!AT192</f>
        <v>100</v>
      </c>
      <c r="AJ192" s="72">
        <f>'Рейтинговая таблица организаций'!AU192</f>
        <v>100</v>
      </c>
      <c r="AK192" s="72" t="str">
        <f t="shared" si="101"/>
        <v>1-274</v>
      </c>
      <c r="AL192" s="72">
        <f t="shared" si="83"/>
        <v>1</v>
      </c>
      <c r="AM192" s="72">
        <f t="shared" si="84"/>
        <v>274</v>
      </c>
      <c r="AN192" s="72">
        <f>'бланки '!D194</f>
        <v>189</v>
      </c>
      <c r="AO192" s="72" t="str">
        <f t="shared" si="102"/>
        <v>Муниципальное автономное общеобразовательное учреждение "Молчановская средняя общеобразовательная школа № 2"</v>
      </c>
      <c r="AP192" s="72">
        <f>'Рейтинговая таблица организаций'!BB192</f>
        <v>100</v>
      </c>
      <c r="AQ192" s="72">
        <f>'Рейтинговая таблица организаций'!BC192</f>
        <v>100</v>
      </c>
      <c r="AR192" s="72">
        <f>'Рейтинговая таблица организаций'!BD192</f>
        <v>100</v>
      </c>
      <c r="AS192" s="72">
        <f>'Рейтинговая таблица организаций'!BE192</f>
        <v>100</v>
      </c>
      <c r="AT192" s="72" t="str">
        <f t="shared" si="103"/>
        <v>1-274</v>
      </c>
      <c r="AU192" s="72">
        <f t="shared" si="85"/>
        <v>1</v>
      </c>
      <c r="AV192" s="72">
        <f t="shared" si="86"/>
        <v>274</v>
      </c>
      <c r="AW192" s="75" t="str">
        <f t="shared" si="104"/>
        <v>Молчановский район</v>
      </c>
      <c r="AX192" s="72">
        <f t="shared" si="105"/>
        <v>189</v>
      </c>
      <c r="AY192" s="72" t="str">
        <f t="shared" si="106"/>
        <v>Муниципальное автономное общеобразовательное учреждение "Молчановская средняя общеобразовательная школа № 2"</v>
      </c>
      <c r="AZ192" s="72">
        <f>'Рейтинговая таблица организаций'!BF192</f>
        <v>95.2</v>
      </c>
      <c r="BA192" s="72" t="str">
        <f t="shared" si="89"/>
        <v>97-107</v>
      </c>
      <c r="BB192" s="72">
        <f t="shared" si="87"/>
        <v>97</v>
      </c>
      <c r="BC192" s="72">
        <f t="shared" si="88"/>
        <v>11</v>
      </c>
    </row>
    <row r="193" spans="1:55">
      <c r="A193" s="72">
        <f>'бланки '!D195</f>
        <v>190</v>
      </c>
      <c r="B193" s="73" t="str">
        <f>'Рейтинговая таблица организаций'!B193</f>
        <v>Муниципальное бюджетное общеобразовательное учреждение "Сарафановская средняя общеобразовательная школа"</v>
      </c>
      <c r="C193" s="73" t="str">
        <f>'бланки '!A195</f>
        <v>Молчановский район</v>
      </c>
      <c r="D193" s="72">
        <f>'Рейтинговая таблица организаций'!C193</f>
        <v>33</v>
      </c>
      <c r="E193" s="72">
        <f t="shared" si="90"/>
        <v>190</v>
      </c>
      <c r="F193" s="72" t="str">
        <f t="shared" si="91"/>
        <v>Муниципальное бюджетное общеобразовательное учреждение "Сарафановская средняя общеобразовательная школа"</v>
      </c>
      <c r="G193" s="72">
        <f>'Рейтинговая таблица организаций'!Q193</f>
        <v>100</v>
      </c>
      <c r="H193" s="72">
        <f>'Рейтинговая таблица организаций'!R193</f>
        <v>100</v>
      </c>
      <c r="I193" s="72">
        <f>'Рейтинговая таблица организаций'!S193</f>
        <v>100</v>
      </c>
      <c r="J193" s="72">
        <f>'Рейтинговая таблица организаций'!T193</f>
        <v>100</v>
      </c>
      <c r="K193" s="72" t="str">
        <f t="shared" si="92"/>
        <v>1-274</v>
      </c>
      <c r="L193" s="72">
        <f t="shared" si="77"/>
        <v>1</v>
      </c>
      <c r="M193" s="72">
        <f t="shared" si="78"/>
        <v>274</v>
      </c>
      <c r="N193" s="72">
        <f t="shared" si="93"/>
        <v>190</v>
      </c>
      <c r="O193" s="72" t="str">
        <f t="shared" si="94"/>
        <v>Муниципальное бюджетное общеобразовательное учреждение "Сарафановская средняя общеобразовательная школа"</v>
      </c>
      <c r="P193" s="72">
        <f>'Рейтинговая таблица организаций'!Z193</f>
        <v>100</v>
      </c>
      <c r="Q193" s="72">
        <f>'Рейтинговая таблица организаций'!AB193</f>
        <v>100</v>
      </c>
      <c r="R193" s="72">
        <f>'Рейтинговая таблица организаций'!AC193</f>
        <v>100</v>
      </c>
      <c r="S193" s="72" t="str">
        <f t="shared" si="95"/>
        <v>1-274</v>
      </c>
      <c r="T193" s="72">
        <f t="shared" si="79"/>
        <v>1</v>
      </c>
      <c r="U193" s="72">
        <f t="shared" si="80"/>
        <v>274</v>
      </c>
      <c r="V193" s="72">
        <f t="shared" si="96"/>
        <v>190</v>
      </c>
      <c r="W193" s="72" t="str">
        <f t="shared" si="97"/>
        <v>Муниципальное бюджетное общеобразовательное учреждение "Сарафановская средняя общеобразовательная школа"</v>
      </c>
      <c r="X193" s="72">
        <f>'Рейтинговая таблица организаций'!AH193</f>
        <v>80</v>
      </c>
      <c r="Y193" s="72">
        <f>'Рейтинговая таблица организаций'!AI193</f>
        <v>60</v>
      </c>
      <c r="Z193" s="74">
        <f>'Рейтинговая таблица организаций'!AJ193</f>
        <v>100</v>
      </c>
      <c r="AA193" s="72">
        <f>'Рейтинговая таблица организаций'!AK193</f>
        <v>78</v>
      </c>
      <c r="AB193" s="72" t="str">
        <f t="shared" si="98"/>
        <v>85-96</v>
      </c>
      <c r="AC193" s="72">
        <f t="shared" si="81"/>
        <v>85</v>
      </c>
      <c r="AD193" s="72">
        <f t="shared" si="82"/>
        <v>12</v>
      </c>
      <c r="AE193" s="72">
        <f t="shared" si="99"/>
        <v>190</v>
      </c>
      <c r="AF193" s="72" t="str">
        <f t="shared" si="100"/>
        <v>Муниципальное бюджетное общеобразовательное учреждение "Сарафановская средняя общеобразовательная школа"</v>
      </c>
      <c r="AG193" s="72">
        <f>'Рейтинговая таблица организаций'!AR193</f>
        <v>100</v>
      </c>
      <c r="AH193" s="72">
        <f>'Рейтинговая таблица организаций'!AS193</f>
        <v>100</v>
      </c>
      <c r="AI193" s="72">
        <f>'Рейтинговая таблица организаций'!AT193</f>
        <v>100</v>
      </c>
      <c r="AJ193" s="72">
        <f>'Рейтинговая таблица организаций'!AU193</f>
        <v>100</v>
      </c>
      <c r="AK193" s="72" t="str">
        <f t="shared" si="101"/>
        <v>1-274</v>
      </c>
      <c r="AL193" s="72">
        <f t="shared" si="83"/>
        <v>1</v>
      </c>
      <c r="AM193" s="72">
        <f t="shared" si="84"/>
        <v>274</v>
      </c>
      <c r="AN193" s="72">
        <f>'бланки '!D195</f>
        <v>190</v>
      </c>
      <c r="AO193" s="72" t="str">
        <f t="shared" si="102"/>
        <v>Муниципальное бюджетное общеобразовательное учреждение "Сарафановская средняя общеобразовательная школа"</v>
      </c>
      <c r="AP193" s="72">
        <f>'Рейтинговая таблица организаций'!BB193</f>
        <v>100</v>
      </c>
      <c r="AQ193" s="72">
        <f>'Рейтинговая таблица организаций'!BC193</f>
        <v>100</v>
      </c>
      <c r="AR193" s="72">
        <f>'Рейтинговая таблица организаций'!BD193</f>
        <v>100</v>
      </c>
      <c r="AS193" s="72">
        <f>'Рейтинговая таблица организаций'!BE193</f>
        <v>100</v>
      </c>
      <c r="AT193" s="72" t="str">
        <f t="shared" si="103"/>
        <v>1-274</v>
      </c>
      <c r="AU193" s="72">
        <f t="shared" si="85"/>
        <v>1</v>
      </c>
      <c r="AV193" s="72">
        <f t="shared" si="86"/>
        <v>274</v>
      </c>
      <c r="AW193" s="75" t="str">
        <f t="shared" si="104"/>
        <v>Молчановский район</v>
      </c>
      <c r="AX193" s="72">
        <f t="shared" si="105"/>
        <v>190</v>
      </c>
      <c r="AY193" s="72" t="str">
        <f t="shared" si="106"/>
        <v>Муниципальное бюджетное общеобразовательное учреждение "Сарафановская средняя общеобразовательная школа"</v>
      </c>
      <c r="AZ193" s="72">
        <f>'Рейтинговая таблица организаций'!BF193</f>
        <v>95.6</v>
      </c>
      <c r="BA193" s="72" t="str">
        <f t="shared" si="89"/>
        <v>85-96</v>
      </c>
      <c r="BB193" s="72">
        <f t="shared" si="87"/>
        <v>85</v>
      </c>
      <c r="BC193" s="72">
        <f t="shared" si="88"/>
        <v>12</v>
      </c>
    </row>
    <row r="194" spans="1:55">
      <c r="A194" s="72">
        <f>'бланки '!D196</f>
        <v>191</v>
      </c>
      <c r="B194" s="73" t="str">
        <f>'Рейтинговая таблица организаций'!B194</f>
        <v>Муниципальное автономное общеобразовательное учреждение "Сулзатская средняя общеобразовательная школа"</v>
      </c>
      <c r="C194" s="73" t="str">
        <f>'бланки '!A196</f>
        <v>Молчановский район</v>
      </c>
      <c r="D194" s="72">
        <f>'Рейтинговая таблица организаций'!C194</f>
        <v>40</v>
      </c>
      <c r="E194" s="72">
        <f t="shared" si="90"/>
        <v>191</v>
      </c>
      <c r="F194" s="72" t="str">
        <f t="shared" si="91"/>
        <v>Муниципальное автономное общеобразовательное учреждение "Сулзатская средняя общеобразовательная школа"</v>
      </c>
      <c r="G194" s="72">
        <f>'Рейтинговая таблица организаций'!Q194</f>
        <v>100</v>
      </c>
      <c r="H194" s="72">
        <f>'Рейтинговая таблица организаций'!R194</f>
        <v>100</v>
      </c>
      <c r="I194" s="72">
        <f>'Рейтинговая таблица организаций'!S194</f>
        <v>100</v>
      </c>
      <c r="J194" s="72">
        <f>'Рейтинговая таблица организаций'!T194</f>
        <v>100</v>
      </c>
      <c r="K194" s="72" t="str">
        <f t="shared" si="92"/>
        <v>1-274</v>
      </c>
      <c r="L194" s="72">
        <f t="shared" si="77"/>
        <v>1</v>
      </c>
      <c r="M194" s="72">
        <f t="shared" si="78"/>
        <v>274</v>
      </c>
      <c r="N194" s="72">
        <f t="shared" si="93"/>
        <v>191</v>
      </c>
      <c r="O194" s="72" t="str">
        <f t="shared" si="94"/>
        <v>Муниципальное автономное общеобразовательное учреждение "Сулзатская средняя общеобразовательная школа"</v>
      </c>
      <c r="P194" s="72">
        <f>'Рейтинговая таблица организаций'!Z194</f>
        <v>100</v>
      </c>
      <c r="Q194" s="72">
        <f>'Рейтинговая таблица организаций'!AB194</f>
        <v>100</v>
      </c>
      <c r="R194" s="72">
        <f>'Рейтинговая таблица организаций'!AC194</f>
        <v>100</v>
      </c>
      <c r="S194" s="72" t="str">
        <f t="shared" si="95"/>
        <v>1-274</v>
      </c>
      <c r="T194" s="72">
        <f t="shared" si="79"/>
        <v>1</v>
      </c>
      <c r="U194" s="72">
        <f t="shared" si="80"/>
        <v>274</v>
      </c>
      <c r="V194" s="72">
        <f t="shared" si="96"/>
        <v>191</v>
      </c>
      <c r="W194" s="72" t="str">
        <f t="shared" si="97"/>
        <v>Муниципальное автономное общеобразовательное учреждение "Сулзатская средняя общеобразовательная школа"</v>
      </c>
      <c r="X194" s="72">
        <f>'Рейтинговая таблица организаций'!AH194</f>
        <v>20</v>
      </c>
      <c r="Y194" s="72">
        <f>'Рейтинговая таблица организаций'!AI194</f>
        <v>100</v>
      </c>
      <c r="Z194" s="74">
        <f>'Рейтинговая таблица организаций'!AJ194</f>
        <v>100</v>
      </c>
      <c r="AA194" s="72">
        <f>'Рейтинговая таблица организаций'!AK194</f>
        <v>76</v>
      </c>
      <c r="AB194" s="72" t="str">
        <f t="shared" si="98"/>
        <v>97-107</v>
      </c>
      <c r="AC194" s="72">
        <f t="shared" si="81"/>
        <v>97</v>
      </c>
      <c r="AD194" s="72">
        <f t="shared" si="82"/>
        <v>11</v>
      </c>
      <c r="AE194" s="72">
        <f t="shared" si="99"/>
        <v>191</v>
      </c>
      <c r="AF194" s="72" t="str">
        <f t="shared" si="100"/>
        <v>Муниципальное автономное общеобразовательное учреждение "Сулзатская средняя общеобразовательная школа"</v>
      </c>
      <c r="AG194" s="72">
        <f>'Рейтинговая таблица организаций'!AR194</f>
        <v>100</v>
      </c>
      <c r="AH194" s="72">
        <f>'Рейтинговая таблица организаций'!AS194</f>
        <v>100</v>
      </c>
      <c r="AI194" s="72">
        <f>'Рейтинговая таблица организаций'!AT194</f>
        <v>100</v>
      </c>
      <c r="AJ194" s="72">
        <f>'Рейтинговая таблица организаций'!AU194</f>
        <v>100</v>
      </c>
      <c r="AK194" s="72" t="str">
        <f t="shared" si="101"/>
        <v>1-274</v>
      </c>
      <c r="AL194" s="72">
        <f t="shared" si="83"/>
        <v>1</v>
      </c>
      <c r="AM194" s="72">
        <f t="shared" si="84"/>
        <v>274</v>
      </c>
      <c r="AN194" s="72">
        <f>'бланки '!D196</f>
        <v>191</v>
      </c>
      <c r="AO194" s="72" t="str">
        <f t="shared" si="102"/>
        <v>Муниципальное автономное общеобразовательное учреждение "Сулзатская средняя общеобразовательная школа"</v>
      </c>
      <c r="AP194" s="72">
        <f>'Рейтинговая таблица организаций'!BB194</f>
        <v>100</v>
      </c>
      <c r="AQ194" s="72">
        <f>'Рейтинговая таблица организаций'!BC194</f>
        <v>100</v>
      </c>
      <c r="AR194" s="72">
        <f>'Рейтинговая таблица организаций'!BD194</f>
        <v>100</v>
      </c>
      <c r="AS194" s="72">
        <f>'Рейтинговая таблица организаций'!BE194</f>
        <v>100</v>
      </c>
      <c r="AT194" s="72" t="str">
        <f t="shared" si="103"/>
        <v>1-274</v>
      </c>
      <c r="AU194" s="72">
        <f t="shared" si="85"/>
        <v>1</v>
      </c>
      <c r="AV194" s="72">
        <f t="shared" si="86"/>
        <v>274</v>
      </c>
      <c r="AW194" s="75" t="str">
        <f t="shared" si="104"/>
        <v>Молчановский район</v>
      </c>
      <c r="AX194" s="72">
        <f t="shared" si="105"/>
        <v>191</v>
      </c>
      <c r="AY194" s="72" t="str">
        <f t="shared" si="106"/>
        <v>Муниципальное автономное общеобразовательное учреждение "Сулзатская средняя общеобразовательная школа"</v>
      </c>
      <c r="AZ194" s="72">
        <f>'Рейтинговая таблица организаций'!BF194</f>
        <v>95.2</v>
      </c>
      <c r="BA194" s="72" t="str">
        <f t="shared" si="89"/>
        <v>97-107</v>
      </c>
      <c r="BB194" s="72">
        <f t="shared" si="87"/>
        <v>97</v>
      </c>
      <c r="BC194" s="72">
        <f t="shared" si="88"/>
        <v>11</v>
      </c>
    </row>
    <row r="195" spans="1:55">
      <c r="A195" s="72">
        <f>'бланки '!D197</f>
        <v>192</v>
      </c>
      <c r="B195" s="73" t="str">
        <f>'Рейтинговая таблица организаций'!B195</f>
        <v>Муниципальное бюджетное общеобразовательное учреждение "Наргинская средняя общеобразовательная школа"</v>
      </c>
      <c r="C195" s="73" t="str">
        <f>'бланки '!A197</f>
        <v>Молчановский район</v>
      </c>
      <c r="D195" s="72">
        <f>'Рейтинговая таблица организаций'!C195</f>
        <v>64</v>
      </c>
      <c r="E195" s="72">
        <f t="shared" si="90"/>
        <v>192</v>
      </c>
      <c r="F195" s="72" t="str">
        <f t="shared" si="91"/>
        <v>Муниципальное бюджетное общеобразовательное учреждение "Наргинская средняя общеобразовательная школа"</v>
      </c>
      <c r="G195" s="72">
        <f>'Рейтинговая таблица организаций'!Q195</f>
        <v>100</v>
      </c>
      <c r="H195" s="72">
        <f>'Рейтинговая таблица организаций'!R195</f>
        <v>100</v>
      </c>
      <c r="I195" s="72">
        <f>'Рейтинговая таблица организаций'!S195</f>
        <v>100</v>
      </c>
      <c r="J195" s="72">
        <f>'Рейтинговая таблица организаций'!T195</f>
        <v>100</v>
      </c>
      <c r="K195" s="72" t="str">
        <f t="shared" si="92"/>
        <v>1-274</v>
      </c>
      <c r="L195" s="72">
        <f t="shared" si="77"/>
        <v>1</v>
      </c>
      <c r="M195" s="72">
        <f t="shared" si="78"/>
        <v>274</v>
      </c>
      <c r="N195" s="72">
        <f t="shared" si="93"/>
        <v>192</v>
      </c>
      <c r="O195" s="72" t="str">
        <f t="shared" si="94"/>
        <v>Муниципальное бюджетное общеобразовательное учреждение "Наргинская средняя общеобразовательная школа"</v>
      </c>
      <c r="P195" s="72">
        <f>'Рейтинговая таблица организаций'!Z195</f>
        <v>100</v>
      </c>
      <c r="Q195" s="72">
        <f>'Рейтинговая таблица организаций'!AB195</f>
        <v>100</v>
      </c>
      <c r="R195" s="72">
        <f>'Рейтинговая таблица организаций'!AC195</f>
        <v>100</v>
      </c>
      <c r="S195" s="72" t="str">
        <f t="shared" si="95"/>
        <v>1-274</v>
      </c>
      <c r="T195" s="72">
        <f t="shared" si="79"/>
        <v>1</v>
      </c>
      <c r="U195" s="72">
        <f t="shared" si="80"/>
        <v>274</v>
      </c>
      <c r="V195" s="72">
        <f t="shared" si="96"/>
        <v>192</v>
      </c>
      <c r="W195" s="72" t="str">
        <f t="shared" si="97"/>
        <v>Муниципальное бюджетное общеобразовательное учреждение "Наргинская средняя общеобразовательная школа"</v>
      </c>
      <c r="X195" s="72">
        <f>'Рейтинговая таблица организаций'!AH195</f>
        <v>40</v>
      </c>
      <c r="Y195" s="72">
        <f>'Рейтинговая таблица организаций'!AI195</f>
        <v>60</v>
      </c>
      <c r="Z195" s="74">
        <f>'Рейтинговая таблица организаций'!AJ195</f>
        <v>100</v>
      </c>
      <c r="AA195" s="72">
        <f>'Рейтинговая таблица организаций'!AK195</f>
        <v>66</v>
      </c>
      <c r="AB195" s="72" t="str">
        <f t="shared" si="98"/>
        <v>174-198</v>
      </c>
      <c r="AC195" s="72">
        <f t="shared" si="81"/>
        <v>174</v>
      </c>
      <c r="AD195" s="72">
        <f t="shared" si="82"/>
        <v>25</v>
      </c>
      <c r="AE195" s="72">
        <f t="shared" si="99"/>
        <v>192</v>
      </c>
      <c r="AF195" s="72" t="str">
        <f t="shared" si="100"/>
        <v>Муниципальное бюджетное общеобразовательное учреждение "Наргинская средняя общеобразовательная школа"</v>
      </c>
      <c r="AG195" s="72">
        <f>'Рейтинговая таблица организаций'!AR195</f>
        <v>100</v>
      </c>
      <c r="AH195" s="72">
        <f>'Рейтинговая таблица организаций'!AS195</f>
        <v>100</v>
      </c>
      <c r="AI195" s="72">
        <f>'Рейтинговая таблица организаций'!AT195</f>
        <v>100</v>
      </c>
      <c r="AJ195" s="72">
        <f>'Рейтинговая таблица организаций'!AU195</f>
        <v>100</v>
      </c>
      <c r="AK195" s="72" t="str">
        <f t="shared" si="101"/>
        <v>1-274</v>
      </c>
      <c r="AL195" s="72">
        <f t="shared" si="83"/>
        <v>1</v>
      </c>
      <c r="AM195" s="72">
        <f t="shared" si="84"/>
        <v>274</v>
      </c>
      <c r="AN195" s="72">
        <f>'бланки '!D197</f>
        <v>192</v>
      </c>
      <c r="AO195" s="72" t="str">
        <f t="shared" si="102"/>
        <v>Муниципальное бюджетное общеобразовательное учреждение "Наргинская средняя общеобразовательная школа"</v>
      </c>
      <c r="AP195" s="72">
        <f>'Рейтинговая таблица организаций'!BB195</f>
        <v>100</v>
      </c>
      <c r="AQ195" s="72">
        <f>'Рейтинговая таблица организаций'!BC195</f>
        <v>100</v>
      </c>
      <c r="AR195" s="72">
        <f>'Рейтинговая таблица организаций'!BD195</f>
        <v>100</v>
      </c>
      <c r="AS195" s="72">
        <f>'Рейтинговая таблица организаций'!BE195</f>
        <v>100</v>
      </c>
      <c r="AT195" s="72" t="str">
        <f t="shared" si="103"/>
        <v>1-274</v>
      </c>
      <c r="AU195" s="72">
        <f t="shared" si="85"/>
        <v>1</v>
      </c>
      <c r="AV195" s="72">
        <f t="shared" si="86"/>
        <v>274</v>
      </c>
      <c r="AW195" s="75" t="str">
        <f t="shared" si="104"/>
        <v>Молчановский район</v>
      </c>
      <c r="AX195" s="72">
        <f t="shared" si="105"/>
        <v>192</v>
      </c>
      <c r="AY195" s="72" t="str">
        <f t="shared" si="106"/>
        <v>Муниципальное бюджетное общеобразовательное учреждение "Наргинская средняя общеобразовательная школа"</v>
      </c>
      <c r="AZ195" s="72">
        <f>'Рейтинговая таблица организаций'!BF195</f>
        <v>93.2</v>
      </c>
      <c r="BA195" s="72" t="str">
        <f t="shared" si="89"/>
        <v>174-198</v>
      </c>
      <c r="BB195" s="72">
        <f t="shared" si="87"/>
        <v>174</v>
      </c>
      <c r="BC195" s="72">
        <f t="shared" si="88"/>
        <v>25</v>
      </c>
    </row>
    <row r="196" spans="1:55">
      <c r="A196" s="72">
        <f>'бланки '!D198</f>
        <v>193</v>
      </c>
      <c r="B196" s="73" t="str">
        <f>'Рейтинговая таблица организаций'!B196</f>
        <v>Муниципальное казённое общеобразовательное учреждение "Новосельцевская средняя школа"</v>
      </c>
      <c r="C196" s="73" t="str">
        <f>'бланки '!A198</f>
        <v>Парабельский район</v>
      </c>
      <c r="D196" s="72">
        <f>'Рейтинговая таблица организаций'!C196</f>
        <v>60</v>
      </c>
      <c r="E196" s="72">
        <f t="shared" si="90"/>
        <v>193</v>
      </c>
      <c r="F196" s="72" t="str">
        <f t="shared" si="91"/>
        <v>Муниципальное казённое общеобразовательное учреждение "Новосельцевская средняя школа"</v>
      </c>
      <c r="G196" s="72">
        <f>'Рейтинговая таблица организаций'!Q196</f>
        <v>100</v>
      </c>
      <c r="H196" s="72">
        <f>'Рейтинговая таблица организаций'!R196</f>
        <v>100</v>
      </c>
      <c r="I196" s="72">
        <f>'Рейтинговая таблица организаций'!S196</f>
        <v>100</v>
      </c>
      <c r="J196" s="72">
        <f>'Рейтинговая таблица организаций'!T196</f>
        <v>100</v>
      </c>
      <c r="K196" s="72" t="str">
        <f t="shared" si="92"/>
        <v>1-274</v>
      </c>
      <c r="L196" s="72">
        <f t="shared" ref="L196:L259" si="107">RANK(J196,J$4:J$277)</f>
        <v>1</v>
      </c>
      <c r="M196" s="72">
        <f t="shared" ref="M196:M259" si="108">COUNTIF(L$4:L$277,L196)</f>
        <v>274</v>
      </c>
      <c r="N196" s="72">
        <f t="shared" si="93"/>
        <v>193</v>
      </c>
      <c r="O196" s="72" t="str">
        <f t="shared" si="94"/>
        <v>Муниципальное казённое общеобразовательное учреждение "Новосельцевская средняя школа"</v>
      </c>
      <c r="P196" s="72">
        <f>'Рейтинговая таблица организаций'!Z196</f>
        <v>100</v>
      </c>
      <c r="Q196" s="72">
        <f>'Рейтинговая таблица организаций'!AB196</f>
        <v>100</v>
      </c>
      <c r="R196" s="72">
        <f>'Рейтинговая таблица организаций'!AC196</f>
        <v>100</v>
      </c>
      <c r="S196" s="72" t="str">
        <f t="shared" si="95"/>
        <v>1-274</v>
      </c>
      <c r="T196" s="72">
        <f t="shared" ref="T196:T259" si="109">RANK(R196,R$4:R$277)</f>
        <v>1</v>
      </c>
      <c r="U196" s="72">
        <f t="shared" ref="U196:U259" si="110">COUNTIF(T$4:T$277,T196)</f>
        <v>274</v>
      </c>
      <c r="V196" s="72">
        <f t="shared" si="96"/>
        <v>193</v>
      </c>
      <c r="W196" s="72" t="str">
        <f t="shared" si="97"/>
        <v>Муниципальное казённое общеобразовательное учреждение "Новосельцевская средняя школа"</v>
      </c>
      <c r="X196" s="72">
        <f>'Рейтинговая таблица организаций'!AH196</f>
        <v>0</v>
      </c>
      <c r="Y196" s="72">
        <f>'Рейтинговая таблица организаций'!AI196</f>
        <v>60</v>
      </c>
      <c r="Z196" s="74">
        <f>'Рейтинговая таблица организаций'!AJ196</f>
        <v>100</v>
      </c>
      <c r="AA196" s="72">
        <f>'Рейтинговая таблица организаций'!AK196</f>
        <v>54</v>
      </c>
      <c r="AB196" s="72" t="str">
        <f t="shared" si="98"/>
        <v>246-265</v>
      </c>
      <c r="AC196" s="72">
        <f t="shared" ref="AC196:AC259" si="111">RANK(AA196,AA$4:AA$277)</f>
        <v>246</v>
      </c>
      <c r="AD196" s="72">
        <f t="shared" ref="AD196:AD259" si="112">COUNTIF(AC$4:AC$277,AC196)</f>
        <v>20</v>
      </c>
      <c r="AE196" s="72">
        <f t="shared" si="99"/>
        <v>193</v>
      </c>
      <c r="AF196" s="72" t="str">
        <f t="shared" si="100"/>
        <v>Муниципальное казённое общеобразовательное учреждение "Новосельцевская средняя школа"</v>
      </c>
      <c r="AG196" s="72">
        <f>'Рейтинговая таблица организаций'!AR196</f>
        <v>100</v>
      </c>
      <c r="AH196" s="72">
        <f>'Рейтинговая таблица организаций'!AS196</f>
        <v>100</v>
      </c>
      <c r="AI196" s="72">
        <f>'Рейтинговая таблица организаций'!AT196</f>
        <v>100</v>
      </c>
      <c r="AJ196" s="72">
        <f>'Рейтинговая таблица организаций'!AU196</f>
        <v>100</v>
      </c>
      <c r="AK196" s="72" t="str">
        <f t="shared" si="101"/>
        <v>1-274</v>
      </c>
      <c r="AL196" s="72">
        <f t="shared" ref="AL196:AL259" si="113">RANK(AJ196,AJ$4:AJ$277)</f>
        <v>1</v>
      </c>
      <c r="AM196" s="72">
        <f t="shared" ref="AM196:AM259" si="114">COUNTIF(AL$4:AL$277,AL196)</f>
        <v>274</v>
      </c>
      <c r="AN196" s="72">
        <f>'бланки '!D198</f>
        <v>193</v>
      </c>
      <c r="AO196" s="72" t="str">
        <f t="shared" si="102"/>
        <v>Муниципальное казённое общеобразовательное учреждение "Новосельцевская средняя школа"</v>
      </c>
      <c r="AP196" s="72">
        <f>'Рейтинговая таблица организаций'!BB196</f>
        <v>100</v>
      </c>
      <c r="AQ196" s="72">
        <f>'Рейтинговая таблица организаций'!BC196</f>
        <v>100</v>
      </c>
      <c r="AR196" s="72">
        <f>'Рейтинговая таблица организаций'!BD196</f>
        <v>100</v>
      </c>
      <c r="AS196" s="72">
        <f>'Рейтинговая таблица организаций'!BE196</f>
        <v>100</v>
      </c>
      <c r="AT196" s="72" t="str">
        <f t="shared" si="103"/>
        <v>1-274</v>
      </c>
      <c r="AU196" s="72">
        <f t="shared" ref="AU196:AU259" si="115">RANK(AS196,AS$4:AS$277)</f>
        <v>1</v>
      </c>
      <c r="AV196" s="72">
        <f t="shared" ref="AV196:AV259" si="116">COUNTIF(AU$4:AU$277,AU196)</f>
        <v>274</v>
      </c>
      <c r="AW196" s="75" t="str">
        <f t="shared" si="104"/>
        <v>Парабельский район</v>
      </c>
      <c r="AX196" s="72">
        <f t="shared" si="105"/>
        <v>193</v>
      </c>
      <c r="AY196" s="72" t="str">
        <f t="shared" si="106"/>
        <v>Муниципальное казённое общеобразовательное учреждение "Новосельцевская средняя школа"</v>
      </c>
      <c r="AZ196" s="72">
        <f>'Рейтинговая таблица организаций'!BF196</f>
        <v>90.8</v>
      </c>
      <c r="BA196" s="72" t="str">
        <f t="shared" si="89"/>
        <v>246-265</v>
      </c>
      <c r="BB196" s="72">
        <f t="shared" ref="BB196:BB259" si="117">RANK(AZ196,AZ$4:AZ$277)</f>
        <v>246</v>
      </c>
      <c r="BC196" s="72">
        <f t="shared" ref="BC196:BC259" si="118">COUNTIF(AZ$4:AZ$277,AZ196)</f>
        <v>20</v>
      </c>
    </row>
    <row r="197" spans="1:55">
      <c r="A197" s="72">
        <f>'бланки '!D199</f>
        <v>194</v>
      </c>
      <c r="B197" s="73" t="str">
        <f>'Рейтинговая таблица организаций'!B197</f>
        <v>Муниципальное бюджетное общеобразовательное учреждение "Шпалозаводская средняя школа"</v>
      </c>
      <c r="C197" s="73" t="str">
        <f>'бланки '!A199</f>
        <v>Парабельский район</v>
      </c>
      <c r="D197" s="72">
        <f>'Рейтинговая таблица организаций'!C197</f>
        <v>24</v>
      </c>
      <c r="E197" s="72">
        <f t="shared" si="90"/>
        <v>194</v>
      </c>
      <c r="F197" s="72" t="str">
        <f t="shared" si="91"/>
        <v>Муниципальное бюджетное общеобразовательное учреждение "Шпалозаводская средняя школа"</v>
      </c>
      <c r="G197" s="72">
        <f>'Рейтинговая таблица организаций'!Q197</f>
        <v>100</v>
      </c>
      <c r="H197" s="72">
        <f>'Рейтинговая таблица организаций'!R197</f>
        <v>100</v>
      </c>
      <c r="I197" s="72">
        <f>'Рейтинговая таблица организаций'!S197</f>
        <v>100</v>
      </c>
      <c r="J197" s="72">
        <f>'Рейтинговая таблица организаций'!T197</f>
        <v>100</v>
      </c>
      <c r="K197" s="72" t="str">
        <f t="shared" si="92"/>
        <v>1-274</v>
      </c>
      <c r="L197" s="72">
        <f t="shared" si="107"/>
        <v>1</v>
      </c>
      <c r="M197" s="72">
        <f t="shared" si="108"/>
        <v>274</v>
      </c>
      <c r="N197" s="72">
        <f t="shared" si="93"/>
        <v>194</v>
      </c>
      <c r="O197" s="72" t="str">
        <f t="shared" si="94"/>
        <v>Муниципальное бюджетное общеобразовательное учреждение "Шпалозаводская средняя школа"</v>
      </c>
      <c r="P197" s="72">
        <f>'Рейтинговая таблица организаций'!Z197</f>
        <v>100</v>
      </c>
      <c r="Q197" s="72">
        <f>'Рейтинговая таблица организаций'!AB197</f>
        <v>100</v>
      </c>
      <c r="R197" s="72">
        <f>'Рейтинговая таблица организаций'!AC197</f>
        <v>100</v>
      </c>
      <c r="S197" s="72" t="str">
        <f t="shared" si="95"/>
        <v>1-274</v>
      </c>
      <c r="T197" s="72">
        <f t="shared" si="109"/>
        <v>1</v>
      </c>
      <c r="U197" s="72">
        <f t="shared" si="110"/>
        <v>274</v>
      </c>
      <c r="V197" s="72">
        <f t="shared" si="96"/>
        <v>194</v>
      </c>
      <c r="W197" s="72" t="str">
        <f t="shared" si="97"/>
        <v>Муниципальное бюджетное общеобразовательное учреждение "Шпалозаводская средняя школа"</v>
      </c>
      <c r="X197" s="72">
        <f>'Рейтинговая таблица организаций'!AH197</f>
        <v>40</v>
      </c>
      <c r="Y197" s="72">
        <f>'Рейтинговая таблица организаций'!AI197</f>
        <v>60</v>
      </c>
      <c r="Z197" s="74">
        <f>'Рейтинговая таблица организаций'!AJ197</f>
        <v>100</v>
      </c>
      <c r="AA197" s="72">
        <f>'Рейтинговая таблица организаций'!AK197</f>
        <v>66</v>
      </c>
      <c r="AB197" s="72" t="str">
        <f t="shared" si="98"/>
        <v>174-198</v>
      </c>
      <c r="AC197" s="72">
        <f t="shared" si="111"/>
        <v>174</v>
      </c>
      <c r="AD197" s="72">
        <f t="shared" si="112"/>
        <v>25</v>
      </c>
      <c r="AE197" s="72">
        <f t="shared" si="99"/>
        <v>194</v>
      </c>
      <c r="AF197" s="72" t="str">
        <f t="shared" si="100"/>
        <v>Муниципальное бюджетное общеобразовательное учреждение "Шпалозаводская средняя школа"</v>
      </c>
      <c r="AG197" s="72">
        <f>'Рейтинговая таблица организаций'!AR197</f>
        <v>100</v>
      </c>
      <c r="AH197" s="72">
        <f>'Рейтинговая таблица организаций'!AS197</f>
        <v>100</v>
      </c>
      <c r="AI197" s="72">
        <f>'Рейтинговая таблица организаций'!AT197</f>
        <v>100</v>
      </c>
      <c r="AJ197" s="72">
        <f>'Рейтинговая таблица организаций'!AU197</f>
        <v>100</v>
      </c>
      <c r="AK197" s="72" t="str">
        <f t="shared" si="101"/>
        <v>1-274</v>
      </c>
      <c r="AL197" s="72">
        <f t="shared" si="113"/>
        <v>1</v>
      </c>
      <c r="AM197" s="72">
        <f t="shared" si="114"/>
        <v>274</v>
      </c>
      <c r="AN197" s="72">
        <f>'бланки '!D199</f>
        <v>194</v>
      </c>
      <c r="AO197" s="72" t="str">
        <f t="shared" si="102"/>
        <v>Муниципальное бюджетное общеобразовательное учреждение "Шпалозаводская средняя школа"</v>
      </c>
      <c r="AP197" s="72">
        <f>'Рейтинговая таблица организаций'!BB197</f>
        <v>100</v>
      </c>
      <c r="AQ197" s="72">
        <f>'Рейтинговая таблица организаций'!BC197</f>
        <v>100</v>
      </c>
      <c r="AR197" s="72">
        <f>'Рейтинговая таблица организаций'!BD197</f>
        <v>100</v>
      </c>
      <c r="AS197" s="72">
        <f>'Рейтинговая таблица организаций'!BE197</f>
        <v>100</v>
      </c>
      <c r="AT197" s="72" t="str">
        <f t="shared" si="103"/>
        <v>1-274</v>
      </c>
      <c r="AU197" s="72">
        <f t="shared" si="115"/>
        <v>1</v>
      </c>
      <c r="AV197" s="72">
        <f t="shared" si="116"/>
        <v>274</v>
      </c>
      <c r="AW197" s="75" t="str">
        <f t="shared" si="104"/>
        <v>Парабельский район</v>
      </c>
      <c r="AX197" s="72">
        <f t="shared" si="105"/>
        <v>194</v>
      </c>
      <c r="AY197" s="72" t="str">
        <f t="shared" si="106"/>
        <v>Муниципальное бюджетное общеобразовательное учреждение "Шпалозаводская средняя школа"</v>
      </c>
      <c r="AZ197" s="72">
        <f>'Рейтинговая таблица организаций'!BF197</f>
        <v>93.2</v>
      </c>
      <c r="BA197" s="72" t="str">
        <f t="shared" ref="BA197:BA260" si="119">IF(BC197=1,TEXT(BB197,0),CONCATENATE(BB197,"-",BB197+BC197-1))</f>
        <v>174-198</v>
      </c>
      <c r="BB197" s="72">
        <f t="shared" si="117"/>
        <v>174</v>
      </c>
      <c r="BC197" s="72">
        <f t="shared" si="118"/>
        <v>25</v>
      </c>
    </row>
    <row r="198" spans="1:55">
      <c r="A198" s="72">
        <f>'бланки '!D200</f>
        <v>195</v>
      </c>
      <c r="B198" s="73" t="str">
        <f>'Рейтинговая таблица организаций'!B198</f>
        <v>Муниципальное бюджетное общеобразовательное учреждение "Парабельская средняя школа имени Николая Андреевича Образцова"</v>
      </c>
      <c r="C198" s="73" t="str">
        <f>'бланки '!A200</f>
        <v>Парабельский район</v>
      </c>
      <c r="D198" s="72">
        <f>'Рейтинговая таблица организаций'!C198</f>
        <v>352</v>
      </c>
      <c r="E198" s="72">
        <f t="shared" si="90"/>
        <v>195</v>
      </c>
      <c r="F198" s="72" t="str">
        <f t="shared" si="91"/>
        <v>Муниципальное бюджетное общеобразовательное учреждение "Парабельская средняя школа имени Николая Андреевича Образцова"</v>
      </c>
      <c r="G198" s="72">
        <f>'Рейтинговая таблица организаций'!Q198</f>
        <v>100</v>
      </c>
      <c r="H198" s="72">
        <f>'Рейтинговая таблица организаций'!R198</f>
        <v>100</v>
      </c>
      <c r="I198" s="72">
        <f>'Рейтинговая таблица организаций'!S198</f>
        <v>100</v>
      </c>
      <c r="J198" s="72">
        <f>'Рейтинговая таблица организаций'!T198</f>
        <v>100</v>
      </c>
      <c r="K198" s="72" t="str">
        <f t="shared" si="92"/>
        <v>1-274</v>
      </c>
      <c r="L198" s="72">
        <f t="shared" si="107"/>
        <v>1</v>
      </c>
      <c r="M198" s="72">
        <f t="shared" si="108"/>
        <v>274</v>
      </c>
      <c r="N198" s="72">
        <f t="shared" si="93"/>
        <v>195</v>
      </c>
      <c r="O198" s="72" t="str">
        <f t="shared" si="94"/>
        <v>Муниципальное бюджетное общеобразовательное учреждение "Парабельская средняя школа имени Николая Андреевича Образцова"</v>
      </c>
      <c r="P198" s="72">
        <f>'Рейтинговая таблица организаций'!Z198</f>
        <v>100</v>
      </c>
      <c r="Q198" s="72">
        <f>'Рейтинговая таблица организаций'!AB198</f>
        <v>100</v>
      </c>
      <c r="R198" s="72">
        <f>'Рейтинговая таблица организаций'!AC198</f>
        <v>100</v>
      </c>
      <c r="S198" s="72" t="str">
        <f t="shared" si="95"/>
        <v>1-274</v>
      </c>
      <c r="T198" s="72">
        <f t="shared" si="109"/>
        <v>1</v>
      </c>
      <c r="U198" s="72">
        <f t="shared" si="110"/>
        <v>274</v>
      </c>
      <c r="V198" s="72">
        <f t="shared" si="96"/>
        <v>195</v>
      </c>
      <c r="W198" s="72" t="str">
        <f t="shared" si="97"/>
        <v>Муниципальное бюджетное общеобразовательное учреждение "Парабельская средняя школа имени Николая Андреевича Образцова"</v>
      </c>
      <c r="X198" s="72">
        <f>'Рейтинговая таблица организаций'!AH198</f>
        <v>60</v>
      </c>
      <c r="Y198" s="72">
        <f>'Рейтинговая таблица организаций'!AI198</f>
        <v>60</v>
      </c>
      <c r="Z198" s="74">
        <f>'Рейтинговая таблица организаций'!AJ198</f>
        <v>100</v>
      </c>
      <c r="AA198" s="72">
        <f>'Рейтинговая таблица организаций'!AK198</f>
        <v>72</v>
      </c>
      <c r="AB198" s="72" t="str">
        <f t="shared" si="98"/>
        <v>123-128</v>
      </c>
      <c r="AC198" s="72">
        <f t="shared" si="111"/>
        <v>123</v>
      </c>
      <c r="AD198" s="72">
        <f t="shared" si="112"/>
        <v>6</v>
      </c>
      <c r="AE198" s="72">
        <f t="shared" si="99"/>
        <v>195</v>
      </c>
      <c r="AF198" s="72" t="str">
        <f t="shared" si="100"/>
        <v>Муниципальное бюджетное общеобразовательное учреждение "Парабельская средняя школа имени Николая Андреевича Образцова"</v>
      </c>
      <c r="AG198" s="72">
        <f>'Рейтинговая таблица организаций'!AR198</f>
        <v>100</v>
      </c>
      <c r="AH198" s="72">
        <f>'Рейтинговая таблица организаций'!AS198</f>
        <v>100</v>
      </c>
      <c r="AI198" s="72">
        <f>'Рейтинговая таблица организаций'!AT198</f>
        <v>100</v>
      </c>
      <c r="AJ198" s="72">
        <f>'Рейтинговая таблица организаций'!AU198</f>
        <v>100</v>
      </c>
      <c r="AK198" s="72" t="str">
        <f t="shared" si="101"/>
        <v>1-274</v>
      </c>
      <c r="AL198" s="72">
        <f t="shared" si="113"/>
        <v>1</v>
      </c>
      <c r="AM198" s="72">
        <f t="shared" si="114"/>
        <v>274</v>
      </c>
      <c r="AN198" s="72">
        <f>'бланки '!D200</f>
        <v>195</v>
      </c>
      <c r="AO198" s="72" t="str">
        <f t="shared" si="102"/>
        <v>Муниципальное бюджетное общеобразовательное учреждение "Парабельская средняя школа имени Николая Андреевича Образцова"</v>
      </c>
      <c r="AP198" s="72">
        <f>'Рейтинговая таблица организаций'!BB198</f>
        <v>100</v>
      </c>
      <c r="AQ198" s="72">
        <f>'Рейтинговая таблица организаций'!BC198</f>
        <v>100</v>
      </c>
      <c r="AR198" s="72">
        <f>'Рейтинговая таблица организаций'!BD198</f>
        <v>100</v>
      </c>
      <c r="AS198" s="72">
        <f>'Рейтинговая таблица организаций'!BE198</f>
        <v>100</v>
      </c>
      <c r="AT198" s="72" t="str">
        <f t="shared" si="103"/>
        <v>1-274</v>
      </c>
      <c r="AU198" s="72">
        <f t="shared" si="115"/>
        <v>1</v>
      </c>
      <c r="AV198" s="72">
        <f t="shared" si="116"/>
        <v>274</v>
      </c>
      <c r="AW198" s="75" t="str">
        <f t="shared" si="104"/>
        <v>Парабельский район</v>
      </c>
      <c r="AX198" s="72">
        <f t="shared" si="105"/>
        <v>195</v>
      </c>
      <c r="AY198" s="72" t="str">
        <f t="shared" si="106"/>
        <v>Муниципальное бюджетное общеобразовательное учреждение "Парабельская средняя школа имени Николая Андреевича Образцова"</v>
      </c>
      <c r="AZ198" s="72">
        <f>'Рейтинговая таблица организаций'!BF198</f>
        <v>94.4</v>
      </c>
      <c r="BA198" s="72" t="str">
        <f t="shared" si="119"/>
        <v>123-128</v>
      </c>
      <c r="BB198" s="72">
        <f t="shared" si="117"/>
        <v>123</v>
      </c>
      <c r="BC198" s="72">
        <f t="shared" si="118"/>
        <v>6</v>
      </c>
    </row>
    <row r="199" spans="1:55">
      <c r="A199" s="72">
        <f>'бланки '!D201</f>
        <v>196</v>
      </c>
      <c r="B199" s="73" t="str">
        <f>'Рейтинговая таблица организаций'!B199</f>
        <v>Муниципальное бюджетное общеобразовательное учреждение "Парабельская гимназия"</v>
      </c>
      <c r="C199" s="73" t="str">
        <f>'бланки '!A201</f>
        <v>Парабельский район</v>
      </c>
      <c r="D199" s="72">
        <f>'Рейтинговая таблица организаций'!C199</f>
        <v>342</v>
      </c>
      <c r="E199" s="72">
        <f t="shared" si="90"/>
        <v>196</v>
      </c>
      <c r="F199" s="72" t="str">
        <f t="shared" si="91"/>
        <v>Муниципальное бюджетное общеобразовательное учреждение "Парабельская гимназия"</v>
      </c>
      <c r="G199" s="72">
        <f>'Рейтинговая таблица организаций'!Q199</f>
        <v>100</v>
      </c>
      <c r="H199" s="72">
        <f>'Рейтинговая таблица организаций'!R199</f>
        <v>100</v>
      </c>
      <c r="I199" s="72">
        <f>'Рейтинговая таблица организаций'!S199</f>
        <v>100</v>
      </c>
      <c r="J199" s="72">
        <f>'Рейтинговая таблица организаций'!T199</f>
        <v>100</v>
      </c>
      <c r="K199" s="72" t="str">
        <f t="shared" si="92"/>
        <v>1-274</v>
      </c>
      <c r="L199" s="72">
        <f t="shared" si="107"/>
        <v>1</v>
      </c>
      <c r="M199" s="72">
        <f t="shared" si="108"/>
        <v>274</v>
      </c>
      <c r="N199" s="72">
        <f t="shared" si="93"/>
        <v>196</v>
      </c>
      <c r="O199" s="72" t="str">
        <f t="shared" si="94"/>
        <v>Муниципальное бюджетное общеобразовательное учреждение "Парабельская гимназия"</v>
      </c>
      <c r="P199" s="72">
        <f>'Рейтинговая таблица организаций'!Z199</f>
        <v>100</v>
      </c>
      <c r="Q199" s="72">
        <f>'Рейтинговая таблица организаций'!AB199</f>
        <v>100</v>
      </c>
      <c r="R199" s="72">
        <f>'Рейтинговая таблица организаций'!AC199</f>
        <v>100</v>
      </c>
      <c r="S199" s="72" t="str">
        <f t="shared" si="95"/>
        <v>1-274</v>
      </c>
      <c r="T199" s="72">
        <f t="shared" si="109"/>
        <v>1</v>
      </c>
      <c r="U199" s="72">
        <f t="shared" si="110"/>
        <v>274</v>
      </c>
      <c r="V199" s="72">
        <f t="shared" si="96"/>
        <v>196</v>
      </c>
      <c r="W199" s="72" t="str">
        <f t="shared" si="97"/>
        <v>Муниципальное бюджетное общеобразовательное учреждение "Парабельская гимназия"</v>
      </c>
      <c r="X199" s="72">
        <f>'Рейтинговая таблица организаций'!AH199</f>
        <v>40</v>
      </c>
      <c r="Y199" s="72">
        <f>'Рейтинговая таблица организаций'!AI199</f>
        <v>60</v>
      </c>
      <c r="Z199" s="74">
        <f>'Рейтинговая таблица организаций'!AJ199</f>
        <v>100</v>
      </c>
      <c r="AA199" s="72">
        <f>'Рейтинговая таблица организаций'!AK199</f>
        <v>66</v>
      </c>
      <c r="AB199" s="72" t="str">
        <f t="shared" si="98"/>
        <v>174-198</v>
      </c>
      <c r="AC199" s="72">
        <f t="shared" si="111"/>
        <v>174</v>
      </c>
      <c r="AD199" s="72">
        <f t="shared" si="112"/>
        <v>25</v>
      </c>
      <c r="AE199" s="72">
        <f t="shared" si="99"/>
        <v>196</v>
      </c>
      <c r="AF199" s="72" t="str">
        <f t="shared" si="100"/>
        <v>Муниципальное бюджетное общеобразовательное учреждение "Парабельская гимназия"</v>
      </c>
      <c r="AG199" s="72">
        <f>'Рейтинговая таблица организаций'!AR199</f>
        <v>100</v>
      </c>
      <c r="AH199" s="72">
        <f>'Рейтинговая таблица организаций'!AS199</f>
        <v>100</v>
      </c>
      <c r="AI199" s="72">
        <f>'Рейтинговая таблица организаций'!AT199</f>
        <v>100</v>
      </c>
      <c r="AJ199" s="72">
        <f>'Рейтинговая таблица организаций'!AU199</f>
        <v>100</v>
      </c>
      <c r="AK199" s="72" t="str">
        <f t="shared" si="101"/>
        <v>1-274</v>
      </c>
      <c r="AL199" s="72">
        <f t="shared" si="113"/>
        <v>1</v>
      </c>
      <c r="AM199" s="72">
        <f t="shared" si="114"/>
        <v>274</v>
      </c>
      <c r="AN199" s="72">
        <f>'бланки '!D201</f>
        <v>196</v>
      </c>
      <c r="AO199" s="72" t="str">
        <f t="shared" si="102"/>
        <v>Муниципальное бюджетное общеобразовательное учреждение "Парабельская гимназия"</v>
      </c>
      <c r="AP199" s="72">
        <f>'Рейтинговая таблица организаций'!BB199</f>
        <v>100</v>
      </c>
      <c r="AQ199" s="72">
        <f>'Рейтинговая таблица организаций'!BC199</f>
        <v>100</v>
      </c>
      <c r="AR199" s="72">
        <f>'Рейтинговая таблица организаций'!BD199</f>
        <v>100</v>
      </c>
      <c r="AS199" s="72">
        <f>'Рейтинговая таблица организаций'!BE199</f>
        <v>100</v>
      </c>
      <c r="AT199" s="72" t="str">
        <f t="shared" si="103"/>
        <v>1-274</v>
      </c>
      <c r="AU199" s="72">
        <f t="shared" si="115"/>
        <v>1</v>
      </c>
      <c r="AV199" s="72">
        <f t="shared" si="116"/>
        <v>274</v>
      </c>
      <c r="AW199" s="75" t="str">
        <f t="shared" si="104"/>
        <v>Парабельский район</v>
      </c>
      <c r="AX199" s="72">
        <f t="shared" si="105"/>
        <v>196</v>
      </c>
      <c r="AY199" s="72" t="str">
        <f t="shared" si="106"/>
        <v>Муниципальное бюджетное общеобразовательное учреждение "Парабельская гимназия"</v>
      </c>
      <c r="AZ199" s="72">
        <f>'Рейтинговая таблица организаций'!BF199</f>
        <v>93.2</v>
      </c>
      <c r="BA199" s="72" t="str">
        <f t="shared" si="119"/>
        <v>174-198</v>
      </c>
      <c r="BB199" s="72">
        <f t="shared" si="117"/>
        <v>174</v>
      </c>
      <c r="BC199" s="72">
        <f t="shared" si="118"/>
        <v>25</v>
      </c>
    </row>
    <row r="200" spans="1:55">
      <c r="A200" s="72">
        <f>'бланки '!D202</f>
        <v>197</v>
      </c>
      <c r="B200" s="73" t="str">
        <f>'Рейтинговая таблица организаций'!B200</f>
        <v>Муниципальное казённое общеобразовательное учреждение "Заводская средняя школа"</v>
      </c>
      <c r="C200" s="73" t="str">
        <f>'бланки '!A202</f>
        <v>Парабельский район</v>
      </c>
      <c r="D200" s="72">
        <f>'Рейтинговая таблица организаций'!C200</f>
        <v>62</v>
      </c>
      <c r="E200" s="72">
        <f t="shared" si="90"/>
        <v>197</v>
      </c>
      <c r="F200" s="72" t="str">
        <f t="shared" si="91"/>
        <v>Муниципальное казённое общеобразовательное учреждение "Заводская средняя школа"</v>
      </c>
      <c r="G200" s="72">
        <f>'Рейтинговая таблица организаций'!Q200</f>
        <v>100</v>
      </c>
      <c r="H200" s="72">
        <f>'Рейтинговая таблица организаций'!R200</f>
        <v>100</v>
      </c>
      <c r="I200" s="72">
        <f>'Рейтинговая таблица организаций'!S200</f>
        <v>100</v>
      </c>
      <c r="J200" s="72">
        <f>'Рейтинговая таблица организаций'!T200</f>
        <v>100</v>
      </c>
      <c r="K200" s="72" t="str">
        <f t="shared" si="92"/>
        <v>1-274</v>
      </c>
      <c r="L200" s="72">
        <f t="shared" si="107"/>
        <v>1</v>
      </c>
      <c r="M200" s="72">
        <f t="shared" si="108"/>
        <v>274</v>
      </c>
      <c r="N200" s="72">
        <f t="shared" si="93"/>
        <v>197</v>
      </c>
      <c r="O200" s="72" t="str">
        <f t="shared" si="94"/>
        <v>Муниципальное казённое общеобразовательное учреждение "Заводская средняя школа"</v>
      </c>
      <c r="P200" s="72">
        <f>'Рейтинговая таблица организаций'!Z200</f>
        <v>100</v>
      </c>
      <c r="Q200" s="72">
        <f>'Рейтинговая таблица организаций'!AB200</f>
        <v>100</v>
      </c>
      <c r="R200" s="72">
        <f>'Рейтинговая таблица организаций'!AC200</f>
        <v>100</v>
      </c>
      <c r="S200" s="72" t="str">
        <f t="shared" si="95"/>
        <v>1-274</v>
      </c>
      <c r="T200" s="72">
        <f t="shared" si="109"/>
        <v>1</v>
      </c>
      <c r="U200" s="72">
        <f t="shared" si="110"/>
        <v>274</v>
      </c>
      <c r="V200" s="72">
        <f t="shared" si="96"/>
        <v>197</v>
      </c>
      <c r="W200" s="72" t="str">
        <f t="shared" si="97"/>
        <v>Муниципальное казённое общеобразовательное учреждение "Заводская средняя школа"</v>
      </c>
      <c r="X200" s="72">
        <f>'Рейтинговая таблица организаций'!AH200</f>
        <v>0</v>
      </c>
      <c r="Y200" s="72">
        <f>'Рейтинговая таблица организаций'!AI200</f>
        <v>80</v>
      </c>
      <c r="Z200" s="74">
        <f>'Рейтинговая таблица организаций'!AJ200</f>
        <v>100</v>
      </c>
      <c r="AA200" s="72">
        <f>'Рейтинговая таблица организаций'!AK200</f>
        <v>62</v>
      </c>
      <c r="AB200" s="72" t="str">
        <f t="shared" si="98"/>
        <v>201-221</v>
      </c>
      <c r="AC200" s="72">
        <f t="shared" si="111"/>
        <v>201</v>
      </c>
      <c r="AD200" s="72">
        <f t="shared" si="112"/>
        <v>21</v>
      </c>
      <c r="AE200" s="72">
        <f t="shared" si="99"/>
        <v>197</v>
      </c>
      <c r="AF200" s="72" t="str">
        <f t="shared" si="100"/>
        <v>Муниципальное казённое общеобразовательное учреждение "Заводская средняя школа"</v>
      </c>
      <c r="AG200" s="72">
        <f>'Рейтинговая таблица организаций'!AR200</f>
        <v>100</v>
      </c>
      <c r="AH200" s="72">
        <f>'Рейтинговая таблица организаций'!AS200</f>
        <v>100</v>
      </c>
      <c r="AI200" s="72">
        <f>'Рейтинговая таблица организаций'!AT200</f>
        <v>100</v>
      </c>
      <c r="AJ200" s="72">
        <f>'Рейтинговая таблица организаций'!AU200</f>
        <v>100</v>
      </c>
      <c r="AK200" s="72" t="str">
        <f t="shared" si="101"/>
        <v>1-274</v>
      </c>
      <c r="AL200" s="72">
        <f t="shared" si="113"/>
        <v>1</v>
      </c>
      <c r="AM200" s="72">
        <f t="shared" si="114"/>
        <v>274</v>
      </c>
      <c r="AN200" s="72">
        <f>'бланки '!D202</f>
        <v>197</v>
      </c>
      <c r="AO200" s="72" t="str">
        <f t="shared" si="102"/>
        <v>Муниципальное казённое общеобразовательное учреждение "Заводская средняя школа"</v>
      </c>
      <c r="AP200" s="72">
        <f>'Рейтинговая таблица организаций'!BB200</f>
        <v>100</v>
      </c>
      <c r="AQ200" s="72">
        <f>'Рейтинговая таблица организаций'!BC200</f>
        <v>100</v>
      </c>
      <c r="AR200" s="72">
        <f>'Рейтинговая таблица организаций'!BD200</f>
        <v>100</v>
      </c>
      <c r="AS200" s="72">
        <f>'Рейтинговая таблица организаций'!BE200</f>
        <v>100</v>
      </c>
      <c r="AT200" s="72" t="str">
        <f t="shared" si="103"/>
        <v>1-274</v>
      </c>
      <c r="AU200" s="72">
        <f t="shared" si="115"/>
        <v>1</v>
      </c>
      <c r="AV200" s="72">
        <f t="shared" si="116"/>
        <v>274</v>
      </c>
      <c r="AW200" s="75" t="str">
        <f t="shared" si="104"/>
        <v>Парабельский район</v>
      </c>
      <c r="AX200" s="72">
        <f t="shared" si="105"/>
        <v>197</v>
      </c>
      <c r="AY200" s="72" t="str">
        <f t="shared" si="106"/>
        <v>Муниципальное казённое общеобразовательное учреждение "Заводская средняя школа"</v>
      </c>
      <c r="AZ200" s="72">
        <f>'Рейтинговая таблица организаций'!BF200</f>
        <v>92.4</v>
      </c>
      <c r="BA200" s="72" t="str">
        <f t="shared" si="119"/>
        <v>201-221</v>
      </c>
      <c r="BB200" s="72">
        <f t="shared" si="117"/>
        <v>201</v>
      </c>
      <c r="BC200" s="72">
        <f t="shared" si="118"/>
        <v>21</v>
      </c>
    </row>
    <row r="201" spans="1:55">
      <c r="A201" s="72">
        <f>'бланки '!D203</f>
        <v>198</v>
      </c>
      <c r="B201" s="73" t="str">
        <f>'Рейтинговая таблица организаций'!B201</f>
        <v>Муниципальное бюджетное общеобразовательное учреждение "Нарымская средняя школа"</v>
      </c>
      <c r="C201" s="73" t="str">
        <f>'бланки '!A203</f>
        <v>Парабельский район</v>
      </c>
      <c r="D201" s="72">
        <f>'Рейтинговая таблица организаций'!C201</f>
        <v>53</v>
      </c>
      <c r="E201" s="72">
        <f t="shared" si="90"/>
        <v>198</v>
      </c>
      <c r="F201" s="72" t="str">
        <f t="shared" si="91"/>
        <v>Муниципальное бюджетное общеобразовательное учреждение "Нарымская средняя школа"</v>
      </c>
      <c r="G201" s="72">
        <f>'Рейтинговая таблица организаций'!Q201</f>
        <v>100</v>
      </c>
      <c r="H201" s="72">
        <f>'Рейтинговая таблица организаций'!R201</f>
        <v>100</v>
      </c>
      <c r="I201" s="72">
        <f>'Рейтинговая таблица организаций'!S201</f>
        <v>100</v>
      </c>
      <c r="J201" s="72">
        <f>'Рейтинговая таблица организаций'!T201</f>
        <v>100</v>
      </c>
      <c r="K201" s="72" t="str">
        <f t="shared" si="92"/>
        <v>1-274</v>
      </c>
      <c r="L201" s="72">
        <f t="shared" si="107"/>
        <v>1</v>
      </c>
      <c r="M201" s="72">
        <f t="shared" si="108"/>
        <v>274</v>
      </c>
      <c r="N201" s="72">
        <f t="shared" si="93"/>
        <v>198</v>
      </c>
      <c r="O201" s="72" t="str">
        <f t="shared" si="94"/>
        <v>Муниципальное бюджетное общеобразовательное учреждение "Нарымская средняя школа"</v>
      </c>
      <c r="P201" s="72">
        <f>'Рейтинговая таблица организаций'!Z201</f>
        <v>100</v>
      </c>
      <c r="Q201" s="72">
        <f>'Рейтинговая таблица организаций'!AB201</f>
        <v>100</v>
      </c>
      <c r="R201" s="72">
        <f>'Рейтинговая таблица организаций'!AC201</f>
        <v>100</v>
      </c>
      <c r="S201" s="72" t="str">
        <f t="shared" si="95"/>
        <v>1-274</v>
      </c>
      <c r="T201" s="72">
        <f t="shared" si="109"/>
        <v>1</v>
      </c>
      <c r="U201" s="72">
        <f t="shared" si="110"/>
        <v>274</v>
      </c>
      <c r="V201" s="72">
        <f t="shared" si="96"/>
        <v>198</v>
      </c>
      <c r="W201" s="72" t="str">
        <f t="shared" si="97"/>
        <v>Муниципальное бюджетное общеобразовательное учреждение "Нарымская средняя школа"</v>
      </c>
      <c r="X201" s="72">
        <f>'Рейтинговая таблица организаций'!AH201</f>
        <v>20</v>
      </c>
      <c r="Y201" s="72">
        <f>'Рейтинговая таблица организаций'!AI201</f>
        <v>60</v>
      </c>
      <c r="Z201" s="74">
        <f>'Рейтинговая таблица организаций'!AJ201</f>
        <v>100</v>
      </c>
      <c r="AA201" s="72">
        <f>'Рейтинговая таблица организаций'!AK201</f>
        <v>60</v>
      </c>
      <c r="AB201" s="72" t="str">
        <f t="shared" si="98"/>
        <v>222-245</v>
      </c>
      <c r="AC201" s="72">
        <f t="shared" si="111"/>
        <v>222</v>
      </c>
      <c r="AD201" s="72">
        <f t="shared" si="112"/>
        <v>24</v>
      </c>
      <c r="AE201" s="72">
        <f t="shared" si="99"/>
        <v>198</v>
      </c>
      <c r="AF201" s="72" t="str">
        <f t="shared" si="100"/>
        <v>Муниципальное бюджетное общеобразовательное учреждение "Нарымская средняя школа"</v>
      </c>
      <c r="AG201" s="72">
        <f>'Рейтинговая таблица организаций'!AR201</f>
        <v>100</v>
      </c>
      <c r="AH201" s="72">
        <f>'Рейтинговая таблица организаций'!AS201</f>
        <v>100</v>
      </c>
      <c r="AI201" s="72">
        <f>'Рейтинговая таблица организаций'!AT201</f>
        <v>100</v>
      </c>
      <c r="AJ201" s="72">
        <f>'Рейтинговая таблица организаций'!AU201</f>
        <v>100</v>
      </c>
      <c r="AK201" s="72" t="str">
        <f t="shared" si="101"/>
        <v>1-274</v>
      </c>
      <c r="AL201" s="72">
        <f t="shared" si="113"/>
        <v>1</v>
      </c>
      <c r="AM201" s="72">
        <f t="shared" si="114"/>
        <v>274</v>
      </c>
      <c r="AN201" s="72">
        <f>'бланки '!D203</f>
        <v>198</v>
      </c>
      <c r="AO201" s="72" t="str">
        <f t="shared" si="102"/>
        <v>Муниципальное бюджетное общеобразовательное учреждение "Нарымская средняя школа"</v>
      </c>
      <c r="AP201" s="72">
        <f>'Рейтинговая таблица организаций'!BB201</f>
        <v>100</v>
      </c>
      <c r="AQ201" s="72">
        <f>'Рейтинговая таблица организаций'!BC201</f>
        <v>100</v>
      </c>
      <c r="AR201" s="72">
        <f>'Рейтинговая таблица организаций'!BD201</f>
        <v>100</v>
      </c>
      <c r="AS201" s="72">
        <f>'Рейтинговая таблица организаций'!BE201</f>
        <v>100</v>
      </c>
      <c r="AT201" s="72" t="str">
        <f t="shared" si="103"/>
        <v>1-274</v>
      </c>
      <c r="AU201" s="72">
        <f t="shared" si="115"/>
        <v>1</v>
      </c>
      <c r="AV201" s="72">
        <f t="shared" si="116"/>
        <v>274</v>
      </c>
      <c r="AW201" s="75" t="str">
        <f t="shared" si="104"/>
        <v>Парабельский район</v>
      </c>
      <c r="AX201" s="72">
        <f t="shared" si="105"/>
        <v>198</v>
      </c>
      <c r="AY201" s="72" t="str">
        <f t="shared" si="106"/>
        <v>Муниципальное бюджетное общеобразовательное учреждение "Нарымская средняя школа"</v>
      </c>
      <c r="AZ201" s="72">
        <f>'Рейтинговая таблица организаций'!BF201</f>
        <v>92</v>
      </c>
      <c r="BA201" s="72" t="str">
        <f t="shared" si="119"/>
        <v>222-245</v>
      </c>
      <c r="BB201" s="72">
        <f t="shared" si="117"/>
        <v>222</v>
      </c>
      <c r="BC201" s="72">
        <f t="shared" si="118"/>
        <v>24</v>
      </c>
    </row>
    <row r="202" spans="1:55">
      <c r="A202" s="72">
        <f>'бланки '!D204</f>
        <v>199</v>
      </c>
      <c r="B202" s="73" t="str">
        <f>'Рейтинговая таблица организаций'!B202</f>
        <v>Муниципальное казённое общеобразовательное учреждение "Нельмачевская основная школа"</v>
      </c>
      <c r="C202" s="73" t="str">
        <f>'бланки '!A204</f>
        <v>Парабельский район</v>
      </c>
      <c r="D202" s="72">
        <f>'Рейтинговая таблица организаций'!C202</f>
        <v>7</v>
      </c>
      <c r="E202" s="72">
        <f t="shared" si="90"/>
        <v>199</v>
      </c>
      <c r="F202" s="72" t="str">
        <f t="shared" si="91"/>
        <v>Муниципальное казённое общеобразовательное учреждение "Нельмачевская основная школа"</v>
      </c>
      <c r="G202" s="72">
        <f>'Рейтинговая таблица организаций'!Q202</f>
        <v>100</v>
      </c>
      <c r="H202" s="72">
        <f>'Рейтинговая таблица организаций'!R202</f>
        <v>100</v>
      </c>
      <c r="I202" s="72">
        <f>'Рейтинговая таблица организаций'!S202</f>
        <v>100</v>
      </c>
      <c r="J202" s="72">
        <f>'Рейтинговая таблица организаций'!T202</f>
        <v>100</v>
      </c>
      <c r="K202" s="72" t="str">
        <f t="shared" si="92"/>
        <v>1-274</v>
      </c>
      <c r="L202" s="72">
        <f t="shared" si="107"/>
        <v>1</v>
      </c>
      <c r="M202" s="72">
        <f t="shared" si="108"/>
        <v>274</v>
      </c>
      <c r="N202" s="72">
        <f t="shared" si="93"/>
        <v>199</v>
      </c>
      <c r="O202" s="72" t="str">
        <f t="shared" si="94"/>
        <v>Муниципальное казённое общеобразовательное учреждение "Нельмачевская основная школа"</v>
      </c>
      <c r="P202" s="72">
        <f>'Рейтинговая таблица организаций'!Z202</f>
        <v>100</v>
      </c>
      <c r="Q202" s="72">
        <f>'Рейтинговая таблица организаций'!AB202</f>
        <v>100</v>
      </c>
      <c r="R202" s="72">
        <f>'Рейтинговая таблица организаций'!AC202</f>
        <v>100</v>
      </c>
      <c r="S202" s="72" t="str">
        <f t="shared" si="95"/>
        <v>1-274</v>
      </c>
      <c r="T202" s="72">
        <f t="shared" si="109"/>
        <v>1</v>
      </c>
      <c r="U202" s="72">
        <f t="shared" si="110"/>
        <v>274</v>
      </c>
      <c r="V202" s="72">
        <f t="shared" si="96"/>
        <v>199</v>
      </c>
      <c r="W202" s="72" t="str">
        <f t="shared" si="97"/>
        <v>Муниципальное казённое общеобразовательное учреждение "Нельмачевская основная школа"</v>
      </c>
      <c r="X202" s="72">
        <f>'Рейтинговая таблица организаций'!AH202</f>
        <v>40</v>
      </c>
      <c r="Y202" s="72">
        <f>'Рейтинговая таблица организаций'!AI202</f>
        <v>60</v>
      </c>
      <c r="Z202" s="74">
        <f>'Рейтинговая таблица организаций'!AJ202</f>
        <v>100</v>
      </c>
      <c r="AA202" s="72">
        <f>'Рейтинговая таблица организаций'!AK202</f>
        <v>66</v>
      </c>
      <c r="AB202" s="72" t="str">
        <f t="shared" si="98"/>
        <v>174-198</v>
      </c>
      <c r="AC202" s="72">
        <f t="shared" si="111"/>
        <v>174</v>
      </c>
      <c r="AD202" s="72">
        <f t="shared" si="112"/>
        <v>25</v>
      </c>
      <c r="AE202" s="72">
        <f t="shared" si="99"/>
        <v>199</v>
      </c>
      <c r="AF202" s="72" t="str">
        <f t="shared" si="100"/>
        <v>Муниципальное казённое общеобразовательное учреждение "Нельмачевская основная школа"</v>
      </c>
      <c r="AG202" s="72">
        <f>'Рейтинговая таблица организаций'!AR202</f>
        <v>100</v>
      </c>
      <c r="AH202" s="72">
        <f>'Рейтинговая таблица организаций'!AS202</f>
        <v>100</v>
      </c>
      <c r="AI202" s="72">
        <f>'Рейтинговая таблица организаций'!AT202</f>
        <v>100</v>
      </c>
      <c r="AJ202" s="72">
        <f>'Рейтинговая таблица организаций'!AU202</f>
        <v>100</v>
      </c>
      <c r="AK202" s="72" t="str">
        <f t="shared" si="101"/>
        <v>1-274</v>
      </c>
      <c r="AL202" s="72">
        <f t="shared" si="113"/>
        <v>1</v>
      </c>
      <c r="AM202" s="72">
        <f t="shared" si="114"/>
        <v>274</v>
      </c>
      <c r="AN202" s="72">
        <f>'бланки '!D204</f>
        <v>199</v>
      </c>
      <c r="AO202" s="72" t="str">
        <f t="shared" si="102"/>
        <v>Муниципальное казённое общеобразовательное учреждение "Нельмачевская основная школа"</v>
      </c>
      <c r="AP202" s="72">
        <f>'Рейтинговая таблица организаций'!BB202</f>
        <v>100</v>
      </c>
      <c r="AQ202" s="72">
        <f>'Рейтинговая таблица организаций'!BC202</f>
        <v>100</v>
      </c>
      <c r="AR202" s="72">
        <f>'Рейтинговая таблица организаций'!BD202</f>
        <v>100</v>
      </c>
      <c r="AS202" s="72">
        <f>'Рейтинговая таблица организаций'!BE202</f>
        <v>100</v>
      </c>
      <c r="AT202" s="72" t="str">
        <f t="shared" si="103"/>
        <v>1-274</v>
      </c>
      <c r="AU202" s="72">
        <f t="shared" si="115"/>
        <v>1</v>
      </c>
      <c r="AV202" s="72">
        <f t="shared" si="116"/>
        <v>274</v>
      </c>
      <c r="AW202" s="75" t="str">
        <f t="shared" si="104"/>
        <v>Парабельский район</v>
      </c>
      <c r="AX202" s="72">
        <f t="shared" si="105"/>
        <v>199</v>
      </c>
      <c r="AY202" s="72" t="str">
        <f t="shared" si="106"/>
        <v>Муниципальное казённое общеобразовательное учреждение "Нельмачевская основная школа"</v>
      </c>
      <c r="AZ202" s="72">
        <f>'Рейтинговая таблица организаций'!BF202</f>
        <v>93.2</v>
      </c>
      <c r="BA202" s="72" t="str">
        <f t="shared" si="119"/>
        <v>174-198</v>
      </c>
      <c r="BB202" s="72">
        <f t="shared" si="117"/>
        <v>174</v>
      </c>
      <c r="BC202" s="72">
        <f t="shared" si="118"/>
        <v>25</v>
      </c>
    </row>
    <row r="203" spans="1:55">
      <c r="A203" s="72">
        <f>'бланки '!D205</f>
        <v>200</v>
      </c>
      <c r="B203" s="73" t="str">
        <f>'Рейтинговая таблица организаций'!B203</f>
        <v>Муниципальное бюджетное общеобразовательное учреждение "Старицинская средняя школа"</v>
      </c>
      <c r="C203" s="73" t="str">
        <f>'бланки '!A205</f>
        <v>Парабельский район</v>
      </c>
      <c r="D203" s="72">
        <f>'Рейтинговая таблица организаций'!C203</f>
        <v>16</v>
      </c>
      <c r="E203" s="72">
        <f t="shared" si="90"/>
        <v>200</v>
      </c>
      <c r="F203" s="72" t="str">
        <f t="shared" si="91"/>
        <v>Муниципальное бюджетное общеобразовательное учреждение "Старицинская средняя школа"</v>
      </c>
      <c r="G203" s="72">
        <f>'Рейтинговая таблица организаций'!Q203</f>
        <v>100</v>
      </c>
      <c r="H203" s="72">
        <f>'Рейтинговая таблица организаций'!R203</f>
        <v>100</v>
      </c>
      <c r="I203" s="72">
        <f>'Рейтинговая таблица организаций'!S203</f>
        <v>100</v>
      </c>
      <c r="J203" s="72">
        <f>'Рейтинговая таблица организаций'!T203</f>
        <v>100</v>
      </c>
      <c r="K203" s="72" t="str">
        <f t="shared" si="92"/>
        <v>1-274</v>
      </c>
      <c r="L203" s="72">
        <f t="shared" si="107"/>
        <v>1</v>
      </c>
      <c r="M203" s="72">
        <f t="shared" si="108"/>
        <v>274</v>
      </c>
      <c r="N203" s="72">
        <f t="shared" si="93"/>
        <v>200</v>
      </c>
      <c r="O203" s="72" t="str">
        <f t="shared" si="94"/>
        <v>Муниципальное бюджетное общеобразовательное учреждение "Старицинская средняя школа"</v>
      </c>
      <c r="P203" s="72">
        <f>'Рейтинговая таблица организаций'!Z203</f>
        <v>100</v>
      </c>
      <c r="Q203" s="72">
        <f>'Рейтинговая таблица организаций'!AB203</f>
        <v>100</v>
      </c>
      <c r="R203" s="72">
        <f>'Рейтинговая таблица организаций'!AC203</f>
        <v>100</v>
      </c>
      <c r="S203" s="72" t="str">
        <f t="shared" si="95"/>
        <v>1-274</v>
      </c>
      <c r="T203" s="72">
        <f t="shared" si="109"/>
        <v>1</v>
      </c>
      <c r="U203" s="72">
        <f t="shared" si="110"/>
        <v>274</v>
      </c>
      <c r="V203" s="72">
        <f t="shared" si="96"/>
        <v>200</v>
      </c>
      <c r="W203" s="72" t="str">
        <f t="shared" si="97"/>
        <v>Муниципальное бюджетное общеобразовательное учреждение "Старицинская средняя школа"</v>
      </c>
      <c r="X203" s="72">
        <f>'Рейтинговая таблица организаций'!AH203</f>
        <v>20</v>
      </c>
      <c r="Y203" s="72">
        <f>'Рейтинговая таблица организаций'!AI203</f>
        <v>60</v>
      </c>
      <c r="Z203" s="74">
        <f>'Рейтинговая таблица организаций'!AJ203</f>
        <v>100</v>
      </c>
      <c r="AA203" s="72">
        <f>'Рейтинговая таблица организаций'!AK203</f>
        <v>60</v>
      </c>
      <c r="AB203" s="72" t="str">
        <f t="shared" si="98"/>
        <v>222-245</v>
      </c>
      <c r="AC203" s="72">
        <f t="shared" si="111"/>
        <v>222</v>
      </c>
      <c r="AD203" s="72">
        <f t="shared" si="112"/>
        <v>24</v>
      </c>
      <c r="AE203" s="72">
        <f t="shared" si="99"/>
        <v>200</v>
      </c>
      <c r="AF203" s="72" t="str">
        <f t="shared" si="100"/>
        <v>Муниципальное бюджетное общеобразовательное учреждение "Старицинская средняя школа"</v>
      </c>
      <c r="AG203" s="72">
        <f>'Рейтинговая таблица организаций'!AR203</f>
        <v>100</v>
      </c>
      <c r="AH203" s="72">
        <f>'Рейтинговая таблица организаций'!AS203</f>
        <v>100</v>
      </c>
      <c r="AI203" s="72">
        <f>'Рейтинговая таблица организаций'!AT203</f>
        <v>100</v>
      </c>
      <c r="AJ203" s="72">
        <f>'Рейтинговая таблица организаций'!AU203</f>
        <v>100</v>
      </c>
      <c r="AK203" s="72" t="str">
        <f t="shared" si="101"/>
        <v>1-274</v>
      </c>
      <c r="AL203" s="72">
        <f t="shared" si="113"/>
        <v>1</v>
      </c>
      <c r="AM203" s="72">
        <f t="shared" si="114"/>
        <v>274</v>
      </c>
      <c r="AN203" s="72">
        <f>'бланки '!D205</f>
        <v>200</v>
      </c>
      <c r="AO203" s="72" t="str">
        <f t="shared" si="102"/>
        <v>Муниципальное бюджетное общеобразовательное учреждение "Старицинская средняя школа"</v>
      </c>
      <c r="AP203" s="72">
        <f>'Рейтинговая таблица организаций'!BB203</f>
        <v>100</v>
      </c>
      <c r="AQ203" s="72">
        <f>'Рейтинговая таблица организаций'!BC203</f>
        <v>100</v>
      </c>
      <c r="AR203" s="72">
        <f>'Рейтинговая таблица организаций'!BD203</f>
        <v>100</v>
      </c>
      <c r="AS203" s="72">
        <f>'Рейтинговая таблица организаций'!BE203</f>
        <v>100</v>
      </c>
      <c r="AT203" s="72" t="str">
        <f t="shared" si="103"/>
        <v>1-274</v>
      </c>
      <c r="AU203" s="72">
        <f t="shared" si="115"/>
        <v>1</v>
      </c>
      <c r="AV203" s="72">
        <f t="shared" si="116"/>
        <v>274</v>
      </c>
      <c r="AW203" s="75" t="str">
        <f t="shared" si="104"/>
        <v>Парабельский район</v>
      </c>
      <c r="AX203" s="72">
        <f t="shared" si="105"/>
        <v>200</v>
      </c>
      <c r="AY203" s="72" t="str">
        <f t="shared" si="106"/>
        <v>Муниципальное бюджетное общеобразовательное учреждение "Старицинская средняя школа"</v>
      </c>
      <c r="AZ203" s="72">
        <f>'Рейтинговая таблица организаций'!BF203</f>
        <v>92</v>
      </c>
      <c r="BA203" s="72" t="str">
        <f t="shared" si="119"/>
        <v>222-245</v>
      </c>
      <c r="BB203" s="72">
        <f t="shared" si="117"/>
        <v>222</v>
      </c>
      <c r="BC203" s="72">
        <f t="shared" si="118"/>
        <v>24</v>
      </c>
    </row>
    <row r="204" spans="1:55">
      <c r="A204" s="72">
        <f>'бланки '!D206</f>
        <v>201</v>
      </c>
      <c r="B204" s="73" t="str">
        <f>'Рейтинговая таблица организаций'!B204</f>
        <v>Муниципальное автономное общеобразовательное учреждение Сергеевская средняя общеобразовательная школа Первомайского района</v>
      </c>
      <c r="C204" s="73" t="str">
        <f>'бланки '!A206</f>
        <v>Первомайский район</v>
      </c>
      <c r="D204" s="72">
        <f>'Рейтинговая таблица организаций'!C204</f>
        <v>57</v>
      </c>
      <c r="E204" s="72">
        <f t="shared" si="90"/>
        <v>201</v>
      </c>
      <c r="F204" s="72" t="str">
        <f t="shared" si="91"/>
        <v>Муниципальное автономное общеобразовательное учреждение Сергеевская средняя общеобразовательная школа Первомайского района</v>
      </c>
      <c r="G204" s="72">
        <f>'Рейтинговая таблица организаций'!Q204</f>
        <v>100</v>
      </c>
      <c r="H204" s="72">
        <f>'Рейтинговая таблица организаций'!R204</f>
        <v>100</v>
      </c>
      <c r="I204" s="72">
        <f>'Рейтинговая таблица организаций'!S204</f>
        <v>100</v>
      </c>
      <c r="J204" s="72">
        <f>'Рейтинговая таблица организаций'!T204</f>
        <v>100</v>
      </c>
      <c r="K204" s="72" t="str">
        <f t="shared" si="92"/>
        <v>1-274</v>
      </c>
      <c r="L204" s="72">
        <f t="shared" si="107"/>
        <v>1</v>
      </c>
      <c r="M204" s="72">
        <f t="shared" si="108"/>
        <v>274</v>
      </c>
      <c r="N204" s="72">
        <f t="shared" si="93"/>
        <v>201</v>
      </c>
      <c r="O204" s="72" t="str">
        <f t="shared" si="94"/>
        <v>Муниципальное автономное общеобразовательное учреждение Сергеевская средняя общеобразовательная школа Первомайского района</v>
      </c>
      <c r="P204" s="72">
        <f>'Рейтинговая таблица организаций'!Z204</f>
        <v>100</v>
      </c>
      <c r="Q204" s="72">
        <f>'Рейтинговая таблица организаций'!AB204</f>
        <v>100</v>
      </c>
      <c r="R204" s="72">
        <f>'Рейтинговая таблица организаций'!AC204</f>
        <v>100</v>
      </c>
      <c r="S204" s="72" t="str">
        <f t="shared" si="95"/>
        <v>1-274</v>
      </c>
      <c r="T204" s="72">
        <f t="shared" si="109"/>
        <v>1</v>
      </c>
      <c r="U204" s="72">
        <f t="shared" si="110"/>
        <v>274</v>
      </c>
      <c r="V204" s="72">
        <f t="shared" si="96"/>
        <v>201</v>
      </c>
      <c r="W204" s="72" t="str">
        <f t="shared" si="97"/>
        <v>Муниципальное автономное общеобразовательное учреждение Сергеевская средняя общеобразовательная школа Первомайского района</v>
      </c>
      <c r="X204" s="72">
        <f>'Рейтинговая таблица организаций'!AH204</f>
        <v>40</v>
      </c>
      <c r="Y204" s="72">
        <f>'Рейтинговая таблица организаций'!AI204</f>
        <v>60</v>
      </c>
      <c r="Z204" s="74">
        <f>'Рейтинговая таблица организаций'!AJ204</f>
        <v>100</v>
      </c>
      <c r="AA204" s="72">
        <f>'Рейтинговая таблица организаций'!AK204</f>
        <v>66</v>
      </c>
      <c r="AB204" s="72" t="str">
        <f t="shared" si="98"/>
        <v>174-198</v>
      </c>
      <c r="AC204" s="72">
        <f t="shared" si="111"/>
        <v>174</v>
      </c>
      <c r="AD204" s="72">
        <f t="shared" si="112"/>
        <v>25</v>
      </c>
      <c r="AE204" s="72">
        <f t="shared" si="99"/>
        <v>201</v>
      </c>
      <c r="AF204" s="72" t="str">
        <f t="shared" si="100"/>
        <v>Муниципальное автономное общеобразовательное учреждение Сергеевская средняя общеобразовательная школа Первомайского района</v>
      </c>
      <c r="AG204" s="72">
        <f>'Рейтинговая таблица организаций'!AR204</f>
        <v>100</v>
      </c>
      <c r="AH204" s="72">
        <f>'Рейтинговая таблица организаций'!AS204</f>
        <v>100</v>
      </c>
      <c r="AI204" s="72">
        <f>'Рейтинговая таблица организаций'!AT204</f>
        <v>100</v>
      </c>
      <c r="AJ204" s="72">
        <f>'Рейтинговая таблица организаций'!AU204</f>
        <v>100</v>
      </c>
      <c r="AK204" s="72" t="str">
        <f t="shared" si="101"/>
        <v>1-274</v>
      </c>
      <c r="AL204" s="72">
        <f t="shared" si="113"/>
        <v>1</v>
      </c>
      <c r="AM204" s="72">
        <f t="shared" si="114"/>
        <v>274</v>
      </c>
      <c r="AN204" s="72">
        <f>'бланки '!D206</f>
        <v>201</v>
      </c>
      <c r="AO204" s="72" t="str">
        <f t="shared" si="102"/>
        <v>Муниципальное автономное общеобразовательное учреждение Сергеевская средняя общеобразовательная школа Первомайского района</v>
      </c>
      <c r="AP204" s="72">
        <f>'Рейтинговая таблица организаций'!BB204</f>
        <v>100</v>
      </c>
      <c r="AQ204" s="72">
        <f>'Рейтинговая таблица организаций'!BC204</f>
        <v>100</v>
      </c>
      <c r="AR204" s="72">
        <f>'Рейтинговая таблица организаций'!BD204</f>
        <v>100</v>
      </c>
      <c r="AS204" s="72">
        <f>'Рейтинговая таблица организаций'!BE204</f>
        <v>100</v>
      </c>
      <c r="AT204" s="72" t="str">
        <f t="shared" si="103"/>
        <v>1-274</v>
      </c>
      <c r="AU204" s="72">
        <f t="shared" si="115"/>
        <v>1</v>
      </c>
      <c r="AV204" s="72">
        <f t="shared" si="116"/>
        <v>274</v>
      </c>
      <c r="AW204" s="75" t="str">
        <f t="shared" si="104"/>
        <v>Первомайский район</v>
      </c>
      <c r="AX204" s="72">
        <f t="shared" si="105"/>
        <v>201</v>
      </c>
      <c r="AY204" s="72" t="str">
        <f t="shared" si="106"/>
        <v>Муниципальное автономное общеобразовательное учреждение Сергеевская средняя общеобразовательная школа Первомайского района</v>
      </c>
      <c r="AZ204" s="72">
        <f>'Рейтинговая таблица организаций'!BF204</f>
        <v>93.2</v>
      </c>
      <c r="BA204" s="72" t="str">
        <f t="shared" si="119"/>
        <v>174-198</v>
      </c>
      <c r="BB204" s="72">
        <f t="shared" si="117"/>
        <v>174</v>
      </c>
      <c r="BC204" s="72">
        <f t="shared" si="118"/>
        <v>25</v>
      </c>
    </row>
    <row r="205" spans="1:55">
      <c r="A205" s="72">
        <f>'бланки '!D207</f>
        <v>202</v>
      </c>
      <c r="B205" s="73" t="str">
        <f>'Рейтинговая таблица организаций'!B205</f>
        <v>Муниципальное бюджетное общеобразовательное учреждение Куяновская средняя общеобразовательная школа Первомайского района</v>
      </c>
      <c r="C205" s="73" t="str">
        <f>'бланки '!A207</f>
        <v>Первомайский район</v>
      </c>
      <c r="D205" s="72">
        <f>'Рейтинговая таблица организаций'!C205</f>
        <v>62</v>
      </c>
      <c r="E205" s="72">
        <f t="shared" si="90"/>
        <v>202</v>
      </c>
      <c r="F205" s="72" t="str">
        <f t="shared" si="91"/>
        <v>Муниципальное бюджетное общеобразовательное учреждение Куяновская средняя общеобразовательная школа Первомайского района</v>
      </c>
      <c r="G205" s="72">
        <f>'Рейтинговая таблица организаций'!Q205</f>
        <v>100</v>
      </c>
      <c r="H205" s="72">
        <f>'Рейтинговая таблица организаций'!R205</f>
        <v>100</v>
      </c>
      <c r="I205" s="72">
        <f>'Рейтинговая таблица организаций'!S205</f>
        <v>100</v>
      </c>
      <c r="J205" s="72">
        <f>'Рейтинговая таблица организаций'!T205</f>
        <v>100</v>
      </c>
      <c r="K205" s="72" t="str">
        <f t="shared" si="92"/>
        <v>1-274</v>
      </c>
      <c r="L205" s="72">
        <f t="shared" si="107"/>
        <v>1</v>
      </c>
      <c r="M205" s="72">
        <f t="shared" si="108"/>
        <v>274</v>
      </c>
      <c r="N205" s="72">
        <f t="shared" si="93"/>
        <v>202</v>
      </c>
      <c r="O205" s="72" t="str">
        <f t="shared" si="94"/>
        <v>Муниципальное бюджетное общеобразовательное учреждение Куяновская средняя общеобразовательная школа Первомайского района</v>
      </c>
      <c r="P205" s="72">
        <f>'Рейтинговая таблица организаций'!Z205</f>
        <v>100</v>
      </c>
      <c r="Q205" s="72">
        <f>'Рейтинговая таблица организаций'!AB205</f>
        <v>100</v>
      </c>
      <c r="R205" s="72">
        <f>'Рейтинговая таблица организаций'!AC205</f>
        <v>100</v>
      </c>
      <c r="S205" s="72" t="str">
        <f t="shared" si="95"/>
        <v>1-274</v>
      </c>
      <c r="T205" s="72">
        <f t="shared" si="109"/>
        <v>1</v>
      </c>
      <c r="U205" s="72">
        <f t="shared" si="110"/>
        <v>274</v>
      </c>
      <c r="V205" s="72">
        <f t="shared" si="96"/>
        <v>202</v>
      </c>
      <c r="W205" s="72" t="str">
        <f t="shared" si="97"/>
        <v>Муниципальное бюджетное общеобразовательное учреждение Куяновская средняя общеобразовательная школа Первомайского района</v>
      </c>
      <c r="X205" s="72">
        <f>'Рейтинговая таблица организаций'!AH205</f>
        <v>60</v>
      </c>
      <c r="Y205" s="72">
        <f>'Рейтинговая таблица организаций'!AI205</f>
        <v>80</v>
      </c>
      <c r="Z205" s="74">
        <f>'Рейтинговая таблица организаций'!AJ205</f>
        <v>100</v>
      </c>
      <c r="AA205" s="72">
        <f>'Рейтинговая таблица организаций'!AK205</f>
        <v>80</v>
      </c>
      <c r="AB205" s="72" t="str">
        <f t="shared" si="98"/>
        <v>67-84</v>
      </c>
      <c r="AC205" s="72">
        <f t="shared" si="111"/>
        <v>67</v>
      </c>
      <c r="AD205" s="72">
        <f t="shared" si="112"/>
        <v>18</v>
      </c>
      <c r="AE205" s="72">
        <f t="shared" si="99"/>
        <v>202</v>
      </c>
      <c r="AF205" s="72" t="str">
        <f t="shared" si="100"/>
        <v>Муниципальное бюджетное общеобразовательное учреждение Куяновская средняя общеобразовательная школа Первомайского района</v>
      </c>
      <c r="AG205" s="72">
        <f>'Рейтинговая таблица организаций'!AR205</f>
        <v>100</v>
      </c>
      <c r="AH205" s="72">
        <f>'Рейтинговая таблица организаций'!AS205</f>
        <v>100</v>
      </c>
      <c r="AI205" s="72">
        <f>'Рейтинговая таблица организаций'!AT205</f>
        <v>100</v>
      </c>
      <c r="AJ205" s="72">
        <f>'Рейтинговая таблица организаций'!AU205</f>
        <v>100</v>
      </c>
      <c r="AK205" s="72" t="str">
        <f t="shared" si="101"/>
        <v>1-274</v>
      </c>
      <c r="AL205" s="72">
        <f t="shared" si="113"/>
        <v>1</v>
      </c>
      <c r="AM205" s="72">
        <f t="shared" si="114"/>
        <v>274</v>
      </c>
      <c r="AN205" s="72">
        <f>'бланки '!D207</f>
        <v>202</v>
      </c>
      <c r="AO205" s="72" t="str">
        <f t="shared" si="102"/>
        <v>Муниципальное бюджетное общеобразовательное учреждение Куяновская средняя общеобразовательная школа Первомайского района</v>
      </c>
      <c r="AP205" s="72">
        <f>'Рейтинговая таблица организаций'!BB205</f>
        <v>100</v>
      </c>
      <c r="AQ205" s="72">
        <f>'Рейтинговая таблица организаций'!BC205</f>
        <v>100</v>
      </c>
      <c r="AR205" s="72">
        <f>'Рейтинговая таблица организаций'!BD205</f>
        <v>100</v>
      </c>
      <c r="AS205" s="72">
        <f>'Рейтинговая таблица организаций'!BE205</f>
        <v>100</v>
      </c>
      <c r="AT205" s="72" t="str">
        <f t="shared" si="103"/>
        <v>1-274</v>
      </c>
      <c r="AU205" s="72">
        <f t="shared" si="115"/>
        <v>1</v>
      </c>
      <c r="AV205" s="72">
        <f t="shared" si="116"/>
        <v>274</v>
      </c>
      <c r="AW205" s="75" t="str">
        <f t="shared" si="104"/>
        <v>Первомайский район</v>
      </c>
      <c r="AX205" s="72">
        <f t="shared" si="105"/>
        <v>202</v>
      </c>
      <c r="AY205" s="72" t="str">
        <f t="shared" si="106"/>
        <v>Муниципальное бюджетное общеобразовательное учреждение Куяновская средняя общеобразовательная школа Первомайского района</v>
      </c>
      <c r="AZ205" s="72">
        <f>'Рейтинговая таблица организаций'!BF205</f>
        <v>96</v>
      </c>
      <c r="BA205" s="72" t="str">
        <f t="shared" si="119"/>
        <v>67-84</v>
      </c>
      <c r="BB205" s="72">
        <f t="shared" si="117"/>
        <v>67</v>
      </c>
      <c r="BC205" s="72">
        <f t="shared" si="118"/>
        <v>18</v>
      </c>
    </row>
    <row r="206" spans="1:55">
      <c r="A206" s="72">
        <f>'бланки '!D208</f>
        <v>203</v>
      </c>
      <c r="B206" s="73" t="str">
        <f>'Рейтинговая таблица организаций'!B206</f>
        <v>Муниципальное автономное общеобразовательное учреждение Туендатская основная общеобразовательная школа Первомайского района</v>
      </c>
      <c r="C206" s="73" t="str">
        <f>'бланки '!A208</f>
        <v>Первомайский район</v>
      </c>
      <c r="D206" s="72">
        <f>'Рейтинговая таблица организаций'!C206</f>
        <v>34</v>
      </c>
      <c r="E206" s="72">
        <f t="shared" si="90"/>
        <v>203</v>
      </c>
      <c r="F206" s="72" t="str">
        <f t="shared" si="91"/>
        <v>Муниципальное автономное общеобразовательное учреждение Туендатская основная общеобразовательная школа Первомайского района</v>
      </c>
      <c r="G206" s="72">
        <f>'Рейтинговая таблица организаций'!Q206</f>
        <v>100</v>
      </c>
      <c r="H206" s="72">
        <f>'Рейтинговая таблица организаций'!R206</f>
        <v>100</v>
      </c>
      <c r="I206" s="72">
        <f>'Рейтинговая таблица организаций'!S206</f>
        <v>100</v>
      </c>
      <c r="J206" s="72">
        <f>'Рейтинговая таблица организаций'!T206</f>
        <v>100</v>
      </c>
      <c r="K206" s="72" t="str">
        <f t="shared" si="92"/>
        <v>1-274</v>
      </c>
      <c r="L206" s="72">
        <f t="shared" si="107"/>
        <v>1</v>
      </c>
      <c r="M206" s="72">
        <f t="shared" si="108"/>
        <v>274</v>
      </c>
      <c r="N206" s="72">
        <f t="shared" si="93"/>
        <v>203</v>
      </c>
      <c r="O206" s="72" t="str">
        <f t="shared" si="94"/>
        <v>Муниципальное автономное общеобразовательное учреждение Туендатская основная общеобразовательная школа Первомайского района</v>
      </c>
      <c r="P206" s="72">
        <f>'Рейтинговая таблица организаций'!Z206</f>
        <v>100</v>
      </c>
      <c r="Q206" s="72">
        <f>'Рейтинговая таблица организаций'!AB206</f>
        <v>100</v>
      </c>
      <c r="R206" s="72">
        <f>'Рейтинговая таблица организаций'!AC206</f>
        <v>100</v>
      </c>
      <c r="S206" s="72" t="str">
        <f t="shared" si="95"/>
        <v>1-274</v>
      </c>
      <c r="T206" s="72">
        <f t="shared" si="109"/>
        <v>1</v>
      </c>
      <c r="U206" s="72">
        <f t="shared" si="110"/>
        <v>274</v>
      </c>
      <c r="V206" s="72">
        <f t="shared" si="96"/>
        <v>203</v>
      </c>
      <c r="W206" s="72" t="str">
        <f t="shared" si="97"/>
        <v>Муниципальное автономное общеобразовательное учреждение Туендатская основная общеобразовательная школа Первомайского района</v>
      </c>
      <c r="X206" s="72">
        <f>'Рейтинговая таблица организаций'!AH206</f>
        <v>20</v>
      </c>
      <c r="Y206" s="72">
        <f>'Рейтинговая таблица организаций'!AI206</f>
        <v>60</v>
      </c>
      <c r="Z206" s="74">
        <f>'Рейтинговая таблица организаций'!AJ206</f>
        <v>100</v>
      </c>
      <c r="AA206" s="72">
        <f>'Рейтинговая таблица организаций'!AK206</f>
        <v>60</v>
      </c>
      <c r="AB206" s="72" t="str">
        <f t="shared" si="98"/>
        <v>222-245</v>
      </c>
      <c r="AC206" s="72">
        <f t="shared" si="111"/>
        <v>222</v>
      </c>
      <c r="AD206" s="72">
        <f t="shared" si="112"/>
        <v>24</v>
      </c>
      <c r="AE206" s="72">
        <f t="shared" si="99"/>
        <v>203</v>
      </c>
      <c r="AF206" s="72" t="str">
        <f t="shared" si="100"/>
        <v>Муниципальное автономное общеобразовательное учреждение Туендатская основная общеобразовательная школа Первомайского района</v>
      </c>
      <c r="AG206" s="72">
        <f>'Рейтинговая таблица организаций'!AR206</f>
        <v>100</v>
      </c>
      <c r="AH206" s="72">
        <f>'Рейтинговая таблица организаций'!AS206</f>
        <v>100</v>
      </c>
      <c r="AI206" s="72">
        <f>'Рейтинговая таблица организаций'!AT206</f>
        <v>100</v>
      </c>
      <c r="AJ206" s="72">
        <f>'Рейтинговая таблица организаций'!AU206</f>
        <v>100</v>
      </c>
      <c r="AK206" s="72" t="str">
        <f t="shared" si="101"/>
        <v>1-274</v>
      </c>
      <c r="AL206" s="72">
        <f t="shared" si="113"/>
        <v>1</v>
      </c>
      <c r="AM206" s="72">
        <f t="shared" si="114"/>
        <v>274</v>
      </c>
      <c r="AN206" s="72">
        <f>'бланки '!D208</f>
        <v>203</v>
      </c>
      <c r="AO206" s="72" t="str">
        <f t="shared" si="102"/>
        <v>Муниципальное автономное общеобразовательное учреждение Туендатская основная общеобразовательная школа Первомайского района</v>
      </c>
      <c r="AP206" s="72">
        <f>'Рейтинговая таблица организаций'!BB206</f>
        <v>100</v>
      </c>
      <c r="AQ206" s="72">
        <f>'Рейтинговая таблица организаций'!BC206</f>
        <v>100</v>
      </c>
      <c r="AR206" s="72">
        <f>'Рейтинговая таблица организаций'!BD206</f>
        <v>100</v>
      </c>
      <c r="AS206" s="72">
        <f>'Рейтинговая таблица организаций'!BE206</f>
        <v>100</v>
      </c>
      <c r="AT206" s="72" t="str">
        <f t="shared" si="103"/>
        <v>1-274</v>
      </c>
      <c r="AU206" s="72">
        <f t="shared" si="115"/>
        <v>1</v>
      </c>
      <c r="AV206" s="72">
        <f t="shared" si="116"/>
        <v>274</v>
      </c>
      <c r="AW206" s="75" t="str">
        <f t="shared" si="104"/>
        <v>Первомайский район</v>
      </c>
      <c r="AX206" s="72">
        <f t="shared" si="105"/>
        <v>203</v>
      </c>
      <c r="AY206" s="72" t="str">
        <f t="shared" si="106"/>
        <v>Муниципальное автономное общеобразовательное учреждение Туендатская основная общеобразовательная школа Первомайского района</v>
      </c>
      <c r="AZ206" s="72">
        <f>'Рейтинговая таблица организаций'!BF206</f>
        <v>92</v>
      </c>
      <c r="BA206" s="72" t="str">
        <f t="shared" si="119"/>
        <v>222-245</v>
      </c>
      <c r="BB206" s="72">
        <f t="shared" si="117"/>
        <v>222</v>
      </c>
      <c r="BC206" s="72">
        <f t="shared" si="118"/>
        <v>24</v>
      </c>
    </row>
    <row r="207" spans="1:55">
      <c r="A207" s="72">
        <f>'бланки '!D209</f>
        <v>204</v>
      </c>
      <c r="B207" s="73" t="str">
        <f>'Рейтинговая таблица организаций'!B207</f>
        <v>Муниципальное автономное общеобразовательное учреждение Улу-Юльская средняя общеобразовательная школа Первомайского район</v>
      </c>
      <c r="C207" s="73" t="str">
        <f>'бланки '!A209</f>
        <v>Первомайский район</v>
      </c>
      <c r="D207" s="72">
        <f>'Рейтинговая таблица организаций'!C207</f>
        <v>84</v>
      </c>
      <c r="E207" s="72">
        <f t="shared" si="90"/>
        <v>204</v>
      </c>
      <c r="F207" s="72" t="str">
        <f t="shared" si="91"/>
        <v>Муниципальное автономное общеобразовательное учреждение Улу-Юльская средняя общеобразовательная школа Первомайского район</v>
      </c>
      <c r="G207" s="72">
        <f>'Рейтинговая таблица организаций'!Q207</f>
        <v>100</v>
      </c>
      <c r="H207" s="72">
        <f>'Рейтинговая таблица организаций'!R207</f>
        <v>100</v>
      </c>
      <c r="I207" s="72">
        <f>'Рейтинговая таблица организаций'!S207</f>
        <v>100</v>
      </c>
      <c r="J207" s="72">
        <f>'Рейтинговая таблица организаций'!T207</f>
        <v>100</v>
      </c>
      <c r="K207" s="72" t="str">
        <f t="shared" si="92"/>
        <v>1-274</v>
      </c>
      <c r="L207" s="72">
        <f t="shared" si="107"/>
        <v>1</v>
      </c>
      <c r="M207" s="72">
        <f t="shared" si="108"/>
        <v>274</v>
      </c>
      <c r="N207" s="72">
        <f t="shared" si="93"/>
        <v>204</v>
      </c>
      <c r="O207" s="72" t="str">
        <f t="shared" si="94"/>
        <v>Муниципальное автономное общеобразовательное учреждение Улу-Юльская средняя общеобразовательная школа Первомайского район</v>
      </c>
      <c r="P207" s="72">
        <f>'Рейтинговая таблица организаций'!Z207</f>
        <v>100</v>
      </c>
      <c r="Q207" s="72">
        <f>'Рейтинговая таблица организаций'!AB207</f>
        <v>100</v>
      </c>
      <c r="R207" s="72">
        <f>'Рейтинговая таблица организаций'!AC207</f>
        <v>100</v>
      </c>
      <c r="S207" s="72" t="str">
        <f t="shared" si="95"/>
        <v>1-274</v>
      </c>
      <c r="T207" s="72">
        <f t="shared" si="109"/>
        <v>1</v>
      </c>
      <c r="U207" s="72">
        <f t="shared" si="110"/>
        <v>274</v>
      </c>
      <c r="V207" s="72">
        <f t="shared" si="96"/>
        <v>204</v>
      </c>
      <c r="W207" s="72" t="str">
        <f t="shared" si="97"/>
        <v>Муниципальное автономное общеобразовательное учреждение Улу-Юльская средняя общеобразовательная школа Первомайского район</v>
      </c>
      <c r="X207" s="72">
        <f>'Рейтинговая таблица организаций'!AH207</f>
        <v>20</v>
      </c>
      <c r="Y207" s="72">
        <f>'Рейтинговая таблица организаций'!AI207</f>
        <v>60</v>
      </c>
      <c r="Z207" s="74">
        <f>'Рейтинговая таблица организаций'!AJ207</f>
        <v>100</v>
      </c>
      <c r="AA207" s="72">
        <f>'Рейтинговая таблица организаций'!AK207</f>
        <v>60</v>
      </c>
      <c r="AB207" s="72" t="str">
        <f t="shared" si="98"/>
        <v>222-245</v>
      </c>
      <c r="AC207" s="72">
        <f t="shared" si="111"/>
        <v>222</v>
      </c>
      <c r="AD207" s="72">
        <f t="shared" si="112"/>
        <v>24</v>
      </c>
      <c r="AE207" s="72">
        <f t="shared" si="99"/>
        <v>204</v>
      </c>
      <c r="AF207" s="72" t="str">
        <f t="shared" si="100"/>
        <v>Муниципальное автономное общеобразовательное учреждение Улу-Юльская средняя общеобразовательная школа Первомайского район</v>
      </c>
      <c r="AG207" s="72">
        <f>'Рейтинговая таблица организаций'!AR207</f>
        <v>100</v>
      </c>
      <c r="AH207" s="72">
        <f>'Рейтинговая таблица организаций'!AS207</f>
        <v>100</v>
      </c>
      <c r="AI207" s="72">
        <f>'Рейтинговая таблица организаций'!AT207</f>
        <v>100</v>
      </c>
      <c r="AJ207" s="72">
        <f>'Рейтинговая таблица организаций'!AU207</f>
        <v>100</v>
      </c>
      <c r="AK207" s="72" t="str">
        <f t="shared" si="101"/>
        <v>1-274</v>
      </c>
      <c r="AL207" s="72">
        <f t="shared" si="113"/>
        <v>1</v>
      </c>
      <c r="AM207" s="72">
        <f t="shared" si="114"/>
        <v>274</v>
      </c>
      <c r="AN207" s="72">
        <f>'бланки '!D209</f>
        <v>204</v>
      </c>
      <c r="AO207" s="72" t="str">
        <f t="shared" si="102"/>
        <v>Муниципальное автономное общеобразовательное учреждение Улу-Юльская средняя общеобразовательная школа Первомайского район</v>
      </c>
      <c r="AP207" s="72">
        <f>'Рейтинговая таблица организаций'!BB207</f>
        <v>100</v>
      </c>
      <c r="AQ207" s="72">
        <f>'Рейтинговая таблица организаций'!BC207</f>
        <v>100</v>
      </c>
      <c r="AR207" s="72">
        <f>'Рейтинговая таблица организаций'!BD207</f>
        <v>100</v>
      </c>
      <c r="AS207" s="72">
        <f>'Рейтинговая таблица организаций'!BE207</f>
        <v>100</v>
      </c>
      <c r="AT207" s="72" t="str">
        <f t="shared" si="103"/>
        <v>1-274</v>
      </c>
      <c r="AU207" s="72">
        <f t="shared" si="115"/>
        <v>1</v>
      </c>
      <c r="AV207" s="72">
        <f t="shared" si="116"/>
        <v>274</v>
      </c>
      <c r="AW207" s="75" t="str">
        <f t="shared" si="104"/>
        <v>Первомайский район</v>
      </c>
      <c r="AX207" s="72">
        <f t="shared" si="105"/>
        <v>204</v>
      </c>
      <c r="AY207" s="72" t="str">
        <f t="shared" si="106"/>
        <v>Муниципальное автономное общеобразовательное учреждение Улу-Юльская средняя общеобразовательная школа Первомайского район</v>
      </c>
      <c r="AZ207" s="72">
        <f>'Рейтинговая таблица организаций'!BF207</f>
        <v>92</v>
      </c>
      <c r="BA207" s="72" t="str">
        <f t="shared" si="119"/>
        <v>222-245</v>
      </c>
      <c r="BB207" s="72">
        <f t="shared" si="117"/>
        <v>222</v>
      </c>
      <c r="BC207" s="72">
        <f t="shared" si="118"/>
        <v>24</v>
      </c>
    </row>
    <row r="208" spans="1:55">
      <c r="A208" s="72">
        <f>'бланки '!D210</f>
        <v>205</v>
      </c>
      <c r="B208" s="73" t="str">
        <f>'Рейтинговая таблица организаций'!B208</f>
        <v>Муниципальное бюджетное общеобразовательное учреждение Первомайская средняя общеобразовательная школа Первомайского района</v>
      </c>
      <c r="C208" s="73" t="str">
        <f>'бланки '!A210</f>
        <v>Первомайский район</v>
      </c>
      <c r="D208" s="72">
        <f>'Рейтинговая таблица организаций'!C208</f>
        <v>506</v>
      </c>
      <c r="E208" s="72">
        <f t="shared" si="90"/>
        <v>205</v>
      </c>
      <c r="F208" s="72" t="str">
        <f t="shared" si="91"/>
        <v>Муниципальное бюджетное общеобразовательное учреждение Первомайская средняя общеобразовательная школа Первомайского района</v>
      </c>
      <c r="G208" s="72">
        <f>'Рейтинговая таблица организаций'!Q208</f>
        <v>100</v>
      </c>
      <c r="H208" s="72">
        <f>'Рейтинговая таблица организаций'!R208</f>
        <v>100</v>
      </c>
      <c r="I208" s="72">
        <f>'Рейтинговая таблица организаций'!S208</f>
        <v>100</v>
      </c>
      <c r="J208" s="72">
        <f>'Рейтинговая таблица организаций'!T208</f>
        <v>100</v>
      </c>
      <c r="K208" s="72" t="str">
        <f t="shared" si="92"/>
        <v>1-274</v>
      </c>
      <c r="L208" s="72">
        <f t="shared" si="107"/>
        <v>1</v>
      </c>
      <c r="M208" s="72">
        <f t="shared" si="108"/>
        <v>274</v>
      </c>
      <c r="N208" s="72">
        <f t="shared" si="93"/>
        <v>205</v>
      </c>
      <c r="O208" s="72" t="str">
        <f t="shared" si="94"/>
        <v>Муниципальное бюджетное общеобразовательное учреждение Первомайская средняя общеобразовательная школа Первомайского района</v>
      </c>
      <c r="P208" s="72">
        <f>'Рейтинговая таблица организаций'!Z208</f>
        <v>100</v>
      </c>
      <c r="Q208" s="72">
        <f>'Рейтинговая таблица организаций'!AB208</f>
        <v>100</v>
      </c>
      <c r="R208" s="72">
        <f>'Рейтинговая таблица организаций'!AC208</f>
        <v>100</v>
      </c>
      <c r="S208" s="72" t="str">
        <f t="shared" si="95"/>
        <v>1-274</v>
      </c>
      <c r="T208" s="72">
        <f t="shared" si="109"/>
        <v>1</v>
      </c>
      <c r="U208" s="72">
        <f t="shared" si="110"/>
        <v>274</v>
      </c>
      <c r="V208" s="72">
        <f t="shared" si="96"/>
        <v>205</v>
      </c>
      <c r="W208" s="72" t="str">
        <f t="shared" si="97"/>
        <v>Муниципальное бюджетное общеобразовательное учреждение Первомайская средняя общеобразовательная школа Первомайского района</v>
      </c>
      <c r="X208" s="72">
        <f>'Рейтинговая таблица организаций'!AH208</f>
        <v>60</v>
      </c>
      <c r="Y208" s="72">
        <f>'Рейтинговая таблица организаций'!AI208</f>
        <v>80</v>
      </c>
      <c r="Z208" s="74">
        <f>'Рейтинговая таблица организаций'!AJ208</f>
        <v>100</v>
      </c>
      <c r="AA208" s="72">
        <f>'Рейтинговая таблица организаций'!AK208</f>
        <v>80</v>
      </c>
      <c r="AB208" s="72" t="str">
        <f t="shared" si="98"/>
        <v>67-84</v>
      </c>
      <c r="AC208" s="72">
        <f t="shared" si="111"/>
        <v>67</v>
      </c>
      <c r="AD208" s="72">
        <f t="shared" si="112"/>
        <v>18</v>
      </c>
      <c r="AE208" s="72">
        <f t="shared" si="99"/>
        <v>205</v>
      </c>
      <c r="AF208" s="72" t="str">
        <f t="shared" si="100"/>
        <v>Муниципальное бюджетное общеобразовательное учреждение Первомайская средняя общеобразовательная школа Первомайского района</v>
      </c>
      <c r="AG208" s="72">
        <f>'Рейтинговая таблица организаций'!AR208</f>
        <v>100</v>
      </c>
      <c r="AH208" s="72">
        <f>'Рейтинговая таблица организаций'!AS208</f>
        <v>100</v>
      </c>
      <c r="AI208" s="72">
        <f>'Рейтинговая таблица организаций'!AT208</f>
        <v>100</v>
      </c>
      <c r="AJ208" s="72">
        <f>'Рейтинговая таблица организаций'!AU208</f>
        <v>100</v>
      </c>
      <c r="AK208" s="72" t="str">
        <f t="shared" si="101"/>
        <v>1-274</v>
      </c>
      <c r="AL208" s="72">
        <f t="shared" si="113"/>
        <v>1</v>
      </c>
      <c r="AM208" s="72">
        <f t="shared" si="114"/>
        <v>274</v>
      </c>
      <c r="AN208" s="72">
        <f>'бланки '!D210</f>
        <v>205</v>
      </c>
      <c r="AO208" s="72" t="str">
        <f t="shared" si="102"/>
        <v>Муниципальное бюджетное общеобразовательное учреждение Первомайская средняя общеобразовательная школа Первомайского района</v>
      </c>
      <c r="AP208" s="72">
        <f>'Рейтинговая таблица организаций'!BB208</f>
        <v>100</v>
      </c>
      <c r="AQ208" s="72">
        <f>'Рейтинговая таблица организаций'!BC208</f>
        <v>100</v>
      </c>
      <c r="AR208" s="72">
        <f>'Рейтинговая таблица организаций'!BD208</f>
        <v>100</v>
      </c>
      <c r="AS208" s="72">
        <f>'Рейтинговая таблица организаций'!BE208</f>
        <v>100</v>
      </c>
      <c r="AT208" s="72" t="str">
        <f t="shared" si="103"/>
        <v>1-274</v>
      </c>
      <c r="AU208" s="72">
        <f t="shared" si="115"/>
        <v>1</v>
      </c>
      <c r="AV208" s="72">
        <f t="shared" si="116"/>
        <v>274</v>
      </c>
      <c r="AW208" s="75" t="str">
        <f t="shared" si="104"/>
        <v>Первомайский район</v>
      </c>
      <c r="AX208" s="72">
        <f t="shared" si="105"/>
        <v>205</v>
      </c>
      <c r="AY208" s="72" t="str">
        <f t="shared" si="106"/>
        <v>Муниципальное бюджетное общеобразовательное учреждение Первомайская средняя общеобразовательная школа Первомайского района</v>
      </c>
      <c r="AZ208" s="72">
        <f>'Рейтинговая таблица организаций'!BF208</f>
        <v>96</v>
      </c>
      <c r="BA208" s="72" t="str">
        <f t="shared" si="119"/>
        <v>67-84</v>
      </c>
      <c r="BB208" s="72">
        <f t="shared" si="117"/>
        <v>67</v>
      </c>
      <c r="BC208" s="72">
        <f t="shared" si="118"/>
        <v>18</v>
      </c>
    </row>
    <row r="209" spans="1:55">
      <c r="A209" s="72">
        <f>'бланки '!D211</f>
        <v>206</v>
      </c>
      <c r="B209" s="73" t="str">
        <f>'Рейтинговая таблица организаций'!B209</f>
        <v>Муниципальное бюджетное общеобразовательное учреждение Берёзовская средняя общеобразовательная школа Первомайского района</v>
      </c>
      <c r="C209" s="73" t="str">
        <f>'бланки '!A211</f>
        <v>Первомайский район</v>
      </c>
      <c r="D209" s="72">
        <f>'Рейтинговая таблица организаций'!C209</f>
        <v>21</v>
      </c>
      <c r="E209" s="72">
        <f t="shared" si="90"/>
        <v>206</v>
      </c>
      <c r="F209" s="72" t="str">
        <f t="shared" si="91"/>
        <v>Муниципальное бюджетное общеобразовательное учреждение Берёзовская средняя общеобразовательная школа Первомайского района</v>
      </c>
      <c r="G209" s="72">
        <f>'Рейтинговая таблица организаций'!Q209</f>
        <v>100</v>
      </c>
      <c r="H209" s="72">
        <f>'Рейтинговая таблица организаций'!R209</f>
        <v>100</v>
      </c>
      <c r="I209" s="72">
        <f>'Рейтинговая таблица организаций'!S209</f>
        <v>100</v>
      </c>
      <c r="J209" s="72">
        <f>'Рейтинговая таблица организаций'!T209</f>
        <v>100</v>
      </c>
      <c r="K209" s="72" t="str">
        <f t="shared" si="92"/>
        <v>1-274</v>
      </c>
      <c r="L209" s="72">
        <f t="shared" si="107"/>
        <v>1</v>
      </c>
      <c r="M209" s="72">
        <f t="shared" si="108"/>
        <v>274</v>
      </c>
      <c r="N209" s="72">
        <f t="shared" si="93"/>
        <v>206</v>
      </c>
      <c r="O209" s="72" t="str">
        <f t="shared" si="94"/>
        <v>Муниципальное бюджетное общеобразовательное учреждение Берёзовская средняя общеобразовательная школа Первомайского района</v>
      </c>
      <c r="P209" s="72">
        <f>'Рейтинговая таблица организаций'!Z209</f>
        <v>100</v>
      </c>
      <c r="Q209" s="72">
        <f>'Рейтинговая таблица организаций'!AB209</f>
        <v>100</v>
      </c>
      <c r="R209" s="72">
        <f>'Рейтинговая таблица организаций'!AC209</f>
        <v>100</v>
      </c>
      <c r="S209" s="72" t="str">
        <f t="shared" si="95"/>
        <v>1-274</v>
      </c>
      <c r="T209" s="72">
        <f t="shared" si="109"/>
        <v>1</v>
      </c>
      <c r="U209" s="72">
        <f t="shared" si="110"/>
        <v>274</v>
      </c>
      <c r="V209" s="72">
        <f t="shared" si="96"/>
        <v>206</v>
      </c>
      <c r="W209" s="72" t="str">
        <f t="shared" si="97"/>
        <v>Муниципальное бюджетное общеобразовательное учреждение Берёзовская средняя общеобразовательная школа Первомайского района</v>
      </c>
      <c r="X209" s="72">
        <f>'Рейтинговая таблица организаций'!AH209</f>
        <v>20</v>
      </c>
      <c r="Y209" s="72">
        <f>'Рейтинговая таблица организаций'!AI209</f>
        <v>60</v>
      </c>
      <c r="Z209" s="74">
        <f>'Рейтинговая таблица организаций'!AJ209</f>
        <v>100</v>
      </c>
      <c r="AA209" s="72">
        <f>'Рейтинговая таблица организаций'!AK209</f>
        <v>60</v>
      </c>
      <c r="AB209" s="72" t="str">
        <f t="shared" si="98"/>
        <v>222-245</v>
      </c>
      <c r="AC209" s="72">
        <f t="shared" si="111"/>
        <v>222</v>
      </c>
      <c r="AD209" s="72">
        <f t="shared" si="112"/>
        <v>24</v>
      </c>
      <c r="AE209" s="72">
        <f t="shared" si="99"/>
        <v>206</v>
      </c>
      <c r="AF209" s="72" t="str">
        <f t="shared" si="100"/>
        <v>Муниципальное бюджетное общеобразовательное учреждение Берёзовская средняя общеобразовательная школа Первомайского района</v>
      </c>
      <c r="AG209" s="72">
        <f>'Рейтинговая таблица организаций'!AR209</f>
        <v>100</v>
      </c>
      <c r="AH209" s="72">
        <f>'Рейтинговая таблица организаций'!AS209</f>
        <v>100</v>
      </c>
      <c r="AI209" s="72">
        <f>'Рейтинговая таблица организаций'!AT209</f>
        <v>100</v>
      </c>
      <c r="AJ209" s="72">
        <f>'Рейтинговая таблица организаций'!AU209</f>
        <v>100</v>
      </c>
      <c r="AK209" s="72" t="str">
        <f t="shared" si="101"/>
        <v>1-274</v>
      </c>
      <c r="AL209" s="72">
        <f t="shared" si="113"/>
        <v>1</v>
      </c>
      <c r="AM209" s="72">
        <f t="shared" si="114"/>
        <v>274</v>
      </c>
      <c r="AN209" s="72">
        <f>'бланки '!D211</f>
        <v>206</v>
      </c>
      <c r="AO209" s="72" t="str">
        <f t="shared" si="102"/>
        <v>Муниципальное бюджетное общеобразовательное учреждение Берёзовская средняя общеобразовательная школа Первомайского района</v>
      </c>
      <c r="AP209" s="72">
        <f>'Рейтинговая таблица организаций'!BB209</f>
        <v>100</v>
      </c>
      <c r="AQ209" s="72">
        <f>'Рейтинговая таблица организаций'!BC209</f>
        <v>100</v>
      </c>
      <c r="AR209" s="72">
        <f>'Рейтинговая таблица организаций'!BD209</f>
        <v>100</v>
      </c>
      <c r="AS209" s="72">
        <f>'Рейтинговая таблица организаций'!BE209</f>
        <v>100</v>
      </c>
      <c r="AT209" s="72" t="str">
        <f t="shared" si="103"/>
        <v>1-274</v>
      </c>
      <c r="AU209" s="72">
        <f t="shared" si="115"/>
        <v>1</v>
      </c>
      <c r="AV209" s="72">
        <f t="shared" si="116"/>
        <v>274</v>
      </c>
      <c r="AW209" s="75" t="str">
        <f t="shared" si="104"/>
        <v>Первомайский район</v>
      </c>
      <c r="AX209" s="72">
        <f t="shared" si="105"/>
        <v>206</v>
      </c>
      <c r="AY209" s="72" t="str">
        <f t="shared" si="106"/>
        <v>Муниципальное бюджетное общеобразовательное учреждение Берёзовская средняя общеобразовательная школа Первомайского района</v>
      </c>
      <c r="AZ209" s="72">
        <f>'Рейтинговая таблица организаций'!BF209</f>
        <v>92</v>
      </c>
      <c r="BA209" s="72" t="str">
        <f t="shared" si="119"/>
        <v>222-245</v>
      </c>
      <c r="BB209" s="72">
        <f t="shared" si="117"/>
        <v>222</v>
      </c>
      <c r="BC209" s="72">
        <f t="shared" si="118"/>
        <v>24</v>
      </c>
    </row>
    <row r="210" spans="1:55">
      <c r="A210" s="72">
        <f>'бланки '!D212</f>
        <v>207</v>
      </c>
      <c r="B210" s="73" t="str">
        <f>'Рейтинговая таблица организаций'!B210</f>
        <v>Муниципальное бюджетное общеобразовательное учреждение основная общеобразовательная школа п. Новый Первомайского района</v>
      </c>
      <c r="C210" s="73" t="str">
        <f>'бланки '!A212</f>
        <v>Первомайский район</v>
      </c>
      <c r="D210" s="72">
        <f>'Рейтинговая таблица организаций'!C210</f>
        <v>48</v>
      </c>
      <c r="E210" s="72">
        <f t="shared" si="90"/>
        <v>207</v>
      </c>
      <c r="F210" s="72" t="str">
        <f t="shared" si="91"/>
        <v>Муниципальное бюджетное общеобразовательное учреждение основная общеобразовательная школа п. Новый Первомайского района</v>
      </c>
      <c r="G210" s="72">
        <f>'Рейтинговая таблица организаций'!Q210</f>
        <v>100</v>
      </c>
      <c r="H210" s="72">
        <f>'Рейтинговая таблица организаций'!R210</f>
        <v>100</v>
      </c>
      <c r="I210" s="72">
        <f>'Рейтинговая таблица организаций'!S210</f>
        <v>100</v>
      </c>
      <c r="J210" s="72">
        <f>'Рейтинговая таблица организаций'!T210</f>
        <v>100</v>
      </c>
      <c r="K210" s="72" t="str">
        <f t="shared" si="92"/>
        <v>1-274</v>
      </c>
      <c r="L210" s="72">
        <f t="shared" si="107"/>
        <v>1</v>
      </c>
      <c r="M210" s="72">
        <f t="shared" si="108"/>
        <v>274</v>
      </c>
      <c r="N210" s="72">
        <f t="shared" si="93"/>
        <v>207</v>
      </c>
      <c r="O210" s="72" t="str">
        <f t="shared" si="94"/>
        <v>Муниципальное бюджетное общеобразовательное учреждение основная общеобразовательная школа п. Новый Первомайского района</v>
      </c>
      <c r="P210" s="72">
        <f>'Рейтинговая таблица организаций'!Z210</f>
        <v>100</v>
      </c>
      <c r="Q210" s="72">
        <f>'Рейтинговая таблица организаций'!AB210</f>
        <v>100</v>
      </c>
      <c r="R210" s="72">
        <f>'Рейтинговая таблица организаций'!AC210</f>
        <v>100</v>
      </c>
      <c r="S210" s="72" t="str">
        <f t="shared" si="95"/>
        <v>1-274</v>
      </c>
      <c r="T210" s="72">
        <f t="shared" si="109"/>
        <v>1</v>
      </c>
      <c r="U210" s="72">
        <f t="shared" si="110"/>
        <v>274</v>
      </c>
      <c r="V210" s="72">
        <f t="shared" si="96"/>
        <v>207</v>
      </c>
      <c r="W210" s="72" t="str">
        <f t="shared" si="97"/>
        <v>Муниципальное бюджетное общеобразовательное учреждение основная общеобразовательная школа п. Новый Первомайского района</v>
      </c>
      <c r="X210" s="72">
        <f>'Рейтинговая таблица организаций'!AH210</f>
        <v>20</v>
      </c>
      <c r="Y210" s="72">
        <f>'Рейтинговая таблица организаций'!AI210</f>
        <v>60</v>
      </c>
      <c r="Z210" s="74">
        <f>'Рейтинговая таблица организаций'!AJ210</f>
        <v>100</v>
      </c>
      <c r="AA210" s="72">
        <f>'Рейтинговая таблица организаций'!AK210</f>
        <v>60</v>
      </c>
      <c r="AB210" s="72" t="str">
        <f t="shared" si="98"/>
        <v>222-245</v>
      </c>
      <c r="AC210" s="72">
        <f t="shared" si="111"/>
        <v>222</v>
      </c>
      <c r="AD210" s="72">
        <f t="shared" si="112"/>
        <v>24</v>
      </c>
      <c r="AE210" s="72">
        <f t="shared" si="99"/>
        <v>207</v>
      </c>
      <c r="AF210" s="72" t="str">
        <f t="shared" si="100"/>
        <v>Муниципальное бюджетное общеобразовательное учреждение основная общеобразовательная школа п. Новый Первомайского района</v>
      </c>
      <c r="AG210" s="72">
        <f>'Рейтинговая таблица организаций'!AR210</f>
        <v>100</v>
      </c>
      <c r="AH210" s="72">
        <f>'Рейтинговая таблица организаций'!AS210</f>
        <v>100</v>
      </c>
      <c r="AI210" s="72">
        <f>'Рейтинговая таблица организаций'!AT210</f>
        <v>100</v>
      </c>
      <c r="AJ210" s="72">
        <f>'Рейтинговая таблица организаций'!AU210</f>
        <v>100</v>
      </c>
      <c r="AK210" s="72" t="str">
        <f t="shared" si="101"/>
        <v>1-274</v>
      </c>
      <c r="AL210" s="72">
        <f t="shared" si="113"/>
        <v>1</v>
      </c>
      <c r="AM210" s="72">
        <f t="shared" si="114"/>
        <v>274</v>
      </c>
      <c r="AN210" s="72">
        <f>'бланки '!D212</f>
        <v>207</v>
      </c>
      <c r="AO210" s="72" t="str">
        <f t="shared" si="102"/>
        <v>Муниципальное бюджетное общеобразовательное учреждение основная общеобразовательная школа п. Новый Первомайского района</v>
      </c>
      <c r="AP210" s="72">
        <f>'Рейтинговая таблица организаций'!BB210</f>
        <v>100</v>
      </c>
      <c r="AQ210" s="72">
        <f>'Рейтинговая таблица организаций'!BC210</f>
        <v>100</v>
      </c>
      <c r="AR210" s="72">
        <f>'Рейтинговая таблица организаций'!BD210</f>
        <v>100</v>
      </c>
      <c r="AS210" s="72">
        <f>'Рейтинговая таблица организаций'!BE210</f>
        <v>100</v>
      </c>
      <c r="AT210" s="72" t="str">
        <f t="shared" si="103"/>
        <v>1-274</v>
      </c>
      <c r="AU210" s="72">
        <f t="shared" si="115"/>
        <v>1</v>
      </c>
      <c r="AV210" s="72">
        <f t="shared" si="116"/>
        <v>274</v>
      </c>
      <c r="AW210" s="75" t="str">
        <f t="shared" si="104"/>
        <v>Первомайский район</v>
      </c>
      <c r="AX210" s="72">
        <f t="shared" si="105"/>
        <v>207</v>
      </c>
      <c r="AY210" s="72" t="str">
        <f t="shared" si="106"/>
        <v>Муниципальное бюджетное общеобразовательное учреждение основная общеобразовательная школа п. Новый Первомайского района</v>
      </c>
      <c r="AZ210" s="72">
        <f>'Рейтинговая таблица организаций'!BF210</f>
        <v>92</v>
      </c>
      <c r="BA210" s="72" t="str">
        <f t="shared" si="119"/>
        <v>222-245</v>
      </c>
      <c r="BB210" s="72">
        <f t="shared" si="117"/>
        <v>222</v>
      </c>
      <c r="BC210" s="72">
        <f t="shared" si="118"/>
        <v>24</v>
      </c>
    </row>
    <row r="211" spans="1:55">
      <c r="A211" s="72">
        <f>'бланки '!D213</f>
        <v>208</v>
      </c>
      <c r="B211" s="73" t="str">
        <f>'Рейтинговая таблица организаций'!B211</f>
        <v>Муниципальное бюджетное общеобразовательное учреждение Ежинская основная общеобразовательная школа Первомайского района</v>
      </c>
      <c r="C211" s="73" t="str">
        <f>'бланки '!A213</f>
        <v>Первомайский район</v>
      </c>
      <c r="D211" s="72">
        <f>'Рейтинговая таблица организаций'!C211</f>
        <v>35</v>
      </c>
      <c r="E211" s="72">
        <f t="shared" si="90"/>
        <v>208</v>
      </c>
      <c r="F211" s="72" t="str">
        <f t="shared" si="91"/>
        <v>Муниципальное бюджетное общеобразовательное учреждение Ежинская основная общеобразовательная школа Первомайского района</v>
      </c>
      <c r="G211" s="72">
        <f>'Рейтинговая таблица организаций'!Q211</f>
        <v>100</v>
      </c>
      <c r="H211" s="72">
        <f>'Рейтинговая таблица организаций'!R211</f>
        <v>100</v>
      </c>
      <c r="I211" s="72">
        <f>'Рейтинговая таблица организаций'!S211</f>
        <v>100</v>
      </c>
      <c r="J211" s="72">
        <f>'Рейтинговая таблица организаций'!T211</f>
        <v>100</v>
      </c>
      <c r="K211" s="72" t="str">
        <f t="shared" si="92"/>
        <v>1-274</v>
      </c>
      <c r="L211" s="72">
        <f t="shared" si="107"/>
        <v>1</v>
      </c>
      <c r="M211" s="72">
        <f t="shared" si="108"/>
        <v>274</v>
      </c>
      <c r="N211" s="72">
        <f t="shared" si="93"/>
        <v>208</v>
      </c>
      <c r="O211" s="72" t="str">
        <f t="shared" si="94"/>
        <v>Муниципальное бюджетное общеобразовательное учреждение Ежинская основная общеобразовательная школа Первомайского района</v>
      </c>
      <c r="P211" s="72">
        <f>'Рейтинговая таблица организаций'!Z211</f>
        <v>100</v>
      </c>
      <c r="Q211" s="72">
        <f>'Рейтинговая таблица организаций'!AB211</f>
        <v>100</v>
      </c>
      <c r="R211" s="72">
        <f>'Рейтинговая таблица организаций'!AC211</f>
        <v>100</v>
      </c>
      <c r="S211" s="72" t="str">
        <f t="shared" si="95"/>
        <v>1-274</v>
      </c>
      <c r="T211" s="72">
        <f t="shared" si="109"/>
        <v>1</v>
      </c>
      <c r="U211" s="72">
        <f t="shared" si="110"/>
        <v>274</v>
      </c>
      <c r="V211" s="72">
        <f t="shared" si="96"/>
        <v>208</v>
      </c>
      <c r="W211" s="72" t="str">
        <f t="shared" si="97"/>
        <v>Муниципальное бюджетное общеобразовательное учреждение Ежинская основная общеобразовательная школа Первомайского района</v>
      </c>
      <c r="X211" s="72">
        <f>'Рейтинговая таблица организаций'!AH211</f>
        <v>0</v>
      </c>
      <c r="Y211" s="72">
        <f>'Рейтинговая таблица организаций'!AI211</f>
        <v>60</v>
      </c>
      <c r="Z211" s="74">
        <f>'Рейтинговая таблица организаций'!AJ211</f>
        <v>100</v>
      </c>
      <c r="AA211" s="72">
        <f>'Рейтинговая таблица организаций'!AK211</f>
        <v>54</v>
      </c>
      <c r="AB211" s="72" t="str">
        <f t="shared" si="98"/>
        <v>246-265</v>
      </c>
      <c r="AC211" s="72">
        <f t="shared" si="111"/>
        <v>246</v>
      </c>
      <c r="AD211" s="72">
        <f t="shared" si="112"/>
        <v>20</v>
      </c>
      <c r="AE211" s="72">
        <f t="shared" si="99"/>
        <v>208</v>
      </c>
      <c r="AF211" s="72" t="str">
        <f t="shared" si="100"/>
        <v>Муниципальное бюджетное общеобразовательное учреждение Ежинская основная общеобразовательная школа Первомайского района</v>
      </c>
      <c r="AG211" s="72">
        <f>'Рейтинговая таблица организаций'!AR211</f>
        <v>100</v>
      </c>
      <c r="AH211" s="72">
        <f>'Рейтинговая таблица организаций'!AS211</f>
        <v>100</v>
      </c>
      <c r="AI211" s="72">
        <f>'Рейтинговая таблица организаций'!AT211</f>
        <v>100</v>
      </c>
      <c r="AJ211" s="72">
        <f>'Рейтинговая таблица организаций'!AU211</f>
        <v>100</v>
      </c>
      <c r="AK211" s="72" t="str">
        <f t="shared" si="101"/>
        <v>1-274</v>
      </c>
      <c r="AL211" s="72">
        <f t="shared" si="113"/>
        <v>1</v>
      </c>
      <c r="AM211" s="72">
        <f t="shared" si="114"/>
        <v>274</v>
      </c>
      <c r="AN211" s="72">
        <f>'бланки '!D213</f>
        <v>208</v>
      </c>
      <c r="AO211" s="72" t="str">
        <f t="shared" si="102"/>
        <v>Муниципальное бюджетное общеобразовательное учреждение Ежинская основная общеобразовательная школа Первомайского района</v>
      </c>
      <c r="AP211" s="72">
        <f>'Рейтинговая таблица организаций'!BB211</f>
        <v>100</v>
      </c>
      <c r="AQ211" s="72">
        <f>'Рейтинговая таблица организаций'!BC211</f>
        <v>100</v>
      </c>
      <c r="AR211" s="72">
        <f>'Рейтинговая таблица организаций'!BD211</f>
        <v>100</v>
      </c>
      <c r="AS211" s="72">
        <f>'Рейтинговая таблица организаций'!BE211</f>
        <v>100</v>
      </c>
      <c r="AT211" s="72" t="str">
        <f t="shared" si="103"/>
        <v>1-274</v>
      </c>
      <c r="AU211" s="72">
        <f t="shared" si="115"/>
        <v>1</v>
      </c>
      <c r="AV211" s="72">
        <f t="shared" si="116"/>
        <v>274</v>
      </c>
      <c r="AW211" s="75" t="str">
        <f t="shared" si="104"/>
        <v>Первомайский район</v>
      </c>
      <c r="AX211" s="72">
        <f t="shared" si="105"/>
        <v>208</v>
      </c>
      <c r="AY211" s="72" t="str">
        <f t="shared" si="106"/>
        <v>Муниципальное бюджетное общеобразовательное учреждение Ежинская основная общеобразовательная школа Первомайского района</v>
      </c>
      <c r="AZ211" s="72">
        <f>'Рейтинговая таблица организаций'!BF211</f>
        <v>90.8</v>
      </c>
      <c r="BA211" s="72" t="str">
        <f t="shared" si="119"/>
        <v>246-265</v>
      </c>
      <c r="BB211" s="72">
        <f t="shared" si="117"/>
        <v>246</v>
      </c>
      <c r="BC211" s="72">
        <f t="shared" si="118"/>
        <v>20</v>
      </c>
    </row>
    <row r="212" spans="1:55">
      <c r="A212" s="72">
        <f>'бланки '!D214</f>
        <v>209</v>
      </c>
      <c r="B212" s="73" t="str">
        <f>'Рейтинговая таблица организаций'!B212</f>
        <v>Муниципальное автономное общеобразовательное учреждение Аргат-Юльская средняя общеобразовательная школа Первомайского района</v>
      </c>
      <c r="C212" s="73" t="str">
        <f>'бланки '!A214</f>
        <v>Первомайский район</v>
      </c>
      <c r="D212" s="72">
        <f>'Рейтинговая таблица организаций'!C212</f>
        <v>14</v>
      </c>
      <c r="E212" s="72">
        <f t="shared" si="90"/>
        <v>209</v>
      </c>
      <c r="F212" s="72" t="str">
        <f t="shared" si="91"/>
        <v>Муниципальное автономное общеобразовательное учреждение Аргат-Юльская средняя общеобразовательная школа Первомайского района</v>
      </c>
      <c r="G212" s="72">
        <f>'Рейтинговая таблица организаций'!Q212</f>
        <v>100</v>
      </c>
      <c r="H212" s="72">
        <f>'Рейтинговая таблица организаций'!R212</f>
        <v>100</v>
      </c>
      <c r="I212" s="72">
        <f>'Рейтинговая таблица организаций'!S212</f>
        <v>100</v>
      </c>
      <c r="J212" s="72">
        <f>'Рейтинговая таблица организаций'!T212</f>
        <v>100</v>
      </c>
      <c r="K212" s="72" t="str">
        <f t="shared" si="92"/>
        <v>1-274</v>
      </c>
      <c r="L212" s="72">
        <f t="shared" si="107"/>
        <v>1</v>
      </c>
      <c r="M212" s="72">
        <f t="shared" si="108"/>
        <v>274</v>
      </c>
      <c r="N212" s="72">
        <f t="shared" si="93"/>
        <v>209</v>
      </c>
      <c r="O212" s="72" t="str">
        <f t="shared" si="94"/>
        <v>Муниципальное автономное общеобразовательное учреждение Аргат-Юльская средняя общеобразовательная школа Первомайского района</v>
      </c>
      <c r="P212" s="72">
        <f>'Рейтинговая таблица организаций'!Z212</f>
        <v>100</v>
      </c>
      <c r="Q212" s="72">
        <f>'Рейтинговая таблица организаций'!AB212</f>
        <v>100</v>
      </c>
      <c r="R212" s="72">
        <f>'Рейтинговая таблица организаций'!AC212</f>
        <v>100</v>
      </c>
      <c r="S212" s="72" t="str">
        <f t="shared" si="95"/>
        <v>1-274</v>
      </c>
      <c r="T212" s="72">
        <f t="shared" si="109"/>
        <v>1</v>
      </c>
      <c r="U212" s="72">
        <f t="shared" si="110"/>
        <v>274</v>
      </c>
      <c r="V212" s="72">
        <f t="shared" si="96"/>
        <v>209</v>
      </c>
      <c r="W212" s="72" t="str">
        <f t="shared" si="97"/>
        <v>Муниципальное автономное общеобразовательное учреждение Аргат-Юльская средняя общеобразовательная школа Первомайского района</v>
      </c>
      <c r="X212" s="72">
        <f>'Рейтинговая таблица организаций'!AH212</f>
        <v>20</v>
      </c>
      <c r="Y212" s="72">
        <f>'Рейтинговая таблица организаций'!AI212</f>
        <v>60</v>
      </c>
      <c r="Z212" s="74">
        <f>'Рейтинговая таблица организаций'!AJ212</f>
        <v>100</v>
      </c>
      <c r="AA212" s="72">
        <f>'Рейтинговая таблица организаций'!AK212</f>
        <v>60</v>
      </c>
      <c r="AB212" s="72" t="str">
        <f t="shared" si="98"/>
        <v>222-245</v>
      </c>
      <c r="AC212" s="72">
        <f t="shared" si="111"/>
        <v>222</v>
      </c>
      <c r="AD212" s="72">
        <f t="shared" si="112"/>
        <v>24</v>
      </c>
      <c r="AE212" s="72">
        <f t="shared" si="99"/>
        <v>209</v>
      </c>
      <c r="AF212" s="72" t="str">
        <f t="shared" si="100"/>
        <v>Муниципальное автономное общеобразовательное учреждение Аргат-Юльская средняя общеобразовательная школа Первомайского района</v>
      </c>
      <c r="AG212" s="72">
        <f>'Рейтинговая таблица организаций'!AR212</f>
        <v>100</v>
      </c>
      <c r="AH212" s="72">
        <f>'Рейтинговая таблица организаций'!AS212</f>
        <v>100</v>
      </c>
      <c r="AI212" s="72">
        <f>'Рейтинговая таблица организаций'!AT212</f>
        <v>100</v>
      </c>
      <c r="AJ212" s="72">
        <f>'Рейтинговая таблица организаций'!AU212</f>
        <v>100</v>
      </c>
      <c r="AK212" s="72" t="str">
        <f t="shared" si="101"/>
        <v>1-274</v>
      </c>
      <c r="AL212" s="72">
        <f t="shared" si="113"/>
        <v>1</v>
      </c>
      <c r="AM212" s="72">
        <f t="shared" si="114"/>
        <v>274</v>
      </c>
      <c r="AN212" s="72">
        <f>'бланки '!D214</f>
        <v>209</v>
      </c>
      <c r="AO212" s="72" t="str">
        <f t="shared" si="102"/>
        <v>Муниципальное автономное общеобразовательное учреждение Аргат-Юльская средняя общеобразовательная школа Первомайского района</v>
      </c>
      <c r="AP212" s="72">
        <f>'Рейтинговая таблица организаций'!BB212</f>
        <v>100</v>
      </c>
      <c r="AQ212" s="72">
        <f>'Рейтинговая таблица организаций'!BC212</f>
        <v>100</v>
      </c>
      <c r="AR212" s="72">
        <f>'Рейтинговая таблица организаций'!BD212</f>
        <v>100</v>
      </c>
      <c r="AS212" s="72">
        <f>'Рейтинговая таблица организаций'!BE212</f>
        <v>100</v>
      </c>
      <c r="AT212" s="72" t="str">
        <f t="shared" si="103"/>
        <v>1-274</v>
      </c>
      <c r="AU212" s="72">
        <f t="shared" si="115"/>
        <v>1</v>
      </c>
      <c r="AV212" s="72">
        <f t="shared" si="116"/>
        <v>274</v>
      </c>
      <c r="AW212" s="75" t="str">
        <f t="shared" si="104"/>
        <v>Первомайский район</v>
      </c>
      <c r="AX212" s="72">
        <f t="shared" si="105"/>
        <v>209</v>
      </c>
      <c r="AY212" s="72" t="str">
        <f t="shared" si="106"/>
        <v>Муниципальное автономное общеобразовательное учреждение Аргат-Юльская средняя общеобразовательная школа Первомайского района</v>
      </c>
      <c r="AZ212" s="72">
        <f>'Рейтинговая таблица организаций'!BF212</f>
        <v>92</v>
      </c>
      <c r="BA212" s="72" t="str">
        <f t="shared" si="119"/>
        <v>222-245</v>
      </c>
      <c r="BB212" s="72">
        <f t="shared" si="117"/>
        <v>222</v>
      </c>
      <c r="BC212" s="72">
        <f t="shared" si="118"/>
        <v>24</v>
      </c>
    </row>
    <row r="213" spans="1:55">
      <c r="A213" s="72">
        <f>'бланки '!D215</f>
        <v>210</v>
      </c>
      <c r="B213" s="73" t="str">
        <f>'Рейтинговая таблица организаций'!B213</f>
        <v>Муниципальное бюджетное общеобразовательное учреждение Торбеевская основная общеобразовательная школа Первомайского района</v>
      </c>
      <c r="C213" s="73" t="str">
        <f>'бланки '!A215</f>
        <v>Первомайский район</v>
      </c>
      <c r="D213" s="72">
        <f>'Рейтинговая таблица организаций'!C213</f>
        <v>48</v>
      </c>
      <c r="E213" s="72">
        <f t="shared" si="90"/>
        <v>210</v>
      </c>
      <c r="F213" s="72" t="str">
        <f t="shared" si="91"/>
        <v>Муниципальное бюджетное общеобразовательное учреждение Торбеевская основная общеобразовательная школа Первомайского района</v>
      </c>
      <c r="G213" s="72">
        <f>'Рейтинговая таблица организаций'!Q213</f>
        <v>100</v>
      </c>
      <c r="H213" s="72">
        <f>'Рейтинговая таблица организаций'!R213</f>
        <v>100</v>
      </c>
      <c r="I213" s="72">
        <f>'Рейтинговая таблица организаций'!S213</f>
        <v>100</v>
      </c>
      <c r="J213" s="72">
        <f>'Рейтинговая таблица организаций'!T213</f>
        <v>100</v>
      </c>
      <c r="K213" s="72" t="str">
        <f t="shared" si="92"/>
        <v>1-274</v>
      </c>
      <c r="L213" s="72">
        <f t="shared" si="107"/>
        <v>1</v>
      </c>
      <c r="M213" s="72">
        <f t="shared" si="108"/>
        <v>274</v>
      </c>
      <c r="N213" s="72">
        <f t="shared" si="93"/>
        <v>210</v>
      </c>
      <c r="O213" s="72" t="str">
        <f t="shared" si="94"/>
        <v>Муниципальное бюджетное общеобразовательное учреждение Торбеевская основная общеобразовательная школа Первомайского района</v>
      </c>
      <c r="P213" s="72">
        <f>'Рейтинговая таблица организаций'!Z213</f>
        <v>100</v>
      </c>
      <c r="Q213" s="72">
        <f>'Рейтинговая таблица организаций'!AB213</f>
        <v>100</v>
      </c>
      <c r="R213" s="72">
        <f>'Рейтинговая таблица организаций'!AC213</f>
        <v>100</v>
      </c>
      <c r="S213" s="72" t="str">
        <f t="shared" si="95"/>
        <v>1-274</v>
      </c>
      <c r="T213" s="72">
        <f t="shared" si="109"/>
        <v>1</v>
      </c>
      <c r="U213" s="72">
        <f t="shared" si="110"/>
        <v>274</v>
      </c>
      <c r="V213" s="72">
        <f t="shared" si="96"/>
        <v>210</v>
      </c>
      <c r="W213" s="72" t="str">
        <f t="shared" si="97"/>
        <v>Муниципальное бюджетное общеобразовательное учреждение Торбеевская основная общеобразовательная школа Первомайского района</v>
      </c>
      <c r="X213" s="72">
        <f>'Рейтинговая таблица организаций'!AH213</f>
        <v>40</v>
      </c>
      <c r="Y213" s="72">
        <f>'Рейтинговая таблица организаций'!AI213</f>
        <v>60</v>
      </c>
      <c r="Z213" s="74">
        <f>'Рейтинговая таблица организаций'!AJ213</f>
        <v>100</v>
      </c>
      <c r="AA213" s="72">
        <f>'Рейтинговая таблица организаций'!AK213</f>
        <v>66</v>
      </c>
      <c r="AB213" s="72" t="str">
        <f t="shared" si="98"/>
        <v>174-198</v>
      </c>
      <c r="AC213" s="72">
        <f t="shared" si="111"/>
        <v>174</v>
      </c>
      <c r="AD213" s="72">
        <f t="shared" si="112"/>
        <v>25</v>
      </c>
      <c r="AE213" s="72">
        <f t="shared" si="99"/>
        <v>210</v>
      </c>
      <c r="AF213" s="72" t="str">
        <f t="shared" si="100"/>
        <v>Муниципальное бюджетное общеобразовательное учреждение Торбеевская основная общеобразовательная школа Первомайского района</v>
      </c>
      <c r="AG213" s="72">
        <f>'Рейтинговая таблица организаций'!AR213</f>
        <v>100</v>
      </c>
      <c r="AH213" s="72">
        <f>'Рейтинговая таблица организаций'!AS213</f>
        <v>100</v>
      </c>
      <c r="AI213" s="72">
        <f>'Рейтинговая таблица организаций'!AT213</f>
        <v>100</v>
      </c>
      <c r="AJ213" s="72">
        <f>'Рейтинговая таблица организаций'!AU213</f>
        <v>100</v>
      </c>
      <c r="AK213" s="72" t="str">
        <f t="shared" si="101"/>
        <v>1-274</v>
      </c>
      <c r="AL213" s="72">
        <f t="shared" si="113"/>
        <v>1</v>
      </c>
      <c r="AM213" s="72">
        <f t="shared" si="114"/>
        <v>274</v>
      </c>
      <c r="AN213" s="72">
        <f>'бланки '!D215</f>
        <v>210</v>
      </c>
      <c r="AO213" s="72" t="str">
        <f t="shared" si="102"/>
        <v>Муниципальное бюджетное общеобразовательное учреждение Торбеевская основная общеобразовательная школа Первомайского района</v>
      </c>
      <c r="AP213" s="72">
        <f>'Рейтинговая таблица организаций'!BB213</f>
        <v>100</v>
      </c>
      <c r="AQ213" s="72">
        <f>'Рейтинговая таблица организаций'!BC213</f>
        <v>100</v>
      </c>
      <c r="AR213" s="72">
        <f>'Рейтинговая таблица организаций'!BD213</f>
        <v>100</v>
      </c>
      <c r="AS213" s="72">
        <f>'Рейтинговая таблица организаций'!BE213</f>
        <v>100</v>
      </c>
      <c r="AT213" s="72" t="str">
        <f t="shared" si="103"/>
        <v>1-274</v>
      </c>
      <c r="AU213" s="72">
        <f t="shared" si="115"/>
        <v>1</v>
      </c>
      <c r="AV213" s="72">
        <f t="shared" si="116"/>
        <v>274</v>
      </c>
      <c r="AW213" s="75" t="str">
        <f t="shared" si="104"/>
        <v>Первомайский район</v>
      </c>
      <c r="AX213" s="72">
        <f t="shared" si="105"/>
        <v>210</v>
      </c>
      <c r="AY213" s="72" t="str">
        <f t="shared" si="106"/>
        <v>Муниципальное бюджетное общеобразовательное учреждение Торбеевская основная общеобразовательная школа Первомайского района</v>
      </c>
      <c r="AZ213" s="72">
        <f>'Рейтинговая таблица организаций'!BF213</f>
        <v>93.2</v>
      </c>
      <c r="BA213" s="72" t="str">
        <f t="shared" si="119"/>
        <v>174-198</v>
      </c>
      <c r="BB213" s="72">
        <f t="shared" si="117"/>
        <v>174</v>
      </c>
      <c r="BC213" s="72">
        <f t="shared" si="118"/>
        <v>25</v>
      </c>
    </row>
    <row r="214" spans="1:55">
      <c r="A214" s="72">
        <f>'бланки '!D216</f>
        <v>211</v>
      </c>
      <c r="B214" s="73" t="str">
        <f>'Рейтинговая таблица организаций'!B214</f>
        <v>Муниципальное бюджетное общеобразовательное учреждение Беляйская основная общеобразовательная школа Первомайского района</v>
      </c>
      <c r="C214" s="73" t="str">
        <f>'бланки '!A216</f>
        <v>Первомайский район</v>
      </c>
      <c r="D214" s="72">
        <f>'Рейтинговая таблица организаций'!C214</f>
        <v>69</v>
      </c>
      <c r="E214" s="72">
        <f t="shared" si="90"/>
        <v>211</v>
      </c>
      <c r="F214" s="72" t="str">
        <f t="shared" si="91"/>
        <v>Муниципальное бюджетное общеобразовательное учреждение Беляйская основная общеобразовательная школа Первомайского района</v>
      </c>
      <c r="G214" s="72">
        <f>'Рейтинговая таблица организаций'!Q214</f>
        <v>100</v>
      </c>
      <c r="H214" s="72">
        <f>'Рейтинговая таблица организаций'!R214</f>
        <v>100</v>
      </c>
      <c r="I214" s="72">
        <f>'Рейтинговая таблица организаций'!S214</f>
        <v>100</v>
      </c>
      <c r="J214" s="72">
        <f>'Рейтинговая таблица организаций'!T214</f>
        <v>100</v>
      </c>
      <c r="K214" s="72" t="str">
        <f t="shared" si="92"/>
        <v>1-274</v>
      </c>
      <c r="L214" s="72">
        <f t="shared" si="107"/>
        <v>1</v>
      </c>
      <c r="M214" s="72">
        <f t="shared" si="108"/>
        <v>274</v>
      </c>
      <c r="N214" s="72">
        <f t="shared" si="93"/>
        <v>211</v>
      </c>
      <c r="O214" s="72" t="str">
        <f t="shared" si="94"/>
        <v>Муниципальное бюджетное общеобразовательное учреждение Беляйская основная общеобразовательная школа Первомайского района</v>
      </c>
      <c r="P214" s="72">
        <f>'Рейтинговая таблица организаций'!Z214</f>
        <v>100</v>
      </c>
      <c r="Q214" s="72">
        <f>'Рейтинговая таблица организаций'!AB214</f>
        <v>100</v>
      </c>
      <c r="R214" s="72">
        <f>'Рейтинговая таблица организаций'!AC214</f>
        <v>100</v>
      </c>
      <c r="S214" s="72" t="str">
        <f t="shared" si="95"/>
        <v>1-274</v>
      </c>
      <c r="T214" s="72">
        <f t="shared" si="109"/>
        <v>1</v>
      </c>
      <c r="U214" s="72">
        <f t="shared" si="110"/>
        <v>274</v>
      </c>
      <c r="V214" s="72">
        <f t="shared" si="96"/>
        <v>211</v>
      </c>
      <c r="W214" s="72" t="str">
        <f t="shared" si="97"/>
        <v>Муниципальное бюджетное общеобразовательное учреждение Беляйская основная общеобразовательная школа Первомайского района</v>
      </c>
      <c r="X214" s="72">
        <f>'Рейтинговая таблица организаций'!AH214</f>
        <v>20</v>
      </c>
      <c r="Y214" s="72">
        <f>'Рейтинговая таблица организаций'!AI214</f>
        <v>60</v>
      </c>
      <c r="Z214" s="74">
        <f>'Рейтинговая таблица организаций'!AJ214</f>
        <v>100</v>
      </c>
      <c r="AA214" s="72">
        <f>'Рейтинговая таблица организаций'!AK214</f>
        <v>60</v>
      </c>
      <c r="AB214" s="72" t="str">
        <f t="shared" si="98"/>
        <v>222-245</v>
      </c>
      <c r="AC214" s="72">
        <f t="shared" si="111"/>
        <v>222</v>
      </c>
      <c r="AD214" s="72">
        <f t="shared" si="112"/>
        <v>24</v>
      </c>
      <c r="AE214" s="72">
        <f t="shared" si="99"/>
        <v>211</v>
      </c>
      <c r="AF214" s="72" t="str">
        <f t="shared" si="100"/>
        <v>Муниципальное бюджетное общеобразовательное учреждение Беляйская основная общеобразовательная школа Первомайского района</v>
      </c>
      <c r="AG214" s="72">
        <f>'Рейтинговая таблица организаций'!AR214</f>
        <v>100</v>
      </c>
      <c r="AH214" s="72">
        <f>'Рейтинговая таблица организаций'!AS214</f>
        <v>100</v>
      </c>
      <c r="AI214" s="72">
        <f>'Рейтинговая таблица организаций'!AT214</f>
        <v>100</v>
      </c>
      <c r="AJ214" s="72">
        <f>'Рейтинговая таблица организаций'!AU214</f>
        <v>100</v>
      </c>
      <c r="AK214" s="72" t="str">
        <f t="shared" si="101"/>
        <v>1-274</v>
      </c>
      <c r="AL214" s="72">
        <f t="shared" si="113"/>
        <v>1</v>
      </c>
      <c r="AM214" s="72">
        <f t="shared" si="114"/>
        <v>274</v>
      </c>
      <c r="AN214" s="72">
        <f>'бланки '!D216</f>
        <v>211</v>
      </c>
      <c r="AO214" s="72" t="str">
        <f t="shared" si="102"/>
        <v>Муниципальное бюджетное общеобразовательное учреждение Беляйская основная общеобразовательная школа Первомайского района</v>
      </c>
      <c r="AP214" s="72">
        <f>'Рейтинговая таблица организаций'!BB214</f>
        <v>100</v>
      </c>
      <c r="AQ214" s="72">
        <f>'Рейтинговая таблица организаций'!BC214</f>
        <v>100</v>
      </c>
      <c r="AR214" s="72">
        <f>'Рейтинговая таблица организаций'!BD214</f>
        <v>100</v>
      </c>
      <c r="AS214" s="72">
        <f>'Рейтинговая таблица организаций'!BE214</f>
        <v>100</v>
      </c>
      <c r="AT214" s="72" t="str">
        <f t="shared" si="103"/>
        <v>1-274</v>
      </c>
      <c r="AU214" s="72">
        <f t="shared" si="115"/>
        <v>1</v>
      </c>
      <c r="AV214" s="72">
        <f t="shared" si="116"/>
        <v>274</v>
      </c>
      <c r="AW214" s="75" t="str">
        <f t="shared" si="104"/>
        <v>Первомайский район</v>
      </c>
      <c r="AX214" s="72">
        <f t="shared" si="105"/>
        <v>211</v>
      </c>
      <c r="AY214" s="72" t="str">
        <f t="shared" si="106"/>
        <v>Муниципальное бюджетное общеобразовательное учреждение Беляйская основная общеобразовательная школа Первомайского района</v>
      </c>
      <c r="AZ214" s="72">
        <f>'Рейтинговая таблица организаций'!BF214</f>
        <v>92</v>
      </c>
      <c r="BA214" s="72" t="str">
        <f t="shared" si="119"/>
        <v>222-245</v>
      </c>
      <c r="BB214" s="72">
        <f t="shared" si="117"/>
        <v>222</v>
      </c>
      <c r="BC214" s="72">
        <f t="shared" si="118"/>
        <v>24</v>
      </c>
    </row>
    <row r="215" spans="1:55">
      <c r="A215" s="72">
        <f>'бланки '!D217</f>
        <v>212</v>
      </c>
      <c r="B215" s="73" t="str">
        <f>'Рейтинговая таблица организаций'!B215</f>
        <v>Муниципальное бюджетное общеобразовательное учреждение Ореховская средняя общеобразовательная школа Первомайского района</v>
      </c>
      <c r="C215" s="73" t="str">
        <f>'бланки '!A217</f>
        <v>Первомайский район</v>
      </c>
      <c r="D215" s="72">
        <f>'Рейтинговая таблица организаций'!C215</f>
        <v>21</v>
      </c>
      <c r="E215" s="72">
        <f t="shared" si="90"/>
        <v>212</v>
      </c>
      <c r="F215" s="72" t="str">
        <f t="shared" si="91"/>
        <v>Муниципальное бюджетное общеобразовательное учреждение Ореховская средняя общеобразовательная школа Первомайского района</v>
      </c>
      <c r="G215" s="72">
        <f>'Рейтинговая таблица организаций'!Q215</f>
        <v>100</v>
      </c>
      <c r="H215" s="72">
        <f>'Рейтинговая таблица организаций'!R215</f>
        <v>100</v>
      </c>
      <c r="I215" s="72">
        <f>'Рейтинговая таблица организаций'!S215</f>
        <v>100</v>
      </c>
      <c r="J215" s="72">
        <f>'Рейтинговая таблица организаций'!T215</f>
        <v>100</v>
      </c>
      <c r="K215" s="72" t="str">
        <f t="shared" si="92"/>
        <v>1-274</v>
      </c>
      <c r="L215" s="72">
        <f t="shared" si="107"/>
        <v>1</v>
      </c>
      <c r="M215" s="72">
        <f t="shared" si="108"/>
        <v>274</v>
      </c>
      <c r="N215" s="72">
        <f t="shared" si="93"/>
        <v>212</v>
      </c>
      <c r="O215" s="72" t="str">
        <f t="shared" si="94"/>
        <v>Муниципальное бюджетное общеобразовательное учреждение Ореховская средняя общеобразовательная школа Первомайского района</v>
      </c>
      <c r="P215" s="72">
        <f>'Рейтинговая таблица организаций'!Z215</f>
        <v>100</v>
      </c>
      <c r="Q215" s="72">
        <f>'Рейтинговая таблица организаций'!AB215</f>
        <v>100</v>
      </c>
      <c r="R215" s="72">
        <f>'Рейтинговая таблица организаций'!AC215</f>
        <v>100</v>
      </c>
      <c r="S215" s="72" t="str">
        <f t="shared" si="95"/>
        <v>1-274</v>
      </c>
      <c r="T215" s="72">
        <f t="shared" si="109"/>
        <v>1</v>
      </c>
      <c r="U215" s="72">
        <f t="shared" si="110"/>
        <v>274</v>
      </c>
      <c r="V215" s="72">
        <f t="shared" si="96"/>
        <v>212</v>
      </c>
      <c r="W215" s="72" t="str">
        <f t="shared" si="97"/>
        <v>Муниципальное бюджетное общеобразовательное учреждение Ореховская средняя общеобразовательная школа Первомайского района</v>
      </c>
      <c r="X215" s="72">
        <f>'Рейтинговая таблица организаций'!AH215</f>
        <v>60</v>
      </c>
      <c r="Y215" s="72">
        <f>'Рейтинговая таблица организаций'!AI215</f>
        <v>80</v>
      </c>
      <c r="Z215" s="74">
        <f>'Рейтинговая таблица организаций'!AJ215</f>
        <v>100</v>
      </c>
      <c r="AA215" s="72">
        <f>'Рейтинговая таблица организаций'!AK215</f>
        <v>80</v>
      </c>
      <c r="AB215" s="72" t="str">
        <f t="shared" si="98"/>
        <v>67-84</v>
      </c>
      <c r="AC215" s="72">
        <f t="shared" si="111"/>
        <v>67</v>
      </c>
      <c r="AD215" s="72">
        <f t="shared" si="112"/>
        <v>18</v>
      </c>
      <c r="AE215" s="72">
        <f t="shared" si="99"/>
        <v>212</v>
      </c>
      <c r="AF215" s="72" t="str">
        <f t="shared" si="100"/>
        <v>Муниципальное бюджетное общеобразовательное учреждение Ореховская средняя общеобразовательная школа Первомайского района</v>
      </c>
      <c r="AG215" s="72">
        <f>'Рейтинговая таблица организаций'!AR215</f>
        <v>100</v>
      </c>
      <c r="AH215" s="72">
        <f>'Рейтинговая таблица организаций'!AS215</f>
        <v>100</v>
      </c>
      <c r="AI215" s="72">
        <f>'Рейтинговая таблица организаций'!AT215</f>
        <v>100</v>
      </c>
      <c r="AJ215" s="72">
        <f>'Рейтинговая таблица организаций'!AU215</f>
        <v>100</v>
      </c>
      <c r="AK215" s="72" t="str">
        <f t="shared" si="101"/>
        <v>1-274</v>
      </c>
      <c r="AL215" s="72">
        <f t="shared" si="113"/>
        <v>1</v>
      </c>
      <c r="AM215" s="72">
        <f t="shared" si="114"/>
        <v>274</v>
      </c>
      <c r="AN215" s="72">
        <f>'бланки '!D217</f>
        <v>212</v>
      </c>
      <c r="AO215" s="72" t="str">
        <f t="shared" si="102"/>
        <v>Муниципальное бюджетное общеобразовательное учреждение Ореховская средняя общеобразовательная школа Первомайского района</v>
      </c>
      <c r="AP215" s="72">
        <f>'Рейтинговая таблица организаций'!BB215</f>
        <v>100</v>
      </c>
      <c r="AQ215" s="72">
        <f>'Рейтинговая таблица организаций'!BC215</f>
        <v>100</v>
      </c>
      <c r="AR215" s="72">
        <f>'Рейтинговая таблица организаций'!BD215</f>
        <v>100</v>
      </c>
      <c r="AS215" s="72">
        <f>'Рейтинговая таблица организаций'!BE215</f>
        <v>100</v>
      </c>
      <c r="AT215" s="72" t="str">
        <f t="shared" si="103"/>
        <v>1-274</v>
      </c>
      <c r="AU215" s="72">
        <f t="shared" si="115"/>
        <v>1</v>
      </c>
      <c r="AV215" s="72">
        <f t="shared" si="116"/>
        <v>274</v>
      </c>
      <c r="AW215" s="75" t="str">
        <f t="shared" si="104"/>
        <v>Первомайский район</v>
      </c>
      <c r="AX215" s="72">
        <f t="shared" si="105"/>
        <v>212</v>
      </c>
      <c r="AY215" s="72" t="str">
        <f t="shared" si="106"/>
        <v>Муниципальное бюджетное общеобразовательное учреждение Ореховская средняя общеобразовательная школа Первомайского района</v>
      </c>
      <c r="AZ215" s="72">
        <f>'Рейтинговая таблица организаций'!BF215</f>
        <v>96</v>
      </c>
      <c r="BA215" s="72" t="str">
        <f t="shared" si="119"/>
        <v>67-84</v>
      </c>
      <c r="BB215" s="72">
        <f t="shared" si="117"/>
        <v>67</v>
      </c>
      <c r="BC215" s="72">
        <f t="shared" si="118"/>
        <v>18</v>
      </c>
    </row>
    <row r="216" spans="1:55">
      <c r="A216" s="72">
        <f>'бланки '!D218</f>
        <v>213</v>
      </c>
      <c r="B216" s="73" t="str">
        <f>'Рейтинговая таблица организаций'!B216</f>
        <v>Муниципальное автономное общеобразовательное учреждение Альмяковская основная общеобразовательная школа Первомайского района</v>
      </c>
      <c r="C216" s="73" t="str">
        <f>'бланки '!A218</f>
        <v>Первомайский район</v>
      </c>
      <c r="D216" s="72">
        <f>'Рейтинговая таблица организаций'!C216</f>
        <v>10</v>
      </c>
      <c r="E216" s="72">
        <f t="shared" si="90"/>
        <v>213</v>
      </c>
      <c r="F216" s="72" t="str">
        <f t="shared" si="91"/>
        <v>Муниципальное автономное общеобразовательное учреждение Альмяковская основная общеобразовательная школа Первомайского района</v>
      </c>
      <c r="G216" s="72">
        <f>'Рейтинговая таблица организаций'!Q216</f>
        <v>100</v>
      </c>
      <c r="H216" s="72">
        <f>'Рейтинговая таблица организаций'!R216</f>
        <v>100</v>
      </c>
      <c r="I216" s="72">
        <f>'Рейтинговая таблица организаций'!S216</f>
        <v>100</v>
      </c>
      <c r="J216" s="72">
        <f>'Рейтинговая таблица организаций'!T216</f>
        <v>100</v>
      </c>
      <c r="K216" s="72" t="str">
        <f t="shared" si="92"/>
        <v>1-274</v>
      </c>
      <c r="L216" s="72">
        <f t="shared" si="107"/>
        <v>1</v>
      </c>
      <c r="M216" s="72">
        <f t="shared" si="108"/>
        <v>274</v>
      </c>
      <c r="N216" s="72">
        <f t="shared" si="93"/>
        <v>213</v>
      </c>
      <c r="O216" s="72" t="str">
        <f t="shared" si="94"/>
        <v>Муниципальное автономное общеобразовательное учреждение Альмяковская основная общеобразовательная школа Первомайского района</v>
      </c>
      <c r="P216" s="72">
        <f>'Рейтинговая таблица организаций'!Z216</f>
        <v>100</v>
      </c>
      <c r="Q216" s="72">
        <f>'Рейтинговая таблица организаций'!AB216</f>
        <v>100</v>
      </c>
      <c r="R216" s="72">
        <f>'Рейтинговая таблица организаций'!AC216</f>
        <v>100</v>
      </c>
      <c r="S216" s="72" t="str">
        <f t="shared" si="95"/>
        <v>1-274</v>
      </c>
      <c r="T216" s="72">
        <f t="shared" si="109"/>
        <v>1</v>
      </c>
      <c r="U216" s="72">
        <f t="shared" si="110"/>
        <v>274</v>
      </c>
      <c r="V216" s="72">
        <f t="shared" si="96"/>
        <v>213</v>
      </c>
      <c r="W216" s="72" t="str">
        <f t="shared" si="97"/>
        <v>Муниципальное автономное общеобразовательное учреждение Альмяковская основная общеобразовательная школа Первомайского района</v>
      </c>
      <c r="X216" s="72">
        <f>'Рейтинговая таблица организаций'!AH216</f>
        <v>100</v>
      </c>
      <c r="Y216" s="72">
        <f>'Рейтинговая таблица организаций'!AI216</f>
        <v>100</v>
      </c>
      <c r="Z216" s="74">
        <f>'Рейтинговая таблица организаций'!AJ216</f>
        <v>100</v>
      </c>
      <c r="AA216" s="72">
        <f>'Рейтинговая таблица организаций'!AK216</f>
        <v>100</v>
      </c>
      <c r="AB216" s="72" t="str">
        <f t="shared" si="98"/>
        <v>1-11</v>
      </c>
      <c r="AC216" s="72">
        <f t="shared" si="111"/>
        <v>1</v>
      </c>
      <c r="AD216" s="72">
        <f t="shared" si="112"/>
        <v>11</v>
      </c>
      <c r="AE216" s="72">
        <f t="shared" si="99"/>
        <v>213</v>
      </c>
      <c r="AF216" s="72" t="str">
        <f t="shared" si="100"/>
        <v>Муниципальное автономное общеобразовательное учреждение Альмяковская основная общеобразовательная школа Первомайского района</v>
      </c>
      <c r="AG216" s="72">
        <f>'Рейтинговая таблица организаций'!AR216</f>
        <v>100</v>
      </c>
      <c r="AH216" s="72">
        <f>'Рейтинговая таблица организаций'!AS216</f>
        <v>100</v>
      </c>
      <c r="AI216" s="72">
        <f>'Рейтинговая таблица организаций'!AT216</f>
        <v>100</v>
      </c>
      <c r="AJ216" s="72">
        <f>'Рейтинговая таблица организаций'!AU216</f>
        <v>100</v>
      </c>
      <c r="AK216" s="72" t="str">
        <f t="shared" si="101"/>
        <v>1-274</v>
      </c>
      <c r="AL216" s="72">
        <f t="shared" si="113"/>
        <v>1</v>
      </c>
      <c r="AM216" s="72">
        <f t="shared" si="114"/>
        <v>274</v>
      </c>
      <c r="AN216" s="72">
        <f>'бланки '!D218</f>
        <v>213</v>
      </c>
      <c r="AO216" s="72" t="str">
        <f t="shared" si="102"/>
        <v>Муниципальное автономное общеобразовательное учреждение Альмяковская основная общеобразовательная школа Первомайского района</v>
      </c>
      <c r="AP216" s="72">
        <f>'Рейтинговая таблица организаций'!BB216</f>
        <v>100</v>
      </c>
      <c r="AQ216" s="72">
        <f>'Рейтинговая таблица организаций'!BC216</f>
        <v>100</v>
      </c>
      <c r="AR216" s="72">
        <f>'Рейтинговая таблица организаций'!BD216</f>
        <v>100</v>
      </c>
      <c r="AS216" s="72">
        <f>'Рейтинговая таблица организаций'!BE216</f>
        <v>100</v>
      </c>
      <c r="AT216" s="72" t="str">
        <f t="shared" si="103"/>
        <v>1-274</v>
      </c>
      <c r="AU216" s="72">
        <f t="shared" si="115"/>
        <v>1</v>
      </c>
      <c r="AV216" s="72">
        <f t="shared" si="116"/>
        <v>274</v>
      </c>
      <c r="AW216" s="75" t="str">
        <f t="shared" si="104"/>
        <v>Первомайский район</v>
      </c>
      <c r="AX216" s="72">
        <f t="shared" si="105"/>
        <v>213</v>
      </c>
      <c r="AY216" s="72" t="str">
        <f t="shared" si="106"/>
        <v>Муниципальное автономное общеобразовательное учреждение Альмяковская основная общеобразовательная школа Первомайского района</v>
      </c>
      <c r="AZ216" s="72">
        <f>'Рейтинговая таблица организаций'!BF216</f>
        <v>100</v>
      </c>
      <c r="BA216" s="72" t="str">
        <f t="shared" si="119"/>
        <v>1-11</v>
      </c>
      <c r="BB216" s="72">
        <f t="shared" si="117"/>
        <v>1</v>
      </c>
      <c r="BC216" s="72">
        <f t="shared" si="118"/>
        <v>11</v>
      </c>
    </row>
    <row r="217" spans="1:55">
      <c r="A217" s="72">
        <f>'бланки '!D219</f>
        <v>214</v>
      </c>
      <c r="B217" s="73" t="str">
        <f>'Рейтинговая таблица организаций'!B217</f>
        <v>Муниципальное казённое образовательное учреждение "Тегульдетская средняя общеобразовательная школа"</v>
      </c>
      <c r="C217" s="73" t="str">
        <f>'бланки '!A219</f>
        <v>Тегульдетский район</v>
      </c>
      <c r="D217" s="72">
        <f>'Рейтинговая таблица организаций'!C217</f>
        <v>353</v>
      </c>
      <c r="E217" s="72">
        <f t="shared" si="90"/>
        <v>214</v>
      </c>
      <c r="F217" s="72" t="str">
        <f t="shared" si="91"/>
        <v>Муниципальное казённое образовательное учреждение "Тегульдетская средняя общеобразовательная школа"</v>
      </c>
      <c r="G217" s="72">
        <f>'Рейтинговая таблица организаций'!Q217</f>
        <v>100</v>
      </c>
      <c r="H217" s="72">
        <f>'Рейтинговая таблица организаций'!R217</f>
        <v>100</v>
      </c>
      <c r="I217" s="72">
        <f>'Рейтинговая таблица организаций'!S217</f>
        <v>100</v>
      </c>
      <c r="J217" s="72">
        <f>'Рейтинговая таблица организаций'!T217</f>
        <v>100</v>
      </c>
      <c r="K217" s="72" t="str">
        <f t="shared" si="92"/>
        <v>1-274</v>
      </c>
      <c r="L217" s="72">
        <f t="shared" si="107"/>
        <v>1</v>
      </c>
      <c r="M217" s="72">
        <f t="shared" si="108"/>
        <v>274</v>
      </c>
      <c r="N217" s="72">
        <f t="shared" si="93"/>
        <v>214</v>
      </c>
      <c r="O217" s="72" t="str">
        <f t="shared" si="94"/>
        <v>Муниципальное казённое образовательное учреждение "Тегульдетская средняя общеобразовательная школа"</v>
      </c>
      <c r="P217" s="72">
        <f>'Рейтинговая таблица организаций'!Z217</f>
        <v>100</v>
      </c>
      <c r="Q217" s="72">
        <f>'Рейтинговая таблица организаций'!AB217</f>
        <v>100</v>
      </c>
      <c r="R217" s="72">
        <f>'Рейтинговая таблица организаций'!AC217</f>
        <v>100</v>
      </c>
      <c r="S217" s="72" t="str">
        <f t="shared" si="95"/>
        <v>1-274</v>
      </c>
      <c r="T217" s="72">
        <f t="shared" si="109"/>
        <v>1</v>
      </c>
      <c r="U217" s="72">
        <f t="shared" si="110"/>
        <v>274</v>
      </c>
      <c r="V217" s="72">
        <f t="shared" si="96"/>
        <v>214</v>
      </c>
      <c r="W217" s="72" t="str">
        <f t="shared" si="97"/>
        <v>Муниципальное казённое образовательное учреждение "Тегульдетская средняя общеобразовательная школа"</v>
      </c>
      <c r="X217" s="72">
        <f>'Рейтинговая таблица организаций'!AH217</f>
        <v>40</v>
      </c>
      <c r="Y217" s="72">
        <f>'Рейтинговая таблица организаций'!AI217</f>
        <v>100</v>
      </c>
      <c r="Z217" s="74">
        <f>'Рейтинговая таблица организаций'!AJ217</f>
        <v>100</v>
      </c>
      <c r="AA217" s="72">
        <f>'Рейтинговая таблица организаций'!AK217</f>
        <v>82</v>
      </c>
      <c r="AB217" s="72" t="str">
        <f t="shared" si="98"/>
        <v>49-66</v>
      </c>
      <c r="AC217" s="72">
        <f t="shared" si="111"/>
        <v>49</v>
      </c>
      <c r="AD217" s="72">
        <f t="shared" si="112"/>
        <v>18</v>
      </c>
      <c r="AE217" s="72">
        <f t="shared" si="99"/>
        <v>214</v>
      </c>
      <c r="AF217" s="72" t="str">
        <f t="shared" si="100"/>
        <v>Муниципальное казённое образовательное учреждение "Тегульдетская средняя общеобразовательная школа"</v>
      </c>
      <c r="AG217" s="72">
        <f>'Рейтинговая таблица организаций'!AR217</f>
        <v>100</v>
      </c>
      <c r="AH217" s="72">
        <f>'Рейтинговая таблица организаций'!AS217</f>
        <v>100</v>
      </c>
      <c r="AI217" s="72">
        <f>'Рейтинговая таблица организаций'!AT217</f>
        <v>100</v>
      </c>
      <c r="AJ217" s="72">
        <f>'Рейтинговая таблица организаций'!AU217</f>
        <v>100</v>
      </c>
      <c r="AK217" s="72" t="str">
        <f t="shared" si="101"/>
        <v>1-274</v>
      </c>
      <c r="AL217" s="72">
        <f t="shared" si="113"/>
        <v>1</v>
      </c>
      <c r="AM217" s="72">
        <f t="shared" si="114"/>
        <v>274</v>
      </c>
      <c r="AN217" s="72">
        <f>'бланки '!D219</f>
        <v>214</v>
      </c>
      <c r="AO217" s="72" t="str">
        <f t="shared" si="102"/>
        <v>Муниципальное казённое образовательное учреждение "Тегульдетская средняя общеобразовательная школа"</v>
      </c>
      <c r="AP217" s="72">
        <f>'Рейтинговая таблица организаций'!BB217</f>
        <v>100</v>
      </c>
      <c r="AQ217" s="72">
        <f>'Рейтинговая таблица организаций'!BC217</f>
        <v>100</v>
      </c>
      <c r="AR217" s="72">
        <f>'Рейтинговая таблица организаций'!BD217</f>
        <v>100</v>
      </c>
      <c r="AS217" s="72">
        <f>'Рейтинговая таблица организаций'!BE217</f>
        <v>100</v>
      </c>
      <c r="AT217" s="72" t="str">
        <f t="shared" si="103"/>
        <v>1-274</v>
      </c>
      <c r="AU217" s="72">
        <f t="shared" si="115"/>
        <v>1</v>
      </c>
      <c r="AV217" s="72">
        <f t="shared" si="116"/>
        <v>274</v>
      </c>
      <c r="AW217" s="75" t="str">
        <f t="shared" si="104"/>
        <v>Тегульдетский район</v>
      </c>
      <c r="AX217" s="72">
        <f t="shared" si="105"/>
        <v>214</v>
      </c>
      <c r="AY217" s="72" t="str">
        <f t="shared" si="106"/>
        <v>Муниципальное казённое образовательное учреждение "Тегульдетская средняя общеобразовательная школа"</v>
      </c>
      <c r="AZ217" s="72">
        <f>'Рейтинговая таблица организаций'!BF217</f>
        <v>96.4</v>
      </c>
      <c r="BA217" s="72" t="str">
        <f t="shared" si="119"/>
        <v>49-66</v>
      </c>
      <c r="BB217" s="72">
        <f t="shared" si="117"/>
        <v>49</v>
      </c>
      <c r="BC217" s="72">
        <f t="shared" si="118"/>
        <v>18</v>
      </c>
    </row>
    <row r="218" spans="1:55">
      <c r="A218" s="72">
        <f>'бланки '!D220</f>
        <v>215</v>
      </c>
      <c r="B218" s="73" t="str">
        <f>'Рейтинговая таблица организаций'!B218</f>
        <v>Муниципальное казённое образовательное учреждение "Четь-Конторская основная общеобразовательная школа"</v>
      </c>
      <c r="C218" s="73" t="str">
        <f>'бланки '!A220</f>
        <v>Тегульдетский район</v>
      </c>
      <c r="D218" s="72">
        <f>'Рейтинговая таблица организаций'!C218</f>
        <v>14</v>
      </c>
      <c r="E218" s="72">
        <f t="shared" si="90"/>
        <v>215</v>
      </c>
      <c r="F218" s="72" t="str">
        <f t="shared" si="91"/>
        <v>Муниципальное казённое образовательное учреждение "Четь-Конторская основная общеобразовательная школа"</v>
      </c>
      <c r="G218" s="72">
        <f>'Рейтинговая таблица организаций'!Q218</f>
        <v>100</v>
      </c>
      <c r="H218" s="72">
        <f>'Рейтинговая таблица организаций'!R218</f>
        <v>100</v>
      </c>
      <c r="I218" s="72">
        <f>'Рейтинговая таблица организаций'!S218</f>
        <v>100</v>
      </c>
      <c r="J218" s="72">
        <f>'Рейтинговая таблица организаций'!T218</f>
        <v>100</v>
      </c>
      <c r="K218" s="72" t="str">
        <f t="shared" si="92"/>
        <v>1-274</v>
      </c>
      <c r="L218" s="72">
        <f t="shared" si="107"/>
        <v>1</v>
      </c>
      <c r="M218" s="72">
        <f t="shared" si="108"/>
        <v>274</v>
      </c>
      <c r="N218" s="72">
        <f t="shared" si="93"/>
        <v>215</v>
      </c>
      <c r="O218" s="72" t="str">
        <f t="shared" si="94"/>
        <v>Муниципальное казённое образовательное учреждение "Четь-Конторская основная общеобразовательная школа"</v>
      </c>
      <c r="P218" s="72">
        <f>'Рейтинговая таблица организаций'!Z218</f>
        <v>100</v>
      </c>
      <c r="Q218" s="72">
        <f>'Рейтинговая таблица организаций'!AB218</f>
        <v>100</v>
      </c>
      <c r="R218" s="72">
        <f>'Рейтинговая таблица организаций'!AC218</f>
        <v>100</v>
      </c>
      <c r="S218" s="72" t="str">
        <f t="shared" si="95"/>
        <v>1-274</v>
      </c>
      <c r="T218" s="72">
        <f t="shared" si="109"/>
        <v>1</v>
      </c>
      <c r="U218" s="72">
        <f t="shared" si="110"/>
        <v>274</v>
      </c>
      <c r="V218" s="72">
        <f t="shared" si="96"/>
        <v>215</v>
      </c>
      <c r="W218" s="72" t="str">
        <f t="shared" si="97"/>
        <v>Муниципальное казённое образовательное учреждение "Четь-Конторская основная общеобразовательная школа"</v>
      </c>
      <c r="X218" s="72">
        <f>'Рейтинговая таблица организаций'!AH218</f>
        <v>20</v>
      </c>
      <c r="Y218" s="72">
        <f>'Рейтинговая таблица организаций'!AI218</f>
        <v>100</v>
      </c>
      <c r="Z218" s="74">
        <f>'Рейтинговая таблица организаций'!AJ218</f>
        <v>100</v>
      </c>
      <c r="AA218" s="72">
        <f>'Рейтинговая таблица организаций'!AK218</f>
        <v>76</v>
      </c>
      <c r="AB218" s="72" t="str">
        <f t="shared" si="98"/>
        <v>97-107</v>
      </c>
      <c r="AC218" s="72">
        <f t="shared" si="111"/>
        <v>97</v>
      </c>
      <c r="AD218" s="72">
        <f t="shared" si="112"/>
        <v>11</v>
      </c>
      <c r="AE218" s="72">
        <f t="shared" si="99"/>
        <v>215</v>
      </c>
      <c r="AF218" s="72" t="str">
        <f t="shared" si="100"/>
        <v>Муниципальное казённое образовательное учреждение "Четь-Конторская основная общеобразовательная школа"</v>
      </c>
      <c r="AG218" s="72">
        <f>'Рейтинговая таблица организаций'!AR218</f>
        <v>100</v>
      </c>
      <c r="AH218" s="72">
        <f>'Рейтинговая таблица организаций'!AS218</f>
        <v>100</v>
      </c>
      <c r="AI218" s="72">
        <f>'Рейтинговая таблица организаций'!AT218</f>
        <v>100</v>
      </c>
      <c r="AJ218" s="72">
        <f>'Рейтинговая таблица организаций'!AU218</f>
        <v>100</v>
      </c>
      <c r="AK218" s="72" t="str">
        <f t="shared" si="101"/>
        <v>1-274</v>
      </c>
      <c r="AL218" s="72">
        <f t="shared" si="113"/>
        <v>1</v>
      </c>
      <c r="AM218" s="72">
        <f t="shared" si="114"/>
        <v>274</v>
      </c>
      <c r="AN218" s="72">
        <f>'бланки '!D220</f>
        <v>215</v>
      </c>
      <c r="AO218" s="72" t="str">
        <f t="shared" si="102"/>
        <v>Муниципальное казённое образовательное учреждение "Четь-Конторская основная общеобразовательная школа"</v>
      </c>
      <c r="AP218" s="72">
        <f>'Рейтинговая таблица организаций'!BB218</f>
        <v>100</v>
      </c>
      <c r="AQ218" s="72">
        <f>'Рейтинговая таблица организаций'!BC218</f>
        <v>100</v>
      </c>
      <c r="AR218" s="72">
        <f>'Рейтинговая таблица организаций'!BD218</f>
        <v>100</v>
      </c>
      <c r="AS218" s="72">
        <f>'Рейтинговая таблица организаций'!BE218</f>
        <v>100</v>
      </c>
      <c r="AT218" s="72" t="str">
        <f t="shared" si="103"/>
        <v>1-274</v>
      </c>
      <c r="AU218" s="72">
        <f t="shared" si="115"/>
        <v>1</v>
      </c>
      <c r="AV218" s="72">
        <f t="shared" si="116"/>
        <v>274</v>
      </c>
      <c r="AW218" s="75" t="str">
        <f t="shared" si="104"/>
        <v>Тегульдетский район</v>
      </c>
      <c r="AX218" s="72">
        <f t="shared" si="105"/>
        <v>215</v>
      </c>
      <c r="AY218" s="72" t="str">
        <f t="shared" si="106"/>
        <v>Муниципальное казённое образовательное учреждение "Четь-Конторская основная общеобразовательная школа"</v>
      </c>
      <c r="AZ218" s="72">
        <f>'Рейтинговая таблица организаций'!BF218</f>
        <v>95.2</v>
      </c>
      <c r="BA218" s="72" t="str">
        <f t="shared" si="119"/>
        <v>97-107</v>
      </c>
      <c r="BB218" s="72">
        <f t="shared" si="117"/>
        <v>97</v>
      </c>
      <c r="BC218" s="72">
        <f t="shared" si="118"/>
        <v>11</v>
      </c>
    </row>
    <row r="219" spans="1:55">
      <c r="A219" s="72">
        <f>'бланки '!D221</f>
        <v>216</v>
      </c>
      <c r="B219" s="73" t="str">
        <f>'Рейтинговая таблица организаций'!B219</f>
        <v>Муниципальное казённое образовательное учреждение "Красногорская основная общеобразовательная школа"</v>
      </c>
      <c r="C219" s="73" t="str">
        <f>'бланки '!A221</f>
        <v>Тегульдетский район</v>
      </c>
      <c r="D219" s="72">
        <f>'Рейтинговая таблица организаций'!C219</f>
        <v>7</v>
      </c>
      <c r="E219" s="72">
        <f t="shared" si="90"/>
        <v>216</v>
      </c>
      <c r="F219" s="72" t="str">
        <f t="shared" si="91"/>
        <v>Муниципальное казённое образовательное учреждение "Красногорская основная общеобразовательная школа"</v>
      </c>
      <c r="G219" s="72">
        <f>'Рейтинговая таблица организаций'!Q219</f>
        <v>100</v>
      </c>
      <c r="H219" s="72">
        <f>'Рейтинговая таблица организаций'!R219</f>
        <v>100</v>
      </c>
      <c r="I219" s="72">
        <f>'Рейтинговая таблица организаций'!S219</f>
        <v>100</v>
      </c>
      <c r="J219" s="72">
        <f>'Рейтинговая таблица организаций'!T219</f>
        <v>100</v>
      </c>
      <c r="K219" s="72" t="str">
        <f t="shared" si="92"/>
        <v>1-274</v>
      </c>
      <c r="L219" s="72">
        <f t="shared" si="107"/>
        <v>1</v>
      </c>
      <c r="M219" s="72">
        <f t="shared" si="108"/>
        <v>274</v>
      </c>
      <c r="N219" s="72">
        <f t="shared" si="93"/>
        <v>216</v>
      </c>
      <c r="O219" s="72" t="str">
        <f t="shared" si="94"/>
        <v>Муниципальное казённое образовательное учреждение "Красногорская основная общеобразовательная школа"</v>
      </c>
      <c r="P219" s="72">
        <f>'Рейтинговая таблица организаций'!Z219</f>
        <v>100</v>
      </c>
      <c r="Q219" s="72">
        <f>'Рейтинговая таблица организаций'!AB219</f>
        <v>100</v>
      </c>
      <c r="R219" s="72">
        <f>'Рейтинговая таблица организаций'!AC219</f>
        <v>100</v>
      </c>
      <c r="S219" s="72" t="str">
        <f t="shared" si="95"/>
        <v>1-274</v>
      </c>
      <c r="T219" s="72">
        <f t="shared" si="109"/>
        <v>1</v>
      </c>
      <c r="U219" s="72">
        <f t="shared" si="110"/>
        <v>274</v>
      </c>
      <c r="V219" s="72">
        <f t="shared" si="96"/>
        <v>216</v>
      </c>
      <c r="W219" s="72" t="str">
        <f t="shared" si="97"/>
        <v>Муниципальное казённое образовательное учреждение "Красногорская основная общеобразовательная школа"</v>
      </c>
      <c r="X219" s="72">
        <f>'Рейтинговая таблица организаций'!AH219</f>
        <v>0</v>
      </c>
      <c r="Y219" s="72">
        <f>'Рейтинговая таблица организаций'!AI219</f>
        <v>80</v>
      </c>
      <c r="Z219" s="74">
        <f>'Рейтинговая таблица организаций'!AJ219</f>
        <v>100</v>
      </c>
      <c r="AA219" s="72">
        <f>'Рейтинговая таблица организаций'!AK219</f>
        <v>62</v>
      </c>
      <c r="AB219" s="72" t="str">
        <f t="shared" si="98"/>
        <v>201-221</v>
      </c>
      <c r="AC219" s="72">
        <f t="shared" si="111"/>
        <v>201</v>
      </c>
      <c r="AD219" s="72">
        <f t="shared" si="112"/>
        <v>21</v>
      </c>
      <c r="AE219" s="72">
        <f t="shared" si="99"/>
        <v>216</v>
      </c>
      <c r="AF219" s="72" t="str">
        <f t="shared" si="100"/>
        <v>Муниципальное казённое образовательное учреждение "Красногорская основная общеобразовательная школа"</v>
      </c>
      <c r="AG219" s="72">
        <f>'Рейтинговая таблица организаций'!AR219</f>
        <v>100</v>
      </c>
      <c r="AH219" s="72">
        <f>'Рейтинговая таблица организаций'!AS219</f>
        <v>100</v>
      </c>
      <c r="AI219" s="72">
        <f>'Рейтинговая таблица организаций'!AT219</f>
        <v>100</v>
      </c>
      <c r="AJ219" s="72">
        <f>'Рейтинговая таблица организаций'!AU219</f>
        <v>100</v>
      </c>
      <c r="AK219" s="72" t="str">
        <f t="shared" si="101"/>
        <v>1-274</v>
      </c>
      <c r="AL219" s="72">
        <f t="shared" si="113"/>
        <v>1</v>
      </c>
      <c r="AM219" s="72">
        <f t="shared" si="114"/>
        <v>274</v>
      </c>
      <c r="AN219" s="72">
        <f>'бланки '!D221</f>
        <v>216</v>
      </c>
      <c r="AO219" s="72" t="str">
        <f t="shared" si="102"/>
        <v>Муниципальное казённое образовательное учреждение "Красногорская основная общеобразовательная школа"</v>
      </c>
      <c r="AP219" s="72">
        <f>'Рейтинговая таблица организаций'!BB219</f>
        <v>100</v>
      </c>
      <c r="AQ219" s="72">
        <f>'Рейтинговая таблица организаций'!BC219</f>
        <v>100</v>
      </c>
      <c r="AR219" s="72">
        <f>'Рейтинговая таблица организаций'!BD219</f>
        <v>100</v>
      </c>
      <c r="AS219" s="72">
        <f>'Рейтинговая таблица организаций'!BE219</f>
        <v>100</v>
      </c>
      <c r="AT219" s="72" t="str">
        <f t="shared" si="103"/>
        <v>1-274</v>
      </c>
      <c r="AU219" s="72">
        <f t="shared" si="115"/>
        <v>1</v>
      </c>
      <c r="AV219" s="72">
        <f t="shared" si="116"/>
        <v>274</v>
      </c>
      <c r="AW219" s="75" t="str">
        <f t="shared" si="104"/>
        <v>Тегульдетский район</v>
      </c>
      <c r="AX219" s="72">
        <f t="shared" si="105"/>
        <v>216</v>
      </c>
      <c r="AY219" s="72" t="str">
        <f t="shared" si="106"/>
        <v>Муниципальное казённое образовательное учреждение "Красногорская основная общеобразовательная школа"</v>
      </c>
      <c r="AZ219" s="72">
        <f>'Рейтинговая таблица организаций'!BF219</f>
        <v>92.4</v>
      </c>
      <c r="BA219" s="72" t="str">
        <f t="shared" si="119"/>
        <v>201-221</v>
      </c>
      <c r="BB219" s="72">
        <f t="shared" si="117"/>
        <v>201</v>
      </c>
      <c r="BC219" s="72">
        <f t="shared" si="118"/>
        <v>21</v>
      </c>
    </row>
    <row r="220" spans="1:55">
      <c r="A220" s="72">
        <f>'бланки '!D222</f>
        <v>217</v>
      </c>
      <c r="B220" s="73" t="str">
        <f>'Рейтинговая таблица организаций'!B220</f>
        <v>Муниципальное казённое образовательное учреждение "Белоярская средняя общеобразовательная школа"</v>
      </c>
      <c r="C220" s="73" t="str">
        <f>'бланки '!A222</f>
        <v>Тегульдетский район</v>
      </c>
      <c r="D220" s="72">
        <f>'Рейтинговая таблица организаций'!C220</f>
        <v>25</v>
      </c>
      <c r="E220" s="72">
        <f t="shared" si="90"/>
        <v>217</v>
      </c>
      <c r="F220" s="72" t="str">
        <f t="shared" si="91"/>
        <v>Муниципальное казённое образовательное учреждение "Белоярская средняя общеобразовательная школа"</v>
      </c>
      <c r="G220" s="72">
        <f>'Рейтинговая таблица организаций'!Q220</f>
        <v>100</v>
      </c>
      <c r="H220" s="72">
        <f>'Рейтинговая таблица организаций'!R220</f>
        <v>100</v>
      </c>
      <c r="I220" s="72">
        <f>'Рейтинговая таблица организаций'!S220</f>
        <v>100</v>
      </c>
      <c r="J220" s="72">
        <f>'Рейтинговая таблица организаций'!T220</f>
        <v>100</v>
      </c>
      <c r="K220" s="72" t="str">
        <f t="shared" si="92"/>
        <v>1-274</v>
      </c>
      <c r="L220" s="72">
        <f t="shared" si="107"/>
        <v>1</v>
      </c>
      <c r="M220" s="72">
        <f t="shared" si="108"/>
        <v>274</v>
      </c>
      <c r="N220" s="72">
        <f t="shared" si="93"/>
        <v>217</v>
      </c>
      <c r="O220" s="72" t="str">
        <f t="shared" si="94"/>
        <v>Муниципальное казённое образовательное учреждение "Белоярская средняя общеобразовательная школа"</v>
      </c>
      <c r="P220" s="72">
        <f>'Рейтинговая таблица организаций'!Z220</f>
        <v>100</v>
      </c>
      <c r="Q220" s="72">
        <f>'Рейтинговая таблица организаций'!AB220</f>
        <v>100</v>
      </c>
      <c r="R220" s="72">
        <f>'Рейтинговая таблица организаций'!AC220</f>
        <v>100</v>
      </c>
      <c r="S220" s="72" t="str">
        <f t="shared" si="95"/>
        <v>1-274</v>
      </c>
      <c r="T220" s="72">
        <f t="shared" si="109"/>
        <v>1</v>
      </c>
      <c r="U220" s="72">
        <f t="shared" si="110"/>
        <v>274</v>
      </c>
      <c r="V220" s="72">
        <f t="shared" si="96"/>
        <v>217</v>
      </c>
      <c r="W220" s="72" t="str">
        <f t="shared" si="97"/>
        <v>Муниципальное казённое образовательное учреждение "Белоярская средняя общеобразовательная школа"</v>
      </c>
      <c r="X220" s="72">
        <f>'Рейтинговая таблица организаций'!AH220</f>
        <v>0</v>
      </c>
      <c r="Y220" s="72">
        <f>'Рейтинговая таблица организаций'!AI220</f>
        <v>80</v>
      </c>
      <c r="Z220" s="74">
        <f>'Рейтинговая таблица организаций'!AJ220</f>
        <v>100</v>
      </c>
      <c r="AA220" s="72">
        <f>'Рейтинговая таблица организаций'!AK220</f>
        <v>62</v>
      </c>
      <c r="AB220" s="72" t="str">
        <f t="shared" si="98"/>
        <v>201-221</v>
      </c>
      <c r="AC220" s="72">
        <f t="shared" si="111"/>
        <v>201</v>
      </c>
      <c r="AD220" s="72">
        <f t="shared" si="112"/>
        <v>21</v>
      </c>
      <c r="AE220" s="72">
        <f t="shared" si="99"/>
        <v>217</v>
      </c>
      <c r="AF220" s="72" t="str">
        <f t="shared" si="100"/>
        <v>Муниципальное казённое образовательное учреждение "Белоярская средняя общеобразовательная школа"</v>
      </c>
      <c r="AG220" s="72">
        <f>'Рейтинговая таблица организаций'!AR220</f>
        <v>100</v>
      </c>
      <c r="AH220" s="72">
        <f>'Рейтинговая таблица организаций'!AS220</f>
        <v>100</v>
      </c>
      <c r="AI220" s="72">
        <f>'Рейтинговая таблица организаций'!AT220</f>
        <v>100</v>
      </c>
      <c r="AJ220" s="72">
        <f>'Рейтинговая таблица организаций'!AU220</f>
        <v>100</v>
      </c>
      <c r="AK220" s="72" t="str">
        <f t="shared" si="101"/>
        <v>1-274</v>
      </c>
      <c r="AL220" s="72">
        <f t="shared" si="113"/>
        <v>1</v>
      </c>
      <c r="AM220" s="72">
        <f t="shared" si="114"/>
        <v>274</v>
      </c>
      <c r="AN220" s="72">
        <f>'бланки '!D222</f>
        <v>217</v>
      </c>
      <c r="AO220" s="72" t="str">
        <f t="shared" si="102"/>
        <v>Муниципальное казённое образовательное учреждение "Белоярская средняя общеобразовательная школа"</v>
      </c>
      <c r="AP220" s="72">
        <f>'Рейтинговая таблица организаций'!BB220</f>
        <v>100</v>
      </c>
      <c r="AQ220" s="72">
        <f>'Рейтинговая таблица организаций'!BC220</f>
        <v>100</v>
      </c>
      <c r="AR220" s="72">
        <f>'Рейтинговая таблица организаций'!BD220</f>
        <v>100</v>
      </c>
      <c r="AS220" s="72">
        <f>'Рейтинговая таблица организаций'!BE220</f>
        <v>100</v>
      </c>
      <c r="AT220" s="72" t="str">
        <f t="shared" si="103"/>
        <v>1-274</v>
      </c>
      <c r="AU220" s="72">
        <f t="shared" si="115"/>
        <v>1</v>
      </c>
      <c r="AV220" s="72">
        <f t="shared" si="116"/>
        <v>274</v>
      </c>
      <c r="AW220" s="75" t="str">
        <f t="shared" si="104"/>
        <v>Тегульдетский район</v>
      </c>
      <c r="AX220" s="72">
        <f t="shared" si="105"/>
        <v>217</v>
      </c>
      <c r="AY220" s="72" t="str">
        <f t="shared" si="106"/>
        <v>Муниципальное казённое образовательное учреждение "Белоярская средняя общеобразовательная школа"</v>
      </c>
      <c r="AZ220" s="72">
        <f>'Рейтинговая таблица организаций'!BF220</f>
        <v>92.4</v>
      </c>
      <c r="BA220" s="72" t="str">
        <f t="shared" si="119"/>
        <v>201-221</v>
      </c>
      <c r="BB220" s="72">
        <f t="shared" si="117"/>
        <v>201</v>
      </c>
      <c r="BC220" s="72">
        <f t="shared" si="118"/>
        <v>21</v>
      </c>
    </row>
    <row r="221" spans="1:55">
      <c r="A221" s="72">
        <f>'бланки '!D223</f>
        <v>218</v>
      </c>
      <c r="B221" s="73" t="str">
        <f>'Рейтинговая таблица организаций'!B221</f>
        <v>Муниципальное казённое образовательное учреждение "Берегаевская средняя общеобразовательная школа"</v>
      </c>
      <c r="C221" s="73" t="str">
        <f>'бланки '!A223</f>
        <v>Тегульдетский район</v>
      </c>
      <c r="D221" s="72">
        <f>'Рейтинговая таблица организаций'!C221</f>
        <v>32</v>
      </c>
      <c r="E221" s="72">
        <f t="shared" ref="E221:E277" si="120">A221</f>
        <v>218</v>
      </c>
      <c r="F221" s="72" t="str">
        <f t="shared" ref="F221:F277" si="121">B221</f>
        <v>Муниципальное казённое образовательное учреждение "Берегаевская средняя общеобразовательная школа"</v>
      </c>
      <c r="G221" s="72">
        <f>'Рейтинговая таблица организаций'!Q221</f>
        <v>100</v>
      </c>
      <c r="H221" s="72">
        <f>'Рейтинговая таблица организаций'!R221</f>
        <v>100</v>
      </c>
      <c r="I221" s="72">
        <f>'Рейтинговая таблица организаций'!S221</f>
        <v>100</v>
      </c>
      <c r="J221" s="72">
        <f>'Рейтинговая таблица организаций'!T221</f>
        <v>100</v>
      </c>
      <c r="K221" s="72" t="str">
        <f t="shared" ref="K221:K277" si="122">IF(M221=1,TEXT(L221,0),CONCATENATE(L221,"-",L221+M221-1))</f>
        <v>1-274</v>
      </c>
      <c r="L221" s="72">
        <f t="shared" si="107"/>
        <v>1</v>
      </c>
      <c r="M221" s="72">
        <f t="shared" si="108"/>
        <v>274</v>
      </c>
      <c r="N221" s="72">
        <f t="shared" ref="N221:N277" si="123">A221</f>
        <v>218</v>
      </c>
      <c r="O221" s="72" t="str">
        <f t="shared" ref="O221:O277" si="124">B221</f>
        <v>Муниципальное казённое образовательное учреждение "Берегаевская средняя общеобразовательная школа"</v>
      </c>
      <c r="P221" s="72">
        <f>'Рейтинговая таблица организаций'!Z221</f>
        <v>100</v>
      </c>
      <c r="Q221" s="72">
        <f>'Рейтинговая таблица организаций'!AB221</f>
        <v>100</v>
      </c>
      <c r="R221" s="72">
        <f>'Рейтинговая таблица организаций'!AC221</f>
        <v>100</v>
      </c>
      <c r="S221" s="72" t="str">
        <f t="shared" ref="S221:S277" si="125">IF(U221=1,TEXT(T221,0),CONCATENATE(T221,"-",T221+U221-1))</f>
        <v>1-274</v>
      </c>
      <c r="T221" s="72">
        <f t="shared" si="109"/>
        <v>1</v>
      </c>
      <c r="U221" s="72">
        <f t="shared" si="110"/>
        <v>274</v>
      </c>
      <c r="V221" s="72">
        <f t="shared" ref="V221:V277" si="126">A221</f>
        <v>218</v>
      </c>
      <c r="W221" s="72" t="str">
        <f t="shared" ref="W221:W277" si="127">B221</f>
        <v>Муниципальное казённое образовательное учреждение "Берегаевская средняя общеобразовательная школа"</v>
      </c>
      <c r="X221" s="72">
        <f>'Рейтинговая таблица организаций'!AH221</f>
        <v>0</v>
      </c>
      <c r="Y221" s="72">
        <f>'Рейтинговая таблица организаций'!AI221</f>
        <v>80</v>
      </c>
      <c r="Z221" s="74">
        <f>'Рейтинговая таблица организаций'!AJ221</f>
        <v>100</v>
      </c>
      <c r="AA221" s="72">
        <f>'Рейтинговая таблица организаций'!AK221</f>
        <v>62</v>
      </c>
      <c r="AB221" s="72" t="str">
        <f t="shared" ref="AB221:AB277" si="128">IF(AD221=1,TEXT(AC221,0),CONCATENATE(AC221,"-",AC221+AD221-1))</f>
        <v>201-221</v>
      </c>
      <c r="AC221" s="72">
        <f t="shared" si="111"/>
        <v>201</v>
      </c>
      <c r="AD221" s="72">
        <f t="shared" si="112"/>
        <v>21</v>
      </c>
      <c r="AE221" s="72">
        <f t="shared" ref="AE221:AE277" si="129">A221</f>
        <v>218</v>
      </c>
      <c r="AF221" s="72" t="str">
        <f t="shared" ref="AF221:AF277" si="130">B221</f>
        <v>Муниципальное казённое образовательное учреждение "Берегаевская средняя общеобразовательная школа"</v>
      </c>
      <c r="AG221" s="72">
        <f>'Рейтинговая таблица организаций'!AR221</f>
        <v>100</v>
      </c>
      <c r="AH221" s="72">
        <f>'Рейтинговая таблица организаций'!AS221</f>
        <v>100</v>
      </c>
      <c r="AI221" s="72">
        <f>'Рейтинговая таблица организаций'!AT221</f>
        <v>100</v>
      </c>
      <c r="AJ221" s="72">
        <f>'Рейтинговая таблица организаций'!AU221</f>
        <v>100</v>
      </c>
      <c r="AK221" s="72" t="str">
        <f t="shared" ref="AK221:AK277" si="131">IF(AM221=1,TEXT(AL221,0),CONCATENATE(AL221,"-",AL221+AM221-1))</f>
        <v>1-274</v>
      </c>
      <c r="AL221" s="72">
        <f t="shared" si="113"/>
        <v>1</v>
      </c>
      <c r="AM221" s="72">
        <f t="shared" si="114"/>
        <v>274</v>
      </c>
      <c r="AN221" s="72">
        <f>'бланки '!D223</f>
        <v>218</v>
      </c>
      <c r="AO221" s="72" t="str">
        <f t="shared" ref="AO221:AO277" si="132">B221</f>
        <v>Муниципальное казённое образовательное учреждение "Берегаевская средняя общеобразовательная школа"</v>
      </c>
      <c r="AP221" s="72">
        <f>'Рейтинговая таблица организаций'!BB221</f>
        <v>100</v>
      </c>
      <c r="AQ221" s="72">
        <f>'Рейтинговая таблица организаций'!BC221</f>
        <v>100</v>
      </c>
      <c r="AR221" s="72">
        <f>'Рейтинговая таблица организаций'!BD221</f>
        <v>100</v>
      </c>
      <c r="AS221" s="72">
        <f>'Рейтинговая таблица организаций'!BE221</f>
        <v>100</v>
      </c>
      <c r="AT221" s="72" t="str">
        <f t="shared" ref="AT221:AT277" si="133">IF(AV221=1,TEXT(AU221,0),CONCATENATE(AU221,"-",AU221+AV221-1))</f>
        <v>1-274</v>
      </c>
      <c r="AU221" s="72">
        <f t="shared" si="115"/>
        <v>1</v>
      </c>
      <c r="AV221" s="72">
        <f t="shared" si="116"/>
        <v>274</v>
      </c>
      <c r="AW221" s="75" t="str">
        <f t="shared" ref="AW221:AW277" si="134">C221</f>
        <v>Тегульдетский район</v>
      </c>
      <c r="AX221" s="72">
        <f t="shared" ref="AX221:AX277" si="135">A221</f>
        <v>218</v>
      </c>
      <c r="AY221" s="72" t="str">
        <f t="shared" ref="AY221:AY277" si="136">B221</f>
        <v>Муниципальное казённое образовательное учреждение "Берегаевская средняя общеобразовательная школа"</v>
      </c>
      <c r="AZ221" s="72">
        <f>'Рейтинговая таблица организаций'!BF221</f>
        <v>92.4</v>
      </c>
      <c r="BA221" s="72" t="str">
        <f t="shared" si="119"/>
        <v>201-221</v>
      </c>
      <c r="BB221" s="72">
        <f t="shared" si="117"/>
        <v>201</v>
      </c>
      <c r="BC221" s="72">
        <f t="shared" si="118"/>
        <v>21</v>
      </c>
    </row>
    <row r="222" spans="1:55">
      <c r="A222" s="72">
        <f>'бланки '!D224</f>
        <v>219</v>
      </c>
      <c r="B222" s="73" t="str">
        <f>'Рейтинговая таблица организаций'!B222</f>
        <v>Муниципальное казённое образовательное учреждение "Черноярская средняя общеобразовательная школа"</v>
      </c>
      <c r="C222" s="73" t="str">
        <f>'бланки '!A224</f>
        <v>Тегульдетский район</v>
      </c>
      <c r="D222" s="72">
        <f>'Рейтинговая таблица организаций'!C222</f>
        <v>24</v>
      </c>
      <c r="E222" s="72">
        <f t="shared" si="120"/>
        <v>219</v>
      </c>
      <c r="F222" s="72" t="str">
        <f t="shared" si="121"/>
        <v>Муниципальное казённое образовательное учреждение "Черноярская средняя общеобразовательная школа"</v>
      </c>
      <c r="G222" s="72">
        <f>'Рейтинговая таблица организаций'!Q222</f>
        <v>100</v>
      </c>
      <c r="H222" s="72">
        <f>'Рейтинговая таблица организаций'!R222</f>
        <v>100</v>
      </c>
      <c r="I222" s="72">
        <f>'Рейтинговая таблица организаций'!S222</f>
        <v>100</v>
      </c>
      <c r="J222" s="72">
        <f>'Рейтинговая таблица организаций'!T222</f>
        <v>100</v>
      </c>
      <c r="K222" s="72" t="str">
        <f t="shared" si="122"/>
        <v>1-274</v>
      </c>
      <c r="L222" s="72">
        <f t="shared" si="107"/>
        <v>1</v>
      </c>
      <c r="M222" s="72">
        <f t="shared" si="108"/>
        <v>274</v>
      </c>
      <c r="N222" s="72">
        <f t="shared" si="123"/>
        <v>219</v>
      </c>
      <c r="O222" s="72" t="str">
        <f t="shared" si="124"/>
        <v>Муниципальное казённое образовательное учреждение "Черноярская средняя общеобразовательная школа"</v>
      </c>
      <c r="P222" s="72">
        <f>'Рейтинговая таблица организаций'!Z222</f>
        <v>100</v>
      </c>
      <c r="Q222" s="72">
        <f>'Рейтинговая таблица организаций'!AB222</f>
        <v>100</v>
      </c>
      <c r="R222" s="72">
        <f>'Рейтинговая таблица организаций'!AC222</f>
        <v>100</v>
      </c>
      <c r="S222" s="72" t="str">
        <f t="shared" si="125"/>
        <v>1-274</v>
      </c>
      <c r="T222" s="72">
        <f t="shared" si="109"/>
        <v>1</v>
      </c>
      <c r="U222" s="72">
        <f t="shared" si="110"/>
        <v>274</v>
      </c>
      <c r="V222" s="72">
        <f t="shared" si="126"/>
        <v>219</v>
      </c>
      <c r="W222" s="72" t="str">
        <f t="shared" si="127"/>
        <v>Муниципальное казённое образовательное учреждение "Черноярская средняя общеобразовательная школа"</v>
      </c>
      <c r="X222" s="72">
        <f>'Рейтинговая таблица организаций'!AH222</f>
        <v>0</v>
      </c>
      <c r="Y222" s="72">
        <f>'Рейтинговая таблица организаций'!AI222</f>
        <v>40</v>
      </c>
      <c r="Z222" s="74">
        <f>'Рейтинговая таблица организаций'!AJ222</f>
        <v>100</v>
      </c>
      <c r="AA222" s="72">
        <f>'Рейтинговая таблица организаций'!AK222</f>
        <v>46</v>
      </c>
      <c r="AB222" s="72" t="str">
        <f t="shared" si="128"/>
        <v>268-274</v>
      </c>
      <c r="AC222" s="72">
        <f t="shared" si="111"/>
        <v>268</v>
      </c>
      <c r="AD222" s="72">
        <f t="shared" si="112"/>
        <v>7</v>
      </c>
      <c r="AE222" s="72">
        <f t="shared" si="129"/>
        <v>219</v>
      </c>
      <c r="AF222" s="72" t="str">
        <f t="shared" si="130"/>
        <v>Муниципальное казённое образовательное учреждение "Черноярская средняя общеобразовательная школа"</v>
      </c>
      <c r="AG222" s="72">
        <f>'Рейтинговая таблица организаций'!AR222</f>
        <v>100</v>
      </c>
      <c r="AH222" s="72">
        <f>'Рейтинговая таблица организаций'!AS222</f>
        <v>100</v>
      </c>
      <c r="AI222" s="72">
        <f>'Рейтинговая таблица организаций'!AT222</f>
        <v>100</v>
      </c>
      <c r="AJ222" s="72">
        <f>'Рейтинговая таблица организаций'!AU222</f>
        <v>100</v>
      </c>
      <c r="AK222" s="72" t="str">
        <f t="shared" si="131"/>
        <v>1-274</v>
      </c>
      <c r="AL222" s="72">
        <f t="shared" si="113"/>
        <v>1</v>
      </c>
      <c r="AM222" s="72">
        <f t="shared" si="114"/>
        <v>274</v>
      </c>
      <c r="AN222" s="72">
        <f>'бланки '!D224</f>
        <v>219</v>
      </c>
      <c r="AO222" s="72" t="str">
        <f t="shared" si="132"/>
        <v>Муниципальное казённое образовательное учреждение "Черноярская средняя общеобразовательная школа"</v>
      </c>
      <c r="AP222" s="72">
        <f>'Рейтинговая таблица организаций'!BB222</f>
        <v>100</v>
      </c>
      <c r="AQ222" s="72">
        <f>'Рейтинговая таблица организаций'!BC222</f>
        <v>100</v>
      </c>
      <c r="AR222" s="72">
        <f>'Рейтинговая таблица организаций'!BD222</f>
        <v>100</v>
      </c>
      <c r="AS222" s="72">
        <f>'Рейтинговая таблица организаций'!BE222</f>
        <v>100</v>
      </c>
      <c r="AT222" s="72" t="str">
        <f t="shared" si="133"/>
        <v>1-274</v>
      </c>
      <c r="AU222" s="72">
        <f t="shared" si="115"/>
        <v>1</v>
      </c>
      <c r="AV222" s="72">
        <f t="shared" si="116"/>
        <v>274</v>
      </c>
      <c r="AW222" s="75" t="str">
        <f t="shared" si="134"/>
        <v>Тегульдетский район</v>
      </c>
      <c r="AX222" s="72">
        <f t="shared" si="135"/>
        <v>219</v>
      </c>
      <c r="AY222" s="72" t="str">
        <f t="shared" si="136"/>
        <v>Муниципальное казённое образовательное учреждение "Черноярская средняя общеобразовательная школа"</v>
      </c>
      <c r="AZ222" s="72">
        <f>'Рейтинговая таблица организаций'!BF222</f>
        <v>89.2</v>
      </c>
      <c r="BA222" s="72" t="str">
        <f t="shared" si="119"/>
        <v>268-274</v>
      </c>
      <c r="BB222" s="72">
        <f t="shared" si="117"/>
        <v>268</v>
      </c>
      <c r="BC222" s="72">
        <f t="shared" si="118"/>
        <v>7</v>
      </c>
    </row>
    <row r="223" spans="1:55">
      <c r="A223" s="72">
        <f>'бланки '!D225</f>
        <v>220</v>
      </c>
      <c r="B223" s="73" t="str">
        <f>'Рейтинговая таблица организаций'!B223</f>
        <v>Муниципальное автономное общеобразовательное учреждение «Итатская средняя общеобразовательная школа» Томского района</v>
      </c>
      <c r="C223" s="73" t="str">
        <f>'бланки '!A225</f>
        <v>Томский район</v>
      </c>
      <c r="D223" s="72">
        <f>'Рейтинговая таблица организаций'!C223</f>
        <v>116</v>
      </c>
      <c r="E223" s="72">
        <f t="shared" si="120"/>
        <v>220</v>
      </c>
      <c r="F223" s="72" t="str">
        <f t="shared" si="121"/>
        <v>Муниципальное автономное общеобразовательное учреждение «Итатская средняя общеобразовательная школа» Томского района</v>
      </c>
      <c r="G223" s="72">
        <f>'Рейтинговая таблица организаций'!Q223</f>
        <v>100</v>
      </c>
      <c r="H223" s="72">
        <f>'Рейтинговая таблица организаций'!R223</f>
        <v>100</v>
      </c>
      <c r="I223" s="72">
        <f>'Рейтинговая таблица организаций'!S223</f>
        <v>100</v>
      </c>
      <c r="J223" s="72">
        <f>'Рейтинговая таблица организаций'!T223</f>
        <v>100</v>
      </c>
      <c r="K223" s="72" t="str">
        <f t="shared" si="122"/>
        <v>1-274</v>
      </c>
      <c r="L223" s="72">
        <f t="shared" si="107"/>
        <v>1</v>
      </c>
      <c r="M223" s="72">
        <f t="shared" si="108"/>
        <v>274</v>
      </c>
      <c r="N223" s="72">
        <f t="shared" si="123"/>
        <v>220</v>
      </c>
      <c r="O223" s="72" t="str">
        <f t="shared" si="124"/>
        <v>Муниципальное автономное общеобразовательное учреждение «Итатская средняя общеобразовательная школа» Томского района</v>
      </c>
      <c r="P223" s="72">
        <f>'Рейтинговая таблица организаций'!Z223</f>
        <v>100</v>
      </c>
      <c r="Q223" s="72">
        <f>'Рейтинговая таблица организаций'!AB223</f>
        <v>100</v>
      </c>
      <c r="R223" s="72">
        <f>'Рейтинговая таблица организаций'!AC223</f>
        <v>100</v>
      </c>
      <c r="S223" s="72" t="str">
        <f t="shared" si="125"/>
        <v>1-274</v>
      </c>
      <c r="T223" s="72">
        <f t="shared" si="109"/>
        <v>1</v>
      </c>
      <c r="U223" s="72">
        <f t="shared" si="110"/>
        <v>274</v>
      </c>
      <c r="V223" s="72">
        <f t="shared" si="126"/>
        <v>220</v>
      </c>
      <c r="W223" s="72" t="str">
        <f t="shared" si="127"/>
        <v>Муниципальное автономное общеобразовательное учреждение «Итатская средняя общеобразовательная школа» Томского района</v>
      </c>
      <c r="X223" s="72">
        <f>'Рейтинговая таблица организаций'!AH223</f>
        <v>20</v>
      </c>
      <c r="Y223" s="72">
        <f>'Рейтинговая таблица организаций'!AI223</f>
        <v>80</v>
      </c>
      <c r="Z223" s="74">
        <f>'Рейтинговая таблица организаций'!AJ223</f>
        <v>100</v>
      </c>
      <c r="AA223" s="72">
        <f>'Рейтинговая таблица организаций'!AK223</f>
        <v>68</v>
      </c>
      <c r="AB223" s="72" t="str">
        <f t="shared" si="128"/>
        <v>147-173</v>
      </c>
      <c r="AC223" s="72">
        <f t="shared" si="111"/>
        <v>147</v>
      </c>
      <c r="AD223" s="72">
        <f t="shared" si="112"/>
        <v>27</v>
      </c>
      <c r="AE223" s="72">
        <f t="shared" si="129"/>
        <v>220</v>
      </c>
      <c r="AF223" s="72" t="str">
        <f t="shared" si="130"/>
        <v>Муниципальное автономное общеобразовательное учреждение «Итатская средняя общеобразовательная школа» Томского района</v>
      </c>
      <c r="AG223" s="72">
        <f>'Рейтинговая таблица организаций'!AR223</f>
        <v>100</v>
      </c>
      <c r="AH223" s="72">
        <f>'Рейтинговая таблица организаций'!AS223</f>
        <v>100</v>
      </c>
      <c r="AI223" s="72">
        <f>'Рейтинговая таблица организаций'!AT223</f>
        <v>100</v>
      </c>
      <c r="AJ223" s="72">
        <f>'Рейтинговая таблица организаций'!AU223</f>
        <v>100</v>
      </c>
      <c r="AK223" s="72" t="str">
        <f t="shared" si="131"/>
        <v>1-274</v>
      </c>
      <c r="AL223" s="72">
        <f t="shared" si="113"/>
        <v>1</v>
      </c>
      <c r="AM223" s="72">
        <f t="shared" si="114"/>
        <v>274</v>
      </c>
      <c r="AN223" s="72">
        <f>'бланки '!D225</f>
        <v>220</v>
      </c>
      <c r="AO223" s="72" t="str">
        <f t="shared" si="132"/>
        <v>Муниципальное автономное общеобразовательное учреждение «Итатская средняя общеобразовательная школа» Томского района</v>
      </c>
      <c r="AP223" s="72">
        <f>'Рейтинговая таблица организаций'!BB223</f>
        <v>100</v>
      </c>
      <c r="AQ223" s="72">
        <f>'Рейтинговая таблица организаций'!BC223</f>
        <v>100</v>
      </c>
      <c r="AR223" s="72">
        <f>'Рейтинговая таблица организаций'!BD223</f>
        <v>100</v>
      </c>
      <c r="AS223" s="72">
        <f>'Рейтинговая таблица организаций'!BE223</f>
        <v>100</v>
      </c>
      <c r="AT223" s="72" t="str">
        <f t="shared" si="133"/>
        <v>1-274</v>
      </c>
      <c r="AU223" s="72">
        <f t="shared" si="115"/>
        <v>1</v>
      </c>
      <c r="AV223" s="72">
        <f t="shared" si="116"/>
        <v>274</v>
      </c>
      <c r="AW223" s="75" t="str">
        <f t="shared" si="134"/>
        <v>Томский район</v>
      </c>
      <c r="AX223" s="72">
        <f t="shared" si="135"/>
        <v>220</v>
      </c>
      <c r="AY223" s="72" t="str">
        <f t="shared" si="136"/>
        <v>Муниципальное автономное общеобразовательное учреждение «Итатская средняя общеобразовательная школа» Томского района</v>
      </c>
      <c r="AZ223" s="72">
        <f>'Рейтинговая таблица организаций'!BF223</f>
        <v>93.6</v>
      </c>
      <c r="BA223" s="72" t="str">
        <f t="shared" si="119"/>
        <v>147-173</v>
      </c>
      <c r="BB223" s="72">
        <f t="shared" si="117"/>
        <v>147</v>
      </c>
      <c r="BC223" s="72">
        <f t="shared" si="118"/>
        <v>27</v>
      </c>
    </row>
    <row r="224" spans="1:55">
      <c r="A224" s="72">
        <f>'бланки '!D226</f>
        <v>221</v>
      </c>
      <c r="B224" s="73" t="str">
        <f>'Рейтинговая таблица организаций'!B224</f>
        <v>Муниципальное автономное общеобразовательное учреждение «Калтайская средняя общеобразовательная школа» Томского района</v>
      </c>
      <c r="C224" s="73" t="str">
        <f>'бланки '!A226</f>
        <v>Томский район</v>
      </c>
      <c r="D224" s="72">
        <f>'Рейтинговая таблица организаций'!C224</f>
        <v>123</v>
      </c>
      <c r="E224" s="72">
        <f t="shared" si="120"/>
        <v>221</v>
      </c>
      <c r="F224" s="72" t="str">
        <f t="shared" si="121"/>
        <v>Муниципальное автономное общеобразовательное учреждение «Калтайская средняя общеобразовательная школа» Томского района</v>
      </c>
      <c r="G224" s="72">
        <f>'Рейтинговая таблица организаций'!Q224</f>
        <v>100</v>
      </c>
      <c r="H224" s="72">
        <f>'Рейтинговая таблица организаций'!R224</f>
        <v>100</v>
      </c>
      <c r="I224" s="72">
        <f>'Рейтинговая таблица организаций'!S224</f>
        <v>100</v>
      </c>
      <c r="J224" s="72">
        <f>'Рейтинговая таблица организаций'!T224</f>
        <v>100</v>
      </c>
      <c r="K224" s="72" t="str">
        <f t="shared" si="122"/>
        <v>1-274</v>
      </c>
      <c r="L224" s="72">
        <f t="shared" si="107"/>
        <v>1</v>
      </c>
      <c r="M224" s="72">
        <f t="shared" si="108"/>
        <v>274</v>
      </c>
      <c r="N224" s="72">
        <f t="shared" si="123"/>
        <v>221</v>
      </c>
      <c r="O224" s="72" t="str">
        <f t="shared" si="124"/>
        <v>Муниципальное автономное общеобразовательное учреждение «Калтайская средняя общеобразовательная школа» Томского района</v>
      </c>
      <c r="P224" s="72">
        <f>'Рейтинговая таблица организаций'!Z224</f>
        <v>100</v>
      </c>
      <c r="Q224" s="72">
        <f>'Рейтинговая таблица организаций'!AB224</f>
        <v>100</v>
      </c>
      <c r="R224" s="72">
        <f>'Рейтинговая таблица организаций'!AC224</f>
        <v>100</v>
      </c>
      <c r="S224" s="72" t="str">
        <f t="shared" si="125"/>
        <v>1-274</v>
      </c>
      <c r="T224" s="72">
        <f t="shared" si="109"/>
        <v>1</v>
      </c>
      <c r="U224" s="72">
        <f t="shared" si="110"/>
        <v>274</v>
      </c>
      <c r="V224" s="72">
        <f t="shared" si="126"/>
        <v>221</v>
      </c>
      <c r="W224" s="72" t="str">
        <f t="shared" si="127"/>
        <v>Муниципальное автономное общеобразовательное учреждение «Калтайская средняя общеобразовательная школа» Томского района</v>
      </c>
      <c r="X224" s="72">
        <f>'Рейтинговая таблица организаций'!AH224</f>
        <v>20</v>
      </c>
      <c r="Y224" s="72">
        <f>'Рейтинговая таблица организаций'!AI224</f>
        <v>60</v>
      </c>
      <c r="Z224" s="74">
        <f>'Рейтинговая таблица организаций'!AJ224</f>
        <v>100</v>
      </c>
      <c r="AA224" s="72">
        <f>'Рейтинговая таблица организаций'!AK224</f>
        <v>60</v>
      </c>
      <c r="AB224" s="72" t="str">
        <f t="shared" si="128"/>
        <v>222-245</v>
      </c>
      <c r="AC224" s="72">
        <f t="shared" si="111"/>
        <v>222</v>
      </c>
      <c r="AD224" s="72">
        <f t="shared" si="112"/>
        <v>24</v>
      </c>
      <c r="AE224" s="72">
        <f t="shared" si="129"/>
        <v>221</v>
      </c>
      <c r="AF224" s="72" t="str">
        <f t="shared" si="130"/>
        <v>Муниципальное автономное общеобразовательное учреждение «Калтайская средняя общеобразовательная школа» Томского района</v>
      </c>
      <c r="AG224" s="72">
        <f>'Рейтинговая таблица организаций'!AR224</f>
        <v>100</v>
      </c>
      <c r="AH224" s="72">
        <f>'Рейтинговая таблица организаций'!AS224</f>
        <v>100</v>
      </c>
      <c r="AI224" s="72">
        <f>'Рейтинговая таблица организаций'!AT224</f>
        <v>100</v>
      </c>
      <c r="AJ224" s="72">
        <f>'Рейтинговая таблица организаций'!AU224</f>
        <v>100</v>
      </c>
      <c r="AK224" s="72" t="str">
        <f t="shared" si="131"/>
        <v>1-274</v>
      </c>
      <c r="AL224" s="72">
        <f t="shared" si="113"/>
        <v>1</v>
      </c>
      <c r="AM224" s="72">
        <f t="shared" si="114"/>
        <v>274</v>
      </c>
      <c r="AN224" s="72">
        <f>'бланки '!D226</f>
        <v>221</v>
      </c>
      <c r="AO224" s="72" t="str">
        <f t="shared" si="132"/>
        <v>Муниципальное автономное общеобразовательное учреждение «Калтайская средняя общеобразовательная школа» Томского района</v>
      </c>
      <c r="AP224" s="72">
        <f>'Рейтинговая таблица организаций'!BB224</f>
        <v>100</v>
      </c>
      <c r="AQ224" s="72">
        <f>'Рейтинговая таблица организаций'!BC224</f>
        <v>100</v>
      </c>
      <c r="AR224" s="72">
        <f>'Рейтинговая таблица организаций'!BD224</f>
        <v>100</v>
      </c>
      <c r="AS224" s="72">
        <f>'Рейтинговая таблица организаций'!BE224</f>
        <v>100</v>
      </c>
      <c r="AT224" s="72" t="str">
        <f t="shared" si="133"/>
        <v>1-274</v>
      </c>
      <c r="AU224" s="72">
        <f t="shared" si="115"/>
        <v>1</v>
      </c>
      <c r="AV224" s="72">
        <f t="shared" si="116"/>
        <v>274</v>
      </c>
      <c r="AW224" s="75" t="str">
        <f t="shared" si="134"/>
        <v>Томский район</v>
      </c>
      <c r="AX224" s="72">
        <f t="shared" si="135"/>
        <v>221</v>
      </c>
      <c r="AY224" s="72" t="str">
        <f t="shared" si="136"/>
        <v>Муниципальное автономное общеобразовательное учреждение «Калтайская средняя общеобразовательная школа» Томского района</v>
      </c>
      <c r="AZ224" s="72">
        <f>'Рейтинговая таблица организаций'!BF224</f>
        <v>92</v>
      </c>
      <c r="BA224" s="72" t="str">
        <f t="shared" si="119"/>
        <v>222-245</v>
      </c>
      <c r="BB224" s="72">
        <f t="shared" si="117"/>
        <v>222</v>
      </c>
      <c r="BC224" s="72">
        <f t="shared" si="118"/>
        <v>24</v>
      </c>
    </row>
    <row r="225" spans="1:55">
      <c r="A225" s="72">
        <f>'бланки '!D227</f>
        <v>222</v>
      </c>
      <c r="B225" s="73" t="str">
        <f>'Рейтинговая таблица организаций'!B225</f>
        <v>Муниципальное бюджетное общеобразовательное учреждение «Наумовская средняя общеобразовательная школа» Томского района</v>
      </c>
      <c r="C225" s="73" t="str">
        <f>'бланки '!A227</f>
        <v>Томский район</v>
      </c>
      <c r="D225" s="72">
        <f>'Рейтинговая таблица организаций'!C225</f>
        <v>29</v>
      </c>
      <c r="E225" s="72">
        <f t="shared" si="120"/>
        <v>222</v>
      </c>
      <c r="F225" s="72" t="str">
        <f t="shared" si="121"/>
        <v>Муниципальное бюджетное общеобразовательное учреждение «Наумовская средняя общеобразовательная школа» Томского района</v>
      </c>
      <c r="G225" s="72">
        <f>'Рейтинговая таблица организаций'!Q225</f>
        <v>100</v>
      </c>
      <c r="H225" s="72">
        <f>'Рейтинговая таблица организаций'!R225</f>
        <v>100</v>
      </c>
      <c r="I225" s="72">
        <f>'Рейтинговая таблица организаций'!S225</f>
        <v>100</v>
      </c>
      <c r="J225" s="72">
        <f>'Рейтинговая таблица организаций'!T225</f>
        <v>100</v>
      </c>
      <c r="K225" s="72" t="str">
        <f t="shared" si="122"/>
        <v>1-274</v>
      </c>
      <c r="L225" s="72">
        <f t="shared" si="107"/>
        <v>1</v>
      </c>
      <c r="M225" s="72">
        <f t="shared" si="108"/>
        <v>274</v>
      </c>
      <c r="N225" s="72">
        <f t="shared" si="123"/>
        <v>222</v>
      </c>
      <c r="O225" s="72" t="str">
        <f t="shared" si="124"/>
        <v>Муниципальное бюджетное общеобразовательное учреждение «Наумовская средняя общеобразовательная школа» Томского района</v>
      </c>
      <c r="P225" s="72">
        <f>'Рейтинговая таблица организаций'!Z225</f>
        <v>100</v>
      </c>
      <c r="Q225" s="72">
        <f>'Рейтинговая таблица организаций'!AB225</f>
        <v>100</v>
      </c>
      <c r="R225" s="72">
        <f>'Рейтинговая таблица организаций'!AC225</f>
        <v>100</v>
      </c>
      <c r="S225" s="72" t="str">
        <f t="shared" si="125"/>
        <v>1-274</v>
      </c>
      <c r="T225" s="72">
        <f t="shared" si="109"/>
        <v>1</v>
      </c>
      <c r="U225" s="72">
        <f t="shared" si="110"/>
        <v>274</v>
      </c>
      <c r="V225" s="72">
        <f t="shared" si="126"/>
        <v>222</v>
      </c>
      <c r="W225" s="72" t="str">
        <f t="shared" si="127"/>
        <v>Муниципальное бюджетное общеобразовательное учреждение «Наумовская средняя общеобразовательная школа» Томского района</v>
      </c>
      <c r="X225" s="72">
        <f>'Рейтинговая таблица организаций'!AH225</f>
        <v>0</v>
      </c>
      <c r="Y225" s="72">
        <f>'Рейтинговая таблица организаций'!AI225</f>
        <v>60</v>
      </c>
      <c r="Z225" s="74">
        <f>'Рейтинговая таблица организаций'!AJ225</f>
        <v>100</v>
      </c>
      <c r="AA225" s="72">
        <f>'Рейтинговая таблица организаций'!AK225</f>
        <v>54</v>
      </c>
      <c r="AB225" s="72" t="str">
        <f t="shared" si="128"/>
        <v>246-265</v>
      </c>
      <c r="AC225" s="72">
        <f t="shared" si="111"/>
        <v>246</v>
      </c>
      <c r="AD225" s="72">
        <f t="shared" si="112"/>
        <v>20</v>
      </c>
      <c r="AE225" s="72">
        <f t="shared" si="129"/>
        <v>222</v>
      </c>
      <c r="AF225" s="72" t="str">
        <f t="shared" si="130"/>
        <v>Муниципальное бюджетное общеобразовательное учреждение «Наумовская средняя общеобразовательная школа» Томского района</v>
      </c>
      <c r="AG225" s="72">
        <f>'Рейтинговая таблица организаций'!AR225</f>
        <v>100</v>
      </c>
      <c r="AH225" s="72">
        <f>'Рейтинговая таблица организаций'!AS225</f>
        <v>100</v>
      </c>
      <c r="AI225" s="72">
        <f>'Рейтинговая таблица организаций'!AT225</f>
        <v>100</v>
      </c>
      <c r="AJ225" s="72">
        <f>'Рейтинговая таблица организаций'!AU225</f>
        <v>100</v>
      </c>
      <c r="AK225" s="72" t="str">
        <f t="shared" si="131"/>
        <v>1-274</v>
      </c>
      <c r="AL225" s="72">
        <f t="shared" si="113"/>
        <v>1</v>
      </c>
      <c r="AM225" s="72">
        <f t="shared" si="114"/>
        <v>274</v>
      </c>
      <c r="AN225" s="72">
        <f>'бланки '!D227</f>
        <v>222</v>
      </c>
      <c r="AO225" s="72" t="str">
        <f t="shared" si="132"/>
        <v>Муниципальное бюджетное общеобразовательное учреждение «Наумовская средняя общеобразовательная школа» Томского района</v>
      </c>
      <c r="AP225" s="72">
        <f>'Рейтинговая таблица организаций'!BB225</f>
        <v>100</v>
      </c>
      <c r="AQ225" s="72">
        <f>'Рейтинговая таблица организаций'!BC225</f>
        <v>100</v>
      </c>
      <c r="AR225" s="72">
        <f>'Рейтинговая таблица организаций'!BD225</f>
        <v>100</v>
      </c>
      <c r="AS225" s="72">
        <f>'Рейтинговая таблица организаций'!BE225</f>
        <v>100</v>
      </c>
      <c r="AT225" s="72" t="str">
        <f t="shared" si="133"/>
        <v>1-274</v>
      </c>
      <c r="AU225" s="72">
        <f t="shared" si="115"/>
        <v>1</v>
      </c>
      <c r="AV225" s="72">
        <f t="shared" si="116"/>
        <v>274</v>
      </c>
      <c r="AW225" s="75" t="str">
        <f t="shared" si="134"/>
        <v>Томский район</v>
      </c>
      <c r="AX225" s="72">
        <f t="shared" si="135"/>
        <v>222</v>
      </c>
      <c r="AY225" s="72" t="str">
        <f t="shared" si="136"/>
        <v>Муниципальное бюджетное общеобразовательное учреждение «Наумовская средняя общеобразовательная школа» Томского района</v>
      </c>
      <c r="AZ225" s="72">
        <f>'Рейтинговая таблица организаций'!BF225</f>
        <v>90.8</v>
      </c>
      <c r="BA225" s="72" t="str">
        <f t="shared" si="119"/>
        <v>246-265</v>
      </c>
      <c r="BB225" s="72">
        <f t="shared" si="117"/>
        <v>246</v>
      </c>
      <c r="BC225" s="72">
        <f t="shared" si="118"/>
        <v>20</v>
      </c>
    </row>
    <row r="226" spans="1:55">
      <c r="A226" s="72">
        <f>'бланки '!D228</f>
        <v>223</v>
      </c>
      <c r="B226" s="73" t="str">
        <f>'Рейтинговая таблица организаций'!B226</f>
        <v>Муниципальное бюджетное общеобразовательное учреждение «Межениновская средняя общеобразовательная школа» Томского района</v>
      </c>
      <c r="C226" s="73" t="str">
        <f>'бланки '!A228</f>
        <v>Томский район</v>
      </c>
      <c r="D226" s="72">
        <f>'Рейтинговая таблица организаций'!C226</f>
        <v>68</v>
      </c>
      <c r="E226" s="72">
        <f t="shared" si="120"/>
        <v>223</v>
      </c>
      <c r="F226" s="72" t="str">
        <f t="shared" si="121"/>
        <v>Муниципальное бюджетное общеобразовательное учреждение «Межениновская средняя общеобразовательная школа» Томского района</v>
      </c>
      <c r="G226" s="72">
        <f>'Рейтинговая таблица организаций'!Q226</f>
        <v>100</v>
      </c>
      <c r="H226" s="72">
        <f>'Рейтинговая таблица организаций'!R226</f>
        <v>100</v>
      </c>
      <c r="I226" s="72">
        <f>'Рейтинговая таблица организаций'!S226</f>
        <v>100</v>
      </c>
      <c r="J226" s="72">
        <f>'Рейтинговая таблица организаций'!T226</f>
        <v>100</v>
      </c>
      <c r="K226" s="72" t="str">
        <f t="shared" si="122"/>
        <v>1-274</v>
      </c>
      <c r="L226" s="72">
        <f t="shared" si="107"/>
        <v>1</v>
      </c>
      <c r="M226" s="72">
        <f t="shared" si="108"/>
        <v>274</v>
      </c>
      <c r="N226" s="72">
        <f t="shared" si="123"/>
        <v>223</v>
      </c>
      <c r="O226" s="72" t="str">
        <f t="shared" si="124"/>
        <v>Муниципальное бюджетное общеобразовательное учреждение «Межениновская средняя общеобразовательная школа» Томского района</v>
      </c>
      <c r="P226" s="72">
        <f>'Рейтинговая таблица организаций'!Z226</f>
        <v>100</v>
      </c>
      <c r="Q226" s="72">
        <f>'Рейтинговая таблица организаций'!AB226</f>
        <v>100</v>
      </c>
      <c r="R226" s="72">
        <f>'Рейтинговая таблица организаций'!AC226</f>
        <v>100</v>
      </c>
      <c r="S226" s="72" t="str">
        <f t="shared" si="125"/>
        <v>1-274</v>
      </c>
      <c r="T226" s="72">
        <f t="shared" si="109"/>
        <v>1</v>
      </c>
      <c r="U226" s="72">
        <f t="shared" si="110"/>
        <v>274</v>
      </c>
      <c r="V226" s="72">
        <f t="shared" si="126"/>
        <v>223</v>
      </c>
      <c r="W226" s="72" t="str">
        <f t="shared" si="127"/>
        <v>Муниципальное бюджетное общеобразовательное учреждение «Межениновская средняя общеобразовательная школа» Томского района</v>
      </c>
      <c r="X226" s="72">
        <f>'Рейтинговая таблица организаций'!AH226</f>
        <v>0</v>
      </c>
      <c r="Y226" s="72">
        <f>'Рейтинговая таблица организаций'!AI226</f>
        <v>60</v>
      </c>
      <c r="Z226" s="74">
        <f>'Рейтинговая таблица организаций'!AJ226</f>
        <v>100</v>
      </c>
      <c r="AA226" s="72">
        <f>'Рейтинговая таблица организаций'!AK226</f>
        <v>54</v>
      </c>
      <c r="AB226" s="72" t="str">
        <f t="shared" si="128"/>
        <v>246-265</v>
      </c>
      <c r="AC226" s="72">
        <f t="shared" si="111"/>
        <v>246</v>
      </c>
      <c r="AD226" s="72">
        <f t="shared" si="112"/>
        <v>20</v>
      </c>
      <c r="AE226" s="72">
        <f t="shared" si="129"/>
        <v>223</v>
      </c>
      <c r="AF226" s="72" t="str">
        <f t="shared" si="130"/>
        <v>Муниципальное бюджетное общеобразовательное учреждение «Межениновская средняя общеобразовательная школа» Томского района</v>
      </c>
      <c r="AG226" s="72">
        <f>'Рейтинговая таблица организаций'!AR226</f>
        <v>100</v>
      </c>
      <c r="AH226" s="72">
        <f>'Рейтинговая таблица организаций'!AS226</f>
        <v>100</v>
      </c>
      <c r="AI226" s="72">
        <f>'Рейтинговая таблица организаций'!AT226</f>
        <v>100</v>
      </c>
      <c r="AJ226" s="72">
        <f>'Рейтинговая таблица организаций'!AU226</f>
        <v>100</v>
      </c>
      <c r="AK226" s="72" t="str">
        <f t="shared" si="131"/>
        <v>1-274</v>
      </c>
      <c r="AL226" s="72">
        <f t="shared" si="113"/>
        <v>1</v>
      </c>
      <c r="AM226" s="72">
        <f t="shared" si="114"/>
        <v>274</v>
      </c>
      <c r="AN226" s="72">
        <f>'бланки '!D228</f>
        <v>223</v>
      </c>
      <c r="AO226" s="72" t="str">
        <f t="shared" si="132"/>
        <v>Муниципальное бюджетное общеобразовательное учреждение «Межениновская средняя общеобразовательная школа» Томского района</v>
      </c>
      <c r="AP226" s="72">
        <f>'Рейтинговая таблица организаций'!BB226</f>
        <v>100</v>
      </c>
      <c r="AQ226" s="72">
        <f>'Рейтинговая таблица организаций'!BC226</f>
        <v>100</v>
      </c>
      <c r="AR226" s="72">
        <f>'Рейтинговая таблица организаций'!BD226</f>
        <v>100</v>
      </c>
      <c r="AS226" s="72">
        <f>'Рейтинговая таблица организаций'!BE226</f>
        <v>100</v>
      </c>
      <c r="AT226" s="72" t="str">
        <f t="shared" si="133"/>
        <v>1-274</v>
      </c>
      <c r="AU226" s="72">
        <f t="shared" si="115"/>
        <v>1</v>
      </c>
      <c r="AV226" s="72">
        <f t="shared" si="116"/>
        <v>274</v>
      </c>
      <c r="AW226" s="75" t="str">
        <f t="shared" si="134"/>
        <v>Томский район</v>
      </c>
      <c r="AX226" s="72">
        <f t="shared" si="135"/>
        <v>223</v>
      </c>
      <c r="AY226" s="72" t="str">
        <f t="shared" si="136"/>
        <v>Муниципальное бюджетное общеобразовательное учреждение «Межениновская средняя общеобразовательная школа» Томского района</v>
      </c>
      <c r="AZ226" s="72">
        <f>'Рейтинговая таблица организаций'!BF226</f>
        <v>90.8</v>
      </c>
      <c r="BA226" s="72" t="str">
        <f t="shared" si="119"/>
        <v>246-265</v>
      </c>
      <c r="BB226" s="72">
        <f t="shared" si="117"/>
        <v>246</v>
      </c>
      <c r="BC226" s="72">
        <f t="shared" si="118"/>
        <v>20</v>
      </c>
    </row>
    <row r="227" spans="1:55">
      <c r="A227" s="72">
        <f>'бланки '!D229</f>
        <v>224</v>
      </c>
      <c r="B227" s="73" t="str">
        <f>'Рейтинговая таблица организаций'!B227</f>
        <v>Муниципальное автономное общеобразовательное учреждение «Моряковская средняя общеобразовательная школа» Томского района</v>
      </c>
      <c r="C227" s="73" t="str">
        <f>'бланки '!A229</f>
        <v>Томский район</v>
      </c>
      <c r="D227" s="72">
        <f>'Рейтинговая таблица организаций'!C227</f>
        <v>347</v>
      </c>
      <c r="E227" s="72">
        <f t="shared" si="120"/>
        <v>224</v>
      </c>
      <c r="F227" s="72" t="str">
        <f t="shared" si="121"/>
        <v>Муниципальное автономное общеобразовательное учреждение «Моряковская средняя общеобразовательная школа» Томского района</v>
      </c>
      <c r="G227" s="72">
        <f>'Рейтинговая таблица организаций'!Q227</f>
        <v>100</v>
      </c>
      <c r="H227" s="72">
        <f>'Рейтинговая таблица организаций'!R227</f>
        <v>100</v>
      </c>
      <c r="I227" s="72">
        <f>'Рейтинговая таблица организаций'!S227</f>
        <v>100</v>
      </c>
      <c r="J227" s="72">
        <f>'Рейтинговая таблица организаций'!T227</f>
        <v>100</v>
      </c>
      <c r="K227" s="72" t="str">
        <f t="shared" si="122"/>
        <v>1-274</v>
      </c>
      <c r="L227" s="72">
        <f t="shared" si="107"/>
        <v>1</v>
      </c>
      <c r="M227" s="72">
        <f t="shared" si="108"/>
        <v>274</v>
      </c>
      <c r="N227" s="72">
        <f t="shared" si="123"/>
        <v>224</v>
      </c>
      <c r="O227" s="72" t="str">
        <f t="shared" si="124"/>
        <v>Муниципальное автономное общеобразовательное учреждение «Моряковская средняя общеобразовательная школа» Томского района</v>
      </c>
      <c r="P227" s="72">
        <f>'Рейтинговая таблица организаций'!Z227</f>
        <v>100</v>
      </c>
      <c r="Q227" s="72">
        <f>'Рейтинговая таблица организаций'!AB227</f>
        <v>100</v>
      </c>
      <c r="R227" s="72">
        <f>'Рейтинговая таблица организаций'!AC227</f>
        <v>100</v>
      </c>
      <c r="S227" s="72" t="str">
        <f t="shared" si="125"/>
        <v>1-274</v>
      </c>
      <c r="T227" s="72">
        <f t="shared" si="109"/>
        <v>1</v>
      </c>
      <c r="U227" s="72">
        <f t="shared" si="110"/>
        <v>274</v>
      </c>
      <c r="V227" s="72">
        <f t="shared" si="126"/>
        <v>224</v>
      </c>
      <c r="W227" s="72" t="str">
        <f t="shared" si="127"/>
        <v>Муниципальное автономное общеобразовательное учреждение «Моряковская средняя общеобразовательная школа» Томского района</v>
      </c>
      <c r="X227" s="72">
        <f>'Рейтинговая таблица организаций'!AH227</f>
        <v>60</v>
      </c>
      <c r="Y227" s="72">
        <f>'Рейтинговая таблица организаций'!AI227</f>
        <v>80</v>
      </c>
      <c r="Z227" s="74">
        <f>'Рейтинговая таблица организаций'!AJ227</f>
        <v>100</v>
      </c>
      <c r="AA227" s="72">
        <f>'Рейтинговая таблица организаций'!AK227</f>
        <v>80</v>
      </c>
      <c r="AB227" s="72" t="str">
        <f t="shared" si="128"/>
        <v>67-84</v>
      </c>
      <c r="AC227" s="72">
        <f t="shared" si="111"/>
        <v>67</v>
      </c>
      <c r="AD227" s="72">
        <f t="shared" si="112"/>
        <v>18</v>
      </c>
      <c r="AE227" s="72">
        <f t="shared" si="129"/>
        <v>224</v>
      </c>
      <c r="AF227" s="72" t="str">
        <f t="shared" si="130"/>
        <v>Муниципальное автономное общеобразовательное учреждение «Моряковская средняя общеобразовательная школа» Томского района</v>
      </c>
      <c r="AG227" s="72">
        <f>'Рейтинговая таблица организаций'!AR227</f>
        <v>100</v>
      </c>
      <c r="AH227" s="72">
        <f>'Рейтинговая таблица организаций'!AS227</f>
        <v>100</v>
      </c>
      <c r="AI227" s="72">
        <f>'Рейтинговая таблица организаций'!AT227</f>
        <v>100</v>
      </c>
      <c r="AJ227" s="72">
        <f>'Рейтинговая таблица организаций'!AU227</f>
        <v>100</v>
      </c>
      <c r="AK227" s="72" t="str">
        <f t="shared" si="131"/>
        <v>1-274</v>
      </c>
      <c r="AL227" s="72">
        <f t="shared" si="113"/>
        <v>1</v>
      </c>
      <c r="AM227" s="72">
        <f t="shared" si="114"/>
        <v>274</v>
      </c>
      <c r="AN227" s="72">
        <f>'бланки '!D229</f>
        <v>224</v>
      </c>
      <c r="AO227" s="72" t="str">
        <f t="shared" si="132"/>
        <v>Муниципальное автономное общеобразовательное учреждение «Моряковская средняя общеобразовательная школа» Томского района</v>
      </c>
      <c r="AP227" s="72">
        <f>'Рейтинговая таблица организаций'!BB227</f>
        <v>100</v>
      </c>
      <c r="AQ227" s="72">
        <f>'Рейтинговая таблица организаций'!BC227</f>
        <v>100</v>
      </c>
      <c r="AR227" s="72">
        <f>'Рейтинговая таблица организаций'!BD227</f>
        <v>100</v>
      </c>
      <c r="AS227" s="72">
        <f>'Рейтинговая таблица организаций'!BE227</f>
        <v>100</v>
      </c>
      <c r="AT227" s="72" t="str">
        <f t="shared" si="133"/>
        <v>1-274</v>
      </c>
      <c r="AU227" s="72">
        <f t="shared" si="115"/>
        <v>1</v>
      </c>
      <c r="AV227" s="72">
        <f t="shared" si="116"/>
        <v>274</v>
      </c>
      <c r="AW227" s="75" t="str">
        <f t="shared" si="134"/>
        <v>Томский район</v>
      </c>
      <c r="AX227" s="72">
        <f t="shared" si="135"/>
        <v>224</v>
      </c>
      <c r="AY227" s="72" t="str">
        <f t="shared" si="136"/>
        <v>Муниципальное автономное общеобразовательное учреждение «Моряковская средняя общеобразовательная школа» Томского района</v>
      </c>
      <c r="AZ227" s="72">
        <f>'Рейтинговая таблица организаций'!BF227</f>
        <v>96</v>
      </c>
      <c r="BA227" s="72" t="str">
        <f t="shared" si="119"/>
        <v>67-84</v>
      </c>
      <c r="BB227" s="72">
        <f t="shared" si="117"/>
        <v>67</v>
      </c>
      <c r="BC227" s="72">
        <f t="shared" si="118"/>
        <v>18</v>
      </c>
    </row>
    <row r="228" spans="1:55">
      <c r="A228" s="72">
        <f>'бланки '!D230</f>
        <v>225</v>
      </c>
      <c r="B228" s="73" t="str">
        <f>'Рейтинговая таблица организаций'!B228</f>
        <v>Муниципальное бюджетное общеобразовательное учреждение «Лучановская средняя общеобразовательная школа имени В.В. Михетко» Томского района</v>
      </c>
      <c r="C228" s="73" t="str">
        <f>'бланки '!A230</f>
        <v>Томский район</v>
      </c>
      <c r="D228" s="72">
        <f>'Рейтинговая таблица организаций'!C228</f>
        <v>88</v>
      </c>
      <c r="E228" s="72">
        <f t="shared" si="120"/>
        <v>225</v>
      </c>
      <c r="F228" s="72" t="str">
        <f t="shared" si="121"/>
        <v>Муниципальное бюджетное общеобразовательное учреждение «Лучановская средняя общеобразовательная школа имени В.В. Михетко» Томского района</v>
      </c>
      <c r="G228" s="72">
        <f>'Рейтинговая таблица организаций'!Q228</f>
        <v>100</v>
      </c>
      <c r="H228" s="72">
        <f>'Рейтинговая таблица организаций'!R228</f>
        <v>100</v>
      </c>
      <c r="I228" s="72">
        <f>'Рейтинговая таблица организаций'!S228</f>
        <v>100</v>
      </c>
      <c r="J228" s="72">
        <f>'Рейтинговая таблица организаций'!T228</f>
        <v>100</v>
      </c>
      <c r="K228" s="72" t="str">
        <f t="shared" si="122"/>
        <v>1-274</v>
      </c>
      <c r="L228" s="72">
        <f t="shared" si="107"/>
        <v>1</v>
      </c>
      <c r="M228" s="72">
        <f t="shared" si="108"/>
        <v>274</v>
      </c>
      <c r="N228" s="72">
        <f t="shared" si="123"/>
        <v>225</v>
      </c>
      <c r="O228" s="72" t="str">
        <f t="shared" si="124"/>
        <v>Муниципальное бюджетное общеобразовательное учреждение «Лучановская средняя общеобразовательная школа имени В.В. Михетко» Томского района</v>
      </c>
      <c r="P228" s="72">
        <f>'Рейтинговая таблица организаций'!Z228</f>
        <v>100</v>
      </c>
      <c r="Q228" s="72">
        <f>'Рейтинговая таблица организаций'!AB228</f>
        <v>100</v>
      </c>
      <c r="R228" s="72">
        <f>'Рейтинговая таблица организаций'!AC228</f>
        <v>100</v>
      </c>
      <c r="S228" s="72" t="str">
        <f t="shared" si="125"/>
        <v>1-274</v>
      </c>
      <c r="T228" s="72">
        <f t="shared" si="109"/>
        <v>1</v>
      </c>
      <c r="U228" s="72">
        <f t="shared" si="110"/>
        <v>274</v>
      </c>
      <c r="V228" s="72">
        <f t="shared" si="126"/>
        <v>225</v>
      </c>
      <c r="W228" s="72" t="str">
        <f t="shared" si="127"/>
        <v>Муниципальное бюджетное общеобразовательное учреждение «Лучановская средняя общеобразовательная школа имени В.В. Михетко» Томского района</v>
      </c>
      <c r="X228" s="72">
        <f>'Рейтинговая таблица организаций'!AH228</f>
        <v>0</v>
      </c>
      <c r="Y228" s="72">
        <f>'Рейтинговая таблица организаций'!AI228</f>
        <v>80</v>
      </c>
      <c r="Z228" s="74">
        <f>'Рейтинговая таблица организаций'!AJ228</f>
        <v>100</v>
      </c>
      <c r="AA228" s="72">
        <f>'Рейтинговая таблица организаций'!AK228</f>
        <v>62</v>
      </c>
      <c r="AB228" s="72" t="str">
        <f t="shared" si="128"/>
        <v>201-221</v>
      </c>
      <c r="AC228" s="72">
        <f t="shared" si="111"/>
        <v>201</v>
      </c>
      <c r="AD228" s="72">
        <f t="shared" si="112"/>
        <v>21</v>
      </c>
      <c r="AE228" s="72">
        <f t="shared" si="129"/>
        <v>225</v>
      </c>
      <c r="AF228" s="72" t="str">
        <f t="shared" si="130"/>
        <v>Муниципальное бюджетное общеобразовательное учреждение «Лучановская средняя общеобразовательная школа имени В.В. Михетко» Томского района</v>
      </c>
      <c r="AG228" s="72">
        <f>'Рейтинговая таблица организаций'!AR228</f>
        <v>100</v>
      </c>
      <c r="AH228" s="72">
        <f>'Рейтинговая таблица организаций'!AS228</f>
        <v>100</v>
      </c>
      <c r="AI228" s="72">
        <f>'Рейтинговая таблица организаций'!AT228</f>
        <v>100</v>
      </c>
      <c r="AJ228" s="72">
        <f>'Рейтинговая таблица организаций'!AU228</f>
        <v>100</v>
      </c>
      <c r="AK228" s="72" t="str">
        <f t="shared" si="131"/>
        <v>1-274</v>
      </c>
      <c r="AL228" s="72">
        <f t="shared" si="113"/>
        <v>1</v>
      </c>
      <c r="AM228" s="72">
        <f t="shared" si="114"/>
        <v>274</v>
      </c>
      <c r="AN228" s="72">
        <f>'бланки '!D230</f>
        <v>225</v>
      </c>
      <c r="AO228" s="72" t="str">
        <f t="shared" si="132"/>
        <v>Муниципальное бюджетное общеобразовательное учреждение «Лучановская средняя общеобразовательная школа имени В.В. Михетко» Томского района</v>
      </c>
      <c r="AP228" s="72">
        <f>'Рейтинговая таблица организаций'!BB228</f>
        <v>100</v>
      </c>
      <c r="AQ228" s="72">
        <f>'Рейтинговая таблица организаций'!BC228</f>
        <v>100</v>
      </c>
      <c r="AR228" s="72">
        <f>'Рейтинговая таблица организаций'!BD228</f>
        <v>100</v>
      </c>
      <c r="AS228" s="72">
        <f>'Рейтинговая таблица организаций'!BE228</f>
        <v>100</v>
      </c>
      <c r="AT228" s="72" t="str">
        <f t="shared" si="133"/>
        <v>1-274</v>
      </c>
      <c r="AU228" s="72">
        <f t="shared" si="115"/>
        <v>1</v>
      </c>
      <c r="AV228" s="72">
        <f t="shared" si="116"/>
        <v>274</v>
      </c>
      <c r="AW228" s="75" t="str">
        <f t="shared" si="134"/>
        <v>Томский район</v>
      </c>
      <c r="AX228" s="72">
        <f t="shared" si="135"/>
        <v>225</v>
      </c>
      <c r="AY228" s="72" t="str">
        <f t="shared" si="136"/>
        <v>Муниципальное бюджетное общеобразовательное учреждение «Лучановская средняя общеобразовательная школа имени В.В. Михетко» Томского района</v>
      </c>
      <c r="AZ228" s="72">
        <f>'Рейтинговая таблица организаций'!BF228</f>
        <v>92.4</v>
      </c>
      <c r="BA228" s="72" t="str">
        <f t="shared" si="119"/>
        <v>201-221</v>
      </c>
      <c r="BB228" s="72">
        <f t="shared" si="117"/>
        <v>201</v>
      </c>
      <c r="BC228" s="72">
        <f t="shared" si="118"/>
        <v>21</v>
      </c>
    </row>
    <row r="229" spans="1:55">
      <c r="A229" s="72">
        <f>'бланки '!D231</f>
        <v>226</v>
      </c>
      <c r="B229" s="73" t="str">
        <f>'Рейтинговая таблица организаций'!B229</f>
        <v>Муниципальное автономное общеобразовательное учреждение «Кафтанчиковская средняя общеобразовательная школа» Томского района</v>
      </c>
      <c r="C229" s="73" t="str">
        <f>'бланки '!A231</f>
        <v>Томский район</v>
      </c>
      <c r="D229" s="72">
        <f>'Рейтинговая таблица организаций'!C229</f>
        <v>183</v>
      </c>
      <c r="E229" s="72">
        <f t="shared" si="120"/>
        <v>226</v>
      </c>
      <c r="F229" s="72" t="str">
        <f t="shared" si="121"/>
        <v>Муниципальное автономное общеобразовательное учреждение «Кафтанчиковская средняя общеобразовательная школа» Томского района</v>
      </c>
      <c r="G229" s="72">
        <f>'Рейтинговая таблица организаций'!Q229</f>
        <v>100</v>
      </c>
      <c r="H229" s="72">
        <f>'Рейтинговая таблица организаций'!R229</f>
        <v>100</v>
      </c>
      <c r="I229" s="72">
        <f>'Рейтинговая таблица организаций'!S229</f>
        <v>100</v>
      </c>
      <c r="J229" s="72">
        <f>'Рейтинговая таблица организаций'!T229</f>
        <v>100</v>
      </c>
      <c r="K229" s="72" t="str">
        <f t="shared" si="122"/>
        <v>1-274</v>
      </c>
      <c r="L229" s="72">
        <f t="shared" si="107"/>
        <v>1</v>
      </c>
      <c r="M229" s="72">
        <f t="shared" si="108"/>
        <v>274</v>
      </c>
      <c r="N229" s="72">
        <f t="shared" si="123"/>
        <v>226</v>
      </c>
      <c r="O229" s="72" t="str">
        <f t="shared" si="124"/>
        <v>Муниципальное автономное общеобразовательное учреждение «Кафтанчиковская средняя общеобразовательная школа» Томского района</v>
      </c>
      <c r="P229" s="72">
        <f>'Рейтинговая таблица организаций'!Z229</f>
        <v>100</v>
      </c>
      <c r="Q229" s="72">
        <f>'Рейтинговая таблица организаций'!AB229</f>
        <v>100</v>
      </c>
      <c r="R229" s="72">
        <f>'Рейтинговая таблица организаций'!AC229</f>
        <v>100</v>
      </c>
      <c r="S229" s="72" t="str">
        <f t="shared" si="125"/>
        <v>1-274</v>
      </c>
      <c r="T229" s="72">
        <f t="shared" si="109"/>
        <v>1</v>
      </c>
      <c r="U229" s="72">
        <f t="shared" si="110"/>
        <v>274</v>
      </c>
      <c r="V229" s="72">
        <f t="shared" si="126"/>
        <v>226</v>
      </c>
      <c r="W229" s="72" t="str">
        <f t="shared" si="127"/>
        <v>Муниципальное автономное общеобразовательное учреждение «Кафтанчиковская средняя общеобразовательная школа» Томского района</v>
      </c>
      <c r="X229" s="72">
        <f>'Рейтинговая таблица организаций'!AH229</f>
        <v>20</v>
      </c>
      <c r="Y229" s="72">
        <f>'Рейтинговая таблица организаций'!AI229</f>
        <v>60</v>
      </c>
      <c r="Z229" s="74">
        <f>'Рейтинговая таблица организаций'!AJ229</f>
        <v>100</v>
      </c>
      <c r="AA229" s="72">
        <f>'Рейтинговая таблица организаций'!AK229</f>
        <v>60</v>
      </c>
      <c r="AB229" s="72" t="str">
        <f t="shared" si="128"/>
        <v>222-245</v>
      </c>
      <c r="AC229" s="72">
        <f t="shared" si="111"/>
        <v>222</v>
      </c>
      <c r="AD229" s="72">
        <f t="shared" si="112"/>
        <v>24</v>
      </c>
      <c r="AE229" s="72">
        <f t="shared" si="129"/>
        <v>226</v>
      </c>
      <c r="AF229" s="72" t="str">
        <f t="shared" si="130"/>
        <v>Муниципальное автономное общеобразовательное учреждение «Кафтанчиковская средняя общеобразовательная школа» Томского района</v>
      </c>
      <c r="AG229" s="72">
        <f>'Рейтинговая таблица организаций'!AR229</f>
        <v>100</v>
      </c>
      <c r="AH229" s="72">
        <f>'Рейтинговая таблица организаций'!AS229</f>
        <v>100</v>
      </c>
      <c r="AI229" s="72">
        <f>'Рейтинговая таблица организаций'!AT229</f>
        <v>100</v>
      </c>
      <c r="AJ229" s="72">
        <f>'Рейтинговая таблица организаций'!AU229</f>
        <v>100</v>
      </c>
      <c r="AK229" s="72" t="str">
        <f t="shared" si="131"/>
        <v>1-274</v>
      </c>
      <c r="AL229" s="72">
        <f t="shared" si="113"/>
        <v>1</v>
      </c>
      <c r="AM229" s="72">
        <f t="shared" si="114"/>
        <v>274</v>
      </c>
      <c r="AN229" s="72">
        <f>'бланки '!D231</f>
        <v>226</v>
      </c>
      <c r="AO229" s="72" t="str">
        <f t="shared" si="132"/>
        <v>Муниципальное автономное общеобразовательное учреждение «Кафтанчиковская средняя общеобразовательная школа» Томского района</v>
      </c>
      <c r="AP229" s="72">
        <f>'Рейтинговая таблица организаций'!BB229</f>
        <v>100</v>
      </c>
      <c r="AQ229" s="72">
        <f>'Рейтинговая таблица организаций'!BC229</f>
        <v>100</v>
      </c>
      <c r="AR229" s="72">
        <f>'Рейтинговая таблица организаций'!BD229</f>
        <v>100</v>
      </c>
      <c r="AS229" s="72">
        <f>'Рейтинговая таблица организаций'!BE229</f>
        <v>100</v>
      </c>
      <c r="AT229" s="72" t="str">
        <f t="shared" si="133"/>
        <v>1-274</v>
      </c>
      <c r="AU229" s="72">
        <f t="shared" si="115"/>
        <v>1</v>
      </c>
      <c r="AV229" s="72">
        <f t="shared" si="116"/>
        <v>274</v>
      </c>
      <c r="AW229" s="75" t="str">
        <f t="shared" si="134"/>
        <v>Томский район</v>
      </c>
      <c r="AX229" s="72">
        <f t="shared" si="135"/>
        <v>226</v>
      </c>
      <c r="AY229" s="72" t="str">
        <f t="shared" si="136"/>
        <v>Муниципальное автономное общеобразовательное учреждение «Кафтанчиковская средняя общеобразовательная школа» Томского района</v>
      </c>
      <c r="AZ229" s="72">
        <f>'Рейтинговая таблица организаций'!BF229</f>
        <v>92</v>
      </c>
      <c r="BA229" s="72" t="str">
        <f t="shared" si="119"/>
        <v>222-245</v>
      </c>
      <c r="BB229" s="72">
        <f t="shared" si="117"/>
        <v>222</v>
      </c>
      <c r="BC229" s="72">
        <f t="shared" si="118"/>
        <v>24</v>
      </c>
    </row>
    <row r="230" spans="1:55">
      <c r="A230" s="72">
        <f>'бланки '!D232</f>
        <v>227</v>
      </c>
      <c r="B230" s="73" t="str">
        <f>'Рейтинговая таблица организаций'!B230</f>
        <v>Муниципальное бюджетное общеобразовательное учреждение «Курлекская средняя общеобразовательная школа» Томского района</v>
      </c>
      <c r="C230" s="73" t="str">
        <f>'бланки '!A232</f>
        <v>Томский район</v>
      </c>
      <c r="D230" s="72">
        <f>'Рейтинговая таблица организаций'!C230</f>
        <v>82</v>
      </c>
      <c r="E230" s="72">
        <f t="shared" si="120"/>
        <v>227</v>
      </c>
      <c r="F230" s="72" t="str">
        <f t="shared" si="121"/>
        <v>Муниципальное бюджетное общеобразовательное учреждение «Курлекская средняя общеобразовательная школа» Томского района</v>
      </c>
      <c r="G230" s="72">
        <f>'Рейтинговая таблица организаций'!Q230</f>
        <v>100</v>
      </c>
      <c r="H230" s="72">
        <f>'Рейтинговая таблица организаций'!R230</f>
        <v>100</v>
      </c>
      <c r="I230" s="72">
        <f>'Рейтинговая таблица организаций'!S230</f>
        <v>100</v>
      </c>
      <c r="J230" s="72">
        <f>'Рейтинговая таблица организаций'!T230</f>
        <v>100</v>
      </c>
      <c r="K230" s="72" t="str">
        <f t="shared" si="122"/>
        <v>1-274</v>
      </c>
      <c r="L230" s="72">
        <f t="shared" si="107"/>
        <v>1</v>
      </c>
      <c r="M230" s="72">
        <f t="shared" si="108"/>
        <v>274</v>
      </c>
      <c r="N230" s="72">
        <f t="shared" si="123"/>
        <v>227</v>
      </c>
      <c r="O230" s="72" t="str">
        <f t="shared" si="124"/>
        <v>Муниципальное бюджетное общеобразовательное учреждение «Курлекская средняя общеобразовательная школа» Томского района</v>
      </c>
      <c r="P230" s="72">
        <f>'Рейтинговая таблица организаций'!Z230</f>
        <v>100</v>
      </c>
      <c r="Q230" s="72">
        <f>'Рейтинговая таблица организаций'!AB230</f>
        <v>100</v>
      </c>
      <c r="R230" s="72">
        <f>'Рейтинговая таблица организаций'!AC230</f>
        <v>100</v>
      </c>
      <c r="S230" s="72" t="str">
        <f t="shared" si="125"/>
        <v>1-274</v>
      </c>
      <c r="T230" s="72">
        <f t="shared" si="109"/>
        <v>1</v>
      </c>
      <c r="U230" s="72">
        <f t="shared" si="110"/>
        <v>274</v>
      </c>
      <c r="V230" s="72">
        <f t="shared" si="126"/>
        <v>227</v>
      </c>
      <c r="W230" s="72" t="str">
        <f t="shared" si="127"/>
        <v>Муниципальное бюджетное общеобразовательное учреждение «Курлекская средняя общеобразовательная школа» Томского района</v>
      </c>
      <c r="X230" s="72">
        <f>'Рейтинговая таблица организаций'!AH230</f>
        <v>0</v>
      </c>
      <c r="Y230" s="72">
        <f>'Рейтинговая таблица организаций'!AI230</f>
        <v>60</v>
      </c>
      <c r="Z230" s="74">
        <f>'Рейтинговая таблица организаций'!AJ230</f>
        <v>100</v>
      </c>
      <c r="AA230" s="72">
        <f>'Рейтинговая таблица организаций'!AK230</f>
        <v>54</v>
      </c>
      <c r="AB230" s="72" t="str">
        <f t="shared" si="128"/>
        <v>246-265</v>
      </c>
      <c r="AC230" s="72">
        <f t="shared" si="111"/>
        <v>246</v>
      </c>
      <c r="AD230" s="72">
        <f t="shared" si="112"/>
        <v>20</v>
      </c>
      <c r="AE230" s="72">
        <f t="shared" si="129"/>
        <v>227</v>
      </c>
      <c r="AF230" s="72" t="str">
        <f t="shared" si="130"/>
        <v>Муниципальное бюджетное общеобразовательное учреждение «Курлекская средняя общеобразовательная школа» Томского района</v>
      </c>
      <c r="AG230" s="72">
        <f>'Рейтинговая таблица организаций'!AR230</f>
        <v>100</v>
      </c>
      <c r="AH230" s="72">
        <f>'Рейтинговая таблица организаций'!AS230</f>
        <v>100</v>
      </c>
      <c r="AI230" s="72">
        <f>'Рейтинговая таблица организаций'!AT230</f>
        <v>100</v>
      </c>
      <c r="AJ230" s="72">
        <f>'Рейтинговая таблица организаций'!AU230</f>
        <v>100</v>
      </c>
      <c r="AK230" s="72" t="str">
        <f t="shared" si="131"/>
        <v>1-274</v>
      </c>
      <c r="AL230" s="72">
        <f t="shared" si="113"/>
        <v>1</v>
      </c>
      <c r="AM230" s="72">
        <f t="shared" si="114"/>
        <v>274</v>
      </c>
      <c r="AN230" s="72">
        <f>'бланки '!D232</f>
        <v>227</v>
      </c>
      <c r="AO230" s="72" t="str">
        <f t="shared" si="132"/>
        <v>Муниципальное бюджетное общеобразовательное учреждение «Курлекская средняя общеобразовательная школа» Томского района</v>
      </c>
      <c r="AP230" s="72">
        <f>'Рейтинговая таблица организаций'!BB230</f>
        <v>100</v>
      </c>
      <c r="AQ230" s="72">
        <f>'Рейтинговая таблица организаций'!BC230</f>
        <v>100</v>
      </c>
      <c r="AR230" s="72">
        <f>'Рейтинговая таблица организаций'!BD230</f>
        <v>100</v>
      </c>
      <c r="AS230" s="72">
        <f>'Рейтинговая таблица организаций'!BE230</f>
        <v>100</v>
      </c>
      <c r="AT230" s="72" t="str">
        <f t="shared" si="133"/>
        <v>1-274</v>
      </c>
      <c r="AU230" s="72">
        <f t="shared" si="115"/>
        <v>1</v>
      </c>
      <c r="AV230" s="72">
        <f t="shared" si="116"/>
        <v>274</v>
      </c>
      <c r="AW230" s="75" t="str">
        <f t="shared" si="134"/>
        <v>Томский район</v>
      </c>
      <c r="AX230" s="72">
        <f t="shared" si="135"/>
        <v>227</v>
      </c>
      <c r="AY230" s="72" t="str">
        <f t="shared" si="136"/>
        <v>Муниципальное бюджетное общеобразовательное учреждение «Курлекская средняя общеобразовательная школа» Томского района</v>
      </c>
      <c r="AZ230" s="72">
        <f>'Рейтинговая таблица организаций'!BF230</f>
        <v>90.8</v>
      </c>
      <c r="BA230" s="72" t="str">
        <f t="shared" si="119"/>
        <v>246-265</v>
      </c>
      <c r="BB230" s="72">
        <f t="shared" si="117"/>
        <v>246</v>
      </c>
      <c r="BC230" s="72">
        <f t="shared" si="118"/>
        <v>20</v>
      </c>
    </row>
    <row r="231" spans="1:55">
      <c r="A231" s="72">
        <f>'бланки '!D233</f>
        <v>228</v>
      </c>
      <c r="B231" s="73" t="str">
        <f>'Рейтинговая таблица организаций'!B231</f>
        <v>Муниципальное бюджетное общеобразовательное учреждение «Молодежненская средняя общеобразовательная школа» Томского района</v>
      </c>
      <c r="C231" s="73" t="str">
        <f>'бланки '!A233</f>
        <v>Томский район</v>
      </c>
      <c r="D231" s="72">
        <f>'Рейтинговая таблица организаций'!C231</f>
        <v>100</v>
      </c>
      <c r="E231" s="72">
        <f t="shared" si="120"/>
        <v>228</v>
      </c>
      <c r="F231" s="72" t="str">
        <f t="shared" si="121"/>
        <v>Муниципальное бюджетное общеобразовательное учреждение «Молодежненская средняя общеобразовательная школа» Томского района</v>
      </c>
      <c r="G231" s="72">
        <f>'Рейтинговая таблица организаций'!Q231</f>
        <v>100</v>
      </c>
      <c r="H231" s="72">
        <f>'Рейтинговая таблица организаций'!R231</f>
        <v>100</v>
      </c>
      <c r="I231" s="72">
        <f>'Рейтинговая таблица организаций'!S231</f>
        <v>100</v>
      </c>
      <c r="J231" s="72">
        <f>'Рейтинговая таблица организаций'!T231</f>
        <v>100</v>
      </c>
      <c r="K231" s="72" t="str">
        <f t="shared" si="122"/>
        <v>1-274</v>
      </c>
      <c r="L231" s="72">
        <f t="shared" si="107"/>
        <v>1</v>
      </c>
      <c r="M231" s="72">
        <f t="shared" si="108"/>
        <v>274</v>
      </c>
      <c r="N231" s="72">
        <f t="shared" si="123"/>
        <v>228</v>
      </c>
      <c r="O231" s="72" t="str">
        <f t="shared" si="124"/>
        <v>Муниципальное бюджетное общеобразовательное учреждение «Молодежненская средняя общеобразовательная школа» Томского района</v>
      </c>
      <c r="P231" s="72">
        <f>'Рейтинговая таблица организаций'!Z231</f>
        <v>100</v>
      </c>
      <c r="Q231" s="72">
        <f>'Рейтинговая таблица организаций'!AB231</f>
        <v>100</v>
      </c>
      <c r="R231" s="72">
        <f>'Рейтинговая таблица организаций'!AC231</f>
        <v>100</v>
      </c>
      <c r="S231" s="72" t="str">
        <f t="shared" si="125"/>
        <v>1-274</v>
      </c>
      <c r="T231" s="72">
        <f t="shared" si="109"/>
        <v>1</v>
      </c>
      <c r="U231" s="72">
        <f t="shared" si="110"/>
        <v>274</v>
      </c>
      <c r="V231" s="72">
        <f t="shared" si="126"/>
        <v>228</v>
      </c>
      <c r="W231" s="72" t="str">
        <f t="shared" si="127"/>
        <v>Муниципальное бюджетное общеобразовательное учреждение «Молодежненская средняя общеобразовательная школа» Томского района</v>
      </c>
      <c r="X231" s="72">
        <f>'Рейтинговая таблица организаций'!AH231</f>
        <v>0</v>
      </c>
      <c r="Y231" s="72">
        <f>'Рейтинговая таблица организаций'!AI231</f>
        <v>80</v>
      </c>
      <c r="Z231" s="74">
        <f>'Рейтинговая таблица организаций'!AJ231</f>
        <v>100</v>
      </c>
      <c r="AA231" s="72">
        <f>'Рейтинговая таблица организаций'!AK231</f>
        <v>62</v>
      </c>
      <c r="AB231" s="72" t="str">
        <f t="shared" si="128"/>
        <v>201-221</v>
      </c>
      <c r="AC231" s="72">
        <f t="shared" si="111"/>
        <v>201</v>
      </c>
      <c r="AD231" s="72">
        <f t="shared" si="112"/>
        <v>21</v>
      </c>
      <c r="AE231" s="72">
        <f t="shared" si="129"/>
        <v>228</v>
      </c>
      <c r="AF231" s="72" t="str">
        <f t="shared" si="130"/>
        <v>Муниципальное бюджетное общеобразовательное учреждение «Молодежненская средняя общеобразовательная школа» Томского района</v>
      </c>
      <c r="AG231" s="72">
        <f>'Рейтинговая таблица организаций'!AR231</f>
        <v>100</v>
      </c>
      <c r="AH231" s="72">
        <f>'Рейтинговая таблица организаций'!AS231</f>
        <v>100</v>
      </c>
      <c r="AI231" s="72">
        <f>'Рейтинговая таблица организаций'!AT231</f>
        <v>100</v>
      </c>
      <c r="AJ231" s="72">
        <f>'Рейтинговая таблица организаций'!AU231</f>
        <v>100</v>
      </c>
      <c r="AK231" s="72" t="str">
        <f t="shared" si="131"/>
        <v>1-274</v>
      </c>
      <c r="AL231" s="72">
        <f t="shared" si="113"/>
        <v>1</v>
      </c>
      <c r="AM231" s="72">
        <f t="shared" si="114"/>
        <v>274</v>
      </c>
      <c r="AN231" s="72">
        <f>'бланки '!D233</f>
        <v>228</v>
      </c>
      <c r="AO231" s="72" t="str">
        <f t="shared" si="132"/>
        <v>Муниципальное бюджетное общеобразовательное учреждение «Молодежненская средняя общеобразовательная школа» Томского района</v>
      </c>
      <c r="AP231" s="72">
        <f>'Рейтинговая таблица организаций'!BB231</f>
        <v>100</v>
      </c>
      <c r="AQ231" s="72">
        <f>'Рейтинговая таблица организаций'!BC231</f>
        <v>100</v>
      </c>
      <c r="AR231" s="72">
        <f>'Рейтинговая таблица организаций'!BD231</f>
        <v>100</v>
      </c>
      <c r="AS231" s="72">
        <f>'Рейтинговая таблица организаций'!BE231</f>
        <v>100</v>
      </c>
      <c r="AT231" s="72" t="str">
        <f t="shared" si="133"/>
        <v>1-274</v>
      </c>
      <c r="AU231" s="72">
        <f t="shared" si="115"/>
        <v>1</v>
      </c>
      <c r="AV231" s="72">
        <f t="shared" si="116"/>
        <v>274</v>
      </c>
      <c r="AW231" s="75" t="str">
        <f t="shared" si="134"/>
        <v>Томский район</v>
      </c>
      <c r="AX231" s="72">
        <f t="shared" si="135"/>
        <v>228</v>
      </c>
      <c r="AY231" s="72" t="str">
        <f t="shared" si="136"/>
        <v>Муниципальное бюджетное общеобразовательное учреждение «Молодежненская средняя общеобразовательная школа» Томского района</v>
      </c>
      <c r="AZ231" s="72">
        <f>'Рейтинговая таблица организаций'!BF231</f>
        <v>92.4</v>
      </c>
      <c r="BA231" s="72" t="str">
        <f t="shared" si="119"/>
        <v>201-221</v>
      </c>
      <c r="BB231" s="72">
        <f t="shared" si="117"/>
        <v>201</v>
      </c>
      <c r="BC231" s="72">
        <f t="shared" si="118"/>
        <v>21</v>
      </c>
    </row>
    <row r="232" spans="1:55">
      <c r="A232" s="72">
        <f>'бланки '!D234</f>
        <v>229</v>
      </c>
      <c r="B232" s="73" t="str">
        <f>'Рейтинговая таблица организаций'!B232</f>
        <v>Муниципальное бюджетное общеобразовательное учреждение «Поросинская средняя общеобразовательная школа» Томского района</v>
      </c>
      <c r="C232" s="73" t="str">
        <f>'бланки '!A234</f>
        <v>Томский район</v>
      </c>
      <c r="D232" s="72">
        <f>'Рейтинговая таблица организаций'!C232</f>
        <v>98</v>
      </c>
      <c r="E232" s="72">
        <f t="shared" si="120"/>
        <v>229</v>
      </c>
      <c r="F232" s="72" t="str">
        <f t="shared" si="121"/>
        <v>Муниципальное бюджетное общеобразовательное учреждение «Поросинская средняя общеобразовательная школа» Томского района</v>
      </c>
      <c r="G232" s="72">
        <f>'Рейтинговая таблица организаций'!Q232</f>
        <v>100</v>
      </c>
      <c r="H232" s="72">
        <f>'Рейтинговая таблица организаций'!R232</f>
        <v>100</v>
      </c>
      <c r="I232" s="72">
        <f>'Рейтинговая таблица организаций'!S232</f>
        <v>100</v>
      </c>
      <c r="J232" s="72">
        <f>'Рейтинговая таблица организаций'!T232</f>
        <v>100</v>
      </c>
      <c r="K232" s="72" t="str">
        <f t="shared" si="122"/>
        <v>1-274</v>
      </c>
      <c r="L232" s="72">
        <f t="shared" si="107"/>
        <v>1</v>
      </c>
      <c r="M232" s="72">
        <f t="shared" si="108"/>
        <v>274</v>
      </c>
      <c r="N232" s="72">
        <f t="shared" si="123"/>
        <v>229</v>
      </c>
      <c r="O232" s="72" t="str">
        <f t="shared" si="124"/>
        <v>Муниципальное бюджетное общеобразовательное учреждение «Поросинская средняя общеобразовательная школа» Томского района</v>
      </c>
      <c r="P232" s="72">
        <f>'Рейтинговая таблица организаций'!Z232</f>
        <v>100</v>
      </c>
      <c r="Q232" s="72">
        <f>'Рейтинговая таблица организаций'!AB232</f>
        <v>100</v>
      </c>
      <c r="R232" s="72">
        <f>'Рейтинговая таблица организаций'!AC232</f>
        <v>100</v>
      </c>
      <c r="S232" s="72" t="str">
        <f t="shared" si="125"/>
        <v>1-274</v>
      </c>
      <c r="T232" s="72">
        <f t="shared" si="109"/>
        <v>1</v>
      </c>
      <c r="U232" s="72">
        <f t="shared" si="110"/>
        <v>274</v>
      </c>
      <c r="V232" s="72">
        <f t="shared" si="126"/>
        <v>229</v>
      </c>
      <c r="W232" s="72" t="str">
        <f t="shared" si="127"/>
        <v>Муниципальное бюджетное общеобразовательное учреждение «Поросинская средняя общеобразовательная школа» Томского района</v>
      </c>
      <c r="X232" s="72">
        <f>'Рейтинговая таблица организаций'!AH232</f>
        <v>0</v>
      </c>
      <c r="Y232" s="72">
        <f>'Рейтинговая таблица организаций'!AI232</f>
        <v>60</v>
      </c>
      <c r="Z232" s="74">
        <f>'Рейтинговая таблица организаций'!AJ232</f>
        <v>100</v>
      </c>
      <c r="AA232" s="72">
        <f>'Рейтинговая таблица организаций'!AK232</f>
        <v>54</v>
      </c>
      <c r="AB232" s="72" t="str">
        <f t="shared" si="128"/>
        <v>246-265</v>
      </c>
      <c r="AC232" s="72">
        <f t="shared" si="111"/>
        <v>246</v>
      </c>
      <c r="AD232" s="72">
        <f t="shared" si="112"/>
        <v>20</v>
      </c>
      <c r="AE232" s="72">
        <f t="shared" si="129"/>
        <v>229</v>
      </c>
      <c r="AF232" s="72" t="str">
        <f t="shared" si="130"/>
        <v>Муниципальное бюджетное общеобразовательное учреждение «Поросинская средняя общеобразовательная школа» Томского района</v>
      </c>
      <c r="AG232" s="72">
        <f>'Рейтинговая таблица организаций'!AR232</f>
        <v>100</v>
      </c>
      <c r="AH232" s="72">
        <f>'Рейтинговая таблица организаций'!AS232</f>
        <v>100</v>
      </c>
      <c r="AI232" s="72">
        <f>'Рейтинговая таблица организаций'!AT232</f>
        <v>100</v>
      </c>
      <c r="AJ232" s="72">
        <f>'Рейтинговая таблица организаций'!AU232</f>
        <v>100</v>
      </c>
      <c r="AK232" s="72" t="str">
        <f t="shared" si="131"/>
        <v>1-274</v>
      </c>
      <c r="AL232" s="72">
        <f t="shared" si="113"/>
        <v>1</v>
      </c>
      <c r="AM232" s="72">
        <f t="shared" si="114"/>
        <v>274</v>
      </c>
      <c r="AN232" s="72">
        <f>'бланки '!D234</f>
        <v>229</v>
      </c>
      <c r="AO232" s="72" t="str">
        <f t="shared" si="132"/>
        <v>Муниципальное бюджетное общеобразовательное учреждение «Поросинская средняя общеобразовательная школа» Томского района</v>
      </c>
      <c r="AP232" s="72">
        <f>'Рейтинговая таблица организаций'!BB232</f>
        <v>100</v>
      </c>
      <c r="AQ232" s="72">
        <f>'Рейтинговая таблица организаций'!BC232</f>
        <v>100</v>
      </c>
      <c r="AR232" s="72">
        <f>'Рейтинговая таблица организаций'!BD232</f>
        <v>100</v>
      </c>
      <c r="AS232" s="72">
        <f>'Рейтинговая таблица организаций'!BE232</f>
        <v>100</v>
      </c>
      <c r="AT232" s="72" t="str">
        <f t="shared" si="133"/>
        <v>1-274</v>
      </c>
      <c r="AU232" s="72">
        <f t="shared" si="115"/>
        <v>1</v>
      </c>
      <c r="AV232" s="72">
        <f t="shared" si="116"/>
        <v>274</v>
      </c>
      <c r="AW232" s="75" t="str">
        <f t="shared" si="134"/>
        <v>Томский район</v>
      </c>
      <c r="AX232" s="72">
        <f t="shared" si="135"/>
        <v>229</v>
      </c>
      <c r="AY232" s="72" t="str">
        <f t="shared" si="136"/>
        <v>Муниципальное бюджетное общеобразовательное учреждение «Поросинская средняя общеобразовательная школа» Томского района</v>
      </c>
      <c r="AZ232" s="72">
        <f>'Рейтинговая таблица организаций'!BF232</f>
        <v>90.8</v>
      </c>
      <c r="BA232" s="72" t="str">
        <f t="shared" si="119"/>
        <v>246-265</v>
      </c>
      <c r="BB232" s="72">
        <f t="shared" si="117"/>
        <v>246</v>
      </c>
      <c r="BC232" s="72">
        <f t="shared" si="118"/>
        <v>20</v>
      </c>
    </row>
    <row r="233" spans="1:55">
      <c r="A233" s="72">
        <f>'бланки '!D235</f>
        <v>230</v>
      </c>
      <c r="B233" s="73" t="str">
        <f>'Рейтинговая таблица организаций'!B233</f>
        <v>Муниципальное автономное общеобразовательное учреждение «Малиновская средняя общеобразовательная школа» Томского района</v>
      </c>
      <c r="C233" s="73" t="str">
        <f>'бланки '!A235</f>
        <v>Томский район</v>
      </c>
      <c r="D233" s="72">
        <f>'Рейтинговая таблица организаций'!C233</f>
        <v>190</v>
      </c>
      <c r="E233" s="72">
        <f t="shared" si="120"/>
        <v>230</v>
      </c>
      <c r="F233" s="72" t="str">
        <f t="shared" si="121"/>
        <v>Муниципальное автономное общеобразовательное учреждение «Малиновская средняя общеобразовательная школа» Томского района</v>
      </c>
      <c r="G233" s="72">
        <f>'Рейтинговая таблица организаций'!Q233</f>
        <v>100</v>
      </c>
      <c r="H233" s="72">
        <f>'Рейтинговая таблица организаций'!R233</f>
        <v>100</v>
      </c>
      <c r="I233" s="72">
        <f>'Рейтинговая таблица организаций'!S233</f>
        <v>100</v>
      </c>
      <c r="J233" s="72">
        <f>'Рейтинговая таблица организаций'!T233</f>
        <v>100</v>
      </c>
      <c r="K233" s="72" t="str">
        <f t="shared" si="122"/>
        <v>1-274</v>
      </c>
      <c r="L233" s="72">
        <f t="shared" si="107"/>
        <v>1</v>
      </c>
      <c r="M233" s="72">
        <f t="shared" si="108"/>
        <v>274</v>
      </c>
      <c r="N233" s="72">
        <f t="shared" si="123"/>
        <v>230</v>
      </c>
      <c r="O233" s="72" t="str">
        <f t="shared" si="124"/>
        <v>Муниципальное автономное общеобразовательное учреждение «Малиновская средняя общеобразовательная школа» Томского района</v>
      </c>
      <c r="P233" s="72">
        <f>'Рейтинговая таблица организаций'!Z233</f>
        <v>100</v>
      </c>
      <c r="Q233" s="72">
        <f>'Рейтинговая таблица организаций'!AB233</f>
        <v>100</v>
      </c>
      <c r="R233" s="72">
        <f>'Рейтинговая таблица организаций'!AC233</f>
        <v>100</v>
      </c>
      <c r="S233" s="72" t="str">
        <f t="shared" si="125"/>
        <v>1-274</v>
      </c>
      <c r="T233" s="72">
        <f t="shared" si="109"/>
        <v>1</v>
      </c>
      <c r="U233" s="72">
        <f t="shared" si="110"/>
        <v>274</v>
      </c>
      <c r="V233" s="72">
        <f t="shared" si="126"/>
        <v>230</v>
      </c>
      <c r="W233" s="72" t="str">
        <f t="shared" si="127"/>
        <v>Муниципальное автономное общеобразовательное учреждение «Малиновская средняя общеобразовательная школа» Томского района</v>
      </c>
      <c r="X233" s="72">
        <f>'Рейтинговая таблица организаций'!AH233</f>
        <v>0</v>
      </c>
      <c r="Y233" s="72">
        <f>'Рейтинговая таблица организаций'!AI233</f>
        <v>80</v>
      </c>
      <c r="Z233" s="74">
        <f>'Рейтинговая таблица организаций'!AJ233</f>
        <v>100</v>
      </c>
      <c r="AA233" s="72">
        <f>'Рейтинговая таблица организаций'!AK233</f>
        <v>62</v>
      </c>
      <c r="AB233" s="72" t="str">
        <f t="shared" si="128"/>
        <v>201-221</v>
      </c>
      <c r="AC233" s="72">
        <f t="shared" si="111"/>
        <v>201</v>
      </c>
      <c r="AD233" s="72">
        <f t="shared" si="112"/>
        <v>21</v>
      </c>
      <c r="AE233" s="72">
        <f t="shared" si="129"/>
        <v>230</v>
      </c>
      <c r="AF233" s="72" t="str">
        <f t="shared" si="130"/>
        <v>Муниципальное автономное общеобразовательное учреждение «Малиновская средняя общеобразовательная школа» Томского района</v>
      </c>
      <c r="AG233" s="72">
        <f>'Рейтинговая таблица организаций'!AR233</f>
        <v>100</v>
      </c>
      <c r="AH233" s="72">
        <f>'Рейтинговая таблица организаций'!AS233</f>
        <v>100</v>
      </c>
      <c r="AI233" s="72">
        <f>'Рейтинговая таблица организаций'!AT233</f>
        <v>100</v>
      </c>
      <c r="AJ233" s="72">
        <f>'Рейтинговая таблица организаций'!AU233</f>
        <v>100</v>
      </c>
      <c r="AK233" s="72" t="str">
        <f t="shared" si="131"/>
        <v>1-274</v>
      </c>
      <c r="AL233" s="72">
        <f t="shared" si="113"/>
        <v>1</v>
      </c>
      <c r="AM233" s="72">
        <f t="shared" si="114"/>
        <v>274</v>
      </c>
      <c r="AN233" s="72">
        <f>'бланки '!D235</f>
        <v>230</v>
      </c>
      <c r="AO233" s="72" t="str">
        <f t="shared" si="132"/>
        <v>Муниципальное автономное общеобразовательное учреждение «Малиновская средняя общеобразовательная школа» Томского района</v>
      </c>
      <c r="AP233" s="72">
        <f>'Рейтинговая таблица организаций'!BB233</f>
        <v>100</v>
      </c>
      <c r="AQ233" s="72">
        <f>'Рейтинговая таблица организаций'!BC233</f>
        <v>100</v>
      </c>
      <c r="AR233" s="72">
        <f>'Рейтинговая таблица организаций'!BD233</f>
        <v>100</v>
      </c>
      <c r="AS233" s="72">
        <f>'Рейтинговая таблица организаций'!BE233</f>
        <v>100</v>
      </c>
      <c r="AT233" s="72" t="str">
        <f t="shared" si="133"/>
        <v>1-274</v>
      </c>
      <c r="AU233" s="72">
        <f t="shared" si="115"/>
        <v>1</v>
      </c>
      <c r="AV233" s="72">
        <f t="shared" si="116"/>
        <v>274</v>
      </c>
      <c r="AW233" s="75" t="str">
        <f t="shared" si="134"/>
        <v>Томский район</v>
      </c>
      <c r="AX233" s="72">
        <f t="shared" si="135"/>
        <v>230</v>
      </c>
      <c r="AY233" s="72" t="str">
        <f t="shared" si="136"/>
        <v>Муниципальное автономное общеобразовательное учреждение «Малиновская средняя общеобразовательная школа» Томского района</v>
      </c>
      <c r="AZ233" s="72">
        <f>'Рейтинговая таблица организаций'!BF233</f>
        <v>92.4</v>
      </c>
      <c r="BA233" s="72" t="str">
        <f t="shared" si="119"/>
        <v>201-221</v>
      </c>
      <c r="BB233" s="72">
        <f t="shared" si="117"/>
        <v>201</v>
      </c>
      <c r="BC233" s="72">
        <f t="shared" si="118"/>
        <v>21</v>
      </c>
    </row>
    <row r="234" spans="1:55">
      <c r="A234" s="72">
        <f>'бланки '!D236</f>
        <v>231</v>
      </c>
      <c r="B234" s="73" t="str">
        <f>'Рейтинговая таблица организаций'!B234</f>
        <v>Муниципальное бюджетное общеобразовательное учреждение «Воронинская средняя общеобразовательная школа» Томского района</v>
      </c>
      <c r="C234" s="73" t="str">
        <f>'бланки '!A236</f>
        <v>Томский район</v>
      </c>
      <c r="D234" s="72">
        <f>'Рейтинговая таблица организаций'!C234</f>
        <v>108</v>
      </c>
      <c r="E234" s="72">
        <f t="shared" si="120"/>
        <v>231</v>
      </c>
      <c r="F234" s="72" t="str">
        <f t="shared" si="121"/>
        <v>Муниципальное бюджетное общеобразовательное учреждение «Воронинская средняя общеобразовательная школа» Томского района</v>
      </c>
      <c r="G234" s="72">
        <f>'Рейтинговая таблица организаций'!Q234</f>
        <v>100</v>
      </c>
      <c r="H234" s="72">
        <f>'Рейтинговая таблица организаций'!R234</f>
        <v>100</v>
      </c>
      <c r="I234" s="72">
        <f>'Рейтинговая таблица организаций'!S234</f>
        <v>100</v>
      </c>
      <c r="J234" s="72">
        <f>'Рейтинговая таблица организаций'!T234</f>
        <v>100</v>
      </c>
      <c r="K234" s="72" t="str">
        <f t="shared" si="122"/>
        <v>1-274</v>
      </c>
      <c r="L234" s="72">
        <f t="shared" si="107"/>
        <v>1</v>
      </c>
      <c r="M234" s="72">
        <f t="shared" si="108"/>
        <v>274</v>
      </c>
      <c r="N234" s="72">
        <f t="shared" si="123"/>
        <v>231</v>
      </c>
      <c r="O234" s="72" t="str">
        <f t="shared" si="124"/>
        <v>Муниципальное бюджетное общеобразовательное учреждение «Воронинская средняя общеобразовательная школа» Томского района</v>
      </c>
      <c r="P234" s="72">
        <f>'Рейтинговая таблица организаций'!Z234</f>
        <v>100</v>
      </c>
      <c r="Q234" s="72">
        <f>'Рейтинговая таблица организаций'!AB234</f>
        <v>100</v>
      </c>
      <c r="R234" s="72">
        <f>'Рейтинговая таблица организаций'!AC234</f>
        <v>100</v>
      </c>
      <c r="S234" s="72" t="str">
        <f t="shared" si="125"/>
        <v>1-274</v>
      </c>
      <c r="T234" s="72">
        <f t="shared" si="109"/>
        <v>1</v>
      </c>
      <c r="U234" s="72">
        <f t="shared" si="110"/>
        <v>274</v>
      </c>
      <c r="V234" s="72">
        <f t="shared" si="126"/>
        <v>231</v>
      </c>
      <c r="W234" s="72" t="str">
        <f t="shared" si="127"/>
        <v>Муниципальное бюджетное общеобразовательное учреждение «Воронинская средняя общеобразовательная школа» Томского района</v>
      </c>
      <c r="X234" s="72">
        <f>'Рейтинговая таблица организаций'!AH234</f>
        <v>0</v>
      </c>
      <c r="Y234" s="72">
        <f>'Рейтинговая таблица организаций'!AI234</f>
        <v>60</v>
      </c>
      <c r="Z234" s="74">
        <f>'Рейтинговая таблица организаций'!AJ234</f>
        <v>100</v>
      </c>
      <c r="AA234" s="72">
        <f>'Рейтинговая таблица организаций'!AK234</f>
        <v>54</v>
      </c>
      <c r="AB234" s="72" t="str">
        <f t="shared" si="128"/>
        <v>246-265</v>
      </c>
      <c r="AC234" s="72">
        <f t="shared" si="111"/>
        <v>246</v>
      </c>
      <c r="AD234" s="72">
        <f t="shared" si="112"/>
        <v>20</v>
      </c>
      <c r="AE234" s="72">
        <f t="shared" si="129"/>
        <v>231</v>
      </c>
      <c r="AF234" s="72" t="str">
        <f t="shared" si="130"/>
        <v>Муниципальное бюджетное общеобразовательное учреждение «Воронинская средняя общеобразовательная школа» Томского района</v>
      </c>
      <c r="AG234" s="72">
        <f>'Рейтинговая таблица организаций'!AR234</f>
        <v>100</v>
      </c>
      <c r="AH234" s="72">
        <f>'Рейтинговая таблица организаций'!AS234</f>
        <v>100</v>
      </c>
      <c r="AI234" s="72">
        <f>'Рейтинговая таблица организаций'!AT234</f>
        <v>100</v>
      </c>
      <c r="AJ234" s="72">
        <f>'Рейтинговая таблица организаций'!AU234</f>
        <v>100</v>
      </c>
      <c r="AK234" s="72" t="str">
        <f t="shared" si="131"/>
        <v>1-274</v>
      </c>
      <c r="AL234" s="72">
        <f t="shared" si="113"/>
        <v>1</v>
      </c>
      <c r="AM234" s="72">
        <f t="shared" si="114"/>
        <v>274</v>
      </c>
      <c r="AN234" s="72">
        <f>'бланки '!D236</f>
        <v>231</v>
      </c>
      <c r="AO234" s="72" t="str">
        <f t="shared" si="132"/>
        <v>Муниципальное бюджетное общеобразовательное учреждение «Воронинская средняя общеобразовательная школа» Томского района</v>
      </c>
      <c r="AP234" s="72">
        <f>'Рейтинговая таблица организаций'!BB234</f>
        <v>100</v>
      </c>
      <c r="AQ234" s="72">
        <f>'Рейтинговая таблица организаций'!BC234</f>
        <v>100</v>
      </c>
      <c r="AR234" s="72">
        <f>'Рейтинговая таблица организаций'!BD234</f>
        <v>100</v>
      </c>
      <c r="AS234" s="72">
        <f>'Рейтинговая таблица организаций'!BE234</f>
        <v>100</v>
      </c>
      <c r="AT234" s="72" t="str">
        <f t="shared" si="133"/>
        <v>1-274</v>
      </c>
      <c r="AU234" s="72">
        <f t="shared" si="115"/>
        <v>1</v>
      </c>
      <c r="AV234" s="72">
        <f t="shared" si="116"/>
        <v>274</v>
      </c>
      <c r="AW234" s="75" t="str">
        <f t="shared" si="134"/>
        <v>Томский район</v>
      </c>
      <c r="AX234" s="72">
        <f t="shared" si="135"/>
        <v>231</v>
      </c>
      <c r="AY234" s="72" t="str">
        <f t="shared" si="136"/>
        <v>Муниципальное бюджетное общеобразовательное учреждение «Воронинская средняя общеобразовательная школа» Томского района</v>
      </c>
      <c r="AZ234" s="72">
        <f>'Рейтинговая таблица организаций'!BF234</f>
        <v>90.8</v>
      </c>
      <c r="BA234" s="72" t="str">
        <f t="shared" si="119"/>
        <v>246-265</v>
      </c>
      <c r="BB234" s="72">
        <f t="shared" si="117"/>
        <v>246</v>
      </c>
      <c r="BC234" s="72">
        <f t="shared" si="118"/>
        <v>20</v>
      </c>
    </row>
    <row r="235" spans="1:55">
      <c r="A235" s="72">
        <f>'бланки '!D237</f>
        <v>232</v>
      </c>
      <c r="B235" s="73" t="str">
        <f>'Рейтинговая таблица организаций'!B235</f>
        <v>Муниципальное бюджетное общеобразовательное учреждение «Новоархангельская средняя общеобразовательная школа» Томского района</v>
      </c>
      <c r="C235" s="73" t="str">
        <f>'бланки '!A237</f>
        <v>Томский район</v>
      </c>
      <c r="D235" s="72">
        <f>'Рейтинговая таблица организаций'!C235</f>
        <v>23</v>
      </c>
      <c r="E235" s="72">
        <f t="shared" si="120"/>
        <v>232</v>
      </c>
      <c r="F235" s="72" t="str">
        <f t="shared" si="121"/>
        <v>Муниципальное бюджетное общеобразовательное учреждение «Новоархангельская средняя общеобразовательная школа» Томского района</v>
      </c>
      <c r="G235" s="72">
        <f>'Рейтинговая таблица организаций'!Q235</f>
        <v>100</v>
      </c>
      <c r="H235" s="72">
        <f>'Рейтинговая таблица организаций'!R235</f>
        <v>100</v>
      </c>
      <c r="I235" s="72">
        <f>'Рейтинговая таблица организаций'!S235</f>
        <v>100</v>
      </c>
      <c r="J235" s="72">
        <f>'Рейтинговая таблица организаций'!T235</f>
        <v>100</v>
      </c>
      <c r="K235" s="72" t="str">
        <f t="shared" si="122"/>
        <v>1-274</v>
      </c>
      <c r="L235" s="72">
        <f t="shared" si="107"/>
        <v>1</v>
      </c>
      <c r="M235" s="72">
        <f t="shared" si="108"/>
        <v>274</v>
      </c>
      <c r="N235" s="72">
        <f t="shared" si="123"/>
        <v>232</v>
      </c>
      <c r="O235" s="72" t="str">
        <f t="shared" si="124"/>
        <v>Муниципальное бюджетное общеобразовательное учреждение «Новоархангельская средняя общеобразовательная школа» Томского района</v>
      </c>
      <c r="P235" s="72">
        <f>'Рейтинговая таблица организаций'!Z235</f>
        <v>100</v>
      </c>
      <c r="Q235" s="72">
        <f>'Рейтинговая таблица организаций'!AB235</f>
        <v>100</v>
      </c>
      <c r="R235" s="72">
        <f>'Рейтинговая таблица организаций'!AC235</f>
        <v>100</v>
      </c>
      <c r="S235" s="72" t="str">
        <f t="shared" si="125"/>
        <v>1-274</v>
      </c>
      <c r="T235" s="72">
        <f t="shared" si="109"/>
        <v>1</v>
      </c>
      <c r="U235" s="72">
        <f t="shared" si="110"/>
        <v>274</v>
      </c>
      <c r="V235" s="72">
        <f t="shared" si="126"/>
        <v>232</v>
      </c>
      <c r="W235" s="72" t="str">
        <f t="shared" si="127"/>
        <v>Муниципальное бюджетное общеобразовательное учреждение «Новоархангельская средняя общеобразовательная школа» Томского района</v>
      </c>
      <c r="X235" s="72">
        <f>'Рейтинговая таблица организаций'!AH235</f>
        <v>0</v>
      </c>
      <c r="Y235" s="72">
        <f>'Рейтинговая таблица организаций'!AI235</f>
        <v>80</v>
      </c>
      <c r="Z235" s="74">
        <f>'Рейтинговая таблица организаций'!AJ235</f>
        <v>100</v>
      </c>
      <c r="AA235" s="72">
        <f>'Рейтинговая таблица организаций'!AK235</f>
        <v>62</v>
      </c>
      <c r="AB235" s="72" t="str">
        <f t="shared" si="128"/>
        <v>201-221</v>
      </c>
      <c r="AC235" s="72">
        <f t="shared" si="111"/>
        <v>201</v>
      </c>
      <c r="AD235" s="72">
        <f t="shared" si="112"/>
        <v>21</v>
      </c>
      <c r="AE235" s="72">
        <f t="shared" si="129"/>
        <v>232</v>
      </c>
      <c r="AF235" s="72" t="str">
        <f t="shared" si="130"/>
        <v>Муниципальное бюджетное общеобразовательное учреждение «Новоархангельская средняя общеобразовательная школа» Томского района</v>
      </c>
      <c r="AG235" s="72">
        <f>'Рейтинговая таблица организаций'!AR235</f>
        <v>100</v>
      </c>
      <c r="AH235" s="72">
        <f>'Рейтинговая таблица организаций'!AS235</f>
        <v>100</v>
      </c>
      <c r="AI235" s="72">
        <f>'Рейтинговая таблица организаций'!AT235</f>
        <v>100</v>
      </c>
      <c r="AJ235" s="72">
        <f>'Рейтинговая таблица организаций'!AU235</f>
        <v>100</v>
      </c>
      <c r="AK235" s="72" t="str">
        <f t="shared" si="131"/>
        <v>1-274</v>
      </c>
      <c r="AL235" s="72">
        <f t="shared" si="113"/>
        <v>1</v>
      </c>
      <c r="AM235" s="72">
        <f t="shared" si="114"/>
        <v>274</v>
      </c>
      <c r="AN235" s="72">
        <f>'бланки '!D237</f>
        <v>232</v>
      </c>
      <c r="AO235" s="72" t="str">
        <f t="shared" si="132"/>
        <v>Муниципальное бюджетное общеобразовательное учреждение «Новоархангельская средняя общеобразовательная школа» Томского района</v>
      </c>
      <c r="AP235" s="72">
        <f>'Рейтинговая таблица организаций'!BB235</f>
        <v>100</v>
      </c>
      <c r="AQ235" s="72">
        <f>'Рейтинговая таблица организаций'!BC235</f>
        <v>100</v>
      </c>
      <c r="AR235" s="72">
        <f>'Рейтинговая таблица организаций'!BD235</f>
        <v>100</v>
      </c>
      <c r="AS235" s="72">
        <f>'Рейтинговая таблица организаций'!BE235</f>
        <v>100</v>
      </c>
      <c r="AT235" s="72" t="str">
        <f t="shared" si="133"/>
        <v>1-274</v>
      </c>
      <c r="AU235" s="72">
        <f t="shared" si="115"/>
        <v>1</v>
      </c>
      <c r="AV235" s="72">
        <f t="shared" si="116"/>
        <v>274</v>
      </c>
      <c r="AW235" s="75" t="str">
        <f t="shared" si="134"/>
        <v>Томский район</v>
      </c>
      <c r="AX235" s="72">
        <f t="shared" si="135"/>
        <v>232</v>
      </c>
      <c r="AY235" s="72" t="str">
        <f t="shared" si="136"/>
        <v>Муниципальное бюджетное общеобразовательное учреждение «Новоархангельская средняя общеобразовательная школа» Томского района</v>
      </c>
      <c r="AZ235" s="72">
        <f>'Рейтинговая таблица организаций'!BF235</f>
        <v>92.4</v>
      </c>
      <c r="BA235" s="72" t="str">
        <f t="shared" si="119"/>
        <v>201-221</v>
      </c>
      <c r="BB235" s="72">
        <f t="shared" si="117"/>
        <v>201</v>
      </c>
      <c r="BC235" s="72">
        <f t="shared" si="118"/>
        <v>21</v>
      </c>
    </row>
    <row r="236" spans="1:55">
      <c r="A236" s="72">
        <f>'бланки '!D238</f>
        <v>233</v>
      </c>
      <c r="B236" s="73" t="str">
        <f>'Рейтинговая таблица организаций'!B236</f>
        <v>Муниципальное бюджетное общеобразовательное учреждение «Рассветовская средняя общеобразовательная школа» Томского района</v>
      </c>
      <c r="C236" s="73" t="str">
        <f>'бланки '!A238</f>
        <v>Томский район</v>
      </c>
      <c r="D236" s="72">
        <f>'Рейтинговая таблица организаций'!C236</f>
        <v>127</v>
      </c>
      <c r="E236" s="72">
        <f t="shared" si="120"/>
        <v>233</v>
      </c>
      <c r="F236" s="72" t="str">
        <f t="shared" si="121"/>
        <v>Муниципальное бюджетное общеобразовательное учреждение «Рассветовская средняя общеобразовательная школа» Томского района</v>
      </c>
      <c r="G236" s="72">
        <f>'Рейтинговая таблица организаций'!Q236</f>
        <v>100</v>
      </c>
      <c r="H236" s="72">
        <f>'Рейтинговая таблица организаций'!R236</f>
        <v>100</v>
      </c>
      <c r="I236" s="72">
        <f>'Рейтинговая таблица организаций'!S236</f>
        <v>100</v>
      </c>
      <c r="J236" s="72">
        <f>'Рейтинговая таблица организаций'!T236</f>
        <v>100</v>
      </c>
      <c r="K236" s="72" t="str">
        <f t="shared" si="122"/>
        <v>1-274</v>
      </c>
      <c r="L236" s="72">
        <f t="shared" si="107"/>
        <v>1</v>
      </c>
      <c r="M236" s="72">
        <f t="shared" si="108"/>
        <v>274</v>
      </c>
      <c r="N236" s="72">
        <f t="shared" si="123"/>
        <v>233</v>
      </c>
      <c r="O236" s="72" t="str">
        <f t="shared" si="124"/>
        <v>Муниципальное бюджетное общеобразовательное учреждение «Рассветовская средняя общеобразовательная школа» Томского района</v>
      </c>
      <c r="P236" s="72">
        <f>'Рейтинговая таблица организаций'!Z236</f>
        <v>100</v>
      </c>
      <c r="Q236" s="72">
        <f>'Рейтинговая таблица организаций'!AB236</f>
        <v>100</v>
      </c>
      <c r="R236" s="72">
        <f>'Рейтинговая таблица организаций'!AC236</f>
        <v>100</v>
      </c>
      <c r="S236" s="72" t="str">
        <f t="shared" si="125"/>
        <v>1-274</v>
      </c>
      <c r="T236" s="72">
        <f t="shared" si="109"/>
        <v>1</v>
      </c>
      <c r="U236" s="72">
        <f t="shared" si="110"/>
        <v>274</v>
      </c>
      <c r="V236" s="72">
        <f t="shared" si="126"/>
        <v>233</v>
      </c>
      <c r="W236" s="72" t="str">
        <f t="shared" si="127"/>
        <v>Муниципальное бюджетное общеобразовательное учреждение «Рассветовская средняя общеобразовательная школа» Томского района</v>
      </c>
      <c r="X236" s="72">
        <f>'Рейтинговая таблица организаций'!AH236</f>
        <v>0</v>
      </c>
      <c r="Y236" s="72">
        <f>'Рейтинговая таблица организаций'!AI236</f>
        <v>60</v>
      </c>
      <c r="Z236" s="74">
        <f>'Рейтинговая таблица организаций'!AJ236</f>
        <v>100</v>
      </c>
      <c r="AA236" s="72">
        <f>'Рейтинговая таблица организаций'!AK236</f>
        <v>54</v>
      </c>
      <c r="AB236" s="72" t="str">
        <f t="shared" si="128"/>
        <v>246-265</v>
      </c>
      <c r="AC236" s="72">
        <f t="shared" si="111"/>
        <v>246</v>
      </c>
      <c r="AD236" s="72">
        <f t="shared" si="112"/>
        <v>20</v>
      </c>
      <c r="AE236" s="72">
        <f t="shared" si="129"/>
        <v>233</v>
      </c>
      <c r="AF236" s="72" t="str">
        <f t="shared" si="130"/>
        <v>Муниципальное бюджетное общеобразовательное учреждение «Рассветовская средняя общеобразовательная школа» Томского района</v>
      </c>
      <c r="AG236" s="72">
        <f>'Рейтинговая таблица организаций'!AR236</f>
        <v>100</v>
      </c>
      <c r="AH236" s="72">
        <f>'Рейтинговая таблица организаций'!AS236</f>
        <v>100</v>
      </c>
      <c r="AI236" s="72">
        <f>'Рейтинговая таблица организаций'!AT236</f>
        <v>100</v>
      </c>
      <c r="AJ236" s="72">
        <f>'Рейтинговая таблица организаций'!AU236</f>
        <v>100</v>
      </c>
      <c r="AK236" s="72" t="str">
        <f t="shared" si="131"/>
        <v>1-274</v>
      </c>
      <c r="AL236" s="72">
        <f t="shared" si="113"/>
        <v>1</v>
      </c>
      <c r="AM236" s="72">
        <f t="shared" si="114"/>
        <v>274</v>
      </c>
      <c r="AN236" s="72">
        <f>'бланки '!D238</f>
        <v>233</v>
      </c>
      <c r="AO236" s="72" t="str">
        <f t="shared" si="132"/>
        <v>Муниципальное бюджетное общеобразовательное учреждение «Рассветовская средняя общеобразовательная школа» Томского района</v>
      </c>
      <c r="AP236" s="72">
        <f>'Рейтинговая таблица организаций'!BB236</f>
        <v>100</v>
      </c>
      <c r="AQ236" s="72">
        <f>'Рейтинговая таблица организаций'!BC236</f>
        <v>100</v>
      </c>
      <c r="AR236" s="72">
        <f>'Рейтинговая таблица организаций'!BD236</f>
        <v>100</v>
      </c>
      <c r="AS236" s="72">
        <f>'Рейтинговая таблица организаций'!BE236</f>
        <v>100</v>
      </c>
      <c r="AT236" s="72" t="str">
        <f t="shared" si="133"/>
        <v>1-274</v>
      </c>
      <c r="AU236" s="72">
        <f t="shared" si="115"/>
        <v>1</v>
      </c>
      <c r="AV236" s="72">
        <f t="shared" si="116"/>
        <v>274</v>
      </c>
      <c r="AW236" s="75" t="str">
        <f t="shared" si="134"/>
        <v>Томский район</v>
      </c>
      <c r="AX236" s="72">
        <f t="shared" si="135"/>
        <v>233</v>
      </c>
      <c r="AY236" s="72" t="str">
        <f t="shared" si="136"/>
        <v>Муниципальное бюджетное общеобразовательное учреждение «Рассветовская средняя общеобразовательная школа» Томского района</v>
      </c>
      <c r="AZ236" s="72">
        <f>'Рейтинговая таблица организаций'!BF236</f>
        <v>90.8</v>
      </c>
      <c r="BA236" s="72" t="str">
        <f t="shared" si="119"/>
        <v>246-265</v>
      </c>
      <c r="BB236" s="72">
        <f t="shared" si="117"/>
        <v>246</v>
      </c>
      <c r="BC236" s="72">
        <f t="shared" si="118"/>
        <v>20</v>
      </c>
    </row>
    <row r="237" spans="1:55">
      <c r="A237" s="72">
        <f>'бланки '!D239</f>
        <v>234</v>
      </c>
      <c r="B237" s="73" t="str">
        <f>'Рейтинговая таблица организаций'!B237</f>
        <v>Муниципальное бюджетное общеобразовательное учреждение «Рыбаловская средняя общеобразовательная школа» Томского района</v>
      </c>
      <c r="C237" s="73" t="str">
        <f>'бланки '!A239</f>
        <v>Томский район</v>
      </c>
      <c r="D237" s="72">
        <f>'Рейтинговая таблица организаций'!C237</f>
        <v>159</v>
      </c>
      <c r="E237" s="72">
        <f t="shared" si="120"/>
        <v>234</v>
      </c>
      <c r="F237" s="72" t="str">
        <f t="shared" si="121"/>
        <v>Муниципальное бюджетное общеобразовательное учреждение «Рыбаловская средняя общеобразовательная школа» Томского района</v>
      </c>
      <c r="G237" s="72">
        <f>'Рейтинговая таблица организаций'!Q237</f>
        <v>100</v>
      </c>
      <c r="H237" s="72">
        <f>'Рейтинговая таблица организаций'!R237</f>
        <v>100</v>
      </c>
      <c r="I237" s="72">
        <f>'Рейтинговая таблица организаций'!S237</f>
        <v>100</v>
      </c>
      <c r="J237" s="72">
        <f>'Рейтинговая таблица организаций'!T237</f>
        <v>100</v>
      </c>
      <c r="K237" s="72" t="str">
        <f t="shared" si="122"/>
        <v>1-274</v>
      </c>
      <c r="L237" s="72">
        <f t="shared" si="107"/>
        <v>1</v>
      </c>
      <c r="M237" s="72">
        <f t="shared" si="108"/>
        <v>274</v>
      </c>
      <c r="N237" s="72">
        <f t="shared" si="123"/>
        <v>234</v>
      </c>
      <c r="O237" s="72" t="str">
        <f t="shared" si="124"/>
        <v>Муниципальное бюджетное общеобразовательное учреждение «Рыбаловская средняя общеобразовательная школа» Томского района</v>
      </c>
      <c r="P237" s="72">
        <f>'Рейтинговая таблица организаций'!Z237</f>
        <v>100</v>
      </c>
      <c r="Q237" s="72">
        <f>'Рейтинговая таблица организаций'!AB237</f>
        <v>100</v>
      </c>
      <c r="R237" s="72">
        <f>'Рейтинговая таблица организаций'!AC237</f>
        <v>100</v>
      </c>
      <c r="S237" s="72" t="str">
        <f t="shared" si="125"/>
        <v>1-274</v>
      </c>
      <c r="T237" s="72">
        <f t="shared" si="109"/>
        <v>1</v>
      </c>
      <c r="U237" s="72">
        <f t="shared" si="110"/>
        <v>274</v>
      </c>
      <c r="V237" s="72">
        <f t="shared" si="126"/>
        <v>234</v>
      </c>
      <c r="W237" s="72" t="str">
        <f t="shared" si="127"/>
        <v>Муниципальное бюджетное общеобразовательное учреждение «Рыбаловская средняя общеобразовательная школа» Томского района</v>
      </c>
      <c r="X237" s="72">
        <f>'Рейтинговая таблица организаций'!AH237</f>
        <v>40</v>
      </c>
      <c r="Y237" s="72">
        <f>'Рейтинговая таблица организаций'!AI237</f>
        <v>80</v>
      </c>
      <c r="Z237" s="74">
        <f>'Рейтинговая таблица организаций'!AJ237</f>
        <v>100</v>
      </c>
      <c r="AA237" s="72">
        <f>'Рейтинговая таблица организаций'!AK237</f>
        <v>74</v>
      </c>
      <c r="AB237" s="72" t="str">
        <f t="shared" si="128"/>
        <v>108-122</v>
      </c>
      <c r="AC237" s="72">
        <f t="shared" si="111"/>
        <v>108</v>
      </c>
      <c r="AD237" s="72">
        <f t="shared" si="112"/>
        <v>15</v>
      </c>
      <c r="AE237" s="72">
        <f t="shared" si="129"/>
        <v>234</v>
      </c>
      <c r="AF237" s="72" t="str">
        <f t="shared" si="130"/>
        <v>Муниципальное бюджетное общеобразовательное учреждение «Рыбаловская средняя общеобразовательная школа» Томского района</v>
      </c>
      <c r="AG237" s="72">
        <f>'Рейтинговая таблица организаций'!AR237</f>
        <v>100</v>
      </c>
      <c r="AH237" s="72">
        <f>'Рейтинговая таблица организаций'!AS237</f>
        <v>100</v>
      </c>
      <c r="AI237" s="72">
        <f>'Рейтинговая таблица организаций'!AT237</f>
        <v>100</v>
      </c>
      <c r="AJ237" s="72">
        <f>'Рейтинговая таблица организаций'!AU237</f>
        <v>100</v>
      </c>
      <c r="AK237" s="72" t="str">
        <f t="shared" si="131"/>
        <v>1-274</v>
      </c>
      <c r="AL237" s="72">
        <f t="shared" si="113"/>
        <v>1</v>
      </c>
      <c r="AM237" s="72">
        <f t="shared" si="114"/>
        <v>274</v>
      </c>
      <c r="AN237" s="72">
        <f>'бланки '!D239</f>
        <v>234</v>
      </c>
      <c r="AO237" s="72" t="str">
        <f t="shared" si="132"/>
        <v>Муниципальное бюджетное общеобразовательное учреждение «Рыбаловская средняя общеобразовательная школа» Томского района</v>
      </c>
      <c r="AP237" s="72">
        <f>'Рейтинговая таблица организаций'!BB237</f>
        <v>100</v>
      </c>
      <c r="AQ237" s="72">
        <f>'Рейтинговая таблица организаций'!BC237</f>
        <v>100</v>
      </c>
      <c r="AR237" s="72">
        <f>'Рейтинговая таблица организаций'!BD237</f>
        <v>100</v>
      </c>
      <c r="AS237" s="72">
        <f>'Рейтинговая таблица организаций'!BE237</f>
        <v>100</v>
      </c>
      <c r="AT237" s="72" t="str">
        <f t="shared" si="133"/>
        <v>1-274</v>
      </c>
      <c r="AU237" s="72">
        <f t="shared" si="115"/>
        <v>1</v>
      </c>
      <c r="AV237" s="72">
        <f t="shared" si="116"/>
        <v>274</v>
      </c>
      <c r="AW237" s="75" t="str">
        <f t="shared" si="134"/>
        <v>Томский район</v>
      </c>
      <c r="AX237" s="72">
        <f t="shared" si="135"/>
        <v>234</v>
      </c>
      <c r="AY237" s="72" t="str">
        <f t="shared" si="136"/>
        <v>Муниципальное бюджетное общеобразовательное учреждение «Рыбаловская средняя общеобразовательная школа» Томского района</v>
      </c>
      <c r="AZ237" s="72">
        <f>'Рейтинговая таблица организаций'!BF237</f>
        <v>94.8</v>
      </c>
      <c r="BA237" s="72" t="str">
        <f t="shared" si="119"/>
        <v>108-122</v>
      </c>
      <c r="BB237" s="72">
        <f t="shared" si="117"/>
        <v>108</v>
      </c>
      <c r="BC237" s="72">
        <f t="shared" si="118"/>
        <v>15</v>
      </c>
    </row>
    <row r="238" spans="1:55">
      <c r="A238" s="72">
        <f>'бланки '!D240</f>
        <v>235</v>
      </c>
      <c r="B238" s="73" t="str">
        <f>'Рейтинговая таблица организаций'!B238</f>
        <v>Муниципальное бюджетное общеобразовательное учреждение «Александровская средняя общеобразовательная школа» Томского района</v>
      </c>
      <c r="C238" s="73" t="str">
        <f>'бланки '!A240</f>
        <v>Томский район</v>
      </c>
      <c r="D238" s="72">
        <f>'Рейтинговая таблица организаций'!C238</f>
        <v>80</v>
      </c>
      <c r="E238" s="72">
        <f t="shared" si="120"/>
        <v>235</v>
      </c>
      <c r="F238" s="72" t="str">
        <f t="shared" si="121"/>
        <v>Муниципальное бюджетное общеобразовательное учреждение «Александровская средняя общеобразовательная школа» Томского района</v>
      </c>
      <c r="G238" s="72">
        <f>'Рейтинговая таблица организаций'!Q238</f>
        <v>100</v>
      </c>
      <c r="H238" s="72">
        <f>'Рейтинговая таблица организаций'!R238</f>
        <v>100</v>
      </c>
      <c r="I238" s="72">
        <f>'Рейтинговая таблица организаций'!S238</f>
        <v>100</v>
      </c>
      <c r="J238" s="72">
        <f>'Рейтинговая таблица организаций'!T238</f>
        <v>100</v>
      </c>
      <c r="K238" s="72" t="str">
        <f t="shared" si="122"/>
        <v>1-274</v>
      </c>
      <c r="L238" s="72">
        <f t="shared" si="107"/>
        <v>1</v>
      </c>
      <c r="M238" s="72">
        <f t="shared" si="108"/>
        <v>274</v>
      </c>
      <c r="N238" s="72">
        <f t="shared" si="123"/>
        <v>235</v>
      </c>
      <c r="O238" s="72" t="str">
        <f t="shared" si="124"/>
        <v>Муниципальное бюджетное общеобразовательное учреждение «Александровская средняя общеобразовательная школа» Томского района</v>
      </c>
      <c r="P238" s="72">
        <f>'Рейтинговая таблица организаций'!Z238</f>
        <v>100</v>
      </c>
      <c r="Q238" s="72">
        <f>'Рейтинговая таблица организаций'!AB238</f>
        <v>100</v>
      </c>
      <c r="R238" s="72">
        <f>'Рейтинговая таблица организаций'!AC238</f>
        <v>100</v>
      </c>
      <c r="S238" s="72" t="str">
        <f t="shared" si="125"/>
        <v>1-274</v>
      </c>
      <c r="T238" s="72">
        <f t="shared" si="109"/>
        <v>1</v>
      </c>
      <c r="U238" s="72">
        <f t="shared" si="110"/>
        <v>274</v>
      </c>
      <c r="V238" s="72">
        <f t="shared" si="126"/>
        <v>235</v>
      </c>
      <c r="W238" s="72" t="str">
        <f t="shared" si="127"/>
        <v>Муниципальное бюджетное общеобразовательное учреждение «Александровская средняя общеобразовательная школа» Томского района</v>
      </c>
      <c r="X238" s="72">
        <f>'Рейтинговая таблица организаций'!AH238</f>
        <v>20</v>
      </c>
      <c r="Y238" s="72">
        <f>'Рейтинговая таблица организаций'!AI238</f>
        <v>80</v>
      </c>
      <c r="Z238" s="74">
        <f>'Рейтинговая таблица организаций'!AJ238</f>
        <v>100</v>
      </c>
      <c r="AA238" s="72">
        <f>'Рейтинговая таблица организаций'!AK238</f>
        <v>68</v>
      </c>
      <c r="AB238" s="72" t="str">
        <f t="shared" si="128"/>
        <v>147-173</v>
      </c>
      <c r="AC238" s="72">
        <f t="shared" si="111"/>
        <v>147</v>
      </c>
      <c r="AD238" s="72">
        <f t="shared" si="112"/>
        <v>27</v>
      </c>
      <c r="AE238" s="72">
        <f t="shared" si="129"/>
        <v>235</v>
      </c>
      <c r="AF238" s="72" t="str">
        <f t="shared" si="130"/>
        <v>Муниципальное бюджетное общеобразовательное учреждение «Александровская средняя общеобразовательная школа» Томского района</v>
      </c>
      <c r="AG238" s="72">
        <f>'Рейтинговая таблица организаций'!AR238</f>
        <v>100</v>
      </c>
      <c r="AH238" s="72">
        <f>'Рейтинговая таблица организаций'!AS238</f>
        <v>100</v>
      </c>
      <c r="AI238" s="72">
        <f>'Рейтинговая таблица организаций'!AT238</f>
        <v>100</v>
      </c>
      <c r="AJ238" s="72">
        <f>'Рейтинговая таблица организаций'!AU238</f>
        <v>100</v>
      </c>
      <c r="AK238" s="72" t="str">
        <f t="shared" si="131"/>
        <v>1-274</v>
      </c>
      <c r="AL238" s="72">
        <f t="shared" si="113"/>
        <v>1</v>
      </c>
      <c r="AM238" s="72">
        <f t="shared" si="114"/>
        <v>274</v>
      </c>
      <c r="AN238" s="72">
        <f>'бланки '!D240</f>
        <v>235</v>
      </c>
      <c r="AO238" s="72" t="str">
        <f t="shared" si="132"/>
        <v>Муниципальное бюджетное общеобразовательное учреждение «Александровская средняя общеобразовательная школа» Томского района</v>
      </c>
      <c r="AP238" s="72">
        <f>'Рейтинговая таблица организаций'!BB238</f>
        <v>100</v>
      </c>
      <c r="AQ238" s="72">
        <f>'Рейтинговая таблица организаций'!BC238</f>
        <v>100</v>
      </c>
      <c r="AR238" s="72">
        <f>'Рейтинговая таблица организаций'!BD238</f>
        <v>100</v>
      </c>
      <c r="AS238" s="72">
        <f>'Рейтинговая таблица организаций'!BE238</f>
        <v>100</v>
      </c>
      <c r="AT238" s="72" t="str">
        <f t="shared" si="133"/>
        <v>1-274</v>
      </c>
      <c r="AU238" s="72">
        <f t="shared" si="115"/>
        <v>1</v>
      </c>
      <c r="AV238" s="72">
        <f t="shared" si="116"/>
        <v>274</v>
      </c>
      <c r="AW238" s="75" t="str">
        <f t="shared" si="134"/>
        <v>Томский район</v>
      </c>
      <c r="AX238" s="72">
        <f t="shared" si="135"/>
        <v>235</v>
      </c>
      <c r="AY238" s="72" t="str">
        <f t="shared" si="136"/>
        <v>Муниципальное бюджетное общеобразовательное учреждение «Александровская средняя общеобразовательная школа» Томского района</v>
      </c>
      <c r="AZ238" s="72">
        <f>'Рейтинговая таблица организаций'!BF238</f>
        <v>93.6</v>
      </c>
      <c r="BA238" s="72" t="str">
        <f t="shared" si="119"/>
        <v>147-173</v>
      </c>
      <c r="BB238" s="72">
        <f t="shared" si="117"/>
        <v>147</v>
      </c>
      <c r="BC238" s="72">
        <f t="shared" si="118"/>
        <v>27</v>
      </c>
    </row>
    <row r="239" spans="1:55">
      <c r="A239" s="72">
        <f>'бланки '!D241</f>
        <v>236</v>
      </c>
      <c r="B239" s="73" t="str">
        <f>'Рейтинговая таблица организаций'!B239</f>
        <v>Муниципальное бюджетное общеобразовательное учреждение «Октябрьская средняя общеобразовательная школа» Томского района</v>
      </c>
      <c r="C239" s="73" t="str">
        <f>'бланки '!A241</f>
        <v>Томский район</v>
      </c>
      <c r="D239" s="72">
        <f>'Рейтинговая таблица организаций'!C239</f>
        <v>131</v>
      </c>
      <c r="E239" s="72">
        <f t="shared" si="120"/>
        <v>236</v>
      </c>
      <c r="F239" s="72" t="str">
        <f t="shared" si="121"/>
        <v>Муниципальное бюджетное общеобразовательное учреждение «Октябрьская средняя общеобразовательная школа» Томского района</v>
      </c>
      <c r="G239" s="72">
        <f>'Рейтинговая таблица организаций'!Q239</f>
        <v>100</v>
      </c>
      <c r="H239" s="72">
        <f>'Рейтинговая таблица организаций'!R239</f>
        <v>100</v>
      </c>
      <c r="I239" s="72">
        <f>'Рейтинговая таблица организаций'!S239</f>
        <v>100</v>
      </c>
      <c r="J239" s="72">
        <f>'Рейтинговая таблица организаций'!T239</f>
        <v>100</v>
      </c>
      <c r="K239" s="72" t="str">
        <f t="shared" si="122"/>
        <v>1-274</v>
      </c>
      <c r="L239" s="72">
        <f t="shared" si="107"/>
        <v>1</v>
      </c>
      <c r="M239" s="72">
        <f t="shared" si="108"/>
        <v>274</v>
      </c>
      <c r="N239" s="72">
        <f t="shared" si="123"/>
        <v>236</v>
      </c>
      <c r="O239" s="72" t="str">
        <f t="shared" si="124"/>
        <v>Муниципальное бюджетное общеобразовательное учреждение «Октябрьская средняя общеобразовательная школа» Томского района</v>
      </c>
      <c r="P239" s="72">
        <f>'Рейтинговая таблица организаций'!Z239</f>
        <v>100</v>
      </c>
      <c r="Q239" s="72">
        <f>'Рейтинговая таблица организаций'!AB239</f>
        <v>100</v>
      </c>
      <c r="R239" s="72">
        <f>'Рейтинговая таблица организаций'!AC239</f>
        <v>100</v>
      </c>
      <c r="S239" s="72" t="str">
        <f t="shared" si="125"/>
        <v>1-274</v>
      </c>
      <c r="T239" s="72">
        <f t="shared" si="109"/>
        <v>1</v>
      </c>
      <c r="U239" s="72">
        <f t="shared" si="110"/>
        <v>274</v>
      </c>
      <c r="V239" s="72">
        <f t="shared" si="126"/>
        <v>236</v>
      </c>
      <c r="W239" s="72" t="str">
        <f t="shared" si="127"/>
        <v>Муниципальное бюджетное общеобразовательное учреждение «Октябрьская средняя общеобразовательная школа» Томского района</v>
      </c>
      <c r="X239" s="72">
        <f>'Рейтинговая таблица организаций'!AH239</f>
        <v>0</v>
      </c>
      <c r="Y239" s="72">
        <f>'Рейтинговая таблица организаций'!AI239</f>
        <v>80</v>
      </c>
      <c r="Z239" s="74">
        <f>'Рейтинговая таблица организаций'!AJ239</f>
        <v>100</v>
      </c>
      <c r="AA239" s="72">
        <f>'Рейтинговая таблица организаций'!AK239</f>
        <v>62</v>
      </c>
      <c r="AB239" s="72" t="str">
        <f t="shared" si="128"/>
        <v>201-221</v>
      </c>
      <c r="AC239" s="72">
        <f t="shared" si="111"/>
        <v>201</v>
      </c>
      <c r="AD239" s="72">
        <f t="shared" si="112"/>
        <v>21</v>
      </c>
      <c r="AE239" s="72">
        <f t="shared" si="129"/>
        <v>236</v>
      </c>
      <c r="AF239" s="72" t="str">
        <f t="shared" si="130"/>
        <v>Муниципальное бюджетное общеобразовательное учреждение «Октябрьская средняя общеобразовательная школа» Томского района</v>
      </c>
      <c r="AG239" s="72">
        <f>'Рейтинговая таблица организаций'!AR239</f>
        <v>100</v>
      </c>
      <c r="AH239" s="72">
        <f>'Рейтинговая таблица организаций'!AS239</f>
        <v>100</v>
      </c>
      <c r="AI239" s="72">
        <f>'Рейтинговая таблица организаций'!AT239</f>
        <v>100</v>
      </c>
      <c r="AJ239" s="72">
        <f>'Рейтинговая таблица организаций'!AU239</f>
        <v>100</v>
      </c>
      <c r="AK239" s="72" t="str">
        <f t="shared" si="131"/>
        <v>1-274</v>
      </c>
      <c r="AL239" s="72">
        <f t="shared" si="113"/>
        <v>1</v>
      </c>
      <c r="AM239" s="72">
        <f t="shared" si="114"/>
        <v>274</v>
      </c>
      <c r="AN239" s="72">
        <f>'бланки '!D241</f>
        <v>236</v>
      </c>
      <c r="AO239" s="72" t="str">
        <f t="shared" si="132"/>
        <v>Муниципальное бюджетное общеобразовательное учреждение «Октябрьская средняя общеобразовательная школа» Томского района</v>
      </c>
      <c r="AP239" s="72">
        <f>'Рейтинговая таблица организаций'!BB239</f>
        <v>100</v>
      </c>
      <c r="AQ239" s="72">
        <f>'Рейтинговая таблица организаций'!BC239</f>
        <v>100</v>
      </c>
      <c r="AR239" s="72">
        <f>'Рейтинговая таблица организаций'!BD239</f>
        <v>100</v>
      </c>
      <c r="AS239" s="72">
        <f>'Рейтинговая таблица организаций'!BE239</f>
        <v>100</v>
      </c>
      <c r="AT239" s="72" t="str">
        <f t="shared" si="133"/>
        <v>1-274</v>
      </c>
      <c r="AU239" s="72">
        <f t="shared" si="115"/>
        <v>1</v>
      </c>
      <c r="AV239" s="72">
        <f t="shared" si="116"/>
        <v>274</v>
      </c>
      <c r="AW239" s="75" t="str">
        <f t="shared" si="134"/>
        <v>Томский район</v>
      </c>
      <c r="AX239" s="72">
        <f t="shared" si="135"/>
        <v>236</v>
      </c>
      <c r="AY239" s="72" t="str">
        <f t="shared" si="136"/>
        <v>Муниципальное бюджетное общеобразовательное учреждение «Октябрьская средняя общеобразовательная школа» Томского района</v>
      </c>
      <c r="AZ239" s="72">
        <f>'Рейтинговая таблица организаций'!BF239</f>
        <v>92.4</v>
      </c>
      <c r="BA239" s="72" t="str">
        <f t="shared" si="119"/>
        <v>201-221</v>
      </c>
      <c r="BB239" s="72">
        <f t="shared" si="117"/>
        <v>201</v>
      </c>
      <c r="BC239" s="72">
        <f t="shared" si="118"/>
        <v>21</v>
      </c>
    </row>
    <row r="240" spans="1:55">
      <c r="A240" s="72">
        <f>'бланки '!D242</f>
        <v>237</v>
      </c>
      <c r="B240" s="73" t="str">
        <f>'Рейтинговая таблица организаций'!B240</f>
        <v>Муниципальное бюджетное общеобразовательное учреждение «Кисловская средняя общеобразовательная школа»Томского района</v>
      </c>
      <c r="C240" s="73" t="str">
        <f>'бланки '!A242</f>
        <v>Томский район</v>
      </c>
      <c r="D240" s="72">
        <f>'Рейтинговая таблица организаций'!C240</f>
        <v>394</v>
      </c>
      <c r="E240" s="72">
        <f t="shared" si="120"/>
        <v>237</v>
      </c>
      <c r="F240" s="72" t="str">
        <f t="shared" si="121"/>
        <v>Муниципальное бюджетное общеобразовательное учреждение «Кисловская средняя общеобразовательная школа»Томского района</v>
      </c>
      <c r="G240" s="72">
        <f>'Рейтинговая таблица организаций'!Q240</f>
        <v>100</v>
      </c>
      <c r="H240" s="72">
        <f>'Рейтинговая таблица организаций'!R240</f>
        <v>100</v>
      </c>
      <c r="I240" s="72">
        <f>'Рейтинговая таблица организаций'!S240</f>
        <v>100</v>
      </c>
      <c r="J240" s="72">
        <f>'Рейтинговая таблица организаций'!T240</f>
        <v>100</v>
      </c>
      <c r="K240" s="72" t="str">
        <f t="shared" si="122"/>
        <v>1-274</v>
      </c>
      <c r="L240" s="72">
        <f t="shared" si="107"/>
        <v>1</v>
      </c>
      <c r="M240" s="72">
        <f t="shared" si="108"/>
        <v>274</v>
      </c>
      <c r="N240" s="72">
        <f t="shared" si="123"/>
        <v>237</v>
      </c>
      <c r="O240" s="72" t="str">
        <f t="shared" si="124"/>
        <v>Муниципальное бюджетное общеобразовательное учреждение «Кисловская средняя общеобразовательная школа»Томского района</v>
      </c>
      <c r="P240" s="72">
        <f>'Рейтинговая таблица организаций'!Z240</f>
        <v>100</v>
      </c>
      <c r="Q240" s="72">
        <f>'Рейтинговая таблица организаций'!AB240</f>
        <v>100</v>
      </c>
      <c r="R240" s="72">
        <f>'Рейтинговая таблица организаций'!AC240</f>
        <v>100</v>
      </c>
      <c r="S240" s="72" t="str">
        <f t="shared" si="125"/>
        <v>1-274</v>
      </c>
      <c r="T240" s="72">
        <f t="shared" si="109"/>
        <v>1</v>
      </c>
      <c r="U240" s="72">
        <f t="shared" si="110"/>
        <v>274</v>
      </c>
      <c r="V240" s="72">
        <f t="shared" si="126"/>
        <v>237</v>
      </c>
      <c r="W240" s="72" t="str">
        <f t="shared" si="127"/>
        <v>Муниципальное бюджетное общеобразовательное учреждение «Кисловская средняя общеобразовательная школа»Томского района</v>
      </c>
      <c r="X240" s="72">
        <f>'Рейтинговая таблица организаций'!AH240</f>
        <v>40</v>
      </c>
      <c r="Y240" s="72">
        <f>'Рейтинговая таблица организаций'!AI240</f>
        <v>80</v>
      </c>
      <c r="Z240" s="74">
        <f>'Рейтинговая таблица организаций'!AJ240</f>
        <v>100</v>
      </c>
      <c r="AA240" s="72">
        <f>'Рейтинговая таблица организаций'!AK240</f>
        <v>74</v>
      </c>
      <c r="AB240" s="72" t="str">
        <f t="shared" si="128"/>
        <v>108-122</v>
      </c>
      <c r="AC240" s="72">
        <f t="shared" si="111"/>
        <v>108</v>
      </c>
      <c r="AD240" s="72">
        <f t="shared" si="112"/>
        <v>15</v>
      </c>
      <c r="AE240" s="72">
        <f t="shared" si="129"/>
        <v>237</v>
      </c>
      <c r="AF240" s="72" t="str">
        <f t="shared" si="130"/>
        <v>Муниципальное бюджетное общеобразовательное учреждение «Кисловская средняя общеобразовательная школа»Томского района</v>
      </c>
      <c r="AG240" s="72">
        <f>'Рейтинговая таблица организаций'!AR240</f>
        <v>100</v>
      </c>
      <c r="AH240" s="72">
        <f>'Рейтинговая таблица организаций'!AS240</f>
        <v>100</v>
      </c>
      <c r="AI240" s="72">
        <f>'Рейтинговая таблица организаций'!AT240</f>
        <v>100</v>
      </c>
      <c r="AJ240" s="72">
        <f>'Рейтинговая таблица организаций'!AU240</f>
        <v>100</v>
      </c>
      <c r="AK240" s="72" t="str">
        <f t="shared" si="131"/>
        <v>1-274</v>
      </c>
      <c r="AL240" s="72">
        <f t="shared" si="113"/>
        <v>1</v>
      </c>
      <c r="AM240" s="72">
        <f t="shared" si="114"/>
        <v>274</v>
      </c>
      <c r="AN240" s="72">
        <f>'бланки '!D242</f>
        <v>237</v>
      </c>
      <c r="AO240" s="72" t="str">
        <f t="shared" si="132"/>
        <v>Муниципальное бюджетное общеобразовательное учреждение «Кисловская средняя общеобразовательная школа»Томского района</v>
      </c>
      <c r="AP240" s="72">
        <f>'Рейтинговая таблица организаций'!BB240</f>
        <v>100</v>
      </c>
      <c r="AQ240" s="72">
        <f>'Рейтинговая таблица организаций'!BC240</f>
        <v>100</v>
      </c>
      <c r="AR240" s="72">
        <f>'Рейтинговая таблица организаций'!BD240</f>
        <v>100</v>
      </c>
      <c r="AS240" s="72">
        <f>'Рейтинговая таблица организаций'!BE240</f>
        <v>100</v>
      </c>
      <c r="AT240" s="72" t="str">
        <f t="shared" si="133"/>
        <v>1-274</v>
      </c>
      <c r="AU240" s="72">
        <f t="shared" si="115"/>
        <v>1</v>
      </c>
      <c r="AV240" s="72">
        <f t="shared" si="116"/>
        <v>274</v>
      </c>
      <c r="AW240" s="75" t="str">
        <f t="shared" si="134"/>
        <v>Томский район</v>
      </c>
      <c r="AX240" s="72">
        <f t="shared" si="135"/>
        <v>237</v>
      </c>
      <c r="AY240" s="72" t="str">
        <f t="shared" si="136"/>
        <v>Муниципальное бюджетное общеобразовательное учреждение «Кисловская средняя общеобразовательная школа»Томского района</v>
      </c>
      <c r="AZ240" s="72">
        <f>'Рейтинговая таблица организаций'!BF240</f>
        <v>94.8</v>
      </c>
      <c r="BA240" s="72" t="str">
        <f t="shared" si="119"/>
        <v>108-122</v>
      </c>
      <c r="BB240" s="72">
        <f t="shared" si="117"/>
        <v>108</v>
      </c>
      <c r="BC240" s="72">
        <f t="shared" si="118"/>
        <v>15</v>
      </c>
    </row>
    <row r="241" spans="1:55">
      <c r="A241" s="72">
        <f>'бланки '!D243</f>
        <v>238</v>
      </c>
      <c r="B241" s="73" t="str">
        <f>'Рейтинговая таблица организаций'!B241</f>
        <v>Муниципальное бюджетное общеобразовательное учреждение "Начальная общеобразовательная школа мкр. "Южные Ворота" Томского района</v>
      </c>
      <c r="C241" s="73" t="str">
        <f>'бланки '!A243</f>
        <v>Томский район</v>
      </c>
      <c r="D241" s="72">
        <f>'Рейтинговая таблица организаций'!C241</f>
        <v>3</v>
      </c>
      <c r="E241" s="72">
        <f t="shared" si="120"/>
        <v>238</v>
      </c>
      <c r="F241" s="72" t="str">
        <f t="shared" si="121"/>
        <v>Муниципальное бюджетное общеобразовательное учреждение "Начальная общеобразовательная школа мкр. "Южные Ворота" Томского района</v>
      </c>
      <c r="G241" s="72">
        <f>'Рейтинговая таблица организаций'!Q241</f>
        <v>100</v>
      </c>
      <c r="H241" s="72">
        <f>'Рейтинговая таблица организаций'!R241</f>
        <v>100</v>
      </c>
      <c r="I241" s="72">
        <f>'Рейтинговая таблица организаций'!S241</f>
        <v>100</v>
      </c>
      <c r="J241" s="72">
        <f>'Рейтинговая таблица организаций'!T241</f>
        <v>100</v>
      </c>
      <c r="K241" s="72" t="str">
        <f t="shared" si="122"/>
        <v>1-274</v>
      </c>
      <c r="L241" s="72">
        <f t="shared" si="107"/>
        <v>1</v>
      </c>
      <c r="M241" s="72">
        <f t="shared" si="108"/>
        <v>274</v>
      </c>
      <c r="N241" s="72">
        <f t="shared" si="123"/>
        <v>238</v>
      </c>
      <c r="O241" s="72" t="str">
        <f t="shared" si="124"/>
        <v>Муниципальное бюджетное общеобразовательное учреждение "Начальная общеобразовательная школа мкр. "Южные Ворота" Томского района</v>
      </c>
      <c r="P241" s="72">
        <f>'Рейтинговая таблица организаций'!Z241</f>
        <v>100</v>
      </c>
      <c r="Q241" s="72">
        <f>'Рейтинговая таблица организаций'!AB241</f>
        <v>100</v>
      </c>
      <c r="R241" s="72">
        <f>'Рейтинговая таблица организаций'!AC241</f>
        <v>100</v>
      </c>
      <c r="S241" s="72" t="str">
        <f t="shared" si="125"/>
        <v>1-274</v>
      </c>
      <c r="T241" s="72">
        <f t="shared" si="109"/>
        <v>1</v>
      </c>
      <c r="U241" s="72">
        <f t="shared" si="110"/>
        <v>274</v>
      </c>
      <c r="V241" s="72">
        <f t="shared" si="126"/>
        <v>238</v>
      </c>
      <c r="W241" s="72" t="str">
        <f t="shared" si="127"/>
        <v>Муниципальное бюджетное общеобразовательное учреждение "Начальная общеобразовательная школа мкр. "Южные Ворота" Томского района</v>
      </c>
      <c r="X241" s="72">
        <f>'Рейтинговая таблица организаций'!AH241</f>
        <v>100</v>
      </c>
      <c r="Y241" s="72">
        <f>'Рейтинговая таблица организаций'!AI241</f>
        <v>80</v>
      </c>
      <c r="Z241" s="74">
        <f>'Рейтинговая таблица организаций'!AJ241</f>
        <v>100</v>
      </c>
      <c r="AA241" s="72">
        <f>'Рейтинговая таблица организаций'!AK241</f>
        <v>92</v>
      </c>
      <c r="AB241" s="72" t="str">
        <f t="shared" si="128"/>
        <v>26-32</v>
      </c>
      <c r="AC241" s="72">
        <f t="shared" si="111"/>
        <v>26</v>
      </c>
      <c r="AD241" s="72">
        <f t="shared" si="112"/>
        <v>7</v>
      </c>
      <c r="AE241" s="72">
        <f t="shared" si="129"/>
        <v>238</v>
      </c>
      <c r="AF241" s="72" t="str">
        <f t="shared" si="130"/>
        <v>Муниципальное бюджетное общеобразовательное учреждение "Начальная общеобразовательная школа мкр. "Южные Ворота" Томского района</v>
      </c>
      <c r="AG241" s="72">
        <f>'Рейтинговая таблица организаций'!AR241</f>
        <v>100</v>
      </c>
      <c r="AH241" s="72">
        <f>'Рейтинговая таблица организаций'!AS241</f>
        <v>100</v>
      </c>
      <c r="AI241" s="72">
        <f>'Рейтинговая таблица организаций'!AT241</f>
        <v>100</v>
      </c>
      <c r="AJ241" s="72">
        <f>'Рейтинговая таблица организаций'!AU241</f>
        <v>100</v>
      </c>
      <c r="AK241" s="72" t="str">
        <f t="shared" si="131"/>
        <v>1-274</v>
      </c>
      <c r="AL241" s="72">
        <f t="shared" si="113"/>
        <v>1</v>
      </c>
      <c r="AM241" s="72">
        <f t="shared" si="114"/>
        <v>274</v>
      </c>
      <c r="AN241" s="72">
        <f>'бланки '!D243</f>
        <v>238</v>
      </c>
      <c r="AO241" s="72" t="str">
        <f t="shared" si="132"/>
        <v>Муниципальное бюджетное общеобразовательное учреждение "Начальная общеобразовательная школа мкр. "Южные Ворота" Томского района</v>
      </c>
      <c r="AP241" s="72">
        <f>'Рейтинговая таблица организаций'!BB241</f>
        <v>100</v>
      </c>
      <c r="AQ241" s="72">
        <f>'Рейтинговая таблица организаций'!BC241</f>
        <v>100</v>
      </c>
      <c r="AR241" s="72">
        <f>'Рейтинговая таблица организаций'!BD241</f>
        <v>100</v>
      </c>
      <c r="AS241" s="72">
        <f>'Рейтинговая таблица организаций'!BE241</f>
        <v>100</v>
      </c>
      <c r="AT241" s="72" t="str">
        <f t="shared" si="133"/>
        <v>1-274</v>
      </c>
      <c r="AU241" s="72">
        <f t="shared" si="115"/>
        <v>1</v>
      </c>
      <c r="AV241" s="72">
        <f t="shared" si="116"/>
        <v>274</v>
      </c>
      <c r="AW241" s="75" t="str">
        <f t="shared" si="134"/>
        <v>Томский район</v>
      </c>
      <c r="AX241" s="72">
        <f t="shared" si="135"/>
        <v>238</v>
      </c>
      <c r="AY241" s="72" t="str">
        <f t="shared" si="136"/>
        <v>Муниципальное бюджетное общеобразовательное учреждение "Начальная общеобразовательная школа мкр. "Южные Ворота" Томского района</v>
      </c>
      <c r="AZ241" s="72">
        <f>'Рейтинговая таблица организаций'!BF241</f>
        <v>98.4</v>
      </c>
      <c r="BA241" s="72" t="str">
        <f t="shared" si="119"/>
        <v>26-32</v>
      </c>
      <c r="BB241" s="72">
        <f t="shared" si="117"/>
        <v>26</v>
      </c>
      <c r="BC241" s="72">
        <f t="shared" si="118"/>
        <v>7</v>
      </c>
    </row>
    <row r="242" spans="1:55">
      <c r="A242" s="72">
        <f>'бланки '!D244</f>
        <v>239</v>
      </c>
      <c r="B242" s="73" t="str">
        <f>'Рейтинговая таблица организаций'!B242</f>
        <v>Муниципальное бюджетное общеобразовательное учреждение «Халдеевская основная общеобразовательная школа» Томского района</v>
      </c>
      <c r="C242" s="73" t="str">
        <f>'бланки '!A244</f>
        <v>Томский район</v>
      </c>
      <c r="D242" s="72">
        <f>'Рейтинговая таблица организаций'!C242</f>
        <v>21</v>
      </c>
      <c r="E242" s="72">
        <f t="shared" si="120"/>
        <v>239</v>
      </c>
      <c r="F242" s="72" t="str">
        <f t="shared" si="121"/>
        <v>Муниципальное бюджетное общеобразовательное учреждение «Халдеевская основная общеобразовательная школа» Томского района</v>
      </c>
      <c r="G242" s="72">
        <f>'Рейтинговая таблица организаций'!Q242</f>
        <v>100</v>
      </c>
      <c r="H242" s="72">
        <f>'Рейтинговая таблица организаций'!R242</f>
        <v>100</v>
      </c>
      <c r="I242" s="72">
        <f>'Рейтинговая таблица организаций'!S242</f>
        <v>100</v>
      </c>
      <c r="J242" s="72">
        <f>'Рейтинговая таблица организаций'!T242</f>
        <v>100</v>
      </c>
      <c r="K242" s="72" t="str">
        <f t="shared" si="122"/>
        <v>1-274</v>
      </c>
      <c r="L242" s="72">
        <f t="shared" si="107"/>
        <v>1</v>
      </c>
      <c r="M242" s="72">
        <f t="shared" si="108"/>
        <v>274</v>
      </c>
      <c r="N242" s="72">
        <f t="shared" si="123"/>
        <v>239</v>
      </c>
      <c r="O242" s="72" t="str">
        <f t="shared" si="124"/>
        <v>Муниципальное бюджетное общеобразовательное учреждение «Халдеевская основная общеобразовательная школа» Томского района</v>
      </c>
      <c r="P242" s="72">
        <f>'Рейтинговая таблица организаций'!Z242</f>
        <v>100</v>
      </c>
      <c r="Q242" s="72">
        <f>'Рейтинговая таблица организаций'!AB242</f>
        <v>100</v>
      </c>
      <c r="R242" s="72">
        <f>'Рейтинговая таблица организаций'!AC242</f>
        <v>100</v>
      </c>
      <c r="S242" s="72" t="str">
        <f t="shared" si="125"/>
        <v>1-274</v>
      </c>
      <c r="T242" s="72">
        <f t="shared" si="109"/>
        <v>1</v>
      </c>
      <c r="U242" s="72">
        <f t="shared" si="110"/>
        <v>274</v>
      </c>
      <c r="V242" s="72">
        <f t="shared" si="126"/>
        <v>239</v>
      </c>
      <c r="W242" s="72" t="str">
        <f t="shared" si="127"/>
        <v>Муниципальное бюджетное общеобразовательное учреждение «Халдеевская основная общеобразовательная школа» Томского района</v>
      </c>
      <c r="X242" s="72">
        <f>'Рейтинговая таблица организаций'!AH242</f>
        <v>0</v>
      </c>
      <c r="Y242" s="72">
        <f>'Рейтинговая таблица организаций'!AI242</f>
        <v>60</v>
      </c>
      <c r="Z242" s="74">
        <f>'Рейтинговая таблица организаций'!AJ242</f>
        <v>100</v>
      </c>
      <c r="AA242" s="72">
        <f>'Рейтинговая таблица организаций'!AK242</f>
        <v>54</v>
      </c>
      <c r="AB242" s="72" t="str">
        <f t="shared" si="128"/>
        <v>246-265</v>
      </c>
      <c r="AC242" s="72">
        <f t="shared" si="111"/>
        <v>246</v>
      </c>
      <c r="AD242" s="72">
        <f t="shared" si="112"/>
        <v>20</v>
      </c>
      <c r="AE242" s="72">
        <f t="shared" si="129"/>
        <v>239</v>
      </c>
      <c r="AF242" s="72" t="str">
        <f t="shared" si="130"/>
        <v>Муниципальное бюджетное общеобразовательное учреждение «Халдеевская основная общеобразовательная школа» Томского района</v>
      </c>
      <c r="AG242" s="72">
        <f>'Рейтинговая таблица организаций'!AR242</f>
        <v>100</v>
      </c>
      <c r="AH242" s="72">
        <f>'Рейтинговая таблица организаций'!AS242</f>
        <v>100</v>
      </c>
      <c r="AI242" s="72">
        <f>'Рейтинговая таблица организаций'!AT242</f>
        <v>100</v>
      </c>
      <c r="AJ242" s="72">
        <f>'Рейтинговая таблица организаций'!AU242</f>
        <v>100</v>
      </c>
      <c r="AK242" s="72" t="str">
        <f t="shared" si="131"/>
        <v>1-274</v>
      </c>
      <c r="AL242" s="72">
        <f t="shared" si="113"/>
        <v>1</v>
      </c>
      <c r="AM242" s="72">
        <f t="shared" si="114"/>
        <v>274</v>
      </c>
      <c r="AN242" s="72">
        <f>'бланки '!D244</f>
        <v>239</v>
      </c>
      <c r="AO242" s="72" t="str">
        <f t="shared" si="132"/>
        <v>Муниципальное бюджетное общеобразовательное учреждение «Халдеевская основная общеобразовательная школа» Томского района</v>
      </c>
      <c r="AP242" s="72">
        <f>'Рейтинговая таблица организаций'!BB242</f>
        <v>100</v>
      </c>
      <c r="AQ242" s="72">
        <f>'Рейтинговая таблица организаций'!BC242</f>
        <v>100</v>
      </c>
      <c r="AR242" s="72">
        <f>'Рейтинговая таблица организаций'!BD242</f>
        <v>100</v>
      </c>
      <c r="AS242" s="72">
        <f>'Рейтинговая таблица организаций'!BE242</f>
        <v>100</v>
      </c>
      <c r="AT242" s="72" t="str">
        <f t="shared" si="133"/>
        <v>1-274</v>
      </c>
      <c r="AU242" s="72">
        <f t="shared" si="115"/>
        <v>1</v>
      </c>
      <c r="AV242" s="72">
        <f t="shared" si="116"/>
        <v>274</v>
      </c>
      <c r="AW242" s="75" t="str">
        <f t="shared" si="134"/>
        <v>Томский район</v>
      </c>
      <c r="AX242" s="72">
        <f t="shared" si="135"/>
        <v>239</v>
      </c>
      <c r="AY242" s="72" t="str">
        <f t="shared" si="136"/>
        <v>Муниципальное бюджетное общеобразовательное учреждение «Халдеевская основная общеобразовательная школа» Томского района</v>
      </c>
      <c r="AZ242" s="72">
        <f>'Рейтинговая таблица организаций'!BF242</f>
        <v>90.8</v>
      </c>
      <c r="BA242" s="72" t="str">
        <f t="shared" si="119"/>
        <v>246-265</v>
      </c>
      <c r="BB242" s="72">
        <f t="shared" si="117"/>
        <v>246</v>
      </c>
      <c r="BC242" s="72">
        <f t="shared" si="118"/>
        <v>20</v>
      </c>
    </row>
    <row r="243" spans="1:55">
      <c r="A243" s="72">
        <f>'бланки '!D245</f>
        <v>240</v>
      </c>
      <c r="B243" s="73" t="str">
        <f>'Рейтинговая таблица организаций'!B243</f>
        <v>Муниципальное бюджетное общеобразовательное учреждение «Нелюбинская средняя общеобразовательная школа» Томского района</v>
      </c>
      <c r="C243" s="73" t="str">
        <f>'бланки '!A245</f>
        <v>Томский район</v>
      </c>
      <c r="D243" s="72">
        <f>'Рейтинговая таблица организаций'!C243</f>
        <v>91</v>
      </c>
      <c r="E243" s="72">
        <f t="shared" si="120"/>
        <v>240</v>
      </c>
      <c r="F243" s="72" t="str">
        <f t="shared" si="121"/>
        <v>Муниципальное бюджетное общеобразовательное учреждение «Нелюбинская средняя общеобразовательная школа» Томского района</v>
      </c>
      <c r="G243" s="72">
        <f>'Рейтинговая таблица организаций'!Q243</f>
        <v>100</v>
      </c>
      <c r="H243" s="72">
        <f>'Рейтинговая таблица организаций'!R243</f>
        <v>100</v>
      </c>
      <c r="I243" s="72">
        <f>'Рейтинговая таблица организаций'!S243</f>
        <v>100</v>
      </c>
      <c r="J243" s="72">
        <f>'Рейтинговая таблица организаций'!T243</f>
        <v>100</v>
      </c>
      <c r="K243" s="72" t="str">
        <f t="shared" si="122"/>
        <v>1-274</v>
      </c>
      <c r="L243" s="72">
        <f t="shared" si="107"/>
        <v>1</v>
      </c>
      <c r="M243" s="72">
        <f t="shared" si="108"/>
        <v>274</v>
      </c>
      <c r="N243" s="72">
        <f t="shared" si="123"/>
        <v>240</v>
      </c>
      <c r="O243" s="72" t="str">
        <f t="shared" si="124"/>
        <v>Муниципальное бюджетное общеобразовательное учреждение «Нелюбинская средняя общеобразовательная школа» Томского района</v>
      </c>
      <c r="P243" s="72">
        <f>'Рейтинговая таблица организаций'!Z243</f>
        <v>100</v>
      </c>
      <c r="Q243" s="72">
        <f>'Рейтинговая таблица организаций'!AB243</f>
        <v>100</v>
      </c>
      <c r="R243" s="72">
        <f>'Рейтинговая таблица организаций'!AC243</f>
        <v>100</v>
      </c>
      <c r="S243" s="72" t="str">
        <f t="shared" si="125"/>
        <v>1-274</v>
      </c>
      <c r="T243" s="72">
        <f t="shared" si="109"/>
        <v>1</v>
      </c>
      <c r="U243" s="72">
        <f t="shared" si="110"/>
        <v>274</v>
      </c>
      <c r="V243" s="72">
        <f t="shared" si="126"/>
        <v>240</v>
      </c>
      <c r="W243" s="72" t="str">
        <f t="shared" si="127"/>
        <v>Муниципальное бюджетное общеобразовательное учреждение «Нелюбинская средняя общеобразовательная школа» Томского района</v>
      </c>
      <c r="X243" s="72">
        <f>'Рейтинговая таблица организаций'!AH243</f>
        <v>0</v>
      </c>
      <c r="Y243" s="72">
        <f>'Рейтинговая таблица организаций'!AI243</f>
        <v>60</v>
      </c>
      <c r="Z243" s="74">
        <f>'Рейтинговая таблица организаций'!AJ243</f>
        <v>100</v>
      </c>
      <c r="AA243" s="72">
        <f>'Рейтинговая таблица организаций'!AK243</f>
        <v>54</v>
      </c>
      <c r="AB243" s="72" t="str">
        <f t="shared" si="128"/>
        <v>246-265</v>
      </c>
      <c r="AC243" s="72">
        <f t="shared" si="111"/>
        <v>246</v>
      </c>
      <c r="AD243" s="72">
        <f t="shared" si="112"/>
        <v>20</v>
      </c>
      <c r="AE243" s="72">
        <f t="shared" si="129"/>
        <v>240</v>
      </c>
      <c r="AF243" s="72" t="str">
        <f t="shared" si="130"/>
        <v>Муниципальное бюджетное общеобразовательное учреждение «Нелюбинская средняя общеобразовательная школа» Томского района</v>
      </c>
      <c r="AG243" s="72">
        <f>'Рейтинговая таблица организаций'!AR243</f>
        <v>100</v>
      </c>
      <c r="AH243" s="72">
        <f>'Рейтинговая таблица организаций'!AS243</f>
        <v>100</v>
      </c>
      <c r="AI243" s="72">
        <f>'Рейтинговая таблица организаций'!AT243</f>
        <v>100</v>
      </c>
      <c r="AJ243" s="72">
        <f>'Рейтинговая таблица организаций'!AU243</f>
        <v>100</v>
      </c>
      <c r="AK243" s="72" t="str">
        <f t="shared" si="131"/>
        <v>1-274</v>
      </c>
      <c r="AL243" s="72">
        <f t="shared" si="113"/>
        <v>1</v>
      </c>
      <c r="AM243" s="72">
        <f t="shared" si="114"/>
        <v>274</v>
      </c>
      <c r="AN243" s="72">
        <f>'бланки '!D245</f>
        <v>240</v>
      </c>
      <c r="AO243" s="72" t="str">
        <f t="shared" si="132"/>
        <v>Муниципальное бюджетное общеобразовательное учреждение «Нелюбинская средняя общеобразовательная школа» Томского района</v>
      </c>
      <c r="AP243" s="72">
        <f>'Рейтинговая таблица организаций'!BB243</f>
        <v>100</v>
      </c>
      <c r="AQ243" s="72">
        <f>'Рейтинговая таблица организаций'!BC243</f>
        <v>100</v>
      </c>
      <c r="AR243" s="72">
        <f>'Рейтинговая таблица организаций'!BD243</f>
        <v>100</v>
      </c>
      <c r="AS243" s="72">
        <f>'Рейтинговая таблица организаций'!BE243</f>
        <v>100</v>
      </c>
      <c r="AT243" s="72" t="str">
        <f t="shared" si="133"/>
        <v>1-274</v>
      </c>
      <c r="AU243" s="72">
        <f t="shared" si="115"/>
        <v>1</v>
      </c>
      <c r="AV243" s="72">
        <f t="shared" si="116"/>
        <v>274</v>
      </c>
      <c r="AW243" s="75" t="str">
        <f t="shared" si="134"/>
        <v>Томский район</v>
      </c>
      <c r="AX243" s="72">
        <f t="shared" si="135"/>
        <v>240</v>
      </c>
      <c r="AY243" s="72" t="str">
        <f t="shared" si="136"/>
        <v>Муниципальное бюджетное общеобразовательное учреждение «Нелюбинская средняя общеобразовательная школа» Томского района</v>
      </c>
      <c r="AZ243" s="72">
        <f>'Рейтинговая таблица организаций'!BF243</f>
        <v>90.8</v>
      </c>
      <c r="BA243" s="72" t="str">
        <f t="shared" si="119"/>
        <v>246-265</v>
      </c>
      <c r="BB243" s="72">
        <f t="shared" si="117"/>
        <v>246</v>
      </c>
      <c r="BC243" s="72">
        <f t="shared" si="118"/>
        <v>20</v>
      </c>
    </row>
    <row r="244" spans="1:55">
      <c r="A244" s="72">
        <f>'бланки '!D246</f>
        <v>241</v>
      </c>
      <c r="B244" s="73" t="str">
        <f>'Рейтинговая таблица организаций'!B244</f>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C244" s="73" t="str">
        <f>'бланки '!A246</f>
        <v>Томский район</v>
      </c>
      <c r="D244" s="72">
        <f>'Рейтинговая таблица организаций'!C244</f>
        <v>45</v>
      </c>
      <c r="E244" s="72">
        <f t="shared" si="120"/>
        <v>241</v>
      </c>
      <c r="F244" s="72" t="str">
        <f t="shared" si="121"/>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G244" s="72">
        <f>'Рейтинговая таблица организаций'!Q244</f>
        <v>100</v>
      </c>
      <c r="H244" s="72">
        <f>'Рейтинговая таблица организаций'!R244</f>
        <v>100</v>
      </c>
      <c r="I244" s="72">
        <f>'Рейтинговая таблица организаций'!S244</f>
        <v>100</v>
      </c>
      <c r="J244" s="72">
        <f>'Рейтинговая таблица организаций'!T244</f>
        <v>100</v>
      </c>
      <c r="K244" s="72" t="str">
        <f t="shared" si="122"/>
        <v>1-274</v>
      </c>
      <c r="L244" s="72">
        <f t="shared" si="107"/>
        <v>1</v>
      </c>
      <c r="M244" s="72">
        <f t="shared" si="108"/>
        <v>274</v>
      </c>
      <c r="N244" s="72">
        <f t="shared" si="123"/>
        <v>241</v>
      </c>
      <c r="O244" s="72" t="str">
        <f t="shared" si="124"/>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P244" s="72">
        <f>'Рейтинговая таблица организаций'!Z244</f>
        <v>100</v>
      </c>
      <c r="Q244" s="72">
        <f>'Рейтинговая таблица организаций'!AB244</f>
        <v>100</v>
      </c>
      <c r="R244" s="72">
        <f>'Рейтинговая таблица организаций'!AC244</f>
        <v>100</v>
      </c>
      <c r="S244" s="72" t="str">
        <f t="shared" si="125"/>
        <v>1-274</v>
      </c>
      <c r="T244" s="72">
        <f t="shared" si="109"/>
        <v>1</v>
      </c>
      <c r="U244" s="72">
        <f t="shared" si="110"/>
        <v>274</v>
      </c>
      <c r="V244" s="72">
        <f t="shared" si="126"/>
        <v>241</v>
      </c>
      <c r="W244" s="72" t="str">
        <f t="shared" si="127"/>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X244" s="72">
        <f>'Рейтинговая таблица организаций'!AH244</f>
        <v>0</v>
      </c>
      <c r="Y244" s="72">
        <f>'Рейтинговая таблица организаций'!AI244</f>
        <v>80</v>
      </c>
      <c r="Z244" s="74">
        <f>'Рейтинговая таблица организаций'!AJ244</f>
        <v>100</v>
      </c>
      <c r="AA244" s="72">
        <f>'Рейтинговая таблица организаций'!AK244</f>
        <v>62</v>
      </c>
      <c r="AB244" s="72" t="str">
        <f t="shared" si="128"/>
        <v>201-221</v>
      </c>
      <c r="AC244" s="72">
        <f t="shared" si="111"/>
        <v>201</v>
      </c>
      <c r="AD244" s="72">
        <f t="shared" si="112"/>
        <v>21</v>
      </c>
      <c r="AE244" s="72">
        <f t="shared" si="129"/>
        <v>241</v>
      </c>
      <c r="AF244" s="72" t="str">
        <f t="shared" si="130"/>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AG244" s="72">
        <f>'Рейтинговая таблица организаций'!AR244</f>
        <v>100</v>
      </c>
      <c r="AH244" s="72">
        <f>'Рейтинговая таблица организаций'!AS244</f>
        <v>100</v>
      </c>
      <c r="AI244" s="72">
        <f>'Рейтинговая таблица организаций'!AT244</f>
        <v>100</v>
      </c>
      <c r="AJ244" s="72">
        <f>'Рейтинговая таблица организаций'!AU244</f>
        <v>100</v>
      </c>
      <c r="AK244" s="72" t="str">
        <f t="shared" si="131"/>
        <v>1-274</v>
      </c>
      <c r="AL244" s="72">
        <f t="shared" si="113"/>
        <v>1</v>
      </c>
      <c r="AM244" s="72">
        <f t="shared" si="114"/>
        <v>274</v>
      </c>
      <c r="AN244" s="72">
        <f>'бланки '!D246</f>
        <v>241</v>
      </c>
      <c r="AO244" s="72" t="str">
        <f t="shared" si="132"/>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AP244" s="72">
        <f>'Рейтинговая таблица организаций'!BB244</f>
        <v>100</v>
      </c>
      <c r="AQ244" s="72">
        <f>'Рейтинговая таблица организаций'!BC244</f>
        <v>100</v>
      </c>
      <c r="AR244" s="72">
        <f>'Рейтинговая таблица организаций'!BD244</f>
        <v>100</v>
      </c>
      <c r="AS244" s="72">
        <f>'Рейтинговая таблица организаций'!BE244</f>
        <v>100</v>
      </c>
      <c r="AT244" s="72" t="str">
        <f t="shared" si="133"/>
        <v>1-274</v>
      </c>
      <c r="AU244" s="72">
        <f t="shared" si="115"/>
        <v>1</v>
      </c>
      <c r="AV244" s="72">
        <f t="shared" si="116"/>
        <v>274</v>
      </c>
      <c r="AW244" s="75" t="str">
        <f t="shared" si="134"/>
        <v>Томский район</v>
      </c>
      <c r="AX244" s="72">
        <f t="shared" si="135"/>
        <v>241</v>
      </c>
      <c r="AY244" s="72" t="str">
        <f t="shared" si="136"/>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AZ244" s="72">
        <f>'Рейтинговая таблица организаций'!BF244</f>
        <v>92.4</v>
      </c>
      <c r="BA244" s="72" t="str">
        <f t="shared" si="119"/>
        <v>201-221</v>
      </c>
      <c r="BB244" s="72">
        <f t="shared" si="117"/>
        <v>201</v>
      </c>
      <c r="BC244" s="72">
        <f t="shared" si="118"/>
        <v>21</v>
      </c>
    </row>
    <row r="245" spans="1:55">
      <c r="A245" s="72">
        <f>'бланки '!D247</f>
        <v>242</v>
      </c>
      <c r="B245" s="73" t="str">
        <f>'Рейтинговая таблица организаций'!B245</f>
        <v>Муниципальное автономное общеобразовательное учреждение «Зональненская средняя общеобразовательная школа» Томского района</v>
      </c>
      <c r="C245" s="73" t="str">
        <f>'бланки '!A247</f>
        <v>Томский район</v>
      </c>
      <c r="D245" s="72">
        <f>'Рейтинговая таблица организаций'!C245</f>
        <v>600</v>
      </c>
      <c r="E245" s="72">
        <f t="shared" si="120"/>
        <v>242</v>
      </c>
      <c r="F245" s="72" t="str">
        <f t="shared" si="121"/>
        <v>Муниципальное автономное общеобразовательное учреждение «Зональненская средняя общеобразовательная школа» Томского района</v>
      </c>
      <c r="G245" s="72">
        <f>'Рейтинговая таблица организаций'!Q245</f>
        <v>100</v>
      </c>
      <c r="H245" s="72">
        <f>'Рейтинговая таблица организаций'!R245</f>
        <v>100</v>
      </c>
      <c r="I245" s="72">
        <f>'Рейтинговая таблица организаций'!S245</f>
        <v>100</v>
      </c>
      <c r="J245" s="72">
        <f>'Рейтинговая таблица организаций'!T245</f>
        <v>100</v>
      </c>
      <c r="K245" s="72" t="str">
        <f t="shared" si="122"/>
        <v>1-274</v>
      </c>
      <c r="L245" s="72">
        <f t="shared" si="107"/>
        <v>1</v>
      </c>
      <c r="M245" s="72">
        <f t="shared" si="108"/>
        <v>274</v>
      </c>
      <c r="N245" s="72">
        <f t="shared" si="123"/>
        <v>242</v>
      </c>
      <c r="O245" s="72" t="str">
        <f t="shared" si="124"/>
        <v>Муниципальное автономное общеобразовательное учреждение «Зональненская средняя общеобразовательная школа» Томского района</v>
      </c>
      <c r="P245" s="72">
        <f>'Рейтинговая таблица организаций'!Z245</f>
        <v>100</v>
      </c>
      <c r="Q245" s="72">
        <f>'Рейтинговая таблица организаций'!AB245</f>
        <v>100</v>
      </c>
      <c r="R245" s="72">
        <f>'Рейтинговая таблица организаций'!AC245</f>
        <v>100</v>
      </c>
      <c r="S245" s="72" t="str">
        <f t="shared" si="125"/>
        <v>1-274</v>
      </c>
      <c r="T245" s="72">
        <f t="shared" si="109"/>
        <v>1</v>
      </c>
      <c r="U245" s="72">
        <f t="shared" si="110"/>
        <v>274</v>
      </c>
      <c r="V245" s="72">
        <f t="shared" si="126"/>
        <v>242</v>
      </c>
      <c r="W245" s="72" t="str">
        <f t="shared" si="127"/>
        <v>Муниципальное автономное общеобразовательное учреждение «Зональненская средняя общеобразовательная школа» Томского района</v>
      </c>
      <c r="X245" s="72">
        <f>'Рейтинговая таблица организаций'!AH245</f>
        <v>0</v>
      </c>
      <c r="Y245" s="72">
        <f>'Рейтинговая таблица организаций'!AI245</f>
        <v>100</v>
      </c>
      <c r="Z245" s="74">
        <f>'Рейтинговая таблица организаций'!AJ245</f>
        <v>100</v>
      </c>
      <c r="AA245" s="72">
        <f>'Рейтинговая таблица организаций'!AK245</f>
        <v>70</v>
      </c>
      <c r="AB245" s="72" t="str">
        <f t="shared" si="128"/>
        <v>129-146</v>
      </c>
      <c r="AC245" s="72">
        <f t="shared" si="111"/>
        <v>129</v>
      </c>
      <c r="AD245" s="72">
        <f t="shared" si="112"/>
        <v>18</v>
      </c>
      <c r="AE245" s="72">
        <f t="shared" si="129"/>
        <v>242</v>
      </c>
      <c r="AF245" s="72" t="str">
        <f t="shared" si="130"/>
        <v>Муниципальное автономное общеобразовательное учреждение «Зональненская средняя общеобразовательная школа» Томского района</v>
      </c>
      <c r="AG245" s="72">
        <f>'Рейтинговая таблица организаций'!AR245</f>
        <v>100</v>
      </c>
      <c r="AH245" s="72">
        <f>'Рейтинговая таблица организаций'!AS245</f>
        <v>100</v>
      </c>
      <c r="AI245" s="72">
        <f>'Рейтинговая таблица организаций'!AT245</f>
        <v>100</v>
      </c>
      <c r="AJ245" s="72">
        <f>'Рейтинговая таблица организаций'!AU245</f>
        <v>100</v>
      </c>
      <c r="AK245" s="72" t="str">
        <f t="shared" si="131"/>
        <v>1-274</v>
      </c>
      <c r="AL245" s="72">
        <f t="shared" si="113"/>
        <v>1</v>
      </c>
      <c r="AM245" s="72">
        <f t="shared" si="114"/>
        <v>274</v>
      </c>
      <c r="AN245" s="72">
        <f>'бланки '!D247</f>
        <v>242</v>
      </c>
      <c r="AO245" s="72" t="str">
        <f t="shared" si="132"/>
        <v>Муниципальное автономное общеобразовательное учреждение «Зональненская средняя общеобразовательная школа» Томского района</v>
      </c>
      <c r="AP245" s="72">
        <f>'Рейтинговая таблица организаций'!BB245</f>
        <v>100</v>
      </c>
      <c r="AQ245" s="72">
        <f>'Рейтинговая таблица организаций'!BC245</f>
        <v>100</v>
      </c>
      <c r="AR245" s="72">
        <f>'Рейтинговая таблица организаций'!BD245</f>
        <v>100</v>
      </c>
      <c r="AS245" s="72">
        <f>'Рейтинговая таблица организаций'!BE245</f>
        <v>100</v>
      </c>
      <c r="AT245" s="72" t="str">
        <f t="shared" si="133"/>
        <v>1-274</v>
      </c>
      <c r="AU245" s="72">
        <f t="shared" si="115"/>
        <v>1</v>
      </c>
      <c r="AV245" s="72">
        <f t="shared" si="116"/>
        <v>274</v>
      </c>
      <c r="AW245" s="75" t="str">
        <f t="shared" si="134"/>
        <v>Томский район</v>
      </c>
      <c r="AX245" s="72">
        <f t="shared" si="135"/>
        <v>242</v>
      </c>
      <c r="AY245" s="72" t="str">
        <f t="shared" si="136"/>
        <v>Муниципальное автономное общеобразовательное учреждение «Зональненская средняя общеобразовательная школа» Томского района</v>
      </c>
      <c r="AZ245" s="72">
        <f>'Рейтинговая таблица организаций'!BF245</f>
        <v>94</v>
      </c>
      <c r="BA245" s="72" t="str">
        <f t="shared" si="119"/>
        <v>129-146</v>
      </c>
      <c r="BB245" s="72">
        <f t="shared" si="117"/>
        <v>129</v>
      </c>
      <c r="BC245" s="72">
        <f t="shared" si="118"/>
        <v>18</v>
      </c>
    </row>
    <row r="246" spans="1:55">
      <c r="A246" s="72">
        <f>'бланки '!D248</f>
        <v>243</v>
      </c>
      <c r="B246" s="73" t="str">
        <f>'Рейтинговая таблица организаций'!B246</f>
        <v>Муниципальное бюджетное общеобразовательное учреждение «Богашевская средняя общеобразовательная школа им. А.И.Федорова» Томского района</v>
      </c>
      <c r="C246" s="73" t="str">
        <f>'бланки '!A248</f>
        <v>Томский район</v>
      </c>
      <c r="D246" s="72">
        <f>'Рейтинговая таблица организаций'!C246</f>
        <v>349</v>
      </c>
      <c r="E246" s="72">
        <f t="shared" si="120"/>
        <v>243</v>
      </c>
      <c r="F246" s="72" t="str">
        <f t="shared" si="121"/>
        <v>Муниципальное бюджетное общеобразовательное учреждение «Богашевская средняя общеобразовательная школа им. А.И.Федорова» Томского района</v>
      </c>
      <c r="G246" s="72">
        <f>'Рейтинговая таблица организаций'!Q246</f>
        <v>100</v>
      </c>
      <c r="H246" s="72">
        <f>'Рейтинговая таблица организаций'!R246</f>
        <v>100</v>
      </c>
      <c r="I246" s="72">
        <f>'Рейтинговая таблица организаций'!S246</f>
        <v>100</v>
      </c>
      <c r="J246" s="72">
        <f>'Рейтинговая таблица организаций'!T246</f>
        <v>100</v>
      </c>
      <c r="K246" s="72" t="str">
        <f t="shared" si="122"/>
        <v>1-274</v>
      </c>
      <c r="L246" s="72">
        <f t="shared" si="107"/>
        <v>1</v>
      </c>
      <c r="M246" s="72">
        <f t="shared" si="108"/>
        <v>274</v>
      </c>
      <c r="N246" s="72">
        <f t="shared" si="123"/>
        <v>243</v>
      </c>
      <c r="O246" s="72" t="str">
        <f t="shared" si="124"/>
        <v>Муниципальное бюджетное общеобразовательное учреждение «Богашевская средняя общеобразовательная школа им. А.И.Федорова» Томского района</v>
      </c>
      <c r="P246" s="72">
        <f>'Рейтинговая таблица организаций'!Z246</f>
        <v>100</v>
      </c>
      <c r="Q246" s="72">
        <f>'Рейтинговая таблица организаций'!AB246</f>
        <v>100</v>
      </c>
      <c r="R246" s="72">
        <f>'Рейтинговая таблица организаций'!AC246</f>
        <v>100</v>
      </c>
      <c r="S246" s="72" t="str">
        <f t="shared" si="125"/>
        <v>1-274</v>
      </c>
      <c r="T246" s="72">
        <f t="shared" si="109"/>
        <v>1</v>
      </c>
      <c r="U246" s="72">
        <f t="shared" si="110"/>
        <v>274</v>
      </c>
      <c r="V246" s="72">
        <f t="shared" si="126"/>
        <v>243</v>
      </c>
      <c r="W246" s="72" t="str">
        <f t="shared" si="127"/>
        <v>Муниципальное бюджетное общеобразовательное учреждение «Богашевская средняя общеобразовательная школа им. А.И.Федорова» Томского района</v>
      </c>
      <c r="X246" s="72">
        <f>'Рейтинговая таблица организаций'!AH246</f>
        <v>40</v>
      </c>
      <c r="Y246" s="72">
        <f>'Рейтинговая таблица организаций'!AI246</f>
        <v>60</v>
      </c>
      <c r="Z246" s="74">
        <f>'Рейтинговая таблица организаций'!AJ246</f>
        <v>100</v>
      </c>
      <c r="AA246" s="72">
        <f>'Рейтинговая таблица организаций'!AK246</f>
        <v>66</v>
      </c>
      <c r="AB246" s="72" t="str">
        <f t="shared" si="128"/>
        <v>174-198</v>
      </c>
      <c r="AC246" s="72">
        <f t="shared" si="111"/>
        <v>174</v>
      </c>
      <c r="AD246" s="72">
        <f t="shared" si="112"/>
        <v>25</v>
      </c>
      <c r="AE246" s="72">
        <f t="shared" si="129"/>
        <v>243</v>
      </c>
      <c r="AF246" s="72" t="str">
        <f t="shared" si="130"/>
        <v>Муниципальное бюджетное общеобразовательное учреждение «Богашевская средняя общеобразовательная школа им. А.И.Федорова» Томского района</v>
      </c>
      <c r="AG246" s="72">
        <f>'Рейтинговая таблица организаций'!AR246</f>
        <v>100</v>
      </c>
      <c r="AH246" s="72">
        <f>'Рейтинговая таблица организаций'!AS246</f>
        <v>100</v>
      </c>
      <c r="AI246" s="72">
        <f>'Рейтинговая таблица организаций'!AT246</f>
        <v>100</v>
      </c>
      <c r="AJ246" s="72">
        <f>'Рейтинговая таблица организаций'!AU246</f>
        <v>100</v>
      </c>
      <c r="AK246" s="72" t="str">
        <f t="shared" si="131"/>
        <v>1-274</v>
      </c>
      <c r="AL246" s="72">
        <f t="shared" si="113"/>
        <v>1</v>
      </c>
      <c r="AM246" s="72">
        <f t="shared" si="114"/>
        <v>274</v>
      </c>
      <c r="AN246" s="72">
        <f>'бланки '!D248</f>
        <v>243</v>
      </c>
      <c r="AO246" s="72" t="str">
        <f t="shared" si="132"/>
        <v>Муниципальное бюджетное общеобразовательное учреждение «Богашевская средняя общеобразовательная школа им. А.И.Федорова» Томского района</v>
      </c>
      <c r="AP246" s="72">
        <f>'Рейтинговая таблица организаций'!BB246</f>
        <v>100</v>
      </c>
      <c r="AQ246" s="72">
        <f>'Рейтинговая таблица организаций'!BC246</f>
        <v>100</v>
      </c>
      <c r="AR246" s="72">
        <f>'Рейтинговая таблица организаций'!BD246</f>
        <v>100</v>
      </c>
      <c r="AS246" s="72">
        <f>'Рейтинговая таблица организаций'!BE246</f>
        <v>100</v>
      </c>
      <c r="AT246" s="72" t="str">
        <f t="shared" si="133"/>
        <v>1-274</v>
      </c>
      <c r="AU246" s="72">
        <f t="shared" si="115"/>
        <v>1</v>
      </c>
      <c r="AV246" s="72">
        <f t="shared" si="116"/>
        <v>274</v>
      </c>
      <c r="AW246" s="75" t="str">
        <f t="shared" si="134"/>
        <v>Томский район</v>
      </c>
      <c r="AX246" s="72">
        <f t="shared" si="135"/>
        <v>243</v>
      </c>
      <c r="AY246" s="72" t="str">
        <f t="shared" si="136"/>
        <v>Муниципальное бюджетное общеобразовательное учреждение «Богашевская средняя общеобразовательная школа им. А.И.Федорова» Томского района</v>
      </c>
      <c r="AZ246" s="72">
        <f>'Рейтинговая таблица организаций'!BF246</f>
        <v>93.2</v>
      </c>
      <c r="BA246" s="72" t="str">
        <f t="shared" si="119"/>
        <v>174-198</v>
      </c>
      <c r="BB246" s="72">
        <f t="shared" si="117"/>
        <v>174</v>
      </c>
      <c r="BC246" s="72">
        <f t="shared" si="118"/>
        <v>25</v>
      </c>
    </row>
    <row r="247" spans="1:55">
      <c r="A247" s="72">
        <f>'бланки '!D249</f>
        <v>244</v>
      </c>
      <c r="B247" s="73" t="str">
        <f>'Рейтинговая таблица организаций'!B247</f>
        <v>Муниципальное бюджетное общеобразовательное учреждение «Корниловская средняя обшеобразовательная школа» Томского района</v>
      </c>
      <c r="C247" s="73" t="str">
        <f>'бланки '!A249</f>
        <v>Томский район</v>
      </c>
      <c r="D247" s="72">
        <f>'Рейтинговая таблица организаций'!C247</f>
        <v>359</v>
      </c>
      <c r="E247" s="72">
        <f t="shared" si="120"/>
        <v>244</v>
      </c>
      <c r="F247" s="72" t="str">
        <f t="shared" si="121"/>
        <v>Муниципальное бюджетное общеобразовательное учреждение «Корниловская средняя обшеобразовательная школа» Томского района</v>
      </c>
      <c r="G247" s="72">
        <f>'Рейтинговая таблица организаций'!Q247</f>
        <v>100</v>
      </c>
      <c r="H247" s="72">
        <f>'Рейтинговая таблица организаций'!R247</f>
        <v>100</v>
      </c>
      <c r="I247" s="72">
        <f>'Рейтинговая таблица организаций'!S247</f>
        <v>100</v>
      </c>
      <c r="J247" s="72">
        <f>'Рейтинговая таблица организаций'!T247</f>
        <v>100</v>
      </c>
      <c r="K247" s="72" t="str">
        <f t="shared" si="122"/>
        <v>1-274</v>
      </c>
      <c r="L247" s="72">
        <f t="shared" si="107"/>
        <v>1</v>
      </c>
      <c r="M247" s="72">
        <f t="shared" si="108"/>
        <v>274</v>
      </c>
      <c r="N247" s="72">
        <f t="shared" si="123"/>
        <v>244</v>
      </c>
      <c r="O247" s="72" t="str">
        <f t="shared" si="124"/>
        <v>Муниципальное бюджетное общеобразовательное учреждение «Корниловская средняя обшеобразовательная школа» Томского района</v>
      </c>
      <c r="P247" s="72">
        <f>'Рейтинговая таблица организаций'!Z247</f>
        <v>100</v>
      </c>
      <c r="Q247" s="72">
        <f>'Рейтинговая таблица организаций'!AB247</f>
        <v>100</v>
      </c>
      <c r="R247" s="72">
        <f>'Рейтинговая таблица организаций'!AC247</f>
        <v>100</v>
      </c>
      <c r="S247" s="72" t="str">
        <f t="shared" si="125"/>
        <v>1-274</v>
      </c>
      <c r="T247" s="72">
        <f t="shared" si="109"/>
        <v>1</v>
      </c>
      <c r="U247" s="72">
        <f t="shared" si="110"/>
        <v>274</v>
      </c>
      <c r="V247" s="72">
        <f t="shared" si="126"/>
        <v>244</v>
      </c>
      <c r="W247" s="72" t="str">
        <f t="shared" si="127"/>
        <v>Муниципальное бюджетное общеобразовательное учреждение «Корниловская средняя обшеобразовательная школа» Томского района</v>
      </c>
      <c r="X247" s="72">
        <f>'Рейтинговая таблица организаций'!AH247</f>
        <v>0</v>
      </c>
      <c r="Y247" s="72">
        <f>'Рейтинговая таблица организаций'!AI247</f>
        <v>100</v>
      </c>
      <c r="Z247" s="74">
        <f>'Рейтинговая таблица организаций'!AJ247</f>
        <v>100</v>
      </c>
      <c r="AA247" s="72">
        <f>'Рейтинговая таблица организаций'!AK247</f>
        <v>70</v>
      </c>
      <c r="AB247" s="72" t="str">
        <f t="shared" si="128"/>
        <v>129-146</v>
      </c>
      <c r="AC247" s="72">
        <f t="shared" si="111"/>
        <v>129</v>
      </c>
      <c r="AD247" s="72">
        <f t="shared" si="112"/>
        <v>18</v>
      </c>
      <c r="AE247" s="72">
        <f t="shared" si="129"/>
        <v>244</v>
      </c>
      <c r="AF247" s="72" t="str">
        <f t="shared" si="130"/>
        <v>Муниципальное бюджетное общеобразовательное учреждение «Корниловская средняя обшеобразовательная школа» Томского района</v>
      </c>
      <c r="AG247" s="72">
        <f>'Рейтинговая таблица организаций'!AR247</f>
        <v>100</v>
      </c>
      <c r="AH247" s="72">
        <f>'Рейтинговая таблица организаций'!AS247</f>
        <v>100</v>
      </c>
      <c r="AI247" s="72">
        <f>'Рейтинговая таблица организаций'!AT247</f>
        <v>100</v>
      </c>
      <c r="AJ247" s="72">
        <f>'Рейтинговая таблица организаций'!AU247</f>
        <v>100</v>
      </c>
      <c r="AK247" s="72" t="str">
        <f t="shared" si="131"/>
        <v>1-274</v>
      </c>
      <c r="AL247" s="72">
        <f t="shared" si="113"/>
        <v>1</v>
      </c>
      <c r="AM247" s="72">
        <f t="shared" si="114"/>
        <v>274</v>
      </c>
      <c r="AN247" s="72">
        <f>'бланки '!D249</f>
        <v>244</v>
      </c>
      <c r="AO247" s="72" t="str">
        <f t="shared" si="132"/>
        <v>Муниципальное бюджетное общеобразовательное учреждение «Корниловская средняя обшеобразовательная школа» Томского района</v>
      </c>
      <c r="AP247" s="72">
        <f>'Рейтинговая таблица организаций'!BB247</f>
        <v>100</v>
      </c>
      <c r="AQ247" s="72">
        <f>'Рейтинговая таблица организаций'!BC247</f>
        <v>100</v>
      </c>
      <c r="AR247" s="72">
        <f>'Рейтинговая таблица организаций'!BD247</f>
        <v>100</v>
      </c>
      <c r="AS247" s="72">
        <f>'Рейтинговая таблица организаций'!BE247</f>
        <v>100</v>
      </c>
      <c r="AT247" s="72" t="str">
        <f t="shared" si="133"/>
        <v>1-274</v>
      </c>
      <c r="AU247" s="72">
        <f t="shared" si="115"/>
        <v>1</v>
      </c>
      <c r="AV247" s="72">
        <f t="shared" si="116"/>
        <v>274</v>
      </c>
      <c r="AW247" s="75" t="str">
        <f t="shared" si="134"/>
        <v>Томский район</v>
      </c>
      <c r="AX247" s="72">
        <f t="shared" si="135"/>
        <v>244</v>
      </c>
      <c r="AY247" s="72" t="str">
        <f t="shared" si="136"/>
        <v>Муниципальное бюджетное общеобразовательное учреждение «Корниловская средняя обшеобразовательная школа» Томского района</v>
      </c>
      <c r="AZ247" s="72">
        <f>'Рейтинговая таблица организаций'!BF247</f>
        <v>94</v>
      </c>
      <c r="BA247" s="72" t="str">
        <f t="shared" si="119"/>
        <v>129-146</v>
      </c>
      <c r="BB247" s="72">
        <f t="shared" si="117"/>
        <v>129</v>
      </c>
      <c r="BC247" s="72">
        <f t="shared" si="118"/>
        <v>18</v>
      </c>
    </row>
    <row r="248" spans="1:55">
      <c r="A248" s="72">
        <f>'бланки '!D250</f>
        <v>245</v>
      </c>
      <c r="B248" s="73" t="str">
        <f>'Рейтинговая таблица организаций'!B248</f>
        <v>Муниципальное бюджетное общеобразовательное учреждение «Семилуженская средняя общеобразовательная школа» Томского района</v>
      </c>
      <c r="C248" s="73" t="str">
        <f>'бланки '!A250</f>
        <v>Томский район</v>
      </c>
      <c r="D248" s="72">
        <f>'Рейтинговая таблица организаций'!C248</f>
        <v>84</v>
      </c>
      <c r="E248" s="72">
        <f t="shared" si="120"/>
        <v>245</v>
      </c>
      <c r="F248" s="72" t="str">
        <f t="shared" si="121"/>
        <v>Муниципальное бюджетное общеобразовательное учреждение «Семилуженская средняя общеобразовательная школа» Томского района</v>
      </c>
      <c r="G248" s="72">
        <f>'Рейтинговая таблица организаций'!Q248</f>
        <v>100</v>
      </c>
      <c r="H248" s="72">
        <f>'Рейтинговая таблица организаций'!R248</f>
        <v>100</v>
      </c>
      <c r="I248" s="72">
        <f>'Рейтинговая таблица организаций'!S248</f>
        <v>100</v>
      </c>
      <c r="J248" s="72">
        <f>'Рейтинговая таблица организаций'!T248</f>
        <v>100</v>
      </c>
      <c r="K248" s="72" t="str">
        <f t="shared" si="122"/>
        <v>1-274</v>
      </c>
      <c r="L248" s="72">
        <f t="shared" si="107"/>
        <v>1</v>
      </c>
      <c r="M248" s="72">
        <f t="shared" si="108"/>
        <v>274</v>
      </c>
      <c r="N248" s="72">
        <f t="shared" si="123"/>
        <v>245</v>
      </c>
      <c r="O248" s="72" t="str">
        <f t="shared" si="124"/>
        <v>Муниципальное бюджетное общеобразовательное учреждение «Семилуженская средняя общеобразовательная школа» Томского района</v>
      </c>
      <c r="P248" s="72">
        <f>'Рейтинговая таблица организаций'!Z248</f>
        <v>100</v>
      </c>
      <c r="Q248" s="72">
        <f>'Рейтинговая таблица организаций'!AB248</f>
        <v>100</v>
      </c>
      <c r="R248" s="72">
        <f>'Рейтинговая таблица организаций'!AC248</f>
        <v>100</v>
      </c>
      <c r="S248" s="72" t="str">
        <f t="shared" si="125"/>
        <v>1-274</v>
      </c>
      <c r="T248" s="72">
        <f t="shared" si="109"/>
        <v>1</v>
      </c>
      <c r="U248" s="72">
        <f t="shared" si="110"/>
        <v>274</v>
      </c>
      <c r="V248" s="72">
        <f t="shared" si="126"/>
        <v>245</v>
      </c>
      <c r="W248" s="72" t="str">
        <f t="shared" si="127"/>
        <v>Муниципальное бюджетное общеобразовательное учреждение «Семилуженская средняя общеобразовательная школа» Томского района</v>
      </c>
      <c r="X248" s="72">
        <f>'Рейтинговая таблица организаций'!AH248</f>
        <v>60</v>
      </c>
      <c r="Y248" s="72">
        <f>'Рейтинговая таблица организаций'!AI248</f>
        <v>60</v>
      </c>
      <c r="Z248" s="74">
        <f>'Рейтинговая таблица организаций'!AJ248</f>
        <v>100</v>
      </c>
      <c r="AA248" s="72">
        <f>'Рейтинговая таблица организаций'!AK248</f>
        <v>72</v>
      </c>
      <c r="AB248" s="72" t="str">
        <f t="shared" si="128"/>
        <v>123-128</v>
      </c>
      <c r="AC248" s="72">
        <f t="shared" si="111"/>
        <v>123</v>
      </c>
      <c r="AD248" s="72">
        <f t="shared" si="112"/>
        <v>6</v>
      </c>
      <c r="AE248" s="72">
        <f t="shared" si="129"/>
        <v>245</v>
      </c>
      <c r="AF248" s="72" t="str">
        <f t="shared" si="130"/>
        <v>Муниципальное бюджетное общеобразовательное учреждение «Семилуженская средняя общеобразовательная школа» Томского района</v>
      </c>
      <c r="AG248" s="72">
        <f>'Рейтинговая таблица организаций'!AR248</f>
        <v>100</v>
      </c>
      <c r="AH248" s="72">
        <f>'Рейтинговая таблица организаций'!AS248</f>
        <v>100</v>
      </c>
      <c r="AI248" s="72">
        <f>'Рейтинговая таблица организаций'!AT248</f>
        <v>100</v>
      </c>
      <c r="AJ248" s="72">
        <f>'Рейтинговая таблица организаций'!AU248</f>
        <v>100</v>
      </c>
      <c r="AK248" s="72" t="str">
        <f t="shared" si="131"/>
        <v>1-274</v>
      </c>
      <c r="AL248" s="72">
        <f t="shared" si="113"/>
        <v>1</v>
      </c>
      <c r="AM248" s="72">
        <f t="shared" si="114"/>
        <v>274</v>
      </c>
      <c r="AN248" s="72">
        <f>'бланки '!D250</f>
        <v>245</v>
      </c>
      <c r="AO248" s="72" t="str">
        <f t="shared" si="132"/>
        <v>Муниципальное бюджетное общеобразовательное учреждение «Семилуженская средняя общеобразовательная школа» Томского района</v>
      </c>
      <c r="AP248" s="72">
        <f>'Рейтинговая таблица организаций'!BB248</f>
        <v>100</v>
      </c>
      <c r="AQ248" s="72">
        <f>'Рейтинговая таблица организаций'!BC248</f>
        <v>100</v>
      </c>
      <c r="AR248" s="72">
        <f>'Рейтинговая таблица организаций'!BD248</f>
        <v>100</v>
      </c>
      <c r="AS248" s="72">
        <f>'Рейтинговая таблица организаций'!BE248</f>
        <v>100</v>
      </c>
      <c r="AT248" s="72" t="str">
        <f t="shared" si="133"/>
        <v>1-274</v>
      </c>
      <c r="AU248" s="72">
        <f t="shared" si="115"/>
        <v>1</v>
      </c>
      <c r="AV248" s="72">
        <f t="shared" si="116"/>
        <v>274</v>
      </c>
      <c r="AW248" s="75" t="str">
        <f t="shared" si="134"/>
        <v>Томский район</v>
      </c>
      <c r="AX248" s="72">
        <f t="shared" si="135"/>
        <v>245</v>
      </c>
      <c r="AY248" s="72" t="str">
        <f t="shared" si="136"/>
        <v>Муниципальное бюджетное общеобразовательное учреждение «Семилуженская средняя общеобразовательная школа» Томского района</v>
      </c>
      <c r="AZ248" s="72">
        <f>'Рейтинговая таблица организаций'!BF248</f>
        <v>94.4</v>
      </c>
      <c r="BA248" s="72" t="str">
        <f t="shared" si="119"/>
        <v>123-128</v>
      </c>
      <c r="BB248" s="72">
        <f t="shared" si="117"/>
        <v>123</v>
      </c>
      <c r="BC248" s="72">
        <f t="shared" si="118"/>
        <v>6</v>
      </c>
    </row>
    <row r="249" spans="1:55">
      <c r="A249" s="72">
        <f>'бланки '!D251</f>
        <v>246</v>
      </c>
      <c r="B249" s="73" t="str">
        <f>'Рейтинговая таблица организаций'!B249</f>
        <v>Муниципальное автономное общеобразовательное учреждение «Лицей им. И.В. Авдзейко» Томского района</v>
      </c>
      <c r="C249" s="73" t="str">
        <f>'бланки '!A251</f>
        <v>Томский район</v>
      </c>
      <c r="D249" s="72">
        <f>'Рейтинговая таблица организаций'!C249</f>
        <v>218</v>
      </c>
      <c r="E249" s="72">
        <f t="shared" si="120"/>
        <v>246</v>
      </c>
      <c r="F249" s="72" t="str">
        <f t="shared" si="121"/>
        <v>Муниципальное автономное общеобразовательное учреждение «Лицей им. И.В. Авдзейко» Томского района</v>
      </c>
      <c r="G249" s="72">
        <f>'Рейтинговая таблица организаций'!Q249</f>
        <v>100</v>
      </c>
      <c r="H249" s="72">
        <f>'Рейтинговая таблица организаций'!R249</f>
        <v>100</v>
      </c>
      <c r="I249" s="72">
        <f>'Рейтинговая таблица организаций'!S249</f>
        <v>100</v>
      </c>
      <c r="J249" s="72">
        <f>'Рейтинговая таблица организаций'!T249</f>
        <v>100</v>
      </c>
      <c r="K249" s="72" t="str">
        <f t="shared" si="122"/>
        <v>1-274</v>
      </c>
      <c r="L249" s="72">
        <f t="shared" si="107"/>
        <v>1</v>
      </c>
      <c r="M249" s="72">
        <f t="shared" si="108"/>
        <v>274</v>
      </c>
      <c r="N249" s="72">
        <f t="shared" si="123"/>
        <v>246</v>
      </c>
      <c r="O249" s="72" t="str">
        <f t="shared" si="124"/>
        <v>Муниципальное автономное общеобразовательное учреждение «Лицей им. И.В. Авдзейко» Томского района</v>
      </c>
      <c r="P249" s="72">
        <f>'Рейтинговая таблица организаций'!Z249</f>
        <v>100</v>
      </c>
      <c r="Q249" s="72">
        <f>'Рейтинговая таблица организаций'!AB249</f>
        <v>100</v>
      </c>
      <c r="R249" s="72">
        <f>'Рейтинговая таблица организаций'!AC249</f>
        <v>100</v>
      </c>
      <c r="S249" s="72" t="str">
        <f t="shared" si="125"/>
        <v>1-274</v>
      </c>
      <c r="T249" s="72">
        <f t="shared" si="109"/>
        <v>1</v>
      </c>
      <c r="U249" s="72">
        <f t="shared" si="110"/>
        <v>274</v>
      </c>
      <c r="V249" s="72">
        <f t="shared" si="126"/>
        <v>246</v>
      </c>
      <c r="W249" s="72" t="str">
        <f t="shared" si="127"/>
        <v>Муниципальное автономное общеобразовательное учреждение «Лицей им. И.В. Авдзейко» Томского района</v>
      </c>
      <c r="X249" s="72">
        <f>'Рейтинговая таблица организаций'!AH249</f>
        <v>40</v>
      </c>
      <c r="Y249" s="72">
        <f>'Рейтинговая таблица организаций'!AI249</f>
        <v>100</v>
      </c>
      <c r="Z249" s="74">
        <f>'Рейтинговая таблица организаций'!AJ249</f>
        <v>100</v>
      </c>
      <c r="AA249" s="72">
        <f>'Рейтинговая таблица организаций'!AK249</f>
        <v>82</v>
      </c>
      <c r="AB249" s="72" t="str">
        <f t="shared" si="128"/>
        <v>49-66</v>
      </c>
      <c r="AC249" s="72">
        <f t="shared" si="111"/>
        <v>49</v>
      </c>
      <c r="AD249" s="72">
        <f t="shared" si="112"/>
        <v>18</v>
      </c>
      <c r="AE249" s="72">
        <f t="shared" si="129"/>
        <v>246</v>
      </c>
      <c r="AF249" s="72" t="str">
        <f t="shared" si="130"/>
        <v>Муниципальное автономное общеобразовательное учреждение «Лицей им. И.В. Авдзейко» Томского района</v>
      </c>
      <c r="AG249" s="72">
        <f>'Рейтинговая таблица организаций'!AR249</f>
        <v>100</v>
      </c>
      <c r="AH249" s="72">
        <f>'Рейтинговая таблица организаций'!AS249</f>
        <v>100</v>
      </c>
      <c r="AI249" s="72">
        <f>'Рейтинговая таблица организаций'!AT249</f>
        <v>100</v>
      </c>
      <c r="AJ249" s="72">
        <f>'Рейтинговая таблица организаций'!AU249</f>
        <v>100</v>
      </c>
      <c r="AK249" s="72" t="str">
        <f t="shared" si="131"/>
        <v>1-274</v>
      </c>
      <c r="AL249" s="72">
        <f t="shared" si="113"/>
        <v>1</v>
      </c>
      <c r="AM249" s="72">
        <f t="shared" si="114"/>
        <v>274</v>
      </c>
      <c r="AN249" s="72">
        <f>'бланки '!D251</f>
        <v>246</v>
      </c>
      <c r="AO249" s="72" t="str">
        <f t="shared" si="132"/>
        <v>Муниципальное автономное общеобразовательное учреждение «Лицей им. И.В. Авдзейко» Томского района</v>
      </c>
      <c r="AP249" s="72">
        <f>'Рейтинговая таблица организаций'!BB249</f>
        <v>100</v>
      </c>
      <c r="AQ249" s="72">
        <f>'Рейтинговая таблица организаций'!BC249</f>
        <v>100</v>
      </c>
      <c r="AR249" s="72">
        <f>'Рейтинговая таблица организаций'!BD249</f>
        <v>100</v>
      </c>
      <c r="AS249" s="72">
        <f>'Рейтинговая таблица организаций'!BE249</f>
        <v>100</v>
      </c>
      <c r="AT249" s="72" t="str">
        <f t="shared" si="133"/>
        <v>1-274</v>
      </c>
      <c r="AU249" s="72">
        <f t="shared" si="115"/>
        <v>1</v>
      </c>
      <c r="AV249" s="72">
        <f t="shared" si="116"/>
        <v>274</v>
      </c>
      <c r="AW249" s="75" t="str">
        <f t="shared" si="134"/>
        <v>Томский район</v>
      </c>
      <c r="AX249" s="72">
        <f t="shared" si="135"/>
        <v>246</v>
      </c>
      <c r="AY249" s="72" t="str">
        <f t="shared" si="136"/>
        <v>Муниципальное автономное общеобразовательное учреждение «Лицей им. И.В. Авдзейко» Томского района</v>
      </c>
      <c r="AZ249" s="72">
        <f>'Рейтинговая таблица организаций'!BF249</f>
        <v>96.4</v>
      </c>
      <c r="BA249" s="72" t="str">
        <f t="shared" si="119"/>
        <v>49-66</v>
      </c>
      <c r="BB249" s="72">
        <f t="shared" si="117"/>
        <v>49</v>
      </c>
      <c r="BC249" s="72">
        <f t="shared" si="118"/>
        <v>18</v>
      </c>
    </row>
    <row r="250" spans="1:55">
      <c r="A250" s="72">
        <f>'бланки '!D252</f>
        <v>247</v>
      </c>
      <c r="B250" s="73" t="str">
        <f>'Рейтинговая таблица организаций'!B250</f>
        <v>Муниципальное бюджетное общеобразовательное учреждение «Турунтаевская средняя общеобразовательная школа» Томского района</v>
      </c>
      <c r="C250" s="73" t="str">
        <f>'бланки '!A252</f>
        <v>Томский район</v>
      </c>
      <c r="D250" s="72">
        <f>'Рейтинговая таблица организаций'!C250</f>
        <v>62</v>
      </c>
      <c r="E250" s="72">
        <f t="shared" si="120"/>
        <v>247</v>
      </c>
      <c r="F250" s="72" t="str">
        <f t="shared" si="121"/>
        <v>Муниципальное бюджетное общеобразовательное учреждение «Турунтаевская средняя общеобразовательная школа» Томского района</v>
      </c>
      <c r="G250" s="72">
        <f>'Рейтинговая таблица организаций'!Q250</f>
        <v>100</v>
      </c>
      <c r="H250" s="72">
        <f>'Рейтинговая таблица организаций'!R250</f>
        <v>100</v>
      </c>
      <c r="I250" s="72">
        <f>'Рейтинговая таблица организаций'!S250</f>
        <v>100</v>
      </c>
      <c r="J250" s="72">
        <f>'Рейтинговая таблица организаций'!T250</f>
        <v>100</v>
      </c>
      <c r="K250" s="72" t="str">
        <f t="shared" si="122"/>
        <v>1-274</v>
      </c>
      <c r="L250" s="72">
        <f t="shared" si="107"/>
        <v>1</v>
      </c>
      <c r="M250" s="72">
        <f t="shared" si="108"/>
        <v>274</v>
      </c>
      <c r="N250" s="72">
        <f t="shared" si="123"/>
        <v>247</v>
      </c>
      <c r="O250" s="72" t="str">
        <f t="shared" si="124"/>
        <v>Муниципальное бюджетное общеобразовательное учреждение «Турунтаевская средняя общеобразовательная школа» Томского района</v>
      </c>
      <c r="P250" s="72">
        <f>'Рейтинговая таблица организаций'!Z250</f>
        <v>100</v>
      </c>
      <c r="Q250" s="72">
        <f>'Рейтинговая таблица организаций'!AB250</f>
        <v>100</v>
      </c>
      <c r="R250" s="72">
        <f>'Рейтинговая таблица организаций'!AC250</f>
        <v>100</v>
      </c>
      <c r="S250" s="72" t="str">
        <f t="shared" si="125"/>
        <v>1-274</v>
      </c>
      <c r="T250" s="72">
        <f t="shared" si="109"/>
        <v>1</v>
      </c>
      <c r="U250" s="72">
        <f t="shared" si="110"/>
        <v>274</v>
      </c>
      <c r="V250" s="72">
        <f t="shared" si="126"/>
        <v>247</v>
      </c>
      <c r="W250" s="72" t="str">
        <f t="shared" si="127"/>
        <v>Муниципальное бюджетное общеобразовательное учреждение «Турунтаевская средняя общеобразовательная школа» Томского района</v>
      </c>
      <c r="X250" s="72">
        <f>'Рейтинговая таблица организаций'!AH250</f>
        <v>0</v>
      </c>
      <c r="Y250" s="72">
        <f>'Рейтинговая таблица организаций'!AI250</f>
        <v>40</v>
      </c>
      <c r="Z250" s="74">
        <f>'Рейтинговая таблица организаций'!AJ250</f>
        <v>100</v>
      </c>
      <c r="AA250" s="72">
        <f>'Рейтинговая таблица организаций'!AK250</f>
        <v>46</v>
      </c>
      <c r="AB250" s="72" t="str">
        <f t="shared" si="128"/>
        <v>268-274</v>
      </c>
      <c r="AC250" s="72">
        <f t="shared" si="111"/>
        <v>268</v>
      </c>
      <c r="AD250" s="72">
        <f t="shared" si="112"/>
        <v>7</v>
      </c>
      <c r="AE250" s="72">
        <f t="shared" si="129"/>
        <v>247</v>
      </c>
      <c r="AF250" s="72" t="str">
        <f t="shared" si="130"/>
        <v>Муниципальное бюджетное общеобразовательное учреждение «Турунтаевская средняя общеобразовательная школа» Томского района</v>
      </c>
      <c r="AG250" s="72">
        <f>'Рейтинговая таблица организаций'!AR250</f>
        <v>100</v>
      </c>
      <c r="AH250" s="72">
        <f>'Рейтинговая таблица организаций'!AS250</f>
        <v>100</v>
      </c>
      <c r="AI250" s="72">
        <f>'Рейтинговая таблица организаций'!AT250</f>
        <v>100</v>
      </c>
      <c r="AJ250" s="72">
        <f>'Рейтинговая таблица организаций'!AU250</f>
        <v>100</v>
      </c>
      <c r="AK250" s="72" t="str">
        <f t="shared" si="131"/>
        <v>1-274</v>
      </c>
      <c r="AL250" s="72">
        <f t="shared" si="113"/>
        <v>1</v>
      </c>
      <c r="AM250" s="72">
        <f t="shared" si="114"/>
        <v>274</v>
      </c>
      <c r="AN250" s="72">
        <f>'бланки '!D252</f>
        <v>247</v>
      </c>
      <c r="AO250" s="72" t="str">
        <f t="shared" si="132"/>
        <v>Муниципальное бюджетное общеобразовательное учреждение «Турунтаевская средняя общеобразовательная школа» Томского района</v>
      </c>
      <c r="AP250" s="72">
        <f>'Рейтинговая таблица организаций'!BB250</f>
        <v>100</v>
      </c>
      <c r="AQ250" s="72">
        <f>'Рейтинговая таблица организаций'!BC250</f>
        <v>100</v>
      </c>
      <c r="AR250" s="72">
        <f>'Рейтинговая таблица организаций'!BD250</f>
        <v>100</v>
      </c>
      <c r="AS250" s="72">
        <f>'Рейтинговая таблица организаций'!BE250</f>
        <v>100</v>
      </c>
      <c r="AT250" s="72" t="str">
        <f t="shared" si="133"/>
        <v>1-274</v>
      </c>
      <c r="AU250" s="72">
        <f t="shared" si="115"/>
        <v>1</v>
      </c>
      <c r="AV250" s="72">
        <f t="shared" si="116"/>
        <v>274</v>
      </c>
      <c r="AW250" s="75" t="str">
        <f t="shared" si="134"/>
        <v>Томский район</v>
      </c>
      <c r="AX250" s="72">
        <f t="shared" si="135"/>
        <v>247</v>
      </c>
      <c r="AY250" s="72" t="str">
        <f t="shared" si="136"/>
        <v>Муниципальное бюджетное общеобразовательное учреждение «Турунтаевская средняя общеобразовательная школа» Томского района</v>
      </c>
      <c r="AZ250" s="72">
        <f>'Рейтинговая таблица организаций'!BF250</f>
        <v>89.2</v>
      </c>
      <c r="BA250" s="72" t="str">
        <f t="shared" si="119"/>
        <v>268-274</v>
      </c>
      <c r="BB250" s="72">
        <f t="shared" si="117"/>
        <v>268</v>
      </c>
      <c r="BC250" s="72">
        <f t="shared" si="118"/>
        <v>7</v>
      </c>
    </row>
    <row r="251" spans="1:55">
      <c r="A251" s="72">
        <f>'бланки '!D253</f>
        <v>248</v>
      </c>
      <c r="B251" s="73" t="str">
        <f>'Рейтинговая таблица организаций'!B251</f>
        <v>Муниципальное автономное общеобразовательное учреждение «Копыловская средняя общеобразовательная школа» Томского района</v>
      </c>
      <c r="C251" s="73" t="str">
        <f>'бланки '!A253</f>
        <v>Томский район</v>
      </c>
      <c r="D251" s="72">
        <f>'Рейтинговая таблица организаций'!C251</f>
        <v>163</v>
      </c>
      <c r="E251" s="72">
        <f t="shared" si="120"/>
        <v>248</v>
      </c>
      <c r="F251" s="72" t="str">
        <f t="shared" si="121"/>
        <v>Муниципальное автономное общеобразовательное учреждение «Копыловская средняя общеобразовательная школа» Томского района</v>
      </c>
      <c r="G251" s="72">
        <f>'Рейтинговая таблица организаций'!Q251</f>
        <v>100</v>
      </c>
      <c r="H251" s="72">
        <f>'Рейтинговая таблица организаций'!R251</f>
        <v>100</v>
      </c>
      <c r="I251" s="72">
        <f>'Рейтинговая таблица организаций'!S251</f>
        <v>100</v>
      </c>
      <c r="J251" s="72">
        <f>'Рейтинговая таблица организаций'!T251</f>
        <v>100</v>
      </c>
      <c r="K251" s="72" t="str">
        <f t="shared" si="122"/>
        <v>1-274</v>
      </c>
      <c r="L251" s="72">
        <f t="shared" si="107"/>
        <v>1</v>
      </c>
      <c r="M251" s="72">
        <f t="shared" si="108"/>
        <v>274</v>
      </c>
      <c r="N251" s="72">
        <f t="shared" si="123"/>
        <v>248</v>
      </c>
      <c r="O251" s="72" t="str">
        <f t="shared" si="124"/>
        <v>Муниципальное автономное общеобразовательное учреждение «Копыловская средняя общеобразовательная школа» Томского района</v>
      </c>
      <c r="P251" s="72">
        <f>'Рейтинговая таблица организаций'!Z251</f>
        <v>100</v>
      </c>
      <c r="Q251" s="72">
        <f>'Рейтинговая таблица организаций'!AB251</f>
        <v>100</v>
      </c>
      <c r="R251" s="72">
        <f>'Рейтинговая таблица организаций'!AC251</f>
        <v>100</v>
      </c>
      <c r="S251" s="72" t="str">
        <f t="shared" si="125"/>
        <v>1-274</v>
      </c>
      <c r="T251" s="72">
        <f t="shared" si="109"/>
        <v>1</v>
      </c>
      <c r="U251" s="72">
        <f t="shared" si="110"/>
        <v>274</v>
      </c>
      <c r="V251" s="72">
        <f t="shared" si="126"/>
        <v>248</v>
      </c>
      <c r="W251" s="72" t="str">
        <f t="shared" si="127"/>
        <v>Муниципальное автономное общеобразовательное учреждение «Копыловская средняя общеобразовательная школа» Томского района</v>
      </c>
      <c r="X251" s="72">
        <f>'Рейтинговая таблица организаций'!AH251</f>
        <v>20</v>
      </c>
      <c r="Y251" s="72">
        <f>'Рейтинговая таблица организаций'!AI251</f>
        <v>80</v>
      </c>
      <c r="Z251" s="74">
        <f>'Рейтинговая таблица организаций'!AJ251</f>
        <v>100</v>
      </c>
      <c r="AA251" s="72">
        <f>'Рейтинговая таблица организаций'!AK251</f>
        <v>68</v>
      </c>
      <c r="AB251" s="72" t="str">
        <f t="shared" si="128"/>
        <v>147-173</v>
      </c>
      <c r="AC251" s="72">
        <f t="shared" si="111"/>
        <v>147</v>
      </c>
      <c r="AD251" s="72">
        <f t="shared" si="112"/>
        <v>27</v>
      </c>
      <c r="AE251" s="72">
        <f t="shared" si="129"/>
        <v>248</v>
      </c>
      <c r="AF251" s="72" t="str">
        <f t="shared" si="130"/>
        <v>Муниципальное автономное общеобразовательное учреждение «Копыловская средняя общеобразовательная школа» Томского района</v>
      </c>
      <c r="AG251" s="72">
        <f>'Рейтинговая таблица организаций'!AR251</f>
        <v>100</v>
      </c>
      <c r="AH251" s="72">
        <f>'Рейтинговая таблица организаций'!AS251</f>
        <v>100</v>
      </c>
      <c r="AI251" s="72">
        <f>'Рейтинговая таблица организаций'!AT251</f>
        <v>100</v>
      </c>
      <c r="AJ251" s="72">
        <f>'Рейтинговая таблица организаций'!AU251</f>
        <v>100</v>
      </c>
      <c r="AK251" s="72" t="str">
        <f t="shared" si="131"/>
        <v>1-274</v>
      </c>
      <c r="AL251" s="72">
        <f t="shared" si="113"/>
        <v>1</v>
      </c>
      <c r="AM251" s="72">
        <f t="shared" si="114"/>
        <v>274</v>
      </c>
      <c r="AN251" s="72">
        <f>'бланки '!D253</f>
        <v>248</v>
      </c>
      <c r="AO251" s="72" t="str">
        <f t="shared" si="132"/>
        <v>Муниципальное автономное общеобразовательное учреждение «Копыловская средняя общеобразовательная школа» Томского района</v>
      </c>
      <c r="AP251" s="72">
        <f>'Рейтинговая таблица организаций'!BB251</f>
        <v>100</v>
      </c>
      <c r="AQ251" s="72">
        <f>'Рейтинговая таблица организаций'!BC251</f>
        <v>100</v>
      </c>
      <c r="AR251" s="72">
        <f>'Рейтинговая таблица организаций'!BD251</f>
        <v>100</v>
      </c>
      <c r="AS251" s="72">
        <f>'Рейтинговая таблица организаций'!BE251</f>
        <v>100</v>
      </c>
      <c r="AT251" s="72" t="str">
        <f t="shared" si="133"/>
        <v>1-274</v>
      </c>
      <c r="AU251" s="72">
        <f t="shared" si="115"/>
        <v>1</v>
      </c>
      <c r="AV251" s="72">
        <f t="shared" si="116"/>
        <v>274</v>
      </c>
      <c r="AW251" s="75" t="str">
        <f t="shared" si="134"/>
        <v>Томский район</v>
      </c>
      <c r="AX251" s="72">
        <f t="shared" si="135"/>
        <v>248</v>
      </c>
      <c r="AY251" s="72" t="str">
        <f t="shared" si="136"/>
        <v>Муниципальное автономное общеобразовательное учреждение «Копыловская средняя общеобразовательная школа» Томского района</v>
      </c>
      <c r="AZ251" s="72">
        <f>'Рейтинговая таблица организаций'!BF251</f>
        <v>93.6</v>
      </c>
      <c r="BA251" s="72" t="str">
        <f t="shared" si="119"/>
        <v>147-173</v>
      </c>
      <c r="BB251" s="72">
        <f t="shared" si="117"/>
        <v>147</v>
      </c>
      <c r="BC251" s="72">
        <f t="shared" si="118"/>
        <v>27</v>
      </c>
    </row>
    <row r="252" spans="1:55">
      <c r="A252" s="72">
        <f>'бланки '!D254</f>
        <v>249</v>
      </c>
      <c r="B252" s="73" t="str">
        <f>'Рейтинговая таблица организаций'!B252</f>
        <v>Муниципальное бюджетное общеобразовательное учреждение «Петуховская средняя общеобразовательная школа» Томского района</v>
      </c>
      <c r="C252" s="73" t="str">
        <f>'бланки '!A254</f>
        <v>Томский район</v>
      </c>
      <c r="D252" s="72">
        <f>'Рейтинговая таблица организаций'!C252</f>
        <v>52</v>
      </c>
      <c r="E252" s="72">
        <f t="shared" si="120"/>
        <v>249</v>
      </c>
      <c r="F252" s="72" t="str">
        <f t="shared" si="121"/>
        <v>Муниципальное бюджетное общеобразовательное учреждение «Петуховская средняя общеобразовательная школа» Томского района</v>
      </c>
      <c r="G252" s="72">
        <f>'Рейтинговая таблица организаций'!Q252</f>
        <v>100</v>
      </c>
      <c r="H252" s="72">
        <f>'Рейтинговая таблица организаций'!R252</f>
        <v>100</v>
      </c>
      <c r="I252" s="72">
        <f>'Рейтинговая таблица организаций'!S252</f>
        <v>100</v>
      </c>
      <c r="J252" s="72">
        <f>'Рейтинговая таблица организаций'!T252</f>
        <v>100</v>
      </c>
      <c r="K252" s="72" t="str">
        <f t="shared" si="122"/>
        <v>1-274</v>
      </c>
      <c r="L252" s="72">
        <f t="shared" si="107"/>
        <v>1</v>
      </c>
      <c r="M252" s="72">
        <f t="shared" si="108"/>
        <v>274</v>
      </c>
      <c r="N252" s="72">
        <f t="shared" si="123"/>
        <v>249</v>
      </c>
      <c r="O252" s="72" t="str">
        <f t="shared" si="124"/>
        <v>Муниципальное бюджетное общеобразовательное учреждение «Петуховская средняя общеобразовательная школа» Томского района</v>
      </c>
      <c r="P252" s="72">
        <f>'Рейтинговая таблица организаций'!Z252</f>
        <v>100</v>
      </c>
      <c r="Q252" s="72">
        <f>'Рейтинговая таблица организаций'!AB252</f>
        <v>100</v>
      </c>
      <c r="R252" s="72">
        <f>'Рейтинговая таблица организаций'!AC252</f>
        <v>100</v>
      </c>
      <c r="S252" s="72" t="str">
        <f t="shared" si="125"/>
        <v>1-274</v>
      </c>
      <c r="T252" s="72">
        <f t="shared" si="109"/>
        <v>1</v>
      </c>
      <c r="U252" s="72">
        <f t="shared" si="110"/>
        <v>274</v>
      </c>
      <c r="V252" s="72">
        <f t="shared" si="126"/>
        <v>249</v>
      </c>
      <c r="W252" s="72" t="str">
        <f t="shared" si="127"/>
        <v>Муниципальное бюджетное общеобразовательное учреждение «Петуховская средняя общеобразовательная школа» Томского района</v>
      </c>
      <c r="X252" s="72">
        <f>'Рейтинговая таблица организаций'!AH252</f>
        <v>0</v>
      </c>
      <c r="Y252" s="72">
        <f>'Рейтинговая таблица организаций'!AI252</f>
        <v>60</v>
      </c>
      <c r="Z252" s="74">
        <f>'Рейтинговая таблица организаций'!AJ252</f>
        <v>100</v>
      </c>
      <c r="AA252" s="72">
        <f>'Рейтинговая таблица организаций'!AK252</f>
        <v>54</v>
      </c>
      <c r="AB252" s="72" t="str">
        <f t="shared" si="128"/>
        <v>246-265</v>
      </c>
      <c r="AC252" s="72">
        <f t="shared" si="111"/>
        <v>246</v>
      </c>
      <c r="AD252" s="72">
        <f t="shared" si="112"/>
        <v>20</v>
      </c>
      <c r="AE252" s="72">
        <f t="shared" si="129"/>
        <v>249</v>
      </c>
      <c r="AF252" s="72" t="str">
        <f t="shared" si="130"/>
        <v>Муниципальное бюджетное общеобразовательное учреждение «Петуховская средняя общеобразовательная школа» Томского района</v>
      </c>
      <c r="AG252" s="72">
        <f>'Рейтинговая таблица организаций'!AR252</f>
        <v>100</v>
      </c>
      <c r="AH252" s="72">
        <f>'Рейтинговая таблица организаций'!AS252</f>
        <v>100</v>
      </c>
      <c r="AI252" s="72">
        <f>'Рейтинговая таблица организаций'!AT252</f>
        <v>100</v>
      </c>
      <c r="AJ252" s="72">
        <f>'Рейтинговая таблица организаций'!AU252</f>
        <v>100</v>
      </c>
      <c r="AK252" s="72" t="str">
        <f t="shared" si="131"/>
        <v>1-274</v>
      </c>
      <c r="AL252" s="72">
        <f t="shared" si="113"/>
        <v>1</v>
      </c>
      <c r="AM252" s="72">
        <f t="shared" si="114"/>
        <v>274</v>
      </c>
      <c r="AN252" s="72">
        <f>'бланки '!D254</f>
        <v>249</v>
      </c>
      <c r="AO252" s="72" t="str">
        <f t="shared" si="132"/>
        <v>Муниципальное бюджетное общеобразовательное учреждение «Петуховская средняя общеобразовательная школа» Томского района</v>
      </c>
      <c r="AP252" s="72">
        <f>'Рейтинговая таблица организаций'!BB252</f>
        <v>100</v>
      </c>
      <c r="AQ252" s="72">
        <f>'Рейтинговая таблица организаций'!BC252</f>
        <v>100</v>
      </c>
      <c r="AR252" s="72">
        <f>'Рейтинговая таблица организаций'!BD252</f>
        <v>100</v>
      </c>
      <c r="AS252" s="72">
        <f>'Рейтинговая таблица организаций'!BE252</f>
        <v>100</v>
      </c>
      <c r="AT252" s="72" t="str">
        <f t="shared" si="133"/>
        <v>1-274</v>
      </c>
      <c r="AU252" s="72">
        <f t="shared" si="115"/>
        <v>1</v>
      </c>
      <c r="AV252" s="72">
        <f t="shared" si="116"/>
        <v>274</v>
      </c>
      <c r="AW252" s="75" t="str">
        <f t="shared" si="134"/>
        <v>Томский район</v>
      </c>
      <c r="AX252" s="72">
        <f t="shared" si="135"/>
        <v>249</v>
      </c>
      <c r="AY252" s="72" t="str">
        <f t="shared" si="136"/>
        <v>Муниципальное бюджетное общеобразовательное учреждение «Петуховская средняя общеобразовательная школа» Томского района</v>
      </c>
      <c r="AZ252" s="72">
        <f>'Рейтинговая таблица организаций'!BF252</f>
        <v>90.8</v>
      </c>
      <c r="BA252" s="72" t="str">
        <f t="shared" si="119"/>
        <v>246-265</v>
      </c>
      <c r="BB252" s="72">
        <f t="shared" si="117"/>
        <v>246</v>
      </c>
      <c r="BC252" s="72">
        <f t="shared" si="118"/>
        <v>20</v>
      </c>
    </row>
    <row r="253" spans="1:55">
      <c r="A253" s="72">
        <f>'бланки '!D255</f>
        <v>250</v>
      </c>
      <c r="B253" s="73" t="str">
        <f>'Рейтинговая таблица организаций'!B253</f>
        <v>Муниципальное бюджетное общеобразовательное учреждение «Басандайская средняя общеобразовательная школа им.Д.А.Козлова» Томского района</v>
      </c>
      <c r="C253" s="73" t="str">
        <f>'бланки '!A255</f>
        <v>Томский район</v>
      </c>
      <c r="D253" s="72">
        <f>'Рейтинговая таблица организаций'!C253</f>
        <v>44</v>
      </c>
      <c r="E253" s="72">
        <f t="shared" si="120"/>
        <v>250</v>
      </c>
      <c r="F253" s="72" t="str">
        <f t="shared" si="121"/>
        <v>Муниципальное бюджетное общеобразовательное учреждение «Басандайская средняя общеобразовательная школа им.Д.А.Козлова» Томского района</v>
      </c>
      <c r="G253" s="72">
        <f>'Рейтинговая таблица организаций'!Q253</f>
        <v>100</v>
      </c>
      <c r="H253" s="72">
        <f>'Рейтинговая таблица организаций'!R253</f>
        <v>100</v>
      </c>
      <c r="I253" s="72">
        <f>'Рейтинговая таблица организаций'!S253</f>
        <v>100</v>
      </c>
      <c r="J253" s="72">
        <f>'Рейтинговая таблица организаций'!T253</f>
        <v>100</v>
      </c>
      <c r="K253" s="72" t="str">
        <f t="shared" si="122"/>
        <v>1-274</v>
      </c>
      <c r="L253" s="72">
        <f t="shared" si="107"/>
        <v>1</v>
      </c>
      <c r="M253" s="72">
        <f t="shared" si="108"/>
        <v>274</v>
      </c>
      <c r="N253" s="72">
        <f t="shared" si="123"/>
        <v>250</v>
      </c>
      <c r="O253" s="72" t="str">
        <f t="shared" si="124"/>
        <v>Муниципальное бюджетное общеобразовательное учреждение «Басандайская средняя общеобразовательная школа им.Д.А.Козлова» Томского района</v>
      </c>
      <c r="P253" s="72">
        <f>'Рейтинговая таблица организаций'!Z253</f>
        <v>100</v>
      </c>
      <c r="Q253" s="72">
        <f>'Рейтинговая таблица организаций'!AB253</f>
        <v>100</v>
      </c>
      <c r="R253" s="72">
        <f>'Рейтинговая таблица организаций'!AC253</f>
        <v>100</v>
      </c>
      <c r="S253" s="72" t="str">
        <f t="shared" si="125"/>
        <v>1-274</v>
      </c>
      <c r="T253" s="72">
        <f t="shared" si="109"/>
        <v>1</v>
      </c>
      <c r="U253" s="72">
        <f t="shared" si="110"/>
        <v>274</v>
      </c>
      <c r="V253" s="72">
        <f t="shared" si="126"/>
        <v>250</v>
      </c>
      <c r="W253" s="72" t="str">
        <f t="shared" si="127"/>
        <v>Муниципальное бюджетное общеобразовательное учреждение «Басандайская средняя общеобразовательная школа им.Д.А.Козлова» Томского района</v>
      </c>
      <c r="X253" s="72">
        <f>'Рейтинговая таблица организаций'!AH253</f>
        <v>20</v>
      </c>
      <c r="Y253" s="72">
        <f>'Рейтинговая таблица организаций'!AI253</f>
        <v>60</v>
      </c>
      <c r="Z253" s="74">
        <f>'Рейтинговая таблица организаций'!AJ253</f>
        <v>100</v>
      </c>
      <c r="AA253" s="72">
        <f>'Рейтинговая таблица организаций'!AK253</f>
        <v>60</v>
      </c>
      <c r="AB253" s="72" t="str">
        <f t="shared" si="128"/>
        <v>222-245</v>
      </c>
      <c r="AC253" s="72">
        <f t="shared" si="111"/>
        <v>222</v>
      </c>
      <c r="AD253" s="72">
        <f t="shared" si="112"/>
        <v>24</v>
      </c>
      <c r="AE253" s="72">
        <f t="shared" si="129"/>
        <v>250</v>
      </c>
      <c r="AF253" s="72" t="str">
        <f t="shared" si="130"/>
        <v>Муниципальное бюджетное общеобразовательное учреждение «Басандайская средняя общеобразовательная школа им.Д.А.Козлова» Томского района</v>
      </c>
      <c r="AG253" s="72">
        <f>'Рейтинговая таблица организаций'!AR253</f>
        <v>100</v>
      </c>
      <c r="AH253" s="72">
        <f>'Рейтинговая таблица организаций'!AS253</f>
        <v>100</v>
      </c>
      <c r="AI253" s="72">
        <f>'Рейтинговая таблица организаций'!AT253</f>
        <v>100</v>
      </c>
      <c r="AJ253" s="72">
        <f>'Рейтинговая таблица организаций'!AU253</f>
        <v>100</v>
      </c>
      <c r="AK253" s="72" t="str">
        <f t="shared" si="131"/>
        <v>1-274</v>
      </c>
      <c r="AL253" s="72">
        <f t="shared" si="113"/>
        <v>1</v>
      </c>
      <c r="AM253" s="72">
        <f t="shared" si="114"/>
        <v>274</v>
      </c>
      <c r="AN253" s="72">
        <f>'бланки '!D255</f>
        <v>250</v>
      </c>
      <c r="AO253" s="72" t="str">
        <f t="shared" si="132"/>
        <v>Муниципальное бюджетное общеобразовательное учреждение «Басандайская средняя общеобразовательная школа им.Д.А.Козлова» Томского района</v>
      </c>
      <c r="AP253" s="72">
        <f>'Рейтинговая таблица организаций'!BB253</f>
        <v>100</v>
      </c>
      <c r="AQ253" s="72">
        <f>'Рейтинговая таблица организаций'!BC253</f>
        <v>100</v>
      </c>
      <c r="AR253" s="72">
        <f>'Рейтинговая таблица организаций'!BD253</f>
        <v>100</v>
      </c>
      <c r="AS253" s="72">
        <f>'Рейтинговая таблица организаций'!BE253</f>
        <v>100</v>
      </c>
      <c r="AT253" s="72" t="str">
        <f t="shared" si="133"/>
        <v>1-274</v>
      </c>
      <c r="AU253" s="72">
        <f t="shared" si="115"/>
        <v>1</v>
      </c>
      <c r="AV253" s="72">
        <f t="shared" si="116"/>
        <v>274</v>
      </c>
      <c r="AW253" s="75" t="str">
        <f t="shared" si="134"/>
        <v>Томский район</v>
      </c>
      <c r="AX253" s="72">
        <f t="shared" si="135"/>
        <v>250</v>
      </c>
      <c r="AY253" s="72" t="str">
        <f t="shared" si="136"/>
        <v>Муниципальное бюджетное общеобразовательное учреждение «Басандайская средняя общеобразовательная школа им.Д.А.Козлова» Томского района</v>
      </c>
      <c r="AZ253" s="72">
        <f>'Рейтинговая таблица организаций'!BF253</f>
        <v>92</v>
      </c>
      <c r="BA253" s="72" t="str">
        <f t="shared" si="119"/>
        <v>222-245</v>
      </c>
      <c r="BB253" s="72">
        <f t="shared" si="117"/>
        <v>222</v>
      </c>
      <c r="BC253" s="72">
        <f t="shared" si="118"/>
        <v>24</v>
      </c>
    </row>
    <row r="254" spans="1:55">
      <c r="A254" s="72">
        <f>'бланки '!D256</f>
        <v>251</v>
      </c>
      <c r="B254" s="73" t="str">
        <f>'Рейтинговая таблица организаций'!B254</f>
        <v>Муниципальное бюджетное общеобразовательное учреждение «Мазаловская средняя общеобразовательная школа» Томского района</v>
      </c>
      <c r="C254" s="73" t="str">
        <f>'бланки '!A256</f>
        <v>Томский район</v>
      </c>
      <c r="D254" s="72">
        <f>'Рейтинговая таблица организаций'!C254</f>
        <v>16</v>
      </c>
      <c r="E254" s="72">
        <f t="shared" si="120"/>
        <v>251</v>
      </c>
      <c r="F254" s="72" t="str">
        <f t="shared" si="121"/>
        <v>Муниципальное бюджетное общеобразовательное учреждение «Мазаловская средняя общеобразовательная школа» Томского района</v>
      </c>
      <c r="G254" s="72">
        <f>'Рейтинговая таблица организаций'!Q254</f>
        <v>100</v>
      </c>
      <c r="H254" s="72">
        <f>'Рейтинговая таблица организаций'!R254</f>
        <v>100</v>
      </c>
      <c r="I254" s="72">
        <f>'Рейтинговая таблица организаций'!S254</f>
        <v>100</v>
      </c>
      <c r="J254" s="72">
        <f>'Рейтинговая таблица организаций'!T254</f>
        <v>100</v>
      </c>
      <c r="K254" s="72" t="str">
        <f t="shared" si="122"/>
        <v>1-274</v>
      </c>
      <c r="L254" s="72">
        <f t="shared" si="107"/>
        <v>1</v>
      </c>
      <c r="M254" s="72">
        <f t="shared" si="108"/>
        <v>274</v>
      </c>
      <c r="N254" s="72">
        <f t="shared" si="123"/>
        <v>251</v>
      </c>
      <c r="O254" s="72" t="str">
        <f t="shared" si="124"/>
        <v>Муниципальное бюджетное общеобразовательное учреждение «Мазаловская средняя общеобразовательная школа» Томского района</v>
      </c>
      <c r="P254" s="72">
        <f>'Рейтинговая таблица организаций'!Z254</f>
        <v>100</v>
      </c>
      <c r="Q254" s="72">
        <f>'Рейтинговая таблица организаций'!AB254</f>
        <v>100</v>
      </c>
      <c r="R254" s="72">
        <f>'Рейтинговая таблица организаций'!AC254</f>
        <v>100</v>
      </c>
      <c r="S254" s="72" t="str">
        <f t="shared" si="125"/>
        <v>1-274</v>
      </c>
      <c r="T254" s="72">
        <f t="shared" si="109"/>
        <v>1</v>
      </c>
      <c r="U254" s="72">
        <f t="shared" si="110"/>
        <v>274</v>
      </c>
      <c r="V254" s="72">
        <f t="shared" si="126"/>
        <v>251</v>
      </c>
      <c r="W254" s="72" t="str">
        <f t="shared" si="127"/>
        <v>Муниципальное бюджетное общеобразовательное учреждение «Мазаловская средняя общеобразовательная школа» Томского района</v>
      </c>
      <c r="X254" s="72">
        <f>'Рейтинговая таблица организаций'!AH254</f>
        <v>0</v>
      </c>
      <c r="Y254" s="72">
        <f>'Рейтинговая таблица организаций'!AI254</f>
        <v>40</v>
      </c>
      <c r="Z254" s="74">
        <f>'Рейтинговая таблица организаций'!AJ254</f>
        <v>100</v>
      </c>
      <c r="AA254" s="72">
        <f>'Рейтинговая таблица организаций'!AK254</f>
        <v>46</v>
      </c>
      <c r="AB254" s="72" t="str">
        <f t="shared" si="128"/>
        <v>268-274</v>
      </c>
      <c r="AC254" s="72">
        <f t="shared" si="111"/>
        <v>268</v>
      </c>
      <c r="AD254" s="72">
        <f t="shared" si="112"/>
        <v>7</v>
      </c>
      <c r="AE254" s="72">
        <f t="shared" si="129"/>
        <v>251</v>
      </c>
      <c r="AF254" s="72" t="str">
        <f t="shared" si="130"/>
        <v>Муниципальное бюджетное общеобразовательное учреждение «Мазаловская средняя общеобразовательная школа» Томского района</v>
      </c>
      <c r="AG254" s="72">
        <f>'Рейтинговая таблица организаций'!AR254</f>
        <v>100</v>
      </c>
      <c r="AH254" s="72">
        <f>'Рейтинговая таблица организаций'!AS254</f>
        <v>100</v>
      </c>
      <c r="AI254" s="72">
        <f>'Рейтинговая таблица организаций'!AT254</f>
        <v>100</v>
      </c>
      <c r="AJ254" s="72">
        <f>'Рейтинговая таблица организаций'!AU254</f>
        <v>100</v>
      </c>
      <c r="AK254" s="72" t="str">
        <f t="shared" si="131"/>
        <v>1-274</v>
      </c>
      <c r="AL254" s="72">
        <f t="shared" si="113"/>
        <v>1</v>
      </c>
      <c r="AM254" s="72">
        <f t="shared" si="114"/>
        <v>274</v>
      </c>
      <c r="AN254" s="72">
        <f>'бланки '!D256</f>
        <v>251</v>
      </c>
      <c r="AO254" s="72" t="str">
        <f t="shared" si="132"/>
        <v>Муниципальное бюджетное общеобразовательное учреждение «Мазаловская средняя общеобразовательная школа» Томского района</v>
      </c>
      <c r="AP254" s="72">
        <f>'Рейтинговая таблица организаций'!BB254</f>
        <v>100</v>
      </c>
      <c r="AQ254" s="72">
        <f>'Рейтинговая таблица организаций'!BC254</f>
        <v>100</v>
      </c>
      <c r="AR254" s="72">
        <f>'Рейтинговая таблица организаций'!BD254</f>
        <v>100</v>
      </c>
      <c r="AS254" s="72">
        <f>'Рейтинговая таблица организаций'!BE254</f>
        <v>100</v>
      </c>
      <c r="AT254" s="72" t="str">
        <f t="shared" si="133"/>
        <v>1-274</v>
      </c>
      <c r="AU254" s="72">
        <f t="shared" si="115"/>
        <v>1</v>
      </c>
      <c r="AV254" s="72">
        <f t="shared" si="116"/>
        <v>274</v>
      </c>
      <c r="AW254" s="75" t="str">
        <f t="shared" si="134"/>
        <v>Томский район</v>
      </c>
      <c r="AX254" s="72">
        <f t="shared" si="135"/>
        <v>251</v>
      </c>
      <c r="AY254" s="72" t="str">
        <f t="shared" si="136"/>
        <v>Муниципальное бюджетное общеобразовательное учреждение «Мазаловская средняя общеобразовательная школа» Томского района</v>
      </c>
      <c r="AZ254" s="72">
        <f>'Рейтинговая таблица организаций'!BF254</f>
        <v>89.2</v>
      </c>
      <c r="BA254" s="72" t="str">
        <f t="shared" si="119"/>
        <v>268-274</v>
      </c>
      <c r="BB254" s="72">
        <f t="shared" si="117"/>
        <v>268</v>
      </c>
      <c r="BC254" s="72">
        <f t="shared" si="118"/>
        <v>7</v>
      </c>
    </row>
    <row r="255" spans="1:55">
      <c r="A255" s="72">
        <f>'бланки '!D257</f>
        <v>252</v>
      </c>
      <c r="B255" s="73" t="str">
        <f>'Рейтинговая таблица организаций'!B255</f>
        <v>Муниципальное бюджетное общеобразовательное учреждение «Зоркальцевская средняя общеобразовательная школа» Томского района</v>
      </c>
      <c r="C255" s="73" t="str">
        <f>'бланки '!A257</f>
        <v>Томский район</v>
      </c>
      <c r="D255" s="72">
        <f>'Рейтинговая таблица организаций'!C255</f>
        <v>202</v>
      </c>
      <c r="E255" s="72">
        <f t="shared" si="120"/>
        <v>252</v>
      </c>
      <c r="F255" s="72" t="str">
        <f t="shared" si="121"/>
        <v>Муниципальное бюджетное общеобразовательное учреждение «Зоркальцевская средняя общеобразовательная школа» Томского района</v>
      </c>
      <c r="G255" s="72">
        <f>'Рейтинговая таблица организаций'!Q255</f>
        <v>100</v>
      </c>
      <c r="H255" s="72">
        <f>'Рейтинговая таблица организаций'!R255</f>
        <v>100</v>
      </c>
      <c r="I255" s="72">
        <f>'Рейтинговая таблица организаций'!S255</f>
        <v>100</v>
      </c>
      <c r="J255" s="72">
        <f>'Рейтинговая таблица организаций'!T255</f>
        <v>100</v>
      </c>
      <c r="K255" s="72" t="str">
        <f t="shared" si="122"/>
        <v>1-274</v>
      </c>
      <c r="L255" s="72">
        <f t="shared" si="107"/>
        <v>1</v>
      </c>
      <c r="M255" s="72">
        <f t="shared" si="108"/>
        <v>274</v>
      </c>
      <c r="N255" s="72">
        <f t="shared" si="123"/>
        <v>252</v>
      </c>
      <c r="O255" s="72" t="str">
        <f t="shared" si="124"/>
        <v>Муниципальное бюджетное общеобразовательное учреждение «Зоркальцевская средняя общеобразовательная школа» Томского района</v>
      </c>
      <c r="P255" s="72">
        <f>'Рейтинговая таблица организаций'!Z255</f>
        <v>100</v>
      </c>
      <c r="Q255" s="72">
        <f>'Рейтинговая таблица организаций'!AB255</f>
        <v>100</v>
      </c>
      <c r="R255" s="72">
        <f>'Рейтинговая таблица организаций'!AC255</f>
        <v>100</v>
      </c>
      <c r="S255" s="72" t="str">
        <f t="shared" si="125"/>
        <v>1-274</v>
      </c>
      <c r="T255" s="72">
        <f t="shared" si="109"/>
        <v>1</v>
      </c>
      <c r="U255" s="72">
        <f t="shared" si="110"/>
        <v>274</v>
      </c>
      <c r="V255" s="72">
        <f t="shared" si="126"/>
        <v>252</v>
      </c>
      <c r="W255" s="72" t="str">
        <f t="shared" si="127"/>
        <v>Муниципальное бюджетное общеобразовательное учреждение «Зоркальцевская средняя общеобразовательная школа» Томского района</v>
      </c>
      <c r="X255" s="72">
        <f>'Рейтинговая таблица организаций'!AH255</f>
        <v>20</v>
      </c>
      <c r="Y255" s="72">
        <f>'Рейтинговая таблица организаций'!AI255</f>
        <v>80</v>
      </c>
      <c r="Z255" s="74">
        <f>'Рейтинговая таблица организаций'!AJ255</f>
        <v>100</v>
      </c>
      <c r="AA255" s="72">
        <f>'Рейтинговая таблица организаций'!AK255</f>
        <v>68</v>
      </c>
      <c r="AB255" s="72" t="str">
        <f t="shared" si="128"/>
        <v>147-173</v>
      </c>
      <c r="AC255" s="72">
        <f t="shared" si="111"/>
        <v>147</v>
      </c>
      <c r="AD255" s="72">
        <f t="shared" si="112"/>
        <v>27</v>
      </c>
      <c r="AE255" s="72">
        <f t="shared" si="129"/>
        <v>252</v>
      </c>
      <c r="AF255" s="72" t="str">
        <f t="shared" si="130"/>
        <v>Муниципальное бюджетное общеобразовательное учреждение «Зоркальцевская средняя общеобразовательная школа» Томского района</v>
      </c>
      <c r="AG255" s="72">
        <f>'Рейтинговая таблица организаций'!AR255</f>
        <v>100</v>
      </c>
      <c r="AH255" s="72">
        <f>'Рейтинговая таблица организаций'!AS255</f>
        <v>100</v>
      </c>
      <c r="AI255" s="72">
        <f>'Рейтинговая таблица организаций'!AT255</f>
        <v>100</v>
      </c>
      <c r="AJ255" s="72">
        <f>'Рейтинговая таблица организаций'!AU255</f>
        <v>100</v>
      </c>
      <c r="AK255" s="72" t="str">
        <f t="shared" si="131"/>
        <v>1-274</v>
      </c>
      <c r="AL255" s="72">
        <f t="shared" si="113"/>
        <v>1</v>
      </c>
      <c r="AM255" s="72">
        <f t="shared" si="114"/>
        <v>274</v>
      </c>
      <c r="AN255" s="72">
        <f>'бланки '!D257</f>
        <v>252</v>
      </c>
      <c r="AO255" s="72" t="str">
        <f t="shared" si="132"/>
        <v>Муниципальное бюджетное общеобразовательное учреждение «Зоркальцевская средняя общеобразовательная школа» Томского района</v>
      </c>
      <c r="AP255" s="72">
        <f>'Рейтинговая таблица организаций'!BB255</f>
        <v>100</v>
      </c>
      <c r="AQ255" s="72">
        <f>'Рейтинговая таблица организаций'!BC255</f>
        <v>100</v>
      </c>
      <c r="AR255" s="72">
        <f>'Рейтинговая таблица организаций'!BD255</f>
        <v>100</v>
      </c>
      <c r="AS255" s="72">
        <f>'Рейтинговая таблица организаций'!BE255</f>
        <v>100</v>
      </c>
      <c r="AT255" s="72" t="str">
        <f t="shared" si="133"/>
        <v>1-274</v>
      </c>
      <c r="AU255" s="72">
        <f t="shared" si="115"/>
        <v>1</v>
      </c>
      <c r="AV255" s="72">
        <f t="shared" si="116"/>
        <v>274</v>
      </c>
      <c r="AW255" s="75" t="str">
        <f t="shared" si="134"/>
        <v>Томский район</v>
      </c>
      <c r="AX255" s="72">
        <f t="shared" si="135"/>
        <v>252</v>
      </c>
      <c r="AY255" s="72" t="str">
        <f t="shared" si="136"/>
        <v>Муниципальное бюджетное общеобразовательное учреждение «Зоркальцевская средняя общеобразовательная школа» Томского района</v>
      </c>
      <c r="AZ255" s="72">
        <f>'Рейтинговая таблица организаций'!BF255</f>
        <v>93.6</v>
      </c>
      <c r="BA255" s="72" t="str">
        <f t="shared" si="119"/>
        <v>147-173</v>
      </c>
      <c r="BB255" s="72">
        <f t="shared" si="117"/>
        <v>147</v>
      </c>
      <c r="BC255" s="72">
        <f t="shared" si="118"/>
        <v>27</v>
      </c>
    </row>
    <row r="256" spans="1:55">
      <c r="A256" s="72">
        <f>'бланки '!D258</f>
        <v>253</v>
      </c>
      <c r="B256" s="73" t="str">
        <f>'Рейтинговая таблица организаций'!B256</f>
        <v>Муниципальное бюджетное общеобразовательное учреждение "Усть-Бакчарская средняя общеобразовательная школа"</v>
      </c>
      <c r="C256" s="73" t="str">
        <f>'бланки '!A258</f>
        <v>Чаинский район</v>
      </c>
      <c r="D256" s="72">
        <f>'Рейтинговая таблица организаций'!C256</f>
        <v>42</v>
      </c>
      <c r="E256" s="72">
        <f t="shared" si="120"/>
        <v>253</v>
      </c>
      <c r="F256" s="72" t="str">
        <f t="shared" si="121"/>
        <v>Муниципальное бюджетное общеобразовательное учреждение "Усть-Бакчарская средняя общеобразовательная школа"</v>
      </c>
      <c r="G256" s="72">
        <f>'Рейтинговая таблица организаций'!Q256</f>
        <v>100</v>
      </c>
      <c r="H256" s="72">
        <f>'Рейтинговая таблица организаций'!R256</f>
        <v>100</v>
      </c>
      <c r="I256" s="72">
        <f>'Рейтинговая таблица организаций'!S256</f>
        <v>100</v>
      </c>
      <c r="J256" s="72">
        <f>'Рейтинговая таблица организаций'!T256</f>
        <v>100</v>
      </c>
      <c r="K256" s="72" t="str">
        <f t="shared" si="122"/>
        <v>1-274</v>
      </c>
      <c r="L256" s="72">
        <f t="shared" si="107"/>
        <v>1</v>
      </c>
      <c r="M256" s="72">
        <f t="shared" si="108"/>
        <v>274</v>
      </c>
      <c r="N256" s="72">
        <f t="shared" si="123"/>
        <v>253</v>
      </c>
      <c r="O256" s="72" t="str">
        <f t="shared" si="124"/>
        <v>Муниципальное бюджетное общеобразовательное учреждение "Усть-Бакчарская средняя общеобразовательная школа"</v>
      </c>
      <c r="P256" s="72">
        <f>'Рейтинговая таблица организаций'!Z256</f>
        <v>100</v>
      </c>
      <c r="Q256" s="72">
        <f>'Рейтинговая таблица организаций'!AB256</f>
        <v>100</v>
      </c>
      <c r="R256" s="72">
        <f>'Рейтинговая таблица организаций'!AC256</f>
        <v>100</v>
      </c>
      <c r="S256" s="72" t="str">
        <f t="shared" si="125"/>
        <v>1-274</v>
      </c>
      <c r="T256" s="72">
        <f t="shared" si="109"/>
        <v>1</v>
      </c>
      <c r="U256" s="72">
        <f t="shared" si="110"/>
        <v>274</v>
      </c>
      <c r="V256" s="72">
        <f t="shared" si="126"/>
        <v>253</v>
      </c>
      <c r="W256" s="72" t="str">
        <f t="shared" si="127"/>
        <v>Муниципальное бюджетное общеобразовательное учреждение "Усть-Бакчарская средняя общеобразовательная школа"</v>
      </c>
      <c r="X256" s="72">
        <f>'Рейтинговая таблица организаций'!AH256</f>
        <v>20</v>
      </c>
      <c r="Y256" s="72">
        <f>'Рейтинговая таблица организаций'!AI256</f>
        <v>80</v>
      </c>
      <c r="Z256" s="74">
        <f>'Рейтинговая таблица организаций'!AJ256</f>
        <v>100</v>
      </c>
      <c r="AA256" s="72">
        <f>'Рейтинговая таблица организаций'!AK256</f>
        <v>68</v>
      </c>
      <c r="AB256" s="72" t="str">
        <f t="shared" si="128"/>
        <v>147-173</v>
      </c>
      <c r="AC256" s="72">
        <f t="shared" si="111"/>
        <v>147</v>
      </c>
      <c r="AD256" s="72">
        <f t="shared" si="112"/>
        <v>27</v>
      </c>
      <c r="AE256" s="72">
        <f t="shared" si="129"/>
        <v>253</v>
      </c>
      <c r="AF256" s="72" t="str">
        <f t="shared" si="130"/>
        <v>Муниципальное бюджетное общеобразовательное учреждение "Усть-Бакчарская средняя общеобразовательная школа"</v>
      </c>
      <c r="AG256" s="72">
        <f>'Рейтинговая таблица организаций'!AR256</f>
        <v>100</v>
      </c>
      <c r="AH256" s="72">
        <f>'Рейтинговая таблица организаций'!AS256</f>
        <v>100</v>
      </c>
      <c r="AI256" s="72">
        <f>'Рейтинговая таблица организаций'!AT256</f>
        <v>100</v>
      </c>
      <c r="AJ256" s="72">
        <f>'Рейтинговая таблица организаций'!AU256</f>
        <v>100</v>
      </c>
      <c r="AK256" s="72" t="str">
        <f t="shared" si="131"/>
        <v>1-274</v>
      </c>
      <c r="AL256" s="72">
        <f t="shared" si="113"/>
        <v>1</v>
      </c>
      <c r="AM256" s="72">
        <f t="shared" si="114"/>
        <v>274</v>
      </c>
      <c r="AN256" s="72">
        <f>'бланки '!D258</f>
        <v>253</v>
      </c>
      <c r="AO256" s="72" t="str">
        <f t="shared" si="132"/>
        <v>Муниципальное бюджетное общеобразовательное учреждение "Усть-Бакчарская средняя общеобразовательная школа"</v>
      </c>
      <c r="AP256" s="72">
        <f>'Рейтинговая таблица организаций'!BB256</f>
        <v>100</v>
      </c>
      <c r="AQ256" s="72">
        <f>'Рейтинговая таблица организаций'!BC256</f>
        <v>100</v>
      </c>
      <c r="AR256" s="72">
        <f>'Рейтинговая таблица организаций'!BD256</f>
        <v>100</v>
      </c>
      <c r="AS256" s="72">
        <f>'Рейтинговая таблица организаций'!BE256</f>
        <v>100</v>
      </c>
      <c r="AT256" s="72" t="str">
        <f t="shared" si="133"/>
        <v>1-274</v>
      </c>
      <c r="AU256" s="72">
        <f t="shared" si="115"/>
        <v>1</v>
      </c>
      <c r="AV256" s="72">
        <f t="shared" si="116"/>
        <v>274</v>
      </c>
      <c r="AW256" s="75" t="str">
        <f t="shared" si="134"/>
        <v>Чаинский район</v>
      </c>
      <c r="AX256" s="72">
        <f t="shared" si="135"/>
        <v>253</v>
      </c>
      <c r="AY256" s="72" t="str">
        <f t="shared" si="136"/>
        <v>Муниципальное бюджетное общеобразовательное учреждение "Усть-Бакчарская средняя общеобразовательная школа"</v>
      </c>
      <c r="AZ256" s="72">
        <f>'Рейтинговая таблица организаций'!BF256</f>
        <v>93.6</v>
      </c>
      <c r="BA256" s="72" t="str">
        <f t="shared" si="119"/>
        <v>147-173</v>
      </c>
      <c r="BB256" s="72">
        <f t="shared" si="117"/>
        <v>147</v>
      </c>
      <c r="BC256" s="72">
        <f t="shared" si="118"/>
        <v>27</v>
      </c>
    </row>
    <row r="257" spans="1:55">
      <c r="A257" s="72">
        <f>'бланки '!D259</f>
        <v>254</v>
      </c>
      <c r="B257" s="73" t="str">
        <f>'Рейтинговая таблица организаций'!B257</f>
        <v>Муниципальное автономное общеобразовательное учреждение Чаинского района "Подгорнская средняя общеобразовательная школа"</v>
      </c>
      <c r="C257" s="73" t="str">
        <f>'бланки '!A259</f>
        <v>Чаинский район</v>
      </c>
      <c r="D257" s="72">
        <f>'Рейтинговая таблица организаций'!C257</f>
        <v>430</v>
      </c>
      <c r="E257" s="72">
        <f t="shared" si="120"/>
        <v>254</v>
      </c>
      <c r="F257" s="72" t="str">
        <f t="shared" si="121"/>
        <v>Муниципальное автономное общеобразовательное учреждение Чаинского района "Подгорнская средняя общеобразовательная школа"</v>
      </c>
      <c r="G257" s="72">
        <f>'Рейтинговая таблица организаций'!Q257</f>
        <v>100</v>
      </c>
      <c r="H257" s="72">
        <f>'Рейтинговая таблица организаций'!R257</f>
        <v>100</v>
      </c>
      <c r="I257" s="72">
        <f>'Рейтинговая таблица организаций'!S257</f>
        <v>100</v>
      </c>
      <c r="J257" s="72">
        <f>'Рейтинговая таблица организаций'!T257</f>
        <v>100</v>
      </c>
      <c r="K257" s="72" t="str">
        <f t="shared" si="122"/>
        <v>1-274</v>
      </c>
      <c r="L257" s="72">
        <f t="shared" si="107"/>
        <v>1</v>
      </c>
      <c r="M257" s="72">
        <f t="shared" si="108"/>
        <v>274</v>
      </c>
      <c r="N257" s="72">
        <f t="shared" si="123"/>
        <v>254</v>
      </c>
      <c r="O257" s="72" t="str">
        <f t="shared" si="124"/>
        <v>Муниципальное автономное общеобразовательное учреждение Чаинского района "Подгорнская средняя общеобразовательная школа"</v>
      </c>
      <c r="P257" s="72">
        <f>'Рейтинговая таблица организаций'!Z257</f>
        <v>100</v>
      </c>
      <c r="Q257" s="72">
        <f>'Рейтинговая таблица организаций'!AB257</f>
        <v>100</v>
      </c>
      <c r="R257" s="72">
        <f>'Рейтинговая таблица организаций'!AC257</f>
        <v>100</v>
      </c>
      <c r="S257" s="72" t="str">
        <f t="shared" si="125"/>
        <v>1-274</v>
      </c>
      <c r="T257" s="72">
        <f t="shared" si="109"/>
        <v>1</v>
      </c>
      <c r="U257" s="72">
        <f t="shared" si="110"/>
        <v>274</v>
      </c>
      <c r="V257" s="72">
        <f t="shared" si="126"/>
        <v>254</v>
      </c>
      <c r="W257" s="72" t="str">
        <f t="shared" si="127"/>
        <v>Муниципальное автономное общеобразовательное учреждение Чаинского района "Подгорнская средняя общеобразовательная школа"</v>
      </c>
      <c r="X257" s="72">
        <f>'Рейтинговая таблица организаций'!AH257</f>
        <v>40</v>
      </c>
      <c r="Y257" s="72">
        <f>'Рейтинговая таблица организаций'!AI257</f>
        <v>100</v>
      </c>
      <c r="Z257" s="74">
        <f>'Рейтинговая таблица организаций'!AJ257</f>
        <v>100</v>
      </c>
      <c r="AA257" s="72">
        <f>'Рейтинговая таблица организаций'!AK257</f>
        <v>82</v>
      </c>
      <c r="AB257" s="72" t="str">
        <f t="shared" si="128"/>
        <v>49-66</v>
      </c>
      <c r="AC257" s="72">
        <f t="shared" si="111"/>
        <v>49</v>
      </c>
      <c r="AD257" s="72">
        <f t="shared" si="112"/>
        <v>18</v>
      </c>
      <c r="AE257" s="72">
        <f t="shared" si="129"/>
        <v>254</v>
      </c>
      <c r="AF257" s="72" t="str">
        <f t="shared" si="130"/>
        <v>Муниципальное автономное общеобразовательное учреждение Чаинского района "Подгорнская средняя общеобразовательная школа"</v>
      </c>
      <c r="AG257" s="72">
        <f>'Рейтинговая таблица организаций'!AR257</f>
        <v>100</v>
      </c>
      <c r="AH257" s="72">
        <f>'Рейтинговая таблица организаций'!AS257</f>
        <v>100</v>
      </c>
      <c r="AI257" s="72">
        <f>'Рейтинговая таблица организаций'!AT257</f>
        <v>100</v>
      </c>
      <c r="AJ257" s="72">
        <f>'Рейтинговая таблица организаций'!AU257</f>
        <v>100</v>
      </c>
      <c r="AK257" s="72" t="str">
        <f t="shared" si="131"/>
        <v>1-274</v>
      </c>
      <c r="AL257" s="72">
        <f t="shared" si="113"/>
        <v>1</v>
      </c>
      <c r="AM257" s="72">
        <f t="shared" si="114"/>
        <v>274</v>
      </c>
      <c r="AN257" s="72">
        <f>'бланки '!D259</f>
        <v>254</v>
      </c>
      <c r="AO257" s="72" t="str">
        <f t="shared" si="132"/>
        <v>Муниципальное автономное общеобразовательное учреждение Чаинского района "Подгорнская средняя общеобразовательная школа"</v>
      </c>
      <c r="AP257" s="72">
        <f>'Рейтинговая таблица организаций'!BB257</f>
        <v>100</v>
      </c>
      <c r="AQ257" s="72">
        <f>'Рейтинговая таблица организаций'!BC257</f>
        <v>100</v>
      </c>
      <c r="AR257" s="72">
        <f>'Рейтинговая таблица организаций'!BD257</f>
        <v>100</v>
      </c>
      <c r="AS257" s="72">
        <f>'Рейтинговая таблица организаций'!BE257</f>
        <v>100</v>
      </c>
      <c r="AT257" s="72" t="str">
        <f t="shared" si="133"/>
        <v>1-274</v>
      </c>
      <c r="AU257" s="72">
        <f t="shared" si="115"/>
        <v>1</v>
      </c>
      <c r="AV257" s="72">
        <f t="shared" si="116"/>
        <v>274</v>
      </c>
      <c r="AW257" s="75" t="str">
        <f t="shared" si="134"/>
        <v>Чаинский район</v>
      </c>
      <c r="AX257" s="72">
        <f t="shared" si="135"/>
        <v>254</v>
      </c>
      <c r="AY257" s="72" t="str">
        <f t="shared" si="136"/>
        <v>Муниципальное автономное общеобразовательное учреждение Чаинского района "Подгорнская средняя общеобразовательная школа"</v>
      </c>
      <c r="AZ257" s="72">
        <f>'Рейтинговая таблица организаций'!BF257</f>
        <v>96.4</v>
      </c>
      <c r="BA257" s="72" t="str">
        <f t="shared" si="119"/>
        <v>49-66</v>
      </c>
      <c r="BB257" s="72">
        <f t="shared" si="117"/>
        <v>49</v>
      </c>
      <c r="BC257" s="72">
        <f t="shared" si="118"/>
        <v>18</v>
      </c>
    </row>
    <row r="258" spans="1:55">
      <c r="A258" s="72">
        <f>'бланки '!D260</f>
        <v>255</v>
      </c>
      <c r="B258" s="73" t="str">
        <f>'Рейтинговая таблица организаций'!B258</f>
        <v>Муниципальное казённое общеобразовательное учреждение " Чаинская школа-интернат"</v>
      </c>
      <c r="C258" s="73" t="str">
        <f>'бланки '!A260</f>
        <v>Чаинский район</v>
      </c>
      <c r="D258" s="72">
        <f>'Рейтинговая таблица организаций'!C258</f>
        <v>28</v>
      </c>
      <c r="E258" s="72">
        <f t="shared" si="120"/>
        <v>255</v>
      </c>
      <c r="F258" s="72" t="str">
        <f t="shared" si="121"/>
        <v>Муниципальное казённое общеобразовательное учреждение " Чаинская школа-интернат"</v>
      </c>
      <c r="G258" s="72">
        <f>'Рейтинговая таблица организаций'!Q258</f>
        <v>100</v>
      </c>
      <c r="H258" s="72">
        <f>'Рейтинговая таблица организаций'!R258</f>
        <v>100</v>
      </c>
      <c r="I258" s="72">
        <f>'Рейтинговая таблица организаций'!S258</f>
        <v>100</v>
      </c>
      <c r="J258" s="72">
        <f>'Рейтинговая таблица организаций'!T258</f>
        <v>100</v>
      </c>
      <c r="K258" s="72" t="str">
        <f t="shared" si="122"/>
        <v>1-274</v>
      </c>
      <c r="L258" s="72">
        <f t="shared" si="107"/>
        <v>1</v>
      </c>
      <c r="M258" s="72">
        <f t="shared" si="108"/>
        <v>274</v>
      </c>
      <c r="N258" s="72">
        <f t="shared" si="123"/>
        <v>255</v>
      </c>
      <c r="O258" s="72" t="str">
        <f t="shared" si="124"/>
        <v>Муниципальное казённое общеобразовательное учреждение " Чаинская школа-интернат"</v>
      </c>
      <c r="P258" s="72">
        <f>'Рейтинговая таблица организаций'!Z258</f>
        <v>100</v>
      </c>
      <c r="Q258" s="72">
        <f>'Рейтинговая таблица организаций'!AB258</f>
        <v>100</v>
      </c>
      <c r="R258" s="72">
        <f>'Рейтинговая таблица организаций'!AC258</f>
        <v>100</v>
      </c>
      <c r="S258" s="72" t="str">
        <f t="shared" si="125"/>
        <v>1-274</v>
      </c>
      <c r="T258" s="72">
        <f t="shared" si="109"/>
        <v>1</v>
      </c>
      <c r="U258" s="72">
        <f t="shared" si="110"/>
        <v>274</v>
      </c>
      <c r="V258" s="72">
        <f t="shared" si="126"/>
        <v>255</v>
      </c>
      <c r="W258" s="72" t="str">
        <f t="shared" si="127"/>
        <v>Муниципальное казённое общеобразовательное учреждение " Чаинская школа-интернат"</v>
      </c>
      <c r="X258" s="72">
        <f>'Рейтинговая таблица организаций'!AH258</f>
        <v>0</v>
      </c>
      <c r="Y258" s="72">
        <f>'Рейтинговая таблица организаций'!AI258</f>
        <v>80</v>
      </c>
      <c r="Z258" s="74">
        <f>'Рейтинговая таблица организаций'!AJ258</f>
        <v>100</v>
      </c>
      <c r="AA258" s="72">
        <f>'Рейтинговая таблица организаций'!AK258</f>
        <v>62</v>
      </c>
      <c r="AB258" s="72" t="str">
        <f t="shared" si="128"/>
        <v>201-221</v>
      </c>
      <c r="AC258" s="72">
        <f t="shared" si="111"/>
        <v>201</v>
      </c>
      <c r="AD258" s="72">
        <f t="shared" si="112"/>
        <v>21</v>
      </c>
      <c r="AE258" s="72">
        <f t="shared" si="129"/>
        <v>255</v>
      </c>
      <c r="AF258" s="72" t="str">
        <f t="shared" si="130"/>
        <v>Муниципальное казённое общеобразовательное учреждение " Чаинская школа-интернат"</v>
      </c>
      <c r="AG258" s="72">
        <f>'Рейтинговая таблица организаций'!AR258</f>
        <v>100</v>
      </c>
      <c r="AH258" s="72">
        <f>'Рейтинговая таблица организаций'!AS258</f>
        <v>100</v>
      </c>
      <c r="AI258" s="72">
        <f>'Рейтинговая таблица организаций'!AT258</f>
        <v>100</v>
      </c>
      <c r="AJ258" s="72">
        <f>'Рейтинговая таблица организаций'!AU258</f>
        <v>100</v>
      </c>
      <c r="AK258" s="72" t="str">
        <f t="shared" si="131"/>
        <v>1-274</v>
      </c>
      <c r="AL258" s="72">
        <f t="shared" si="113"/>
        <v>1</v>
      </c>
      <c r="AM258" s="72">
        <f t="shared" si="114"/>
        <v>274</v>
      </c>
      <c r="AN258" s="72">
        <f>'бланки '!D260</f>
        <v>255</v>
      </c>
      <c r="AO258" s="72" t="str">
        <f t="shared" si="132"/>
        <v>Муниципальное казённое общеобразовательное учреждение " Чаинская школа-интернат"</v>
      </c>
      <c r="AP258" s="72">
        <f>'Рейтинговая таблица организаций'!BB258</f>
        <v>100</v>
      </c>
      <c r="AQ258" s="72">
        <f>'Рейтинговая таблица организаций'!BC258</f>
        <v>100</v>
      </c>
      <c r="AR258" s="72">
        <f>'Рейтинговая таблица организаций'!BD258</f>
        <v>100</v>
      </c>
      <c r="AS258" s="72">
        <f>'Рейтинговая таблица организаций'!BE258</f>
        <v>100</v>
      </c>
      <c r="AT258" s="72" t="str">
        <f t="shared" si="133"/>
        <v>1-274</v>
      </c>
      <c r="AU258" s="72">
        <f t="shared" si="115"/>
        <v>1</v>
      </c>
      <c r="AV258" s="72">
        <f t="shared" si="116"/>
        <v>274</v>
      </c>
      <c r="AW258" s="75" t="str">
        <f t="shared" si="134"/>
        <v>Чаинский район</v>
      </c>
      <c r="AX258" s="72">
        <f t="shared" si="135"/>
        <v>255</v>
      </c>
      <c r="AY258" s="72" t="str">
        <f t="shared" si="136"/>
        <v>Муниципальное казённое общеобразовательное учреждение " Чаинская школа-интернат"</v>
      </c>
      <c r="AZ258" s="72">
        <f>'Рейтинговая таблица организаций'!BF258</f>
        <v>92.4</v>
      </c>
      <c r="BA258" s="72" t="str">
        <f t="shared" si="119"/>
        <v>201-221</v>
      </c>
      <c r="BB258" s="72">
        <f t="shared" si="117"/>
        <v>201</v>
      </c>
      <c r="BC258" s="72">
        <f t="shared" si="118"/>
        <v>21</v>
      </c>
    </row>
    <row r="259" spans="1:55">
      <c r="A259" s="72">
        <f>'бланки '!D261</f>
        <v>256</v>
      </c>
      <c r="B259" s="73" t="str">
        <f>'Рейтинговая таблица организаций'!B259</f>
        <v>Муниципальное бюджетное общеобразовательное учреждение " Гореловская основная общеобразовательная школа"</v>
      </c>
      <c r="C259" s="73" t="str">
        <f>'бланки '!A261</f>
        <v>Чаинский район</v>
      </c>
      <c r="D259" s="72">
        <f>'Рейтинговая таблица организаций'!C259</f>
        <v>12</v>
      </c>
      <c r="E259" s="72">
        <f t="shared" si="120"/>
        <v>256</v>
      </c>
      <c r="F259" s="72" t="str">
        <f t="shared" si="121"/>
        <v>Муниципальное бюджетное общеобразовательное учреждение " Гореловская основная общеобразовательная школа"</v>
      </c>
      <c r="G259" s="72">
        <f>'Рейтинговая таблица организаций'!Q259</f>
        <v>100</v>
      </c>
      <c r="H259" s="72">
        <f>'Рейтинговая таблица организаций'!R259</f>
        <v>100</v>
      </c>
      <c r="I259" s="72">
        <f>'Рейтинговая таблица организаций'!S259</f>
        <v>100</v>
      </c>
      <c r="J259" s="72">
        <f>'Рейтинговая таблица организаций'!T259</f>
        <v>100</v>
      </c>
      <c r="K259" s="72" t="str">
        <f t="shared" si="122"/>
        <v>1-274</v>
      </c>
      <c r="L259" s="72">
        <f t="shared" si="107"/>
        <v>1</v>
      </c>
      <c r="M259" s="72">
        <f t="shared" si="108"/>
        <v>274</v>
      </c>
      <c r="N259" s="72">
        <f t="shared" si="123"/>
        <v>256</v>
      </c>
      <c r="O259" s="72" t="str">
        <f t="shared" si="124"/>
        <v>Муниципальное бюджетное общеобразовательное учреждение " Гореловская основная общеобразовательная школа"</v>
      </c>
      <c r="P259" s="72">
        <f>'Рейтинговая таблица организаций'!Z259</f>
        <v>100</v>
      </c>
      <c r="Q259" s="72">
        <f>'Рейтинговая таблица организаций'!AB259</f>
        <v>100</v>
      </c>
      <c r="R259" s="72">
        <f>'Рейтинговая таблица организаций'!AC259</f>
        <v>100</v>
      </c>
      <c r="S259" s="72" t="str">
        <f t="shared" si="125"/>
        <v>1-274</v>
      </c>
      <c r="T259" s="72">
        <f t="shared" si="109"/>
        <v>1</v>
      </c>
      <c r="U259" s="72">
        <f t="shared" si="110"/>
        <v>274</v>
      </c>
      <c r="V259" s="72">
        <f t="shared" si="126"/>
        <v>256</v>
      </c>
      <c r="W259" s="72" t="str">
        <f t="shared" si="127"/>
        <v>Муниципальное бюджетное общеобразовательное учреждение " Гореловская основная общеобразовательная школа"</v>
      </c>
      <c r="X259" s="72">
        <f>'Рейтинговая таблица организаций'!AH259</f>
        <v>20</v>
      </c>
      <c r="Y259" s="72">
        <f>'Рейтинговая таблица организаций'!AI259</f>
        <v>100</v>
      </c>
      <c r="Z259" s="74">
        <f>'Рейтинговая таблица организаций'!AJ259</f>
        <v>100</v>
      </c>
      <c r="AA259" s="72">
        <f>'Рейтинговая таблица организаций'!AK259</f>
        <v>76</v>
      </c>
      <c r="AB259" s="72" t="str">
        <f t="shared" si="128"/>
        <v>97-107</v>
      </c>
      <c r="AC259" s="72">
        <f t="shared" si="111"/>
        <v>97</v>
      </c>
      <c r="AD259" s="72">
        <f t="shared" si="112"/>
        <v>11</v>
      </c>
      <c r="AE259" s="72">
        <f t="shared" si="129"/>
        <v>256</v>
      </c>
      <c r="AF259" s="72" t="str">
        <f t="shared" si="130"/>
        <v>Муниципальное бюджетное общеобразовательное учреждение " Гореловская основная общеобразовательная школа"</v>
      </c>
      <c r="AG259" s="72">
        <f>'Рейтинговая таблица организаций'!AR259</f>
        <v>100</v>
      </c>
      <c r="AH259" s="72">
        <f>'Рейтинговая таблица организаций'!AS259</f>
        <v>100</v>
      </c>
      <c r="AI259" s="72">
        <f>'Рейтинговая таблица организаций'!AT259</f>
        <v>100</v>
      </c>
      <c r="AJ259" s="72">
        <f>'Рейтинговая таблица организаций'!AU259</f>
        <v>100</v>
      </c>
      <c r="AK259" s="72" t="str">
        <f t="shared" si="131"/>
        <v>1-274</v>
      </c>
      <c r="AL259" s="72">
        <f t="shared" si="113"/>
        <v>1</v>
      </c>
      <c r="AM259" s="72">
        <f t="shared" si="114"/>
        <v>274</v>
      </c>
      <c r="AN259" s="72">
        <f>'бланки '!D261</f>
        <v>256</v>
      </c>
      <c r="AO259" s="72" t="str">
        <f t="shared" si="132"/>
        <v>Муниципальное бюджетное общеобразовательное учреждение " Гореловская основная общеобразовательная школа"</v>
      </c>
      <c r="AP259" s="72">
        <f>'Рейтинговая таблица организаций'!BB259</f>
        <v>100</v>
      </c>
      <c r="AQ259" s="72">
        <f>'Рейтинговая таблица организаций'!BC259</f>
        <v>100</v>
      </c>
      <c r="AR259" s="72">
        <f>'Рейтинговая таблица организаций'!BD259</f>
        <v>100</v>
      </c>
      <c r="AS259" s="72">
        <f>'Рейтинговая таблица организаций'!BE259</f>
        <v>100</v>
      </c>
      <c r="AT259" s="72" t="str">
        <f t="shared" si="133"/>
        <v>1-274</v>
      </c>
      <c r="AU259" s="72">
        <f t="shared" si="115"/>
        <v>1</v>
      </c>
      <c r="AV259" s="72">
        <f t="shared" si="116"/>
        <v>274</v>
      </c>
      <c r="AW259" s="75" t="str">
        <f t="shared" si="134"/>
        <v>Чаинский район</v>
      </c>
      <c r="AX259" s="72">
        <f t="shared" si="135"/>
        <v>256</v>
      </c>
      <c r="AY259" s="72" t="str">
        <f t="shared" si="136"/>
        <v>Муниципальное бюджетное общеобразовательное учреждение " Гореловская основная общеобразовательная школа"</v>
      </c>
      <c r="AZ259" s="72">
        <f>'Рейтинговая таблица организаций'!BF259</f>
        <v>95.2</v>
      </c>
      <c r="BA259" s="72" t="str">
        <f t="shared" si="119"/>
        <v>97-107</v>
      </c>
      <c r="BB259" s="72">
        <f t="shared" si="117"/>
        <v>97</v>
      </c>
      <c r="BC259" s="72">
        <f t="shared" si="118"/>
        <v>11</v>
      </c>
    </row>
    <row r="260" spans="1:55">
      <c r="A260" s="72">
        <f>'бланки '!D262</f>
        <v>257</v>
      </c>
      <c r="B260" s="73" t="str">
        <f>'Рейтинговая таблица организаций'!B260</f>
        <v>Муниципальное бюджетное общеобразовательное учреждение "Леботёрская основная общеобразовательная школа"</v>
      </c>
      <c r="C260" s="73" t="str">
        <f>'бланки '!A262</f>
        <v>Чаинский район</v>
      </c>
      <c r="D260" s="72">
        <f>'Рейтинговая таблица организаций'!C260</f>
        <v>22</v>
      </c>
      <c r="E260" s="72">
        <f t="shared" si="120"/>
        <v>257</v>
      </c>
      <c r="F260" s="72" t="str">
        <f t="shared" si="121"/>
        <v>Муниципальное бюджетное общеобразовательное учреждение "Леботёрская основная общеобразовательная школа"</v>
      </c>
      <c r="G260" s="72">
        <f>'Рейтинговая таблица организаций'!Q260</f>
        <v>100</v>
      </c>
      <c r="H260" s="72">
        <f>'Рейтинговая таблица организаций'!R260</f>
        <v>100</v>
      </c>
      <c r="I260" s="72">
        <f>'Рейтинговая таблица организаций'!S260</f>
        <v>100</v>
      </c>
      <c r="J260" s="72">
        <f>'Рейтинговая таблица организаций'!T260</f>
        <v>100</v>
      </c>
      <c r="K260" s="72" t="str">
        <f t="shared" si="122"/>
        <v>1-274</v>
      </c>
      <c r="L260" s="72">
        <f t="shared" ref="L260:L277" si="137">RANK(J260,J$4:J$277)</f>
        <v>1</v>
      </c>
      <c r="M260" s="72">
        <f t="shared" ref="M260:M277" si="138">COUNTIF(L$4:L$277,L260)</f>
        <v>274</v>
      </c>
      <c r="N260" s="72">
        <f t="shared" si="123"/>
        <v>257</v>
      </c>
      <c r="O260" s="72" t="str">
        <f t="shared" si="124"/>
        <v>Муниципальное бюджетное общеобразовательное учреждение "Леботёрская основная общеобразовательная школа"</v>
      </c>
      <c r="P260" s="72">
        <f>'Рейтинговая таблица организаций'!Z260</f>
        <v>100</v>
      </c>
      <c r="Q260" s="72">
        <f>'Рейтинговая таблица организаций'!AB260</f>
        <v>100</v>
      </c>
      <c r="R260" s="72">
        <f>'Рейтинговая таблица организаций'!AC260</f>
        <v>100</v>
      </c>
      <c r="S260" s="72" t="str">
        <f t="shared" si="125"/>
        <v>1-274</v>
      </c>
      <c r="T260" s="72">
        <f t="shared" ref="T260:T277" si="139">RANK(R260,R$4:R$277)</f>
        <v>1</v>
      </c>
      <c r="U260" s="72">
        <f t="shared" ref="U260:U277" si="140">COUNTIF(T$4:T$277,T260)</f>
        <v>274</v>
      </c>
      <c r="V260" s="72">
        <f t="shared" si="126"/>
        <v>257</v>
      </c>
      <c r="W260" s="72" t="str">
        <f t="shared" si="127"/>
        <v>Муниципальное бюджетное общеобразовательное учреждение "Леботёрская основная общеобразовательная школа"</v>
      </c>
      <c r="X260" s="72">
        <f>'Рейтинговая таблица организаций'!AH260</f>
        <v>40</v>
      </c>
      <c r="Y260" s="72">
        <f>'Рейтинговая таблица организаций'!AI260</f>
        <v>80</v>
      </c>
      <c r="Z260" s="74">
        <f>'Рейтинговая таблица организаций'!AJ260</f>
        <v>100</v>
      </c>
      <c r="AA260" s="72">
        <f>'Рейтинговая таблица организаций'!AK260</f>
        <v>74</v>
      </c>
      <c r="AB260" s="72" t="str">
        <f t="shared" si="128"/>
        <v>108-122</v>
      </c>
      <c r="AC260" s="72">
        <f t="shared" ref="AC260:AC277" si="141">RANK(AA260,AA$4:AA$277)</f>
        <v>108</v>
      </c>
      <c r="AD260" s="72">
        <f t="shared" ref="AD260:AD277" si="142">COUNTIF(AC$4:AC$277,AC260)</f>
        <v>15</v>
      </c>
      <c r="AE260" s="72">
        <f t="shared" si="129"/>
        <v>257</v>
      </c>
      <c r="AF260" s="72" t="str">
        <f t="shared" si="130"/>
        <v>Муниципальное бюджетное общеобразовательное учреждение "Леботёрская основная общеобразовательная школа"</v>
      </c>
      <c r="AG260" s="72">
        <f>'Рейтинговая таблица организаций'!AR260</f>
        <v>100</v>
      </c>
      <c r="AH260" s="72">
        <f>'Рейтинговая таблица организаций'!AS260</f>
        <v>100</v>
      </c>
      <c r="AI260" s="72">
        <f>'Рейтинговая таблица организаций'!AT260</f>
        <v>100</v>
      </c>
      <c r="AJ260" s="72">
        <f>'Рейтинговая таблица организаций'!AU260</f>
        <v>100</v>
      </c>
      <c r="AK260" s="72" t="str">
        <f t="shared" si="131"/>
        <v>1-274</v>
      </c>
      <c r="AL260" s="72">
        <f t="shared" ref="AL260:AL277" si="143">RANK(AJ260,AJ$4:AJ$277)</f>
        <v>1</v>
      </c>
      <c r="AM260" s="72">
        <f t="shared" ref="AM260:AM277" si="144">COUNTIF(AL$4:AL$277,AL260)</f>
        <v>274</v>
      </c>
      <c r="AN260" s="72">
        <f>'бланки '!D262</f>
        <v>257</v>
      </c>
      <c r="AO260" s="72" t="str">
        <f t="shared" si="132"/>
        <v>Муниципальное бюджетное общеобразовательное учреждение "Леботёрская основная общеобразовательная школа"</v>
      </c>
      <c r="AP260" s="72">
        <f>'Рейтинговая таблица организаций'!BB260</f>
        <v>100</v>
      </c>
      <c r="AQ260" s="72">
        <f>'Рейтинговая таблица организаций'!BC260</f>
        <v>100</v>
      </c>
      <c r="AR260" s="72">
        <f>'Рейтинговая таблица организаций'!BD260</f>
        <v>100</v>
      </c>
      <c r="AS260" s="72">
        <f>'Рейтинговая таблица организаций'!BE260</f>
        <v>100</v>
      </c>
      <c r="AT260" s="72" t="str">
        <f t="shared" si="133"/>
        <v>1-274</v>
      </c>
      <c r="AU260" s="72">
        <f t="shared" ref="AU260:AU277" si="145">RANK(AS260,AS$4:AS$277)</f>
        <v>1</v>
      </c>
      <c r="AV260" s="72">
        <f t="shared" ref="AV260:AV277" si="146">COUNTIF(AU$4:AU$277,AU260)</f>
        <v>274</v>
      </c>
      <c r="AW260" s="75" t="str">
        <f t="shared" si="134"/>
        <v>Чаинский район</v>
      </c>
      <c r="AX260" s="72">
        <f t="shared" si="135"/>
        <v>257</v>
      </c>
      <c r="AY260" s="72" t="str">
        <f t="shared" si="136"/>
        <v>Муниципальное бюджетное общеобразовательное учреждение "Леботёрская основная общеобразовательная школа"</v>
      </c>
      <c r="AZ260" s="72">
        <f>'Рейтинговая таблица организаций'!BF260</f>
        <v>94.8</v>
      </c>
      <c r="BA260" s="72" t="str">
        <f t="shared" si="119"/>
        <v>108-122</v>
      </c>
      <c r="BB260" s="72">
        <f t="shared" ref="BB260:BB277" si="147">RANK(AZ260,AZ$4:AZ$277)</f>
        <v>108</v>
      </c>
      <c r="BC260" s="72">
        <f t="shared" ref="BC260:BC277" si="148">COUNTIF(AZ$4:AZ$277,AZ260)</f>
        <v>15</v>
      </c>
    </row>
    <row r="261" spans="1:55">
      <c r="A261" s="72">
        <f>'бланки '!D263</f>
        <v>258</v>
      </c>
      <c r="B261" s="73" t="str">
        <f>'Рейтинговая таблица организаций'!B261</f>
        <v>Муниципальное бюджетное общеобразовательное учреждение "Варгатёрская основная общеобразовательная школа"</v>
      </c>
      <c r="C261" s="73" t="str">
        <f>'бланки '!A263</f>
        <v>Чаинский район</v>
      </c>
      <c r="D261" s="72">
        <f>'Рейтинговая таблица организаций'!C261</f>
        <v>34</v>
      </c>
      <c r="E261" s="72">
        <f t="shared" si="120"/>
        <v>258</v>
      </c>
      <c r="F261" s="72" t="str">
        <f t="shared" si="121"/>
        <v>Муниципальное бюджетное общеобразовательное учреждение "Варгатёрская основная общеобразовательная школа"</v>
      </c>
      <c r="G261" s="72">
        <f>'Рейтинговая таблица организаций'!Q261</f>
        <v>100</v>
      </c>
      <c r="H261" s="72">
        <f>'Рейтинговая таблица организаций'!R261</f>
        <v>100</v>
      </c>
      <c r="I261" s="72">
        <f>'Рейтинговая таблица организаций'!S261</f>
        <v>100</v>
      </c>
      <c r="J261" s="72">
        <f>'Рейтинговая таблица организаций'!T261</f>
        <v>100</v>
      </c>
      <c r="K261" s="72" t="str">
        <f t="shared" si="122"/>
        <v>1-274</v>
      </c>
      <c r="L261" s="72">
        <f t="shared" si="137"/>
        <v>1</v>
      </c>
      <c r="M261" s="72">
        <f t="shared" si="138"/>
        <v>274</v>
      </c>
      <c r="N261" s="72">
        <f t="shared" si="123"/>
        <v>258</v>
      </c>
      <c r="O261" s="72" t="str">
        <f t="shared" si="124"/>
        <v>Муниципальное бюджетное общеобразовательное учреждение "Варгатёрская основная общеобразовательная школа"</v>
      </c>
      <c r="P261" s="72">
        <f>'Рейтинговая таблица организаций'!Z261</f>
        <v>100</v>
      </c>
      <c r="Q261" s="72">
        <f>'Рейтинговая таблица организаций'!AB261</f>
        <v>100</v>
      </c>
      <c r="R261" s="72">
        <f>'Рейтинговая таблица организаций'!AC261</f>
        <v>100</v>
      </c>
      <c r="S261" s="72" t="str">
        <f t="shared" si="125"/>
        <v>1-274</v>
      </c>
      <c r="T261" s="72">
        <f t="shared" si="139"/>
        <v>1</v>
      </c>
      <c r="U261" s="72">
        <f t="shared" si="140"/>
        <v>274</v>
      </c>
      <c r="V261" s="72">
        <f t="shared" si="126"/>
        <v>258</v>
      </c>
      <c r="W261" s="72" t="str">
        <f t="shared" si="127"/>
        <v>Муниципальное бюджетное общеобразовательное учреждение "Варгатёрская основная общеобразовательная школа"</v>
      </c>
      <c r="X261" s="72">
        <f>'Рейтинговая таблица организаций'!AH261</f>
        <v>40</v>
      </c>
      <c r="Y261" s="72">
        <f>'Рейтинговая таблица организаций'!AI261</f>
        <v>100</v>
      </c>
      <c r="Z261" s="74">
        <f>'Рейтинговая таблица организаций'!AJ261</f>
        <v>100</v>
      </c>
      <c r="AA261" s="72">
        <f>'Рейтинговая таблица организаций'!AK261</f>
        <v>82</v>
      </c>
      <c r="AB261" s="72" t="str">
        <f t="shared" si="128"/>
        <v>49-66</v>
      </c>
      <c r="AC261" s="72">
        <f t="shared" si="141"/>
        <v>49</v>
      </c>
      <c r="AD261" s="72">
        <f t="shared" si="142"/>
        <v>18</v>
      </c>
      <c r="AE261" s="72">
        <f t="shared" si="129"/>
        <v>258</v>
      </c>
      <c r="AF261" s="72" t="str">
        <f t="shared" si="130"/>
        <v>Муниципальное бюджетное общеобразовательное учреждение "Варгатёрская основная общеобразовательная школа"</v>
      </c>
      <c r="AG261" s="72">
        <f>'Рейтинговая таблица организаций'!AR261</f>
        <v>100</v>
      </c>
      <c r="AH261" s="72">
        <f>'Рейтинговая таблица организаций'!AS261</f>
        <v>100</v>
      </c>
      <c r="AI261" s="72">
        <f>'Рейтинговая таблица организаций'!AT261</f>
        <v>100</v>
      </c>
      <c r="AJ261" s="72">
        <f>'Рейтинговая таблица организаций'!AU261</f>
        <v>100</v>
      </c>
      <c r="AK261" s="72" t="str">
        <f t="shared" si="131"/>
        <v>1-274</v>
      </c>
      <c r="AL261" s="72">
        <f t="shared" si="143"/>
        <v>1</v>
      </c>
      <c r="AM261" s="72">
        <f t="shared" si="144"/>
        <v>274</v>
      </c>
      <c r="AN261" s="72">
        <f>'бланки '!D263</f>
        <v>258</v>
      </c>
      <c r="AO261" s="72" t="str">
        <f t="shared" si="132"/>
        <v>Муниципальное бюджетное общеобразовательное учреждение "Варгатёрская основная общеобразовательная школа"</v>
      </c>
      <c r="AP261" s="72">
        <f>'Рейтинговая таблица организаций'!BB261</f>
        <v>100</v>
      </c>
      <c r="AQ261" s="72">
        <f>'Рейтинговая таблица организаций'!BC261</f>
        <v>100</v>
      </c>
      <c r="AR261" s="72">
        <f>'Рейтинговая таблица организаций'!BD261</f>
        <v>100</v>
      </c>
      <c r="AS261" s="72">
        <f>'Рейтинговая таблица организаций'!BE261</f>
        <v>100</v>
      </c>
      <c r="AT261" s="72" t="str">
        <f t="shared" si="133"/>
        <v>1-274</v>
      </c>
      <c r="AU261" s="72">
        <f t="shared" si="145"/>
        <v>1</v>
      </c>
      <c r="AV261" s="72">
        <f t="shared" si="146"/>
        <v>274</v>
      </c>
      <c r="AW261" s="75" t="str">
        <f t="shared" si="134"/>
        <v>Чаинский район</v>
      </c>
      <c r="AX261" s="72">
        <f t="shared" si="135"/>
        <v>258</v>
      </c>
      <c r="AY261" s="72" t="str">
        <f t="shared" si="136"/>
        <v>Муниципальное бюджетное общеобразовательное учреждение "Варгатёрская основная общеобразовательная школа"</v>
      </c>
      <c r="AZ261" s="72">
        <f>'Рейтинговая таблица организаций'!BF261</f>
        <v>96.4</v>
      </c>
      <c r="BA261" s="72" t="str">
        <f t="shared" ref="BA261:BA277" si="149">IF(BC261=1,TEXT(BB261,0),CONCATENATE(BB261,"-",BB261+BC261-1))</f>
        <v>49-66</v>
      </c>
      <c r="BB261" s="72">
        <f t="shared" si="147"/>
        <v>49</v>
      </c>
      <c r="BC261" s="72">
        <f t="shared" si="148"/>
        <v>18</v>
      </c>
    </row>
    <row r="262" spans="1:55">
      <c r="A262" s="72">
        <f>'бланки '!D264</f>
        <v>259</v>
      </c>
      <c r="B262" s="73" t="str">
        <f>'Рейтинговая таблица организаций'!B262</f>
        <v>Муниципальное бюджетное общеобразовательное учреждение "Нижнетигинская основная общеобразовательная школа"</v>
      </c>
      <c r="C262" s="73" t="str">
        <f>'бланки '!A264</f>
        <v>Чаинский район</v>
      </c>
      <c r="D262" s="72">
        <f>'Рейтинговая таблица организаций'!C262</f>
        <v>26</v>
      </c>
      <c r="E262" s="72">
        <f t="shared" si="120"/>
        <v>259</v>
      </c>
      <c r="F262" s="72" t="str">
        <f t="shared" si="121"/>
        <v>Муниципальное бюджетное общеобразовательное учреждение "Нижнетигинская основная общеобразовательная школа"</v>
      </c>
      <c r="G262" s="72">
        <f>'Рейтинговая таблица организаций'!Q262</f>
        <v>100</v>
      </c>
      <c r="H262" s="72">
        <f>'Рейтинговая таблица организаций'!R262</f>
        <v>100</v>
      </c>
      <c r="I262" s="72">
        <f>'Рейтинговая таблица организаций'!S262</f>
        <v>100</v>
      </c>
      <c r="J262" s="72">
        <f>'Рейтинговая таблица организаций'!T262</f>
        <v>100</v>
      </c>
      <c r="K262" s="72" t="str">
        <f t="shared" si="122"/>
        <v>1-274</v>
      </c>
      <c r="L262" s="72">
        <f t="shared" si="137"/>
        <v>1</v>
      </c>
      <c r="M262" s="72">
        <f t="shared" si="138"/>
        <v>274</v>
      </c>
      <c r="N262" s="72">
        <f t="shared" si="123"/>
        <v>259</v>
      </c>
      <c r="O262" s="72" t="str">
        <f t="shared" si="124"/>
        <v>Муниципальное бюджетное общеобразовательное учреждение "Нижнетигинская основная общеобразовательная школа"</v>
      </c>
      <c r="P262" s="72">
        <f>'Рейтинговая таблица организаций'!Z262</f>
        <v>100</v>
      </c>
      <c r="Q262" s="72">
        <f>'Рейтинговая таблица организаций'!AB262</f>
        <v>100</v>
      </c>
      <c r="R262" s="72">
        <f>'Рейтинговая таблица организаций'!AC262</f>
        <v>100</v>
      </c>
      <c r="S262" s="72" t="str">
        <f t="shared" si="125"/>
        <v>1-274</v>
      </c>
      <c r="T262" s="72">
        <f t="shared" si="139"/>
        <v>1</v>
      </c>
      <c r="U262" s="72">
        <f t="shared" si="140"/>
        <v>274</v>
      </c>
      <c r="V262" s="72">
        <f t="shared" si="126"/>
        <v>259</v>
      </c>
      <c r="W262" s="72" t="str">
        <f t="shared" si="127"/>
        <v>Муниципальное бюджетное общеобразовательное учреждение "Нижнетигинская основная общеобразовательная школа"</v>
      </c>
      <c r="X262" s="72">
        <f>'Рейтинговая таблица организаций'!AH262</f>
        <v>0</v>
      </c>
      <c r="Y262" s="72">
        <f>'Рейтинговая таблица организаций'!AI262</f>
        <v>80</v>
      </c>
      <c r="Z262" s="74">
        <f>'Рейтинговая таблица организаций'!AJ262</f>
        <v>100</v>
      </c>
      <c r="AA262" s="72">
        <f>'Рейтинговая таблица организаций'!AK262</f>
        <v>62</v>
      </c>
      <c r="AB262" s="72" t="str">
        <f t="shared" si="128"/>
        <v>201-221</v>
      </c>
      <c r="AC262" s="72">
        <f t="shared" si="141"/>
        <v>201</v>
      </c>
      <c r="AD262" s="72">
        <f t="shared" si="142"/>
        <v>21</v>
      </c>
      <c r="AE262" s="72">
        <f t="shared" si="129"/>
        <v>259</v>
      </c>
      <c r="AF262" s="72" t="str">
        <f t="shared" si="130"/>
        <v>Муниципальное бюджетное общеобразовательное учреждение "Нижнетигинская основная общеобразовательная школа"</v>
      </c>
      <c r="AG262" s="72">
        <f>'Рейтинговая таблица организаций'!AR262</f>
        <v>100</v>
      </c>
      <c r="AH262" s="72">
        <f>'Рейтинговая таблица организаций'!AS262</f>
        <v>100</v>
      </c>
      <c r="AI262" s="72">
        <f>'Рейтинговая таблица организаций'!AT262</f>
        <v>100</v>
      </c>
      <c r="AJ262" s="72">
        <f>'Рейтинговая таблица организаций'!AU262</f>
        <v>100</v>
      </c>
      <c r="AK262" s="72" t="str">
        <f t="shared" si="131"/>
        <v>1-274</v>
      </c>
      <c r="AL262" s="72">
        <f t="shared" si="143"/>
        <v>1</v>
      </c>
      <c r="AM262" s="72">
        <f t="shared" si="144"/>
        <v>274</v>
      </c>
      <c r="AN262" s="72">
        <f>'бланки '!D264</f>
        <v>259</v>
      </c>
      <c r="AO262" s="72" t="str">
        <f t="shared" si="132"/>
        <v>Муниципальное бюджетное общеобразовательное учреждение "Нижнетигинская основная общеобразовательная школа"</v>
      </c>
      <c r="AP262" s="72">
        <f>'Рейтинговая таблица организаций'!BB262</f>
        <v>100</v>
      </c>
      <c r="AQ262" s="72">
        <f>'Рейтинговая таблица организаций'!BC262</f>
        <v>100</v>
      </c>
      <c r="AR262" s="72">
        <f>'Рейтинговая таблица организаций'!BD262</f>
        <v>100</v>
      </c>
      <c r="AS262" s="72">
        <f>'Рейтинговая таблица организаций'!BE262</f>
        <v>100</v>
      </c>
      <c r="AT262" s="72" t="str">
        <f t="shared" si="133"/>
        <v>1-274</v>
      </c>
      <c r="AU262" s="72">
        <f t="shared" si="145"/>
        <v>1</v>
      </c>
      <c r="AV262" s="72">
        <f t="shared" si="146"/>
        <v>274</v>
      </c>
      <c r="AW262" s="75" t="str">
        <f t="shared" si="134"/>
        <v>Чаинский район</v>
      </c>
      <c r="AX262" s="72">
        <f t="shared" si="135"/>
        <v>259</v>
      </c>
      <c r="AY262" s="72" t="str">
        <f t="shared" si="136"/>
        <v>Муниципальное бюджетное общеобразовательное учреждение "Нижнетигинская основная общеобразовательная школа"</v>
      </c>
      <c r="AZ262" s="72">
        <f>'Рейтинговая таблица организаций'!BF262</f>
        <v>92.4</v>
      </c>
      <c r="BA262" s="72" t="str">
        <f t="shared" si="149"/>
        <v>201-221</v>
      </c>
      <c r="BB262" s="72">
        <f t="shared" si="147"/>
        <v>201</v>
      </c>
      <c r="BC262" s="72">
        <f t="shared" si="148"/>
        <v>21</v>
      </c>
    </row>
    <row r="263" spans="1:55">
      <c r="A263" s="72">
        <f>'бланки '!D265</f>
        <v>260</v>
      </c>
      <c r="B263" s="73" t="str">
        <f>'Рейтинговая таблица организаций'!B263</f>
        <v>Муниципальное бюджетное общеобразовательное учреждение "Новоколоминская средняя общеобразовательная школа"</v>
      </c>
      <c r="C263" s="73" t="str">
        <f>'бланки '!A265</f>
        <v>Чаинский район</v>
      </c>
      <c r="D263" s="72">
        <f>'Рейтинговая таблица организаций'!C263</f>
        <v>34</v>
      </c>
      <c r="E263" s="72">
        <f t="shared" si="120"/>
        <v>260</v>
      </c>
      <c r="F263" s="72" t="str">
        <f t="shared" si="121"/>
        <v>Муниципальное бюджетное общеобразовательное учреждение "Новоколоминская средняя общеобразовательная школа"</v>
      </c>
      <c r="G263" s="72">
        <f>'Рейтинговая таблица организаций'!Q263</f>
        <v>100</v>
      </c>
      <c r="H263" s="72">
        <f>'Рейтинговая таблица организаций'!R263</f>
        <v>100</v>
      </c>
      <c r="I263" s="72">
        <f>'Рейтинговая таблица организаций'!S263</f>
        <v>100</v>
      </c>
      <c r="J263" s="72">
        <f>'Рейтинговая таблица организаций'!T263</f>
        <v>100</v>
      </c>
      <c r="K263" s="72" t="str">
        <f t="shared" si="122"/>
        <v>1-274</v>
      </c>
      <c r="L263" s="72">
        <f t="shared" si="137"/>
        <v>1</v>
      </c>
      <c r="M263" s="72">
        <f t="shared" si="138"/>
        <v>274</v>
      </c>
      <c r="N263" s="72">
        <f t="shared" si="123"/>
        <v>260</v>
      </c>
      <c r="O263" s="72" t="str">
        <f t="shared" si="124"/>
        <v>Муниципальное бюджетное общеобразовательное учреждение "Новоколоминская средняя общеобразовательная школа"</v>
      </c>
      <c r="P263" s="72">
        <f>'Рейтинговая таблица организаций'!Z263</f>
        <v>100</v>
      </c>
      <c r="Q263" s="72">
        <f>'Рейтинговая таблица организаций'!AB263</f>
        <v>100</v>
      </c>
      <c r="R263" s="72">
        <f>'Рейтинговая таблица организаций'!AC263</f>
        <v>100</v>
      </c>
      <c r="S263" s="72" t="str">
        <f t="shared" si="125"/>
        <v>1-274</v>
      </c>
      <c r="T263" s="72">
        <f t="shared" si="139"/>
        <v>1</v>
      </c>
      <c r="U263" s="72">
        <f t="shared" si="140"/>
        <v>274</v>
      </c>
      <c r="V263" s="72">
        <f t="shared" si="126"/>
        <v>260</v>
      </c>
      <c r="W263" s="72" t="str">
        <f t="shared" si="127"/>
        <v>Муниципальное бюджетное общеобразовательное учреждение "Новоколоминская средняя общеобразовательная школа"</v>
      </c>
      <c r="X263" s="72">
        <f>'Рейтинговая таблица организаций'!AH263</f>
        <v>20</v>
      </c>
      <c r="Y263" s="72">
        <f>'Рейтинговая таблица организаций'!AI263</f>
        <v>80</v>
      </c>
      <c r="Z263" s="74">
        <f>'Рейтинговая таблица организаций'!AJ263</f>
        <v>100</v>
      </c>
      <c r="AA263" s="72">
        <f>'Рейтинговая таблица организаций'!AK263</f>
        <v>68</v>
      </c>
      <c r="AB263" s="72" t="str">
        <f t="shared" si="128"/>
        <v>147-173</v>
      </c>
      <c r="AC263" s="72">
        <f t="shared" si="141"/>
        <v>147</v>
      </c>
      <c r="AD263" s="72">
        <f t="shared" si="142"/>
        <v>27</v>
      </c>
      <c r="AE263" s="72">
        <f t="shared" si="129"/>
        <v>260</v>
      </c>
      <c r="AF263" s="72" t="str">
        <f t="shared" si="130"/>
        <v>Муниципальное бюджетное общеобразовательное учреждение "Новоколоминская средняя общеобразовательная школа"</v>
      </c>
      <c r="AG263" s="72">
        <f>'Рейтинговая таблица организаций'!AR263</f>
        <v>100</v>
      </c>
      <c r="AH263" s="72">
        <f>'Рейтинговая таблица организаций'!AS263</f>
        <v>100</v>
      </c>
      <c r="AI263" s="72">
        <f>'Рейтинговая таблица организаций'!AT263</f>
        <v>100</v>
      </c>
      <c r="AJ263" s="72">
        <f>'Рейтинговая таблица организаций'!AU263</f>
        <v>100</v>
      </c>
      <c r="AK263" s="72" t="str">
        <f t="shared" si="131"/>
        <v>1-274</v>
      </c>
      <c r="AL263" s="72">
        <f t="shared" si="143"/>
        <v>1</v>
      </c>
      <c r="AM263" s="72">
        <f t="shared" si="144"/>
        <v>274</v>
      </c>
      <c r="AN263" s="72">
        <f>'бланки '!D265</f>
        <v>260</v>
      </c>
      <c r="AO263" s="72" t="str">
        <f t="shared" si="132"/>
        <v>Муниципальное бюджетное общеобразовательное учреждение "Новоколоминская средняя общеобразовательная школа"</v>
      </c>
      <c r="AP263" s="72">
        <f>'Рейтинговая таблица организаций'!BB263</f>
        <v>100</v>
      </c>
      <c r="AQ263" s="72">
        <f>'Рейтинговая таблица организаций'!BC263</f>
        <v>100</v>
      </c>
      <c r="AR263" s="72">
        <f>'Рейтинговая таблица организаций'!BD263</f>
        <v>100</v>
      </c>
      <c r="AS263" s="72">
        <f>'Рейтинговая таблица организаций'!BE263</f>
        <v>100</v>
      </c>
      <c r="AT263" s="72" t="str">
        <f t="shared" si="133"/>
        <v>1-274</v>
      </c>
      <c r="AU263" s="72">
        <f t="shared" si="145"/>
        <v>1</v>
      </c>
      <c r="AV263" s="72">
        <f t="shared" si="146"/>
        <v>274</v>
      </c>
      <c r="AW263" s="75" t="str">
        <f t="shared" si="134"/>
        <v>Чаинский район</v>
      </c>
      <c r="AX263" s="72">
        <f t="shared" si="135"/>
        <v>260</v>
      </c>
      <c r="AY263" s="72" t="str">
        <f t="shared" si="136"/>
        <v>Муниципальное бюджетное общеобразовательное учреждение "Новоколоминская средняя общеобразовательная школа"</v>
      </c>
      <c r="AZ263" s="72">
        <f>'Рейтинговая таблица организаций'!BF263</f>
        <v>93.6</v>
      </c>
      <c r="BA263" s="72" t="str">
        <f t="shared" si="149"/>
        <v>147-173</v>
      </c>
      <c r="BB263" s="72">
        <f t="shared" si="147"/>
        <v>147</v>
      </c>
      <c r="BC263" s="72">
        <f t="shared" si="148"/>
        <v>27</v>
      </c>
    </row>
    <row r="264" spans="1:55">
      <c r="A264" s="72">
        <f>'бланки '!D266</f>
        <v>261</v>
      </c>
      <c r="B264" s="73" t="str">
        <f>'Рейтинговая таблица организаций'!B264</f>
        <v>Муниципальное бюджетное общеобразовательное учреждение "Коломиногривская средняя общеобразовательная школа"</v>
      </c>
      <c r="C264" s="73" t="str">
        <f>'бланки '!A266</f>
        <v>Чаинский район</v>
      </c>
      <c r="D264" s="72">
        <f>'Рейтинговая таблица организаций'!C264</f>
        <v>37</v>
      </c>
      <c r="E264" s="72">
        <f t="shared" si="120"/>
        <v>261</v>
      </c>
      <c r="F264" s="72" t="str">
        <f t="shared" si="121"/>
        <v>Муниципальное бюджетное общеобразовательное учреждение "Коломиногривская средняя общеобразовательная школа"</v>
      </c>
      <c r="G264" s="72">
        <f>'Рейтинговая таблица организаций'!Q264</f>
        <v>100</v>
      </c>
      <c r="H264" s="72">
        <f>'Рейтинговая таблица организаций'!R264</f>
        <v>100</v>
      </c>
      <c r="I264" s="72">
        <f>'Рейтинговая таблица организаций'!S264</f>
        <v>100</v>
      </c>
      <c r="J264" s="72">
        <f>'Рейтинговая таблица организаций'!T264</f>
        <v>100</v>
      </c>
      <c r="K264" s="72" t="str">
        <f t="shared" si="122"/>
        <v>1-274</v>
      </c>
      <c r="L264" s="72">
        <f t="shared" si="137"/>
        <v>1</v>
      </c>
      <c r="M264" s="72">
        <f t="shared" si="138"/>
        <v>274</v>
      </c>
      <c r="N264" s="72">
        <f t="shared" si="123"/>
        <v>261</v>
      </c>
      <c r="O264" s="72" t="str">
        <f t="shared" si="124"/>
        <v>Муниципальное бюджетное общеобразовательное учреждение "Коломиногривская средняя общеобразовательная школа"</v>
      </c>
      <c r="P264" s="72">
        <f>'Рейтинговая таблица организаций'!Z264</f>
        <v>100</v>
      </c>
      <c r="Q264" s="72">
        <f>'Рейтинговая таблица организаций'!AB264</f>
        <v>100</v>
      </c>
      <c r="R264" s="72">
        <f>'Рейтинговая таблица организаций'!AC264</f>
        <v>100</v>
      </c>
      <c r="S264" s="72" t="str">
        <f t="shared" si="125"/>
        <v>1-274</v>
      </c>
      <c r="T264" s="72">
        <f t="shared" si="139"/>
        <v>1</v>
      </c>
      <c r="U264" s="72">
        <f t="shared" si="140"/>
        <v>274</v>
      </c>
      <c r="V264" s="72">
        <f t="shared" si="126"/>
        <v>261</v>
      </c>
      <c r="W264" s="72" t="str">
        <f t="shared" si="127"/>
        <v>Муниципальное бюджетное общеобразовательное учреждение "Коломиногривская средняя общеобразовательная школа"</v>
      </c>
      <c r="X264" s="72">
        <f>'Рейтинговая таблица организаций'!AH264</f>
        <v>40</v>
      </c>
      <c r="Y264" s="72">
        <f>'Рейтинговая таблица организаций'!AI264</f>
        <v>60</v>
      </c>
      <c r="Z264" s="74">
        <f>'Рейтинговая таблица организаций'!AJ264</f>
        <v>100</v>
      </c>
      <c r="AA264" s="72">
        <f>'Рейтинговая таблица организаций'!AK264</f>
        <v>66</v>
      </c>
      <c r="AB264" s="72" t="str">
        <f t="shared" si="128"/>
        <v>174-198</v>
      </c>
      <c r="AC264" s="72">
        <f t="shared" si="141"/>
        <v>174</v>
      </c>
      <c r="AD264" s="72">
        <f t="shared" si="142"/>
        <v>25</v>
      </c>
      <c r="AE264" s="72">
        <f t="shared" si="129"/>
        <v>261</v>
      </c>
      <c r="AF264" s="72" t="str">
        <f t="shared" si="130"/>
        <v>Муниципальное бюджетное общеобразовательное учреждение "Коломиногривская средняя общеобразовательная школа"</v>
      </c>
      <c r="AG264" s="72">
        <f>'Рейтинговая таблица организаций'!AR264</f>
        <v>100</v>
      </c>
      <c r="AH264" s="72">
        <f>'Рейтинговая таблица организаций'!AS264</f>
        <v>100</v>
      </c>
      <c r="AI264" s="72">
        <f>'Рейтинговая таблица организаций'!AT264</f>
        <v>100</v>
      </c>
      <c r="AJ264" s="72">
        <f>'Рейтинговая таблица организаций'!AU264</f>
        <v>100</v>
      </c>
      <c r="AK264" s="72" t="str">
        <f t="shared" si="131"/>
        <v>1-274</v>
      </c>
      <c r="AL264" s="72">
        <f t="shared" si="143"/>
        <v>1</v>
      </c>
      <c r="AM264" s="72">
        <f t="shared" si="144"/>
        <v>274</v>
      </c>
      <c r="AN264" s="72">
        <f>'бланки '!D266</f>
        <v>261</v>
      </c>
      <c r="AO264" s="72" t="str">
        <f t="shared" si="132"/>
        <v>Муниципальное бюджетное общеобразовательное учреждение "Коломиногривская средняя общеобразовательная школа"</v>
      </c>
      <c r="AP264" s="72">
        <f>'Рейтинговая таблица организаций'!BB264</f>
        <v>100</v>
      </c>
      <c r="AQ264" s="72">
        <f>'Рейтинговая таблица организаций'!BC264</f>
        <v>100</v>
      </c>
      <c r="AR264" s="72">
        <f>'Рейтинговая таблица организаций'!BD264</f>
        <v>100</v>
      </c>
      <c r="AS264" s="72">
        <f>'Рейтинговая таблица организаций'!BE264</f>
        <v>100</v>
      </c>
      <c r="AT264" s="72" t="str">
        <f t="shared" si="133"/>
        <v>1-274</v>
      </c>
      <c r="AU264" s="72">
        <f t="shared" si="145"/>
        <v>1</v>
      </c>
      <c r="AV264" s="72">
        <f t="shared" si="146"/>
        <v>274</v>
      </c>
      <c r="AW264" s="75" t="str">
        <f t="shared" si="134"/>
        <v>Чаинский район</v>
      </c>
      <c r="AX264" s="72">
        <f t="shared" si="135"/>
        <v>261</v>
      </c>
      <c r="AY264" s="72" t="str">
        <f t="shared" si="136"/>
        <v>Муниципальное бюджетное общеобразовательное учреждение "Коломиногривская средняя общеобразовательная школа"</v>
      </c>
      <c r="AZ264" s="72">
        <f>'Рейтинговая таблица организаций'!BF264</f>
        <v>93.2</v>
      </c>
      <c r="BA264" s="72" t="str">
        <f t="shared" si="149"/>
        <v>174-198</v>
      </c>
      <c r="BB264" s="72">
        <f t="shared" si="147"/>
        <v>174</v>
      </c>
      <c r="BC264" s="72">
        <f t="shared" si="148"/>
        <v>25</v>
      </c>
    </row>
    <row r="265" spans="1:55">
      <c r="A265" s="72">
        <f>'бланки '!D267</f>
        <v>262</v>
      </c>
      <c r="B265" s="73" t="str">
        <f>'Рейтинговая таблица организаций'!B265</f>
        <v>Муниципальное бюджетное общеобразовательное учреждение «Анастасьевская средняя общеобразовательная школа»</v>
      </c>
      <c r="C265" s="73" t="str">
        <f>'бланки '!A267</f>
        <v>Шегарский район</v>
      </c>
      <c r="D265" s="72">
        <f>'Рейтинговая таблица организаций'!C265</f>
        <v>25</v>
      </c>
      <c r="E265" s="72">
        <f t="shared" si="120"/>
        <v>262</v>
      </c>
      <c r="F265" s="72" t="str">
        <f t="shared" si="121"/>
        <v>Муниципальное бюджетное общеобразовательное учреждение «Анастасьевская средняя общеобразовательная школа»</v>
      </c>
      <c r="G265" s="72">
        <f>'Рейтинговая таблица организаций'!Q265</f>
        <v>100</v>
      </c>
      <c r="H265" s="72">
        <f>'Рейтинговая таблица организаций'!R265</f>
        <v>100</v>
      </c>
      <c r="I265" s="72">
        <f>'Рейтинговая таблица организаций'!S265</f>
        <v>100</v>
      </c>
      <c r="J265" s="72">
        <f>'Рейтинговая таблица организаций'!T265</f>
        <v>100</v>
      </c>
      <c r="K265" s="72" t="str">
        <f t="shared" si="122"/>
        <v>1-274</v>
      </c>
      <c r="L265" s="72">
        <f t="shared" si="137"/>
        <v>1</v>
      </c>
      <c r="M265" s="72">
        <f t="shared" si="138"/>
        <v>274</v>
      </c>
      <c r="N265" s="72">
        <f t="shared" si="123"/>
        <v>262</v>
      </c>
      <c r="O265" s="72" t="str">
        <f t="shared" si="124"/>
        <v>Муниципальное бюджетное общеобразовательное учреждение «Анастасьевская средняя общеобразовательная школа»</v>
      </c>
      <c r="P265" s="72">
        <f>'Рейтинговая таблица организаций'!Z265</f>
        <v>100</v>
      </c>
      <c r="Q265" s="72">
        <f>'Рейтинговая таблица организаций'!AB265</f>
        <v>100</v>
      </c>
      <c r="R265" s="72">
        <f>'Рейтинговая таблица организаций'!AC265</f>
        <v>100</v>
      </c>
      <c r="S265" s="72" t="str">
        <f t="shared" si="125"/>
        <v>1-274</v>
      </c>
      <c r="T265" s="72">
        <f t="shared" si="139"/>
        <v>1</v>
      </c>
      <c r="U265" s="72">
        <f t="shared" si="140"/>
        <v>274</v>
      </c>
      <c r="V265" s="72">
        <f t="shared" si="126"/>
        <v>262</v>
      </c>
      <c r="W265" s="72" t="str">
        <f t="shared" si="127"/>
        <v>Муниципальное бюджетное общеобразовательное учреждение «Анастасьевская средняя общеобразовательная школа»</v>
      </c>
      <c r="X265" s="72">
        <f>'Рейтинговая таблица организаций'!AH265</f>
        <v>20</v>
      </c>
      <c r="Y265" s="72">
        <f>'Рейтинговая таблица организаций'!AI265</f>
        <v>60</v>
      </c>
      <c r="Z265" s="74">
        <f>'Рейтинговая таблица организаций'!AJ265</f>
        <v>100</v>
      </c>
      <c r="AA265" s="72">
        <f>'Рейтинговая таблица организаций'!AK265</f>
        <v>60</v>
      </c>
      <c r="AB265" s="72" t="str">
        <f t="shared" si="128"/>
        <v>222-245</v>
      </c>
      <c r="AC265" s="72">
        <f t="shared" si="141"/>
        <v>222</v>
      </c>
      <c r="AD265" s="72">
        <f t="shared" si="142"/>
        <v>24</v>
      </c>
      <c r="AE265" s="72">
        <f t="shared" si="129"/>
        <v>262</v>
      </c>
      <c r="AF265" s="72" t="str">
        <f t="shared" si="130"/>
        <v>Муниципальное бюджетное общеобразовательное учреждение «Анастасьевская средняя общеобразовательная школа»</v>
      </c>
      <c r="AG265" s="72">
        <f>'Рейтинговая таблица организаций'!AR265</f>
        <v>100</v>
      </c>
      <c r="AH265" s="72">
        <f>'Рейтинговая таблица организаций'!AS265</f>
        <v>100</v>
      </c>
      <c r="AI265" s="72">
        <f>'Рейтинговая таблица организаций'!AT265</f>
        <v>100</v>
      </c>
      <c r="AJ265" s="72">
        <f>'Рейтинговая таблица организаций'!AU265</f>
        <v>100</v>
      </c>
      <c r="AK265" s="72" t="str">
        <f t="shared" si="131"/>
        <v>1-274</v>
      </c>
      <c r="AL265" s="72">
        <f t="shared" si="143"/>
        <v>1</v>
      </c>
      <c r="AM265" s="72">
        <f t="shared" si="144"/>
        <v>274</v>
      </c>
      <c r="AN265" s="72">
        <f>'бланки '!D267</f>
        <v>262</v>
      </c>
      <c r="AO265" s="72" t="str">
        <f t="shared" si="132"/>
        <v>Муниципальное бюджетное общеобразовательное учреждение «Анастасьевская средняя общеобразовательная школа»</v>
      </c>
      <c r="AP265" s="72">
        <f>'Рейтинговая таблица организаций'!BB265</f>
        <v>100</v>
      </c>
      <c r="AQ265" s="72">
        <f>'Рейтинговая таблица организаций'!BC265</f>
        <v>100</v>
      </c>
      <c r="AR265" s="72">
        <f>'Рейтинговая таблица организаций'!BD265</f>
        <v>100</v>
      </c>
      <c r="AS265" s="72">
        <f>'Рейтинговая таблица организаций'!BE265</f>
        <v>100</v>
      </c>
      <c r="AT265" s="72" t="str">
        <f t="shared" si="133"/>
        <v>1-274</v>
      </c>
      <c r="AU265" s="72">
        <f t="shared" si="145"/>
        <v>1</v>
      </c>
      <c r="AV265" s="72">
        <f t="shared" si="146"/>
        <v>274</v>
      </c>
      <c r="AW265" s="75" t="str">
        <f t="shared" si="134"/>
        <v>Шегарский район</v>
      </c>
      <c r="AX265" s="72">
        <f t="shared" si="135"/>
        <v>262</v>
      </c>
      <c r="AY265" s="72" t="str">
        <f t="shared" si="136"/>
        <v>Муниципальное бюджетное общеобразовательное учреждение «Анастасьевская средняя общеобразовательная школа»</v>
      </c>
      <c r="AZ265" s="72">
        <f>'Рейтинговая таблица организаций'!BF265</f>
        <v>92</v>
      </c>
      <c r="BA265" s="72" t="str">
        <f t="shared" si="149"/>
        <v>222-245</v>
      </c>
      <c r="BB265" s="72">
        <f t="shared" si="147"/>
        <v>222</v>
      </c>
      <c r="BC265" s="72">
        <f t="shared" si="148"/>
        <v>24</v>
      </c>
    </row>
    <row r="266" spans="1:55">
      <c r="A266" s="72">
        <f>'бланки '!D268</f>
        <v>263</v>
      </c>
      <c r="B266" s="73" t="str">
        <f>'Рейтинговая таблица организаций'!B266</f>
        <v>Муниципальное казённое общеобразовательное учреждение "Бабарыкинская средняя общеобразовательная школа"</v>
      </c>
      <c r="C266" s="73" t="str">
        <f>'бланки '!A268</f>
        <v>Шегарский район</v>
      </c>
      <c r="D266" s="72">
        <f>'Рейтинговая таблица организаций'!C266</f>
        <v>32</v>
      </c>
      <c r="E266" s="72">
        <f t="shared" si="120"/>
        <v>263</v>
      </c>
      <c r="F266" s="72" t="str">
        <f t="shared" si="121"/>
        <v>Муниципальное казённое общеобразовательное учреждение "Бабарыкинская средняя общеобразовательная школа"</v>
      </c>
      <c r="G266" s="72">
        <f>'Рейтинговая таблица организаций'!Q266</f>
        <v>100</v>
      </c>
      <c r="H266" s="72">
        <f>'Рейтинговая таблица организаций'!R266</f>
        <v>100</v>
      </c>
      <c r="I266" s="72">
        <f>'Рейтинговая таблица организаций'!S266</f>
        <v>100</v>
      </c>
      <c r="J266" s="72">
        <f>'Рейтинговая таблица организаций'!T266</f>
        <v>100</v>
      </c>
      <c r="K266" s="72" t="str">
        <f t="shared" si="122"/>
        <v>1-274</v>
      </c>
      <c r="L266" s="72">
        <f t="shared" si="137"/>
        <v>1</v>
      </c>
      <c r="M266" s="72">
        <f t="shared" si="138"/>
        <v>274</v>
      </c>
      <c r="N266" s="72">
        <f t="shared" si="123"/>
        <v>263</v>
      </c>
      <c r="O266" s="72" t="str">
        <f t="shared" si="124"/>
        <v>Муниципальное казённое общеобразовательное учреждение "Бабарыкинская средняя общеобразовательная школа"</v>
      </c>
      <c r="P266" s="72">
        <f>'Рейтинговая таблица организаций'!Z266</f>
        <v>100</v>
      </c>
      <c r="Q266" s="72">
        <f>'Рейтинговая таблица организаций'!AB266</f>
        <v>100</v>
      </c>
      <c r="R266" s="72">
        <f>'Рейтинговая таблица организаций'!AC266</f>
        <v>100</v>
      </c>
      <c r="S266" s="72" t="str">
        <f t="shared" si="125"/>
        <v>1-274</v>
      </c>
      <c r="T266" s="72">
        <f t="shared" si="139"/>
        <v>1</v>
      </c>
      <c r="U266" s="72">
        <f t="shared" si="140"/>
        <v>274</v>
      </c>
      <c r="V266" s="72">
        <f t="shared" si="126"/>
        <v>263</v>
      </c>
      <c r="W266" s="72" t="str">
        <f t="shared" si="127"/>
        <v>Муниципальное казённое общеобразовательное учреждение "Бабарыкинская средняя общеобразовательная школа"</v>
      </c>
      <c r="X266" s="72">
        <f>'Рейтинговая таблица организаций'!AH266</f>
        <v>20</v>
      </c>
      <c r="Y266" s="72">
        <f>'Рейтинговая таблица организаций'!AI266</f>
        <v>40</v>
      </c>
      <c r="Z266" s="74">
        <f>'Рейтинговая таблица организаций'!AJ266</f>
        <v>100</v>
      </c>
      <c r="AA266" s="72">
        <f>'Рейтинговая таблица организаций'!AK266</f>
        <v>52</v>
      </c>
      <c r="AB266" s="72" t="str">
        <f t="shared" si="128"/>
        <v>266-267</v>
      </c>
      <c r="AC266" s="72">
        <f t="shared" si="141"/>
        <v>266</v>
      </c>
      <c r="AD266" s="72">
        <f t="shared" si="142"/>
        <v>2</v>
      </c>
      <c r="AE266" s="72">
        <f t="shared" si="129"/>
        <v>263</v>
      </c>
      <c r="AF266" s="72" t="str">
        <f t="shared" si="130"/>
        <v>Муниципальное казённое общеобразовательное учреждение "Бабарыкинская средняя общеобразовательная школа"</v>
      </c>
      <c r="AG266" s="72">
        <f>'Рейтинговая таблица организаций'!AR266</f>
        <v>100</v>
      </c>
      <c r="AH266" s="72">
        <f>'Рейтинговая таблица организаций'!AS266</f>
        <v>100</v>
      </c>
      <c r="AI266" s="72">
        <f>'Рейтинговая таблица организаций'!AT266</f>
        <v>100</v>
      </c>
      <c r="AJ266" s="72">
        <f>'Рейтинговая таблица организаций'!AU266</f>
        <v>100</v>
      </c>
      <c r="AK266" s="72" t="str">
        <f t="shared" si="131"/>
        <v>1-274</v>
      </c>
      <c r="AL266" s="72">
        <f t="shared" si="143"/>
        <v>1</v>
      </c>
      <c r="AM266" s="72">
        <f t="shared" si="144"/>
        <v>274</v>
      </c>
      <c r="AN266" s="72">
        <f>'бланки '!D268</f>
        <v>263</v>
      </c>
      <c r="AO266" s="72" t="str">
        <f t="shared" si="132"/>
        <v>Муниципальное казённое общеобразовательное учреждение "Бабарыкинская средняя общеобразовательная школа"</v>
      </c>
      <c r="AP266" s="72">
        <f>'Рейтинговая таблица организаций'!BB266</f>
        <v>100</v>
      </c>
      <c r="AQ266" s="72">
        <f>'Рейтинговая таблица организаций'!BC266</f>
        <v>100</v>
      </c>
      <c r="AR266" s="72">
        <f>'Рейтинговая таблица организаций'!BD266</f>
        <v>100</v>
      </c>
      <c r="AS266" s="72">
        <f>'Рейтинговая таблица организаций'!BE266</f>
        <v>100</v>
      </c>
      <c r="AT266" s="72" t="str">
        <f t="shared" si="133"/>
        <v>1-274</v>
      </c>
      <c r="AU266" s="72">
        <f t="shared" si="145"/>
        <v>1</v>
      </c>
      <c r="AV266" s="72">
        <f t="shared" si="146"/>
        <v>274</v>
      </c>
      <c r="AW266" s="75" t="str">
        <f t="shared" si="134"/>
        <v>Шегарский район</v>
      </c>
      <c r="AX266" s="72">
        <f t="shared" si="135"/>
        <v>263</v>
      </c>
      <c r="AY266" s="72" t="str">
        <f t="shared" si="136"/>
        <v>Муниципальное казённое общеобразовательное учреждение "Бабарыкинская средняя общеобразовательная школа"</v>
      </c>
      <c r="AZ266" s="72">
        <f>'Рейтинговая таблица организаций'!BF266</f>
        <v>90.4</v>
      </c>
      <c r="BA266" s="72" t="str">
        <f t="shared" si="149"/>
        <v>266-267</v>
      </c>
      <c r="BB266" s="72">
        <f t="shared" si="147"/>
        <v>266</v>
      </c>
      <c r="BC266" s="72">
        <f t="shared" si="148"/>
        <v>2</v>
      </c>
    </row>
    <row r="267" spans="1:55">
      <c r="A267" s="72">
        <f>'бланки '!D269</f>
        <v>264</v>
      </c>
      <c r="B267" s="73" t="str">
        <f>'Рейтинговая таблица организаций'!B267</f>
        <v>Муниципальное казённое общеобразовательное учреждение «Баткатская средняя общеобразовательная школа»</v>
      </c>
      <c r="C267" s="73" t="str">
        <f>'бланки '!A269</f>
        <v>Шегарский район</v>
      </c>
      <c r="D267" s="72">
        <f>'Рейтинговая таблица организаций'!C267</f>
        <v>59</v>
      </c>
      <c r="E267" s="72">
        <f t="shared" si="120"/>
        <v>264</v>
      </c>
      <c r="F267" s="72" t="str">
        <f t="shared" si="121"/>
        <v>Муниципальное казённое общеобразовательное учреждение «Баткатская средняя общеобразовательная школа»</v>
      </c>
      <c r="G267" s="72">
        <f>'Рейтинговая таблица организаций'!Q267</f>
        <v>100</v>
      </c>
      <c r="H267" s="72">
        <f>'Рейтинговая таблица организаций'!R267</f>
        <v>100</v>
      </c>
      <c r="I267" s="72">
        <f>'Рейтинговая таблица организаций'!S267</f>
        <v>100</v>
      </c>
      <c r="J267" s="72">
        <f>'Рейтинговая таблица организаций'!T267</f>
        <v>100</v>
      </c>
      <c r="K267" s="72" t="str">
        <f t="shared" si="122"/>
        <v>1-274</v>
      </c>
      <c r="L267" s="72">
        <f t="shared" si="137"/>
        <v>1</v>
      </c>
      <c r="M267" s="72">
        <f t="shared" si="138"/>
        <v>274</v>
      </c>
      <c r="N267" s="72">
        <f t="shared" si="123"/>
        <v>264</v>
      </c>
      <c r="O267" s="72" t="str">
        <f t="shared" si="124"/>
        <v>Муниципальное казённое общеобразовательное учреждение «Баткатская средняя общеобразовательная школа»</v>
      </c>
      <c r="P267" s="72">
        <f>'Рейтинговая таблица организаций'!Z267</f>
        <v>100</v>
      </c>
      <c r="Q267" s="72">
        <f>'Рейтинговая таблица организаций'!AB267</f>
        <v>100</v>
      </c>
      <c r="R267" s="72">
        <f>'Рейтинговая таблица организаций'!AC267</f>
        <v>100</v>
      </c>
      <c r="S267" s="72" t="str">
        <f t="shared" si="125"/>
        <v>1-274</v>
      </c>
      <c r="T267" s="72">
        <f t="shared" si="139"/>
        <v>1</v>
      </c>
      <c r="U267" s="72">
        <f t="shared" si="140"/>
        <v>274</v>
      </c>
      <c r="V267" s="72">
        <f t="shared" si="126"/>
        <v>264</v>
      </c>
      <c r="W267" s="72" t="str">
        <f t="shared" si="127"/>
        <v>Муниципальное казённое общеобразовательное учреждение «Баткатская средняя общеобразовательная школа»</v>
      </c>
      <c r="X267" s="72">
        <f>'Рейтинговая таблица организаций'!AH267</f>
        <v>80</v>
      </c>
      <c r="Y267" s="72">
        <f>'Рейтинговая таблица организаций'!AI267</f>
        <v>60</v>
      </c>
      <c r="Z267" s="74">
        <f>'Рейтинговая таблица организаций'!AJ267</f>
        <v>100</v>
      </c>
      <c r="AA267" s="72">
        <f>'Рейтинговая таблица организаций'!AK267</f>
        <v>78</v>
      </c>
      <c r="AB267" s="72" t="str">
        <f t="shared" si="128"/>
        <v>85-96</v>
      </c>
      <c r="AC267" s="72">
        <f t="shared" si="141"/>
        <v>85</v>
      </c>
      <c r="AD267" s="72">
        <f t="shared" si="142"/>
        <v>12</v>
      </c>
      <c r="AE267" s="72">
        <f t="shared" si="129"/>
        <v>264</v>
      </c>
      <c r="AF267" s="72" t="str">
        <f t="shared" si="130"/>
        <v>Муниципальное казённое общеобразовательное учреждение «Баткатская средняя общеобразовательная школа»</v>
      </c>
      <c r="AG267" s="72">
        <f>'Рейтинговая таблица организаций'!AR267</f>
        <v>100</v>
      </c>
      <c r="AH267" s="72">
        <f>'Рейтинговая таблица организаций'!AS267</f>
        <v>100</v>
      </c>
      <c r="AI267" s="72">
        <f>'Рейтинговая таблица организаций'!AT267</f>
        <v>100</v>
      </c>
      <c r="AJ267" s="72">
        <f>'Рейтинговая таблица организаций'!AU267</f>
        <v>100</v>
      </c>
      <c r="AK267" s="72" t="str">
        <f t="shared" si="131"/>
        <v>1-274</v>
      </c>
      <c r="AL267" s="72">
        <f t="shared" si="143"/>
        <v>1</v>
      </c>
      <c r="AM267" s="72">
        <f t="shared" si="144"/>
        <v>274</v>
      </c>
      <c r="AN267" s="72">
        <f>'бланки '!D269</f>
        <v>264</v>
      </c>
      <c r="AO267" s="72" t="str">
        <f t="shared" si="132"/>
        <v>Муниципальное казённое общеобразовательное учреждение «Баткатская средняя общеобразовательная школа»</v>
      </c>
      <c r="AP267" s="72">
        <f>'Рейтинговая таблица организаций'!BB267</f>
        <v>100</v>
      </c>
      <c r="AQ267" s="72">
        <f>'Рейтинговая таблица организаций'!BC267</f>
        <v>100</v>
      </c>
      <c r="AR267" s="72">
        <f>'Рейтинговая таблица организаций'!BD267</f>
        <v>100</v>
      </c>
      <c r="AS267" s="72">
        <f>'Рейтинговая таблица организаций'!BE267</f>
        <v>100</v>
      </c>
      <c r="AT267" s="72" t="str">
        <f t="shared" si="133"/>
        <v>1-274</v>
      </c>
      <c r="AU267" s="72">
        <f t="shared" si="145"/>
        <v>1</v>
      </c>
      <c r="AV267" s="72">
        <f t="shared" si="146"/>
        <v>274</v>
      </c>
      <c r="AW267" s="75" t="str">
        <f t="shared" si="134"/>
        <v>Шегарский район</v>
      </c>
      <c r="AX267" s="72">
        <f t="shared" si="135"/>
        <v>264</v>
      </c>
      <c r="AY267" s="72" t="str">
        <f t="shared" si="136"/>
        <v>Муниципальное казённое общеобразовательное учреждение «Баткатская средняя общеобразовательная школа»</v>
      </c>
      <c r="AZ267" s="72">
        <f>'Рейтинговая таблица организаций'!BF267</f>
        <v>95.6</v>
      </c>
      <c r="BA267" s="72" t="str">
        <f t="shared" si="149"/>
        <v>85-96</v>
      </c>
      <c r="BB267" s="72">
        <f t="shared" si="147"/>
        <v>85</v>
      </c>
      <c r="BC267" s="72">
        <f t="shared" si="148"/>
        <v>12</v>
      </c>
    </row>
    <row r="268" spans="1:55">
      <c r="A268" s="72">
        <f>'бланки '!D270</f>
        <v>265</v>
      </c>
      <c r="B268" s="73" t="str">
        <f>'Рейтинговая таблица организаций'!B268</f>
        <v>Муниципальное казённое образовательное учреждение «Гусевская средняя общеобразовательная школа»</v>
      </c>
      <c r="C268" s="73" t="str">
        <f>'бланки '!A270</f>
        <v>Шегарский район</v>
      </c>
      <c r="D268" s="72">
        <f>'Рейтинговая таблица организаций'!C268</f>
        <v>30</v>
      </c>
      <c r="E268" s="72">
        <f t="shared" si="120"/>
        <v>265</v>
      </c>
      <c r="F268" s="72" t="str">
        <f t="shared" si="121"/>
        <v>Муниципальное казённое образовательное учреждение «Гусевская средняя общеобразовательная школа»</v>
      </c>
      <c r="G268" s="72">
        <f>'Рейтинговая таблица организаций'!Q268</f>
        <v>100</v>
      </c>
      <c r="H268" s="72">
        <f>'Рейтинговая таблица организаций'!R268</f>
        <v>100</v>
      </c>
      <c r="I268" s="72">
        <f>'Рейтинговая таблица организаций'!S268</f>
        <v>100</v>
      </c>
      <c r="J268" s="72">
        <f>'Рейтинговая таблица организаций'!T268</f>
        <v>100</v>
      </c>
      <c r="K268" s="72" t="str">
        <f t="shared" si="122"/>
        <v>1-274</v>
      </c>
      <c r="L268" s="72">
        <f t="shared" si="137"/>
        <v>1</v>
      </c>
      <c r="M268" s="72">
        <f t="shared" si="138"/>
        <v>274</v>
      </c>
      <c r="N268" s="72">
        <f t="shared" si="123"/>
        <v>265</v>
      </c>
      <c r="O268" s="72" t="str">
        <f t="shared" si="124"/>
        <v>Муниципальное казённое образовательное учреждение «Гусевская средняя общеобразовательная школа»</v>
      </c>
      <c r="P268" s="72">
        <f>'Рейтинговая таблица организаций'!Z268</f>
        <v>100</v>
      </c>
      <c r="Q268" s="72">
        <f>'Рейтинговая таблица организаций'!AB268</f>
        <v>100</v>
      </c>
      <c r="R268" s="72">
        <f>'Рейтинговая таблица организаций'!AC268</f>
        <v>100</v>
      </c>
      <c r="S268" s="72" t="str">
        <f t="shared" si="125"/>
        <v>1-274</v>
      </c>
      <c r="T268" s="72">
        <f t="shared" si="139"/>
        <v>1</v>
      </c>
      <c r="U268" s="72">
        <f t="shared" si="140"/>
        <v>274</v>
      </c>
      <c r="V268" s="72">
        <f t="shared" si="126"/>
        <v>265</v>
      </c>
      <c r="W268" s="72" t="str">
        <f t="shared" si="127"/>
        <v>Муниципальное казённое образовательное учреждение «Гусевская средняя общеобразовательная школа»</v>
      </c>
      <c r="X268" s="72">
        <f>'Рейтинговая таблица организаций'!AH268</f>
        <v>0</v>
      </c>
      <c r="Y268" s="72">
        <f>'Рейтинговая таблица организаций'!AI268</f>
        <v>40</v>
      </c>
      <c r="Z268" s="74">
        <f>'Рейтинговая таблица организаций'!AJ268</f>
        <v>100</v>
      </c>
      <c r="AA268" s="72">
        <f>'Рейтинговая таблица организаций'!AK268</f>
        <v>46</v>
      </c>
      <c r="AB268" s="72" t="str">
        <f t="shared" si="128"/>
        <v>268-274</v>
      </c>
      <c r="AC268" s="72">
        <f t="shared" si="141"/>
        <v>268</v>
      </c>
      <c r="AD268" s="72">
        <f t="shared" si="142"/>
        <v>7</v>
      </c>
      <c r="AE268" s="72">
        <f t="shared" si="129"/>
        <v>265</v>
      </c>
      <c r="AF268" s="72" t="str">
        <f t="shared" si="130"/>
        <v>Муниципальное казённое образовательное учреждение «Гусевская средняя общеобразовательная школа»</v>
      </c>
      <c r="AG268" s="72">
        <f>'Рейтинговая таблица организаций'!AR268</f>
        <v>100</v>
      </c>
      <c r="AH268" s="72">
        <f>'Рейтинговая таблица организаций'!AS268</f>
        <v>100</v>
      </c>
      <c r="AI268" s="72">
        <f>'Рейтинговая таблица организаций'!AT268</f>
        <v>100</v>
      </c>
      <c r="AJ268" s="72">
        <f>'Рейтинговая таблица организаций'!AU268</f>
        <v>100</v>
      </c>
      <c r="AK268" s="72" t="str">
        <f t="shared" si="131"/>
        <v>1-274</v>
      </c>
      <c r="AL268" s="72">
        <f t="shared" si="143"/>
        <v>1</v>
      </c>
      <c r="AM268" s="72">
        <f t="shared" si="144"/>
        <v>274</v>
      </c>
      <c r="AN268" s="72">
        <f>'бланки '!D270</f>
        <v>265</v>
      </c>
      <c r="AO268" s="72" t="str">
        <f t="shared" si="132"/>
        <v>Муниципальное казённое образовательное учреждение «Гусевская средняя общеобразовательная школа»</v>
      </c>
      <c r="AP268" s="72">
        <f>'Рейтинговая таблица организаций'!BB268</f>
        <v>100</v>
      </c>
      <c r="AQ268" s="72">
        <f>'Рейтинговая таблица организаций'!BC268</f>
        <v>100</v>
      </c>
      <c r="AR268" s="72">
        <f>'Рейтинговая таблица организаций'!BD268</f>
        <v>100</v>
      </c>
      <c r="AS268" s="72">
        <f>'Рейтинговая таблица организаций'!BE268</f>
        <v>100</v>
      </c>
      <c r="AT268" s="72" t="str">
        <f t="shared" si="133"/>
        <v>1-274</v>
      </c>
      <c r="AU268" s="72">
        <f t="shared" si="145"/>
        <v>1</v>
      </c>
      <c r="AV268" s="72">
        <f t="shared" si="146"/>
        <v>274</v>
      </c>
      <c r="AW268" s="75" t="str">
        <f t="shared" si="134"/>
        <v>Шегарский район</v>
      </c>
      <c r="AX268" s="72">
        <f t="shared" si="135"/>
        <v>265</v>
      </c>
      <c r="AY268" s="72" t="str">
        <f t="shared" si="136"/>
        <v>Муниципальное казённое образовательное учреждение «Гусевская средняя общеобразовательная школа»</v>
      </c>
      <c r="AZ268" s="72">
        <f>'Рейтинговая таблица организаций'!BF268</f>
        <v>89.2</v>
      </c>
      <c r="BA268" s="72" t="str">
        <f t="shared" si="149"/>
        <v>268-274</v>
      </c>
      <c r="BB268" s="72">
        <f t="shared" si="147"/>
        <v>268</v>
      </c>
      <c r="BC268" s="72">
        <f t="shared" si="148"/>
        <v>7</v>
      </c>
    </row>
    <row r="269" spans="1:55">
      <c r="A269" s="72">
        <f>'бланки '!D271</f>
        <v>266</v>
      </c>
      <c r="B269" s="73" t="str">
        <f>'Рейтинговая таблица организаций'!B269</f>
        <v>Муниципальное казённое общеобразовательное учреждение "Каргалинская основная общеобразовательная школа"</v>
      </c>
      <c r="C269" s="73" t="str">
        <f>'бланки '!A271</f>
        <v>Шегарский район</v>
      </c>
      <c r="D269" s="72">
        <f>'Рейтинговая таблица организаций'!C269</f>
        <v>26</v>
      </c>
      <c r="E269" s="72">
        <f t="shared" si="120"/>
        <v>266</v>
      </c>
      <c r="F269" s="72" t="str">
        <f t="shared" si="121"/>
        <v>Муниципальное казённое общеобразовательное учреждение "Каргалинская основная общеобразовательная школа"</v>
      </c>
      <c r="G269" s="72">
        <f>'Рейтинговая таблица организаций'!Q269</f>
        <v>100</v>
      </c>
      <c r="H269" s="72">
        <f>'Рейтинговая таблица организаций'!R269</f>
        <v>100</v>
      </c>
      <c r="I269" s="72">
        <f>'Рейтинговая таблица организаций'!S269</f>
        <v>100</v>
      </c>
      <c r="J269" s="72">
        <f>'Рейтинговая таблица организаций'!T269</f>
        <v>100</v>
      </c>
      <c r="K269" s="72" t="str">
        <f t="shared" si="122"/>
        <v>1-274</v>
      </c>
      <c r="L269" s="72">
        <f t="shared" si="137"/>
        <v>1</v>
      </c>
      <c r="M269" s="72">
        <f t="shared" si="138"/>
        <v>274</v>
      </c>
      <c r="N269" s="72">
        <f t="shared" si="123"/>
        <v>266</v>
      </c>
      <c r="O269" s="72" t="str">
        <f t="shared" si="124"/>
        <v>Муниципальное казённое общеобразовательное учреждение "Каргалинская основная общеобразовательная школа"</v>
      </c>
      <c r="P269" s="72">
        <f>'Рейтинговая таблица организаций'!Z269</f>
        <v>100</v>
      </c>
      <c r="Q269" s="72">
        <f>'Рейтинговая таблица организаций'!AB269</f>
        <v>100</v>
      </c>
      <c r="R269" s="72">
        <f>'Рейтинговая таблица организаций'!AC269</f>
        <v>100</v>
      </c>
      <c r="S269" s="72" t="str">
        <f t="shared" si="125"/>
        <v>1-274</v>
      </c>
      <c r="T269" s="72">
        <f t="shared" si="139"/>
        <v>1</v>
      </c>
      <c r="U269" s="72">
        <f t="shared" si="140"/>
        <v>274</v>
      </c>
      <c r="V269" s="72">
        <f t="shared" si="126"/>
        <v>266</v>
      </c>
      <c r="W269" s="72" t="str">
        <f t="shared" si="127"/>
        <v>Муниципальное казённое общеобразовательное учреждение "Каргалинская основная общеобразовательная школа"</v>
      </c>
      <c r="X269" s="72">
        <f>'Рейтинговая таблица организаций'!AH269</f>
        <v>80</v>
      </c>
      <c r="Y269" s="72">
        <f>'Рейтинговая таблица организаций'!AI269</f>
        <v>60</v>
      </c>
      <c r="Z269" s="74">
        <f>'Рейтинговая таблица организаций'!AJ269</f>
        <v>100</v>
      </c>
      <c r="AA269" s="72">
        <f>'Рейтинговая таблица организаций'!AK269</f>
        <v>78</v>
      </c>
      <c r="AB269" s="72" t="str">
        <f t="shared" si="128"/>
        <v>85-96</v>
      </c>
      <c r="AC269" s="72">
        <f t="shared" si="141"/>
        <v>85</v>
      </c>
      <c r="AD269" s="72">
        <f t="shared" si="142"/>
        <v>12</v>
      </c>
      <c r="AE269" s="72">
        <f t="shared" si="129"/>
        <v>266</v>
      </c>
      <c r="AF269" s="72" t="str">
        <f t="shared" si="130"/>
        <v>Муниципальное казённое общеобразовательное учреждение "Каргалинская основная общеобразовательная школа"</v>
      </c>
      <c r="AG269" s="72">
        <f>'Рейтинговая таблица организаций'!AR269</f>
        <v>100</v>
      </c>
      <c r="AH269" s="72">
        <f>'Рейтинговая таблица организаций'!AS269</f>
        <v>100</v>
      </c>
      <c r="AI269" s="72">
        <f>'Рейтинговая таблица организаций'!AT269</f>
        <v>100</v>
      </c>
      <c r="AJ269" s="72">
        <f>'Рейтинговая таблица организаций'!AU269</f>
        <v>100</v>
      </c>
      <c r="AK269" s="72" t="str">
        <f t="shared" si="131"/>
        <v>1-274</v>
      </c>
      <c r="AL269" s="72">
        <f t="shared" si="143"/>
        <v>1</v>
      </c>
      <c r="AM269" s="72">
        <f t="shared" si="144"/>
        <v>274</v>
      </c>
      <c r="AN269" s="72">
        <f>'бланки '!D271</f>
        <v>266</v>
      </c>
      <c r="AO269" s="72" t="str">
        <f t="shared" si="132"/>
        <v>Муниципальное казённое общеобразовательное учреждение "Каргалинская основная общеобразовательная школа"</v>
      </c>
      <c r="AP269" s="72">
        <f>'Рейтинговая таблица организаций'!BB269</f>
        <v>100</v>
      </c>
      <c r="AQ269" s="72">
        <f>'Рейтинговая таблица организаций'!BC269</f>
        <v>100</v>
      </c>
      <c r="AR269" s="72">
        <f>'Рейтинговая таблица организаций'!BD269</f>
        <v>100</v>
      </c>
      <c r="AS269" s="72">
        <f>'Рейтинговая таблица организаций'!BE269</f>
        <v>100</v>
      </c>
      <c r="AT269" s="72" t="str">
        <f t="shared" si="133"/>
        <v>1-274</v>
      </c>
      <c r="AU269" s="72">
        <f t="shared" si="145"/>
        <v>1</v>
      </c>
      <c r="AV269" s="72">
        <f t="shared" si="146"/>
        <v>274</v>
      </c>
      <c r="AW269" s="75" t="str">
        <f t="shared" si="134"/>
        <v>Шегарский район</v>
      </c>
      <c r="AX269" s="72">
        <f t="shared" si="135"/>
        <v>266</v>
      </c>
      <c r="AY269" s="72" t="str">
        <f t="shared" si="136"/>
        <v>Муниципальное казённое общеобразовательное учреждение "Каргалинская основная общеобразовательная школа"</v>
      </c>
      <c r="AZ269" s="72">
        <f>'Рейтинговая таблица организаций'!BF269</f>
        <v>95.6</v>
      </c>
      <c r="BA269" s="72" t="str">
        <f t="shared" si="149"/>
        <v>85-96</v>
      </c>
      <c r="BB269" s="72">
        <f t="shared" si="147"/>
        <v>85</v>
      </c>
      <c r="BC269" s="72">
        <f t="shared" si="148"/>
        <v>12</v>
      </c>
    </row>
    <row r="270" spans="1:55">
      <c r="A270" s="72">
        <f>'бланки '!D272</f>
        <v>267</v>
      </c>
      <c r="B270" s="73" t="str">
        <f>'Рейтинговая таблица организаций'!B270</f>
        <v>Муниципальное казённое общеобразовательное учреждение «Малобрагинская основная общеобразовательная школа»</v>
      </c>
      <c r="C270" s="73" t="str">
        <f>'бланки '!A272</f>
        <v>Шегарский район</v>
      </c>
      <c r="D270" s="72">
        <f>'Рейтинговая таблица организаций'!C270</f>
        <v>7</v>
      </c>
      <c r="E270" s="72">
        <f t="shared" si="120"/>
        <v>267</v>
      </c>
      <c r="F270" s="72" t="str">
        <f t="shared" si="121"/>
        <v>Муниципальное казённое общеобразовательное учреждение «Малобрагинская основная общеобразовательная школа»</v>
      </c>
      <c r="G270" s="72">
        <f>'Рейтинговая таблица организаций'!Q270</f>
        <v>100</v>
      </c>
      <c r="H270" s="72">
        <f>'Рейтинговая таблица организаций'!R270</f>
        <v>100</v>
      </c>
      <c r="I270" s="72">
        <f>'Рейтинговая таблица организаций'!S270</f>
        <v>100</v>
      </c>
      <c r="J270" s="72">
        <f>'Рейтинговая таблица организаций'!T270</f>
        <v>100</v>
      </c>
      <c r="K270" s="72" t="str">
        <f t="shared" si="122"/>
        <v>1-274</v>
      </c>
      <c r="L270" s="72">
        <f t="shared" si="137"/>
        <v>1</v>
      </c>
      <c r="M270" s="72">
        <f t="shared" si="138"/>
        <v>274</v>
      </c>
      <c r="N270" s="72">
        <f t="shared" si="123"/>
        <v>267</v>
      </c>
      <c r="O270" s="72" t="str">
        <f t="shared" si="124"/>
        <v>Муниципальное казённое общеобразовательное учреждение «Малобрагинская основная общеобразовательная школа»</v>
      </c>
      <c r="P270" s="72">
        <f>'Рейтинговая таблица организаций'!Z270</f>
        <v>100</v>
      </c>
      <c r="Q270" s="72">
        <f>'Рейтинговая таблица организаций'!AB270</f>
        <v>100</v>
      </c>
      <c r="R270" s="72">
        <f>'Рейтинговая таблица организаций'!AC270</f>
        <v>100</v>
      </c>
      <c r="S270" s="72" t="str">
        <f t="shared" si="125"/>
        <v>1-274</v>
      </c>
      <c r="T270" s="72">
        <f t="shared" si="139"/>
        <v>1</v>
      </c>
      <c r="U270" s="72">
        <f t="shared" si="140"/>
        <v>274</v>
      </c>
      <c r="V270" s="72">
        <f t="shared" si="126"/>
        <v>267</v>
      </c>
      <c r="W270" s="72" t="str">
        <f t="shared" si="127"/>
        <v>Муниципальное казённое общеобразовательное учреждение «Малобрагинская основная общеобразовательная школа»</v>
      </c>
      <c r="X270" s="72">
        <f>'Рейтинговая таблица организаций'!AH270</f>
        <v>0</v>
      </c>
      <c r="Y270" s="72">
        <f>'Рейтинговая таблица организаций'!AI270</f>
        <v>40</v>
      </c>
      <c r="Z270" s="74">
        <f>'Рейтинговая таблица организаций'!AJ270</f>
        <v>100</v>
      </c>
      <c r="AA270" s="72">
        <f>'Рейтинговая таблица организаций'!AK270</f>
        <v>46</v>
      </c>
      <c r="AB270" s="72" t="str">
        <f t="shared" si="128"/>
        <v>268-274</v>
      </c>
      <c r="AC270" s="72">
        <f t="shared" si="141"/>
        <v>268</v>
      </c>
      <c r="AD270" s="72">
        <f t="shared" si="142"/>
        <v>7</v>
      </c>
      <c r="AE270" s="72">
        <f t="shared" si="129"/>
        <v>267</v>
      </c>
      <c r="AF270" s="72" t="str">
        <f t="shared" si="130"/>
        <v>Муниципальное казённое общеобразовательное учреждение «Малобрагинская основная общеобразовательная школа»</v>
      </c>
      <c r="AG270" s="72">
        <f>'Рейтинговая таблица организаций'!AR270</f>
        <v>100</v>
      </c>
      <c r="AH270" s="72">
        <f>'Рейтинговая таблица организаций'!AS270</f>
        <v>100</v>
      </c>
      <c r="AI270" s="72">
        <f>'Рейтинговая таблица организаций'!AT270</f>
        <v>100</v>
      </c>
      <c r="AJ270" s="72">
        <f>'Рейтинговая таблица организаций'!AU270</f>
        <v>100</v>
      </c>
      <c r="AK270" s="72" t="str">
        <f t="shared" si="131"/>
        <v>1-274</v>
      </c>
      <c r="AL270" s="72">
        <f t="shared" si="143"/>
        <v>1</v>
      </c>
      <c r="AM270" s="72">
        <f t="shared" si="144"/>
        <v>274</v>
      </c>
      <c r="AN270" s="72">
        <f>'бланки '!D272</f>
        <v>267</v>
      </c>
      <c r="AO270" s="72" t="str">
        <f t="shared" si="132"/>
        <v>Муниципальное казённое общеобразовательное учреждение «Малобрагинская основная общеобразовательная школа»</v>
      </c>
      <c r="AP270" s="72">
        <f>'Рейтинговая таблица организаций'!BB270</f>
        <v>100</v>
      </c>
      <c r="AQ270" s="72">
        <f>'Рейтинговая таблица организаций'!BC270</f>
        <v>100</v>
      </c>
      <c r="AR270" s="72">
        <f>'Рейтинговая таблица организаций'!BD270</f>
        <v>100</v>
      </c>
      <c r="AS270" s="72">
        <f>'Рейтинговая таблица организаций'!BE270</f>
        <v>100</v>
      </c>
      <c r="AT270" s="72" t="str">
        <f t="shared" si="133"/>
        <v>1-274</v>
      </c>
      <c r="AU270" s="72">
        <f t="shared" si="145"/>
        <v>1</v>
      </c>
      <c r="AV270" s="72">
        <f t="shared" si="146"/>
        <v>274</v>
      </c>
      <c r="AW270" s="75" t="str">
        <f t="shared" si="134"/>
        <v>Шегарский район</v>
      </c>
      <c r="AX270" s="72">
        <f t="shared" si="135"/>
        <v>267</v>
      </c>
      <c r="AY270" s="72" t="str">
        <f t="shared" si="136"/>
        <v>Муниципальное казённое общеобразовательное учреждение «Малобрагинская основная общеобразовательная школа»</v>
      </c>
      <c r="AZ270" s="72">
        <f>'Рейтинговая таблица организаций'!BF270</f>
        <v>89.2</v>
      </c>
      <c r="BA270" s="72" t="str">
        <f t="shared" si="149"/>
        <v>268-274</v>
      </c>
      <c r="BB270" s="72">
        <f t="shared" si="147"/>
        <v>268</v>
      </c>
      <c r="BC270" s="72">
        <f t="shared" si="148"/>
        <v>7</v>
      </c>
    </row>
    <row r="271" spans="1:55">
      <c r="A271" s="72">
        <f>'бланки '!D273</f>
        <v>268</v>
      </c>
      <c r="B271" s="73" t="str">
        <f>'Рейтинговая таблица организаций'!B271</f>
        <v>Муниципальное казённое общеобразовательное учреждение "Маркеловская средняя общеобразовательная школа"</v>
      </c>
      <c r="C271" s="73" t="str">
        <f>'бланки '!A273</f>
        <v>Шегарский район</v>
      </c>
      <c r="D271" s="72">
        <f>'Рейтинговая таблица организаций'!C271</f>
        <v>62</v>
      </c>
      <c r="E271" s="72">
        <f t="shared" si="120"/>
        <v>268</v>
      </c>
      <c r="F271" s="72" t="str">
        <f t="shared" si="121"/>
        <v>Муниципальное казённое общеобразовательное учреждение "Маркеловская средняя общеобразовательная школа"</v>
      </c>
      <c r="G271" s="72">
        <f>'Рейтинговая таблица организаций'!Q271</f>
        <v>100</v>
      </c>
      <c r="H271" s="72">
        <f>'Рейтинговая таблица организаций'!R271</f>
        <v>100</v>
      </c>
      <c r="I271" s="72">
        <f>'Рейтинговая таблица организаций'!S271</f>
        <v>100</v>
      </c>
      <c r="J271" s="72">
        <f>'Рейтинговая таблица организаций'!T271</f>
        <v>100</v>
      </c>
      <c r="K271" s="72" t="str">
        <f t="shared" si="122"/>
        <v>1-274</v>
      </c>
      <c r="L271" s="72">
        <f t="shared" si="137"/>
        <v>1</v>
      </c>
      <c r="M271" s="72">
        <f t="shared" si="138"/>
        <v>274</v>
      </c>
      <c r="N271" s="72">
        <f t="shared" si="123"/>
        <v>268</v>
      </c>
      <c r="O271" s="72" t="str">
        <f t="shared" si="124"/>
        <v>Муниципальное казённое общеобразовательное учреждение "Маркеловская средняя общеобразовательная школа"</v>
      </c>
      <c r="P271" s="72">
        <f>'Рейтинговая таблица организаций'!Z271</f>
        <v>100</v>
      </c>
      <c r="Q271" s="72">
        <f>'Рейтинговая таблица организаций'!AB271</f>
        <v>100</v>
      </c>
      <c r="R271" s="72">
        <f>'Рейтинговая таблица организаций'!AC271</f>
        <v>100</v>
      </c>
      <c r="S271" s="72" t="str">
        <f t="shared" si="125"/>
        <v>1-274</v>
      </c>
      <c r="T271" s="72">
        <f t="shared" si="139"/>
        <v>1</v>
      </c>
      <c r="U271" s="72">
        <f t="shared" si="140"/>
        <v>274</v>
      </c>
      <c r="V271" s="72">
        <f t="shared" si="126"/>
        <v>268</v>
      </c>
      <c r="W271" s="72" t="str">
        <f t="shared" si="127"/>
        <v>Муниципальное казённое общеобразовательное учреждение "Маркеловская средняя общеобразовательная школа"</v>
      </c>
      <c r="X271" s="72">
        <f>'Рейтинговая таблица организаций'!AH271</f>
        <v>20</v>
      </c>
      <c r="Y271" s="72">
        <f>'Рейтинговая таблица организаций'!AI271</f>
        <v>60</v>
      </c>
      <c r="Z271" s="74">
        <f>'Рейтинговая таблица организаций'!AJ271</f>
        <v>100</v>
      </c>
      <c r="AA271" s="72">
        <f>'Рейтинговая таблица организаций'!AK271</f>
        <v>60</v>
      </c>
      <c r="AB271" s="72" t="str">
        <f t="shared" si="128"/>
        <v>222-245</v>
      </c>
      <c r="AC271" s="72">
        <f t="shared" si="141"/>
        <v>222</v>
      </c>
      <c r="AD271" s="72">
        <f t="shared" si="142"/>
        <v>24</v>
      </c>
      <c r="AE271" s="72">
        <f t="shared" si="129"/>
        <v>268</v>
      </c>
      <c r="AF271" s="72" t="str">
        <f t="shared" si="130"/>
        <v>Муниципальное казённое общеобразовательное учреждение "Маркеловская средняя общеобразовательная школа"</v>
      </c>
      <c r="AG271" s="72">
        <f>'Рейтинговая таблица организаций'!AR271</f>
        <v>100</v>
      </c>
      <c r="AH271" s="72">
        <f>'Рейтинговая таблица организаций'!AS271</f>
        <v>100</v>
      </c>
      <c r="AI271" s="72">
        <f>'Рейтинговая таблица организаций'!AT271</f>
        <v>100</v>
      </c>
      <c r="AJ271" s="72">
        <f>'Рейтинговая таблица организаций'!AU271</f>
        <v>100</v>
      </c>
      <c r="AK271" s="72" t="str">
        <f t="shared" si="131"/>
        <v>1-274</v>
      </c>
      <c r="AL271" s="72">
        <f t="shared" si="143"/>
        <v>1</v>
      </c>
      <c r="AM271" s="72">
        <f t="shared" si="144"/>
        <v>274</v>
      </c>
      <c r="AN271" s="72">
        <f>'бланки '!D273</f>
        <v>268</v>
      </c>
      <c r="AO271" s="72" t="str">
        <f t="shared" si="132"/>
        <v>Муниципальное казённое общеобразовательное учреждение "Маркеловская средняя общеобразовательная школа"</v>
      </c>
      <c r="AP271" s="72">
        <f>'Рейтинговая таблица организаций'!BB271</f>
        <v>100</v>
      </c>
      <c r="AQ271" s="72">
        <f>'Рейтинговая таблица организаций'!BC271</f>
        <v>100</v>
      </c>
      <c r="AR271" s="72">
        <f>'Рейтинговая таблица организаций'!BD271</f>
        <v>100</v>
      </c>
      <c r="AS271" s="72">
        <f>'Рейтинговая таблица организаций'!BE271</f>
        <v>100</v>
      </c>
      <c r="AT271" s="72" t="str">
        <f t="shared" si="133"/>
        <v>1-274</v>
      </c>
      <c r="AU271" s="72">
        <f t="shared" si="145"/>
        <v>1</v>
      </c>
      <c r="AV271" s="72">
        <f t="shared" si="146"/>
        <v>274</v>
      </c>
      <c r="AW271" s="75" t="str">
        <f t="shared" si="134"/>
        <v>Шегарский район</v>
      </c>
      <c r="AX271" s="72">
        <f t="shared" si="135"/>
        <v>268</v>
      </c>
      <c r="AY271" s="72" t="str">
        <f t="shared" si="136"/>
        <v>Муниципальное казённое общеобразовательное учреждение "Маркеловская средняя общеобразовательная школа"</v>
      </c>
      <c r="AZ271" s="72">
        <f>'Рейтинговая таблица организаций'!BF271</f>
        <v>92</v>
      </c>
      <c r="BA271" s="72" t="str">
        <f t="shared" si="149"/>
        <v>222-245</v>
      </c>
      <c r="BB271" s="72">
        <f t="shared" si="147"/>
        <v>222</v>
      </c>
      <c r="BC271" s="72">
        <f t="shared" si="148"/>
        <v>24</v>
      </c>
    </row>
    <row r="272" spans="1:55">
      <c r="A272" s="72">
        <f>'бланки '!D274</f>
        <v>269</v>
      </c>
      <c r="B272" s="73" t="str">
        <f>'Рейтинговая таблица организаций'!B272</f>
        <v>Муниципальное казённое общеобразовательное учреждение "Монастырская основная общеобразовательная школа"</v>
      </c>
      <c r="C272" s="73" t="str">
        <f>'бланки '!A274</f>
        <v>Шегарский район</v>
      </c>
      <c r="D272" s="72">
        <f>'Рейтинговая таблица организаций'!C272</f>
        <v>38</v>
      </c>
      <c r="E272" s="72">
        <f t="shared" si="120"/>
        <v>269</v>
      </c>
      <c r="F272" s="72" t="str">
        <f t="shared" si="121"/>
        <v>Муниципальное казённое общеобразовательное учреждение "Монастырская основная общеобразовательная школа"</v>
      </c>
      <c r="G272" s="72">
        <f>'Рейтинговая таблица организаций'!Q272</f>
        <v>100</v>
      </c>
      <c r="H272" s="72">
        <f>'Рейтинговая таблица организаций'!R272</f>
        <v>100</v>
      </c>
      <c r="I272" s="72">
        <f>'Рейтинговая таблица организаций'!S272</f>
        <v>100</v>
      </c>
      <c r="J272" s="72">
        <f>'Рейтинговая таблица организаций'!T272</f>
        <v>100</v>
      </c>
      <c r="K272" s="72" t="str">
        <f t="shared" si="122"/>
        <v>1-274</v>
      </c>
      <c r="L272" s="72">
        <f t="shared" si="137"/>
        <v>1</v>
      </c>
      <c r="M272" s="72">
        <f t="shared" si="138"/>
        <v>274</v>
      </c>
      <c r="N272" s="72">
        <f t="shared" si="123"/>
        <v>269</v>
      </c>
      <c r="O272" s="72" t="str">
        <f t="shared" si="124"/>
        <v>Муниципальное казённое общеобразовательное учреждение "Монастырская основная общеобразовательная школа"</v>
      </c>
      <c r="P272" s="72">
        <f>'Рейтинговая таблица организаций'!Z272</f>
        <v>100</v>
      </c>
      <c r="Q272" s="72">
        <f>'Рейтинговая таблица организаций'!AB272</f>
        <v>100</v>
      </c>
      <c r="R272" s="72">
        <f>'Рейтинговая таблица организаций'!AC272</f>
        <v>100</v>
      </c>
      <c r="S272" s="72" t="str">
        <f t="shared" si="125"/>
        <v>1-274</v>
      </c>
      <c r="T272" s="72">
        <f t="shared" si="139"/>
        <v>1</v>
      </c>
      <c r="U272" s="72">
        <f t="shared" si="140"/>
        <v>274</v>
      </c>
      <c r="V272" s="72">
        <f t="shared" si="126"/>
        <v>269</v>
      </c>
      <c r="W272" s="72" t="str">
        <f t="shared" si="127"/>
        <v>Муниципальное казённое общеобразовательное учреждение "Монастырская основная общеобразовательная школа"</v>
      </c>
      <c r="X272" s="72">
        <f>'Рейтинговая таблица организаций'!AH272</f>
        <v>40</v>
      </c>
      <c r="Y272" s="72">
        <f>'Рейтинговая таблица организаций'!AI272</f>
        <v>80</v>
      </c>
      <c r="Z272" s="74">
        <f>'Рейтинговая таблица организаций'!AJ272</f>
        <v>100</v>
      </c>
      <c r="AA272" s="72">
        <f>'Рейтинговая таблица организаций'!AK272</f>
        <v>74</v>
      </c>
      <c r="AB272" s="72" t="str">
        <f t="shared" si="128"/>
        <v>108-122</v>
      </c>
      <c r="AC272" s="72">
        <f t="shared" si="141"/>
        <v>108</v>
      </c>
      <c r="AD272" s="72">
        <f t="shared" si="142"/>
        <v>15</v>
      </c>
      <c r="AE272" s="72">
        <f t="shared" si="129"/>
        <v>269</v>
      </c>
      <c r="AF272" s="72" t="str">
        <f t="shared" si="130"/>
        <v>Муниципальное казённое общеобразовательное учреждение "Монастырская основная общеобразовательная школа"</v>
      </c>
      <c r="AG272" s="72">
        <f>'Рейтинговая таблица организаций'!AR272</f>
        <v>100</v>
      </c>
      <c r="AH272" s="72">
        <f>'Рейтинговая таблица организаций'!AS272</f>
        <v>100</v>
      </c>
      <c r="AI272" s="72">
        <f>'Рейтинговая таблица организаций'!AT272</f>
        <v>100</v>
      </c>
      <c r="AJ272" s="72">
        <f>'Рейтинговая таблица организаций'!AU272</f>
        <v>100</v>
      </c>
      <c r="AK272" s="72" t="str">
        <f t="shared" si="131"/>
        <v>1-274</v>
      </c>
      <c r="AL272" s="72">
        <f t="shared" si="143"/>
        <v>1</v>
      </c>
      <c r="AM272" s="72">
        <f t="shared" si="144"/>
        <v>274</v>
      </c>
      <c r="AN272" s="72">
        <f>'бланки '!D274</f>
        <v>269</v>
      </c>
      <c r="AO272" s="72" t="str">
        <f t="shared" si="132"/>
        <v>Муниципальное казённое общеобразовательное учреждение "Монастырская основная общеобразовательная школа"</v>
      </c>
      <c r="AP272" s="72">
        <f>'Рейтинговая таблица организаций'!BB272</f>
        <v>100</v>
      </c>
      <c r="AQ272" s="72">
        <f>'Рейтинговая таблица организаций'!BC272</f>
        <v>100</v>
      </c>
      <c r="AR272" s="72">
        <f>'Рейтинговая таблица организаций'!BD272</f>
        <v>100</v>
      </c>
      <c r="AS272" s="72">
        <f>'Рейтинговая таблица организаций'!BE272</f>
        <v>100</v>
      </c>
      <c r="AT272" s="72" t="str">
        <f t="shared" si="133"/>
        <v>1-274</v>
      </c>
      <c r="AU272" s="72">
        <f t="shared" si="145"/>
        <v>1</v>
      </c>
      <c r="AV272" s="72">
        <f t="shared" si="146"/>
        <v>274</v>
      </c>
      <c r="AW272" s="75" t="str">
        <f t="shared" si="134"/>
        <v>Шегарский район</v>
      </c>
      <c r="AX272" s="72">
        <f t="shared" si="135"/>
        <v>269</v>
      </c>
      <c r="AY272" s="72" t="str">
        <f t="shared" si="136"/>
        <v>Муниципальное казённое общеобразовательное учреждение "Монастырская основная общеобразовательная школа"</v>
      </c>
      <c r="AZ272" s="72">
        <f>'Рейтинговая таблица организаций'!BF272</f>
        <v>94.8</v>
      </c>
      <c r="BA272" s="72" t="str">
        <f t="shared" si="149"/>
        <v>108-122</v>
      </c>
      <c r="BB272" s="72">
        <f t="shared" si="147"/>
        <v>108</v>
      </c>
      <c r="BC272" s="72">
        <f t="shared" si="148"/>
        <v>15</v>
      </c>
    </row>
    <row r="273" spans="1:55">
      <c r="A273" s="72">
        <f>'бланки '!D275</f>
        <v>270</v>
      </c>
      <c r="B273" s="73" t="str">
        <f>'Рейтинговая таблица организаций'!B273</f>
        <v>Муниципальное казённое общеобразовательное учреждение «Побединская средняя общеобразовательная школа»</v>
      </c>
      <c r="C273" s="73" t="str">
        <f>'бланки '!A275</f>
        <v>Шегарский район</v>
      </c>
      <c r="D273" s="72">
        <f>'Рейтинговая таблица организаций'!C273</f>
        <v>60</v>
      </c>
      <c r="E273" s="72">
        <f t="shared" si="120"/>
        <v>270</v>
      </c>
      <c r="F273" s="72" t="str">
        <f t="shared" si="121"/>
        <v>Муниципальное казённое общеобразовательное учреждение «Побединская средняя общеобразовательная школа»</v>
      </c>
      <c r="G273" s="72">
        <f>'Рейтинговая таблица организаций'!Q273</f>
        <v>100</v>
      </c>
      <c r="H273" s="72">
        <f>'Рейтинговая таблица организаций'!R273</f>
        <v>100</v>
      </c>
      <c r="I273" s="72">
        <f>'Рейтинговая таблица организаций'!S273</f>
        <v>100</v>
      </c>
      <c r="J273" s="72">
        <f>'Рейтинговая таблица организаций'!T273</f>
        <v>100</v>
      </c>
      <c r="K273" s="72" t="str">
        <f t="shared" si="122"/>
        <v>1-274</v>
      </c>
      <c r="L273" s="72">
        <f t="shared" si="137"/>
        <v>1</v>
      </c>
      <c r="M273" s="72">
        <f t="shared" si="138"/>
        <v>274</v>
      </c>
      <c r="N273" s="72">
        <f t="shared" si="123"/>
        <v>270</v>
      </c>
      <c r="O273" s="72" t="str">
        <f t="shared" si="124"/>
        <v>Муниципальное казённое общеобразовательное учреждение «Побединская средняя общеобразовательная школа»</v>
      </c>
      <c r="P273" s="72">
        <f>'Рейтинговая таблица организаций'!Z273</f>
        <v>100</v>
      </c>
      <c r="Q273" s="72">
        <f>'Рейтинговая таблица организаций'!AB273</f>
        <v>100</v>
      </c>
      <c r="R273" s="72">
        <f>'Рейтинговая таблица организаций'!AC273</f>
        <v>100</v>
      </c>
      <c r="S273" s="72" t="str">
        <f t="shared" si="125"/>
        <v>1-274</v>
      </c>
      <c r="T273" s="72">
        <f t="shared" si="139"/>
        <v>1</v>
      </c>
      <c r="U273" s="72">
        <f t="shared" si="140"/>
        <v>274</v>
      </c>
      <c r="V273" s="72">
        <f t="shared" si="126"/>
        <v>270</v>
      </c>
      <c r="W273" s="72" t="str">
        <f t="shared" si="127"/>
        <v>Муниципальное казённое общеобразовательное учреждение «Побединская средняя общеобразовательная школа»</v>
      </c>
      <c r="X273" s="72">
        <f>'Рейтинговая таблица организаций'!AH273</f>
        <v>0</v>
      </c>
      <c r="Y273" s="72">
        <f>'Рейтинговая таблица организаций'!AI273</f>
        <v>60</v>
      </c>
      <c r="Z273" s="74">
        <f>'Рейтинговая таблица организаций'!AJ273</f>
        <v>100</v>
      </c>
      <c r="AA273" s="72">
        <f>'Рейтинговая таблица организаций'!AK273</f>
        <v>54</v>
      </c>
      <c r="AB273" s="72" t="str">
        <f t="shared" si="128"/>
        <v>246-265</v>
      </c>
      <c r="AC273" s="72">
        <f t="shared" si="141"/>
        <v>246</v>
      </c>
      <c r="AD273" s="72">
        <f t="shared" si="142"/>
        <v>20</v>
      </c>
      <c r="AE273" s="72">
        <f t="shared" si="129"/>
        <v>270</v>
      </c>
      <c r="AF273" s="72" t="str">
        <f t="shared" si="130"/>
        <v>Муниципальное казённое общеобразовательное учреждение «Побединская средняя общеобразовательная школа»</v>
      </c>
      <c r="AG273" s="72">
        <f>'Рейтинговая таблица организаций'!AR273</f>
        <v>100</v>
      </c>
      <c r="AH273" s="72">
        <f>'Рейтинговая таблица организаций'!AS273</f>
        <v>100</v>
      </c>
      <c r="AI273" s="72">
        <f>'Рейтинговая таблица организаций'!AT273</f>
        <v>100</v>
      </c>
      <c r="AJ273" s="72">
        <f>'Рейтинговая таблица организаций'!AU273</f>
        <v>100</v>
      </c>
      <c r="AK273" s="72" t="str">
        <f t="shared" si="131"/>
        <v>1-274</v>
      </c>
      <c r="AL273" s="72">
        <f t="shared" si="143"/>
        <v>1</v>
      </c>
      <c r="AM273" s="72">
        <f t="shared" si="144"/>
        <v>274</v>
      </c>
      <c r="AN273" s="72">
        <f>'бланки '!D275</f>
        <v>270</v>
      </c>
      <c r="AO273" s="72" t="str">
        <f t="shared" si="132"/>
        <v>Муниципальное казённое общеобразовательное учреждение «Побединская средняя общеобразовательная школа»</v>
      </c>
      <c r="AP273" s="72">
        <f>'Рейтинговая таблица организаций'!BB273</f>
        <v>100</v>
      </c>
      <c r="AQ273" s="72">
        <f>'Рейтинговая таблица организаций'!BC273</f>
        <v>100</v>
      </c>
      <c r="AR273" s="72">
        <f>'Рейтинговая таблица организаций'!BD273</f>
        <v>100</v>
      </c>
      <c r="AS273" s="72">
        <f>'Рейтинговая таблица организаций'!BE273</f>
        <v>100</v>
      </c>
      <c r="AT273" s="72" t="str">
        <f t="shared" si="133"/>
        <v>1-274</v>
      </c>
      <c r="AU273" s="72">
        <f t="shared" si="145"/>
        <v>1</v>
      </c>
      <c r="AV273" s="72">
        <f t="shared" si="146"/>
        <v>274</v>
      </c>
      <c r="AW273" s="75" t="str">
        <f t="shared" si="134"/>
        <v>Шегарский район</v>
      </c>
      <c r="AX273" s="72">
        <f t="shared" si="135"/>
        <v>270</v>
      </c>
      <c r="AY273" s="72" t="str">
        <f t="shared" si="136"/>
        <v>Муниципальное казённое общеобразовательное учреждение «Побединская средняя общеобразовательная школа»</v>
      </c>
      <c r="AZ273" s="72">
        <f>'Рейтинговая таблица организаций'!BF273</f>
        <v>90.8</v>
      </c>
      <c r="BA273" s="72" t="str">
        <f t="shared" si="149"/>
        <v>246-265</v>
      </c>
      <c r="BB273" s="72">
        <f t="shared" si="147"/>
        <v>246</v>
      </c>
      <c r="BC273" s="72">
        <f t="shared" si="148"/>
        <v>20</v>
      </c>
    </row>
    <row r="274" spans="1:55">
      <c r="A274" s="72">
        <f>'бланки '!D276</f>
        <v>271</v>
      </c>
      <c r="B274" s="73" t="str">
        <f>'Рейтинговая таблица организаций'!B274</f>
        <v>Муниципальное казённое общеобразовательное учреждение «Трубачевская средняя общеобразовательная школа»</v>
      </c>
      <c r="C274" s="73" t="str">
        <f>'бланки '!A276</f>
        <v>Шегарский район</v>
      </c>
      <c r="D274" s="72">
        <f>'Рейтинговая таблица организаций'!C274</f>
        <v>24</v>
      </c>
      <c r="E274" s="72">
        <f t="shared" si="120"/>
        <v>271</v>
      </c>
      <c r="F274" s="72" t="str">
        <f t="shared" si="121"/>
        <v>Муниципальное казённое общеобразовательное учреждение «Трубачевская средняя общеобразовательная школа»</v>
      </c>
      <c r="G274" s="72">
        <f>'Рейтинговая таблица организаций'!Q274</f>
        <v>100</v>
      </c>
      <c r="H274" s="72">
        <f>'Рейтинговая таблица организаций'!R274</f>
        <v>100</v>
      </c>
      <c r="I274" s="72">
        <f>'Рейтинговая таблица организаций'!S274</f>
        <v>100</v>
      </c>
      <c r="J274" s="72">
        <f>'Рейтинговая таблица организаций'!T274</f>
        <v>100</v>
      </c>
      <c r="K274" s="72" t="str">
        <f t="shared" si="122"/>
        <v>1-274</v>
      </c>
      <c r="L274" s="72">
        <f t="shared" si="137"/>
        <v>1</v>
      </c>
      <c r="M274" s="72">
        <f t="shared" si="138"/>
        <v>274</v>
      </c>
      <c r="N274" s="72">
        <f t="shared" si="123"/>
        <v>271</v>
      </c>
      <c r="O274" s="72" t="str">
        <f t="shared" si="124"/>
        <v>Муниципальное казённое общеобразовательное учреждение «Трубачевская средняя общеобразовательная школа»</v>
      </c>
      <c r="P274" s="72">
        <f>'Рейтинговая таблица организаций'!Z274</f>
        <v>100</v>
      </c>
      <c r="Q274" s="72">
        <f>'Рейтинговая таблица организаций'!AB274</f>
        <v>100</v>
      </c>
      <c r="R274" s="72">
        <f>'Рейтинговая таблица организаций'!AC274</f>
        <v>100</v>
      </c>
      <c r="S274" s="72" t="str">
        <f t="shared" si="125"/>
        <v>1-274</v>
      </c>
      <c r="T274" s="72">
        <f t="shared" si="139"/>
        <v>1</v>
      </c>
      <c r="U274" s="72">
        <f t="shared" si="140"/>
        <v>274</v>
      </c>
      <c r="V274" s="72">
        <f t="shared" si="126"/>
        <v>271</v>
      </c>
      <c r="W274" s="72" t="str">
        <f t="shared" si="127"/>
        <v>Муниципальное казённое общеобразовательное учреждение «Трубачевская средняя общеобразовательная школа»</v>
      </c>
      <c r="X274" s="72">
        <f>'Рейтинговая таблица организаций'!AH274</f>
        <v>0</v>
      </c>
      <c r="Y274" s="72">
        <f>'Рейтинговая таблица организаций'!AI274</f>
        <v>60</v>
      </c>
      <c r="Z274" s="74">
        <f>'Рейтинговая таблица организаций'!AJ274</f>
        <v>100</v>
      </c>
      <c r="AA274" s="72">
        <f>'Рейтинговая таблица организаций'!AK274</f>
        <v>54</v>
      </c>
      <c r="AB274" s="72" t="str">
        <f t="shared" si="128"/>
        <v>246-265</v>
      </c>
      <c r="AC274" s="72">
        <f t="shared" si="141"/>
        <v>246</v>
      </c>
      <c r="AD274" s="72">
        <f t="shared" si="142"/>
        <v>20</v>
      </c>
      <c r="AE274" s="72">
        <f t="shared" si="129"/>
        <v>271</v>
      </c>
      <c r="AF274" s="72" t="str">
        <f t="shared" si="130"/>
        <v>Муниципальное казённое общеобразовательное учреждение «Трубачевская средняя общеобразовательная школа»</v>
      </c>
      <c r="AG274" s="72">
        <f>'Рейтинговая таблица организаций'!AR274</f>
        <v>100</v>
      </c>
      <c r="AH274" s="72">
        <f>'Рейтинговая таблица организаций'!AS274</f>
        <v>100</v>
      </c>
      <c r="AI274" s="72">
        <f>'Рейтинговая таблица организаций'!AT274</f>
        <v>100</v>
      </c>
      <c r="AJ274" s="72">
        <f>'Рейтинговая таблица организаций'!AU274</f>
        <v>100</v>
      </c>
      <c r="AK274" s="72" t="str">
        <f t="shared" si="131"/>
        <v>1-274</v>
      </c>
      <c r="AL274" s="72">
        <f t="shared" si="143"/>
        <v>1</v>
      </c>
      <c r="AM274" s="72">
        <f t="shared" si="144"/>
        <v>274</v>
      </c>
      <c r="AN274" s="72">
        <f>'бланки '!D276</f>
        <v>271</v>
      </c>
      <c r="AO274" s="72" t="str">
        <f t="shared" si="132"/>
        <v>Муниципальное казённое общеобразовательное учреждение «Трубачевская средняя общеобразовательная школа»</v>
      </c>
      <c r="AP274" s="72">
        <f>'Рейтинговая таблица организаций'!BB274</f>
        <v>100</v>
      </c>
      <c r="AQ274" s="72">
        <f>'Рейтинговая таблица организаций'!BC274</f>
        <v>100</v>
      </c>
      <c r="AR274" s="72">
        <f>'Рейтинговая таблица организаций'!BD274</f>
        <v>100</v>
      </c>
      <c r="AS274" s="72">
        <f>'Рейтинговая таблица организаций'!BE274</f>
        <v>100</v>
      </c>
      <c r="AT274" s="72" t="str">
        <f t="shared" si="133"/>
        <v>1-274</v>
      </c>
      <c r="AU274" s="72">
        <f t="shared" si="145"/>
        <v>1</v>
      </c>
      <c r="AV274" s="72">
        <f t="shared" si="146"/>
        <v>274</v>
      </c>
      <c r="AW274" s="75" t="str">
        <f t="shared" si="134"/>
        <v>Шегарский район</v>
      </c>
      <c r="AX274" s="72">
        <f t="shared" si="135"/>
        <v>271</v>
      </c>
      <c r="AY274" s="72" t="str">
        <f t="shared" si="136"/>
        <v>Муниципальное казённое общеобразовательное учреждение «Трубачевская средняя общеобразовательная школа»</v>
      </c>
      <c r="AZ274" s="72">
        <f>'Рейтинговая таблица организаций'!BF274</f>
        <v>90.8</v>
      </c>
      <c r="BA274" s="72" t="str">
        <f t="shared" si="149"/>
        <v>246-265</v>
      </c>
      <c r="BB274" s="72">
        <f t="shared" si="147"/>
        <v>246</v>
      </c>
      <c r="BC274" s="72">
        <f t="shared" si="148"/>
        <v>20</v>
      </c>
    </row>
    <row r="275" spans="1:55">
      <c r="A275" s="72">
        <f>'бланки '!D277</f>
        <v>272</v>
      </c>
      <c r="B275" s="73" t="str">
        <f>'Рейтинговая таблица организаций'!B275</f>
        <v>Муниципальное казённое общеобразовательное учреждение "Шегарская средняя общеобразовательная школа №1"</v>
      </c>
      <c r="C275" s="73" t="str">
        <f>'бланки '!A277</f>
        <v>Шегарский район</v>
      </c>
      <c r="D275" s="72">
        <f>'Рейтинговая таблица организаций'!C275</f>
        <v>320</v>
      </c>
      <c r="E275" s="72">
        <f t="shared" si="120"/>
        <v>272</v>
      </c>
      <c r="F275" s="72" t="str">
        <f t="shared" si="121"/>
        <v>Муниципальное казённое общеобразовательное учреждение "Шегарская средняя общеобразовательная школа №1"</v>
      </c>
      <c r="G275" s="72">
        <f>'Рейтинговая таблица организаций'!Q275</f>
        <v>100</v>
      </c>
      <c r="H275" s="72">
        <f>'Рейтинговая таблица организаций'!R275</f>
        <v>100</v>
      </c>
      <c r="I275" s="72">
        <f>'Рейтинговая таблица организаций'!S275</f>
        <v>100</v>
      </c>
      <c r="J275" s="72">
        <f>'Рейтинговая таблица организаций'!T275</f>
        <v>100</v>
      </c>
      <c r="K275" s="72" t="str">
        <f t="shared" si="122"/>
        <v>1-274</v>
      </c>
      <c r="L275" s="72">
        <f t="shared" si="137"/>
        <v>1</v>
      </c>
      <c r="M275" s="72">
        <f t="shared" si="138"/>
        <v>274</v>
      </c>
      <c r="N275" s="72">
        <f t="shared" si="123"/>
        <v>272</v>
      </c>
      <c r="O275" s="72" t="str">
        <f t="shared" si="124"/>
        <v>Муниципальное казённое общеобразовательное учреждение "Шегарская средняя общеобразовательная школа №1"</v>
      </c>
      <c r="P275" s="72">
        <f>'Рейтинговая таблица организаций'!Z275</f>
        <v>100</v>
      </c>
      <c r="Q275" s="72">
        <f>'Рейтинговая таблица организаций'!AB275</f>
        <v>100</v>
      </c>
      <c r="R275" s="72">
        <f>'Рейтинговая таблица организаций'!AC275</f>
        <v>100</v>
      </c>
      <c r="S275" s="72" t="str">
        <f t="shared" si="125"/>
        <v>1-274</v>
      </c>
      <c r="T275" s="72">
        <f t="shared" si="139"/>
        <v>1</v>
      </c>
      <c r="U275" s="72">
        <f t="shared" si="140"/>
        <v>274</v>
      </c>
      <c r="V275" s="72">
        <f t="shared" si="126"/>
        <v>272</v>
      </c>
      <c r="W275" s="72" t="str">
        <f t="shared" si="127"/>
        <v>Муниципальное казённое общеобразовательное учреждение "Шегарская средняя общеобразовательная школа №1"</v>
      </c>
      <c r="X275" s="72">
        <f>'Рейтинговая таблица организаций'!AH275</f>
        <v>20</v>
      </c>
      <c r="Y275" s="72">
        <f>'Рейтинговая таблица организаций'!AI275</f>
        <v>60</v>
      </c>
      <c r="Z275" s="74">
        <f>'Рейтинговая таблица организаций'!AJ275</f>
        <v>100</v>
      </c>
      <c r="AA275" s="72">
        <f>'Рейтинговая таблица организаций'!AK275</f>
        <v>60</v>
      </c>
      <c r="AB275" s="72" t="str">
        <f t="shared" si="128"/>
        <v>222-245</v>
      </c>
      <c r="AC275" s="72">
        <f t="shared" si="141"/>
        <v>222</v>
      </c>
      <c r="AD275" s="72">
        <f t="shared" si="142"/>
        <v>24</v>
      </c>
      <c r="AE275" s="72">
        <f t="shared" si="129"/>
        <v>272</v>
      </c>
      <c r="AF275" s="72" t="str">
        <f t="shared" si="130"/>
        <v>Муниципальное казённое общеобразовательное учреждение "Шегарская средняя общеобразовательная школа №1"</v>
      </c>
      <c r="AG275" s="72">
        <f>'Рейтинговая таблица организаций'!AR275</f>
        <v>100</v>
      </c>
      <c r="AH275" s="72">
        <f>'Рейтинговая таблица организаций'!AS275</f>
        <v>100</v>
      </c>
      <c r="AI275" s="72">
        <f>'Рейтинговая таблица организаций'!AT275</f>
        <v>100</v>
      </c>
      <c r="AJ275" s="72">
        <f>'Рейтинговая таблица организаций'!AU275</f>
        <v>100</v>
      </c>
      <c r="AK275" s="72" t="str">
        <f t="shared" si="131"/>
        <v>1-274</v>
      </c>
      <c r="AL275" s="72">
        <f t="shared" si="143"/>
        <v>1</v>
      </c>
      <c r="AM275" s="72">
        <f t="shared" si="144"/>
        <v>274</v>
      </c>
      <c r="AN275" s="72">
        <f>'бланки '!D277</f>
        <v>272</v>
      </c>
      <c r="AO275" s="72" t="str">
        <f t="shared" si="132"/>
        <v>Муниципальное казённое общеобразовательное учреждение "Шегарская средняя общеобразовательная школа №1"</v>
      </c>
      <c r="AP275" s="72">
        <f>'Рейтинговая таблица организаций'!BB275</f>
        <v>100</v>
      </c>
      <c r="AQ275" s="72">
        <f>'Рейтинговая таблица организаций'!BC275</f>
        <v>100</v>
      </c>
      <c r="AR275" s="72">
        <f>'Рейтинговая таблица организаций'!BD275</f>
        <v>100</v>
      </c>
      <c r="AS275" s="72">
        <f>'Рейтинговая таблица организаций'!BE275</f>
        <v>100</v>
      </c>
      <c r="AT275" s="72" t="str">
        <f t="shared" si="133"/>
        <v>1-274</v>
      </c>
      <c r="AU275" s="72">
        <f t="shared" si="145"/>
        <v>1</v>
      </c>
      <c r="AV275" s="72">
        <f t="shared" si="146"/>
        <v>274</v>
      </c>
      <c r="AW275" s="75" t="str">
        <f t="shared" si="134"/>
        <v>Шегарский район</v>
      </c>
      <c r="AX275" s="72">
        <f t="shared" si="135"/>
        <v>272</v>
      </c>
      <c r="AY275" s="72" t="str">
        <f t="shared" si="136"/>
        <v>Муниципальное казённое общеобразовательное учреждение "Шегарская средняя общеобразовательная школа №1"</v>
      </c>
      <c r="AZ275" s="72">
        <f>'Рейтинговая таблица организаций'!BF275</f>
        <v>92</v>
      </c>
      <c r="BA275" s="72" t="str">
        <f t="shared" si="149"/>
        <v>222-245</v>
      </c>
      <c r="BB275" s="72">
        <f t="shared" si="147"/>
        <v>222</v>
      </c>
      <c r="BC275" s="72">
        <f t="shared" si="148"/>
        <v>24</v>
      </c>
    </row>
    <row r="276" spans="1:55">
      <c r="A276" s="72">
        <f>'бланки '!D278</f>
        <v>273</v>
      </c>
      <c r="B276" s="73" t="str">
        <f>'Рейтинговая таблица организаций'!B276</f>
        <v>Муниципальное казённое общеобразовательное учреждение «Шегарская средняя общеобразовательная школа № 2»</v>
      </c>
      <c r="C276" s="73" t="str">
        <f>'бланки '!A278</f>
        <v>Шегарский район</v>
      </c>
      <c r="D276" s="72">
        <f>'Рейтинговая таблица организаций'!C276</f>
        <v>273</v>
      </c>
      <c r="E276" s="72">
        <f t="shared" si="120"/>
        <v>273</v>
      </c>
      <c r="F276" s="72" t="str">
        <f t="shared" si="121"/>
        <v>Муниципальное казённое общеобразовательное учреждение «Шегарская средняя общеобразовательная школа № 2»</v>
      </c>
      <c r="G276" s="72">
        <f>'Рейтинговая таблица организаций'!Q276</f>
        <v>100</v>
      </c>
      <c r="H276" s="72">
        <f>'Рейтинговая таблица организаций'!R276</f>
        <v>100</v>
      </c>
      <c r="I276" s="72">
        <f>'Рейтинговая таблица организаций'!S276</f>
        <v>100</v>
      </c>
      <c r="J276" s="72">
        <f>'Рейтинговая таблица организаций'!T276</f>
        <v>100</v>
      </c>
      <c r="K276" s="72" t="str">
        <f t="shared" si="122"/>
        <v>1-274</v>
      </c>
      <c r="L276" s="72">
        <f t="shared" si="137"/>
        <v>1</v>
      </c>
      <c r="M276" s="72">
        <f t="shared" si="138"/>
        <v>274</v>
      </c>
      <c r="N276" s="72">
        <f t="shared" si="123"/>
        <v>273</v>
      </c>
      <c r="O276" s="72" t="str">
        <f t="shared" si="124"/>
        <v>Муниципальное казённое общеобразовательное учреждение «Шегарская средняя общеобразовательная школа № 2»</v>
      </c>
      <c r="P276" s="72">
        <f>'Рейтинговая таблица организаций'!Z276</f>
        <v>100</v>
      </c>
      <c r="Q276" s="72">
        <f>'Рейтинговая таблица организаций'!AB276</f>
        <v>100</v>
      </c>
      <c r="R276" s="72">
        <f>'Рейтинговая таблица организаций'!AC276</f>
        <v>100</v>
      </c>
      <c r="S276" s="72" t="str">
        <f t="shared" si="125"/>
        <v>1-274</v>
      </c>
      <c r="T276" s="72">
        <f t="shared" si="139"/>
        <v>1</v>
      </c>
      <c r="U276" s="72">
        <f t="shared" si="140"/>
        <v>274</v>
      </c>
      <c r="V276" s="72">
        <f t="shared" si="126"/>
        <v>273</v>
      </c>
      <c r="W276" s="72" t="str">
        <f t="shared" si="127"/>
        <v>Муниципальное казённое общеобразовательное учреждение «Шегарская средняя общеобразовательная школа № 2»</v>
      </c>
      <c r="X276" s="72">
        <f>'Рейтинговая таблица организаций'!AH276</f>
        <v>80</v>
      </c>
      <c r="Y276" s="72">
        <f>'Рейтинговая таблица организаций'!AI276</f>
        <v>60</v>
      </c>
      <c r="Z276" s="74">
        <f>'Рейтинговая таблица организаций'!AJ276</f>
        <v>100</v>
      </c>
      <c r="AA276" s="72">
        <f>'Рейтинговая таблица организаций'!AK276</f>
        <v>78</v>
      </c>
      <c r="AB276" s="72" t="str">
        <f t="shared" si="128"/>
        <v>85-96</v>
      </c>
      <c r="AC276" s="72">
        <f t="shared" si="141"/>
        <v>85</v>
      </c>
      <c r="AD276" s="72">
        <f t="shared" si="142"/>
        <v>12</v>
      </c>
      <c r="AE276" s="72">
        <f t="shared" si="129"/>
        <v>273</v>
      </c>
      <c r="AF276" s="72" t="str">
        <f t="shared" si="130"/>
        <v>Муниципальное казённое общеобразовательное учреждение «Шегарская средняя общеобразовательная школа № 2»</v>
      </c>
      <c r="AG276" s="72">
        <f>'Рейтинговая таблица организаций'!AR276</f>
        <v>100</v>
      </c>
      <c r="AH276" s="72">
        <f>'Рейтинговая таблица организаций'!AS276</f>
        <v>100</v>
      </c>
      <c r="AI276" s="72">
        <f>'Рейтинговая таблица организаций'!AT276</f>
        <v>100</v>
      </c>
      <c r="AJ276" s="72">
        <f>'Рейтинговая таблица организаций'!AU276</f>
        <v>100</v>
      </c>
      <c r="AK276" s="72" t="str">
        <f t="shared" si="131"/>
        <v>1-274</v>
      </c>
      <c r="AL276" s="72">
        <f t="shared" si="143"/>
        <v>1</v>
      </c>
      <c r="AM276" s="72">
        <f t="shared" si="144"/>
        <v>274</v>
      </c>
      <c r="AN276" s="72">
        <f>'бланки '!D278</f>
        <v>273</v>
      </c>
      <c r="AO276" s="72" t="str">
        <f t="shared" si="132"/>
        <v>Муниципальное казённое общеобразовательное учреждение «Шегарская средняя общеобразовательная школа № 2»</v>
      </c>
      <c r="AP276" s="72">
        <f>'Рейтинговая таблица организаций'!BB276</f>
        <v>100</v>
      </c>
      <c r="AQ276" s="72">
        <f>'Рейтинговая таблица организаций'!BC276</f>
        <v>100</v>
      </c>
      <c r="AR276" s="72">
        <f>'Рейтинговая таблица организаций'!BD276</f>
        <v>100</v>
      </c>
      <c r="AS276" s="72">
        <f>'Рейтинговая таблица организаций'!BE276</f>
        <v>100</v>
      </c>
      <c r="AT276" s="72" t="str">
        <f t="shared" si="133"/>
        <v>1-274</v>
      </c>
      <c r="AU276" s="72">
        <f t="shared" si="145"/>
        <v>1</v>
      </c>
      <c r="AV276" s="72">
        <f t="shared" si="146"/>
        <v>274</v>
      </c>
      <c r="AW276" s="75" t="str">
        <f t="shared" si="134"/>
        <v>Шегарский район</v>
      </c>
      <c r="AX276" s="72">
        <f t="shared" si="135"/>
        <v>273</v>
      </c>
      <c r="AY276" s="72" t="str">
        <f t="shared" si="136"/>
        <v>Муниципальное казённое общеобразовательное учреждение «Шегарская средняя общеобразовательная школа № 2»</v>
      </c>
      <c r="AZ276" s="72">
        <f>'Рейтинговая таблица организаций'!BF276</f>
        <v>95.6</v>
      </c>
      <c r="BA276" s="72" t="str">
        <f t="shared" si="149"/>
        <v>85-96</v>
      </c>
      <c r="BB276" s="72">
        <f t="shared" si="147"/>
        <v>85</v>
      </c>
      <c r="BC276" s="72">
        <f t="shared" si="148"/>
        <v>12</v>
      </c>
    </row>
    <row r="277" spans="1:55">
      <c r="A277" s="72">
        <f>'бланки '!D279</f>
        <v>274</v>
      </c>
      <c r="B277" s="73" t="str">
        <f>'Рейтинговая таблица организаций'!B277</f>
        <v>Муниципальное казённое общеобразовательное учреждение "Вороновская начальная общеобразовательная школа"</v>
      </c>
      <c r="C277" s="73" t="str">
        <f>'бланки '!A279</f>
        <v>Шегарский район</v>
      </c>
      <c r="D277" s="72">
        <f>'Рейтинговая таблица организаций'!C277</f>
        <v>18</v>
      </c>
      <c r="E277" s="72">
        <f t="shared" si="120"/>
        <v>274</v>
      </c>
      <c r="F277" s="72" t="str">
        <f t="shared" si="121"/>
        <v>Муниципальное казённое общеобразовательное учреждение "Вороновская начальная общеобразовательная школа"</v>
      </c>
      <c r="G277" s="72">
        <f>'Рейтинговая таблица организаций'!Q277</f>
        <v>100</v>
      </c>
      <c r="H277" s="72">
        <f>'Рейтинговая таблица организаций'!R277</f>
        <v>100</v>
      </c>
      <c r="I277" s="72">
        <f>'Рейтинговая таблица организаций'!S277</f>
        <v>100</v>
      </c>
      <c r="J277" s="72">
        <f>'Рейтинговая таблица организаций'!T277</f>
        <v>100</v>
      </c>
      <c r="K277" s="72" t="str">
        <f t="shared" si="122"/>
        <v>1-274</v>
      </c>
      <c r="L277" s="72">
        <f t="shared" si="137"/>
        <v>1</v>
      </c>
      <c r="M277" s="72">
        <f t="shared" si="138"/>
        <v>274</v>
      </c>
      <c r="N277" s="72">
        <f t="shared" si="123"/>
        <v>274</v>
      </c>
      <c r="O277" s="72" t="str">
        <f t="shared" si="124"/>
        <v>Муниципальное казённое общеобразовательное учреждение "Вороновская начальная общеобразовательная школа"</v>
      </c>
      <c r="P277" s="72">
        <f>'Рейтинговая таблица организаций'!Z277</f>
        <v>100</v>
      </c>
      <c r="Q277" s="72">
        <f>'Рейтинговая таблица организаций'!AB277</f>
        <v>100</v>
      </c>
      <c r="R277" s="72">
        <f>'Рейтинговая таблица организаций'!AC277</f>
        <v>100</v>
      </c>
      <c r="S277" s="72" t="str">
        <f t="shared" si="125"/>
        <v>1-274</v>
      </c>
      <c r="T277" s="72">
        <f t="shared" si="139"/>
        <v>1</v>
      </c>
      <c r="U277" s="72">
        <f t="shared" si="140"/>
        <v>274</v>
      </c>
      <c r="V277" s="72">
        <f t="shared" si="126"/>
        <v>274</v>
      </c>
      <c r="W277" s="72" t="str">
        <f t="shared" si="127"/>
        <v>Муниципальное казённое общеобразовательное учреждение "Вороновская начальная общеобразовательная школа"</v>
      </c>
      <c r="X277" s="72">
        <f>'Рейтинговая таблица организаций'!AH277</f>
        <v>20</v>
      </c>
      <c r="Y277" s="72">
        <f>'Рейтинговая таблица организаций'!AI277</f>
        <v>80</v>
      </c>
      <c r="Z277" s="74">
        <f>'Рейтинговая таблица организаций'!AJ277</f>
        <v>100</v>
      </c>
      <c r="AA277" s="72">
        <f>'Рейтинговая таблица организаций'!AK277</f>
        <v>68</v>
      </c>
      <c r="AB277" s="72" t="str">
        <f t="shared" si="128"/>
        <v>147-173</v>
      </c>
      <c r="AC277" s="72">
        <f t="shared" si="141"/>
        <v>147</v>
      </c>
      <c r="AD277" s="72">
        <f t="shared" si="142"/>
        <v>27</v>
      </c>
      <c r="AE277" s="72">
        <f t="shared" si="129"/>
        <v>274</v>
      </c>
      <c r="AF277" s="72" t="str">
        <f t="shared" si="130"/>
        <v>Муниципальное казённое общеобразовательное учреждение "Вороновская начальная общеобразовательная школа"</v>
      </c>
      <c r="AG277" s="72">
        <f>'Рейтинговая таблица организаций'!AR277</f>
        <v>100</v>
      </c>
      <c r="AH277" s="72">
        <f>'Рейтинговая таблица организаций'!AS277</f>
        <v>100</v>
      </c>
      <c r="AI277" s="72">
        <f>'Рейтинговая таблица организаций'!AT277</f>
        <v>100</v>
      </c>
      <c r="AJ277" s="72">
        <f>'Рейтинговая таблица организаций'!AU277</f>
        <v>100</v>
      </c>
      <c r="AK277" s="72" t="str">
        <f t="shared" si="131"/>
        <v>1-274</v>
      </c>
      <c r="AL277" s="72">
        <f t="shared" si="143"/>
        <v>1</v>
      </c>
      <c r="AM277" s="72">
        <f t="shared" si="144"/>
        <v>274</v>
      </c>
      <c r="AN277" s="72">
        <f>'бланки '!D279</f>
        <v>274</v>
      </c>
      <c r="AO277" s="72" t="str">
        <f t="shared" si="132"/>
        <v>Муниципальное казённое общеобразовательное учреждение "Вороновская начальная общеобразовательная школа"</v>
      </c>
      <c r="AP277" s="72">
        <f>'Рейтинговая таблица организаций'!BB277</f>
        <v>100</v>
      </c>
      <c r="AQ277" s="72">
        <f>'Рейтинговая таблица организаций'!BC277</f>
        <v>100</v>
      </c>
      <c r="AR277" s="72">
        <f>'Рейтинговая таблица организаций'!BD277</f>
        <v>100</v>
      </c>
      <c r="AS277" s="72">
        <f>'Рейтинговая таблица организаций'!BE277</f>
        <v>100</v>
      </c>
      <c r="AT277" s="72" t="str">
        <f t="shared" si="133"/>
        <v>1-274</v>
      </c>
      <c r="AU277" s="72">
        <f t="shared" si="145"/>
        <v>1</v>
      </c>
      <c r="AV277" s="72">
        <f t="shared" si="146"/>
        <v>274</v>
      </c>
      <c r="AW277" s="75" t="str">
        <f t="shared" si="134"/>
        <v>Шегарский район</v>
      </c>
      <c r="AX277" s="72">
        <f t="shared" si="135"/>
        <v>274</v>
      </c>
      <c r="AY277" s="72" t="str">
        <f t="shared" si="136"/>
        <v>Муниципальное казённое общеобразовательное учреждение "Вороновская начальная общеобразовательная школа"</v>
      </c>
      <c r="AZ277" s="72">
        <f>'Рейтинговая таблица организаций'!BF277</f>
        <v>93.6</v>
      </c>
      <c r="BA277" s="72" t="str">
        <f t="shared" si="149"/>
        <v>147-173</v>
      </c>
      <c r="BB277" s="72">
        <f t="shared" si="147"/>
        <v>147</v>
      </c>
      <c r="BC277" s="72">
        <f t="shared" si="148"/>
        <v>27</v>
      </c>
    </row>
    <row r="278" spans="1:55">
      <c r="D278" s="76">
        <f>SUM(D4:D277)</f>
        <v>54327</v>
      </c>
      <c r="F278" s="78" t="s">
        <v>171</v>
      </c>
      <c r="G278" s="79">
        <f>AVERAGE(G4:G277)</f>
        <v>100</v>
      </c>
      <c r="H278" s="79">
        <f>AVERAGE(H4:H277)</f>
        <v>100</v>
      </c>
      <c r="I278" s="79">
        <f>AVERAGE(I4:I277)</f>
        <v>100</v>
      </c>
      <c r="J278" s="79">
        <f>AVERAGE(J4:J277)</f>
        <v>100</v>
      </c>
      <c r="O278" s="78" t="s">
        <v>171</v>
      </c>
      <c r="P278" s="79">
        <f>AVERAGE(P4:P277)</f>
        <v>100</v>
      </c>
      <c r="Q278" s="79">
        <f>AVERAGE(Q4:Q277)</f>
        <v>100</v>
      </c>
      <c r="R278" s="79">
        <f>AVERAGE(R4:R277)</f>
        <v>100</v>
      </c>
      <c r="S278" s="79"/>
      <c r="W278" s="78" t="s">
        <v>171</v>
      </c>
      <c r="X278" s="79">
        <f>AVERAGE(X4:X277)</f>
        <v>36.861313868613138</v>
      </c>
      <c r="Y278" s="79">
        <f>AVERAGE(Y4:Y277)</f>
        <v>78.102189781021892</v>
      </c>
      <c r="Z278" s="79">
        <f>AVERAGE(Z4:Z277)</f>
        <v>100</v>
      </c>
      <c r="AA278" s="79">
        <f>AVERAGE(AA4:AA277)</f>
        <v>72.299270072992698</v>
      </c>
      <c r="AF278" s="78" t="s">
        <v>171</v>
      </c>
      <c r="AG278" s="79">
        <f>AVERAGE(AG4:AG277)</f>
        <v>100</v>
      </c>
      <c r="AH278" s="79">
        <f>AVERAGE(AH4:AH277)</f>
        <v>100</v>
      </c>
      <c r="AI278" s="79">
        <f>AVERAGE(AI4:AI277)</f>
        <v>100</v>
      </c>
      <c r="AJ278" s="79">
        <f>AVERAGE(AJ4:AJ277)</f>
        <v>100</v>
      </c>
      <c r="AO278" s="78" t="s">
        <v>171</v>
      </c>
      <c r="AP278" s="79">
        <f>AVERAGE(AP4:AP277)</f>
        <v>100</v>
      </c>
      <c r="AQ278" s="79">
        <f>AVERAGE(AQ4:AQ277)</f>
        <v>100</v>
      </c>
      <c r="AR278" s="79">
        <f>AVERAGE(AR4:AR277)</f>
        <v>100</v>
      </c>
      <c r="AS278" s="79">
        <f>AVERAGE(AS4:AS277)</f>
        <v>100</v>
      </c>
    </row>
  </sheetData>
  <mergeCells count="42">
    <mergeCell ref="Z2:Z3"/>
    <mergeCell ref="AI2:AI3"/>
    <mergeCell ref="AO1:AO3"/>
    <mergeCell ref="AP1:AR1"/>
    <mergeCell ref="AS1:AS3"/>
    <mergeCell ref="AP2:AP3"/>
    <mergeCell ref="AQ2:AQ3"/>
    <mergeCell ref="AR2:AR3"/>
    <mergeCell ref="AT1:AT3"/>
    <mergeCell ref="V1:V3"/>
    <mergeCell ref="S1:S3"/>
    <mergeCell ref="AN1:AN3"/>
    <mergeCell ref="W1:W3"/>
    <mergeCell ref="X1:Z1"/>
    <mergeCell ref="AF1:AF3"/>
    <mergeCell ref="AG1:AI1"/>
    <mergeCell ref="AA1:AA3"/>
    <mergeCell ref="AE1:AE3"/>
    <mergeCell ref="AG2:AG3"/>
    <mergeCell ref="AH2:AH3"/>
    <mergeCell ref="AK1:AK3"/>
    <mergeCell ref="AJ1:AJ3"/>
    <mergeCell ref="AB1:AB3"/>
    <mergeCell ref="X2:X3"/>
    <mergeCell ref="Y2:Y3"/>
    <mergeCell ref="G1:I1"/>
    <mergeCell ref="G2:G3"/>
    <mergeCell ref="H2:H3"/>
    <mergeCell ref="I2:I3"/>
    <mergeCell ref="R1:R3"/>
    <mergeCell ref="P2:P3"/>
    <mergeCell ref="J1:J3"/>
    <mergeCell ref="N1:N3"/>
    <mergeCell ref="O1:O3"/>
    <mergeCell ref="P1:Q1"/>
    <mergeCell ref="Q2:Q3"/>
    <mergeCell ref="K1:K3"/>
    <mergeCell ref="A1:A3"/>
    <mergeCell ref="B1:B3"/>
    <mergeCell ref="D1:D3"/>
    <mergeCell ref="E1:E3"/>
    <mergeCell ref="F1:F3"/>
  </mergeCells>
  <pageMargins left="0.7" right="0.7" top="0.75" bottom="0.75" header="0.3" footer="0.3"/>
  <pageSetup paperSize="9" orientation="portrait" horizontalDpi="4294967292" verticalDpi="0" r:id="rId1"/>
</worksheet>
</file>

<file path=xl/worksheets/sheet2.xml><?xml version="1.0" encoding="utf-8"?>
<worksheet xmlns="http://schemas.openxmlformats.org/spreadsheetml/2006/main" xmlns:r="http://schemas.openxmlformats.org/officeDocument/2006/relationships">
  <dimension ref="A1:AH279"/>
  <sheetViews>
    <sheetView workbookViewId="0">
      <pane ySplit="3" topLeftCell="A295" activePane="bottomLeft" state="frozen"/>
      <selection activeCell="D1" sqref="D1"/>
      <selection pane="bottomLeft" activeCell="E281" sqref="E281"/>
    </sheetView>
  </sheetViews>
  <sheetFormatPr defaultColWidth="9.1796875" defaultRowHeight="14"/>
  <cols>
    <col min="1" max="1" width="5.7265625" style="5" customWidth="1"/>
    <col min="2" max="2" width="148.7265625" style="5" customWidth="1"/>
    <col min="3" max="3" width="13.453125" style="5" customWidth="1"/>
    <col min="4" max="6" width="11.26953125" style="5" customWidth="1"/>
    <col min="7" max="8" width="8.453125" style="5" customWidth="1"/>
    <col min="9" max="9" width="9.26953125" style="5" bestFit="1" customWidth="1"/>
    <col min="10" max="10" width="9.26953125" style="5" customWidth="1"/>
    <col min="11" max="11" width="9.26953125" style="5" bestFit="1" customWidth="1"/>
    <col min="12" max="12" width="9.7265625" style="5" bestFit="1" customWidth="1"/>
    <col min="13" max="13" width="8.81640625" style="5" customWidth="1"/>
    <col min="14" max="15" width="9.7265625" style="5" bestFit="1" customWidth="1"/>
    <col min="16" max="16" width="9.26953125" style="5" bestFit="1" customWidth="1"/>
    <col min="17" max="18" width="9.7265625" style="5" bestFit="1" customWidth="1"/>
    <col min="19" max="20" width="9.26953125" style="5" bestFit="1" customWidth="1"/>
    <col min="21" max="34" width="9.7265625" style="5" bestFit="1" customWidth="1"/>
    <col min="35" max="16384" width="9.1796875" style="5"/>
  </cols>
  <sheetData>
    <row r="1" spans="1:34" ht="15" customHeight="1">
      <c r="A1" s="165" t="s">
        <v>0</v>
      </c>
      <c r="B1" s="165" t="s">
        <v>1</v>
      </c>
      <c r="C1" s="166" t="s">
        <v>106</v>
      </c>
      <c r="D1" s="166" t="s">
        <v>43</v>
      </c>
      <c r="E1" s="167" t="s">
        <v>384</v>
      </c>
      <c r="F1" s="170" t="s">
        <v>356</v>
      </c>
      <c r="G1" s="164" t="s">
        <v>2</v>
      </c>
      <c r="H1" s="164"/>
      <c r="I1" s="164"/>
      <c r="J1" s="164"/>
      <c r="K1" s="164"/>
      <c r="L1" s="164"/>
      <c r="M1" s="164"/>
      <c r="N1" s="164"/>
      <c r="O1" s="164"/>
      <c r="P1" s="164" t="s">
        <v>86</v>
      </c>
      <c r="Q1" s="164"/>
      <c r="R1" s="164"/>
      <c r="S1" s="164" t="s">
        <v>89</v>
      </c>
      <c r="T1" s="164"/>
      <c r="U1" s="164"/>
      <c r="V1" s="164"/>
      <c r="W1" s="164" t="s">
        <v>7</v>
      </c>
      <c r="X1" s="164"/>
      <c r="Y1" s="164"/>
      <c r="Z1" s="164"/>
      <c r="AA1" s="164"/>
      <c r="AB1" s="164"/>
      <c r="AC1" s="164" t="s">
        <v>88</v>
      </c>
      <c r="AD1" s="164"/>
      <c r="AE1" s="164"/>
      <c r="AF1" s="164"/>
      <c r="AG1" s="164"/>
      <c r="AH1" s="164"/>
    </row>
    <row r="2" spans="1:34">
      <c r="A2" s="165"/>
      <c r="B2" s="165"/>
      <c r="C2" s="166"/>
      <c r="D2" s="166"/>
      <c r="E2" s="168"/>
      <c r="F2" s="170"/>
      <c r="G2" s="164" t="s">
        <v>12</v>
      </c>
      <c r="H2" s="164" t="s">
        <v>101</v>
      </c>
      <c r="I2" s="164" t="s">
        <v>102</v>
      </c>
      <c r="J2" s="164" t="s">
        <v>13</v>
      </c>
      <c r="K2" s="164" t="s">
        <v>14</v>
      </c>
      <c r="L2" s="164" t="s">
        <v>15</v>
      </c>
      <c r="M2" s="164"/>
      <c r="N2" s="164" t="s">
        <v>16</v>
      </c>
      <c r="O2" s="164"/>
      <c r="P2" s="164" t="s">
        <v>20</v>
      </c>
      <c r="Q2" s="164" t="s">
        <v>21</v>
      </c>
      <c r="R2" s="164"/>
      <c r="S2" s="164" t="s">
        <v>24</v>
      </c>
      <c r="T2" s="164" t="s">
        <v>25</v>
      </c>
      <c r="U2" s="164" t="s">
        <v>26</v>
      </c>
      <c r="V2" s="164"/>
      <c r="W2" s="164" t="s">
        <v>30</v>
      </c>
      <c r="X2" s="164"/>
      <c r="Y2" s="164" t="s">
        <v>31</v>
      </c>
      <c r="Z2" s="164"/>
      <c r="AA2" s="164" t="s">
        <v>32</v>
      </c>
      <c r="AB2" s="164"/>
      <c r="AC2" s="164" t="s">
        <v>36</v>
      </c>
      <c r="AD2" s="164"/>
      <c r="AE2" s="164" t="s">
        <v>37</v>
      </c>
      <c r="AF2" s="164"/>
      <c r="AG2" s="164" t="s">
        <v>38</v>
      </c>
      <c r="AH2" s="164"/>
    </row>
    <row r="3" spans="1:34">
      <c r="A3" s="165"/>
      <c r="B3" s="165"/>
      <c r="C3" s="166"/>
      <c r="D3" s="166"/>
      <c r="E3" s="169"/>
      <c r="F3" s="170"/>
      <c r="G3" s="164"/>
      <c r="H3" s="164"/>
      <c r="I3" s="164"/>
      <c r="J3" s="164"/>
      <c r="K3" s="164"/>
      <c r="L3" s="10" t="s">
        <v>80</v>
      </c>
      <c r="M3" s="10" t="s">
        <v>75</v>
      </c>
      <c r="N3" s="10" t="s">
        <v>80</v>
      </c>
      <c r="O3" s="10" t="s">
        <v>75</v>
      </c>
      <c r="P3" s="164"/>
      <c r="Q3" s="10" t="s">
        <v>80</v>
      </c>
      <c r="R3" s="10" t="s">
        <v>75</v>
      </c>
      <c r="S3" s="164"/>
      <c r="T3" s="164"/>
      <c r="U3" s="10" t="s">
        <v>80</v>
      </c>
      <c r="V3" s="10" t="s">
        <v>75</v>
      </c>
      <c r="W3" s="10" t="s">
        <v>80</v>
      </c>
      <c r="X3" s="10" t="s">
        <v>79</v>
      </c>
      <c r="Y3" s="10"/>
      <c r="Z3" s="10" t="s">
        <v>79</v>
      </c>
      <c r="AA3" s="10"/>
      <c r="AB3" s="10" t="s">
        <v>79</v>
      </c>
      <c r="AC3" s="10" t="s">
        <v>80</v>
      </c>
      <c r="AD3" s="10" t="s">
        <v>79</v>
      </c>
      <c r="AE3" s="10" t="s">
        <v>80</v>
      </c>
      <c r="AF3" s="10" t="s">
        <v>79</v>
      </c>
      <c r="AG3" s="10" t="s">
        <v>80</v>
      </c>
      <c r="AH3" s="10" t="s">
        <v>79</v>
      </c>
    </row>
    <row r="4" spans="1:34">
      <c r="A4" s="7">
        <f>'Рейтинговая таблица организаций'!A4</f>
        <v>1</v>
      </c>
      <c r="B4" s="7" t="str">
        <f>'бланки '!C6</f>
        <v>Муниципальное казенное общеобразовательное учреждение Пудинская средняя общеобразовательная школа</v>
      </c>
      <c r="C4" s="4">
        <f>'бланки '!E6+'бланки '!F6</f>
        <v>143</v>
      </c>
      <c r="D4" s="7">
        <f>'Рейтинговая таблица организаций'!C4</f>
        <v>58</v>
      </c>
      <c r="E4" s="8">
        <f>D4/C4</f>
        <v>0.40559440559440557</v>
      </c>
      <c r="F4" s="24">
        <f>анкеты!I2</f>
        <v>15</v>
      </c>
      <c r="G4" s="5">
        <f>ROUND('Рейтинговая таблица организаций'!D4*100/H4,0)</f>
        <v>100</v>
      </c>
      <c r="H4" s="5">
        <f>'Рейтинговая таблица организаций'!E4</f>
        <v>14</v>
      </c>
      <c r="I4" s="5">
        <f>ROUND('Рейтинговая таблица организаций'!F4*100/J4,0)</f>
        <v>100</v>
      </c>
      <c r="J4" s="5">
        <f>'Рейтинговая таблица организаций'!G4</f>
        <v>60</v>
      </c>
      <c r="K4" s="5">
        <f>'Рейтинговая таблица организаций'!H4</f>
        <v>4</v>
      </c>
      <c r="L4" s="5">
        <f>ROUND('Рейтинговая таблица организаций'!I4*100/M4,0)</f>
        <v>100</v>
      </c>
      <c r="M4" s="5">
        <f>'Рейтинговая таблица организаций'!J4</f>
        <v>58</v>
      </c>
      <c r="N4" s="5">
        <f>ROUND('Рейтинговая таблица организаций'!K4*100/O4,0)</f>
        <v>100</v>
      </c>
      <c r="O4" s="5">
        <f>'Рейтинговая таблица организаций'!L4</f>
        <v>58</v>
      </c>
      <c r="P4" s="5">
        <f>'Рейтинговая таблица организаций'!U4</f>
        <v>5</v>
      </c>
      <c r="Q4" s="5">
        <f>'Рейтинговая таблица организаций'!X4</f>
        <v>58</v>
      </c>
      <c r="R4" s="5">
        <f>'Рейтинговая таблица организаций'!Y4</f>
        <v>58</v>
      </c>
      <c r="S4" s="5">
        <f>'Рейтинговая таблица организаций'!AD4</f>
        <v>1</v>
      </c>
      <c r="T4" s="5">
        <f>'Рейтинговая таблица организаций'!AE4</f>
        <v>4</v>
      </c>
      <c r="U4" s="5">
        <f>'Рейтинговая таблица организаций'!AF4</f>
        <v>15</v>
      </c>
      <c r="V4" s="5">
        <f>'Рейтинговая таблица организаций'!AG4</f>
        <v>15</v>
      </c>
      <c r="W4" s="5">
        <f>ROUND('Рейтинговая таблица организаций'!AL4*100/X4,0)</f>
        <v>100</v>
      </c>
      <c r="X4" s="5">
        <f>'Рейтинговая таблица организаций'!AM4</f>
        <v>58</v>
      </c>
      <c r="Y4" s="5">
        <f>ROUND('Рейтинговая таблица организаций'!AN4*100/Z4,0)</f>
        <v>100</v>
      </c>
      <c r="Z4" s="5">
        <f>'Рейтинговая таблица организаций'!AO4</f>
        <v>58</v>
      </c>
      <c r="AA4" s="5">
        <f>ROUND('Рейтинговая таблица организаций'!AP4*100/AB4,0)</f>
        <v>100</v>
      </c>
      <c r="AB4" s="5">
        <f>'Рейтинговая таблица организаций'!AQ4</f>
        <v>58</v>
      </c>
      <c r="AC4" s="5">
        <f>ROUND('Рейтинговая таблица организаций'!AV4*100/AD4,0)</f>
        <v>100</v>
      </c>
      <c r="AD4" s="5">
        <f>'Рейтинговая таблица организаций'!AW4</f>
        <v>58</v>
      </c>
      <c r="AE4" s="5">
        <f>ROUND('Рейтинговая таблица организаций'!AX4*100/AF4,0)</f>
        <v>100</v>
      </c>
      <c r="AF4" s="5">
        <f>'Рейтинговая таблица организаций'!AY4</f>
        <v>58</v>
      </c>
      <c r="AG4" s="5">
        <f>ROUND('Рейтинговая таблица организаций'!AZ4*100/AH4,0)</f>
        <v>100</v>
      </c>
      <c r="AH4" s="5">
        <f>'Рейтинговая таблица организаций'!BA4</f>
        <v>58</v>
      </c>
    </row>
    <row r="5" spans="1:34">
      <c r="A5" s="16">
        <f>'Рейтинговая таблица организаций'!A5</f>
        <v>2</v>
      </c>
      <c r="B5" s="16" t="str">
        <f>'бланки '!C7</f>
        <v>Муниципальное казенное общеобразовательное учреждение средняя общеобразовательная школа №1 г. Кедрового</v>
      </c>
      <c r="C5" s="4">
        <f>'бланки '!E7+'бланки '!F7</f>
        <v>408</v>
      </c>
      <c r="D5" s="16">
        <f>'Рейтинговая таблица организаций'!C5</f>
        <v>164</v>
      </c>
      <c r="E5" s="8">
        <f t="shared" ref="E5:E28" si="0">D5/C5</f>
        <v>0.40196078431372551</v>
      </c>
      <c r="F5" s="24">
        <f>анкеты!I3</f>
        <v>41</v>
      </c>
      <c r="G5" s="5">
        <f>ROUND('Рейтинговая таблица организаций'!D5*100/H5,0)</f>
        <v>100</v>
      </c>
      <c r="H5" s="5">
        <f>'Рейтинговая таблица организаций'!E5</f>
        <v>14</v>
      </c>
      <c r="I5" s="5">
        <f>ROUND('Рейтинговая таблица организаций'!F5*100/J5,0)</f>
        <v>100</v>
      </c>
      <c r="J5" s="5">
        <f>'Рейтинговая таблица организаций'!G5</f>
        <v>60</v>
      </c>
      <c r="K5" s="5">
        <f>'Рейтинговая таблица организаций'!H5</f>
        <v>4</v>
      </c>
      <c r="L5" s="5">
        <f>ROUND('Рейтинговая таблица организаций'!I5*100/M5,0)</f>
        <v>100</v>
      </c>
      <c r="M5" s="5">
        <f>'Рейтинговая таблица организаций'!J5</f>
        <v>164</v>
      </c>
      <c r="N5" s="5">
        <f>ROUND('Рейтинговая таблица организаций'!K5*100/O5,0)</f>
        <v>100</v>
      </c>
      <c r="O5" s="5">
        <f>'Рейтинговая таблица организаций'!L5</f>
        <v>164</v>
      </c>
      <c r="P5" s="5">
        <f>'Рейтинговая таблица организаций'!U5</f>
        <v>5</v>
      </c>
      <c r="Q5" s="5">
        <f>'Рейтинговая таблица организаций'!X5</f>
        <v>164</v>
      </c>
      <c r="R5" s="5">
        <f>'Рейтинговая таблица организаций'!Y5</f>
        <v>164</v>
      </c>
      <c r="S5" s="5">
        <f>'Рейтинговая таблица организаций'!AD5</f>
        <v>4</v>
      </c>
      <c r="T5" s="5">
        <f>'Рейтинговая таблица организаций'!AE5</f>
        <v>5</v>
      </c>
      <c r="U5" s="5">
        <f>'Рейтинговая таблица организаций'!AF5</f>
        <v>41</v>
      </c>
      <c r="V5" s="5">
        <f>'Рейтинговая таблица организаций'!AG5</f>
        <v>41</v>
      </c>
      <c r="W5" s="5">
        <f>ROUND('Рейтинговая таблица организаций'!AL5*100/X5,0)</f>
        <v>100</v>
      </c>
      <c r="X5" s="5">
        <f>'Рейтинговая таблица организаций'!AM5</f>
        <v>164</v>
      </c>
      <c r="Y5" s="5">
        <f>ROUND('Рейтинговая таблица организаций'!AN5*100/Z5,0)</f>
        <v>100</v>
      </c>
      <c r="Z5" s="5">
        <f>'Рейтинговая таблица организаций'!AO5</f>
        <v>164</v>
      </c>
      <c r="AA5" s="5">
        <f>ROUND('Рейтинговая таблица организаций'!AP5*100/AB5,0)</f>
        <v>100</v>
      </c>
      <c r="AB5" s="5">
        <f>'Рейтинговая таблица организаций'!AQ5</f>
        <v>164</v>
      </c>
      <c r="AC5" s="5">
        <f>ROUND('Рейтинговая таблица организаций'!AV5*100/AD5,0)</f>
        <v>100</v>
      </c>
      <c r="AD5" s="5">
        <f>'Рейтинговая таблица организаций'!AW5</f>
        <v>164</v>
      </c>
      <c r="AE5" s="5">
        <f>ROUND('Рейтинговая таблица организаций'!AX5*100/AF5,0)</f>
        <v>100</v>
      </c>
      <c r="AF5" s="5">
        <f>'Рейтинговая таблица организаций'!AY5</f>
        <v>164</v>
      </c>
      <c r="AG5" s="5">
        <f>ROUND('Рейтинговая таблица организаций'!AZ5*100/AH5,0)</f>
        <v>100</v>
      </c>
      <c r="AH5" s="5">
        <f>'Рейтинговая таблица организаций'!BA5</f>
        <v>164</v>
      </c>
    </row>
    <row r="6" spans="1:34">
      <c r="A6" s="16">
        <f>'Рейтинговая таблица организаций'!A6</f>
        <v>3</v>
      </c>
      <c r="B6" s="16" t="str">
        <f>'бланки '!C8</f>
        <v>Муниципальное автономное общеобразовательное учреждение средняя общеобразовательная школа № 11 им. В.И. Смирнова г.Томска</v>
      </c>
      <c r="C6" s="4">
        <f>'бланки '!E8+'бланки '!F8</f>
        <v>935</v>
      </c>
      <c r="D6" s="16">
        <f>'Рейтинговая таблица организаций'!C6</f>
        <v>374</v>
      </c>
      <c r="E6" s="8">
        <f t="shared" si="0"/>
        <v>0.4</v>
      </c>
      <c r="F6" s="24">
        <f>анкеты!I4</f>
        <v>94</v>
      </c>
      <c r="G6" s="5">
        <f>ROUND('Рейтинговая таблица организаций'!D6*100/H6,0)</f>
        <v>100</v>
      </c>
      <c r="H6" s="5">
        <f>'Рейтинговая таблица организаций'!E6</f>
        <v>14</v>
      </c>
      <c r="I6" s="5">
        <f>ROUND('Рейтинговая таблица организаций'!F6*100/J6,0)</f>
        <v>100</v>
      </c>
      <c r="J6" s="5">
        <f>'Рейтинговая таблица организаций'!G6</f>
        <v>60</v>
      </c>
      <c r="K6" s="5">
        <f>'Рейтинговая таблица организаций'!H6</f>
        <v>4</v>
      </c>
      <c r="L6" s="5">
        <f>ROUND('Рейтинговая таблица организаций'!I6*100/M6,0)</f>
        <v>100</v>
      </c>
      <c r="M6" s="5">
        <f>'Рейтинговая таблица организаций'!J6</f>
        <v>374</v>
      </c>
      <c r="N6" s="5">
        <f>ROUND('Рейтинговая таблица организаций'!K6*100/O6,0)</f>
        <v>100</v>
      </c>
      <c r="O6" s="5">
        <f>'Рейтинговая таблица организаций'!L6</f>
        <v>374</v>
      </c>
      <c r="P6" s="5">
        <f>'Рейтинговая таблица организаций'!U6</f>
        <v>5</v>
      </c>
      <c r="Q6" s="5">
        <f>'Рейтинговая таблица организаций'!X6</f>
        <v>374</v>
      </c>
      <c r="R6" s="5">
        <f>'Рейтинговая таблица организаций'!Y6</f>
        <v>374</v>
      </c>
      <c r="S6" s="5">
        <f>'Рейтинговая таблица организаций'!AD6</f>
        <v>0</v>
      </c>
      <c r="T6" s="5">
        <f>'Рейтинговая таблица организаций'!AE6</f>
        <v>3</v>
      </c>
      <c r="U6" s="5">
        <f>'Рейтинговая таблица организаций'!AF6</f>
        <v>94</v>
      </c>
      <c r="V6" s="5">
        <f>'Рейтинговая таблица организаций'!AG6</f>
        <v>94</v>
      </c>
      <c r="W6" s="5">
        <f>ROUND('Рейтинговая таблица организаций'!AL6*100/X6,0)</f>
        <v>100</v>
      </c>
      <c r="X6" s="5">
        <f>'Рейтинговая таблица организаций'!AM6</f>
        <v>374</v>
      </c>
      <c r="Y6" s="5">
        <f>ROUND('Рейтинговая таблица организаций'!AN6*100/Z6,0)</f>
        <v>100</v>
      </c>
      <c r="Z6" s="5">
        <f>'Рейтинговая таблица организаций'!AO6</f>
        <v>374</v>
      </c>
      <c r="AA6" s="5">
        <f>ROUND('Рейтинговая таблица организаций'!AP6*100/AB6,0)</f>
        <v>100</v>
      </c>
      <c r="AB6" s="5">
        <f>'Рейтинговая таблица организаций'!AQ6</f>
        <v>374</v>
      </c>
      <c r="AC6" s="5">
        <f>ROUND('Рейтинговая таблица организаций'!AV6*100/AD6,0)</f>
        <v>100</v>
      </c>
      <c r="AD6" s="5">
        <f>'Рейтинговая таблица организаций'!AW6</f>
        <v>374</v>
      </c>
      <c r="AE6" s="5">
        <f>ROUND('Рейтинговая таблица организаций'!AX6*100/AF6,0)</f>
        <v>100</v>
      </c>
      <c r="AF6" s="5">
        <f>'Рейтинговая таблица организаций'!AY6</f>
        <v>374</v>
      </c>
      <c r="AG6" s="5">
        <f>ROUND('Рейтинговая таблица организаций'!AZ6*100/AH6,0)</f>
        <v>100</v>
      </c>
      <c r="AH6" s="5">
        <f>'Рейтинговая таблица организаций'!BA6</f>
        <v>374</v>
      </c>
    </row>
    <row r="7" spans="1:34">
      <c r="A7" s="16">
        <f>'Рейтинговая таблица организаций'!A7</f>
        <v>4</v>
      </c>
      <c r="B7" s="16" t="str">
        <f>'бланки '!C9</f>
        <v>Муниципальное автономное общеобразовательное учреждение средняя общеобразовательная школа № 25 г. Томска</v>
      </c>
      <c r="C7" s="4">
        <f>'бланки '!E9+'бланки '!F9</f>
        <v>1699</v>
      </c>
      <c r="D7" s="16">
        <f>'Рейтинговая таблица организаций'!C7</f>
        <v>600</v>
      </c>
      <c r="E7" s="8">
        <f t="shared" si="0"/>
        <v>0.35314891112419072</v>
      </c>
      <c r="F7" s="24">
        <f>анкеты!I5</f>
        <v>170</v>
      </c>
      <c r="G7" s="5">
        <f>ROUND('Рейтинговая таблица организаций'!D7*100/H7,0)</f>
        <v>100</v>
      </c>
      <c r="H7" s="5">
        <f>'Рейтинговая таблица организаций'!E7</f>
        <v>14</v>
      </c>
      <c r="I7" s="5">
        <f>ROUND('Рейтинговая таблица организаций'!F7*100/J7,0)</f>
        <v>100</v>
      </c>
      <c r="J7" s="5">
        <f>'Рейтинговая таблица организаций'!G7</f>
        <v>60</v>
      </c>
      <c r="K7" s="5">
        <f>'Рейтинговая таблица организаций'!H7</f>
        <v>4</v>
      </c>
      <c r="L7" s="5">
        <f>ROUND('Рейтинговая таблица организаций'!I7*100/M7,0)</f>
        <v>100</v>
      </c>
      <c r="M7" s="5">
        <f>'Рейтинговая таблица организаций'!J7</f>
        <v>600</v>
      </c>
      <c r="N7" s="5">
        <f>ROUND('Рейтинговая таблица организаций'!K7*100/O7,0)</f>
        <v>100</v>
      </c>
      <c r="O7" s="5">
        <f>'Рейтинговая таблица организаций'!L7</f>
        <v>600</v>
      </c>
      <c r="P7" s="5">
        <f>'Рейтинговая таблица организаций'!U7</f>
        <v>5</v>
      </c>
      <c r="Q7" s="5">
        <f>'Рейтинговая таблица организаций'!X7</f>
        <v>600</v>
      </c>
      <c r="R7" s="5">
        <f>'Рейтинговая таблица организаций'!Y7</f>
        <v>600</v>
      </c>
      <c r="S7" s="5">
        <f>'Рейтинговая таблица организаций'!AD7</f>
        <v>4</v>
      </c>
      <c r="T7" s="5">
        <f>'Рейтинговая таблица организаций'!AE7</f>
        <v>3</v>
      </c>
      <c r="U7" s="5">
        <f>'Рейтинговая таблица организаций'!AF7</f>
        <v>170</v>
      </c>
      <c r="V7" s="5">
        <f>'Рейтинговая таблица организаций'!AG7</f>
        <v>170</v>
      </c>
      <c r="W7" s="5">
        <f>ROUND('Рейтинговая таблица организаций'!AL7*100/X7,0)</f>
        <v>100</v>
      </c>
      <c r="X7" s="5">
        <f>'Рейтинговая таблица организаций'!AM7</f>
        <v>600</v>
      </c>
      <c r="Y7" s="5">
        <f>ROUND('Рейтинговая таблица организаций'!AN7*100/Z7,0)</f>
        <v>100</v>
      </c>
      <c r="Z7" s="5">
        <f>'Рейтинговая таблица организаций'!AO7</f>
        <v>600</v>
      </c>
      <c r="AA7" s="5">
        <f>ROUND('Рейтинговая таблица организаций'!AP7*100/AB7,0)</f>
        <v>100</v>
      </c>
      <c r="AB7" s="5">
        <f>'Рейтинговая таблица организаций'!AQ7</f>
        <v>600</v>
      </c>
      <c r="AC7" s="5">
        <f>ROUND('Рейтинговая таблица организаций'!AV7*100/AD7,0)</f>
        <v>100</v>
      </c>
      <c r="AD7" s="5">
        <f>'Рейтинговая таблица организаций'!AW7</f>
        <v>600</v>
      </c>
      <c r="AE7" s="5">
        <f>ROUND('Рейтинговая таблица организаций'!AX7*100/AF7,0)</f>
        <v>100</v>
      </c>
      <c r="AF7" s="5">
        <f>'Рейтинговая таблица организаций'!AY7</f>
        <v>600</v>
      </c>
      <c r="AG7" s="5">
        <f>ROUND('Рейтинговая таблица организаций'!AZ7*100/AH7,0)</f>
        <v>100</v>
      </c>
      <c r="AH7" s="5">
        <f>'Рейтинговая таблица организаций'!BA7</f>
        <v>600</v>
      </c>
    </row>
    <row r="8" spans="1:34">
      <c r="A8" s="16">
        <f>'Рейтинговая таблица организаций'!A8</f>
        <v>5</v>
      </c>
      <c r="B8" s="16" t="str">
        <f>'бланки '!C10</f>
        <v>Муниципальное автономное общеобразовательное учреждение лицей № 1 имени А.С. Пушкина г. Томска</v>
      </c>
      <c r="C8" s="4">
        <f>'бланки '!E10+'бланки '!F10</f>
        <v>2329</v>
      </c>
      <c r="D8" s="16">
        <f>'Рейтинговая таблица организаций'!C8</f>
        <v>600</v>
      </c>
      <c r="E8" s="8">
        <f t="shared" si="0"/>
        <v>0.25762129669386002</v>
      </c>
      <c r="F8" s="24">
        <f>анкеты!I6</f>
        <v>233</v>
      </c>
      <c r="G8" s="5">
        <f>ROUND('Рейтинговая таблица организаций'!D8*100/H8,0)</f>
        <v>100</v>
      </c>
      <c r="H8" s="5">
        <f>'Рейтинговая таблица организаций'!E8</f>
        <v>14</v>
      </c>
      <c r="I8" s="5">
        <f>ROUND('Рейтинговая таблица организаций'!F8*100/J8,0)</f>
        <v>100</v>
      </c>
      <c r="J8" s="5">
        <f>'Рейтинговая таблица организаций'!G8</f>
        <v>60</v>
      </c>
      <c r="K8" s="5">
        <f>'Рейтинговая таблица организаций'!H8</f>
        <v>4</v>
      </c>
      <c r="L8" s="5">
        <f>ROUND('Рейтинговая таблица организаций'!I8*100/M8,0)</f>
        <v>100</v>
      </c>
      <c r="M8" s="5">
        <f>'Рейтинговая таблица организаций'!J8</f>
        <v>600</v>
      </c>
      <c r="N8" s="5">
        <f>ROUND('Рейтинговая таблица организаций'!K8*100/O8,0)</f>
        <v>100</v>
      </c>
      <c r="O8" s="5">
        <f>'Рейтинговая таблица организаций'!L8</f>
        <v>600</v>
      </c>
      <c r="P8" s="5">
        <f>'Рейтинговая таблица организаций'!U8</f>
        <v>5</v>
      </c>
      <c r="Q8" s="5">
        <f>'Рейтинговая таблица организаций'!X8</f>
        <v>600</v>
      </c>
      <c r="R8" s="5">
        <f>'Рейтинговая таблица организаций'!Y8</f>
        <v>600</v>
      </c>
      <c r="S8" s="5">
        <f>'Рейтинговая таблица организаций'!AD8</f>
        <v>3</v>
      </c>
      <c r="T8" s="5">
        <f>'Рейтинговая таблица организаций'!AE8</f>
        <v>3</v>
      </c>
      <c r="U8" s="5">
        <f>'Рейтинговая таблица организаций'!AF8</f>
        <v>233</v>
      </c>
      <c r="V8" s="5">
        <f>'Рейтинговая таблица организаций'!AG8</f>
        <v>233</v>
      </c>
      <c r="W8" s="5">
        <f>ROUND('Рейтинговая таблица организаций'!AL8*100/X8,0)</f>
        <v>100</v>
      </c>
      <c r="X8" s="5">
        <f>'Рейтинговая таблица организаций'!AM8</f>
        <v>600</v>
      </c>
      <c r="Y8" s="5">
        <f>ROUND('Рейтинговая таблица организаций'!AN8*100/Z8,0)</f>
        <v>100</v>
      </c>
      <c r="Z8" s="5">
        <f>'Рейтинговая таблица организаций'!AO8</f>
        <v>600</v>
      </c>
      <c r="AA8" s="5">
        <f>ROUND('Рейтинговая таблица организаций'!AP8*100/AB8,0)</f>
        <v>100</v>
      </c>
      <c r="AB8" s="5">
        <f>'Рейтинговая таблица организаций'!AQ8</f>
        <v>600</v>
      </c>
      <c r="AC8" s="5">
        <f>ROUND('Рейтинговая таблица организаций'!AV8*100/AD8,0)</f>
        <v>100</v>
      </c>
      <c r="AD8" s="5">
        <f>'Рейтинговая таблица организаций'!AW8</f>
        <v>600</v>
      </c>
      <c r="AE8" s="5">
        <f>ROUND('Рейтинговая таблица организаций'!AX8*100/AF8,0)</f>
        <v>100</v>
      </c>
      <c r="AF8" s="5">
        <f>'Рейтинговая таблица организаций'!AY8</f>
        <v>600</v>
      </c>
      <c r="AG8" s="5">
        <f>ROUND('Рейтинговая таблица организаций'!AZ8*100/AH8,0)</f>
        <v>100</v>
      </c>
      <c r="AH8" s="5">
        <f>'Рейтинговая таблица организаций'!BA8</f>
        <v>600</v>
      </c>
    </row>
    <row r="9" spans="1:34">
      <c r="A9" s="16">
        <f>'Рейтинговая таблица организаций'!A9</f>
        <v>6</v>
      </c>
      <c r="B9" s="16" t="str">
        <f>'бланки '!C11</f>
        <v>Муниципальное бюджетное общеобразовательное учреждение лицей при ТПУ г. Томска</v>
      </c>
      <c r="C9" s="4">
        <f>'бланки '!E11+'бланки '!F11</f>
        <v>524</v>
      </c>
      <c r="D9" s="16">
        <f>'Рейтинговая таблица организаций'!C9</f>
        <v>210</v>
      </c>
      <c r="E9" s="8">
        <f t="shared" si="0"/>
        <v>0.40076335877862596</v>
      </c>
      <c r="F9" s="24">
        <f>анкеты!I7</f>
        <v>53</v>
      </c>
      <c r="G9" s="5">
        <f>ROUND('Рейтинговая таблица организаций'!D9*100/H9,0)</f>
        <v>100</v>
      </c>
      <c r="H9" s="5">
        <f>'Рейтинговая таблица организаций'!E9</f>
        <v>14</v>
      </c>
      <c r="I9" s="5">
        <f>ROUND('Рейтинговая таблица организаций'!F9*100/J9,0)</f>
        <v>100</v>
      </c>
      <c r="J9" s="5">
        <f>'Рейтинговая таблица организаций'!G9</f>
        <v>60</v>
      </c>
      <c r="K9" s="5">
        <f>'Рейтинговая таблица организаций'!H9</f>
        <v>4</v>
      </c>
      <c r="L9" s="5">
        <f>ROUND('Рейтинговая таблица организаций'!I9*100/M9,0)</f>
        <v>100</v>
      </c>
      <c r="M9" s="5">
        <f>'Рейтинговая таблица организаций'!J9</f>
        <v>210</v>
      </c>
      <c r="N9" s="5">
        <f>ROUND('Рейтинговая таблица организаций'!K9*100/O9,0)</f>
        <v>100</v>
      </c>
      <c r="O9" s="5">
        <f>'Рейтинговая таблица организаций'!L9</f>
        <v>210</v>
      </c>
      <c r="P9" s="5">
        <f>'Рейтинговая таблица организаций'!U9</f>
        <v>5</v>
      </c>
      <c r="Q9" s="5">
        <f>'Рейтинговая таблица организаций'!X9</f>
        <v>210</v>
      </c>
      <c r="R9" s="5">
        <f>'Рейтинговая таблица организаций'!Y9</f>
        <v>210</v>
      </c>
      <c r="S9" s="5">
        <f>'Рейтинговая таблица организаций'!AD9</f>
        <v>0</v>
      </c>
      <c r="T9" s="5">
        <f>'Рейтинговая таблица организаций'!AE9</f>
        <v>5</v>
      </c>
      <c r="U9" s="5">
        <f>'Рейтинговая таблица организаций'!AF9</f>
        <v>53</v>
      </c>
      <c r="V9" s="5">
        <f>'Рейтинговая таблица организаций'!AG9</f>
        <v>53</v>
      </c>
      <c r="W9" s="5">
        <f>ROUND('Рейтинговая таблица организаций'!AL9*100/X9,0)</f>
        <v>100</v>
      </c>
      <c r="X9" s="5">
        <f>'Рейтинговая таблица организаций'!AM9</f>
        <v>210</v>
      </c>
      <c r="Y9" s="5">
        <f>ROUND('Рейтинговая таблица организаций'!AN9*100/Z9,0)</f>
        <v>100</v>
      </c>
      <c r="Z9" s="5">
        <f>'Рейтинговая таблица организаций'!AO9</f>
        <v>210</v>
      </c>
      <c r="AA9" s="5">
        <f>ROUND('Рейтинговая таблица организаций'!AP9*100/AB9,0)</f>
        <v>100</v>
      </c>
      <c r="AB9" s="5">
        <f>'Рейтинговая таблица организаций'!AQ9</f>
        <v>210</v>
      </c>
      <c r="AC9" s="5">
        <f>ROUND('Рейтинговая таблица организаций'!AV9*100/AD9,0)</f>
        <v>100</v>
      </c>
      <c r="AD9" s="5">
        <f>'Рейтинговая таблица организаций'!AW9</f>
        <v>210</v>
      </c>
      <c r="AE9" s="5">
        <f>ROUND('Рейтинговая таблица организаций'!AX9*100/AF9,0)</f>
        <v>100</v>
      </c>
      <c r="AF9" s="5">
        <f>'Рейтинговая таблица организаций'!AY9</f>
        <v>210</v>
      </c>
      <c r="AG9" s="5">
        <f>ROUND('Рейтинговая таблица организаций'!AZ9*100/AH9,0)</f>
        <v>100</v>
      </c>
      <c r="AH9" s="5">
        <f>'Рейтинговая таблица организаций'!BA9</f>
        <v>210</v>
      </c>
    </row>
    <row r="10" spans="1:34">
      <c r="A10" s="16">
        <f>'Рейтинговая таблица организаций'!A10</f>
        <v>7</v>
      </c>
      <c r="B10" s="16" t="str">
        <f>'бланки '!C12</f>
        <v>Муниципальное автономное общеобразовательное учреждение лицей № 7 г. Томска</v>
      </c>
      <c r="C10" s="4">
        <f>'бланки '!E12+'бланки '!F12</f>
        <v>2696</v>
      </c>
      <c r="D10" s="16">
        <f>'Рейтинговая таблица организаций'!C10</f>
        <v>600</v>
      </c>
      <c r="E10" s="8">
        <f t="shared" si="0"/>
        <v>0.22255192878338279</v>
      </c>
      <c r="F10" s="24">
        <f>анкеты!I8</f>
        <v>270</v>
      </c>
      <c r="G10" s="5">
        <f>ROUND('Рейтинговая таблица организаций'!D10*100/H10,0)</f>
        <v>100</v>
      </c>
      <c r="H10" s="5">
        <f>'Рейтинговая таблица организаций'!E10</f>
        <v>14</v>
      </c>
      <c r="I10" s="5">
        <f>ROUND('Рейтинговая таблица организаций'!F10*100/J10,0)</f>
        <v>100</v>
      </c>
      <c r="J10" s="5">
        <f>'Рейтинговая таблица организаций'!G10</f>
        <v>60</v>
      </c>
      <c r="K10" s="5">
        <f>'Рейтинговая таблица организаций'!H10</f>
        <v>4</v>
      </c>
      <c r="L10" s="5">
        <f>ROUND('Рейтинговая таблица организаций'!I10*100/M10,0)</f>
        <v>100</v>
      </c>
      <c r="M10" s="5">
        <f>'Рейтинговая таблица организаций'!J10</f>
        <v>600</v>
      </c>
      <c r="N10" s="5">
        <f>ROUND('Рейтинговая таблица организаций'!K10*100/O10,0)</f>
        <v>100</v>
      </c>
      <c r="O10" s="5">
        <f>'Рейтинговая таблица организаций'!L10</f>
        <v>600</v>
      </c>
      <c r="P10" s="5">
        <f>'Рейтинговая таблица организаций'!U10</f>
        <v>5</v>
      </c>
      <c r="Q10" s="5">
        <f>'Рейтинговая таблица организаций'!X10</f>
        <v>600</v>
      </c>
      <c r="R10" s="5">
        <f>'Рейтинговая таблица организаций'!Y10</f>
        <v>600</v>
      </c>
      <c r="S10" s="5">
        <f>'Рейтинговая таблица организаций'!AD10</f>
        <v>2</v>
      </c>
      <c r="T10" s="5">
        <f>'Рейтинговая таблица организаций'!AE10</f>
        <v>3</v>
      </c>
      <c r="U10" s="5">
        <f>'Рейтинговая таблица организаций'!AF10</f>
        <v>270</v>
      </c>
      <c r="V10" s="5">
        <f>'Рейтинговая таблица организаций'!AG10</f>
        <v>270</v>
      </c>
      <c r="W10" s="5">
        <f>ROUND('Рейтинговая таблица организаций'!AL10*100/X10,0)</f>
        <v>100</v>
      </c>
      <c r="X10" s="5">
        <f>'Рейтинговая таблица организаций'!AM10</f>
        <v>600</v>
      </c>
      <c r="Y10" s="5">
        <f>ROUND('Рейтинговая таблица организаций'!AN10*100/Z10,0)</f>
        <v>100</v>
      </c>
      <c r="Z10" s="5">
        <f>'Рейтинговая таблица организаций'!AO10</f>
        <v>600</v>
      </c>
      <c r="AA10" s="5">
        <f>ROUND('Рейтинговая таблица организаций'!AP10*100/AB10,0)</f>
        <v>100</v>
      </c>
      <c r="AB10" s="5">
        <f>'Рейтинговая таблица организаций'!AQ10</f>
        <v>600</v>
      </c>
      <c r="AC10" s="5">
        <f>ROUND('Рейтинговая таблица организаций'!AV10*100/AD10,0)</f>
        <v>100</v>
      </c>
      <c r="AD10" s="5">
        <f>'Рейтинговая таблица организаций'!AW10</f>
        <v>600</v>
      </c>
      <c r="AE10" s="5">
        <f>ROUND('Рейтинговая таблица организаций'!AX10*100/AF10,0)</f>
        <v>100</v>
      </c>
      <c r="AF10" s="5">
        <f>'Рейтинговая таблица организаций'!AY10</f>
        <v>600</v>
      </c>
      <c r="AG10" s="5">
        <f>ROUND('Рейтинговая таблица организаций'!AZ10*100/AH10,0)</f>
        <v>100</v>
      </c>
      <c r="AH10" s="5">
        <f>'Рейтинговая таблица организаций'!BA10</f>
        <v>600</v>
      </c>
    </row>
    <row r="11" spans="1:34">
      <c r="A11" s="16">
        <f>'Рейтинговая таблица организаций'!A11</f>
        <v>8</v>
      </c>
      <c r="B11" s="16" t="str">
        <f>'бланки '!C13</f>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C11" s="4">
        <f>'бланки '!E13+'бланки '!F13</f>
        <v>2729</v>
      </c>
      <c r="D11" s="16">
        <f>'Рейтинговая таблица организаций'!C11</f>
        <v>600</v>
      </c>
      <c r="E11" s="8">
        <f t="shared" si="0"/>
        <v>0.21986075485525833</v>
      </c>
      <c r="F11" s="24">
        <f>анкеты!I9</f>
        <v>273</v>
      </c>
      <c r="G11" s="5">
        <f>ROUND('Рейтинговая таблица организаций'!D11*100/H11,0)</f>
        <v>100</v>
      </c>
      <c r="H11" s="5">
        <f>'Рейтинговая таблица организаций'!E11</f>
        <v>14</v>
      </c>
      <c r="I11" s="5">
        <f>ROUND('Рейтинговая таблица организаций'!F11*100/J11,0)</f>
        <v>100</v>
      </c>
      <c r="J11" s="5">
        <f>'Рейтинговая таблица организаций'!G11</f>
        <v>60</v>
      </c>
      <c r="K11" s="5">
        <f>'Рейтинговая таблица организаций'!H11</f>
        <v>4</v>
      </c>
      <c r="L11" s="5">
        <f>ROUND('Рейтинговая таблица организаций'!I11*100/M11,0)</f>
        <v>100</v>
      </c>
      <c r="M11" s="5">
        <f>'Рейтинговая таблица организаций'!J11</f>
        <v>600</v>
      </c>
      <c r="N11" s="5">
        <f>ROUND('Рейтинговая таблица организаций'!K11*100/O11,0)</f>
        <v>100</v>
      </c>
      <c r="O11" s="5">
        <f>'Рейтинговая таблица организаций'!L11</f>
        <v>600</v>
      </c>
      <c r="P11" s="5">
        <f>'Рейтинговая таблица организаций'!U11</f>
        <v>5</v>
      </c>
      <c r="Q11" s="5">
        <f>'Рейтинговая таблица организаций'!X11</f>
        <v>600</v>
      </c>
      <c r="R11" s="5">
        <f>'Рейтинговая таблица организаций'!Y11</f>
        <v>600</v>
      </c>
      <c r="S11" s="5">
        <f>'Рейтинговая таблица организаций'!AD11</f>
        <v>2</v>
      </c>
      <c r="T11" s="5">
        <f>'Рейтинговая таблица организаций'!AE11</f>
        <v>4</v>
      </c>
      <c r="U11" s="5">
        <f>'Рейтинговая таблица организаций'!AF11</f>
        <v>273</v>
      </c>
      <c r="V11" s="5">
        <f>'Рейтинговая таблица организаций'!AG11</f>
        <v>273</v>
      </c>
      <c r="W11" s="5">
        <f>ROUND('Рейтинговая таблица организаций'!AL11*100/X11,0)</f>
        <v>100</v>
      </c>
      <c r="X11" s="5">
        <f>'Рейтинговая таблица организаций'!AM11</f>
        <v>600</v>
      </c>
      <c r="Y11" s="5">
        <f>ROUND('Рейтинговая таблица организаций'!AN11*100/Z11,0)</f>
        <v>100</v>
      </c>
      <c r="Z11" s="5">
        <f>'Рейтинговая таблица организаций'!AO11</f>
        <v>600</v>
      </c>
      <c r="AA11" s="5">
        <f>ROUND('Рейтинговая таблица организаций'!AP11*100/AB11,0)</f>
        <v>100</v>
      </c>
      <c r="AB11" s="5">
        <f>'Рейтинговая таблица организаций'!AQ11</f>
        <v>600</v>
      </c>
      <c r="AC11" s="5">
        <f>ROUND('Рейтинговая таблица организаций'!AV11*100/AD11,0)</f>
        <v>100</v>
      </c>
      <c r="AD11" s="5">
        <f>'Рейтинговая таблица организаций'!AW11</f>
        <v>600</v>
      </c>
      <c r="AE11" s="5">
        <f>ROUND('Рейтинговая таблица организаций'!AX11*100/AF11,0)</f>
        <v>100</v>
      </c>
      <c r="AF11" s="5">
        <f>'Рейтинговая таблица организаций'!AY11</f>
        <v>600</v>
      </c>
      <c r="AG11" s="5">
        <f>ROUND('Рейтинговая таблица организаций'!AZ11*100/AH11,0)</f>
        <v>100</v>
      </c>
      <c r="AH11" s="5">
        <f>'Рейтинговая таблица организаций'!BA11</f>
        <v>600</v>
      </c>
    </row>
    <row r="12" spans="1:34">
      <c r="A12" s="16">
        <f>'Рейтинговая таблица организаций'!A12</f>
        <v>9</v>
      </c>
      <c r="B12" s="16" t="str">
        <f>'бланки '!C14</f>
        <v>Муниципальное автономное общеобразовательное учреждение средняя общеобразовательная школа № 47 г. Томска</v>
      </c>
      <c r="C12" s="4">
        <f>'бланки '!E14+'бланки '!F14</f>
        <v>1209</v>
      </c>
      <c r="D12" s="16">
        <f>'Рейтинговая таблица организаций'!C12</f>
        <v>484</v>
      </c>
      <c r="E12" s="8">
        <f t="shared" si="0"/>
        <v>0.40033085194375517</v>
      </c>
      <c r="F12" s="24">
        <f>анкеты!I10</f>
        <v>121</v>
      </c>
      <c r="G12" s="5">
        <f>ROUND('Рейтинговая таблица организаций'!D12*100/H12,0)</f>
        <v>100</v>
      </c>
      <c r="H12" s="5">
        <f>'Рейтинговая таблица организаций'!E12</f>
        <v>14</v>
      </c>
      <c r="I12" s="5">
        <f>ROUND('Рейтинговая таблица организаций'!F12*100/J12,0)</f>
        <v>100</v>
      </c>
      <c r="J12" s="5">
        <f>'Рейтинговая таблица организаций'!G12</f>
        <v>60</v>
      </c>
      <c r="K12" s="5">
        <f>'Рейтинговая таблица организаций'!H12</f>
        <v>4</v>
      </c>
      <c r="L12" s="5">
        <f>ROUND('Рейтинговая таблица организаций'!I12*100/M12,0)</f>
        <v>100</v>
      </c>
      <c r="M12" s="5">
        <f>'Рейтинговая таблица организаций'!J12</f>
        <v>484</v>
      </c>
      <c r="N12" s="5">
        <f>ROUND('Рейтинговая таблица организаций'!K12*100/O12,0)</f>
        <v>100</v>
      </c>
      <c r="O12" s="5">
        <f>'Рейтинговая таблица организаций'!L12</f>
        <v>484</v>
      </c>
      <c r="P12" s="5">
        <f>'Рейтинговая таблица организаций'!U12</f>
        <v>5</v>
      </c>
      <c r="Q12" s="5">
        <f>'Рейтинговая таблица организаций'!X12</f>
        <v>484</v>
      </c>
      <c r="R12" s="5">
        <f>'Рейтинговая таблица организаций'!Y12</f>
        <v>484</v>
      </c>
      <c r="S12" s="5">
        <f>'Рейтинговая таблица организаций'!AD12</f>
        <v>1</v>
      </c>
      <c r="T12" s="5">
        <f>'Рейтинговая таблица организаций'!AE12</f>
        <v>3</v>
      </c>
      <c r="U12" s="5">
        <f>'Рейтинговая таблица организаций'!AF12</f>
        <v>121</v>
      </c>
      <c r="V12" s="5">
        <f>'Рейтинговая таблица организаций'!AG12</f>
        <v>121</v>
      </c>
      <c r="W12" s="5">
        <f>ROUND('Рейтинговая таблица организаций'!AL12*100/X12,0)</f>
        <v>100</v>
      </c>
      <c r="X12" s="5">
        <f>'Рейтинговая таблица организаций'!AM12</f>
        <v>484</v>
      </c>
      <c r="Y12" s="5">
        <f>ROUND('Рейтинговая таблица организаций'!AN12*100/Z12,0)</f>
        <v>100</v>
      </c>
      <c r="Z12" s="5">
        <f>'Рейтинговая таблица организаций'!AO12</f>
        <v>484</v>
      </c>
      <c r="AA12" s="5">
        <f>ROUND('Рейтинговая таблица организаций'!AP12*100/AB12,0)</f>
        <v>100</v>
      </c>
      <c r="AB12" s="5">
        <f>'Рейтинговая таблица организаций'!AQ12</f>
        <v>484</v>
      </c>
      <c r="AC12" s="5">
        <f>ROUND('Рейтинговая таблица организаций'!AV12*100/AD12,0)</f>
        <v>100</v>
      </c>
      <c r="AD12" s="5">
        <f>'Рейтинговая таблица организаций'!AW12</f>
        <v>484</v>
      </c>
      <c r="AE12" s="5">
        <f>ROUND('Рейтинговая таблица организаций'!AX12*100/AF12,0)</f>
        <v>100</v>
      </c>
      <c r="AF12" s="5">
        <f>'Рейтинговая таблица организаций'!AY12</f>
        <v>484</v>
      </c>
      <c r="AG12" s="5">
        <f>ROUND('Рейтинговая таблица организаций'!AZ12*100/AH12,0)</f>
        <v>100</v>
      </c>
      <c r="AH12" s="5">
        <f>'Рейтинговая таблица организаций'!BA12</f>
        <v>484</v>
      </c>
    </row>
    <row r="13" spans="1:34">
      <c r="A13" s="16">
        <f>'Рейтинговая таблица организаций'!A13</f>
        <v>10</v>
      </c>
      <c r="B13" s="16" t="str">
        <f>'бланки '!C15</f>
        <v>Муниципальное автономное общеобразовательное учреждение средняя общеобразовательная школа № 43 г.Томска</v>
      </c>
      <c r="C13" s="4">
        <f>'бланки '!E15+'бланки '!F15</f>
        <v>1614</v>
      </c>
      <c r="D13" s="16">
        <f>'Рейтинговая таблица организаций'!C13</f>
        <v>600</v>
      </c>
      <c r="E13" s="8">
        <f t="shared" si="0"/>
        <v>0.37174721189591076</v>
      </c>
      <c r="F13" s="24">
        <f>анкеты!I11</f>
        <v>162</v>
      </c>
      <c r="G13" s="5">
        <f>ROUND('Рейтинговая таблица организаций'!D13*100/H13,0)</f>
        <v>100</v>
      </c>
      <c r="H13" s="5">
        <f>'Рейтинговая таблица организаций'!E13</f>
        <v>14</v>
      </c>
      <c r="I13" s="5">
        <f>ROUND('Рейтинговая таблица организаций'!F13*100/J13,0)</f>
        <v>100</v>
      </c>
      <c r="J13" s="5">
        <f>'Рейтинговая таблица организаций'!G13</f>
        <v>60</v>
      </c>
      <c r="K13" s="5">
        <f>'Рейтинговая таблица организаций'!H13</f>
        <v>4</v>
      </c>
      <c r="L13" s="5">
        <f>ROUND('Рейтинговая таблица организаций'!I13*100/M13,0)</f>
        <v>100</v>
      </c>
      <c r="M13" s="5">
        <f>'Рейтинговая таблица организаций'!J13</f>
        <v>600</v>
      </c>
      <c r="N13" s="5">
        <f>ROUND('Рейтинговая таблица организаций'!K13*100/O13,0)</f>
        <v>100</v>
      </c>
      <c r="O13" s="5">
        <f>'Рейтинговая таблица организаций'!L13</f>
        <v>600</v>
      </c>
      <c r="P13" s="5">
        <f>'Рейтинговая таблица организаций'!U13</f>
        <v>5</v>
      </c>
      <c r="Q13" s="5">
        <f>'Рейтинговая таблица организаций'!X13</f>
        <v>600</v>
      </c>
      <c r="R13" s="5">
        <f>'Рейтинговая таблица организаций'!Y13</f>
        <v>600</v>
      </c>
      <c r="S13" s="5">
        <f>'Рейтинговая таблица организаций'!AD13</f>
        <v>1</v>
      </c>
      <c r="T13" s="5">
        <f>'Рейтинговая таблица организаций'!AE13</f>
        <v>3</v>
      </c>
      <c r="U13" s="5">
        <f>'Рейтинговая таблица организаций'!AF13</f>
        <v>162</v>
      </c>
      <c r="V13" s="5">
        <f>'Рейтинговая таблица организаций'!AG13</f>
        <v>162</v>
      </c>
      <c r="W13" s="5">
        <f>ROUND('Рейтинговая таблица организаций'!AL13*100/X13,0)</f>
        <v>100</v>
      </c>
      <c r="X13" s="5">
        <f>'Рейтинговая таблица организаций'!AM13</f>
        <v>600</v>
      </c>
      <c r="Y13" s="5">
        <f>ROUND('Рейтинговая таблица организаций'!AN13*100/Z13,0)</f>
        <v>100</v>
      </c>
      <c r="Z13" s="5">
        <f>'Рейтинговая таблица организаций'!AO13</f>
        <v>600</v>
      </c>
      <c r="AA13" s="5">
        <f>ROUND('Рейтинговая таблица организаций'!AP13*100/AB13,0)</f>
        <v>100</v>
      </c>
      <c r="AB13" s="5">
        <f>'Рейтинговая таблица организаций'!AQ13</f>
        <v>600</v>
      </c>
      <c r="AC13" s="5">
        <f>ROUND('Рейтинговая таблица организаций'!AV13*100/AD13,0)</f>
        <v>100</v>
      </c>
      <c r="AD13" s="5">
        <f>'Рейтинговая таблица организаций'!AW13</f>
        <v>600</v>
      </c>
      <c r="AE13" s="5">
        <f>ROUND('Рейтинговая таблица организаций'!AX13*100/AF13,0)</f>
        <v>100</v>
      </c>
      <c r="AF13" s="5">
        <f>'Рейтинговая таблица организаций'!AY13</f>
        <v>600</v>
      </c>
      <c r="AG13" s="5">
        <f>ROUND('Рейтинговая таблица организаций'!AZ13*100/AH13,0)</f>
        <v>100</v>
      </c>
      <c r="AH13" s="5">
        <f>'Рейтинговая таблица организаций'!BA13</f>
        <v>600</v>
      </c>
    </row>
    <row r="14" spans="1:34">
      <c r="A14" s="16">
        <f>'Рейтинговая таблица организаций'!A14</f>
        <v>11</v>
      </c>
      <c r="B14" s="16" t="str">
        <f>'бланки '!C16</f>
        <v>Муниципальное автономное общеобразовательное учреждение средняя общеобразовательная школа № 64 г.Томска</v>
      </c>
      <c r="C14" s="4">
        <f>'бланки '!E16+'бланки '!F16</f>
        <v>717</v>
      </c>
      <c r="D14" s="16">
        <f>'Рейтинговая таблица организаций'!C14</f>
        <v>287</v>
      </c>
      <c r="E14" s="8">
        <f t="shared" si="0"/>
        <v>0.40027894002789399</v>
      </c>
      <c r="F14" s="24">
        <f>анкеты!I12</f>
        <v>72</v>
      </c>
      <c r="G14" s="5">
        <f>ROUND('Рейтинговая таблица организаций'!D14*100/H14,0)</f>
        <v>100</v>
      </c>
      <c r="H14" s="5">
        <f>'Рейтинговая таблица организаций'!E14</f>
        <v>14</v>
      </c>
      <c r="I14" s="5">
        <f>ROUND('Рейтинговая таблица организаций'!F14*100/J14,0)</f>
        <v>100</v>
      </c>
      <c r="J14" s="5">
        <f>'Рейтинговая таблица организаций'!G14</f>
        <v>60</v>
      </c>
      <c r="K14" s="5">
        <f>'Рейтинговая таблица организаций'!H14</f>
        <v>4</v>
      </c>
      <c r="L14" s="5">
        <f>ROUND('Рейтинговая таблица организаций'!I14*100/M14,0)</f>
        <v>100</v>
      </c>
      <c r="M14" s="5">
        <f>'Рейтинговая таблица организаций'!J14</f>
        <v>287</v>
      </c>
      <c r="N14" s="5">
        <f>ROUND('Рейтинговая таблица организаций'!K14*100/O14,0)</f>
        <v>100</v>
      </c>
      <c r="O14" s="5">
        <f>'Рейтинговая таблица организаций'!L14</f>
        <v>287</v>
      </c>
      <c r="P14" s="5">
        <f>'Рейтинговая таблица организаций'!U14</f>
        <v>5</v>
      </c>
      <c r="Q14" s="5">
        <f>'Рейтинговая таблица организаций'!X14</f>
        <v>287</v>
      </c>
      <c r="R14" s="5">
        <f>'Рейтинговая таблица организаций'!Y14</f>
        <v>287</v>
      </c>
      <c r="S14" s="5">
        <f>'Рейтинговая таблица организаций'!AD14</f>
        <v>1</v>
      </c>
      <c r="T14" s="5">
        <f>'Рейтинговая таблица организаций'!AE14</f>
        <v>3</v>
      </c>
      <c r="U14" s="5">
        <f>'Рейтинговая таблица организаций'!AF14</f>
        <v>72</v>
      </c>
      <c r="V14" s="5">
        <f>'Рейтинговая таблица организаций'!AG14</f>
        <v>72</v>
      </c>
      <c r="W14" s="5">
        <f>ROUND('Рейтинговая таблица организаций'!AL14*100/X14,0)</f>
        <v>100</v>
      </c>
      <c r="X14" s="5">
        <f>'Рейтинговая таблица организаций'!AM14</f>
        <v>287</v>
      </c>
      <c r="Y14" s="5">
        <f>ROUND('Рейтинговая таблица организаций'!AN14*100/Z14,0)</f>
        <v>100</v>
      </c>
      <c r="Z14" s="5">
        <f>'Рейтинговая таблица организаций'!AO14</f>
        <v>287</v>
      </c>
      <c r="AA14" s="5">
        <f>ROUND('Рейтинговая таблица организаций'!AP14*100/AB14,0)</f>
        <v>100</v>
      </c>
      <c r="AB14" s="5">
        <f>'Рейтинговая таблица организаций'!AQ14</f>
        <v>287</v>
      </c>
      <c r="AC14" s="5">
        <f>ROUND('Рейтинговая таблица организаций'!AV14*100/AD14,0)</f>
        <v>100</v>
      </c>
      <c r="AD14" s="5">
        <f>'Рейтинговая таблица организаций'!AW14</f>
        <v>287</v>
      </c>
      <c r="AE14" s="5">
        <f>ROUND('Рейтинговая таблица организаций'!AX14*100/AF14,0)</f>
        <v>100</v>
      </c>
      <c r="AF14" s="5">
        <f>'Рейтинговая таблица организаций'!AY14</f>
        <v>287</v>
      </c>
      <c r="AG14" s="5">
        <f>ROUND('Рейтинговая таблица организаций'!AZ14*100/AH14,0)</f>
        <v>100</v>
      </c>
      <c r="AH14" s="5">
        <f>'Рейтинговая таблица организаций'!BA14</f>
        <v>287</v>
      </c>
    </row>
    <row r="15" spans="1:34">
      <c r="A15" s="16">
        <f>'Рейтинговая таблица организаций'!A15</f>
        <v>12</v>
      </c>
      <c r="B15" s="16" t="str">
        <f>'бланки '!C17</f>
        <v>Муниципальное автономное общеобразовательное учреждение средняя общеобразовательная школа № 40 г.Томска</v>
      </c>
      <c r="C15" s="4">
        <f>'бланки '!E17+'бланки '!F17</f>
        <v>1955</v>
      </c>
      <c r="D15" s="16">
        <f>'Рейтинговая таблица организаций'!C15</f>
        <v>600</v>
      </c>
      <c r="E15" s="8">
        <f t="shared" si="0"/>
        <v>0.30690537084398978</v>
      </c>
      <c r="F15" s="24">
        <f>анкеты!I13</f>
        <v>196</v>
      </c>
      <c r="G15" s="5">
        <f>ROUND('Рейтинговая таблица организаций'!D15*100/H15,0)</f>
        <v>100</v>
      </c>
      <c r="H15" s="5">
        <f>'Рейтинговая таблица организаций'!E15</f>
        <v>14</v>
      </c>
      <c r="I15" s="5">
        <f>ROUND('Рейтинговая таблица организаций'!F15*100/J15,0)</f>
        <v>100</v>
      </c>
      <c r="J15" s="5">
        <f>'Рейтинговая таблица организаций'!G15</f>
        <v>60</v>
      </c>
      <c r="K15" s="5">
        <f>'Рейтинговая таблица организаций'!H15</f>
        <v>4</v>
      </c>
      <c r="L15" s="5">
        <f>ROUND('Рейтинговая таблица организаций'!I15*100/M15,0)</f>
        <v>100</v>
      </c>
      <c r="M15" s="5">
        <f>'Рейтинговая таблица организаций'!J15</f>
        <v>600</v>
      </c>
      <c r="N15" s="5">
        <f>ROUND('Рейтинговая таблица организаций'!K15*100/O15,0)</f>
        <v>100</v>
      </c>
      <c r="O15" s="5">
        <f>'Рейтинговая таблица организаций'!L15</f>
        <v>600</v>
      </c>
      <c r="P15" s="5">
        <f>'Рейтинговая таблица организаций'!U15</f>
        <v>5</v>
      </c>
      <c r="Q15" s="5">
        <f>'Рейтинговая таблица организаций'!X15</f>
        <v>600</v>
      </c>
      <c r="R15" s="5">
        <f>'Рейтинговая таблица организаций'!Y15</f>
        <v>600</v>
      </c>
      <c r="S15" s="5">
        <f>'Рейтинговая таблица организаций'!AD15</f>
        <v>3</v>
      </c>
      <c r="T15" s="5">
        <f>'Рейтинговая таблица организаций'!AE15</f>
        <v>5</v>
      </c>
      <c r="U15" s="5">
        <f>'Рейтинговая таблица организаций'!AF15</f>
        <v>196</v>
      </c>
      <c r="V15" s="5">
        <f>'Рейтинговая таблица организаций'!AG15</f>
        <v>196</v>
      </c>
      <c r="W15" s="5">
        <f>ROUND('Рейтинговая таблица организаций'!AL15*100/X15,0)</f>
        <v>100</v>
      </c>
      <c r="X15" s="5">
        <f>'Рейтинговая таблица организаций'!AM15</f>
        <v>600</v>
      </c>
      <c r="Y15" s="5">
        <f>ROUND('Рейтинговая таблица организаций'!AN15*100/Z15,0)</f>
        <v>100</v>
      </c>
      <c r="Z15" s="5">
        <f>'Рейтинговая таблица организаций'!AO15</f>
        <v>600</v>
      </c>
      <c r="AA15" s="5">
        <f>ROUND('Рейтинговая таблица организаций'!AP15*100/AB15,0)</f>
        <v>100</v>
      </c>
      <c r="AB15" s="5">
        <f>'Рейтинговая таблица организаций'!AQ15</f>
        <v>600</v>
      </c>
      <c r="AC15" s="5">
        <f>ROUND('Рейтинговая таблица организаций'!AV15*100/AD15,0)</f>
        <v>100</v>
      </c>
      <c r="AD15" s="5">
        <f>'Рейтинговая таблица организаций'!AW15</f>
        <v>600</v>
      </c>
      <c r="AE15" s="5">
        <f>ROUND('Рейтинговая таблица организаций'!AX15*100/AF15,0)</f>
        <v>100</v>
      </c>
      <c r="AF15" s="5">
        <f>'Рейтинговая таблица организаций'!AY15</f>
        <v>600</v>
      </c>
      <c r="AG15" s="5">
        <f>ROUND('Рейтинговая таблица организаций'!AZ15*100/AH15,0)</f>
        <v>100</v>
      </c>
      <c r="AH15" s="5">
        <f>'Рейтинговая таблица организаций'!BA15</f>
        <v>600</v>
      </c>
    </row>
    <row r="16" spans="1:34">
      <c r="A16" s="16">
        <f>'Рейтинговая таблица организаций'!A16</f>
        <v>13</v>
      </c>
      <c r="B16" s="16" t="str">
        <f>'бланки '!C18</f>
        <v>Муниципальное автономное общеобразовательное учреждение средняя общеобразовательная школа № 53 г.Томска</v>
      </c>
      <c r="C16" s="4">
        <f>'бланки '!E18+'бланки '!F18</f>
        <v>2404</v>
      </c>
      <c r="D16" s="16">
        <f>'Рейтинговая таблица организаций'!C16</f>
        <v>600</v>
      </c>
      <c r="E16" s="8">
        <f t="shared" si="0"/>
        <v>0.24958402662229617</v>
      </c>
      <c r="F16" s="24">
        <f>анкеты!I14</f>
        <v>241</v>
      </c>
      <c r="G16" s="5">
        <f>ROUND('Рейтинговая таблица организаций'!D16*100/H16,0)</f>
        <v>100</v>
      </c>
      <c r="H16" s="5">
        <f>'Рейтинговая таблица организаций'!E16</f>
        <v>14</v>
      </c>
      <c r="I16" s="5">
        <f>ROUND('Рейтинговая таблица организаций'!F16*100/J16,0)</f>
        <v>100</v>
      </c>
      <c r="J16" s="5">
        <f>'Рейтинговая таблица организаций'!G16</f>
        <v>60</v>
      </c>
      <c r="K16" s="5">
        <f>'Рейтинговая таблица организаций'!H16</f>
        <v>4</v>
      </c>
      <c r="L16" s="5">
        <f>ROUND('Рейтинговая таблица организаций'!I16*100/M16,0)</f>
        <v>100</v>
      </c>
      <c r="M16" s="5">
        <f>'Рейтинговая таблица организаций'!J16</f>
        <v>600</v>
      </c>
      <c r="N16" s="5">
        <f>ROUND('Рейтинговая таблица организаций'!K16*100/O16,0)</f>
        <v>100</v>
      </c>
      <c r="O16" s="5">
        <f>'Рейтинговая таблица организаций'!L16</f>
        <v>600</v>
      </c>
      <c r="P16" s="5">
        <f>'Рейтинговая таблица организаций'!U16</f>
        <v>5</v>
      </c>
      <c r="Q16" s="5">
        <f>'Рейтинговая таблица организаций'!X16</f>
        <v>600</v>
      </c>
      <c r="R16" s="5">
        <f>'Рейтинговая таблица организаций'!Y16</f>
        <v>600</v>
      </c>
      <c r="S16" s="5">
        <f>'Рейтинговая таблица организаций'!AD16</f>
        <v>2</v>
      </c>
      <c r="T16" s="5">
        <f>'Рейтинговая таблица организаций'!AE16</f>
        <v>3</v>
      </c>
      <c r="U16" s="5">
        <f>'Рейтинговая таблица организаций'!AF16</f>
        <v>241</v>
      </c>
      <c r="V16" s="5">
        <f>'Рейтинговая таблица организаций'!AG16</f>
        <v>241</v>
      </c>
      <c r="W16" s="5">
        <f>ROUND('Рейтинговая таблица организаций'!AL16*100/X16,0)</f>
        <v>100</v>
      </c>
      <c r="X16" s="5">
        <f>'Рейтинговая таблица организаций'!AM16</f>
        <v>600</v>
      </c>
      <c r="Y16" s="5">
        <f>ROUND('Рейтинговая таблица организаций'!AN16*100/Z16,0)</f>
        <v>100</v>
      </c>
      <c r="Z16" s="5">
        <f>'Рейтинговая таблица организаций'!AO16</f>
        <v>600</v>
      </c>
      <c r="AA16" s="5">
        <f>ROUND('Рейтинговая таблица организаций'!AP16*100/AB16,0)</f>
        <v>100</v>
      </c>
      <c r="AB16" s="5">
        <f>'Рейтинговая таблица организаций'!AQ16</f>
        <v>600</v>
      </c>
      <c r="AC16" s="5">
        <f>ROUND('Рейтинговая таблица организаций'!AV16*100/AD16,0)</f>
        <v>100</v>
      </c>
      <c r="AD16" s="5">
        <f>'Рейтинговая таблица организаций'!AW16</f>
        <v>600</v>
      </c>
      <c r="AE16" s="5">
        <f>ROUND('Рейтинговая таблица организаций'!AX16*100/AF16,0)</f>
        <v>100</v>
      </c>
      <c r="AF16" s="5">
        <f>'Рейтинговая таблица организаций'!AY16</f>
        <v>600</v>
      </c>
      <c r="AG16" s="5">
        <f>ROUND('Рейтинговая таблица организаций'!AZ16*100/AH16,0)</f>
        <v>100</v>
      </c>
      <c r="AH16" s="5">
        <f>'Рейтинговая таблица организаций'!BA16</f>
        <v>600</v>
      </c>
    </row>
    <row r="17" spans="1:34">
      <c r="A17" s="16">
        <f>'Рейтинговая таблица организаций'!A17</f>
        <v>14</v>
      </c>
      <c r="B17" s="16" t="str">
        <f>'бланки '!C19</f>
        <v>Муниципальное автономное общеобразовательное учреждение гимназия № 13 г. Томска</v>
      </c>
      <c r="C17" s="4">
        <f>'бланки '!E19+'бланки '!F19</f>
        <v>1566</v>
      </c>
      <c r="D17" s="16">
        <f>'Рейтинговая таблица организаций'!C17</f>
        <v>600</v>
      </c>
      <c r="E17" s="8">
        <f t="shared" si="0"/>
        <v>0.38314176245210729</v>
      </c>
      <c r="F17" s="24">
        <f>анкеты!I15</f>
        <v>157</v>
      </c>
      <c r="G17" s="5">
        <f>ROUND('Рейтинговая таблица организаций'!D17*100/H17,0)</f>
        <v>100</v>
      </c>
      <c r="H17" s="5">
        <f>'Рейтинговая таблица организаций'!E17</f>
        <v>14</v>
      </c>
      <c r="I17" s="5">
        <f>ROUND('Рейтинговая таблица организаций'!F17*100/J17,0)</f>
        <v>100</v>
      </c>
      <c r="J17" s="5">
        <f>'Рейтинговая таблица организаций'!G17</f>
        <v>60</v>
      </c>
      <c r="K17" s="5">
        <f>'Рейтинговая таблица организаций'!H17</f>
        <v>4</v>
      </c>
      <c r="L17" s="5">
        <f>ROUND('Рейтинговая таблица организаций'!I17*100/M17,0)</f>
        <v>100</v>
      </c>
      <c r="M17" s="5">
        <f>'Рейтинговая таблица организаций'!J17</f>
        <v>600</v>
      </c>
      <c r="N17" s="5">
        <f>ROUND('Рейтинговая таблица организаций'!K17*100/O17,0)</f>
        <v>100</v>
      </c>
      <c r="O17" s="5">
        <f>'Рейтинговая таблица организаций'!L17</f>
        <v>600</v>
      </c>
      <c r="P17" s="5">
        <f>'Рейтинговая таблица организаций'!U17</f>
        <v>5</v>
      </c>
      <c r="Q17" s="5">
        <f>'Рейтинговая таблица организаций'!X17</f>
        <v>600</v>
      </c>
      <c r="R17" s="5">
        <f>'Рейтинговая таблица организаций'!Y17</f>
        <v>600</v>
      </c>
      <c r="S17" s="5">
        <f>'Рейтинговая таблица организаций'!AD17</f>
        <v>5</v>
      </c>
      <c r="T17" s="5">
        <f>'Рейтинговая таблица организаций'!AE17</f>
        <v>5</v>
      </c>
      <c r="U17" s="5">
        <f>'Рейтинговая таблица организаций'!AF17</f>
        <v>157</v>
      </c>
      <c r="V17" s="5">
        <f>'Рейтинговая таблица организаций'!AG17</f>
        <v>157</v>
      </c>
      <c r="W17" s="5">
        <f>ROUND('Рейтинговая таблица организаций'!AL17*100/X17,0)</f>
        <v>100</v>
      </c>
      <c r="X17" s="5">
        <f>'Рейтинговая таблица организаций'!AM17</f>
        <v>600</v>
      </c>
      <c r="Y17" s="5">
        <f>ROUND('Рейтинговая таблица организаций'!AN17*100/Z17,0)</f>
        <v>100</v>
      </c>
      <c r="Z17" s="5">
        <f>'Рейтинговая таблица организаций'!AO17</f>
        <v>600</v>
      </c>
      <c r="AA17" s="5">
        <f>ROUND('Рейтинговая таблица организаций'!AP17*100/AB17,0)</f>
        <v>100</v>
      </c>
      <c r="AB17" s="5">
        <f>'Рейтинговая таблица организаций'!AQ17</f>
        <v>600</v>
      </c>
      <c r="AC17" s="5">
        <f>ROUND('Рейтинговая таблица организаций'!AV17*100/AD17,0)</f>
        <v>100</v>
      </c>
      <c r="AD17" s="5">
        <f>'Рейтинговая таблица организаций'!AW17</f>
        <v>600</v>
      </c>
      <c r="AE17" s="5">
        <f>ROUND('Рейтинговая таблица организаций'!AX17*100/AF17,0)</f>
        <v>100</v>
      </c>
      <c r="AF17" s="5">
        <f>'Рейтинговая таблица организаций'!AY17</f>
        <v>600</v>
      </c>
      <c r="AG17" s="5">
        <f>ROUND('Рейтинговая таблица организаций'!AZ17*100/AH17,0)</f>
        <v>100</v>
      </c>
      <c r="AH17" s="5">
        <f>'Рейтинговая таблица организаций'!BA17</f>
        <v>600</v>
      </c>
    </row>
    <row r="18" spans="1:34">
      <c r="A18" s="16">
        <f>'Рейтинговая таблица организаций'!A18</f>
        <v>15</v>
      </c>
      <c r="B18" s="16" t="str">
        <f>'бланки '!C20</f>
        <v>Муниципальное автономное общеобразовательное учреждение средняя общеобразовательная школа № 31 г. Томска</v>
      </c>
      <c r="C18" s="4">
        <f>'бланки '!E20+'бланки '!F20</f>
        <v>601</v>
      </c>
      <c r="D18" s="16">
        <f>'Рейтинговая таблица организаций'!C18</f>
        <v>241</v>
      </c>
      <c r="E18" s="8">
        <f t="shared" si="0"/>
        <v>0.40099833610648916</v>
      </c>
      <c r="F18" s="24">
        <f>анкеты!I16</f>
        <v>61</v>
      </c>
      <c r="G18" s="5">
        <f>ROUND('Рейтинговая таблица организаций'!D18*100/H18,0)</f>
        <v>100</v>
      </c>
      <c r="H18" s="5">
        <f>'Рейтинговая таблица организаций'!E18</f>
        <v>14</v>
      </c>
      <c r="I18" s="5">
        <f>ROUND('Рейтинговая таблица организаций'!F18*100/J18,0)</f>
        <v>100</v>
      </c>
      <c r="J18" s="5">
        <f>'Рейтинговая таблица организаций'!G18</f>
        <v>60</v>
      </c>
      <c r="K18" s="5">
        <f>'Рейтинговая таблица организаций'!H18</f>
        <v>4</v>
      </c>
      <c r="L18" s="5">
        <f>ROUND('Рейтинговая таблица организаций'!I18*100/M18,0)</f>
        <v>100</v>
      </c>
      <c r="M18" s="5">
        <f>'Рейтинговая таблица организаций'!J18</f>
        <v>241</v>
      </c>
      <c r="N18" s="5">
        <f>ROUND('Рейтинговая таблица организаций'!K18*100/O18,0)</f>
        <v>100</v>
      </c>
      <c r="O18" s="5">
        <f>'Рейтинговая таблица организаций'!L18</f>
        <v>241</v>
      </c>
      <c r="P18" s="5">
        <f>'Рейтинговая таблица организаций'!U18</f>
        <v>5</v>
      </c>
      <c r="Q18" s="5">
        <f>'Рейтинговая таблица организаций'!X18</f>
        <v>241</v>
      </c>
      <c r="R18" s="5">
        <f>'Рейтинговая таблица организаций'!Y18</f>
        <v>241</v>
      </c>
      <c r="S18" s="5">
        <f>'Рейтинговая таблица организаций'!AD18</f>
        <v>1</v>
      </c>
      <c r="T18" s="5">
        <f>'Рейтинговая таблица организаций'!AE18</f>
        <v>5</v>
      </c>
      <c r="U18" s="5">
        <f>'Рейтинговая таблица организаций'!AF18</f>
        <v>61</v>
      </c>
      <c r="V18" s="5">
        <f>'Рейтинговая таблица организаций'!AG18</f>
        <v>61</v>
      </c>
      <c r="W18" s="5">
        <f>ROUND('Рейтинговая таблица организаций'!AL18*100/X18,0)</f>
        <v>100</v>
      </c>
      <c r="X18" s="5">
        <f>'Рейтинговая таблица организаций'!AM18</f>
        <v>241</v>
      </c>
      <c r="Y18" s="5">
        <f>ROUND('Рейтинговая таблица организаций'!AN18*100/Z18,0)</f>
        <v>100</v>
      </c>
      <c r="Z18" s="5">
        <f>'Рейтинговая таблица организаций'!AO18</f>
        <v>241</v>
      </c>
      <c r="AA18" s="5">
        <f>ROUND('Рейтинговая таблица организаций'!AP18*100/AB18,0)</f>
        <v>100</v>
      </c>
      <c r="AB18" s="5">
        <f>'Рейтинговая таблица организаций'!AQ18</f>
        <v>241</v>
      </c>
      <c r="AC18" s="5">
        <f>ROUND('Рейтинговая таблица организаций'!AV18*100/AD18,0)</f>
        <v>100</v>
      </c>
      <c r="AD18" s="5">
        <f>'Рейтинговая таблица организаций'!AW18</f>
        <v>241</v>
      </c>
      <c r="AE18" s="5">
        <f>ROUND('Рейтинговая таблица организаций'!AX18*100/AF18,0)</f>
        <v>100</v>
      </c>
      <c r="AF18" s="5">
        <f>'Рейтинговая таблица организаций'!AY18</f>
        <v>241</v>
      </c>
      <c r="AG18" s="5">
        <f>ROUND('Рейтинговая таблица организаций'!AZ18*100/AH18,0)</f>
        <v>100</v>
      </c>
      <c r="AH18" s="5">
        <f>'Рейтинговая таблица организаций'!BA18</f>
        <v>241</v>
      </c>
    </row>
    <row r="19" spans="1:34">
      <c r="A19" s="16">
        <f>'Рейтинговая таблица организаций'!A19</f>
        <v>16</v>
      </c>
      <c r="B19" s="16" t="str">
        <f>'бланки '!C21</f>
        <v>Муниципальное автономное общеобразовательное учреждение Школа "Эврика-развитие" г. Томска</v>
      </c>
      <c r="C19" s="4">
        <f>'бланки '!E21+'бланки '!F21</f>
        <v>2107</v>
      </c>
      <c r="D19" s="16">
        <f>'Рейтинговая таблица организаций'!C19</f>
        <v>600</v>
      </c>
      <c r="E19" s="8">
        <f t="shared" si="0"/>
        <v>0.28476506881822494</v>
      </c>
      <c r="F19" s="24">
        <f>анкеты!I17</f>
        <v>211</v>
      </c>
      <c r="G19" s="5">
        <f>ROUND('Рейтинговая таблица организаций'!D19*100/H19,0)</f>
        <v>100</v>
      </c>
      <c r="H19" s="5">
        <f>'Рейтинговая таблица организаций'!E19</f>
        <v>14</v>
      </c>
      <c r="I19" s="5">
        <f>ROUND('Рейтинговая таблица организаций'!F19*100/J19,0)</f>
        <v>100</v>
      </c>
      <c r="J19" s="5">
        <f>'Рейтинговая таблица организаций'!G19</f>
        <v>60</v>
      </c>
      <c r="K19" s="5">
        <f>'Рейтинговая таблица организаций'!H19</f>
        <v>4</v>
      </c>
      <c r="L19" s="5">
        <f>ROUND('Рейтинговая таблица организаций'!I19*100/M19,0)</f>
        <v>100</v>
      </c>
      <c r="M19" s="5">
        <f>'Рейтинговая таблица организаций'!J19</f>
        <v>600</v>
      </c>
      <c r="N19" s="5">
        <f>ROUND('Рейтинговая таблица организаций'!K19*100/O19,0)</f>
        <v>100</v>
      </c>
      <c r="O19" s="5">
        <f>'Рейтинговая таблица организаций'!L19</f>
        <v>600</v>
      </c>
      <c r="P19" s="5">
        <f>'Рейтинговая таблица организаций'!U19</f>
        <v>5</v>
      </c>
      <c r="Q19" s="5">
        <f>'Рейтинговая таблица организаций'!X19</f>
        <v>600</v>
      </c>
      <c r="R19" s="5">
        <f>'Рейтинговая таблица организаций'!Y19</f>
        <v>600</v>
      </c>
      <c r="S19" s="5">
        <f>'Рейтинговая таблица организаций'!AD19</f>
        <v>4</v>
      </c>
      <c r="T19" s="5">
        <f>'Рейтинговая таблица организаций'!AE19</f>
        <v>5</v>
      </c>
      <c r="U19" s="5">
        <f>'Рейтинговая таблица организаций'!AF19</f>
        <v>211</v>
      </c>
      <c r="V19" s="5">
        <f>'Рейтинговая таблица организаций'!AG19</f>
        <v>211</v>
      </c>
      <c r="W19" s="5">
        <f>ROUND('Рейтинговая таблица организаций'!AL19*100/X19,0)</f>
        <v>100</v>
      </c>
      <c r="X19" s="5">
        <f>'Рейтинговая таблица организаций'!AM19</f>
        <v>600</v>
      </c>
      <c r="Y19" s="5">
        <f>ROUND('Рейтинговая таблица организаций'!AN19*100/Z19,0)</f>
        <v>100</v>
      </c>
      <c r="Z19" s="5">
        <f>'Рейтинговая таблица организаций'!AO19</f>
        <v>600</v>
      </c>
      <c r="AA19" s="5">
        <f>ROUND('Рейтинговая таблица организаций'!AP19*100/AB19,0)</f>
        <v>100</v>
      </c>
      <c r="AB19" s="5">
        <f>'Рейтинговая таблица организаций'!AQ19</f>
        <v>600</v>
      </c>
      <c r="AC19" s="5">
        <f>ROUND('Рейтинговая таблица организаций'!AV19*100/AD19,0)</f>
        <v>100</v>
      </c>
      <c r="AD19" s="5">
        <f>'Рейтинговая таблица организаций'!AW19</f>
        <v>600</v>
      </c>
      <c r="AE19" s="5">
        <f>ROUND('Рейтинговая таблица организаций'!AX19*100/AF19,0)</f>
        <v>100</v>
      </c>
      <c r="AF19" s="5">
        <f>'Рейтинговая таблица организаций'!AY19</f>
        <v>600</v>
      </c>
      <c r="AG19" s="5">
        <f>ROUND('Рейтинговая таблица организаций'!AZ19*100/AH19,0)</f>
        <v>100</v>
      </c>
      <c r="AH19" s="5">
        <f>'Рейтинговая таблица организаций'!BA19</f>
        <v>600</v>
      </c>
    </row>
    <row r="20" spans="1:34">
      <c r="A20" s="16">
        <f>'Рейтинговая таблица организаций'!A20</f>
        <v>17</v>
      </c>
      <c r="B20" s="16" t="str">
        <f>'бланки '!C22</f>
        <v>Муниципальное автономное общеобразовательное учреждение гимназия № 29 г. Томска</v>
      </c>
      <c r="C20" s="4">
        <f>'бланки '!E22+'бланки '!F22</f>
        <v>1550</v>
      </c>
      <c r="D20" s="16">
        <f>'Рейтинговая таблица организаций'!C20</f>
        <v>600</v>
      </c>
      <c r="E20" s="8">
        <f t="shared" si="0"/>
        <v>0.38709677419354838</v>
      </c>
      <c r="F20" s="24">
        <f>анкеты!I18</f>
        <v>155</v>
      </c>
      <c r="G20" s="5">
        <f>ROUND('Рейтинговая таблица организаций'!D20*100/H20,0)</f>
        <v>100</v>
      </c>
      <c r="H20" s="5">
        <f>'Рейтинговая таблица организаций'!E20</f>
        <v>14</v>
      </c>
      <c r="I20" s="5">
        <f>ROUND('Рейтинговая таблица организаций'!F20*100/J20,0)</f>
        <v>100</v>
      </c>
      <c r="J20" s="5">
        <f>'Рейтинговая таблица организаций'!G20</f>
        <v>60</v>
      </c>
      <c r="K20" s="5">
        <f>'Рейтинговая таблица организаций'!H20</f>
        <v>4</v>
      </c>
      <c r="L20" s="5">
        <f>ROUND('Рейтинговая таблица организаций'!I20*100/M20,0)</f>
        <v>100</v>
      </c>
      <c r="M20" s="5">
        <f>'Рейтинговая таблица организаций'!J20</f>
        <v>600</v>
      </c>
      <c r="N20" s="5">
        <f>ROUND('Рейтинговая таблица организаций'!K20*100/O20,0)</f>
        <v>100</v>
      </c>
      <c r="O20" s="5">
        <f>'Рейтинговая таблица организаций'!L20</f>
        <v>600</v>
      </c>
      <c r="P20" s="5">
        <f>'Рейтинговая таблица организаций'!U20</f>
        <v>5</v>
      </c>
      <c r="Q20" s="5">
        <f>'Рейтинговая таблица организаций'!X20</f>
        <v>600</v>
      </c>
      <c r="R20" s="5">
        <f>'Рейтинговая таблица организаций'!Y20</f>
        <v>600</v>
      </c>
      <c r="S20" s="5">
        <f>'Рейтинговая таблица организаций'!AD20</f>
        <v>1</v>
      </c>
      <c r="T20" s="5">
        <f>'Рейтинговая таблица организаций'!AE20</f>
        <v>4</v>
      </c>
      <c r="U20" s="5">
        <f>'Рейтинговая таблица организаций'!AF20</f>
        <v>155</v>
      </c>
      <c r="V20" s="5">
        <f>'Рейтинговая таблица организаций'!AG20</f>
        <v>155</v>
      </c>
      <c r="W20" s="5">
        <f>ROUND('Рейтинговая таблица организаций'!AL20*100/X20,0)</f>
        <v>100</v>
      </c>
      <c r="X20" s="5">
        <f>'Рейтинговая таблица организаций'!AM20</f>
        <v>600</v>
      </c>
      <c r="Y20" s="5">
        <f>ROUND('Рейтинговая таблица организаций'!AN20*100/Z20,0)</f>
        <v>100</v>
      </c>
      <c r="Z20" s="5">
        <f>'Рейтинговая таблица организаций'!AO20</f>
        <v>600</v>
      </c>
      <c r="AA20" s="5">
        <f>ROUND('Рейтинговая таблица организаций'!AP20*100/AB20,0)</f>
        <v>100</v>
      </c>
      <c r="AB20" s="5">
        <f>'Рейтинговая таблица организаций'!AQ20</f>
        <v>600</v>
      </c>
      <c r="AC20" s="5">
        <f>ROUND('Рейтинговая таблица организаций'!AV20*100/AD20,0)</f>
        <v>100</v>
      </c>
      <c r="AD20" s="5">
        <f>'Рейтинговая таблица организаций'!AW20</f>
        <v>600</v>
      </c>
      <c r="AE20" s="5">
        <f>ROUND('Рейтинговая таблица организаций'!AX20*100/AF20,0)</f>
        <v>100</v>
      </c>
      <c r="AF20" s="5">
        <f>'Рейтинговая таблица организаций'!AY20</f>
        <v>600</v>
      </c>
      <c r="AG20" s="5">
        <f>ROUND('Рейтинговая таблица организаций'!AZ20*100/AH20,0)</f>
        <v>100</v>
      </c>
      <c r="AH20" s="5">
        <f>'Рейтинговая таблица организаций'!BA20</f>
        <v>600</v>
      </c>
    </row>
    <row r="21" spans="1:34">
      <c r="A21" s="16">
        <f>'Рейтинговая таблица организаций'!A21</f>
        <v>18</v>
      </c>
      <c r="B21" s="16" t="str">
        <f>'бланки '!C23</f>
        <v>Муниципальное автономное общеобразовательное учреждение средняя общеобразовательная школа № 42 г.Томска</v>
      </c>
      <c r="C21" s="4">
        <f>'бланки '!E23+'бланки '!F23</f>
        <v>1149</v>
      </c>
      <c r="D21" s="16">
        <f>'Рейтинговая таблица организаций'!C21</f>
        <v>460</v>
      </c>
      <c r="E21" s="8">
        <f t="shared" si="0"/>
        <v>0.40034812880765885</v>
      </c>
      <c r="F21" s="24">
        <f>анкеты!I19</f>
        <v>115</v>
      </c>
      <c r="G21" s="5">
        <f>ROUND('Рейтинговая таблица организаций'!D21*100/H21,0)</f>
        <v>100</v>
      </c>
      <c r="H21" s="5">
        <f>'Рейтинговая таблица организаций'!E21</f>
        <v>14</v>
      </c>
      <c r="I21" s="5">
        <f>ROUND('Рейтинговая таблица организаций'!F21*100/J21,0)</f>
        <v>100</v>
      </c>
      <c r="J21" s="5">
        <f>'Рейтинговая таблица организаций'!G21</f>
        <v>60</v>
      </c>
      <c r="K21" s="5">
        <f>'Рейтинговая таблица организаций'!H21</f>
        <v>4</v>
      </c>
      <c r="L21" s="5">
        <f>ROUND('Рейтинговая таблица организаций'!I21*100/M21,0)</f>
        <v>100</v>
      </c>
      <c r="M21" s="5">
        <f>'Рейтинговая таблица организаций'!J21</f>
        <v>460</v>
      </c>
      <c r="N21" s="5">
        <f>ROUND('Рейтинговая таблица организаций'!K21*100/O21,0)</f>
        <v>100</v>
      </c>
      <c r="O21" s="5">
        <f>'Рейтинговая таблица организаций'!L21</f>
        <v>460</v>
      </c>
      <c r="P21" s="5">
        <f>'Рейтинговая таблица организаций'!U21</f>
        <v>5</v>
      </c>
      <c r="Q21" s="5">
        <f>'Рейтинговая таблица организаций'!X21</f>
        <v>460</v>
      </c>
      <c r="R21" s="5">
        <f>'Рейтинговая таблица организаций'!Y21</f>
        <v>460</v>
      </c>
      <c r="S21" s="5">
        <f>'Рейтинговая таблица организаций'!AD21</f>
        <v>3</v>
      </c>
      <c r="T21" s="5">
        <f>'Рейтинговая таблица организаций'!AE21</f>
        <v>4</v>
      </c>
      <c r="U21" s="5">
        <f>'Рейтинговая таблица организаций'!AF21</f>
        <v>115</v>
      </c>
      <c r="V21" s="5">
        <f>'Рейтинговая таблица организаций'!AG21</f>
        <v>115</v>
      </c>
      <c r="W21" s="5">
        <f>ROUND('Рейтинговая таблица организаций'!AL21*100/X21,0)</f>
        <v>100</v>
      </c>
      <c r="X21" s="5">
        <f>'Рейтинговая таблица организаций'!AM21</f>
        <v>460</v>
      </c>
      <c r="Y21" s="5">
        <f>ROUND('Рейтинговая таблица организаций'!AN21*100/Z21,0)</f>
        <v>100</v>
      </c>
      <c r="Z21" s="5">
        <f>'Рейтинговая таблица организаций'!AO21</f>
        <v>460</v>
      </c>
      <c r="AA21" s="5">
        <f>ROUND('Рейтинговая таблица организаций'!AP21*100/AB21,0)</f>
        <v>100</v>
      </c>
      <c r="AB21" s="5">
        <f>'Рейтинговая таблица организаций'!AQ21</f>
        <v>460</v>
      </c>
      <c r="AC21" s="5">
        <f>ROUND('Рейтинговая таблица организаций'!AV21*100/AD21,0)</f>
        <v>100</v>
      </c>
      <c r="AD21" s="5">
        <f>'Рейтинговая таблица организаций'!AW21</f>
        <v>460</v>
      </c>
      <c r="AE21" s="5">
        <f>ROUND('Рейтинговая таблица организаций'!AX21*100/AF21,0)</f>
        <v>100</v>
      </c>
      <c r="AF21" s="5">
        <f>'Рейтинговая таблица организаций'!AY21</f>
        <v>460</v>
      </c>
      <c r="AG21" s="5">
        <f>ROUND('Рейтинговая таблица организаций'!AZ21*100/AH21,0)</f>
        <v>100</v>
      </c>
      <c r="AH21" s="5">
        <f>'Рейтинговая таблица организаций'!BA21</f>
        <v>460</v>
      </c>
    </row>
    <row r="22" spans="1:34">
      <c r="A22" s="16">
        <f>'Рейтинговая таблица организаций'!A22</f>
        <v>19</v>
      </c>
      <c r="B22" s="16" t="str">
        <f>'бланки '!C24</f>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C22" s="4">
        <f>'бланки '!E24+'бланки '!F24</f>
        <v>419</v>
      </c>
      <c r="D22" s="16">
        <f>'Рейтинговая таблица организаций'!C22</f>
        <v>168</v>
      </c>
      <c r="E22" s="8">
        <f t="shared" si="0"/>
        <v>0.40095465393794749</v>
      </c>
      <c r="F22" s="24">
        <f>анкеты!I20</f>
        <v>42</v>
      </c>
      <c r="G22" s="5">
        <f>ROUND('Рейтинговая таблица организаций'!D22*100/H22,0)</f>
        <v>100</v>
      </c>
      <c r="H22" s="5">
        <f>'Рейтинговая таблица организаций'!E22</f>
        <v>14</v>
      </c>
      <c r="I22" s="5">
        <f>ROUND('Рейтинговая таблица организаций'!F22*100/J22,0)</f>
        <v>100</v>
      </c>
      <c r="J22" s="5">
        <f>'Рейтинговая таблица организаций'!G22</f>
        <v>60</v>
      </c>
      <c r="K22" s="5">
        <f>'Рейтинговая таблица организаций'!H22</f>
        <v>4</v>
      </c>
      <c r="L22" s="5">
        <f>ROUND('Рейтинговая таблица организаций'!I22*100/M22,0)</f>
        <v>100</v>
      </c>
      <c r="M22" s="5">
        <f>'Рейтинговая таблица организаций'!J22</f>
        <v>168</v>
      </c>
      <c r="N22" s="5">
        <f>ROUND('Рейтинговая таблица организаций'!K22*100/O22,0)</f>
        <v>100</v>
      </c>
      <c r="O22" s="5">
        <f>'Рейтинговая таблица организаций'!L22</f>
        <v>168</v>
      </c>
      <c r="P22" s="5">
        <f>'Рейтинговая таблица организаций'!U22</f>
        <v>5</v>
      </c>
      <c r="Q22" s="5">
        <f>'Рейтинговая таблица организаций'!X22</f>
        <v>168</v>
      </c>
      <c r="R22" s="5">
        <f>'Рейтинговая таблица организаций'!Y22</f>
        <v>168</v>
      </c>
      <c r="S22" s="5">
        <f>'Рейтинговая таблица организаций'!AD22</f>
        <v>2</v>
      </c>
      <c r="T22" s="5">
        <f>'Рейтинговая таблица организаций'!AE22</f>
        <v>3</v>
      </c>
      <c r="U22" s="5">
        <f>'Рейтинговая таблица организаций'!AF22</f>
        <v>42</v>
      </c>
      <c r="V22" s="5">
        <f>'Рейтинговая таблица организаций'!AG22</f>
        <v>42</v>
      </c>
      <c r="W22" s="5">
        <f>ROUND('Рейтинговая таблица организаций'!AL22*100/X22,0)</f>
        <v>100</v>
      </c>
      <c r="X22" s="5">
        <f>'Рейтинговая таблица организаций'!AM22</f>
        <v>168</v>
      </c>
      <c r="Y22" s="5">
        <f>ROUND('Рейтинговая таблица организаций'!AN22*100/Z22,0)</f>
        <v>100</v>
      </c>
      <c r="Z22" s="5">
        <f>'Рейтинговая таблица организаций'!AO22</f>
        <v>168</v>
      </c>
      <c r="AA22" s="5">
        <f>ROUND('Рейтинговая таблица организаций'!AP22*100/AB22,0)</f>
        <v>100</v>
      </c>
      <c r="AB22" s="5">
        <f>'Рейтинговая таблица организаций'!AQ22</f>
        <v>168</v>
      </c>
      <c r="AC22" s="5">
        <f>ROUND('Рейтинговая таблица организаций'!AV22*100/AD22,0)</f>
        <v>100</v>
      </c>
      <c r="AD22" s="5">
        <f>'Рейтинговая таблица организаций'!AW22</f>
        <v>168</v>
      </c>
      <c r="AE22" s="5">
        <f>ROUND('Рейтинговая таблица организаций'!AX22*100/AF22,0)</f>
        <v>100</v>
      </c>
      <c r="AF22" s="5">
        <f>'Рейтинговая таблица организаций'!AY22</f>
        <v>168</v>
      </c>
      <c r="AG22" s="5">
        <f>ROUND('Рейтинговая таблица организаций'!AZ22*100/AH22,0)</f>
        <v>100</v>
      </c>
      <c r="AH22" s="5">
        <f>'Рейтинговая таблица организаций'!BA22</f>
        <v>168</v>
      </c>
    </row>
    <row r="23" spans="1:34">
      <c r="A23" s="16">
        <f>'Рейтинговая таблица организаций'!A23</f>
        <v>20</v>
      </c>
      <c r="B23" s="16" t="str">
        <f>'бланки '!C25</f>
        <v>Муниципальное автономное общеобразовательное учреждение средняя общеобразовательная школа № 44 г.Томска</v>
      </c>
      <c r="C23" s="4">
        <f>'бланки '!E25+'бланки '!F25</f>
        <v>1692</v>
      </c>
      <c r="D23" s="16">
        <f>'Рейтинговая таблица организаций'!C23</f>
        <v>600</v>
      </c>
      <c r="E23" s="8">
        <f t="shared" si="0"/>
        <v>0.3546099290780142</v>
      </c>
      <c r="F23" s="24">
        <f>анкеты!I21</f>
        <v>170</v>
      </c>
      <c r="G23" s="5">
        <f>ROUND('Рейтинговая таблица организаций'!D23*100/H23,0)</f>
        <v>100</v>
      </c>
      <c r="H23" s="5">
        <f>'Рейтинговая таблица организаций'!E23</f>
        <v>14</v>
      </c>
      <c r="I23" s="5">
        <f>ROUND('Рейтинговая таблица организаций'!F23*100/J23,0)</f>
        <v>100</v>
      </c>
      <c r="J23" s="5">
        <f>'Рейтинговая таблица организаций'!G23</f>
        <v>60</v>
      </c>
      <c r="K23" s="5">
        <f>'Рейтинговая таблица организаций'!H23</f>
        <v>4</v>
      </c>
      <c r="L23" s="5">
        <f>ROUND('Рейтинговая таблица организаций'!I23*100/M23,0)</f>
        <v>100</v>
      </c>
      <c r="M23" s="5">
        <f>'Рейтинговая таблица организаций'!J23</f>
        <v>600</v>
      </c>
      <c r="N23" s="5">
        <f>ROUND('Рейтинговая таблица организаций'!K23*100/O23,0)</f>
        <v>100</v>
      </c>
      <c r="O23" s="5">
        <f>'Рейтинговая таблица организаций'!L23</f>
        <v>600</v>
      </c>
      <c r="P23" s="5">
        <f>'Рейтинговая таблица организаций'!U23</f>
        <v>5</v>
      </c>
      <c r="Q23" s="5">
        <f>'Рейтинговая таблица организаций'!X23</f>
        <v>600</v>
      </c>
      <c r="R23" s="5">
        <f>'Рейтинговая таблица организаций'!Y23</f>
        <v>600</v>
      </c>
      <c r="S23" s="5">
        <f>'Рейтинговая таблица организаций'!AD23</f>
        <v>2</v>
      </c>
      <c r="T23" s="5">
        <f>'Рейтинговая таблица организаций'!AE23</f>
        <v>3</v>
      </c>
      <c r="U23" s="5">
        <f>'Рейтинговая таблица организаций'!AF23</f>
        <v>170</v>
      </c>
      <c r="V23" s="5">
        <f>'Рейтинговая таблица организаций'!AG23</f>
        <v>170</v>
      </c>
      <c r="W23" s="5">
        <f>ROUND('Рейтинговая таблица организаций'!AL23*100/X23,0)</f>
        <v>100</v>
      </c>
      <c r="X23" s="5">
        <f>'Рейтинговая таблица организаций'!AM23</f>
        <v>600</v>
      </c>
      <c r="Y23" s="5">
        <f>ROUND('Рейтинговая таблица организаций'!AN23*100/Z23,0)</f>
        <v>100</v>
      </c>
      <c r="Z23" s="5">
        <f>'Рейтинговая таблица организаций'!AO23</f>
        <v>600</v>
      </c>
      <c r="AA23" s="5">
        <f>ROUND('Рейтинговая таблица организаций'!AP23*100/AB23,0)</f>
        <v>100</v>
      </c>
      <c r="AB23" s="5">
        <f>'Рейтинговая таблица организаций'!AQ23</f>
        <v>600</v>
      </c>
      <c r="AC23" s="5">
        <f>ROUND('Рейтинговая таблица организаций'!AV23*100/AD23,0)</f>
        <v>100</v>
      </c>
      <c r="AD23" s="5">
        <f>'Рейтинговая таблица организаций'!AW23</f>
        <v>600</v>
      </c>
      <c r="AE23" s="5">
        <f>ROUND('Рейтинговая таблица организаций'!AX23*100/AF23,0)</f>
        <v>100</v>
      </c>
      <c r="AF23" s="5">
        <f>'Рейтинговая таблица организаций'!AY23</f>
        <v>600</v>
      </c>
      <c r="AG23" s="5">
        <f>ROUND('Рейтинговая таблица организаций'!AZ23*100/AH23,0)</f>
        <v>100</v>
      </c>
      <c r="AH23" s="5">
        <f>'Рейтинговая таблица организаций'!BA23</f>
        <v>600</v>
      </c>
    </row>
    <row r="24" spans="1:34">
      <c r="A24" s="16">
        <f>'Рейтинговая таблица организаций'!A24</f>
        <v>21</v>
      </c>
      <c r="B24" s="16" t="str">
        <f>'бланки '!C26</f>
        <v>Муниципальное автономное общеобразовательное учреждение средняя общеобразовательная школа № 54 города Томска</v>
      </c>
      <c r="C24" s="4">
        <f>'бланки '!E26+'бланки '!F26</f>
        <v>1175</v>
      </c>
      <c r="D24" s="16">
        <f>'Рейтинговая таблица организаций'!C24</f>
        <v>470</v>
      </c>
      <c r="E24" s="8">
        <f t="shared" si="0"/>
        <v>0.4</v>
      </c>
      <c r="F24" s="24">
        <f>анкеты!I22</f>
        <v>118</v>
      </c>
      <c r="G24" s="5">
        <f>ROUND('Рейтинговая таблица организаций'!D24*100/H24,0)</f>
        <v>100</v>
      </c>
      <c r="H24" s="5">
        <f>'Рейтинговая таблица организаций'!E24</f>
        <v>14</v>
      </c>
      <c r="I24" s="5">
        <f>ROUND('Рейтинговая таблица организаций'!F24*100/J24,0)</f>
        <v>100</v>
      </c>
      <c r="J24" s="5">
        <f>'Рейтинговая таблица организаций'!G24</f>
        <v>60</v>
      </c>
      <c r="K24" s="5">
        <f>'Рейтинговая таблица организаций'!H24</f>
        <v>4</v>
      </c>
      <c r="L24" s="5">
        <f>ROUND('Рейтинговая таблица организаций'!I24*100/M24,0)</f>
        <v>100</v>
      </c>
      <c r="M24" s="5">
        <f>'Рейтинговая таблица организаций'!J24</f>
        <v>470</v>
      </c>
      <c r="N24" s="5">
        <f>ROUND('Рейтинговая таблица организаций'!K24*100/O24,0)</f>
        <v>100</v>
      </c>
      <c r="O24" s="5">
        <f>'Рейтинговая таблица организаций'!L24</f>
        <v>470</v>
      </c>
      <c r="P24" s="5">
        <f>'Рейтинговая таблица организаций'!U24</f>
        <v>5</v>
      </c>
      <c r="Q24" s="5">
        <f>'Рейтинговая таблица организаций'!X24</f>
        <v>470</v>
      </c>
      <c r="R24" s="5">
        <f>'Рейтинговая таблица организаций'!Y24</f>
        <v>470</v>
      </c>
      <c r="S24" s="5">
        <f>'Рейтинговая таблица организаций'!AD24</f>
        <v>4</v>
      </c>
      <c r="T24" s="5">
        <f>'Рейтинговая таблица организаций'!AE24</f>
        <v>6</v>
      </c>
      <c r="U24" s="5">
        <f>'Рейтинговая таблица организаций'!AF24</f>
        <v>118</v>
      </c>
      <c r="V24" s="5">
        <f>'Рейтинговая таблица организаций'!AG24</f>
        <v>118</v>
      </c>
      <c r="W24" s="5">
        <f>ROUND('Рейтинговая таблица организаций'!AL24*100/X24,0)</f>
        <v>100</v>
      </c>
      <c r="X24" s="5">
        <f>'Рейтинговая таблица организаций'!AM24</f>
        <v>470</v>
      </c>
      <c r="Y24" s="5">
        <f>ROUND('Рейтинговая таблица организаций'!AN24*100/Z24,0)</f>
        <v>100</v>
      </c>
      <c r="Z24" s="5">
        <f>'Рейтинговая таблица организаций'!AO24</f>
        <v>470</v>
      </c>
      <c r="AA24" s="5">
        <f>ROUND('Рейтинговая таблица организаций'!AP24*100/AB24,0)</f>
        <v>100</v>
      </c>
      <c r="AB24" s="5">
        <f>'Рейтинговая таблица организаций'!AQ24</f>
        <v>470</v>
      </c>
      <c r="AC24" s="5">
        <f>ROUND('Рейтинговая таблица организаций'!AV24*100/AD24,0)</f>
        <v>100</v>
      </c>
      <c r="AD24" s="5">
        <f>'Рейтинговая таблица организаций'!AW24</f>
        <v>470</v>
      </c>
      <c r="AE24" s="5">
        <f>ROUND('Рейтинговая таблица организаций'!AX24*100/AF24,0)</f>
        <v>100</v>
      </c>
      <c r="AF24" s="5">
        <f>'Рейтинговая таблица организаций'!AY24</f>
        <v>470</v>
      </c>
      <c r="AG24" s="5">
        <f>ROUND('Рейтинговая таблица организаций'!AZ24*100/AH24,0)</f>
        <v>100</v>
      </c>
      <c r="AH24" s="5">
        <f>'Рейтинговая таблица организаций'!BA24</f>
        <v>470</v>
      </c>
    </row>
    <row r="25" spans="1:34">
      <c r="A25" s="16">
        <f>'Рейтинговая таблица организаций'!A25</f>
        <v>22</v>
      </c>
      <c r="B25" s="16" t="str">
        <f>'бланки '!C27</f>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C25" s="4">
        <f>'бланки '!E27+'бланки '!F27</f>
        <v>469</v>
      </c>
      <c r="D25" s="16">
        <f>'Рейтинговая таблица организаций'!C25</f>
        <v>188</v>
      </c>
      <c r="E25" s="8">
        <f t="shared" si="0"/>
        <v>0.40085287846481876</v>
      </c>
      <c r="F25" s="24">
        <f>анкеты!I23</f>
        <v>47</v>
      </c>
      <c r="G25" s="5">
        <f>ROUND('Рейтинговая таблица организаций'!D25*100/H25,0)</f>
        <v>100</v>
      </c>
      <c r="H25" s="5">
        <f>'Рейтинговая таблица организаций'!E25</f>
        <v>14</v>
      </c>
      <c r="I25" s="5">
        <f>ROUND('Рейтинговая таблица организаций'!F25*100/J25,0)</f>
        <v>100</v>
      </c>
      <c r="J25" s="5">
        <f>'Рейтинговая таблица организаций'!G25</f>
        <v>60</v>
      </c>
      <c r="K25" s="5">
        <f>'Рейтинговая таблица организаций'!H25</f>
        <v>4</v>
      </c>
      <c r="L25" s="5">
        <f>ROUND('Рейтинговая таблица организаций'!I25*100/M25,0)</f>
        <v>100</v>
      </c>
      <c r="M25" s="5">
        <f>'Рейтинговая таблица организаций'!J25</f>
        <v>188</v>
      </c>
      <c r="N25" s="5">
        <f>ROUND('Рейтинговая таблица организаций'!K25*100/O25,0)</f>
        <v>100</v>
      </c>
      <c r="O25" s="5">
        <f>'Рейтинговая таблица организаций'!L25</f>
        <v>188</v>
      </c>
      <c r="P25" s="5">
        <f>'Рейтинговая таблица организаций'!U25</f>
        <v>5</v>
      </c>
      <c r="Q25" s="5">
        <f>'Рейтинговая таблица организаций'!X25</f>
        <v>188</v>
      </c>
      <c r="R25" s="5">
        <f>'Рейтинговая таблица организаций'!Y25</f>
        <v>188</v>
      </c>
      <c r="S25" s="5">
        <f>'Рейтинговая таблица организаций'!AD25</f>
        <v>3</v>
      </c>
      <c r="T25" s="5">
        <f>'Рейтинговая таблица организаций'!AE25</f>
        <v>2</v>
      </c>
      <c r="U25" s="5">
        <f>'Рейтинговая таблица организаций'!AF25</f>
        <v>47</v>
      </c>
      <c r="V25" s="5">
        <f>'Рейтинговая таблица организаций'!AG25</f>
        <v>47</v>
      </c>
      <c r="W25" s="5">
        <f>ROUND('Рейтинговая таблица организаций'!AL25*100/X25,0)</f>
        <v>100</v>
      </c>
      <c r="X25" s="5">
        <f>'Рейтинговая таблица организаций'!AM25</f>
        <v>188</v>
      </c>
      <c r="Y25" s="5">
        <f>ROUND('Рейтинговая таблица организаций'!AN25*100/Z25,0)</f>
        <v>100</v>
      </c>
      <c r="Z25" s="5">
        <f>'Рейтинговая таблица организаций'!AO25</f>
        <v>188</v>
      </c>
      <c r="AA25" s="5">
        <f>ROUND('Рейтинговая таблица организаций'!AP25*100/AB25,0)</f>
        <v>100</v>
      </c>
      <c r="AB25" s="5">
        <f>'Рейтинговая таблица организаций'!AQ25</f>
        <v>188</v>
      </c>
      <c r="AC25" s="5">
        <f>ROUND('Рейтинговая таблица организаций'!AV25*100/AD25,0)</f>
        <v>100</v>
      </c>
      <c r="AD25" s="5">
        <f>'Рейтинговая таблица организаций'!AW25</f>
        <v>188</v>
      </c>
      <c r="AE25" s="5">
        <f>ROUND('Рейтинговая таблица организаций'!AX25*100/AF25,0)</f>
        <v>100</v>
      </c>
      <c r="AF25" s="5">
        <f>'Рейтинговая таблица организаций'!AY25</f>
        <v>188</v>
      </c>
      <c r="AG25" s="5">
        <f>ROUND('Рейтинговая таблица организаций'!AZ25*100/AH25,0)</f>
        <v>100</v>
      </c>
      <c r="AH25" s="5">
        <f>'Рейтинговая таблица организаций'!BA25</f>
        <v>188</v>
      </c>
    </row>
    <row r="26" spans="1:34">
      <c r="A26" s="16">
        <f>'Рейтинговая таблица организаций'!A26</f>
        <v>23</v>
      </c>
      <c r="B26" s="16" t="str">
        <f>'бланки '!C28</f>
        <v>Муниципальное автономное общеобразовательное учреждение лицей № 51 г.Томска</v>
      </c>
      <c r="C26" s="4">
        <f>'бланки '!E28+'бланки '!F28</f>
        <v>995</v>
      </c>
      <c r="D26" s="16">
        <f>'Рейтинговая таблица организаций'!C26</f>
        <v>398</v>
      </c>
      <c r="E26" s="8">
        <f t="shared" si="0"/>
        <v>0.4</v>
      </c>
      <c r="F26" s="24">
        <f>анкеты!I24</f>
        <v>100</v>
      </c>
      <c r="G26" s="5">
        <f>ROUND('Рейтинговая таблица организаций'!D26*100/H26,0)</f>
        <v>100</v>
      </c>
      <c r="H26" s="5">
        <f>'Рейтинговая таблица организаций'!E26</f>
        <v>14</v>
      </c>
      <c r="I26" s="5">
        <f>ROUND('Рейтинговая таблица организаций'!F26*100/J26,0)</f>
        <v>100</v>
      </c>
      <c r="J26" s="5">
        <f>'Рейтинговая таблица организаций'!G26</f>
        <v>60</v>
      </c>
      <c r="K26" s="5">
        <f>'Рейтинговая таблица организаций'!H26</f>
        <v>4</v>
      </c>
      <c r="L26" s="5">
        <f>ROUND('Рейтинговая таблица организаций'!I26*100/M26,0)</f>
        <v>100</v>
      </c>
      <c r="M26" s="5">
        <f>'Рейтинговая таблица организаций'!J26</f>
        <v>398</v>
      </c>
      <c r="N26" s="5">
        <f>ROUND('Рейтинговая таблица организаций'!K26*100/O26,0)</f>
        <v>100</v>
      </c>
      <c r="O26" s="5">
        <f>'Рейтинговая таблица организаций'!L26</f>
        <v>398</v>
      </c>
      <c r="P26" s="5">
        <f>'Рейтинговая таблица организаций'!U26</f>
        <v>5</v>
      </c>
      <c r="Q26" s="5">
        <f>'Рейтинговая таблица организаций'!X26</f>
        <v>398</v>
      </c>
      <c r="R26" s="5">
        <f>'Рейтинговая таблица организаций'!Y26</f>
        <v>398</v>
      </c>
      <c r="S26" s="5">
        <f>'Рейтинговая таблица организаций'!AD26</f>
        <v>2</v>
      </c>
      <c r="T26" s="5">
        <f>'Рейтинговая таблица организаций'!AE26</f>
        <v>5</v>
      </c>
      <c r="U26" s="5">
        <f>'Рейтинговая таблица организаций'!AF26</f>
        <v>100</v>
      </c>
      <c r="V26" s="5">
        <f>'Рейтинговая таблица организаций'!AG26</f>
        <v>100</v>
      </c>
      <c r="W26" s="5">
        <f>ROUND('Рейтинговая таблица организаций'!AL26*100/X26,0)</f>
        <v>100</v>
      </c>
      <c r="X26" s="5">
        <f>'Рейтинговая таблица организаций'!AM26</f>
        <v>398</v>
      </c>
      <c r="Y26" s="5">
        <f>ROUND('Рейтинговая таблица организаций'!AN26*100/Z26,0)</f>
        <v>100</v>
      </c>
      <c r="Z26" s="5">
        <f>'Рейтинговая таблица организаций'!AO26</f>
        <v>398</v>
      </c>
      <c r="AA26" s="5">
        <f>ROUND('Рейтинговая таблица организаций'!AP26*100/AB26,0)</f>
        <v>100</v>
      </c>
      <c r="AB26" s="5">
        <f>'Рейтинговая таблица организаций'!AQ26</f>
        <v>398</v>
      </c>
      <c r="AC26" s="5">
        <f>ROUND('Рейтинговая таблица организаций'!AV26*100/AD26,0)</f>
        <v>100</v>
      </c>
      <c r="AD26" s="5">
        <f>'Рейтинговая таблица организаций'!AW26</f>
        <v>398</v>
      </c>
      <c r="AE26" s="5">
        <f>ROUND('Рейтинговая таблица организаций'!AX26*100/AF26,0)</f>
        <v>100</v>
      </c>
      <c r="AF26" s="5">
        <f>'Рейтинговая таблица организаций'!AY26</f>
        <v>398</v>
      </c>
      <c r="AG26" s="5">
        <f>ROUND('Рейтинговая таблица организаций'!AZ26*100/AH26,0)</f>
        <v>100</v>
      </c>
      <c r="AH26" s="5">
        <f>'Рейтинговая таблица организаций'!BA26</f>
        <v>398</v>
      </c>
    </row>
    <row r="27" spans="1:34">
      <c r="A27" s="16">
        <f>'Рейтинговая таблица организаций'!A27</f>
        <v>24</v>
      </c>
      <c r="B27" s="16" t="str">
        <f>'бланки '!C29</f>
        <v>Муниципальное автономное общеобразовательное учреждение средняя общеобразовательная школа № 67 г. Томска</v>
      </c>
      <c r="C27" s="4">
        <f>'бланки '!E29+'бланки '!F29</f>
        <v>1837</v>
      </c>
      <c r="D27" s="16">
        <f>'Рейтинговая таблица организаций'!C27</f>
        <v>600</v>
      </c>
      <c r="E27" s="8">
        <f t="shared" si="0"/>
        <v>0.32661948829613502</v>
      </c>
      <c r="F27" s="24">
        <f>анкеты!I25</f>
        <v>184</v>
      </c>
      <c r="G27" s="5">
        <f>ROUND('Рейтинговая таблица организаций'!D27*100/H27,0)</f>
        <v>100</v>
      </c>
      <c r="H27" s="5">
        <f>'Рейтинговая таблица организаций'!E27</f>
        <v>14</v>
      </c>
      <c r="I27" s="5">
        <f>ROUND('Рейтинговая таблица организаций'!F27*100/J27,0)</f>
        <v>100</v>
      </c>
      <c r="J27" s="5">
        <f>'Рейтинговая таблица организаций'!G27</f>
        <v>60</v>
      </c>
      <c r="K27" s="5">
        <f>'Рейтинговая таблица организаций'!H27</f>
        <v>4</v>
      </c>
      <c r="L27" s="5">
        <f>ROUND('Рейтинговая таблица организаций'!I27*100/M27,0)</f>
        <v>100</v>
      </c>
      <c r="M27" s="5">
        <f>'Рейтинговая таблица организаций'!J27</f>
        <v>600</v>
      </c>
      <c r="N27" s="5">
        <f>ROUND('Рейтинговая таблица организаций'!K27*100/O27,0)</f>
        <v>100</v>
      </c>
      <c r="O27" s="5">
        <f>'Рейтинговая таблица организаций'!L27</f>
        <v>600</v>
      </c>
      <c r="P27" s="5">
        <f>'Рейтинговая таблица организаций'!U27</f>
        <v>5</v>
      </c>
      <c r="Q27" s="5">
        <f>'Рейтинговая таблица организаций'!X27</f>
        <v>600</v>
      </c>
      <c r="R27" s="5">
        <f>'Рейтинговая таблица организаций'!Y27</f>
        <v>600</v>
      </c>
      <c r="S27" s="5">
        <f>'Рейтинговая таблица организаций'!AD27</f>
        <v>0</v>
      </c>
      <c r="T27" s="5">
        <f>'Рейтинговая таблица организаций'!AE27</f>
        <v>5</v>
      </c>
      <c r="U27" s="5">
        <f>'Рейтинговая таблица организаций'!AF27</f>
        <v>184</v>
      </c>
      <c r="V27" s="5">
        <f>'Рейтинговая таблица организаций'!AG27</f>
        <v>184</v>
      </c>
      <c r="W27" s="5">
        <f>ROUND('Рейтинговая таблица организаций'!AL27*100/X27,0)</f>
        <v>100</v>
      </c>
      <c r="X27" s="5">
        <f>'Рейтинговая таблица организаций'!AM27</f>
        <v>600</v>
      </c>
      <c r="Y27" s="5">
        <f>ROUND('Рейтинговая таблица организаций'!AN27*100/Z27,0)</f>
        <v>100</v>
      </c>
      <c r="Z27" s="5">
        <f>'Рейтинговая таблица организаций'!AO27</f>
        <v>600</v>
      </c>
      <c r="AA27" s="5">
        <f>ROUND('Рейтинговая таблица организаций'!AP27*100/AB27,0)</f>
        <v>100</v>
      </c>
      <c r="AB27" s="5">
        <f>'Рейтинговая таблица организаций'!AQ27</f>
        <v>600</v>
      </c>
      <c r="AC27" s="5">
        <f>ROUND('Рейтинговая таблица организаций'!AV27*100/AD27,0)</f>
        <v>100</v>
      </c>
      <c r="AD27" s="5">
        <f>'Рейтинговая таблица организаций'!AW27</f>
        <v>600</v>
      </c>
      <c r="AE27" s="5">
        <f>ROUND('Рейтинговая таблица организаций'!AX27*100/AF27,0)</f>
        <v>100</v>
      </c>
      <c r="AF27" s="5">
        <f>'Рейтинговая таблица организаций'!AY27</f>
        <v>600</v>
      </c>
      <c r="AG27" s="5">
        <f>ROUND('Рейтинговая таблица организаций'!AZ27*100/AH27,0)</f>
        <v>100</v>
      </c>
      <c r="AH27" s="5">
        <f>'Рейтинговая таблица организаций'!BA27</f>
        <v>600</v>
      </c>
    </row>
    <row r="28" spans="1:34">
      <c r="A28" s="16">
        <f>'Рейтинговая таблица организаций'!A28</f>
        <v>25</v>
      </c>
      <c r="B28" s="16" t="str">
        <f>'бланки '!C30</f>
        <v>Муниципальное автономное общеобразовательное учреждение средняя общеобразовательная школа № 22 г. Томска</v>
      </c>
      <c r="C28" s="4">
        <f>'бланки '!E30+'бланки '!F30</f>
        <v>981</v>
      </c>
      <c r="D28" s="16">
        <f>'Рейтинговая таблица организаций'!C28</f>
        <v>393</v>
      </c>
      <c r="E28" s="8">
        <f t="shared" si="0"/>
        <v>0.40061162079510704</v>
      </c>
      <c r="F28" s="24">
        <f>анкеты!I26</f>
        <v>99</v>
      </c>
      <c r="G28" s="5">
        <f>ROUND('Рейтинговая таблица организаций'!D28*100/H28,0)</f>
        <v>100</v>
      </c>
      <c r="H28" s="5">
        <f>'Рейтинговая таблица организаций'!E28</f>
        <v>14</v>
      </c>
      <c r="I28" s="5">
        <f>ROUND('Рейтинговая таблица организаций'!F28*100/J28,0)</f>
        <v>100</v>
      </c>
      <c r="J28" s="5">
        <f>'Рейтинговая таблица организаций'!G28</f>
        <v>60</v>
      </c>
      <c r="K28" s="5">
        <f>'Рейтинговая таблица организаций'!H28</f>
        <v>4</v>
      </c>
      <c r="L28" s="5">
        <f>ROUND('Рейтинговая таблица организаций'!I28*100/M28,0)</f>
        <v>100</v>
      </c>
      <c r="M28" s="5">
        <f>'Рейтинговая таблица организаций'!J28</f>
        <v>393</v>
      </c>
      <c r="N28" s="5">
        <f>ROUND('Рейтинговая таблица организаций'!K28*100/O28,0)</f>
        <v>100</v>
      </c>
      <c r="O28" s="5">
        <f>'Рейтинговая таблица организаций'!L28</f>
        <v>393</v>
      </c>
      <c r="P28" s="5">
        <f>'Рейтинговая таблица организаций'!U28</f>
        <v>5</v>
      </c>
      <c r="Q28" s="5">
        <f>'Рейтинговая таблица организаций'!X28</f>
        <v>393</v>
      </c>
      <c r="R28" s="5">
        <f>'Рейтинговая таблица организаций'!Y28</f>
        <v>393</v>
      </c>
      <c r="S28" s="5">
        <f>'Рейтинговая таблица организаций'!AD28</f>
        <v>3</v>
      </c>
      <c r="T28" s="5">
        <f>'Рейтинговая таблица организаций'!AE28</f>
        <v>3</v>
      </c>
      <c r="U28" s="5">
        <f>'Рейтинговая таблица организаций'!AF28</f>
        <v>99</v>
      </c>
      <c r="V28" s="5">
        <f>'Рейтинговая таблица организаций'!AG28</f>
        <v>99</v>
      </c>
      <c r="W28" s="5">
        <f>ROUND('Рейтинговая таблица организаций'!AL28*100/X28,0)</f>
        <v>100</v>
      </c>
      <c r="X28" s="5">
        <f>'Рейтинговая таблица организаций'!AM28</f>
        <v>393</v>
      </c>
      <c r="Y28" s="5">
        <f>ROUND('Рейтинговая таблица организаций'!AN28*100/Z28,0)</f>
        <v>100</v>
      </c>
      <c r="Z28" s="5">
        <f>'Рейтинговая таблица организаций'!AO28</f>
        <v>393</v>
      </c>
      <c r="AA28" s="5">
        <f>ROUND('Рейтинговая таблица организаций'!AP28*100/AB28,0)</f>
        <v>100</v>
      </c>
      <c r="AB28" s="5">
        <f>'Рейтинговая таблица организаций'!AQ28</f>
        <v>393</v>
      </c>
      <c r="AC28" s="5">
        <f>ROUND('Рейтинговая таблица организаций'!AV28*100/AD28,0)</f>
        <v>100</v>
      </c>
      <c r="AD28" s="5">
        <f>'Рейтинговая таблица организаций'!AW28</f>
        <v>393</v>
      </c>
      <c r="AE28" s="5">
        <f>ROUND('Рейтинговая таблица организаций'!AX28*100/AF28,0)</f>
        <v>100</v>
      </c>
      <c r="AF28" s="5">
        <f>'Рейтинговая таблица организаций'!AY28</f>
        <v>393</v>
      </c>
      <c r="AG28" s="5">
        <f>ROUND('Рейтинговая таблица организаций'!AZ28*100/AH28,0)</f>
        <v>100</v>
      </c>
      <c r="AH28" s="5">
        <f>'Рейтинговая таблица организаций'!BA28</f>
        <v>393</v>
      </c>
    </row>
    <row r="29" spans="1:34">
      <c r="A29" s="16">
        <f>'Рейтинговая таблица организаций'!A29</f>
        <v>26</v>
      </c>
      <c r="B29" s="16" t="str">
        <f>'бланки '!C31</f>
        <v>Муниципальное бюджетное общеобразовательное учреждение Академический лицей им. Г.А. Псахье г. Томска</v>
      </c>
      <c r="C29" s="4">
        <f>'бланки '!E31+'бланки '!F31</f>
        <v>4182</v>
      </c>
      <c r="D29" s="16">
        <f>'Рейтинговая таблица организаций'!C29</f>
        <v>600</v>
      </c>
      <c r="E29" s="8">
        <f t="shared" ref="E29:E92" si="1">D29/C29</f>
        <v>0.14347202295552366</v>
      </c>
      <c r="F29" s="24">
        <f>анкеты!I27</f>
        <v>419</v>
      </c>
      <c r="G29" s="5">
        <f>ROUND('Рейтинговая таблица организаций'!D29*100/H29,0)</f>
        <v>100</v>
      </c>
      <c r="H29" s="5">
        <f>'Рейтинговая таблица организаций'!E29</f>
        <v>14</v>
      </c>
      <c r="I29" s="5">
        <f>ROUND('Рейтинговая таблица организаций'!F29*100/J29,0)</f>
        <v>100</v>
      </c>
      <c r="J29" s="5">
        <f>'Рейтинговая таблица организаций'!G29</f>
        <v>60</v>
      </c>
      <c r="K29" s="5">
        <f>'Рейтинговая таблица организаций'!H29</f>
        <v>4</v>
      </c>
      <c r="L29" s="5">
        <f>ROUND('Рейтинговая таблица организаций'!I29*100/M29,0)</f>
        <v>100</v>
      </c>
      <c r="M29" s="5">
        <f>'Рейтинговая таблица организаций'!J29</f>
        <v>600</v>
      </c>
      <c r="N29" s="5">
        <f>ROUND('Рейтинговая таблица организаций'!K29*100/O29,0)</f>
        <v>100</v>
      </c>
      <c r="O29" s="5">
        <f>'Рейтинговая таблица организаций'!L29</f>
        <v>600</v>
      </c>
      <c r="P29" s="5">
        <f>'Рейтинговая таблица организаций'!U29</f>
        <v>5</v>
      </c>
      <c r="Q29" s="5">
        <f>'Рейтинговая таблица организаций'!X29</f>
        <v>600</v>
      </c>
      <c r="R29" s="5">
        <f>'Рейтинговая таблица организаций'!Y29</f>
        <v>600</v>
      </c>
      <c r="S29" s="5">
        <f>'Рейтинговая таблица организаций'!AD29</f>
        <v>4</v>
      </c>
      <c r="T29" s="5">
        <f>'Рейтинговая таблица организаций'!AE29</f>
        <v>3</v>
      </c>
      <c r="U29" s="5">
        <f>'Рейтинговая таблица организаций'!AF29</f>
        <v>419</v>
      </c>
      <c r="V29" s="5">
        <f>'Рейтинговая таблица организаций'!AG29</f>
        <v>419</v>
      </c>
      <c r="W29" s="5">
        <f>ROUND('Рейтинговая таблица организаций'!AL29*100/X29,0)</f>
        <v>100</v>
      </c>
      <c r="X29" s="5">
        <f>'Рейтинговая таблица организаций'!AM29</f>
        <v>600</v>
      </c>
      <c r="Y29" s="5">
        <f>ROUND('Рейтинговая таблица организаций'!AN29*100/Z29,0)</f>
        <v>100</v>
      </c>
      <c r="Z29" s="5">
        <f>'Рейтинговая таблица организаций'!AO29</f>
        <v>600</v>
      </c>
      <c r="AA29" s="5">
        <f>ROUND('Рейтинговая таблица организаций'!AP29*100/AB29,0)</f>
        <v>100</v>
      </c>
      <c r="AB29" s="5">
        <f>'Рейтинговая таблица организаций'!AQ29</f>
        <v>600</v>
      </c>
      <c r="AC29" s="5">
        <f>ROUND('Рейтинговая таблица организаций'!AV29*100/AD29,0)</f>
        <v>100</v>
      </c>
      <c r="AD29" s="5">
        <f>'Рейтинговая таблица организаций'!AW29</f>
        <v>600</v>
      </c>
      <c r="AE29" s="5">
        <f>ROUND('Рейтинговая таблица организаций'!AX29*100/AF29,0)</f>
        <v>100</v>
      </c>
      <c r="AF29" s="5">
        <f>'Рейтинговая таблица организаций'!AY29</f>
        <v>600</v>
      </c>
      <c r="AG29" s="5">
        <f>ROUND('Рейтинговая таблица организаций'!AZ29*100/AH29,0)</f>
        <v>100</v>
      </c>
      <c r="AH29" s="5">
        <f>'Рейтинговая таблица организаций'!BA29</f>
        <v>600</v>
      </c>
    </row>
    <row r="30" spans="1:34">
      <c r="A30" s="16">
        <f>'Рейтинговая таблица организаций'!A30</f>
        <v>27</v>
      </c>
      <c r="B30" s="16" t="str">
        <f>'бланки '!C32</f>
        <v>Муниципальное автономное общеобразовательное учреждение средняя общеобразовательная школа № 27 им. Г.Н. Ворошилова г. Томска</v>
      </c>
      <c r="C30" s="4">
        <f>'бланки '!E32+'бланки '!F32</f>
        <v>1045</v>
      </c>
      <c r="D30" s="16">
        <f>'Рейтинговая таблица организаций'!C30</f>
        <v>418</v>
      </c>
      <c r="E30" s="8">
        <f t="shared" si="1"/>
        <v>0.4</v>
      </c>
      <c r="F30" s="24">
        <f>анкеты!I28</f>
        <v>105</v>
      </c>
      <c r="G30" s="5">
        <f>ROUND('Рейтинговая таблица организаций'!D30*100/H30,0)</f>
        <v>100</v>
      </c>
      <c r="H30" s="5">
        <f>'Рейтинговая таблица организаций'!E30</f>
        <v>14</v>
      </c>
      <c r="I30" s="5">
        <f>ROUND('Рейтинговая таблица организаций'!F30*100/J30,0)</f>
        <v>100</v>
      </c>
      <c r="J30" s="5">
        <f>'Рейтинговая таблица организаций'!G30</f>
        <v>60</v>
      </c>
      <c r="K30" s="5">
        <f>'Рейтинговая таблица организаций'!H30</f>
        <v>4</v>
      </c>
      <c r="L30" s="5">
        <f>ROUND('Рейтинговая таблица организаций'!I30*100/M30,0)</f>
        <v>100</v>
      </c>
      <c r="M30" s="5">
        <f>'Рейтинговая таблица организаций'!J30</f>
        <v>418</v>
      </c>
      <c r="N30" s="5">
        <f>ROUND('Рейтинговая таблица организаций'!K30*100/O30,0)</f>
        <v>100</v>
      </c>
      <c r="O30" s="5">
        <f>'Рейтинговая таблица организаций'!L30</f>
        <v>418</v>
      </c>
      <c r="P30" s="5">
        <f>'Рейтинговая таблица организаций'!U30</f>
        <v>5</v>
      </c>
      <c r="Q30" s="5">
        <f>'Рейтинговая таблица организаций'!X30</f>
        <v>418</v>
      </c>
      <c r="R30" s="5">
        <f>'Рейтинговая таблица организаций'!Y30</f>
        <v>418</v>
      </c>
      <c r="S30" s="5">
        <f>'Рейтинговая таблица организаций'!AD30</f>
        <v>2</v>
      </c>
      <c r="T30" s="5">
        <f>'Рейтинговая таблица организаций'!AE30</f>
        <v>3</v>
      </c>
      <c r="U30" s="5">
        <f>'Рейтинговая таблица организаций'!AF30</f>
        <v>105</v>
      </c>
      <c r="V30" s="5">
        <f>'Рейтинговая таблица организаций'!AG30</f>
        <v>105</v>
      </c>
      <c r="W30" s="5">
        <f>ROUND('Рейтинговая таблица организаций'!AL30*100/X30,0)</f>
        <v>100</v>
      </c>
      <c r="X30" s="5">
        <f>'Рейтинговая таблица организаций'!AM30</f>
        <v>418</v>
      </c>
      <c r="Y30" s="5">
        <f>ROUND('Рейтинговая таблица организаций'!AN30*100/Z30,0)</f>
        <v>100</v>
      </c>
      <c r="Z30" s="5">
        <f>'Рейтинговая таблица организаций'!AO30</f>
        <v>418</v>
      </c>
      <c r="AA30" s="5">
        <f>ROUND('Рейтинговая таблица организаций'!AP30*100/AB30,0)</f>
        <v>100</v>
      </c>
      <c r="AB30" s="5">
        <f>'Рейтинговая таблица организаций'!AQ30</f>
        <v>418</v>
      </c>
      <c r="AC30" s="5">
        <f>ROUND('Рейтинговая таблица организаций'!AV30*100/AD30,0)</f>
        <v>100</v>
      </c>
      <c r="AD30" s="5">
        <f>'Рейтинговая таблица организаций'!AW30</f>
        <v>418</v>
      </c>
      <c r="AE30" s="5">
        <f>ROUND('Рейтинговая таблица организаций'!AX30*100/AF30,0)</f>
        <v>100</v>
      </c>
      <c r="AF30" s="5">
        <f>'Рейтинговая таблица организаций'!AY30</f>
        <v>418</v>
      </c>
      <c r="AG30" s="5">
        <f>ROUND('Рейтинговая таблица организаций'!AZ30*100/AH30,0)</f>
        <v>100</v>
      </c>
      <c r="AH30" s="5">
        <f>'Рейтинговая таблица организаций'!BA30</f>
        <v>418</v>
      </c>
    </row>
    <row r="31" spans="1:34">
      <c r="A31" s="16">
        <f>'Рейтинговая таблица организаций'!A31</f>
        <v>28</v>
      </c>
      <c r="B31" s="16" t="str">
        <f>'бланки '!C33</f>
        <v>Муниципальное автономное общеобразовательное учреждение гимназия № 26 города Томска</v>
      </c>
      <c r="C31" s="4">
        <f>'бланки '!E33+'бланки '!F33</f>
        <v>1629</v>
      </c>
      <c r="D31" s="16">
        <f>'Рейтинговая таблица организаций'!C31</f>
        <v>600</v>
      </c>
      <c r="E31" s="8">
        <f t="shared" si="1"/>
        <v>0.36832412523020258</v>
      </c>
      <c r="F31" s="24">
        <f>анкеты!I29</f>
        <v>163</v>
      </c>
      <c r="G31" s="5">
        <f>ROUND('Рейтинговая таблица организаций'!D31*100/H31,0)</f>
        <v>100</v>
      </c>
      <c r="H31" s="5">
        <f>'Рейтинговая таблица организаций'!E31</f>
        <v>14</v>
      </c>
      <c r="I31" s="5">
        <f>ROUND('Рейтинговая таблица организаций'!F31*100/J31,0)</f>
        <v>100</v>
      </c>
      <c r="J31" s="5">
        <f>'Рейтинговая таблица организаций'!G31</f>
        <v>60</v>
      </c>
      <c r="K31" s="5">
        <f>'Рейтинговая таблица организаций'!H31</f>
        <v>4</v>
      </c>
      <c r="L31" s="5">
        <f>ROUND('Рейтинговая таблица организаций'!I31*100/M31,0)</f>
        <v>100</v>
      </c>
      <c r="M31" s="5">
        <f>'Рейтинговая таблица организаций'!J31</f>
        <v>600</v>
      </c>
      <c r="N31" s="5">
        <f>ROUND('Рейтинговая таблица организаций'!K31*100/O31,0)</f>
        <v>100</v>
      </c>
      <c r="O31" s="5">
        <f>'Рейтинговая таблица организаций'!L31</f>
        <v>600</v>
      </c>
      <c r="P31" s="5">
        <f>'Рейтинговая таблица организаций'!U31</f>
        <v>5</v>
      </c>
      <c r="Q31" s="5">
        <f>'Рейтинговая таблица организаций'!X31</f>
        <v>600</v>
      </c>
      <c r="R31" s="5">
        <f>'Рейтинговая таблица организаций'!Y31</f>
        <v>600</v>
      </c>
      <c r="S31" s="5">
        <f>'Рейтинговая таблица организаций'!AD31</f>
        <v>2</v>
      </c>
      <c r="T31" s="5">
        <f>'Рейтинговая таблица организаций'!AE31</f>
        <v>5</v>
      </c>
      <c r="U31" s="5">
        <f>'Рейтинговая таблица организаций'!AF31</f>
        <v>163</v>
      </c>
      <c r="V31" s="5">
        <f>'Рейтинговая таблица организаций'!AG31</f>
        <v>163</v>
      </c>
      <c r="W31" s="5">
        <f>ROUND('Рейтинговая таблица организаций'!AL31*100/X31,0)</f>
        <v>100</v>
      </c>
      <c r="X31" s="5">
        <f>'Рейтинговая таблица организаций'!AM31</f>
        <v>600</v>
      </c>
      <c r="Y31" s="5">
        <f>ROUND('Рейтинговая таблица организаций'!AN31*100/Z31,0)</f>
        <v>100</v>
      </c>
      <c r="Z31" s="5">
        <f>'Рейтинговая таблица организаций'!AO31</f>
        <v>600</v>
      </c>
      <c r="AA31" s="5">
        <f>ROUND('Рейтинговая таблица организаций'!AP31*100/AB31,0)</f>
        <v>100</v>
      </c>
      <c r="AB31" s="5">
        <f>'Рейтинговая таблица организаций'!AQ31</f>
        <v>600</v>
      </c>
      <c r="AC31" s="5">
        <f>ROUND('Рейтинговая таблица организаций'!AV31*100/AD31,0)</f>
        <v>100</v>
      </c>
      <c r="AD31" s="5">
        <f>'Рейтинговая таблица организаций'!AW31</f>
        <v>600</v>
      </c>
      <c r="AE31" s="5">
        <f>ROUND('Рейтинговая таблица организаций'!AX31*100/AF31,0)</f>
        <v>100</v>
      </c>
      <c r="AF31" s="5">
        <f>'Рейтинговая таблица организаций'!AY31</f>
        <v>600</v>
      </c>
      <c r="AG31" s="5">
        <f>ROUND('Рейтинговая таблица организаций'!AZ31*100/AH31,0)</f>
        <v>100</v>
      </c>
      <c r="AH31" s="5">
        <f>'Рейтинговая таблица организаций'!BA31</f>
        <v>600</v>
      </c>
    </row>
    <row r="32" spans="1:34">
      <c r="A32" s="16">
        <f>'Рейтинговая таблица организаций'!A32</f>
        <v>29</v>
      </c>
      <c r="B32" s="16" t="str">
        <f>'бланки '!C34</f>
        <v>Муниципальное автономное общеобразовательное учреждение гимназия № 55 им. Е.Г. Вёрсткиной г. Томска</v>
      </c>
      <c r="C32" s="4">
        <f>'бланки '!E34+'бланки '!F34</f>
        <v>1677</v>
      </c>
      <c r="D32" s="16">
        <f>'Рейтинговая таблица организаций'!C32</f>
        <v>600</v>
      </c>
      <c r="E32" s="8">
        <f t="shared" si="1"/>
        <v>0.35778175313059035</v>
      </c>
      <c r="F32" s="24">
        <f>анкеты!I30</f>
        <v>168</v>
      </c>
      <c r="G32" s="5">
        <f>ROUND('Рейтинговая таблица организаций'!D32*100/H32,0)</f>
        <v>100</v>
      </c>
      <c r="H32" s="5">
        <f>'Рейтинговая таблица организаций'!E32</f>
        <v>14</v>
      </c>
      <c r="I32" s="5">
        <f>ROUND('Рейтинговая таблица организаций'!F32*100/J32,0)</f>
        <v>100</v>
      </c>
      <c r="J32" s="5">
        <f>'Рейтинговая таблица организаций'!G32</f>
        <v>60</v>
      </c>
      <c r="K32" s="5">
        <f>'Рейтинговая таблица организаций'!H32</f>
        <v>4</v>
      </c>
      <c r="L32" s="5">
        <f>ROUND('Рейтинговая таблица организаций'!I32*100/M32,0)</f>
        <v>100</v>
      </c>
      <c r="M32" s="5">
        <f>'Рейтинговая таблица организаций'!J32</f>
        <v>600</v>
      </c>
      <c r="N32" s="5">
        <f>ROUND('Рейтинговая таблица организаций'!K32*100/O32,0)</f>
        <v>100</v>
      </c>
      <c r="O32" s="5">
        <f>'Рейтинговая таблица организаций'!L32</f>
        <v>600</v>
      </c>
      <c r="P32" s="5">
        <f>'Рейтинговая таблица организаций'!U32</f>
        <v>5</v>
      </c>
      <c r="Q32" s="5">
        <f>'Рейтинговая таблица организаций'!X32</f>
        <v>600</v>
      </c>
      <c r="R32" s="5">
        <f>'Рейтинговая таблица организаций'!Y32</f>
        <v>600</v>
      </c>
      <c r="S32" s="5">
        <f>'Рейтинговая таблица организаций'!AD32</f>
        <v>1</v>
      </c>
      <c r="T32" s="5">
        <f>'Рейтинговая таблица организаций'!AE32</f>
        <v>4</v>
      </c>
      <c r="U32" s="5">
        <f>'Рейтинговая таблица организаций'!AF32</f>
        <v>168</v>
      </c>
      <c r="V32" s="5">
        <f>'Рейтинговая таблица организаций'!AG32</f>
        <v>168</v>
      </c>
      <c r="W32" s="5">
        <f>ROUND('Рейтинговая таблица организаций'!AL32*100/X32,0)</f>
        <v>100</v>
      </c>
      <c r="X32" s="5">
        <f>'Рейтинговая таблица организаций'!AM32</f>
        <v>600</v>
      </c>
      <c r="Y32" s="5">
        <f>ROUND('Рейтинговая таблица организаций'!AN32*100/Z32,0)</f>
        <v>100</v>
      </c>
      <c r="Z32" s="5">
        <f>'Рейтинговая таблица организаций'!AO32</f>
        <v>600</v>
      </c>
      <c r="AA32" s="5">
        <f>ROUND('Рейтинговая таблица организаций'!AP32*100/AB32,0)</f>
        <v>100</v>
      </c>
      <c r="AB32" s="5">
        <f>'Рейтинговая таблица организаций'!AQ32</f>
        <v>600</v>
      </c>
      <c r="AC32" s="5">
        <f>ROUND('Рейтинговая таблица организаций'!AV32*100/AD32,0)</f>
        <v>100</v>
      </c>
      <c r="AD32" s="5">
        <f>'Рейтинговая таблица организаций'!AW32</f>
        <v>600</v>
      </c>
      <c r="AE32" s="5">
        <f>ROUND('Рейтинговая таблица организаций'!AX32*100/AF32,0)</f>
        <v>100</v>
      </c>
      <c r="AF32" s="5">
        <f>'Рейтинговая таблица организаций'!AY32</f>
        <v>600</v>
      </c>
      <c r="AG32" s="5">
        <f>ROUND('Рейтинговая таблица организаций'!AZ32*100/AH32,0)</f>
        <v>100</v>
      </c>
      <c r="AH32" s="5">
        <f>'Рейтинговая таблица организаций'!BA32</f>
        <v>600</v>
      </c>
    </row>
    <row r="33" spans="1:34">
      <c r="A33" s="16">
        <f>'Рейтинговая таблица организаций'!A33</f>
        <v>30</v>
      </c>
      <c r="B33" s="16" t="str">
        <f>'бланки '!C35</f>
        <v>Муниципальное автономное общеобразовательное учреждение средняя общеобразовательная школа № 12 г. Томска</v>
      </c>
      <c r="C33" s="4">
        <f>'бланки '!E35+'бланки '!F35</f>
        <v>786</v>
      </c>
      <c r="D33" s="16">
        <f>'Рейтинговая таблица организаций'!C33</f>
        <v>315</v>
      </c>
      <c r="E33" s="8">
        <f t="shared" si="1"/>
        <v>0.40076335877862596</v>
      </c>
      <c r="F33" s="24">
        <f>анкеты!I31</f>
        <v>79</v>
      </c>
      <c r="G33" s="5">
        <f>ROUND('Рейтинговая таблица организаций'!D33*100/H33,0)</f>
        <v>100</v>
      </c>
      <c r="H33" s="5">
        <f>'Рейтинговая таблица организаций'!E33</f>
        <v>14</v>
      </c>
      <c r="I33" s="5">
        <f>ROUND('Рейтинговая таблица организаций'!F33*100/J33,0)</f>
        <v>100</v>
      </c>
      <c r="J33" s="5">
        <f>'Рейтинговая таблица организаций'!G33</f>
        <v>60</v>
      </c>
      <c r="K33" s="5">
        <f>'Рейтинговая таблица организаций'!H33</f>
        <v>4</v>
      </c>
      <c r="L33" s="5">
        <f>ROUND('Рейтинговая таблица организаций'!I33*100/M33,0)</f>
        <v>100</v>
      </c>
      <c r="M33" s="5">
        <f>'Рейтинговая таблица организаций'!J33</f>
        <v>315</v>
      </c>
      <c r="N33" s="5">
        <f>ROUND('Рейтинговая таблица организаций'!K33*100/O33,0)</f>
        <v>100</v>
      </c>
      <c r="O33" s="5">
        <f>'Рейтинговая таблица организаций'!L33</f>
        <v>315</v>
      </c>
      <c r="P33" s="5">
        <f>'Рейтинговая таблица организаций'!U33</f>
        <v>5</v>
      </c>
      <c r="Q33" s="5">
        <f>'Рейтинговая таблица организаций'!X33</f>
        <v>315</v>
      </c>
      <c r="R33" s="5">
        <f>'Рейтинговая таблица организаций'!Y33</f>
        <v>315</v>
      </c>
      <c r="S33" s="5">
        <f>'Рейтинговая таблица организаций'!AD33</f>
        <v>1</v>
      </c>
      <c r="T33" s="5">
        <f>'Рейтинговая таблица организаций'!AE33</f>
        <v>4</v>
      </c>
      <c r="U33" s="5">
        <f>'Рейтинговая таблица организаций'!AF33</f>
        <v>79</v>
      </c>
      <c r="V33" s="5">
        <f>'Рейтинговая таблица организаций'!AG33</f>
        <v>79</v>
      </c>
      <c r="W33" s="5">
        <f>ROUND('Рейтинговая таблица организаций'!AL33*100/X33,0)</f>
        <v>100</v>
      </c>
      <c r="X33" s="5">
        <f>'Рейтинговая таблица организаций'!AM33</f>
        <v>315</v>
      </c>
      <c r="Y33" s="5">
        <f>ROUND('Рейтинговая таблица организаций'!AN33*100/Z33,0)</f>
        <v>100</v>
      </c>
      <c r="Z33" s="5">
        <f>'Рейтинговая таблица организаций'!AO33</f>
        <v>315</v>
      </c>
      <c r="AA33" s="5">
        <f>ROUND('Рейтинговая таблица организаций'!AP33*100/AB33,0)</f>
        <v>100</v>
      </c>
      <c r="AB33" s="5">
        <f>'Рейтинговая таблица организаций'!AQ33</f>
        <v>315</v>
      </c>
      <c r="AC33" s="5">
        <f>ROUND('Рейтинговая таблица организаций'!AV33*100/AD33,0)</f>
        <v>100</v>
      </c>
      <c r="AD33" s="5">
        <f>'Рейтинговая таблица организаций'!AW33</f>
        <v>315</v>
      </c>
      <c r="AE33" s="5">
        <f>ROUND('Рейтинговая таблица организаций'!AX33*100/AF33,0)</f>
        <v>100</v>
      </c>
      <c r="AF33" s="5">
        <f>'Рейтинговая таблица организаций'!AY33</f>
        <v>315</v>
      </c>
      <c r="AG33" s="5">
        <f>ROUND('Рейтинговая таблица организаций'!AZ33*100/AH33,0)</f>
        <v>100</v>
      </c>
      <c r="AH33" s="5">
        <f>'Рейтинговая таблица организаций'!BA33</f>
        <v>315</v>
      </c>
    </row>
    <row r="34" spans="1:34">
      <c r="A34" s="16">
        <f>'Рейтинговая таблица организаций'!A34</f>
        <v>31</v>
      </c>
      <c r="B34" s="16" t="str">
        <f>'бланки '!C36</f>
        <v>Муниципальное автономное общеобразовательное учреждение средняя общеобразовательная школа № 33 г.Томска</v>
      </c>
      <c r="C34" s="4">
        <f>'бланки '!E36+'бланки '!F36</f>
        <v>625</v>
      </c>
      <c r="D34" s="16">
        <f>'Рейтинговая таблица организаций'!C34</f>
        <v>250</v>
      </c>
      <c r="E34" s="8">
        <f t="shared" si="1"/>
        <v>0.4</v>
      </c>
      <c r="F34" s="24">
        <f>анкеты!I32</f>
        <v>63</v>
      </c>
      <c r="G34" s="5">
        <f>ROUND('Рейтинговая таблица организаций'!D34*100/H34,0)</f>
        <v>100</v>
      </c>
      <c r="H34" s="5">
        <f>'Рейтинговая таблица организаций'!E34</f>
        <v>14</v>
      </c>
      <c r="I34" s="5">
        <f>ROUND('Рейтинговая таблица организаций'!F34*100/J34,0)</f>
        <v>100</v>
      </c>
      <c r="J34" s="5">
        <f>'Рейтинговая таблица организаций'!G34</f>
        <v>60</v>
      </c>
      <c r="K34" s="5">
        <f>'Рейтинговая таблица организаций'!H34</f>
        <v>4</v>
      </c>
      <c r="L34" s="5">
        <f>ROUND('Рейтинговая таблица организаций'!I34*100/M34,0)</f>
        <v>100</v>
      </c>
      <c r="M34" s="5">
        <f>'Рейтинговая таблица организаций'!J34</f>
        <v>250</v>
      </c>
      <c r="N34" s="5">
        <f>ROUND('Рейтинговая таблица организаций'!K34*100/O34,0)</f>
        <v>100</v>
      </c>
      <c r="O34" s="5">
        <f>'Рейтинговая таблица организаций'!L34</f>
        <v>250</v>
      </c>
      <c r="P34" s="5">
        <f>'Рейтинговая таблица организаций'!U34</f>
        <v>5</v>
      </c>
      <c r="Q34" s="5">
        <f>'Рейтинговая таблица организаций'!X34</f>
        <v>250</v>
      </c>
      <c r="R34" s="5">
        <f>'Рейтинговая таблица организаций'!Y34</f>
        <v>250</v>
      </c>
      <c r="S34" s="5">
        <f>'Рейтинговая таблица организаций'!AD34</f>
        <v>0</v>
      </c>
      <c r="T34" s="5">
        <f>'Рейтинговая таблица организаций'!AE34</f>
        <v>4</v>
      </c>
      <c r="U34" s="5">
        <f>'Рейтинговая таблица организаций'!AF34</f>
        <v>63</v>
      </c>
      <c r="V34" s="5">
        <f>'Рейтинговая таблица организаций'!AG34</f>
        <v>63</v>
      </c>
      <c r="W34" s="5">
        <f>ROUND('Рейтинговая таблица организаций'!AL34*100/X34,0)</f>
        <v>100</v>
      </c>
      <c r="X34" s="5">
        <f>'Рейтинговая таблица организаций'!AM34</f>
        <v>250</v>
      </c>
      <c r="Y34" s="5">
        <f>ROUND('Рейтинговая таблица организаций'!AN34*100/Z34,0)</f>
        <v>100</v>
      </c>
      <c r="Z34" s="5">
        <f>'Рейтинговая таблица организаций'!AO34</f>
        <v>250</v>
      </c>
      <c r="AA34" s="5">
        <f>ROUND('Рейтинговая таблица организаций'!AP34*100/AB34,0)</f>
        <v>100</v>
      </c>
      <c r="AB34" s="5">
        <f>'Рейтинговая таблица организаций'!AQ34</f>
        <v>250</v>
      </c>
      <c r="AC34" s="5">
        <f>ROUND('Рейтинговая таблица организаций'!AV34*100/AD34,0)</f>
        <v>100</v>
      </c>
      <c r="AD34" s="5">
        <f>'Рейтинговая таблица организаций'!AW34</f>
        <v>250</v>
      </c>
      <c r="AE34" s="5">
        <f>ROUND('Рейтинговая таблица организаций'!AX34*100/AF34,0)</f>
        <v>100</v>
      </c>
      <c r="AF34" s="5">
        <f>'Рейтинговая таблица организаций'!AY34</f>
        <v>250</v>
      </c>
      <c r="AG34" s="5">
        <f>ROUND('Рейтинговая таблица организаций'!AZ34*100/AH34,0)</f>
        <v>100</v>
      </c>
      <c r="AH34" s="5">
        <f>'Рейтинговая таблица организаций'!BA34</f>
        <v>250</v>
      </c>
    </row>
    <row r="35" spans="1:34">
      <c r="A35" s="16">
        <f>'Рейтинговая таблица организаций'!A35</f>
        <v>32</v>
      </c>
      <c r="B35" s="16" t="str">
        <f>'бланки '!C37</f>
        <v>Муниципальное автономное общеобразовательное учреждение средняя общеобразовательная школа № 28 г. Томска</v>
      </c>
      <c r="C35" s="4">
        <f>'бланки '!E37+'бланки '!F37</f>
        <v>1109</v>
      </c>
      <c r="D35" s="16">
        <f>'Рейтинговая таблица организаций'!C35</f>
        <v>444</v>
      </c>
      <c r="E35" s="8">
        <f t="shared" si="1"/>
        <v>0.40036068530207392</v>
      </c>
      <c r="F35" s="24">
        <f>анкеты!I33</f>
        <v>111</v>
      </c>
      <c r="G35" s="5">
        <f>ROUND('Рейтинговая таблица организаций'!D35*100/H35,0)</f>
        <v>100</v>
      </c>
      <c r="H35" s="5">
        <f>'Рейтинговая таблица организаций'!E35</f>
        <v>14</v>
      </c>
      <c r="I35" s="5">
        <f>ROUND('Рейтинговая таблица организаций'!F35*100/J35,0)</f>
        <v>100</v>
      </c>
      <c r="J35" s="5">
        <f>'Рейтинговая таблица организаций'!G35</f>
        <v>60</v>
      </c>
      <c r="K35" s="5">
        <f>'Рейтинговая таблица организаций'!H35</f>
        <v>4</v>
      </c>
      <c r="L35" s="5">
        <f>ROUND('Рейтинговая таблица организаций'!I35*100/M35,0)</f>
        <v>100</v>
      </c>
      <c r="M35" s="5">
        <f>'Рейтинговая таблица организаций'!J35</f>
        <v>444</v>
      </c>
      <c r="N35" s="5">
        <f>ROUND('Рейтинговая таблица организаций'!K35*100/O35,0)</f>
        <v>100</v>
      </c>
      <c r="O35" s="5">
        <f>'Рейтинговая таблица организаций'!L35</f>
        <v>444</v>
      </c>
      <c r="P35" s="5">
        <f>'Рейтинговая таблица организаций'!U35</f>
        <v>5</v>
      </c>
      <c r="Q35" s="5">
        <f>'Рейтинговая таблица организаций'!X35</f>
        <v>444</v>
      </c>
      <c r="R35" s="5">
        <f>'Рейтинговая таблица организаций'!Y35</f>
        <v>444</v>
      </c>
      <c r="S35" s="5">
        <f>'Рейтинговая таблица организаций'!AD35</f>
        <v>4</v>
      </c>
      <c r="T35" s="5">
        <f>'Рейтинговая таблица организаций'!AE35</f>
        <v>4</v>
      </c>
      <c r="U35" s="5">
        <f>'Рейтинговая таблица организаций'!AF35</f>
        <v>111</v>
      </c>
      <c r="V35" s="5">
        <f>'Рейтинговая таблица организаций'!AG35</f>
        <v>111</v>
      </c>
      <c r="W35" s="5">
        <f>ROUND('Рейтинговая таблица организаций'!AL35*100/X35,0)</f>
        <v>100</v>
      </c>
      <c r="X35" s="5">
        <f>'Рейтинговая таблица организаций'!AM35</f>
        <v>444</v>
      </c>
      <c r="Y35" s="5">
        <f>ROUND('Рейтинговая таблица организаций'!AN35*100/Z35,0)</f>
        <v>100</v>
      </c>
      <c r="Z35" s="5">
        <f>'Рейтинговая таблица организаций'!AO35</f>
        <v>444</v>
      </c>
      <c r="AA35" s="5">
        <f>ROUND('Рейтинговая таблица организаций'!AP35*100/AB35,0)</f>
        <v>100</v>
      </c>
      <c r="AB35" s="5">
        <f>'Рейтинговая таблица организаций'!AQ35</f>
        <v>444</v>
      </c>
      <c r="AC35" s="5">
        <f>ROUND('Рейтинговая таблица организаций'!AV35*100/AD35,0)</f>
        <v>100</v>
      </c>
      <c r="AD35" s="5">
        <f>'Рейтинговая таблица организаций'!AW35</f>
        <v>444</v>
      </c>
      <c r="AE35" s="5">
        <f>ROUND('Рейтинговая таблица организаций'!AX35*100/AF35,0)</f>
        <v>100</v>
      </c>
      <c r="AF35" s="5">
        <f>'Рейтинговая таблица организаций'!AY35</f>
        <v>444</v>
      </c>
      <c r="AG35" s="5">
        <f>ROUND('Рейтинговая таблица организаций'!AZ35*100/AH35,0)</f>
        <v>100</v>
      </c>
      <c r="AH35" s="5">
        <f>'Рейтинговая таблица организаций'!BA35</f>
        <v>444</v>
      </c>
    </row>
    <row r="36" spans="1:34">
      <c r="A36" s="16">
        <f>'Рейтинговая таблица организаций'!A36</f>
        <v>33</v>
      </c>
      <c r="B36" s="16" t="str">
        <f>'бланки '!C38</f>
        <v>Муниципальное автономное общеобразовательное учреждение средняя общеобразовательная школа № 2 г. Томска</v>
      </c>
      <c r="C36" s="4">
        <f>'бланки '!E38+'бланки '!F38</f>
        <v>609</v>
      </c>
      <c r="D36" s="16">
        <f>'Рейтинговая таблица организаций'!C36</f>
        <v>244</v>
      </c>
      <c r="E36" s="8">
        <f t="shared" si="1"/>
        <v>0.40065681444991791</v>
      </c>
      <c r="F36" s="24">
        <f>анкеты!I34</f>
        <v>61</v>
      </c>
      <c r="G36" s="5">
        <f>ROUND('Рейтинговая таблица организаций'!D36*100/H36,0)</f>
        <v>100</v>
      </c>
      <c r="H36" s="5">
        <f>'Рейтинговая таблица организаций'!E36</f>
        <v>14</v>
      </c>
      <c r="I36" s="5">
        <f>ROUND('Рейтинговая таблица организаций'!F36*100/J36,0)</f>
        <v>100</v>
      </c>
      <c r="J36" s="5">
        <f>'Рейтинговая таблица организаций'!G36</f>
        <v>60</v>
      </c>
      <c r="K36" s="5">
        <f>'Рейтинговая таблица организаций'!H36</f>
        <v>4</v>
      </c>
      <c r="L36" s="5">
        <f>ROUND('Рейтинговая таблица организаций'!I36*100/M36,0)</f>
        <v>100</v>
      </c>
      <c r="M36" s="5">
        <f>'Рейтинговая таблица организаций'!J36</f>
        <v>244</v>
      </c>
      <c r="N36" s="5">
        <f>ROUND('Рейтинговая таблица организаций'!K36*100/O36,0)</f>
        <v>100</v>
      </c>
      <c r="O36" s="5">
        <f>'Рейтинговая таблица организаций'!L36</f>
        <v>244</v>
      </c>
      <c r="P36" s="5">
        <f>'Рейтинговая таблица организаций'!U36</f>
        <v>5</v>
      </c>
      <c r="Q36" s="5">
        <f>'Рейтинговая таблица организаций'!X36</f>
        <v>244</v>
      </c>
      <c r="R36" s="5">
        <f>'Рейтинговая таблица организаций'!Y36</f>
        <v>244</v>
      </c>
      <c r="S36" s="5">
        <f>'Рейтинговая таблица организаций'!AD36</f>
        <v>0</v>
      </c>
      <c r="T36" s="5">
        <f>'Рейтинговая таблица организаций'!AE36</f>
        <v>3</v>
      </c>
      <c r="U36" s="5">
        <f>'Рейтинговая таблица организаций'!AF36</f>
        <v>61</v>
      </c>
      <c r="V36" s="5">
        <f>'Рейтинговая таблица организаций'!AG36</f>
        <v>61</v>
      </c>
      <c r="W36" s="5">
        <f>ROUND('Рейтинговая таблица организаций'!AL36*100/X36,0)</f>
        <v>100</v>
      </c>
      <c r="X36" s="5">
        <f>'Рейтинговая таблица организаций'!AM36</f>
        <v>244</v>
      </c>
      <c r="Y36" s="5">
        <f>ROUND('Рейтинговая таблица организаций'!AN36*100/Z36,0)</f>
        <v>100</v>
      </c>
      <c r="Z36" s="5">
        <f>'Рейтинговая таблица организаций'!AO36</f>
        <v>244</v>
      </c>
      <c r="AA36" s="5">
        <f>ROUND('Рейтинговая таблица организаций'!AP36*100/AB36,0)</f>
        <v>100</v>
      </c>
      <c r="AB36" s="5">
        <f>'Рейтинговая таблица организаций'!AQ36</f>
        <v>244</v>
      </c>
      <c r="AC36" s="5">
        <f>ROUND('Рейтинговая таблица организаций'!AV36*100/AD36,0)</f>
        <v>100</v>
      </c>
      <c r="AD36" s="5">
        <f>'Рейтинговая таблица организаций'!AW36</f>
        <v>244</v>
      </c>
      <c r="AE36" s="5">
        <f>ROUND('Рейтинговая таблица организаций'!AX36*100/AF36,0)</f>
        <v>100</v>
      </c>
      <c r="AF36" s="5">
        <f>'Рейтинговая таблица организаций'!AY36</f>
        <v>244</v>
      </c>
      <c r="AG36" s="5">
        <f>ROUND('Рейтинговая таблица организаций'!AZ36*100/AH36,0)</f>
        <v>100</v>
      </c>
      <c r="AH36" s="5">
        <f>'Рейтинговая таблица организаций'!BA36</f>
        <v>244</v>
      </c>
    </row>
    <row r="37" spans="1:34">
      <c r="A37" s="16">
        <f>'Рейтинговая таблица организаций'!A37</f>
        <v>34</v>
      </c>
      <c r="B37" s="16" t="str">
        <f>'бланки '!C39</f>
        <v>Муниципальное автономное общеобразовательное учреждение гимназия № 6 г. Томска</v>
      </c>
      <c r="C37" s="4">
        <f>'бланки '!E39+'бланки '!F39</f>
        <v>975</v>
      </c>
      <c r="D37" s="16">
        <f>'Рейтинговая таблица организаций'!C37</f>
        <v>390</v>
      </c>
      <c r="E37" s="8">
        <f t="shared" si="1"/>
        <v>0.4</v>
      </c>
      <c r="F37" s="24">
        <f>анкеты!I35</f>
        <v>98</v>
      </c>
      <c r="G37" s="5">
        <f>ROUND('Рейтинговая таблица организаций'!D37*100/H37,0)</f>
        <v>100</v>
      </c>
      <c r="H37" s="5">
        <f>'Рейтинговая таблица организаций'!E37</f>
        <v>14</v>
      </c>
      <c r="I37" s="5">
        <f>ROUND('Рейтинговая таблица организаций'!F37*100/J37,0)</f>
        <v>100</v>
      </c>
      <c r="J37" s="5">
        <f>'Рейтинговая таблица организаций'!G37</f>
        <v>60</v>
      </c>
      <c r="K37" s="5">
        <f>'Рейтинговая таблица организаций'!H37</f>
        <v>4</v>
      </c>
      <c r="L37" s="5">
        <f>ROUND('Рейтинговая таблица организаций'!I37*100/M37,0)</f>
        <v>100</v>
      </c>
      <c r="M37" s="5">
        <f>'Рейтинговая таблица организаций'!J37</f>
        <v>390</v>
      </c>
      <c r="N37" s="5">
        <f>ROUND('Рейтинговая таблица организаций'!K37*100/O37,0)</f>
        <v>100</v>
      </c>
      <c r="O37" s="5">
        <f>'Рейтинговая таблица организаций'!L37</f>
        <v>390</v>
      </c>
      <c r="P37" s="5">
        <f>'Рейтинговая таблица организаций'!U37</f>
        <v>5</v>
      </c>
      <c r="Q37" s="5">
        <f>'Рейтинговая таблица организаций'!X37</f>
        <v>390</v>
      </c>
      <c r="R37" s="5">
        <f>'Рейтинговая таблица организаций'!Y37</f>
        <v>390</v>
      </c>
      <c r="S37" s="5">
        <f>'Рейтинговая таблица организаций'!AD37</f>
        <v>1</v>
      </c>
      <c r="T37" s="5">
        <f>'Рейтинговая таблица организаций'!AE37</f>
        <v>5</v>
      </c>
      <c r="U37" s="5">
        <f>'Рейтинговая таблица организаций'!AF37</f>
        <v>98</v>
      </c>
      <c r="V37" s="5">
        <f>'Рейтинговая таблица организаций'!AG37</f>
        <v>98</v>
      </c>
      <c r="W37" s="5">
        <f>ROUND('Рейтинговая таблица организаций'!AL37*100/X37,0)</f>
        <v>100</v>
      </c>
      <c r="X37" s="5">
        <f>'Рейтинговая таблица организаций'!AM37</f>
        <v>390</v>
      </c>
      <c r="Y37" s="5">
        <f>ROUND('Рейтинговая таблица организаций'!AN37*100/Z37,0)</f>
        <v>100</v>
      </c>
      <c r="Z37" s="5">
        <f>'Рейтинговая таблица организаций'!AO37</f>
        <v>390</v>
      </c>
      <c r="AA37" s="5">
        <f>ROUND('Рейтинговая таблица организаций'!AP37*100/AB37,0)</f>
        <v>100</v>
      </c>
      <c r="AB37" s="5">
        <f>'Рейтинговая таблица организаций'!AQ37</f>
        <v>390</v>
      </c>
      <c r="AC37" s="5">
        <f>ROUND('Рейтинговая таблица организаций'!AV37*100/AD37,0)</f>
        <v>100</v>
      </c>
      <c r="AD37" s="5">
        <f>'Рейтинговая таблица организаций'!AW37</f>
        <v>390</v>
      </c>
      <c r="AE37" s="5">
        <f>ROUND('Рейтинговая таблица организаций'!AX37*100/AF37,0)</f>
        <v>100</v>
      </c>
      <c r="AF37" s="5">
        <f>'Рейтинговая таблица организаций'!AY37</f>
        <v>390</v>
      </c>
      <c r="AG37" s="5">
        <f>ROUND('Рейтинговая таблица организаций'!AZ37*100/AH37,0)</f>
        <v>100</v>
      </c>
      <c r="AH37" s="5">
        <f>'Рейтинговая таблица организаций'!BA37</f>
        <v>390</v>
      </c>
    </row>
    <row r="38" spans="1:34">
      <c r="A38" s="16">
        <f>'Рейтинговая таблица организаций'!A38</f>
        <v>35</v>
      </c>
      <c r="B38" s="16" t="str">
        <f>'бланки '!C40</f>
        <v>Муниципальное бюджетное общеобразовательное учреждение общеобразовательная школа-интернат № 1 основного общего образования г. Томска</v>
      </c>
      <c r="C38" s="4">
        <f>'бланки '!E40+'бланки '!F40</f>
        <v>248</v>
      </c>
      <c r="D38" s="16">
        <f>'Рейтинговая таблица организаций'!C38</f>
        <v>100</v>
      </c>
      <c r="E38" s="8">
        <f t="shared" si="1"/>
        <v>0.40322580645161288</v>
      </c>
      <c r="F38" s="24">
        <f>анкеты!I36</f>
        <v>25</v>
      </c>
      <c r="G38" s="5">
        <f>ROUND('Рейтинговая таблица организаций'!D38*100/H38,0)</f>
        <v>100</v>
      </c>
      <c r="H38" s="5">
        <f>'Рейтинговая таблица организаций'!E38</f>
        <v>14</v>
      </c>
      <c r="I38" s="5">
        <f>ROUND('Рейтинговая таблица организаций'!F38*100/J38,0)</f>
        <v>100</v>
      </c>
      <c r="J38" s="5">
        <f>'Рейтинговая таблица организаций'!G38</f>
        <v>60</v>
      </c>
      <c r="K38" s="5">
        <f>'Рейтинговая таблица организаций'!H38</f>
        <v>4</v>
      </c>
      <c r="L38" s="5">
        <f>ROUND('Рейтинговая таблица организаций'!I38*100/M38,0)</f>
        <v>100</v>
      </c>
      <c r="M38" s="5">
        <f>'Рейтинговая таблица организаций'!J38</f>
        <v>100</v>
      </c>
      <c r="N38" s="5">
        <f>ROUND('Рейтинговая таблица организаций'!K38*100/O38,0)</f>
        <v>100</v>
      </c>
      <c r="O38" s="5">
        <f>'Рейтинговая таблица организаций'!L38</f>
        <v>100</v>
      </c>
      <c r="P38" s="5">
        <f>'Рейтинговая таблица организаций'!U38</f>
        <v>5</v>
      </c>
      <c r="Q38" s="5">
        <f>'Рейтинговая таблица организаций'!X38</f>
        <v>100</v>
      </c>
      <c r="R38" s="5">
        <f>'Рейтинговая таблица организаций'!Y38</f>
        <v>100</v>
      </c>
      <c r="S38" s="5">
        <f>'Рейтинговая таблица организаций'!AD38</f>
        <v>2</v>
      </c>
      <c r="T38" s="5">
        <f>'Рейтинговая таблица организаций'!AE38</f>
        <v>3</v>
      </c>
      <c r="U38" s="5">
        <f>'Рейтинговая таблица организаций'!AF38</f>
        <v>25</v>
      </c>
      <c r="V38" s="5">
        <f>'Рейтинговая таблица организаций'!AG38</f>
        <v>25</v>
      </c>
      <c r="W38" s="5">
        <f>ROUND('Рейтинговая таблица организаций'!AL38*100/X38,0)</f>
        <v>100</v>
      </c>
      <c r="X38" s="5">
        <f>'Рейтинговая таблица организаций'!AM38</f>
        <v>100</v>
      </c>
      <c r="Y38" s="5">
        <f>ROUND('Рейтинговая таблица организаций'!AN38*100/Z38,0)</f>
        <v>100</v>
      </c>
      <c r="Z38" s="5">
        <f>'Рейтинговая таблица организаций'!AO38</f>
        <v>100</v>
      </c>
      <c r="AA38" s="5">
        <f>ROUND('Рейтинговая таблица организаций'!AP38*100/AB38,0)</f>
        <v>100</v>
      </c>
      <c r="AB38" s="5">
        <f>'Рейтинговая таблица организаций'!AQ38</f>
        <v>100</v>
      </c>
      <c r="AC38" s="5">
        <f>ROUND('Рейтинговая таблица организаций'!AV38*100/AD38,0)</f>
        <v>100</v>
      </c>
      <c r="AD38" s="5">
        <f>'Рейтинговая таблица организаций'!AW38</f>
        <v>100</v>
      </c>
      <c r="AE38" s="5">
        <f>ROUND('Рейтинговая таблица организаций'!AX38*100/AF38,0)</f>
        <v>100</v>
      </c>
      <c r="AF38" s="5">
        <f>'Рейтинговая таблица организаций'!AY38</f>
        <v>100</v>
      </c>
      <c r="AG38" s="5">
        <f>ROUND('Рейтинговая таблица организаций'!AZ38*100/AH38,0)</f>
        <v>100</v>
      </c>
      <c r="AH38" s="5">
        <f>'Рейтинговая таблица организаций'!BA38</f>
        <v>100</v>
      </c>
    </row>
    <row r="39" spans="1:34">
      <c r="A39" s="16">
        <f>'Рейтинговая таблица организаций'!A39</f>
        <v>36</v>
      </c>
      <c r="B39" s="16" t="str">
        <f>'бланки '!C41</f>
        <v>Муниципальное автономное общеобразовательное учреждение средняя общеобразовательная школа № 4 имени И.С. Черных г. Томска</v>
      </c>
      <c r="C39" s="4">
        <f>'бланки '!E41+'бланки '!F41</f>
        <v>2160</v>
      </c>
      <c r="D39" s="16">
        <f>'Рейтинговая таблица организаций'!C39</f>
        <v>600</v>
      </c>
      <c r="E39" s="8">
        <f t="shared" si="1"/>
        <v>0.27777777777777779</v>
      </c>
      <c r="F39" s="24">
        <f>анкеты!I37</f>
        <v>216</v>
      </c>
      <c r="G39" s="5">
        <f>ROUND('Рейтинговая таблица организаций'!D39*100/H39,0)</f>
        <v>100</v>
      </c>
      <c r="H39" s="5">
        <f>'Рейтинговая таблица организаций'!E39</f>
        <v>14</v>
      </c>
      <c r="I39" s="5">
        <f>ROUND('Рейтинговая таблица организаций'!F39*100/J39,0)</f>
        <v>100</v>
      </c>
      <c r="J39" s="5">
        <f>'Рейтинговая таблица организаций'!G39</f>
        <v>60</v>
      </c>
      <c r="K39" s="5">
        <f>'Рейтинговая таблица организаций'!H39</f>
        <v>4</v>
      </c>
      <c r="L39" s="5">
        <f>ROUND('Рейтинговая таблица организаций'!I39*100/M39,0)</f>
        <v>100</v>
      </c>
      <c r="M39" s="5">
        <f>'Рейтинговая таблица организаций'!J39</f>
        <v>600</v>
      </c>
      <c r="N39" s="5">
        <f>ROUND('Рейтинговая таблица организаций'!K39*100/O39,0)</f>
        <v>100</v>
      </c>
      <c r="O39" s="5">
        <f>'Рейтинговая таблица организаций'!L39</f>
        <v>600</v>
      </c>
      <c r="P39" s="5">
        <f>'Рейтинговая таблица организаций'!U39</f>
        <v>5</v>
      </c>
      <c r="Q39" s="5">
        <f>'Рейтинговая таблица организаций'!X39</f>
        <v>600</v>
      </c>
      <c r="R39" s="5">
        <f>'Рейтинговая таблица организаций'!Y39</f>
        <v>600</v>
      </c>
      <c r="S39" s="5">
        <f>'Рейтинговая таблица организаций'!AD39</f>
        <v>0</v>
      </c>
      <c r="T39" s="5">
        <f>'Рейтинговая таблица организаций'!AE39</f>
        <v>3</v>
      </c>
      <c r="U39" s="5">
        <f>'Рейтинговая таблица организаций'!AF39</f>
        <v>216</v>
      </c>
      <c r="V39" s="5">
        <f>'Рейтинговая таблица организаций'!AG39</f>
        <v>216</v>
      </c>
      <c r="W39" s="5">
        <f>ROUND('Рейтинговая таблица организаций'!AL39*100/X39,0)</f>
        <v>100</v>
      </c>
      <c r="X39" s="5">
        <f>'Рейтинговая таблица организаций'!AM39</f>
        <v>600</v>
      </c>
      <c r="Y39" s="5">
        <f>ROUND('Рейтинговая таблица организаций'!AN39*100/Z39,0)</f>
        <v>100</v>
      </c>
      <c r="Z39" s="5">
        <f>'Рейтинговая таблица организаций'!AO39</f>
        <v>600</v>
      </c>
      <c r="AA39" s="5">
        <f>ROUND('Рейтинговая таблица организаций'!AP39*100/AB39,0)</f>
        <v>100</v>
      </c>
      <c r="AB39" s="5">
        <f>'Рейтинговая таблица организаций'!AQ39</f>
        <v>600</v>
      </c>
      <c r="AC39" s="5">
        <f>ROUND('Рейтинговая таблица организаций'!AV39*100/AD39,0)</f>
        <v>100</v>
      </c>
      <c r="AD39" s="5">
        <f>'Рейтинговая таблица организаций'!AW39</f>
        <v>600</v>
      </c>
      <c r="AE39" s="5">
        <f>ROUND('Рейтинговая таблица организаций'!AX39*100/AF39,0)</f>
        <v>100</v>
      </c>
      <c r="AF39" s="5">
        <f>'Рейтинговая таблица организаций'!AY39</f>
        <v>600</v>
      </c>
      <c r="AG39" s="5">
        <f>ROUND('Рейтинговая таблица организаций'!AZ39*100/AH39,0)</f>
        <v>100</v>
      </c>
      <c r="AH39" s="5">
        <f>'Рейтинговая таблица организаций'!BA39</f>
        <v>600</v>
      </c>
    </row>
    <row r="40" spans="1:34">
      <c r="A40" s="16">
        <f>'Рейтинговая таблица организаций'!A40</f>
        <v>37</v>
      </c>
      <c r="B40" s="16" t="str">
        <f>'бланки '!C42</f>
        <v>Муниципальное автономное общеобразовательное учреждение гимназия № 24 им. М.В. Октябрьской г. Томска</v>
      </c>
      <c r="C40" s="4">
        <f>'бланки '!E42+'бланки '!F42</f>
        <v>926</v>
      </c>
      <c r="D40" s="16">
        <f>'Рейтинговая таблица организаций'!C40</f>
        <v>371</v>
      </c>
      <c r="E40" s="8">
        <f t="shared" si="1"/>
        <v>0.40064794816414689</v>
      </c>
      <c r="F40" s="24">
        <f>анкеты!I38</f>
        <v>93</v>
      </c>
      <c r="G40" s="5">
        <f>ROUND('Рейтинговая таблица организаций'!D40*100/H40,0)</f>
        <v>100</v>
      </c>
      <c r="H40" s="5">
        <f>'Рейтинговая таблица организаций'!E40</f>
        <v>14</v>
      </c>
      <c r="I40" s="5">
        <f>ROUND('Рейтинговая таблица организаций'!F40*100/J40,0)</f>
        <v>100</v>
      </c>
      <c r="J40" s="5">
        <f>'Рейтинговая таблица организаций'!G40</f>
        <v>60</v>
      </c>
      <c r="K40" s="5">
        <f>'Рейтинговая таблица организаций'!H40</f>
        <v>4</v>
      </c>
      <c r="L40" s="5">
        <f>ROUND('Рейтинговая таблица организаций'!I40*100/M40,0)</f>
        <v>100</v>
      </c>
      <c r="M40" s="5">
        <f>'Рейтинговая таблица организаций'!J40</f>
        <v>371</v>
      </c>
      <c r="N40" s="5">
        <f>ROUND('Рейтинговая таблица организаций'!K40*100/O40,0)</f>
        <v>100</v>
      </c>
      <c r="O40" s="5">
        <f>'Рейтинговая таблица организаций'!L40</f>
        <v>371</v>
      </c>
      <c r="P40" s="5">
        <f>'Рейтинговая таблица организаций'!U40</f>
        <v>5</v>
      </c>
      <c r="Q40" s="5">
        <f>'Рейтинговая таблица организаций'!X40</f>
        <v>371</v>
      </c>
      <c r="R40" s="5">
        <f>'Рейтинговая таблица организаций'!Y40</f>
        <v>371</v>
      </c>
      <c r="S40" s="5">
        <f>'Рейтинговая таблица организаций'!AD40</f>
        <v>2</v>
      </c>
      <c r="T40" s="5">
        <f>'Рейтинговая таблица организаций'!AE40</f>
        <v>5</v>
      </c>
      <c r="U40" s="5">
        <f>'Рейтинговая таблица организаций'!AF40</f>
        <v>93</v>
      </c>
      <c r="V40" s="5">
        <f>'Рейтинговая таблица организаций'!AG40</f>
        <v>93</v>
      </c>
      <c r="W40" s="5">
        <f>ROUND('Рейтинговая таблица организаций'!AL40*100/X40,0)</f>
        <v>100</v>
      </c>
      <c r="X40" s="5">
        <f>'Рейтинговая таблица организаций'!AM40</f>
        <v>371</v>
      </c>
      <c r="Y40" s="5">
        <f>ROUND('Рейтинговая таблица организаций'!AN40*100/Z40,0)</f>
        <v>100</v>
      </c>
      <c r="Z40" s="5">
        <f>'Рейтинговая таблица организаций'!AO40</f>
        <v>371</v>
      </c>
      <c r="AA40" s="5">
        <f>ROUND('Рейтинговая таблица организаций'!AP40*100/AB40,0)</f>
        <v>100</v>
      </c>
      <c r="AB40" s="5">
        <f>'Рейтинговая таблица организаций'!AQ40</f>
        <v>371</v>
      </c>
      <c r="AC40" s="5">
        <f>ROUND('Рейтинговая таблица организаций'!AV40*100/AD40,0)</f>
        <v>100</v>
      </c>
      <c r="AD40" s="5">
        <f>'Рейтинговая таблица организаций'!AW40</f>
        <v>371</v>
      </c>
      <c r="AE40" s="5">
        <f>ROUND('Рейтинговая таблица организаций'!AX40*100/AF40,0)</f>
        <v>100</v>
      </c>
      <c r="AF40" s="5">
        <f>'Рейтинговая таблица организаций'!AY40</f>
        <v>371</v>
      </c>
      <c r="AG40" s="5">
        <f>ROUND('Рейтинговая таблица организаций'!AZ40*100/AH40,0)</f>
        <v>100</v>
      </c>
      <c r="AH40" s="5">
        <f>'Рейтинговая таблица организаций'!BA40</f>
        <v>371</v>
      </c>
    </row>
    <row r="41" spans="1:34">
      <c r="A41" s="16">
        <f>'Рейтинговая таблица организаций'!A41</f>
        <v>38</v>
      </c>
      <c r="B41" s="16" t="str">
        <f>'бланки '!C43</f>
        <v>Муниципальное автономное общеобразовательное учреждение средняя общеобразовательная школа № 50 города Томска</v>
      </c>
      <c r="C41" s="4">
        <f>'бланки '!E43+'бланки '!F43</f>
        <v>847</v>
      </c>
      <c r="D41" s="16">
        <f>'Рейтинговая таблица организаций'!C41</f>
        <v>339</v>
      </c>
      <c r="E41" s="8">
        <f t="shared" si="1"/>
        <v>0.40023612750885479</v>
      </c>
      <c r="F41" s="24">
        <f>анкеты!I39</f>
        <v>85</v>
      </c>
      <c r="G41" s="5">
        <f>ROUND('Рейтинговая таблица организаций'!D41*100/H41,0)</f>
        <v>100</v>
      </c>
      <c r="H41" s="5">
        <f>'Рейтинговая таблица организаций'!E41</f>
        <v>14</v>
      </c>
      <c r="I41" s="5">
        <f>ROUND('Рейтинговая таблица организаций'!F41*100/J41,0)</f>
        <v>100</v>
      </c>
      <c r="J41" s="5">
        <f>'Рейтинговая таблица организаций'!G41</f>
        <v>60</v>
      </c>
      <c r="K41" s="5">
        <f>'Рейтинговая таблица организаций'!H41</f>
        <v>4</v>
      </c>
      <c r="L41" s="5">
        <f>ROUND('Рейтинговая таблица организаций'!I41*100/M41,0)</f>
        <v>100</v>
      </c>
      <c r="M41" s="5">
        <f>'Рейтинговая таблица организаций'!J41</f>
        <v>339</v>
      </c>
      <c r="N41" s="5">
        <f>ROUND('Рейтинговая таблица организаций'!K41*100/O41,0)</f>
        <v>100</v>
      </c>
      <c r="O41" s="5">
        <f>'Рейтинговая таблица организаций'!L41</f>
        <v>339</v>
      </c>
      <c r="P41" s="5">
        <f>'Рейтинговая таблица организаций'!U41</f>
        <v>5</v>
      </c>
      <c r="Q41" s="5">
        <f>'Рейтинговая таблица организаций'!X41</f>
        <v>339</v>
      </c>
      <c r="R41" s="5">
        <f>'Рейтинговая таблица организаций'!Y41</f>
        <v>339</v>
      </c>
      <c r="S41" s="5">
        <f>'Рейтинговая таблица организаций'!AD41</f>
        <v>3</v>
      </c>
      <c r="T41" s="5">
        <f>'Рейтинговая таблица организаций'!AE41</f>
        <v>5</v>
      </c>
      <c r="U41" s="5">
        <f>'Рейтинговая таблица организаций'!AF41</f>
        <v>85</v>
      </c>
      <c r="V41" s="5">
        <f>'Рейтинговая таблица организаций'!AG41</f>
        <v>85</v>
      </c>
      <c r="W41" s="5">
        <f>ROUND('Рейтинговая таблица организаций'!AL41*100/X41,0)</f>
        <v>100</v>
      </c>
      <c r="X41" s="5">
        <f>'Рейтинговая таблица организаций'!AM41</f>
        <v>339</v>
      </c>
      <c r="Y41" s="5">
        <f>ROUND('Рейтинговая таблица организаций'!AN41*100/Z41,0)</f>
        <v>100</v>
      </c>
      <c r="Z41" s="5">
        <f>'Рейтинговая таблица организаций'!AO41</f>
        <v>339</v>
      </c>
      <c r="AA41" s="5">
        <f>ROUND('Рейтинговая таблица организаций'!AP41*100/AB41,0)</f>
        <v>100</v>
      </c>
      <c r="AB41" s="5">
        <f>'Рейтинговая таблица организаций'!AQ41</f>
        <v>339</v>
      </c>
      <c r="AC41" s="5">
        <f>ROUND('Рейтинговая таблица организаций'!AV41*100/AD41,0)</f>
        <v>100</v>
      </c>
      <c r="AD41" s="5">
        <f>'Рейтинговая таблица организаций'!AW41</f>
        <v>339</v>
      </c>
      <c r="AE41" s="5">
        <f>ROUND('Рейтинговая таблица организаций'!AX41*100/AF41,0)</f>
        <v>100</v>
      </c>
      <c r="AF41" s="5">
        <f>'Рейтинговая таблица организаций'!AY41</f>
        <v>339</v>
      </c>
      <c r="AG41" s="5">
        <f>ROUND('Рейтинговая таблица организаций'!AZ41*100/AH41,0)</f>
        <v>100</v>
      </c>
      <c r="AH41" s="5">
        <f>'Рейтинговая таблица организаций'!BA41</f>
        <v>339</v>
      </c>
    </row>
    <row r="42" spans="1:34">
      <c r="A42" s="16">
        <f>'Рейтинговая таблица организаций'!A42</f>
        <v>39</v>
      </c>
      <c r="B42" s="16" t="str">
        <f>'бланки '!C44</f>
        <v>Муниципальное автономное общеобразовательное учреждение Школа «Перспектива» г. Томска</v>
      </c>
      <c r="C42" s="4">
        <f>'бланки '!E44+'бланки '!F44</f>
        <v>1803</v>
      </c>
      <c r="D42" s="16">
        <f>'Рейтинговая таблица организаций'!C42</f>
        <v>600</v>
      </c>
      <c r="E42" s="8">
        <f t="shared" si="1"/>
        <v>0.33277870216306155</v>
      </c>
      <c r="F42" s="24">
        <f>анкеты!I40</f>
        <v>181</v>
      </c>
      <c r="G42" s="5">
        <f>ROUND('Рейтинговая таблица организаций'!D42*100/H42,0)</f>
        <v>100</v>
      </c>
      <c r="H42" s="5">
        <f>'Рейтинговая таблица организаций'!E42</f>
        <v>14</v>
      </c>
      <c r="I42" s="5">
        <f>ROUND('Рейтинговая таблица организаций'!F42*100/J42,0)</f>
        <v>100</v>
      </c>
      <c r="J42" s="5">
        <f>'Рейтинговая таблица организаций'!G42</f>
        <v>60</v>
      </c>
      <c r="K42" s="5">
        <f>'Рейтинговая таблица организаций'!H42</f>
        <v>4</v>
      </c>
      <c r="L42" s="5">
        <f>ROUND('Рейтинговая таблица организаций'!I42*100/M42,0)</f>
        <v>100</v>
      </c>
      <c r="M42" s="5">
        <f>'Рейтинговая таблица организаций'!J42</f>
        <v>600</v>
      </c>
      <c r="N42" s="5">
        <f>ROUND('Рейтинговая таблица организаций'!K42*100/O42,0)</f>
        <v>100</v>
      </c>
      <c r="O42" s="5">
        <f>'Рейтинговая таблица организаций'!L42</f>
        <v>600</v>
      </c>
      <c r="P42" s="5">
        <f>'Рейтинговая таблица организаций'!U42</f>
        <v>5</v>
      </c>
      <c r="Q42" s="5">
        <f>'Рейтинговая таблица организаций'!X42</f>
        <v>600</v>
      </c>
      <c r="R42" s="5">
        <f>'Рейтинговая таблица организаций'!Y42</f>
        <v>600</v>
      </c>
      <c r="S42" s="5">
        <f>'Рейтинговая таблица организаций'!AD42</f>
        <v>4</v>
      </c>
      <c r="T42" s="5">
        <f>'Рейтинговая таблица организаций'!AE42</f>
        <v>3</v>
      </c>
      <c r="U42" s="5">
        <f>'Рейтинговая таблица организаций'!AF42</f>
        <v>181</v>
      </c>
      <c r="V42" s="5">
        <f>'Рейтинговая таблица организаций'!AG42</f>
        <v>181</v>
      </c>
      <c r="W42" s="5">
        <f>ROUND('Рейтинговая таблица организаций'!AL42*100/X42,0)</f>
        <v>100</v>
      </c>
      <c r="X42" s="5">
        <f>'Рейтинговая таблица организаций'!AM42</f>
        <v>600</v>
      </c>
      <c r="Y42" s="5">
        <f>ROUND('Рейтинговая таблица организаций'!AN42*100/Z42,0)</f>
        <v>100</v>
      </c>
      <c r="Z42" s="5">
        <f>'Рейтинговая таблица организаций'!AO42</f>
        <v>600</v>
      </c>
      <c r="AA42" s="5">
        <f>ROUND('Рейтинговая таблица организаций'!AP42*100/AB42,0)</f>
        <v>100</v>
      </c>
      <c r="AB42" s="5">
        <f>'Рейтинговая таблица организаций'!AQ42</f>
        <v>600</v>
      </c>
      <c r="AC42" s="5">
        <f>ROUND('Рейтинговая таблица организаций'!AV42*100/AD42,0)</f>
        <v>100</v>
      </c>
      <c r="AD42" s="5">
        <f>'Рейтинговая таблица организаций'!AW42</f>
        <v>600</v>
      </c>
      <c r="AE42" s="5">
        <f>ROUND('Рейтинговая таблица организаций'!AX42*100/AF42,0)</f>
        <v>100</v>
      </c>
      <c r="AF42" s="5">
        <f>'Рейтинговая таблица организаций'!AY42</f>
        <v>600</v>
      </c>
      <c r="AG42" s="5">
        <f>ROUND('Рейтинговая таблица организаций'!AZ42*100/AH42,0)</f>
        <v>100</v>
      </c>
      <c r="AH42" s="5">
        <f>'Рейтинговая таблица организаций'!BA42</f>
        <v>600</v>
      </c>
    </row>
    <row r="43" spans="1:34">
      <c r="A43" s="16">
        <f>'Рейтинговая таблица организаций'!A43</f>
        <v>40</v>
      </c>
      <c r="B43" s="16" t="str">
        <f>'бланки '!C45</f>
        <v>Муниципальное автономное общеобразовательное учреждение средняя общеобразовательная школа № 32 г.Томска</v>
      </c>
      <c r="C43" s="4">
        <f>'бланки '!E45+'бланки '!F45</f>
        <v>1409</v>
      </c>
      <c r="D43" s="16">
        <f>'Рейтинговая таблица организаций'!C43</f>
        <v>564</v>
      </c>
      <c r="E43" s="8">
        <f t="shared" si="1"/>
        <v>0.40028388928317954</v>
      </c>
      <c r="F43" s="24">
        <f>анкеты!I41</f>
        <v>141</v>
      </c>
      <c r="G43" s="5">
        <f>ROUND('Рейтинговая таблица организаций'!D43*100/H43,0)</f>
        <v>100</v>
      </c>
      <c r="H43" s="5">
        <f>'Рейтинговая таблица организаций'!E43</f>
        <v>14</v>
      </c>
      <c r="I43" s="5">
        <f>ROUND('Рейтинговая таблица организаций'!F43*100/J43,0)</f>
        <v>100</v>
      </c>
      <c r="J43" s="5">
        <f>'Рейтинговая таблица организаций'!G43</f>
        <v>60</v>
      </c>
      <c r="K43" s="5">
        <f>'Рейтинговая таблица организаций'!H43</f>
        <v>4</v>
      </c>
      <c r="L43" s="5">
        <f>ROUND('Рейтинговая таблица организаций'!I43*100/M43,0)</f>
        <v>100</v>
      </c>
      <c r="M43" s="5">
        <f>'Рейтинговая таблица организаций'!J43</f>
        <v>564</v>
      </c>
      <c r="N43" s="5">
        <f>ROUND('Рейтинговая таблица организаций'!K43*100/O43,0)</f>
        <v>100</v>
      </c>
      <c r="O43" s="5">
        <f>'Рейтинговая таблица организаций'!L43</f>
        <v>564</v>
      </c>
      <c r="P43" s="5">
        <f>'Рейтинговая таблица организаций'!U43</f>
        <v>5</v>
      </c>
      <c r="Q43" s="5">
        <f>'Рейтинговая таблица организаций'!X43</f>
        <v>564</v>
      </c>
      <c r="R43" s="5">
        <f>'Рейтинговая таблица организаций'!Y43</f>
        <v>564</v>
      </c>
      <c r="S43" s="5">
        <f>'Рейтинговая таблица организаций'!AD43</f>
        <v>3</v>
      </c>
      <c r="T43" s="5">
        <f>'Рейтинговая таблица организаций'!AE43</f>
        <v>4</v>
      </c>
      <c r="U43" s="5">
        <f>'Рейтинговая таблица организаций'!AF43</f>
        <v>141</v>
      </c>
      <c r="V43" s="5">
        <f>'Рейтинговая таблица организаций'!AG43</f>
        <v>141</v>
      </c>
      <c r="W43" s="5">
        <f>ROUND('Рейтинговая таблица организаций'!AL43*100/X43,0)</f>
        <v>100</v>
      </c>
      <c r="X43" s="5">
        <f>'Рейтинговая таблица организаций'!AM43</f>
        <v>564</v>
      </c>
      <c r="Y43" s="5">
        <f>ROUND('Рейтинговая таблица организаций'!AN43*100/Z43,0)</f>
        <v>100</v>
      </c>
      <c r="Z43" s="5">
        <f>'Рейтинговая таблица организаций'!AO43</f>
        <v>564</v>
      </c>
      <c r="AA43" s="5">
        <f>ROUND('Рейтинговая таблица организаций'!AP43*100/AB43,0)</f>
        <v>100</v>
      </c>
      <c r="AB43" s="5">
        <f>'Рейтинговая таблица организаций'!AQ43</f>
        <v>564</v>
      </c>
      <c r="AC43" s="5">
        <f>ROUND('Рейтинговая таблица организаций'!AV43*100/AD43,0)</f>
        <v>100</v>
      </c>
      <c r="AD43" s="5">
        <f>'Рейтинговая таблица организаций'!AW43</f>
        <v>564</v>
      </c>
      <c r="AE43" s="5">
        <f>ROUND('Рейтинговая таблица организаций'!AX43*100/AF43,0)</f>
        <v>100</v>
      </c>
      <c r="AF43" s="5">
        <f>'Рейтинговая таблица организаций'!AY43</f>
        <v>564</v>
      </c>
      <c r="AG43" s="5">
        <f>ROUND('Рейтинговая таблица организаций'!AZ43*100/AH43,0)</f>
        <v>100</v>
      </c>
      <c r="AH43" s="5">
        <f>'Рейтинговая таблица организаций'!BA43</f>
        <v>564</v>
      </c>
    </row>
    <row r="44" spans="1:34">
      <c r="A44" s="16">
        <f>'Рейтинговая таблица организаций'!A44</f>
        <v>41</v>
      </c>
      <c r="B44" s="16" t="str">
        <f>'бланки '!C46</f>
        <v>Муниципальное автономное общеобразовательное учреждение средняя общеобразовательная школа № 41 г.Томска</v>
      </c>
      <c r="C44" s="4">
        <f>'бланки '!E46+'бланки '!F46</f>
        <v>637</v>
      </c>
      <c r="D44" s="16">
        <f>'Рейтинговая таблица организаций'!C44</f>
        <v>255</v>
      </c>
      <c r="E44" s="8">
        <f t="shared" si="1"/>
        <v>0.40031397174254318</v>
      </c>
      <c r="F44" s="24">
        <f>анкеты!I42</f>
        <v>64</v>
      </c>
      <c r="G44" s="5">
        <f>ROUND('Рейтинговая таблица организаций'!D44*100/H44,0)</f>
        <v>100</v>
      </c>
      <c r="H44" s="5">
        <f>'Рейтинговая таблица организаций'!E44</f>
        <v>14</v>
      </c>
      <c r="I44" s="5">
        <f>ROUND('Рейтинговая таблица организаций'!F44*100/J44,0)</f>
        <v>100</v>
      </c>
      <c r="J44" s="5">
        <f>'Рейтинговая таблица организаций'!G44</f>
        <v>60</v>
      </c>
      <c r="K44" s="5">
        <f>'Рейтинговая таблица организаций'!H44</f>
        <v>4</v>
      </c>
      <c r="L44" s="5">
        <f>ROUND('Рейтинговая таблица организаций'!I44*100/M44,0)</f>
        <v>100</v>
      </c>
      <c r="M44" s="5">
        <f>'Рейтинговая таблица организаций'!J44</f>
        <v>255</v>
      </c>
      <c r="N44" s="5">
        <f>ROUND('Рейтинговая таблица организаций'!K44*100/O44,0)</f>
        <v>100</v>
      </c>
      <c r="O44" s="5">
        <f>'Рейтинговая таблица организаций'!L44</f>
        <v>255</v>
      </c>
      <c r="P44" s="5">
        <f>'Рейтинговая таблица организаций'!U44</f>
        <v>5</v>
      </c>
      <c r="Q44" s="5">
        <f>'Рейтинговая таблица организаций'!X44</f>
        <v>255</v>
      </c>
      <c r="R44" s="5">
        <f>'Рейтинговая таблица организаций'!Y44</f>
        <v>255</v>
      </c>
      <c r="S44" s="5">
        <f>'Рейтинговая таблица организаций'!AD44</f>
        <v>3</v>
      </c>
      <c r="T44" s="5">
        <f>'Рейтинговая таблица организаций'!AE44</f>
        <v>5</v>
      </c>
      <c r="U44" s="5">
        <f>'Рейтинговая таблица организаций'!AF44</f>
        <v>64</v>
      </c>
      <c r="V44" s="5">
        <f>'Рейтинговая таблица организаций'!AG44</f>
        <v>64</v>
      </c>
      <c r="W44" s="5">
        <f>ROUND('Рейтинговая таблица организаций'!AL44*100/X44,0)</f>
        <v>100</v>
      </c>
      <c r="X44" s="5">
        <f>'Рейтинговая таблица организаций'!AM44</f>
        <v>255</v>
      </c>
      <c r="Y44" s="5">
        <f>ROUND('Рейтинговая таблица организаций'!AN44*100/Z44,0)</f>
        <v>100</v>
      </c>
      <c r="Z44" s="5">
        <f>'Рейтинговая таблица организаций'!AO44</f>
        <v>255</v>
      </c>
      <c r="AA44" s="5">
        <f>ROUND('Рейтинговая таблица организаций'!AP44*100/AB44,0)</f>
        <v>100</v>
      </c>
      <c r="AB44" s="5">
        <f>'Рейтинговая таблица организаций'!AQ44</f>
        <v>255</v>
      </c>
      <c r="AC44" s="5">
        <f>ROUND('Рейтинговая таблица организаций'!AV44*100/AD44,0)</f>
        <v>100</v>
      </c>
      <c r="AD44" s="5">
        <f>'Рейтинговая таблица организаций'!AW44</f>
        <v>255</v>
      </c>
      <c r="AE44" s="5">
        <f>ROUND('Рейтинговая таблица организаций'!AX44*100/AF44,0)</f>
        <v>100</v>
      </c>
      <c r="AF44" s="5">
        <f>'Рейтинговая таблица организаций'!AY44</f>
        <v>255</v>
      </c>
      <c r="AG44" s="5">
        <f>ROUND('Рейтинговая таблица организаций'!AZ44*100/AH44,0)</f>
        <v>100</v>
      </c>
      <c r="AH44" s="5">
        <f>'Рейтинговая таблица организаций'!BA44</f>
        <v>255</v>
      </c>
    </row>
    <row r="45" spans="1:34">
      <c r="A45" s="16">
        <f>'Рейтинговая таблица организаций'!A45</f>
        <v>42</v>
      </c>
      <c r="B45" s="16" t="str">
        <f>'бланки '!C47</f>
        <v>Муниципальное автономное общеобразовательное учреждение средняя общеобразовательная школа № 46 г. Томска</v>
      </c>
      <c r="C45" s="4">
        <f>'бланки '!E47+'бланки '!F47</f>
        <v>1105</v>
      </c>
      <c r="D45" s="16">
        <f>'Рейтинговая таблица организаций'!C45</f>
        <v>442</v>
      </c>
      <c r="E45" s="8">
        <f t="shared" si="1"/>
        <v>0.4</v>
      </c>
      <c r="F45" s="24">
        <f>анкеты!I43</f>
        <v>111</v>
      </c>
      <c r="G45" s="5">
        <f>ROUND('Рейтинговая таблица организаций'!D45*100/H45,0)</f>
        <v>100</v>
      </c>
      <c r="H45" s="5">
        <f>'Рейтинговая таблица организаций'!E45</f>
        <v>14</v>
      </c>
      <c r="I45" s="5">
        <f>ROUND('Рейтинговая таблица организаций'!F45*100/J45,0)</f>
        <v>100</v>
      </c>
      <c r="J45" s="5">
        <f>'Рейтинговая таблица организаций'!G45</f>
        <v>60</v>
      </c>
      <c r="K45" s="5">
        <f>'Рейтинговая таблица организаций'!H45</f>
        <v>4</v>
      </c>
      <c r="L45" s="5">
        <f>ROUND('Рейтинговая таблица организаций'!I45*100/M45,0)</f>
        <v>100</v>
      </c>
      <c r="M45" s="5">
        <f>'Рейтинговая таблица организаций'!J45</f>
        <v>442</v>
      </c>
      <c r="N45" s="5">
        <f>ROUND('Рейтинговая таблица организаций'!K45*100/O45,0)</f>
        <v>100</v>
      </c>
      <c r="O45" s="5">
        <f>'Рейтинговая таблица организаций'!L45</f>
        <v>442</v>
      </c>
      <c r="P45" s="5">
        <f>'Рейтинговая таблица организаций'!U45</f>
        <v>5</v>
      </c>
      <c r="Q45" s="5">
        <f>'Рейтинговая таблица организаций'!X45</f>
        <v>442</v>
      </c>
      <c r="R45" s="5">
        <f>'Рейтинговая таблица организаций'!Y45</f>
        <v>442</v>
      </c>
      <c r="S45" s="5">
        <f>'Рейтинговая таблица организаций'!AD45</f>
        <v>5</v>
      </c>
      <c r="T45" s="5">
        <f>'Рейтинговая таблица организаций'!AE45</f>
        <v>5</v>
      </c>
      <c r="U45" s="5">
        <f>'Рейтинговая таблица организаций'!AF45</f>
        <v>111</v>
      </c>
      <c r="V45" s="5">
        <f>'Рейтинговая таблица организаций'!AG45</f>
        <v>111</v>
      </c>
      <c r="W45" s="5">
        <f>ROUND('Рейтинговая таблица организаций'!AL45*100/X45,0)</f>
        <v>100</v>
      </c>
      <c r="X45" s="5">
        <f>'Рейтинговая таблица организаций'!AM45</f>
        <v>442</v>
      </c>
      <c r="Y45" s="5">
        <f>ROUND('Рейтинговая таблица организаций'!AN45*100/Z45,0)</f>
        <v>100</v>
      </c>
      <c r="Z45" s="5">
        <f>'Рейтинговая таблица организаций'!AO45</f>
        <v>442</v>
      </c>
      <c r="AA45" s="5">
        <f>ROUND('Рейтинговая таблица организаций'!AP45*100/AB45,0)</f>
        <v>100</v>
      </c>
      <c r="AB45" s="5">
        <f>'Рейтинговая таблица организаций'!AQ45</f>
        <v>442</v>
      </c>
      <c r="AC45" s="5">
        <f>ROUND('Рейтинговая таблица организаций'!AV45*100/AD45,0)</f>
        <v>100</v>
      </c>
      <c r="AD45" s="5">
        <f>'Рейтинговая таблица организаций'!AW45</f>
        <v>442</v>
      </c>
      <c r="AE45" s="5">
        <f>ROUND('Рейтинговая таблица организаций'!AX45*100/AF45,0)</f>
        <v>100</v>
      </c>
      <c r="AF45" s="5">
        <f>'Рейтинговая таблица организаций'!AY45</f>
        <v>442</v>
      </c>
      <c r="AG45" s="5">
        <f>ROUND('Рейтинговая таблица организаций'!AZ45*100/AH45,0)</f>
        <v>100</v>
      </c>
      <c r="AH45" s="5">
        <f>'Рейтинговая таблица организаций'!BA45</f>
        <v>442</v>
      </c>
    </row>
    <row r="46" spans="1:34">
      <c r="A46" s="16">
        <f>'Рейтинговая таблица организаций'!A46</f>
        <v>43</v>
      </c>
      <c r="B46" s="16" t="str">
        <f>'бланки '!C48</f>
        <v>Муниципальное автономное общеобразовательное учреждение Мариинская средняя общеобразовательная школа № 3 г. Томска</v>
      </c>
      <c r="C46" s="4">
        <f>'бланки '!E48+'бланки '!F48</f>
        <v>786</v>
      </c>
      <c r="D46" s="16">
        <f>'Рейтинговая таблица организаций'!C46</f>
        <v>315</v>
      </c>
      <c r="E46" s="8">
        <f t="shared" si="1"/>
        <v>0.40076335877862596</v>
      </c>
      <c r="F46" s="24">
        <f>анкеты!I44</f>
        <v>79</v>
      </c>
      <c r="G46" s="5">
        <f>ROUND('Рейтинговая таблица организаций'!D46*100/H46,0)</f>
        <v>100</v>
      </c>
      <c r="H46" s="5">
        <f>'Рейтинговая таблица организаций'!E46</f>
        <v>14</v>
      </c>
      <c r="I46" s="5">
        <f>ROUND('Рейтинговая таблица организаций'!F46*100/J46,0)</f>
        <v>100</v>
      </c>
      <c r="J46" s="5">
        <f>'Рейтинговая таблица организаций'!G46</f>
        <v>60</v>
      </c>
      <c r="K46" s="5">
        <f>'Рейтинговая таблица организаций'!H46</f>
        <v>4</v>
      </c>
      <c r="L46" s="5">
        <f>ROUND('Рейтинговая таблица организаций'!I46*100/M46,0)</f>
        <v>100</v>
      </c>
      <c r="M46" s="5">
        <f>'Рейтинговая таблица организаций'!J46</f>
        <v>315</v>
      </c>
      <c r="N46" s="5">
        <f>ROUND('Рейтинговая таблица организаций'!K46*100/O46,0)</f>
        <v>100</v>
      </c>
      <c r="O46" s="5">
        <f>'Рейтинговая таблица организаций'!L46</f>
        <v>315</v>
      </c>
      <c r="P46" s="5">
        <f>'Рейтинговая таблица организаций'!U46</f>
        <v>5</v>
      </c>
      <c r="Q46" s="5">
        <f>'Рейтинговая таблица организаций'!X46</f>
        <v>315</v>
      </c>
      <c r="R46" s="5">
        <f>'Рейтинговая таблица организаций'!Y46</f>
        <v>315</v>
      </c>
      <c r="S46" s="5">
        <f>'Рейтинговая таблица организаций'!AD46</f>
        <v>0</v>
      </c>
      <c r="T46" s="5">
        <f>'Рейтинговая таблица организаций'!AE46</f>
        <v>3</v>
      </c>
      <c r="U46" s="5">
        <f>'Рейтинговая таблица организаций'!AF46</f>
        <v>79</v>
      </c>
      <c r="V46" s="5">
        <f>'Рейтинговая таблица организаций'!AG46</f>
        <v>79</v>
      </c>
      <c r="W46" s="5">
        <f>ROUND('Рейтинговая таблица организаций'!AL46*100/X46,0)</f>
        <v>100</v>
      </c>
      <c r="X46" s="5">
        <f>'Рейтинговая таблица организаций'!AM46</f>
        <v>315</v>
      </c>
      <c r="Y46" s="5">
        <f>ROUND('Рейтинговая таблица организаций'!AN46*100/Z46,0)</f>
        <v>100</v>
      </c>
      <c r="Z46" s="5">
        <f>'Рейтинговая таблица организаций'!AO46</f>
        <v>315</v>
      </c>
      <c r="AA46" s="5">
        <f>ROUND('Рейтинговая таблица организаций'!AP46*100/AB46,0)</f>
        <v>100</v>
      </c>
      <c r="AB46" s="5">
        <f>'Рейтинговая таблица организаций'!AQ46</f>
        <v>315</v>
      </c>
      <c r="AC46" s="5">
        <f>ROUND('Рейтинговая таблица организаций'!AV46*100/AD46,0)</f>
        <v>100</v>
      </c>
      <c r="AD46" s="5">
        <f>'Рейтинговая таблица организаций'!AW46</f>
        <v>315</v>
      </c>
      <c r="AE46" s="5">
        <f>ROUND('Рейтинговая таблица организаций'!AX46*100/AF46,0)</f>
        <v>100</v>
      </c>
      <c r="AF46" s="5">
        <f>'Рейтинговая таблица организаций'!AY46</f>
        <v>315</v>
      </c>
      <c r="AG46" s="5">
        <f>ROUND('Рейтинговая таблица организаций'!AZ46*100/AH46,0)</f>
        <v>100</v>
      </c>
      <c r="AH46" s="5">
        <f>'Рейтинговая таблица организаций'!BA46</f>
        <v>315</v>
      </c>
    </row>
    <row r="47" spans="1:34">
      <c r="A47" s="16">
        <f>'Рейтинговая таблица организаций'!A47</f>
        <v>44</v>
      </c>
      <c r="B47" s="16" t="str">
        <f>'бланки '!C49</f>
        <v>Муниципальное автономное общеобразовательное учреждение средняя общеобразовательная школа № 36 г.Томска</v>
      </c>
      <c r="C47" s="4">
        <f>'бланки '!E49+'бланки '!F49</f>
        <v>1302</v>
      </c>
      <c r="D47" s="16">
        <f>'Рейтинговая таблица организаций'!C47</f>
        <v>521</v>
      </c>
      <c r="E47" s="8">
        <f t="shared" si="1"/>
        <v>0.40015360983102921</v>
      </c>
      <c r="F47" s="24">
        <f>анкеты!I45</f>
        <v>131</v>
      </c>
      <c r="G47" s="5">
        <f>ROUND('Рейтинговая таблица организаций'!D47*100/H47,0)</f>
        <v>100</v>
      </c>
      <c r="H47" s="5">
        <f>'Рейтинговая таблица организаций'!E47</f>
        <v>14</v>
      </c>
      <c r="I47" s="5">
        <f>ROUND('Рейтинговая таблица организаций'!F47*100/J47,0)</f>
        <v>100</v>
      </c>
      <c r="J47" s="5">
        <f>'Рейтинговая таблица организаций'!G47</f>
        <v>60</v>
      </c>
      <c r="K47" s="5">
        <f>'Рейтинговая таблица организаций'!H47</f>
        <v>4</v>
      </c>
      <c r="L47" s="5">
        <f>ROUND('Рейтинговая таблица организаций'!I47*100/M47,0)</f>
        <v>100</v>
      </c>
      <c r="M47" s="5">
        <f>'Рейтинговая таблица организаций'!J47</f>
        <v>521</v>
      </c>
      <c r="N47" s="5">
        <f>ROUND('Рейтинговая таблица организаций'!K47*100/O47,0)</f>
        <v>100</v>
      </c>
      <c r="O47" s="5">
        <f>'Рейтинговая таблица организаций'!L47</f>
        <v>521</v>
      </c>
      <c r="P47" s="5">
        <f>'Рейтинговая таблица организаций'!U47</f>
        <v>5</v>
      </c>
      <c r="Q47" s="5">
        <f>'Рейтинговая таблица организаций'!X47</f>
        <v>521</v>
      </c>
      <c r="R47" s="5">
        <f>'Рейтинговая таблица организаций'!Y47</f>
        <v>521</v>
      </c>
      <c r="S47" s="5">
        <f>'Рейтинговая таблица организаций'!AD47</f>
        <v>4</v>
      </c>
      <c r="T47" s="5">
        <f>'Рейтинговая таблица организаций'!AE47</f>
        <v>3</v>
      </c>
      <c r="U47" s="5">
        <f>'Рейтинговая таблица организаций'!AF47</f>
        <v>131</v>
      </c>
      <c r="V47" s="5">
        <f>'Рейтинговая таблица организаций'!AG47</f>
        <v>131</v>
      </c>
      <c r="W47" s="5">
        <f>ROUND('Рейтинговая таблица организаций'!AL47*100/X47,0)</f>
        <v>100</v>
      </c>
      <c r="X47" s="5">
        <f>'Рейтинговая таблица организаций'!AM47</f>
        <v>521</v>
      </c>
      <c r="Y47" s="5">
        <f>ROUND('Рейтинговая таблица организаций'!AN47*100/Z47,0)</f>
        <v>100</v>
      </c>
      <c r="Z47" s="5">
        <f>'Рейтинговая таблица организаций'!AO47</f>
        <v>521</v>
      </c>
      <c r="AA47" s="5">
        <f>ROUND('Рейтинговая таблица организаций'!AP47*100/AB47,0)</f>
        <v>100</v>
      </c>
      <c r="AB47" s="5">
        <f>'Рейтинговая таблица организаций'!AQ47</f>
        <v>521</v>
      </c>
      <c r="AC47" s="5">
        <f>ROUND('Рейтинговая таблица организаций'!AV47*100/AD47,0)</f>
        <v>100</v>
      </c>
      <c r="AD47" s="5">
        <f>'Рейтинговая таблица организаций'!AW47</f>
        <v>521</v>
      </c>
      <c r="AE47" s="5">
        <f>ROUND('Рейтинговая таблица организаций'!AX47*100/AF47,0)</f>
        <v>100</v>
      </c>
      <c r="AF47" s="5">
        <f>'Рейтинговая таблица организаций'!AY47</f>
        <v>521</v>
      </c>
      <c r="AG47" s="5">
        <f>ROUND('Рейтинговая таблица организаций'!AZ47*100/AH47,0)</f>
        <v>100</v>
      </c>
      <c r="AH47" s="5">
        <f>'Рейтинговая таблица организаций'!BA47</f>
        <v>521</v>
      </c>
    </row>
    <row r="48" spans="1:34">
      <c r="A48" s="16">
        <f>'Рейтинговая таблица организаций'!A48</f>
        <v>45</v>
      </c>
      <c r="B48" s="16" t="str">
        <f>'бланки '!C50</f>
        <v>Муниципальное автономное общеобразовательное учреждение средняя общеобразовательная школа № 37 г. Томска</v>
      </c>
      <c r="C48" s="4">
        <f>'бланки '!E50+'бланки '!F50</f>
        <v>1404</v>
      </c>
      <c r="D48" s="16">
        <f>'Рейтинговая таблица организаций'!C48</f>
        <v>562</v>
      </c>
      <c r="E48" s="8">
        <f t="shared" si="1"/>
        <v>0.40028490028490027</v>
      </c>
      <c r="F48" s="24">
        <f>анкеты!I46</f>
        <v>141</v>
      </c>
      <c r="G48" s="5">
        <f>ROUND('Рейтинговая таблица организаций'!D48*100/H48,0)</f>
        <v>100</v>
      </c>
      <c r="H48" s="5">
        <f>'Рейтинговая таблица организаций'!E48</f>
        <v>14</v>
      </c>
      <c r="I48" s="5">
        <f>ROUND('Рейтинговая таблица организаций'!F48*100/J48,0)</f>
        <v>100</v>
      </c>
      <c r="J48" s="5">
        <f>'Рейтинговая таблица организаций'!G48</f>
        <v>60</v>
      </c>
      <c r="K48" s="5">
        <f>'Рейтинговая таблица организаций'!H48</f>
        <v>4</v>
      </c>
      <c r="L48" s="5">
        <f>ROUND('Рейтинговая таблица организаций'!I48*100/M48,0)</f>
        <v>100</v>
      </c>
      <c r="M48" s="5">
        <f>'Рейтинговая таблица организаций'!J48</f>
        <v>562</v>
      </c>
      <c r="N48" s="5">
        <f>ROUND('Рейтинговая таблица организаций'!K48*100/O48,0)</f>
        <v>100</v>
      </c>
      <c r="O48" s="5">
        <f>'Рейтинговая таблица организаций'!L48</f>
        <v>562</v>
      </c>
      <c r="P48" s="5">
        <f>'Рейтинговая таблица организаций'!U48</f>
        <v>5</v>
      </c>
      <c r="Q48" s="5">
        <f>'Рейтинговая таблица организаций'!X48</f>
        <v>562</v>
      </c>
      <c r="R48" s="5">
        <f>'Рейтинговая таблица организаций'!Y48</f>
        <v>562</v>
      </c>
      <c r="S48" s="5">
        <f>'Рейтинговая таблица организаций'!AD48</f>
        <v>3</v>
      </c>
      <c r="T48" s="5">
        <f>'Рейтинговая таблица организаций'!AE48</f>
        <v>4</v>
      </c>
      <c r="U48" s="5">
        <f>'Рейтинговая таблица организаций'!AF48</f>
        <v>141</v>
      </c>
      <c r="V48" s="5">
        <f>'Рейтинговая таблица организаций'!AG48</f>
        <v>141</v>
      </c>
      <c r="W48" s="5">
        <f>ROUND('Рейтинговая таблица организаций'!AL48*100/X48,0)</f>
        <v>100</v>
      </c>
      <c r="X48" s="5">
        <f>'Рейтинговая таблица организаций'!AM48</f>
        <v>562</v>
      </c>
      <c r="Y48" s="5">
        <f>ROUND('Рейтинговая таблица организаций'!AN48*100/Z48,0)</f>
        <v>100</v>
      </c>
      <c r="Z48" s="5">
        <f>'Рейтинговая таблица организаций'!AO48</f>
        <v>562</v>
      </c>
      <c r="AA48" s="5">
        <f>ROUND('Рейтинговая таблица организаций'!AP48*100/AB48,0)</f>
        <v>100</v>
      </c>
      <c r="AB48" s="5">
        <f>'Рейтинговая таблица организаций'!AQ48</f>
        <v>562</v>
      </c>
      <c r="AC48" s="5">
        <f>ROUND('Рейтинговая таблица организаций'!AV48*100/AD48,0)</f>
        <v>100</v>
      </c>
      <c r="AD48" s="5">
        <f>'Рейтинговая таблица организаций'!AW48</f>
        <v>562</v>
      </c>
      <c r="AE48" s="5">
        <f>ROUND('Рейтинговая таблица организаций'!AX48*100/AF48,0)</f>
        <v>100</v>
      </c>
      <c r="AF48" s="5">
        <f>'Рейтинговая таблица организаций'!AY48</f>
        <v>562</v>
      </c>
      <c r="AG48" s="5">
        <f>ROUND('Рейтинговая таблица организаций'!AZ48*100/AH48,0)</f>
        <v>100</v>
      </c>
      <c r="AH48" s="5">
        <f>'Рейтинговая таблица организаций'!BA48</f>
        <v>562</v>
      </c>
    </row>
    <row r="49" spans="1:34">
      <c r="A49" s="16">
        <f>'Рейтинговая таблица организаций'!A49</f>
        <v>46</v>
      </c>
      <c r="B49" s="16" t="str">
        <f>'бланки '!C51</f>
        <v>Муниципальное автономное общеобразовательное учреждение гимназия № 56 г. Томска</v>
      </c>
      <c r="C49" s="4">
        <f>'бланки '!E51+'бланки '!F51</f>
        <v>2191</v>
      </c>
      <c r="D49" s="16">
        <f>'Рейтинговая таблица организаций'!C49</f>
        <v>600</v>
      </c>
      <c r="E49" s="8">
        <f t="shared" si="1"/>
        <v>0.27384755819260609</v>
      </c>
      <c r="F49" s="24">
        <f>анкеты!I47</f>
        <v>220</v>
      </c>
      <c r="G49" s="5">
        <f>ROUND('Рейтинговая таблица организаций'!D49*100/H49,0)</f>
        <v>100</v>
      </c>
      <c r="H49" s="5">
        <f>'Рейтинговая таблица организаций'!E49</f>
        <v>14</v>
      </c>
      <c r="I49" s="5">
        <f>ROUND('Рейтинговая таблица организаций'!F49*100/J49,0)</f>
        <v>100</v>
      </c>
      <c r="J49" s="5">
        <f>'Рейтинговая таблица организаций'!G49</f>
        <v>60</v>
      </c>
      <c r="K49" s="5">
        <f>'Рейтинговая таблица организаций'!H49</f>
        <v>4</v>
      </c>
      <c r="L49" s="5">
        <f>ROUND('Рейтинговая таблица организаций'!I49*100/M49,0)</f>
        <v>100</v>
      </c>
      <c r="M49" s="5">
        <f>'Рейтинговая таблица организаций'!J49</f>
        <v>600</v>
      </c>
      <c r="N49" s="5">
        <f>ROUND('Рейтинговая таблица организаций'!K49*100/O49,0)</f>
        <v>100</v>
      </c>
      <c r="O49" s="5">
        <f>'Рейтинговая таблица организаций'!L49</f>
        <v>600</v>
      </c>
      <c r="P49" s="5">
        <f>'Рейтинговая таблица организаций'!U49</f>
        <v>5</v>
      </c>
      <c r="Q49" s="5">
        <f>'Рейтинговая таблица организаций'!X49</f>
        <v>600</v>
      </c>
      <c r="R49" s="5">
        <f>'Рейтинговая таблица организаций'!Y49</f>
        <v>600</v>
      </c>
      <c r="S49" s="5">
        <f>'Рейтинговая таблица организаций'!AD49</f>
        <v>2</v>
      </c>
      <c r="T49" s="5">
        <f>'Рейтинговая таблица организаций'!AE49</f>
        <v>3</v>
      </c>
      <c r="U49" s="5">
        <f>'Рейтинговая таблица организаций'!AF49</f>
        <v>220</v>
      </c>
      <c r="V49" s="5">
        <f>'Рейтинговая таблица организаций'!AG49</f>
        <v>220</v>
      </c>
      <c r="W49" s="5">
        <f>ROUND('Рейтинговая таблица организаций'!AL49*100/X49,0)</f>
        <v>100</v>
      </c>
      <c r="X49" s="5">
        <f>'Рейтинговая таблица организаций'!AM49</f>
        <v>600</v>
      </c>
      <c r="Y49" s="5">
        <f>ROUND('Рейтинговая таблица организаций'!AN49*100/Z49,0)</f>
        <v>100</v>
      </c>
      <c r="Z49" s="5">
        <f>'Рейтинговая таблица организаций'!AO49</f>
        <v>600</v>
      </c>
      <c r="AA49" s="5">
        <f>ROUND('Рейтинговая таблица организаций'!AP49*100/AB49,0)</f>
        <v>100</v>
      </c>
      <c r="AB49" s="5">
        <f>'Рейтинговая таблица организаций'!AQ49</f>
        <v>600</v>
      </c>
      <c r="AC49" s="5">
        <f>ROUND('Рейтинговая таблица организаций'!AV49*100/AD49,0)</f>
        <v>100</v>
      </c>
      <c r="AD49" s="5">
        <f>'Рейтинговая таблица организаций'!AW49</f>
        <v>600</v>
      </c>
      <c r="AE49" s="5">
        <f>ROUND('Рейтинговая таблица организаций'!AX49*100/AF49,0)</f>
        <v>100</v>
      </c>
      <c r="AF49" s="5">
        <f>'Рейтинговая таблица организаций'!AY49</f>
        <v>600</v>
      </c>
      <c r="AG49" s="5">
        <f>ROUND('Рейтинговая таблица организаций'!AZ49*100/AH49,0)</f>
        <v>100</v>
      </c>
      <c r="AH49" s="5">
        <f>'Рейтинговая таблица организаций'!BA49</f>
        <v>600</v>
      </c>
    </row>
    <row r="50" spans="1:34">
      <c r="A50" s="16">
        <f>'Рейтинговая таблица организаций'!A50</f>
        <v>47</v>
      </c>
      <c r="B50" s="16" t="str">
        <f>'бланки '!C52</f>
        <v>Муниципальное автономное общеобразовательное учреждение гимназия № 18 г. Томска</v>
      </c>
      <c r="C50" s="4">
        <f>'бланки '!E52+'бланки '!F52</f>
        <v>1399</v>
      </c>
      <c r="D50" s="16">
        <f>'Рейтинговая таблица организаций'!C50</f>
        <v>560</v>
      </c>
      <c r="E50" s="8">
        <f t="shared" si="1"/>
        <v>0.4002859185132237</v>
      </c>
      <c r="F50" s="24">
        <f>анкеты!I48</f>
        <v>140</v>
      </c>
      <c r="G50" s="5">
        <f>ROUND('Рейтинговая таблица организаций'!D50*100/H50,0)</f>
        <v>100</v>
      </c>
      <c r="H50" s="5">
        <f>'Рейтинговая таблица организаций'!E50</f>
        <v>14</v>
      </c>
      <c r="I50" s="5">
        <f>ROUND('Рейтинговая таблица организаций'!F50*100/J50,0)</f>
        <v>100</v>
      </c>
      <c r="J50" s="5">
        <f>'Рейтинговая таблица организаций'!G50</f>
        <v>60</v>
      </c>
      <c r="K50" s="5">
        <f>'Рейтинговая таблица организаций'!H50</f>
        <v>4</v>
      </c>
      <c r="L50" s="5">
        <f>ROUND('Рейтинговая таблица организаций'!I50*100/M50,0)</f>
        <v>100</v>
      </c>
      <c r="M50" s="5">
        <f>'Рейтинговая таблица организаций'!J50</f>
        <v>560</v>
      </c>
      <c r="N50" s="5">
        <f>ROUND('Рейтинговая таблица организаций'!K50*100/O50,0)</f>
        <v>100</v>
      </c>
      <c r="O50" s="5">
        <f>'Рейтинговая таблица организаций'!L50</f>
        <v>560</v>
      </c>
      <c r="P50" s="5">
        <f>'Рейтинговая таблица организаций'!U50</f>
        <v>5</v>
      </c>
      <c r="Q50" s="5">
        <f>'Рейтинговая таблица организаций'!X50</f>
        <v>560</v>
      </c>
      <c r="R50" s="5">
        <f>'Рейтинговая таблица организаций'!Y50</f>
        <v>560</v>
      </c>
      <c r="S50" s="5">
        <f>'Рейтинговая таблица организаций'!AD50</f>
        <v>1</v>
      </c>
      <c r="T50" s="5">
        <f>'Рейтинговая таблица организаций'!AE50</f>
        <v>3</v>
      </c>
      <c r="U50" s="5">
        <f>'Рейтинговая таблица организаций'!AF50</f>
        <v>140</v>
      </c>
      <c r="V50" s="5">
        <f>'Рейтинговая таблица организаций'!AG50</f>
        <v>140</v>
      </c>
      <c r="W50" s="5">
        <f>ROUND('Рейтинговая таблица организаций'!AL50*100/X50,0)</f>
        <v>100</v>
      </c>
      <c r="X50" s="5">
        <f>'Рейтинговая таблица организаций'!AM50</f>
        <v>560</v>
      </c>
      <c r="Y50" s="5">
        <f>ROUND('Рейтинговая таблица организаций'!AN50*100/Z50,0)</f>
        <v>100</v>
      </c>
      <c r="Z50" s="5">
        <f>'Рейтинговая таблица организаций'!AO50</f>
        <v>560</v>
      </c>
      <c r="AA50" s="5">
        <f>ROUND('Рейтинговая таблица организаций'!AP50*100/AB50,0)</f>
        <v>100</v>
      </c>
      <c r="AB50" s="5">
        <f>'Рейтинговая таблица организаций'!AQ50</f>
        <v>560</v>
      </c>
      <c r="AC50" s="5">
        <f>ROUND('Рейтинговая таблица организаций'!AV50*100/AD50,0)</f>
        <v>100</v>
      </c>
      <c r="AD50" s="5">
        <f>'Рейтинговая таблица организаций'!AW50</f>
        <v>560</v>
      </c>
      <c r="AE50" s="5">
        <f>ROUND('Рейтинговая таблица организаций'!AX50*100/AF50,0)</f>
        <v>100</v>
      </c>
      <c r="AF50" s="5">
        <f>'Рейтинговая таблица организаций'!AY50</f>
        <v>560</v>
      </c>
      <c r="AG50" s="5">
        <f>ROUND('Рейтинговая таблица организаций'!AZ50*100/AH50,0)</f>
        <v>100</v>
      </c>
      <c r="AH50" s="5">
        <f>'Рейтинговая таблица организаций'!BA50</f>
        <v>560</v>
      </c>
    </row>
    <row r="51" spans="1:34">
      <c r="A51" s="16">
        <f>'Рейтинговая таблица организаций'!A51</f>
        <v>48</v>
      </c>
      <c r="B51" s="16" t="str">
        <f>'бланки '!C53</f>
        <v>Муниципальное автономное общеобразовательное учреждение средняя общеобразовательная школа № 23 г. Томска</v>
      </c>
      <c r="C51" s="4">
        <f>'бланки '!E53+'бланки '!F53</f>
        <v>1409</v>
      </c>
      <c r="D51" s="16">
        <f>'Рейтинговая таблица организаций'!C51</f>
        <v>564</v>
      </c>
      <c r="E51" s="8">
        <f t="shared" si="1"/>
        <v>0.40028388928317954</v>
      </c>
      <c r="F51" s="24">
        <f>анкеты!I49</f>
        <v>141</v>
      </c>
      <c r="G51" s="5">
        <f>ROUND('Рейтинговая таблица организаций'!D51*100/H51,0)</f>
        <v>100</v>
      </c>
      <c r="H51" s="5">
        <f>'Рейтинговая таблица организаций'!E51</f>
        <v>14</v>
      </c>
      <c r="I51" s="5">
        <f>ROUND('Рейтинговая таблица организаций'!F51*100/J51,0)</f>
        <v>100</v>
      </c>
      <c r="J51" s="5">
        <f>'Рейтинговая таблица организаций'!G51</f>
        <v>60</v>
      </c>
      <c r="K51" s="5">
        <f>'Рейтинговая таблица организаций'!H51</f>
        <v>4</v>
      </c>
      <c r="L51" s="5">
        <f>ROUND('Рейтинговая таблица организаций'!I51*100/M51,0)</f>
        <v>100</v>
      </c>
      <c r="M51" s="5">
        <f>'Рейтинговая таблица организаций'!J51</f>
        <v>564</v>
      </c>
      <c r="N51" s="5">
        <f>ROUND('Рейтинговая таблица организаций'!K51*100/O51,0)</f>
        <v>100</v>
      </c>
      <c r="O51" s="5">
        <f>'Рейтинговая таблица организаций'!L51</f>
        <v>564</v>
      </c>
      <c r="P51" s="5">
        <f>'Рейтинговая таблица организаций'!U51</f>
        <v>5</v>
      </c>
      <c r="Q51" s="5">
        <f>'Рейтинговая таблица организаций'!X51</f>
        <v>564</v>
      </c>
      <c r="R51" s="5">
        <f>'Рейтинговая таблица организаций'!Y51</f>
        <v>564</v>
      </c>
      <c r="S51" s="5">
        <f>'Рейтинговая таблица организаций'!AD51</f>
        <v>2</v>
      </c>
      <c r="T51" s="5">
        <f>'Рейтинговая таблица организаций'!AE51</f>
        <v>3</v>
      </c>
      <c r="U51" s="5">
        <f>'Рейтинговая таблица организаций'!AF51</f>
        <v>141</v>
      </c>
      <c r="V51" s="5">
        <f>'Рейтинговая таблица организаций'!AG51</f>
        <v>141</v>
      </c>
      <c r="W51" s="5">
        <f>ROUND('Рейтинговая таблица организаций'!AL51*100/X51,0)</f>
        <v>100</v>
      </c>
      <c r="X51" s="5">
        <f>'Рейтинговая таблица организаций'!AM51</f>
        <v>564</v>
      </c>
      <c r="Y51" s="5">
        <f>ROUND('Рейтинговая таблица организаций'!AN51*100/Z51,0)</f>
        <v>100</v>
      </c>
      <c r="Z51" s="5">
        <f>'Рейтинговая таблица организаций'!AO51</f>
        <v>564</v>
      </c>
      <c r="AA51" s="5">
        <f>ROUND('Рейтинговая таблица организаций'!AP51*100/AB51,0)</f>
        <v>100</v>
      </c>
      <c r="AB51" s="5">
        <f>'Рейтинговая таблица организаций'!AQ51</f>
        <v>564</v>
      </c>
      <c r="AC51" s="5">
        <f>ROUND('Рейтинговая таблица организаций'!AV51*100/AD51,0)</f>
        <v>100</v>
      </c>
      <c r="AD51" s="5">
        <f>'Рейтинговая таблица организаций'!AW51</f>
        <v>564</v>
      </c>
      <c r="AE51" s="5">
        <f>ROUND('Рейтинговая таблица организаций'!AX51*100/AF51,0)</f>
        <v>100</v>
      </c>
      <c r="AF51" s="5">
        <f>'Рейтинговая таблица организаций'!AY51</f>
        <v>564</v>
      </c>
      <c r="AG51" s="5">
        <f>ROUND('Рейтинговая таблица организаций'!AZ51*100/AH51,0)</f>
        <v>100</v>
      </c>
      <c r="AH51" s="5">
        <f>'Рейтинговая таблица организаций'!BA51</f>
        <v>564</v>
      </c>
    </row>
    <row r="52" spans="1:34">
      <c r="A52" s="16">
        <f>'Рейтинговая таблица организаций'!A52</f>
        <v>49</v>
      </c>
      <c r="B52" s="16" t="str">
        <f>'бланки '!C54</f>
        <v>Муниципальное автономное общеобразовательное учреждение средняя общеобразовательная школа № 34 имени 79-й Гвардейской стрелковой дивизии г. Томска</v>
      </c>
      <c r="C52" s="4">
        <f>'бланки '!E54+'бланки '!F54</f>
        <v>1238</v>
      </c>
      <c r="D52" s="16">
        <f>'Рейтинговая таблица организаций'!C52</f>
        <v>496</v>
      </c>
      <c r="E52" s="8">
        <f t="shared" si="1"/>
        <v>0.40064620355411956</v>
      </c>
      <c r="F52" s="24">
        <f>анкеты!I50</f>
        <v>124</v>
      </c>
      <c r="G52" s="5">
        <f>ROUND('Рейтинговая таблица организаций'!D52*100/H52,0)</f>
        <v>100</v>
      </c>
      <c r="H52" s="5">
        <f>'Рейтинговая таблица организаций'!E52</f>
        <v>14</v>
      </c>
      <c r="I52" s="5">
        <f>ROUND('Рейтинговая таблица организаций'!F52*100/J52,0)</f>
        <v>100</v>
      </c>
      <c r="J52" s="5">
        <f>'Рейтинговая таблица организаций'!G52</f>
        <v>60</v>
      </c>
      <c r="K52" s="5">
        <f>'Рейтинговая таблица организаций'!H52</f>
        <v>4</v>
      </c>
      <c r="L52" s="5">
        <f>ROUND('Рейтинговая таблица организаций'!I52*100/M52,0)</f>
        <v>100</v>
      </c>
      <c r="M52" s="5">
        <f>'Рейтинговая таблица организаций'!J52</f>
        <v>496</v>
      </c>
      <c r="N52" s="5">
        <f>ROUND('Рейтинговая таблица организаций'!K52*100/O52,0)</f>
        <v>100</v>
      </c>
      <c r="O52" s="5">
        <f>'Рейтинговая таблица организаций'!L52</f>
        <v>496</v>
      </c>
      <c r="P52" s="5">
        <f>'Рейтинговая таблица организаций'!U52</f>
        <v>5</v>
      </c>
      <c r="Q52" s="5">
        <f>'Рейтинговая таблица организаций'!X52</f>
        <v>496</v>
      </c>
      <c r="R52" s="5">
        <f>'Рейтинговая таблица организаций'!Y52</f>
        <v>496</v>
      </c>
      <c r="S52" s="5">
        <f>'Рейтинговая таблица организаций'!AD52</f>
        <v>1</v>
      </c>
      <c r="T52" s="5">
        <f>'Рейтинговая таблица организаций'!AE52</f>
        <v>4</v>
      </c>
      <c r="U52" s="5">
        <f>'Рейтинговая таблица организаций'!AF52</f>
        <v>124</v>
      </c>
      <c r="V52" s="5">
        <f>'Рейтинговая таблица организаций'!AG52</f>
        <v>124</v>
      </c>
      <c r="W52" s="5">
        <f>ROUND('Рейтинговая таблица организаций'!AL52*100/X52,0)</f>
        <v>100</v>
      </c>
      <c r="X52" s="5">
        <f>'Рейтинговая таблица организаций'!AM52</f>
        <v>496</v>
      </c>
      <c r="Y52" s="5">
        <f>ROUND('Рейтинговая таблица организаций'!AN52*100/Z52,0)</f>
        <v>100</v>
      </c>
      <c r="Z52" s="5">
        <f>'Рейтинговая таблица организаций'!AO52</f>
        <v>496</v>
      </c>
      <c r="AA52" s="5">
        <f>ROUND('Рейтинговая таблица организаций'!AP52*100/AB52,0)</f>
        <v>100</v>
      </c>
      <c r="AB52" s="5">
        <f>'Рейтинговая таблица организаций'!AQ52</f>
        <v>496</v>
      </c>
      <c r="AC52" s="5">
        <f>ROUND('Рейтинговая таблица организаций'!AV52*100/AD52,0)</f>
        <v>100</v>
      </c>
      <c r="AD52" s="5">
        <f>'Рейтинговая таблица организаций'!AW52</f>
        <v>496</v>
      </c>
      <c r="AE52" s="5">
        <f>ROUND('Рейтинговая таблица организаций'!AX52*100/AF52,0)</f>
        <v>100</v>
      </c>
      <c r="AF52" s="5">
        <f>'Рейтинговая таблица организаций'!AY52</f>
        <v>496</v>
      </c>
      <c r="AG52" s="5">
        <f>ROUND('Рейтинговая таблица организаций'!AZ52*100/AH52,0)</f>
        <v>100</v>
      </c>
      <c r="AH52" s="5">
        <f>'Рейтинговая таблица организаций'!BA52</f>
        <v>496</v>
      </c>
    </row>
    <row r="53" spans="1:34">
      <c r="A53" s="16">
        <f>'Рейтинговая таблица организаций'!A53</f>
        <v>50</v>
      </c>
      <c r="B53" s="16" t="str">
        <f>'бланки '!C55</f>
        <v>Муниципальное автономное общеобразовательное учреждение средняя общеобразовательная школа № 65 г.Томска</v>
      </c>
      <c r="C53" s="4">
        <f>'бланки '!E55+'бланки '!F55</f>
        <v>401</v>
      </c>
      <c r="D53" s="16">
        <f>'Рейтинговая таблица организаций'!C53</f>
        <v>161</v>
      </c>
      <c r="E53" s="8">
        <f t="shared" si="1"/>
        <v>0.40149625935162092</v>
      </c>
      <c r="F53" s="24">
        <f>анкеты!I51</f>
        <v>41</v>
      </c>
      <c r="G53" s="5">
        <f>ROUND('Рейтинговая таблица организаций'!D53*100/H53,0)</f>
        <v>100</v>
      </c>
      <c r="H53" s="5">
        <f>'Рейтинговая таблица организаций'!E53</f>
        <v>14</v>
      </c>
      <c r="I53" s="5">
        <f>ROUND('Рейтинговая таблица организаций'!F53*100/J53,0)</f>
        <v>100</v>
      </c>
      <c r="J53" s="5">
        <f>'Рейтинговая таблица организаций'!G53</f>
        <v>60</v>
      </c>
      <c r="K53" s="5">
        <f>'Рейтинговая таблица организаций'!H53</f>
        <v>4</v>
      </c>
      <c r="L53" s="5">
        <f>ROUND('Рейтинговая таблица организаций'!I53*100/M53,0)</f>
        <v>100</v>
      </c>
      <c r="M53" s="5">
        <f>'Рейтинговая таблица организаций'!J53</f>
        <v>161</v>
      </c>
      <c r="N53" s="5">
        <f>ROUND('Рейтинговая таблица организаций'!K53*100/O53,0)</f>
        <v>100</v>
      </c>
      <c r="O53" s="5">
        <f>'Рейтинговая таблица организаций'!L53</f>
        <v>161</v>
      </c>
      <c r="P53" s="5">
        <f>'Рейтинговая таблица организаций'!U53</f>
        <v>5</v>
      </c>
      <c r="Q53" s="5">
        <f>'Рейтинговая таблица организаций'!X53</f>
        <v>161</v>
      </c>
      <c r="R53" s="5">
        <f>'Рейтинговая таблица организаций'!Y53</f>
        <v>161</v>
      </c>
      <c r="S53" s="5">
        <f>'Рейтинговая таблица организаций'!AD53</f>
        <v>2</v>
      </c>
      <c r="T53" s="5">
        <f>'Рейтинговая таблица организаций'!AE53</f>
        <v>4</v>
      </c>
      <c r="U53" s="5">
        <f>'Рейтинговая таблица организаций'!AF53</f>
        <v>41</v>
      </c>
      <c r="V53" s="5">
        <f>'Рейтинговая таблица организаций'!AG53</f>
        <v>41</v>
      </c>
      <c r="W53" s="5">
        <f>ROUND('Рейтинговая таблица организаций'!AL53*100/X53,0)</f>
        <v>100</v>
      </c>
      <c r="X53" s="5">
        <f>'Рейтинговая таблица организаций'!AM53</f>
        <v>161</v>
      </c>
      <c r="Y53" s="5">
        <f>ROUND('Рейтинговая таблица организаций'!AN53*100/Z53,0)</f>
        <v>100</v>
      </c>
      <c r="Z53" s="5">
        <f>'Рейтинговая таблица организаций'!AO53</f>
        <v>161</v>
      </c>
      <c r="AA53" s="5">
        <f>ROUND('Рейтинговая таблица организаций'!AP53*100/AB53,0)</f>
        <v>100</v>
      </c>
      <c r="AB53" s="5">
        <f>'Рейтинговая таблица организаций'!AQ53</f>
        <v>161</v>
      </c>
      <c r="AC53" s="5">
        <f>ROUND('Рейтинговая таблица организаций'!AV53*100/AD53,0)</f>
        <v>100</v>
      </c>
      <c r="AD53" s="5">
        <f>'Рейтинговая таблица организаций'!AW53</f>
        <v>161</v>
      </c>
      <c r="AE53" s="5">
        <f>ROUND('Рейтинговая таблица организаций'!AX53*100/AF53,0)</f>
        <v>100</v>
      </c>
      <c r="AF53" s="5">
        <f>'Рейтинговая таблица организаций'!AY53</f>
        <v>161</v>
      </c>
      <c r="AG53" s="5">
        <f>ROUND('Рейтинговая таблица организаций'!AZ53*100/AH53,0)</f>
        <v>100</v>
      </c>
      <c r="AH53" s="5">
        <f>'Рейтинговая таблица организаций'!BA53</f>
        <v>161</v>
      </c>
    </row>
    <row r="54" spans="1:34">
      <c r="A54" s="16">
        <f>'Рейтинговая таблица организаций'!A54</f>
        <v>51</v>
      </c>
      <c r="B54" s="16" t="str">
        <f>'бланки '!C56</f>
        <v>Муниципальное автономное общеобразовательное учреждение Сибирский лицей г. Томска</v>
      </c>
      <c r="C54" s="4">
        <f>'бланки '!E56+'бланки '!F56</f>
        <v>701</v>
      </c>
      <c r="D54" s="16">
        <f>'Рейтинговая таблица организаций'!C54</f>
        <v>281</v>
      </c>
      <c r="E54" s="8">
        <f t="shared" si="1"/>
        <v>0.40085592011412269</v>
      </c>
      <c r="F54" s="24">
        <f>анкеты!I52</f>
        <v>71</v>
      </c>
      <c r="G54" s="5">
        <f>ROUND('Рейтинговая таблица организаций'!D54*100/H54,0)</f>
        <v>100</v>
      </c>
      <c r="H54" s="5">
        <f>'Рейтинговая таблица организаций'!E54</f>
        <v>14</v>
      </c>
      <c r="I54" s="5">
        <f>ROUND('Рейтинговая таблица организаций'!F54*100/J54,0)</f>
        <v>100</v>
      </c>
      <c r="J54" s="5">
        <f>'Рейтинговая таблица организаций'!G54</f>
        <v>60</v>
      </c>
      <c r="K54" s="5">
        <f>'Рейтинговая таблица организаций'!H54</f>
        <v>4</v>
      </c>
      <c r="L54" s="5">
        <f>ROUND('Рейтинговая таблица организаций'!I54*100/M54,0)</f>
        <v>100</v>
      </c>
      <c r="M54" s="5">
        <f>'Рейтинговая таблица организаций'!J54</f>
        <v>281</v>
      </c>
      <c r="N54" s="5">
        <f>ROUND('Рейтинговая таблица организаций'!K54*100/O54,0)</f>
        <v>100</v>
      </c>
      <c r="O54" s="5">
        <f>'Рейтинговая таблица организаций'!L54</f>
        <v>281</v>
      </c>
      <c r="P54" s="5">
        <f>'Рейтинговая таблица организаций'!U54</f>
        <v>5</v>
      </c>
      <c r="Q54" s="5">
        <f>'Рейтинговая таблица организаций'!X54</f>
        <v>281</v>
      </c>
      <c r="R54" s="5">
        <f>'Рейтинговая таблица организаций'!Y54</f>
        <v>281</v>
      </c>
      <c r="S54" s="5">
        <f>'Рейтинговая таблица организаций'!AD54</f>
        <v>2</v>
      </c>
      <c r="T54" s="5">
        <f>'Рейтинговая таблица организаций'!AE54</f>
        <v>5</v>
      </c>
      <c r="U54" s="5">
        <f>'Рейтинговая таблица организаций'!AF54</f>
        <v>71</v>
      </c>
      <c r="V54" s="5">
        <f>'Рейтинговая таблица организаций'!AG54</f>
        <v>71</v>
      </c>
      <c r="W54" s="5">
        <f>ROUND('Рейтинговая таблица организаций'!AL54*100/X54,0)</f>
        <v>100</v>
      </c>
      <c r="X54" s="5">
        <f>'Рейтинговая таблица организаций'!AM54</f>
        <v>281</v>
      </c>
      <c r="Y54" s="5">
        <f>ROUND('Рейтинговая таблица организаций'!AN54*100/Z54,0)</f>
        <v>100</v>
      </c>
      <c r="Z54" s="5">
        <f>'Рейтинговая таблица организаций'!AO54</f>
        <v>281</v>
      </c>
      <c r="AA54" s="5">
        <f>ROUND('Рейтинговая таблица организаций'!AP54*100/AB54,0)</f>
        <v>100</v>
      </c>
      <c r="AB54" s="5">
        <f>'Рейтинговая таблица организаций'!AQ54</f>
        <v>281</v>
      </c>
      <c r="AC54" s="5">
        <f>ROUND('Рейтинговая таблица организаций'!AV54*100/AD54,0)</f>
        <v>100</v>
      </c>
      <c r="AD54" s="5">
        <f>'Рейтинговая таблица организаций'!AW54</f>
        <v>281</v>
      </c>
      <c r="AE54" s="5">
        <f>ROUND('Рейтинговая таблица организаций'!AX54*100/AF54,0)</f>
        <v>100</v>
      </c>
      <c r="AF54" s="5">
        <f>'Рейтинговая таблица организаций'!AY54</f>
        <v>281</v>
      </c>
      <c r="AG54" s="5">
        <f>ROUND('Рейтинговая таблица организаций'!AZ54*100/AH54,0)</f>
        <v>100</v>
      </c>
      <c r="AH54" s="5">
        <f>'Рейтинговая таблица организаций'!BA54</f>
        <v>281</v>
      </c>
    </row>
    <row r="55" spans="1:34">
      <c r="A55" s="16">
        <f>'Рейтинговая таблица организаций'!A55</f>
        <v>52</v>
      </c>
      <c r="B55" s="16" t="str">
        <f>'бланки '!C57</f>
        <v>Муниципальное автономное общеобразовательное учреждение Гуманитарный лицей г. Томска</v>
      </c>
      <c r="C55" s="4">
        <f>'бланки '!E57+'бланки '!F57</f>
        <v>743</v>
      </c>
      <c r="D55" s="16">
        <f>'Рейтинговая таблица организаций'!C55</f>
        <v>298</v>
      </c>
      <c r="E55" s="8">
        <f t="shared" si="1"/>
        <v>0.40107671601615075</v>
      </c>
      <c r="F55" s="24">
        <f>анкеты!I53</f>
        <v>75</v>
      </c>
      <c r="G55" s="5">
        <f>ROUND('Рейтинговая таблица организаций'!D55*100/H55,0)</f>
        <v>100</v>
      </c>
      <c r="H55" s="5">
        <f>'Рейтинговая таблица организаций'!E55</f>
        <v>14</v>
      </c>
      <c r="I55" s="5">
        <f>ROUND('Рейтинговая таблица организаций'!F55*100/J55,0)</f>
        <v>100</v>
      </c>
      <c r="J55" s="5">
        <f>'Рейтинговая таблица организаций'!G55</f>
        <v>60</v>
      </c>
      <c r="K55" s="5">
        <f>'Рейтинговая таблица организаций'!H55</f>
        <v>4</v>
      </c>
      <c r="L55" s="5">
        <f>ROUND('Рейтинговая таблица организаций'!I55*100/M55,0)</f>
        <v>100</v>
      </c>
      <c r="M55" s="5">
        <f>'Рейтинговая таблица организаций'!J55</f>
        <v>298</v>
      </c>
      <c r="N55" s="5">
        <f>ROUND('Рейтинговая таблица организаций'!K55*100/O55,0)</f>
        <v>100</v>
      </c>
      <c r="O55" s="5">
        <f>'Рейтинговая таблица организаций'!L55</f>
        <v>298</v>
      </c>
      <c r="P55" s="5">
        <f>'Рейтинговая таблица организаций'!U55</f>
        <v>5</v>
      </c>
      <c r="Q55" s="5">
        <f>'Рейтинговая таблица организаций'!X55</f>
        <v>298</v>
      </c>
      <c r="R55" s="5">
        <f>'Рейтинговая таблица организаций'!Y55</f>
        <v>298</v>
      </c>
      <c r="S55" s="5">
        <f>'Рейтинговая таблица организаций'!AD55</f>
        <v>3</v>
      </c>
      <c r="T55" s="5">
        <f>'Рейтинговая таблица организаций'!AE55</f>
        <v>4</v>
      </c>
      <c r="U55" s="5">
        <f>'Рейтинговая таблица организаций'!AF55</f>
        <v>75</v>
      </c>
      <c r="V55" s="5">
        <f>'Рейтинговая таблица организаций'!AG55</f>
        <v>75</v>
      </c>
      <c r="W55" s="5">
        <f>ROUND('Рейтинговая таблица организаций'!AL55*100/X55,0)</f>
        <v>100</v>
      </c>
      <c r="X55" s="5">
        <f>'Рейтинговая таблица организаций'!AM55</f>
        <v>298</v>
      </c>
      <c r="Y55" s="5">
        <f>ROUND('Рейтинговая таблица организаций'!AN55*100/Z55,0)</f>
        <v>100</v>
      </c>
      <c r="Z55" s="5">
        <f>'Рейтинговая таблица организаций'!AO55</f>
        <v>298</v>
      </c>
      <c r="AA55" s="5">
        <f>ROUND('Рейтинговая таблица организаций'!AP55*100/AB55,0)</f>
        <v>100</v>
      </c>
      <c r="AB55" s="5">
        <f>'Рейтинговая таблица организаций'!AQ55</f>
        <v>298</v>
      </c>
      <c r="AC55" s="5">
        <f>ROUND('Рейтинговая таблица организаций'!AV55*100/AD55,0)</f>
        <v>100</v>
      </c>
      <c r="AD55" s="5">
        <f>'Рейтинговая таблица организаций'!AW55</f>
        <v>298</v>
      </c>
      <c r="AE55" s="5">
        <f>ROUND('Рейтинговая таблица организаций'!AX55*100/AF55,0)</f>
        <v>100</v>
      </c>
      <c r="AF55" s="5">
        <f>'Рейтинговая таблица организаций'!AY55</f>
        <v>298</v>
      </c>
      <c r="AG55" s="5">
        <f>ROUND('Рейтинговая таблица организаций'!AZ55*100/AH55,0)</f>
        <v>100</v>
      </c>
      <c r="AH55" s="5">
        <f>'Рейтинговая таблица организаций'!BA55</f>
        <v>298</v>
      </c>
    </row>
    <row r="56" spans="1:34">
      <c r="A56" s="16">
        <f>'Рейтинговая таблица организаций'!A56</f>
        <v>53</v>
      </c>
      <c r="B56" s="16" t="str">
        <f>'бланки '!C58</f>
        <v>ЧАСТНОЕ ОБЩЕОБРАЗОВАТЕЛЬНОЕ УЧРЕЖДЕНИЕ "ЛИЦЕЙ ТГУ"</v>
      </c>
      <c r="C56" s="4">
        <f>'бланки '!E58+'бланки '!F58</f>
        <v>154</v>
      </c>
      <c r="D56" s="16">
        <f>'Рейтинговая таблица организаций'!C56</f>
        <v>62</v>
      </c>
      <c r="E56" s="8">
        <f t="shared" si="1"/>
        <v>0.40259740259740262</v>
      </c>
      <c r="F56" s="24">
        <f>анкеты!I54</f>
        <v>16</v>
      </c>
      <c r="G56" s="5">
        <f>ROUND('Рейтинговая таблица организаций'!D56*100/H56,0)</f>
        <v>100</v>
      </c>
      <c r="H56" s="5">
        <f>'Рейтинговая таблица организаций'!E56</f>
        <v>14</v>
      </c>
      <c r="I56" s="5">
        <f>ROUND('Рейтинговая таблица организаций'!F56*100/J56,0)</f>
        <v>100</v>
      </c>
      <c r="J56" s="5">
        <f>'Рейтинговая таблица организаций'!G56</f>
        <v>60</v>
      </c>
      <c r="K56" s="5">
        <f>'Рейтинговая таблица организаций'!H56</f>
        <v>4</v>
      </c>
      <c r="L56" s="5">
        <f>ROUND('Рейтинговая таблица организаций'!I56*100/M56,0)</f>
        <v>100</v>
      </c>
      <c r="M56" s="5">
        <f>'Рейтинговая таблица организаций'!J56</f>
        <v>62</v>
      </c>
      <c r="N56" s="5">
        <f>ROUND('Рейтинговая таблица организаций'!K56*100/O56,0)</f>
        <v>100</v>
      </c>
      <c r="O56" s="5">
        <f>'Рейтинговая таблица организаций'!L56</f>
        <v>62</v>
      </c>
      <c r="P56" s="5">
        <f>'Рейтинговая таблица организаций'!U56</f>
        <v>5</v>
      </c>
      <c r="Q56" s="5">
        <f>'Рейтинговая таблица организаций'!X56</f>
        <v>62</v>
      </c>
      <c r="R56" s="5">
        <f>'Рейтинговая таблица организаций'!Y56</f>
        <v>62</v>
      </c>
      <c r="S56" s="5">
        <f>'Рейтинговая таблица организаций'!AD56</f>
        <v>0</v>
      </c>
      <c r="T56" s="5">
        <f>'Рейтинговая таблица организаций'!AE56</f>
        <v>2</v>
      </c>
      <c r="U56" s="5">
        <f>'Рейтинговая таблица организаций'!AF56</f>
        <v>16</v>
      </c>
      <c r="V56" s="5">
        <f>'Рейтинговая таблица организаций'!AG56</f>
        <v>16</v>
      </c>
      <c r="W56" s="5">
        <f>ROUND('Рейтинговая таблица организаций'!AL56*100/X56,0)</f>
        <v>100</v>
      </c>
      <c r="X56" s="5">
        <f>'Рейтинговая таблица организаций'!AM56</f>
        <v>62</v>
      </c>
      <c r="Y56" s="5">
        <f>ROUND('Рейтинговая таблица организаций'!AN56*100/Z56,0)</f>
        <v>100</v>
      </c>
      <c r="Z56" s="5">
        <f>'Рейтинговая таблица организаций'!AO56</f>
        <v>62</v>
      </c>
      <c r="AA56" s="5">
        <f>ROUND('Рейтинговая таблица организаций'!AP56*100/AB56,0)</f>
        <v>100</v>
      </c>
      <c r="AB56" s="5">
        <f>'Рейтинговая таблица организаций'!AQ56</f>
        <v>62</v>
      </c>
      <c r="AC56" s="5">
        <f>ROUND('Рейтинговая таблица организаций'!AV56*100/AD56,0)</f>
        <v>100</v>
      </c>
      <c r="AD56" s="5">
        <f>'Рейтинговая таблица организаций'!AW56</f>
        <v>62</v>
      </c>
      <c r="AE56" s="5">
        <f>ROUND('Рейтинговая таблица организаций'!AX56*100/AF56,0)</f>
        <v>100</v>
      </c>
      <c r="AF56" s="5">
        <f>'Рейтинговая таблица организаций'!AY56</f>
        <v>62</v>
      </c>
      <c r="AG56" s="5">
        <f>ROUND('Рейтинговая таблица организаций'!AZ56*100/AH56,0)</f>
        <v>100</v>
      </c>
      <c r="AH56" s="5">
        <f>'Рейтинговая таблица организаций'!BA56</f>
        <v>62</v>
      </c>
    </row>
    <row r="57" spans="1:34">
      <c r="A57" s="16">
        <f>'Рейтинговая таблица организаций'!A57</f>
        <v>54</v>
      </c>
      <c r="B57" s="16" t="str">
        <f>'бланки '!C59</f>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C57" s="4">
        <f>'бланки '!E59+'бланки '!F59</f>
        <v>3599</v>
      </c>
      <c r="D57" s="16">
        <f>'Рейтинговая таблица организаций'!C57</f>
        <v>600</v>
      </c>
      <c r="E57" s="8">
        <f t="shared" si="1"/>
        <v>0.16671297582661851</v>
      </c>
      <c r="F57" s="24">
        <f>анкеты!I55</f>
        <v>360</v>
      </c>
      <c r="G57" s="5">
        <f>ROUND('Рейтинговая таблица организаций'!D57*100/H57,0)</f>
        <v>100</v>
      </c>
      <c r="H57" s="5">
        <f>'Рейтинговая таблица организаций'!E57</f>
        <v>14</v>
      </c>
      <c r="I57" s="5">
        <f>ROUND('Рейтинговая таблица организаций'!F57*100/J57,0)</f>
        <v>100</v>
      </c>
      <c r="J57" s="5">
        <f>'Рейтинговая таблица организаций'!G57</f>
        <v>60</v>
      </c>
      <c r="K57" s="5">
        <f>'Рейтинговая таблица организаций'!H57</f>
        <v>4</v>
      </c>
      <c r="L57" s="5">
        <f>ROUND('Рейтинговая таблица организаций'!I57*100/M57,0)</f>
        <v>100</v>
      </c>
      <c r="M57" s="5">
        <f>'Рейтинговая таблица организаций'!J57</f>
        <v>600</v>
      </c>
      <c r="N57" s="5">
        <f>ROUND('Рейтинговая таблица организаций'!K57*100/O57,0)</f>
        <v>100</v>
      </c>
      <c r="O57" s="5">
        <f>'Рейтинговая таблица организаций'!L57</f>
        <v>600</v>
      </c>
      <c r="P57" s="5">
        <f>'Рейтинговая таблица организаций'!U57</f>
        <v>5</v>
      </c>
      <c r="Q57" s="5">
        <f>'Рейтинговая таблица организаций'!X57</f>
        <v>600</v>
      </c>
      <c r="R57" s="5">
        <f>'Рейтинговая таблица организаций'!Y57</f>
        <v>600</v>
      </c>
      <c r="S57" s="5">
        <f>'Рейтинговая таблица организаций'!AD57</f>
        <v>5</v>
      </c>
      <c r="T57" s="5">
        <f>'Рейтинговая таблица организаций'!AE57</f>
        <v>4</v>
      </c>
      <c r="U57" s="5">
        <f>'Рейтинговая таблица организаций'!AF57</f>
        <v>360</v>
      </c>
      <c r="V57" s="5">
        <f>'Рейтинговая таблица организаций'!AG57</f>
        <v>360</v>
      </c>
      <c r="W57" s="5">
        <f>ROUND('Рейтинговая таблица организаций'!AL57*100/X57,0)</f>
        <v>100</v>
      </c>
      <c r="X57" s="5">
        <f>'Рейтинговая таблица организаций'!AM57</f>
        <v>600</v>
      </c>
      <c r="Y57" s="5">
        <f>ROUND('Рейтинговая таблица организаций'!AN57*100/Z57,0)</f>
        <v>100</v>
      </c>
      <c r="Z57" s="5">
        <f>'Рейтинговая таблица организаций'!AO57</f>
        <v>600</v>
      </c>
      <c r="AA57" s="5">
        <f>ROUND('Рейтинговая таблица организаций'!AP57*100/AB57,0)</f>
        <v>100</v>
      </c>
      <c r="AB57" s="5">
        <f>'Рейтинговая таблица организаций'!AQ57</f>
        <v>600</v>
      </c>
      <c r="AC57" s="5">
        <f>ROUND('Рейтинговая таблица организаций'!AV57*100/AD57,0)</f>
        <v>100</v>
      </c>
      <c r="AD57" s="5">
        <f>'Рейтинговая таблица организаций'!AW57</f>
        <v>600</v>
      </c>
      <c r="AE57" s="5">
        <f>ROUND('Рейтинговая таблица организаций'!AX57*100/AF57,0)</f>
        <v>100</v>
      </c>
      <c r="AF57" s="5">
        <f>'Рейтинговая таблица организаций'!AY57</f>
        <v>600</v>
      </c>
      <c r="AG57" s="5">
        <f>ROUND('Рейтинговая таблица организаций'!AZ57*100/AH57,0)</f>
        <v>100</v>
      </c>
      <c r="AH57" s="5">
        <f>'Рейтинговая таблица организаций'!BA57</f>
        <v>600</v>
      </c>
    </row>
    <row r="58" spans="1:34">
      <c r="A58" s="16">
        <f>'Рейтинговая таблица организаций'!A58</f>
        <v>55</v>
      </c>
      <c r="B58" s="16" t="str">
        <f>'бланки '!C60</f>
        <v>Муниципальное автономное общеобразовательное учреждение прогимназия «Кристина» г. Томска</v>
      </c>
      <c r="C58" s="4">
        <f>'бланки '!E60+'бланки '!F60</f>
        <v>257</v>
      </c>
      <c r="D58" s="16">
        <f>'Рейтинговая таблица организаций'!C58</f>
        <v>103</v>
      </c>
      <c r="E58" s="8">
        <f t="shared" si="1"/>
        <v>0.40077821011673154</v>
      </c>
      <c r="F58" s="24">
        <f>анкеты!I56</f>
        <v>26</v>
      </c>
      <c r="G58" s="5">
        <f>ROUND('Рейтинговая таблица организаций'!D58*100/H58,0)</f>
        <v>100</v>
      </c>
      <c r="H58" s="5">
        <f>'Рейтинговая таблица организаций'!E58</f>
        <v>14</v>
      </c>
      <c r="I58" s="5">
        <f>ROUND('Рейтинговая таблица организаций'!F58*100/J58,0)</f>
        <v>100</v>
      </c>
      <c r="J58" s="5">
        <f>'Рейтинговая таблица организаций'!G58</f>
        <v>60</v>
      </c>
      <c r="K58" s="5">
        <f>'Рейтинговая таблица организаций'!H58</f>
        <v>4</v>
      </c>
      <c r="L58" s="5">
        <f>ROUND('Рейтинговая таблица организаций'!I58*100/M58,0)</f>
        <v>100</v>
      </c>
      <c r="M58" s="5">
        <f>'Рейтинговая таблица организаций'!J58</f>
        <v>103</v>
      </c>
      <c r="N58" s="5">
        <f>ROUND('Рейтинговая таблица организаций'!K58*100/O58,0)</f>
        <v>100</v>
      </c>
      <c r="O58" s="5">
        <f>'Рейтинговая таблица организаций'!L58</f>
        <v>103</v>
      </c>
      <c r="P58" s="5">
        <f>'Рейтинговая таблица организаций'!U58</f>
        <v>5</v>
      </c>
      <c r="Q58" s="5">
        <f>'Рейтинговая таблица организаций'!X58</f>
        <v>103</v>
      </c>
      <c r="R58" s="5">
        <f>'Рейтинговая таблица организаций'!Y58</f>
        <v>103</v>
      </c>
      <c r="S58" s="5">
        <f>'Рейтинговая таблица организаций'!AD58</f>
        <v>3</v>
      </c>
      <c r="T58" s="5">
        <f>'Рейтинговая таблица организаций'!AE58</f>
        <v>5</v>
      </c>
      <c r="U58" s="5">
        <f>'Рейтинговая таблица организаций'!AF58</f>
        <v>26</v>
      </c>
      <c r="V58" s="5">
        <f>'Рейтинговая таблица организаций'!AG58</f>
        <v>26</v>
      </c>
      <c r="W58" s="5">
        <f>ROUND('Рейтинговая таблица организаций'!AL58*100/X58,0)</f>
        <v>100</v>
      </c>
      <c r="X58" s="5">
        <f>'Рейтинговая таблица организаций'!AM58</f>
        <v>103</v>
      </c>
      <c r="Y58" s="5">
        <f>ROUND('Рейтинговая таблица организаций'!AN58*100/Z58,0)</f>
        <v>100</v>
      </c>
      <c r="Z58" s="5">
        <f>'Рейтинговая таблица организаций'!AO58</f>
        <v>103</v>
      </c>
      <c r="AA58" s="5">
        <f>ROUND('Рейтинговая таблица организаций'!AP58*100/AB58,0)</f>
        <v>100</v>
      </c>
      <c r="AB58" s="5">
        <f>'Рейтинговая таблица организаций'!AQ58</f>
        <v>103</v>
      </c>
      <c r="AC58" s="5">
        <f>ROUND('Рейтинговая таблица организаций'!AV58*100/AD58,0)</f>
        <v>100</v>
      </c>
      <c r="AD58" s="5">
        <f>'Рейтинговая таблица организаций'!AW58</f>
        <v>103</v>
      </c>
      <c r="AE58" s="5">
        <f>ROUND('Рейтинговая таблица организаций'!AX58*100/AF58,0)</f>
        <v>100</v>
      </c>
      <c r="AF58" s="5">
        <f>'Рейтинговая таблица организаций'!AY58</f>
        <v>103</v>
      </c>
      <c r="AG58" s="5">
        <f>ROUND('Рейтинговая таблица организаций'!AZ58*100/AH58,0)</f>
        <v>100</v>
      </c>
      <c r="AH58" s="5">
        <f>'Рейтинговая таблица организаций'!BA58</f>
        <v>103</v>
      </c>
    </row>
    <row r="59" spans="1:34">
      <c r="A59" s="16">
        <f>'Рейтинговая таблица организаций'!A59</f>
        <v>56</v>
      </c>
      <c r="B59" s="16" t="str">
        <f>'бланки '!C61</f>
        <v>Муниципальное бюджетное общеобразовательное учреждение Русская классическая гимназия № 2 г.Томска</v>
      </c>
      <c r="C59" s="4">
        <f>'бланки '!E61+'бланки '!F61</f>
        <v>750</v>
      </c>
      <c r="D59" s="16">
        <f>'Рейтинговая таблица организаций'!C59</f>
        <v>300</v>
      </c>
      <c r="E59" s="8">
        <f t="shared" si="1"/>
        <v>0.4</v>
      </c>
      <c r="F59" s="24">
        <f>анкеты!I57</f>
        <v>75</v>
      </c>
      <c r="G59" s="5">
        <f>ROUND('Рейтинговая таблица организаций'!D59*100/H59,0)</f>
        <v>100</v>
      </c>
      <c r="H59" s="5">
        <f>'Рейтинговая таблица организаций'!E59</f>
        <v>14</v>
      </c>
      <c r="I59" s="5">
        <f>ROUND('Рейтинговая таблица организаций'!F59*100/J59,0)</f>
        <v>100</v>
      </c>
      <c r="J59" s="5">
        <f>'Рейтинговая таблица организаций'!G59</f>
        <v>60</v>
      </c>
      <c r="K59" s="5">
        <f>'Рейтинговая таблица организаций'!H59</f>
        <v>4</v>
      </c>
      <c r="L59" s="5">
        <f>ROUND('Рейтинговая таблица организаций'!I59*100/M59,0)</f>
        <v>100</v>
      </c>
      <c r="M59" s="5">
        <f>'Рейтинговая таблица организаций'!J59</f>
        <v>300</v>
      </c>
      <c r="N59" s="5">
        <f>ROUND('Рейтинговая таблица организаций'!K59*100/O59,0)</f>
        <v>100</v>
      </c>
      <c r="O59" s="5">
        <f>'Рейтинговая таблица организаций'!L59</f>
        <v>300</v>
      </c>
      <c r="P59" s="5">
        <f>'Рейтинговая таблица организаций'!U59</f>
        <v>5</v>
      </c>
      <c r="Q59" s="5">
        <f>'Рейтинговая таблица организаций'!X59</f>
        <v>300</v>
      </c>
      <c r="R59" s="5">
        <f>'Рейтинговая таблица организаций'!Y59</f>
        <v>300</v>
      </c>
      <c r="S59" s="5">
        <f>'Рейтинговая таблица организаций'!AD59</f>
        <v>0</v>
      </c>
      <c r="T59" s="5">
        <f>'Рейтинговая таблица организаций'!AE59</f>
        <v>5</v>
      </c>
      <c r="U59" s="5">
        <f>'Рейтинговая таблица организаций'!AF59</f>
        <v>75</v>
      </c>
      <c r="V59" s="5">
        <f>'Рейтинговая таблица организаций'!AG59</f>
        <v>75</v>
      </c>
      <c r="W59" s="5">
        <f>ROUND('Рейтинговая таблица организаций'!AL59*100/X59,0)</f>
        <v>100</v>
      </c>
      <c r="X59" s="5">
        <f>'Рейтинговая таблица организаций'!AM59</f>
        <v>300</v>
      </c>
      <c r="Y59" s="5">
        <f>ROUND('Рейтинговая таблица организаций'!AN59*100/Z59,0)</f>
        <v>100</v>
      </c>
      <c r="Z59" s="5">
        <f>'Рейтинговая таблица организаций'!AO59</f>
        <v>300</v>
      </c>
      <c r="AA59" s="5">
        <f>ROUND('Рейтинговая таблица организаций'!AP59*100/AB59,0)</f>
        <v>100</v>
      </c>
      <c r="AB59" s="5">
        <f>'Рейтинговая таблица организаций'!AQ59</f>
        <v>300</v>
      </c>
      <c r="AC59" s="5">
        <f>ROUND('Рейтинговая таблица организаций'!AV59*100/AD59,0)</f>
        <v>100</v>
      </c>
      <c r="AD59" s="5">
        <f>'Рейтинговая таблица организаций'!AW59</f>
        <v>300</v>
      </c>
      <c r="AE59" s="5">
        <f>ROUND('Рейтинговая таблица организаций'!AX59*100/AF59,0)</f>
        <v>100</v>
      </c>
      <c r="AF59" s="5">
        <f>'Рейтинговая таблица организаций'!AY59</f>
        <v>300</v>
      </c>
      <c r="AG59" s="5">
        <f>ROUND('Рейтинговая таблица организаций'!AZ59*100/AH59,0)</f>
        <v>100</v>
      </c>
      <c r="AH59" s="5">
        <f>'Рейтинговая таблица организаций'!BA59</f>
        <v>300</v>
      </c>
    </row>
    <row r="60" spans="1:34">
      <c r="A60" s="16">
        <f>'Рейтинговая таблица организаций'!A60</f>
        <v>57</v>
      </c>
      <c r="B60" s="16" t="str">
        <f>'бланки '!C62</f>
        <v>НЕГОСУДАРСТВЕННОЕ ОБЩЕОБРАЗОВАТЕЛЬНОЕ УЧРЕЖДЕНИЕ "КАТОЛИЧЕСКАЯ ГИМНАЗИЯ Г. ТОМСКА"</v>
      </c>
      <c r="C60" s="4">
        <f>'бланки '!E62+'бланки '!F62</f>
        <v>210</v>
      </c>
      <c r="D60" s="16">
        <f>'Рейтинговая таблица организаций'!C60</f>
        <v>84</v>
      </c>
      <c r="E60" s="8">
        <f t="shared" si="1"/>
        <v>0.4</v>
      </c>
      <c r="F60" s="24">
        <f>анкеты!I58</f>
        <v>21</v>
      </c>
      <c r="G60" s="5">
        <f>ROUND('Рейтинговая таблица организаций'!D60*100/H60,0)</f>
        <v>100</v>
      </c>
      <c r="H60" s="5">
        <f>'Рейтинговая таблица организаций'!E60</f>
        <v>14</v>
      </c>
      <c r="I60" s="5">
        <f>ROUND('Рейтинговая таблица организаций'!F60*100/J60,0)</f>
        <v>100</v>
      </c>
      <c r="J60" s="5">
        <f>'Рейтинговая таблица организаций'!G60</f>
        <v>60</v>
      </c>
      <c r="K60" s="5">
        <f>'Рейтинговая таблица организаций'!H60</f>
        <v>4</v>
      </c>
      <c r="L60" s="5">
        <f>ROUND('Рейтинговая таблица организаций'!I60*100/M60,0)</f>
        <v>100</v>
      </c>
      <c r="M60" s="5">
        <f>'Рейтинговая таблица организаций'!J60</f>
        <v>84</v>
      </c>
      <c r="N60" s="5">
        <f>ROUND('Рейтинговая таблица организаций'!K60*100/O60,0)</f>
        <v>100</v>
      </c>
      <c r="O60" s="5">
        <f>'Рейтинговая таблица организаций'!L60</f>
        <v>84</v>
      </c>
      <c r="P60" s="5">
        <f>'Рейтинговая таблица организаций'!U60</f>
        <v>5</v>
      </c>
      <c r="Q60" s="5">
        <f>'Рейтинговая таблица организаций'!X60</f>
        <v>84</v>
      </c>
      <c r="R60" s="5">
        <f>'Рейтинговая таблица организаций'!Y60</f>
        <v>84</v>
      </c>
      <c r="S60" s="5">
        <f>'Рейтинговая таблица организаций'!AD60</f>
        <v>6</v>
      </c>
      <c r="T60" s="5">
        <f>'Рейтинговая таблица организаций'!AE60</f>
        <v>5</v>
      </c>
      <c r="U60" s="5">
        <f>'Рейтинговая таблица организаций'!AF60</f>
        <v>21</v>
      </c>
      <c r="V60" s="5">
        <f>'Рейтинговая таблица организаций'!AG60</f>
        <v>21</v>
      </c>
      <c r="W60" s="5">
        <f>ROUND('Рейтинговая таблица организаций'!AL60*100/X60,0)</f>
        <v>100</v>
      </c>
      <c r="X60" s="5">
        <f>'Рейтинговая таблица организаций'!AM60</f>
        <v>84</v>
      </c>
      <c r="Y60" s="5">
        <f>ROUND('Рейтинговая таблица организаций'!AN60*100/Z60,0)</f>
        <v>100</v>
      </c>
      <c r="Z60" s="5">
        <f>'Рейтинговая таблица организаций'!AO60</f>
        <v>84</v>
      </c>
      <c r="AA60" s="5">
        <f>ROUND('Рейтинговая таблица организаций'!AP60*100/AB60,0)</f>
        <v>100</v>
      </c>
      <c r="AB60" s="5">
        <f>'Рейтинговая таблица организаций'!AQ60</f>
        <v>84</v>
      </c>
      <c r="AC60" s="5">
        <f>ROUND('Рейтинговая таблица организаций'!AV60*100/AD60,0)</f>
        <v>100</v>
      </c>
      <c r="AD60" s="5">
        <f>'Рейтинговая таблица организаций'!AW60</f>
        <v>84</v>
      </c>
      <c r="AE60" s="5">
        <f>ROUND('Рейтинговая таблица организаций'!AX60*100/AF60,0)</f>
        <v>100</v>
      </c>
      <c r="AF60" s="5">
        <f>'Рейтинговая таблица организаций'!AY60</f>
        <v>84</v>
      </c>
      <c r="AG60" s="5">
        <f>ROUND('Рейтинговая таблица организаций'!AZ60*100/AH60,0)</f>
        <v>100</v>
      </c>
      <c r="AH60" s="5">
        <f>'Рейтинговая таблица организаций'!BA60</f>
        <v>84</v>
      </c>
    </row>
    <row r="61" spans="1:34">
      <c r="A61" s="16">
        <f>'Рейтинговая таблица организаций'!A61</f>
        <v>58</v>
      </c>
      <c r="B61" s="16" t="str">
        <f>'бланки '!C63</f>
        <v>Муниципальное автономное общеобразовательное учреждение средняя общеобразовательная школа № 19 г. Томска</v>
      </c>
      <c r="C61" s="4">
        <f>'бланки '!E63+'бланки '!F63</f>
        <v>1852</v>
      </c>
      <c r="D61" s="16">
        <f>'Рейтинговая таблица организаций'!C61</f>
        <v>600</v>
      </c>
      <c r="E61" s="8">
        <f t="shared" si="1"/>
        <v>0.32397408207343414</v>
      </c>
      <c r="F61" s="24">
        <f>анкеты!I59</f>
        <v>186</v>
      </c>
      <c r="G61" s="5">
        <f>ROUND('Рейтинговая таблица организаций'!D61*100/H61,0)</f>
        <v>100</v>
      </c>
      <c r="H61" s="5">
        <f>'Рейтинговая таблица организаций'!E61</f>
        <v>14</v>
      </c>
      <c r="I61" s="5">
        <f>ROUND('Рейтинговая таблица организаций'!F61*100/J61,0)</f>
        <v>100</v>
      </c>
      <c r="J61" s="5">
        <f>'Рейтинговая таблица организаций'!G61</f>
        <v>60</v>
      </c>
      <c r="K61" s="5">
        <f>'Рейтинговая таблица организаций'!H61</f>
        <v>4</v>
      </c>
      <c r="L61" s="5">
        <f>ROUND('Рейтинговая таблица организаций'!I61*100/M61,0)</f>
        <v>100</v>
      </c>
      <c r="M61" s="5">
        <f>'Рейтинговая таблица организаций'!J61</f>
        <v>600</v>
      </c>
      <c r="N61" s="5">
        <f>ROUND('Рейтинговая таблица организаций'!K61*100/O61,0)</f>
        <v>100</v>
      </c>
      <c r="O61" s="5">
        <f>'Рейтинговая таблица организаций'!L61</f>
        <v>600</v>
      </c>
      <c r="P61" s="5">
        <f>'Рейтинговая таблица организаций'!U61</f>
        <v>5</v>
      </c>
      <c r="Q61" s="5">
        <f>'Рейтинговая таблица организаций'!X61</f>
        <v>600</v>
      </c>
      <c r="R61" s="5">
        <f>'Рейтинговая таблица организаций'!Y61</f>
        <v>600</v>
      </c>
      <c r="S61" s="5">
        <f>'Рейтинговая таблица организаций'!AD61</f>
        <v>2</v>
      </c>
      <c r="T61" s="5">
        <f>'Рейтинговая таблица организаций'!AE61</f>
        <v>3</v>
      </c>
      <c r="U61" s="5">
        <f>'Рейтинговая таблица организаций'!AF61</f>
        <v>186</v>
      </c>
      <c r="V61" s="5">
        <f>'Рейтинговая таблица организаций'!AG61</f>
        <v>186</v>
      </c>
      <c r="W61" s="5">
        <f>ROUND('Рейтинговая таблица организаций'!AL61*100/X61,0)</f>
        <v>100</v>
      </c>
      <c r="X61" s="5">
        <f>'Рейтинговая таблица организаций'!AM61</f>
        <v>600</v>
      </c>
      <c r="Y61" s="5">
        <f>ROUND('Рейтинговая таблица организаций'!AN61*100/Z61,0)</f>
        <v>100</v>
      </c>
      <c r="Z61" s="5">
        <f>'Рейтинговая таблица организаций'!AO61</f>
        <v>600</v>
      </c>
      <c r="AA61" s="5">
        <f>ROUND('Рейтинговая таблица организаций'!AP61*100/AB61,0)</f>
        <v>100</v>
      </c>
      <c r="AB61" s="5">
        <f>'Рейтинговая таблица организаций'!AQ61</f>
        <v>600</v>
      </c>
      <c r="AC61" s="5">
        <f>ROUND('Рейтинговая таблица организаций'!AV61*100/AD61,0)</f>
        <v>100</v>
      </c>
      <c r="AD61" s="5">
        <f>'Рейтинговая таблица организаций'!AW61</f>
        <v>600</v>
      </c>
      <c r="AE61" s="5">
        <f>ROUND('Рейтинговая таблица организаций'!AX61*100/AF61,0)</f>
        <v>100</v>
      </c>
      <c r="AF61" s="5">
        <f>'Рейтинговая таблица организаций'!AY61</f>
        <v>600</v>
      </c>
      <c r="AG61" s="5">
        <f>ROUND('Рейтинговая таблица организаций'!AZ61*100/AH61,0)</f>
        <v>100</v>
      </c>
      <c r="AH61" s="5">
        <f>'Рейтинговая таблица организаций'!BA61</f>
        <v>600</v>
      </c>
    </row>
    <row r="62" spans="1:34">
      <c r="A62" s="16">
        <f>'Рейтинговая таблица организаций'!A62</f>
        <v>59</v>
      </c>
      <c r="B62" s="16" t="str">
        <f>'бланки '!C64</f>
        <v>Муниципальное автономное общеобразовательное учреждение средняя общеобразовательная школа № 35 г.Томска</v>
      </c>
      <c r="C62" s="4">
        <f>'бланки '!E64+'бланки '!F64</f>
        <v>1152</v>
      </c>
      <c r="D62" s="16">
        <f>'Рейтинговая таблица организаций'!C62</f>
        <v>461</v>
      </c>
      <c r="E62" s="8">
        <f t="shared" si="1"/>
        <v>0.4001736111111111</v>
      </c>
      <c r="F62" s="24">
        <f>анкеты!I60</f>
        <v>116</v>
      </c>
      <c r="G62" s="5">
        <f>ROUND('Рейтинговая таблица организаций'!D62*100/H62,0)</f>
        <v>100</v>
      </c>
      <c r="H62" s="5">
        <f>'Рейтинговая таблица организаций'!E62</f>
        <v>14</v>
      </c>
      <c r="I62" s="5">
        <f>ROUND('Рейтинговая таблица организаций'!F62*100/J62,0)</f>
        <v>100</v>
      </c>
      <c r="J62" s="5">
        <f>'Рейтинговая таблица организаций'!G62</f>
        <v>60</v>
      </c>
      <c r="K62" s="5">
        <f>'Рейтинговая таблица организаций'!H62</f>
        <v>4</v>
      </c>
      <c r="L62" s="5">
        <f>ROUND('Рейтинговая таблица организаций'!I62*100/M62,0)</f>
        <v>100</v>
      </c>
      <c r="M62" s="5">
        <f>'Рейтинговая таблица организаций'!J62</f>
        <v>461</v>
      </c>
      <c r="N62" s="5">
        <f>ROUND('Рейтинговая таблица организаций'!K62*100/O62,0)</f>
        <v>100</v>
      </c>
      <c r="O62" s="5">
        <f>'Рейтинговая таблица организаций'!L62</f>
        <v>461</v>
      </c>
      <c r="P62" s="5">
        <f>'Рейтинговая таблица организаций'!U62</f>
        <v>5</v>
      </c>
      <c r="Q62" s="5">
        <f>'Рейтинговая таблица организаций'!X62</f>
        <v>461</v>
      </c>
      <c r="R62" s="5">
        <f>'Рейтинговая таблица организаций'!Y62</f>
        <v>461</v>
      </c>
      <c r="S62" s="5">
        <f>'Рейтинговая таблица организаций'!AD62</f>
        <v>3</v>
      </c>
      <c r="T62" s="5">
        <f>'Рейтинговая таблица организаций'!AE62</f>
        <v>3</v>
      </c>
      <c r="U62" s="5">
        <f>'Рейтинговая таблица организаций'!AF62</f>
        <v>116</v>
      </c>
      <c r="V62" s="5">
        <f>'Рейтинговая таблица организаций'!AG62</f>
        <v>116</v>
      </c>
      <c r="W62" s="5">
        <f>ROUND('Рейтинговая таблица организаций'!AL62*100/X62,0)</f>
        <v>100</v>
      </c>
      <c r="X62" s="5">
        <f>'Рейтинговая таблица организаций'!AM62</f>
        <v>461</v>
      </c>
      <c r="Y62" s="5">
        <f>ROUND('Рейтинговая таблица организаций'!AN62*100/Z62,0)</f>
        <v>100</v>
      </c>
      <c r="Z62" s="5">
        <f>'Рейтинговая таблица организаций'!AO62</f>
        <v>461</v>
      </c>
      <c r="AA62" s="5">
        <f>ROUND('Рейтинговая таблица организаций'!AP62*100/AB62,0)</f>
        <v>100</v>
      </c>
      <c r="AB62" s="5">
        <f>'Рейтинговая таблица организаций'!AQ62</f>
        <v>461</v>
      </c>
      <c r="AC62" s="5">
        <f>ROUND('Рейтинговая таблица организаций'!AV62*100/AD62,0)</f>
        <v>100</v>
      </c>
      <c r="AD62" s="5">
        <f>'Рейтинговая таблица организаций'!AW62</f>
        <v>461</v>
      </c>
      <c r="AE62" s="5">
        <f>ROUND('Рейтинговая таблица организаций'!AX62*100/AF62,0)</f>
        <v>100</v>
      </c>
      <c r="AF62" s="5">
        <f>'Рейтинговая таблица организаций'!AY62</f>
        <v>461</v>
      </c>
      <c r="AG62" s="5">
        <f>ROUND('Рейтинговая таблица организаций'!AZ62*100/AH62,0)</f>
        <v>100</v>
      </c>
      <c r="AH62" s="5">
        <f>'Рейтинговая таблица организаций'!BA62</f>
        <v>461</v>
      </c>
    </row>
    <row r="63" spans="1:34">
      <c r="A63" s="16">
        <f>'Рейтинговая таблица организаций'!A63</f>
        <v>60</v>
      </c>
      <c r="B63" s="16" t="str">
        <f>'бланки '!C65</f>
        <v>Муниципальное автономное общеобразовательное учреждение средняя общеобразовательная школа № 15 имени Г.Е. Николаевой г. Томска</v>
      </c>
      <c r="C63" s="4">
        <f>'бланки '!E65+'бланки '!F65</f>
        <v>832</v>
      </c>
      <c r="D63" s="16">
        <f>'Рейтинговая таблица организаций'!C63</f>
        <v>333</v>
      </c>
      <c r="E63" s="8">
        <f t="shared" si="1"/>
        <v>0.40024038461538464</v>
      </c>
      <c r="F63" s="24">
        <f>анкеты!I61</f>
        <v>84</v>
      </c>
      <c r="G63" s="5">
        <f>ROUND('Рейтинговая таблица организаций'!D63*100/H63,0)</f>
        <v>100</v>
      </c>
      <c r="H63" s="5">
        <f>'Рейтинговая таблица организаций'!E63</f>
        <v>14</v>
      </c>
      <c r="I63" s="5">
        <f>ROUND('Рейтинговая таблица организаций'!F63*100/J63,0)</f>
        <v>100</v>
      </c>
      <c r="J63" s="5">
        <f>'Рейтинговая таблица организаций'!G63</f>
        <v>60</v>
      </c>
      <c r="K63" s="5">
        <f>'Рейтинговая таблица организаций'!H63</f>
        <v>4</v>
      </c>
      <c r="L63" s="5">
        <f>ROUND('Рейтинговая таблица организаций'!I63*100/M63,0)</f>
        <v>100</v>
      </c>
      <c r="M63" s="5">
        <f>'Рейтинговая таблица организаций'!J63</f>
        <v>333</v>
      </c>
      <c r="N63" s="5">
        <f>ROUND('Рейтинговая таблица организаций'!K63*100/O63,0)</f>
        <v>100</v>
      </c>
      <c r="O63" s="5">
        <f>'Рейтинговая таблица организаций'!L63</f>
        <v>333</v>
      </c>
      <c r="P63" s="5">
        <f>'Рейтинговая таблица организаций'!U63</f>
        <v>5</v>
      </c>
      <c r="Q63" s="5">
        <f>'Рейтинговая таблица организаций'!X63</f>
        <v>333</v>
      </c>
      <c r="R63" s="5">
        <f>'Рейтинговая таблица организаций'!Y63</f>
        <v>333</v>
      </c>
      <c r="S63" s="5">
        <f>'Рейтинговая таблица организаций'!AD63</f>
        <v>2</v>
      </c>
      <c r="T63" s="5">
        <f>'Рейтинговая таблица организаций'!AE63</f>
        <v>3</v>
      </c>
      <c r="U63" s="5">
        <f>'Рейтинговая таблица организаций'!AF63</f>
        <v>84</v>
      </c>
      <c r="V63" s="5">
        <f>'Рейтинговая таблица организаций'!AG63</f>
        <v>84</v>
      </c>
      <c r="W63" s="5">
        <f>ROUND('Рейтинговая таблица организаций'!AL63*100/X63,0)</f>
        <v>100</v>
      </c>
      <c r="X63" s="5">
        <f>'Рейтинговая таблица организаций'!AM63</f>
        <v>333</v>
      </c>
      <c r="Y63" s="5">
        <f>ROUND('Рейтинговая таблица организаций'!AN63*100/Z63,0)</f>
        <v>100</v>
      </c>
      <c r="Z63" s="5">
        <f>'Рейтинговая таблица организаций'!AO63</f>
        <v>333</v>
      </c>
      <c r="AA63" s="5">
        <f>ROUND('Рейтинговая таблица организаций'!AP63*100/AB63,0)</f>
        <v>100</v>
      </c>
      <c r="AB63" s="5">
        <f>'Рейтинговая таблица организаций'!AQ63</f>
        <v>333</v>
      </c>
      <c r="AC63" s="5">
        <f>ROUND('Рейтинговая таблица организаций'!AV63*100/AD63,0)</f>
        <v>100</v>
      </c>
      <c r="AD63" s="5">
        <f>'Рейтинговая таблица организаций'!AW63</f>
        <v>333</v>
      </c>
      <c r="AE63" s="5">
        <f>ROUND('Рейтинговая таблица организаций'!AX63*100/AF63,0)</f>
        <v>100</v>
      </c>
      <c r="AF63" s="5">
        <f>'Рейтинговая таблица организаций'!AY63</f>
        <v>333</v>
      </c>
      <c r="AG63" s="5">
        <f>ROUND('Рейтинговая таблица организаций'!AZ63*100/AH63,0)</f>
        <v>100</v>
      </c>
      <c r="AH63" s="5">
        <f>'Рейтинговая таблица организаций'!BA63</f>
        <v>333</v>
      </c>
    </row>
    <row r="64" spans="1:34">
      <c r="A64" s="16">
        <f>'Рейтинговая таблица организаций'!A64</f>
        <v>61</v>
      </c>
      <c r="B64" s="16" t="str">
        <f>'бланки '!C66</f>
        <v>Муниципальное автономное общеобразовательное учреждение основная общеобразовательная школа № 66 г. Томска</v>
      </c>
      <c r="C64" s="4">
        <f>'бланки '!E66+'бланки '!F66</f>
        <v>196</v>
      </c>
      <c r="D64" s="16">
        <f>'Рейтинговая таблица организаций'!C64</f>
        <v>79</v>
      </c>
      <c r="E64" s="8">
        <f t="shared" si="1"/>
        <v>0.40306122448979592</v>
      </c>
      <c r="F64" s="24">
        <f>анкеты!I62</f>
        <v>20</v>
      </c>
      <c r="G64" s="5">
        <f>ROUND('Рейтинговая таблица организаций'!D64*100/H64,0)</f>
        <v>100</v>
      </c>
      <c r="H64" s="5">
        <f>'Рейтинговая таблица организаций'!E64</f>
        <v>14</v>
      </c>
      <c r="I64" s="5">
        <f>ROUND('Рейтинговая таблица организаций'!F64*100/J64,0)</f>
        <v>100</v>
      </c>
      <c r="J64" s="5">
        <f>'Рейтинговая таблица организаций'!G64</f>
        <v>60</v>
      </c>
      <c r="K64" s="5">
        <f>'Рейтинговая таблица организаций'!H64</f>
        <v>4</v>
      </c>
      <c r="L64" s="5">
        <f>ROUND('Рейтинговая таблица организаций'!I64*100/M64,0)</f>
        <v>100</v>
      </c>
      <c r="M64" s="5">
        <f>'Рейтинговая таблица организаций'!J64</f>
        <v>79</v>
      </c>
      <c r="N64" s="5">
        <f>ROUND('Рейтинговая таблица организаций'!K64*100/O64,0)</f>
        <v>100</v>
      </c>
      <c r="O64" s="5">
        <f>'Рейтинговая таблица организаций'!L64</f>
        <v>79</v>
      </c>
      <c r="P64" s="5">
        <f>'Рейтинговая таблица организаций'!U64</f>
        <v>5</v>
      </c>
      <c r="Q64" s="5">
        <f>'Рейтинговая таблица организаций'!X64</f>
        <v>79</v>
      </c>
      <c r="R64" s="5">
        <f>'Рейтинговая таблица организаций'!Y64</f>
        <v>79</v>
      </c>
      <c r="S64" s="5">
        <f>'Рейтинговая таблица организаций'!AD64</f>
        <v>1</v>
      </c>
      <c r="T64" s="5">
        <f>'Рейтинговая таблица организаций'!AE64</f>
        <v>4</v>
      </c>
      <c r="U64" s="5">
        <f>'Рейтинговая таблица организаций'!AF64</f>
        <v>20</v>
      </c>
      <c r="V64" s="5">
        <f>'Рейтинговая таблица организаций'!AG64</f>
        <v>20</v>
      </c>
      <c r="W64" s="5">
        <f>ROUND('Рейтинговая таблица организаций'!AL64*100/X64,0)</f>
        <v>100</v>
      </c>
      <c r="X64" s="5">
        <f>'Рейтинговая таблица организаций'!AM64</f>
        <v>79</v>
      </c>
      <c r="Y64" s="5">
        <f>ROUND('Рейтинговая таблица организаций'!AN64*100/Z64,0)</f>
        <v>100</v>
      </c>
      <c r="Z64" s="5">
        <f>'Рейтинговая таблица организаций'!AO64</f>
        <v>79</v>
      </c>
      <c r="AA64" s="5">
        <f>ROUND('Рейтинговая таблица организаций'!AP64*100/AB64,0)</f>
        <v>100</v>
      </c>
      <c r="AB64" s="5">
        <f>'Рейтинговая таблица организаций'!AQ64</f>
        <v>79</v>
      </c>
      <c r="AC64" s="5">
        <f>ROUND('Рейтинговая таблица организаций'!AV64*100/AD64,0)</f>
        <v>100</v>
      </c>
      <c r="AD64" s="5">
        <f>'Рейтинговая таблица организаций'!AW64</f>
        <v>79</v>
      </c>
      <c r="AE64" s="5">
        <f>ROUND('Рейтинговая таблица организаций'!AX64*100/AF64,0)</f>
        <v>100</v>
      </c>
      <c r="AF64" s="5">
        <f>'Рейтинговая таблица организаций'!AY64</f>
        <v>79</v>
      </c>
      <c r="AG64" s="5">
        <f>ROUND('Рейтинговая таблица организаций'!AZ64*100/AH64,0)</f>
        <v>100</v>
      </c>
      <c r="AH64" s="5">
        <f>'Рейтинговая таблица организаций'!BA64</f>
        <v>79</v>
      </c>
    </row>
    <row r="65" spans="1:34">
      <c r="A65" s="16">
        <f>'Рейтинговая таблица организаций'!A65</f>
        <v>62</v>
      </c>
      <c r="B65" s="16" t="str">
        <f>'бланки '!C67</f>
        <v>ЧАСТНОЕ ОБЩЕОБРАЗОВАТЕЛЬНОЕ УЧРЕЖДЕНИЕ ГИМНАЗИЯ "ТОМЬ"</v>
      </c>
      <c r="C65" s="4">
        <f>'бланки '!E67+'бланки '!F67</f>
        <v>188</v>
      </c>
      <c r="D65" s="16">
        <f>'Рейтинговая таблица организаций'!C65</f>
        <v>76</v>
      </c>
      <c r="E65" s="8">
        <f t="shared" si="1"/>
        <v>0.40425531914893614</v>
      </c>
      <c r="F65" s="24">
        <f>анкеты!I63</f>
        <v>19</v>
      </c>
      <c r="G65" s="5">
        <f>ROUND('Рейтинговая таблица организаций'!D65*100/H65,0)</f>
        <v>100</v>
      </c>
      <c r="H65" s="5">
        <f>'Рейтинговая таблица организаций'!E65</f>
        <v>14</v>
      </c>
      <c r="I65" s="5">
        <f>ROUND('Рейтинговая таблица организаций'!F65*100/J65,0)</f>
        <v>100</v>
      </c>
      <c r="J65" s="5">
        <f>'Рейтинговая таблица организаций'!G65</f>
        <v>60</v>
      </c>
      <c r="K65" s="5">
        <f>'Рейтинговая таблица организаций'!H65</f>
        <v>4</v>
      </c>
      <c r="L65" s="5">
        <f>ROUND('Рейтинговая таблица организаций'!I65*100/M65,0)</f>
        <v>100</v>
      </c>
      <c r="M65" s="5">
        <f>'Рейтинговая таблица организаций'!J65</f>
        <v>76</v>
      </c>
      <c r="N65" s="5">
        <f>ROUND('Рейтинговая таблица организаций'!K65*100/O65,0)</f>
        <v>100</v>
      </c>
      <c r="O65" s="5">
        <f>'Рейтинговая таблица организаций'!L65</f>
        <v>76</v>
      </c>
      <c r="P65" s="5">
        <f>'Рейтинговая таблица организаций'!U65</f>
        <v>5</v>
      </c>
      <c r="Q65" s="5">
        <f>'Рейтинговая таблица организаций'!X65</f>
        <v>76</v>
      </c>
      <c r="R65" s="5">
        <f>'Рейтинговая таблица организаций'!Y65</f>
        <v>76</v>
      </c>
      <c r="S65" s="5">
        <f>'Рейтинговая таблица организаций'!AD65</f>
        <v>0</v>
      </c>
      <c r="T65" s="5">
        <f>'Рейтинговая таблица организаций'!AE65</f>
        <v>5</v>
      </c>
      <c r="U65" s="5">
        <f>'Рейтинговая таблица организаций'!AF65</f>
        <v>19</v>
      </c>
      <c r="V65" s="5">
        <f>'Рейтинговая таблица организаций'!AG65</f>
        <v>19</v>
      </c>
      <c r="W65" s="5">
        <f>ROUND('Рейтинговая таблица организаций'!AL65*100/X65,0)</f>
        <v>100</v>
      </c>
      <c r="X65" s="5">
        <f>'Рейтинговая таблица организаций'!AM65</f>
        <v>76</v>
      </c>
      <c r="Y65" s="5">
        <f>ROUND('Рейтинговая таблица организаций'!AN65*100/Z65,0)</f>
        <v>100</v>
      </c>
      <c r="Z65" s="5">
        <f>'Рейтинговая таблица организаций'!AO65</f>
        <v>76</v>
      </c>
      <c r="AA65" s="5">
        <f>ROUND('Рейтинговая таблица организаций'!AP65*100/AB65,0)</f>
        <v>100</v>
      </c>
      <c r="AB65" s="5">
        <f>'Рейтинговая таблица организаций'!AQ65</f>
        <v>76</v>
      </c>
      <c r="AC65" s="5">
        <f>ROUND('Рейтинговая таблица организаций'!AV65*100/AD65,0)</f>
        <v>100</v>
      </c>
      <c r="AD65" s="5">
        <f>'Рейтинговая таблица организаций'!AW65</f>
        <v>76</v>
      </c>
      <c r="AE65" s="5">
        <f>ROUND('Рейтинговая таблица организаций'!AX65*100/AF65,0)</f>
        <v>100</v>
      </c>
      <c r="AF65" s="5">
        <f>'Рейтинговая таблица организаций'!AY65</f>
        <v>76</v>
      </c>
      <c r="AG65" s="5">
        <f>ROUND('Рейтинговая таблица организаций'!AZ65*100/AH65,0)</f>
        <v>100</v>
      </c>
      <c r="AH65" s="5">
        <f>'Рейтинговая таблица организаций'!BA65</f>
        <v>76</v>
      </c>
    </row>
    <row r="66" spans="1:34">
      <c r="A66" s="16">
        <f>'Рейтинговая таблица организаций'!A66</f>
        <v>63</v>
      </c>
      <c r="B66" s="16" t="str">
        <f>'бланки '!C68</f>
        <v>ЧАСТНОЕ ОБЩЕОБРАЗОВАТЕЛЬНОЕ УЧРЕЖДЕНИЕ СИБИРСКИЙ ИНСТИТУТ РАЗВИВАЮЩЕГО ОБУЧЕНИЯ "ПЕЛЕНГ"</v>
      </c>
      <c r="C66" s="4">
        <f>'бланки '!E68+'бланки '!F68</f>
        <v>277</v>
      </c>
      <c r="D66" s="16">
        <f>'Рейтинговая таблица организаций'!C66</f>
        <v>111</v>
      </c>
      <c r="E66" s="8">
        <f t="shared" si="1"/>
        <v>0.4007220216606498</v>
      </c>
      <c r="F66" s="24">
        <f>анкеты!I64</f>
        <v>28</v>
      </c>
      <c r="G66" s="5">
        <f>ROUND('Рейтинговая таблица организаций'!D66*100/H66,0)</f>
        <v>100</v>
      </c>
      <c r="H66" s="5">
        <f>'Рейтинговая таблица организаций'!E66</f>
        <v>14</v>
      </c>
      <c r="I66" s="5">
        <f>ROUND('Рейтинговая таблица организаций'!F66*100/J66,0)</f>
        <v>100</v>
      </c>
      <c r="J66" s="5">
        <f>'Рейтинговая таблица организаций'!G66</f>
        <v>60</v>
      </c>
      <c r="K66" s="5">
        <f>'Рейтинговая таблица организаций'!H66</f>
        <v>4</v>
      </c>
      <c r="L66" s="5">
        <f>ROUND('Рейтинговая таблица организаций'!I66*100/M66,0)</f>
        <v>100</v>
      </c>
      <c r="M66" s="5">
        <f>'Рейтинговая таблица организаций'!J66</f>
        <v>111</v>
      </c>
      <c r="N66" s="5">
        <f>ROUND('Рейтинговая таблица организаций'!K66*100/O66,0)</f>
        <v>100</v>
      </c>
      <c r="O66" s="5">
        <f>'Рейтинговая таблица организаций'!L66</f>
        <v>111</v>
      </c>
      <c r="P66" s="5">
        <f>'Рейтинговая таблица организаций'!U66</f>
        <v>5</v>
      </c>
      <c r="Q66" s="5">
        <f>'Рейтинговая таблица организаций'!X66</f>
        <v>111</v>
      </c>
      <c r="R66" s="5">
        <f>'Рейтинговая таблица организаций'!Y66</f>
        <v>111</v>
      </c>
      <c r="S66" s="5">
        <f>'Рейтинговая таблица организаций'!AD66</f>
        <v>1</v>
      </c>
      <c r="T66" s="5">
        <f>'Рейтинговая таблица организаций'!AE66</f>
        <v>3</v>
      </c>
      <c r="U66" s="5">
        <f>'Рейтинговая таблица организаций'!AF66</f>
        <v>28</v>
      </c>
      <c r="V66" s="5">
        <f>'Рейтинговая таблица организаций'!AG66</f>
        <v>28</v>
      </c>
      <c r="W66" s="5">
        <f>ROUND('Рейтинговая таблица организаций'!AL66*100/X66,0)</f>
        <v>100</v>
      </c>
      <c r="X66" s="5">
        <f>'Рейтинговая таблица организаций'!AM66</f>
        <v>111</v>
      </c>
      <c r="Y66" s="5">
        <f>ROUND('Рейтинговая таблица организаций'!AN66*100/Z66,0)</f>
        <v>100</v>
      </c>
      <c r="Z66" s="5">
        <f>'Рейтинговая таблица организаций'!AO66</f>
        <v>111</v>
      </c>
      <c r="AA66" s="5">
        <f>ROUND('Рейтинговая таблица организаций'!AP66*100/AB66,0)</f>
        <v>100</v>
      </c>
      <c r="AB66" s="5">
        <f>'Рейтинговая таблица организаций'!AQ66</f>
        <v>111</v>
      </c>
      <c r="AC66" s="5">
        <f>ROUND('Рейтинговая таблица организаций'!AV66*100/AD66,0)</f>
        <v>100</v>
      </c>
      <c r="AD66" s="5">
        <f>'Рейтинговая таблица организаций'!AW66</f>
        <v>111</v>
      </c>
      <c r="AE66" s="5">
        <f>ROUND('Рейтинговая таблица организаций'!AX66*100/AF66,0)</f>
        <v>100</v>
      </c>
      <c r="AF66" s="5">
        <f>'Рейтинговая таблица организаций'!AY66</f>
        <v>111</v>
      </c>
      <c r="AG66" s="5">
        <f>ROUND('Рейтинговая таблица организаций'!AZ66*100/AH66,0)</f>
        <v>100</v>
      </c>
      <c r="AH66" s="5">
        <f>'Рейтинговая таблица организаций'!BA66</f>
        <v>111</v>
      </c>
    </row>
    <row r="67" spans="1:34">
      <c r="A67" s="16">
        <f>'Рейтинговая таблица организаций'!A67</f>
        <v>64</v>
      </c>
      <c r="B67" s="16" t="str">
        <f>'бланки '!C69</f>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C67" s="4">
        <f>'бланки '!E69+'бланки '!F69</f>
        <v>1155</v>
      </c>
      <c r="D67" s="16">
        <f>'Рейтинговая таблица организаций'!C67</f>
        <v>462</v>
      </c>
      <c r="E67" s="8">
        <f t="shared" si="1"/>
        <v>0.4</v>
      </c>
      <c r="F67" s="24">
        <f>анкеты!I65</f>
        <v>116</v>
      </c>
      <c r="G67" s="5">
        <f>ROUND('Рейтинговая таблица организаций'!D67*100/H67,0)</f>
        <v>100</v>
      </c>
      <c r="H67" s="5">
        <f>'Рейтинговая таблица организаций'!E67</f>
        <v>14</v>
      </c>
      <c r="I67" s="5">
        <f>ROUND('Рейтинговая таблица организаций'!F67*100/J67,0)</f>
        <v>100</v>
      </c>
      <c r="J67" s="5">
        <f>'Рейтинговая таблица организаций'!G67</f>
        <v>60</v>
      </c>
      <c r="K67" s="5">
        <f>'Рейтинговая таблица организаций'!H67</f>
        <v>4</v>
      </c>
      <c r="L67" s="5">
        <f>ROUND('Рейтинговая таблица организаций'!I67*100/M67,0)</f>
        <v>100</v>
      </c>
      <c r="M67" s="5">
        <f>'Рейтинговая таблица организаций'!J67</f>
        <v>462</v>
      </c>
      <c r="N67" s="5">
        <f>ROUND('Рейтинговая таблица организаций'!K67*100/O67,0)</f>
        <v>100</v>
      </c>
      <c r="O67" s="5">
        <f>'Рейтинговая таблица организаций'!L67</f>
        <v>462</v>
      </c>
      <c r="P67" s="5">
        <f>'Рейтинговая таблица организаций'!U67</f>
        <v>5</v>
      </c>
      <c r="Q67" s="5">
        <f>'Рейтинговая таблица организаций'!X67</f>
        <v>462</v>
      </c>
      <c r="R67" s="5">
        <f>'Рейтинговая таблица организаций'!Y67</f>
        <v>462</v>
      </c>
      <c r="S67" s="5">
        <f>'Рейтинговая таблица организаций'!AD67</f>
        <v>1</v>
      </c>
      <c r="T67" s="5">
        <f>'Рейтинговая таблица организаций'!AE67</f>
        <v>6</v>
      </c>
      <c r="U67" s="5">
        <f>'Рейтинговая таблица организаций'!AF67</f>
        <v>116</v>
      </c>
      <c r="V67" s="5">
        <f>'Рейтинговая таблица организаций'!AG67</f>
        <v>116</v>
      </c>
      <c r="W67" s="5">
        <f>ROUND('Рейтинговая таблица организаций'!AL67*100/X67,0)</f>
        <v>100</v>
      </c>
      <c r="X67" s="5">
        <f>'Рейтинговая таблица организаций'!AM67</f>
        <v>462</v>
      </c>
      <c r="Y67" s="5">
        <f>ROUND('Рейтинговая таблица организаций'!AN67*100/Z67,0)</f>
        <v>100</v>
      </c>
      <c r="Z67" s="5">
        <f>'Рейтинговая таблица организаций'!AO67</f>
        <v>462</v>
      </c>
      <c r="AA67" s="5">
        <f>ROUND('Рейтинговая таблица организаций'!AP67*100/AB67,0)</f>
        <v>100</v>
      </c>
      <c r="AB67" s="5">
        <f>'Рейтинговая таблица организаций'!AQ67</f>
        <v>462</v>
      </c>
      <c r="AC67" s="5">
        <f>ROUND('Рейтинговая таблица организаций'!AV67*100/AD67,0)</f>
        <v>100</v>
      </c>
      <c r="AD67" s="5">
        <f>'Рейтинговая таблица организаций'!AW67</f>
        <v>462</v>
      </c>
      <c r="AE67" s="5">
        <f>ROUND('Рейтинговая таблица организаций'!AX67*100/AF67,0)</f>
        <v>100</v>
      </c>
      <c r="AF67" s="5">
        <f>'Рейтинговая таблица организаций'!AY67</f>
        <v>462</v>
      </c>
      <c r="AG67" s="5">
        <f>ROUND('Рейтинговая таблица организаций'!AZ67*100/AH67,0)</f>
        <v>100</v>
      </c>
      <c r="AH67" s="5">
        <f>'Рейтинговая таблица организаций'!BA67</f>
        <v>462</v>
      </c>
    </row>
    <row r="68" spans="1:34">
      <c r="A68" s="16">
        <f>'Рейтинговая таблица организаций'!A68</f>
        <v>65</v>
      </c>
      <c r="B68" s="16" t="str">
        <f>'бланки '!C70</f>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C68" s="4">
        <f>'бланки '!E70+'бланки '!F70</f>
        <v>1150</v>
      </c>
      <c r="D68" s="16">
        <f>'Рейтинговая таблица организаций'!C68</f>
        <v>460</v>
      </c>
      <c r="E68" s="8">
        <f t="shared" si="1"/>
        <v>0.4</v>
      </c>
      <c r="F68" s="24">
        <f>анкеты!I66</f>
        <v>115</v>
      </c>
      <c r="G68" s="5">
        <f>ROUND('Рейтинговая таблица организаций'!D68*100/H68,0)</f>
        <v>100</v>
      </c>
      <c r="H68" s="5">
        <f>'Рейтинговая таблица организаций'!E68</f>
        <v>14</v>
      </c>
      <c r="I68" s="5">
        <f>ROUND('Рейтинговая таблица организаций'!F68*100/J68,0)</f>
        <v>100</v>
      </c>
      <c r="J68" s="5">
        <f>'Рейтинговая таблица организаций'!G68</f>
        <v>60</v>
      </c>
      <c r="K68" s="5">
        <f>'Рейтинговая таблица организаций'!H68</f>
        <v>4</v>
      </c>
      <c r="L68" s="5">
        <f>ROUND('Рейтинговая таблица организаций'!I68*100/M68,0)</f>
        <v>100</v>
      </c>
      <c r="M68" s="5">
        <f>'Рейтинговая таблица организаций'!J68</f>
        <v>460</v>
      </c>
      <c r="N68" s="5">
        <f>ROUND('Рейтинговая таблица организаций'!K68*100/O68,0)</f>
        <v>100</v>
      </c>
      <c r="O68" s="5">
        <f>'Рейтинговая таблица организаций'!L68</f>
        <v>460</v>
      </c>
      <c r="P68" s="5">
        <f>'Рейтинговая таблица организаций'!U68</f>
        <v>5</v>
      </c>
      <c r="Q68" s="5">
        <f>'Рейтинговая таблица организаций'!X68</f>
        <v>460</v>
      </c>
      <c r="R68" s="5">
        <f>'Рейтинговая таблица организаций'!Y68</f>
        <v>460</v>
      </c>
      <c r="S68" s="5">
        <f>'Рейтинговая таблица организаций'!AD68</f>
        <v>3</v>
      </c>
      <c r="T68" s="5">
        <f>'Рейтинговая таблица организаций'!AE68</f>
        <v>5</v>
      </c>
      <c r="U68" s="5">
        <f>'Рейтинговая таблица организаций'!AF68</f>
        <v>115</v>
      </c>
      <c r="V68" s="5">
        <f>'Рейтинговая таблица организаций'!AG68</f>
        <v>115</v>
      </c>
      <c r="W68" s="5">
        <f>ROUND('Рейтинговая таблица организаций'!AL68*100/X68,0)</f>
        <v>100</v>
      </c>
      <c r="X68" s="5">
        <f>'Рейтинговая таблица организаций'!AM68</f>
        <v>460</v>
      </c>
      <c r="Y68" s="5">
        <f>ROUND('Рейтинговая таблица организаций'!AN68*100/Z68,0)</f>
        <v>100</v>
      </c>
      <c r="Z68" s="5">
        <f>'Рейтинговая таблица организаций'!AO68</f>
        <v>460</v>
      </c>
      <c r="AA68" s="5">
        <f>ROUND('Рейтинговая таблица организаций'!AP68*100/AB68,0)</f>
        <v>100</v>
      </c>
      <c r="AB68" s="5">
        <f>'Рейтинговая таблица организаций'!AQ68</f>
        <v>460</v>
      </c>
      <c r="AC68" s="5">
        <f>ROUND('Рейтинговая таблица организаций'!AV68*100/AD68,0)</f>
        <v>100</v>
      </c>
      <c r="AD68" s="5">
        <f>'Рейтинговая таблица организаций'!AW68</f>
        <v>460</v>
      </c>
      <c r="AE68" s="5">
        <f>ROUND('Рейтинговая таблица организаций'!AX68*100/AF68,0)</f>
        <v>100</v>
      </c>
      <c r="AF68" s="5">
        <f>'Рейтинговая таблица организаций'!AY68</f>
        <v>460</v>
      </c>
      <c r="AG68" s="5">
        <f>ROUND('Рейтинговая таблица организаций'!AZ68*100/AH68,0)</f>
        <v>100</v>
      </c>
      <c r="AH68" s="5">
        <f>'Рейтинговая таблица организаций'!BA68</f>
        <v>460</v>
      </c>
    </row>
    <row r="69" spans="1:34">
      <c r="A69" s="16">
        <f>'Рейтинговая таблица организаций'!A69</f>
        <v>66</v>
      </c>
      <c r="B69" s="16" t="str">
        <f>'бланки '!C71</f>
        <v>Муниципальное общеобразовательное учреждение Средняя общеобразовательная школа № 2 городского округа Стрежевой</v>
      </c>
      <c r="C69" s="4">
        <f>'бланки '!E71+'бланки '!F71</f>
        <v>650</v>
      </c>
      <c r="D69" s="16">
        <f>'Рейтинговая таблица организаций'!C69</f>
        <v>260</v>
      </c>
      <c r="E69" s="8">
        <f t="shared" si="1"/>
        <v>0.4</v>
      </c>
      <c r="F69" s="24">
        <f>анкеты!I67</f>
        <v>65</v>
      </c>
      <c r="G69" s="5">
        <f>ROUND('Рейтинговая таблица организаций'!D69*100/H69,0)</f>
        <v>100</v>
      </c>
      <c r="H69" s="5">
        <f>'Рейтинговая таблица организаций'!E69</f>
        <v>14</v>
      </c>
      <c r="I69" s="5">
        <f>ROUND('Рейтинговая таблица организаций'!F69*100/J69,0)</f>
        <v>100</v>
      </c>
      <c r="J69" s="5">
        <f>'Рейтинговая таблица организаций'!G69</f>
        <v>60</v>
      </c>
      <c r="K69" s="5">
        <f>'Рейтинговая таблица организаций'!H69</f>
        <v>4</v>
      </c>
      <c r="L69" s="5">
        <f>ROUND('Рейтинговая таблица организаций'!I69*100/M69,0)</f>
        <v>100</v>
      </c>
      <c r="M69" s="5">
        <f>'Рейтинговая таблица организаций'!J69</f>
        <v>260</v>
      </c>
      <c r="N69" s="5">
        <f>ROUND('Рейтинговая таблица организаций'!K69*100/O69,0)</f>
        <v>100</v>
      </c>
      <c r="O69" s="5">
        <f>'Рейтинговая таблица организаций'!L69</f>
        <v>260</v>
      </c>
      <c r="P69" s="5">
        <f>'Рейтинговая таблица организаций'!U69</f>
        <v>5</v>
      </c>
      <c r="Q69" s="5">
        <f>'Рейтинговая таблица организаций'!X69</f>
        <v>260</v>
      </c>
      <c r="R69" s="5">
        <f>'Рейтинговая таблица организаций'!Y69</f>
        <v>260</v>
      </c>
      <c r="S69" s="5">
        <f>'Рейтинговая таблица организаций'!AD69</f>
        <v>2</v>
      </c>
      <c r="T69" s="5">
        <f>'Рейтинговая таблица организаций'!AE69</f>
        <v>6</v>
      </c>
      <c r="U69" s="5">
        <f>'Рейтинговая таблица организаций'!AF69</f>
        <v>65</v>
      </c>
      <c r="V69" s="5">
        <f>'Рейтинговая таблица организаций'!AG69</f>
        <v>65</v>
      </c>
      <c r="W69" s="5">
        <f>ROUND('Рейтинговая таблица организаций'!AL69*100/X69,0)</f>
        <v>100</v>
      </c>
      <c r="X69" s="5">
        <f>'Рейтинговая таблица организаций'!AM69</f>
        <v>260</v>
      </c>
      <c r="Y69" s="5">
        <f>ROUND('Рейтинговая таблица организаций'!AN69*100/Z69,0)</f>
        <v>100</v>
      </c>
      <c r="Z69" s="5">
        <f>'Рейтинговая таблица организаций'!AO69</f>
        <v>260</v>
      </c>
      <c r="AA69" s="5">
        <f>ROUND('Рейтинговая таблица организаций'!AP69*100/AB69,0)</f>
        <v>100</v>
      </c>
      <c r="AB69" s="5">
        <f>'Рейтинговая таблица организаций'!AQ69</f>
        <v>260</v>
      </c>
      <c r="AC69" s="5">
        <f>ROUND('Рейтинговая таблица организаций'!AV69*100/AD69,0)</f>
        <v>100</v>
      </c>
      <c r="AD69" s="5">
        <f>'Рейтинговая таблица организаций'!AW69</f>
        <v>260</v>
      </c>
      <c r="AE69" s="5">
        <f>ROUND('Рейтинговая таблица организаций'!AX69*100/AF69,0)</f>
        <v>100</v>
      </c>
      <c r="AF69" s="5">
        <f>'Рейтинговая таблица организаций'!AY69</f>
        <v>260</v>
      </c>
      <c r="AG69" s="5">
        <f>ROUND('Рейтинговая таблица организаций'!AZ69*100/AH69,0)</f>
        <v>100</v>
      </c>
      <c r="AH69" s="5">
        <f>'Рейтинговая таблица организаций'!BA69</f>
        <v>260</v>
      </c>
    </row>
    <row r="70" spans="1:34">
      <c r="A70" s="16">
        <f>'Рейтинговая таблица организаций'!A70</f>
        <v>67</v>
      </c>
      <c r="B70" s="16" t="str">
        <f>'бланки '!C72</f>
        <v>Муниципальное общеобразовательное учреждение "Специальная (коррекционная) школа" городского округа Стрежевой</v>
      </c>
      <c r="C70" s="4">
        <f>'бланки '!E72+'бланки '!F72</f>
        <v>170</v>
      </c>
      <c r="D70" s="16">
        <f>'Рейтинговая таблица организаций'!C70</f>
        <v>68</v>
      </c>
      <c r="E70" s="8">
        <f t="shared" si="1"/>
        <v>0.4</v>
      </c>
      <c r="F70" s="24">
        <f>анкеты!I68</f>
        <v>17</v>
      </c>
      <c r="G70" s="5">
        <f>ROUND('Рейтинговая таблица организаций'!D70*100/H70,0)</f>
        <v>100</v>
      </c>
      <c r="H70" s="5">
        <f>'Рейтинговая таблица организаций'!E70</f>
        <v>14</v>
      </c>
      <c r="I70" s="5">
        <f>ROUND('Рейтинговая таблица организаций'!F70*100/J70,0)</f>
        <v>100</v>
      </c>
      <c r="J70" s="5">
        <f>'Рейтинговая таблица организаций'!G70</f>
        <v>60</v>
      </c>
      <c r="K70" s="5">
        <f>'Рейтинговая таблица организаций'!H70</f>
        <v>4</v>
      </c>
      <c r="L70" s="5">
        <f>ROUND('Рейтинговая таблица организаций'!I70*100/M70,0)</f>
        <v>100</v>
      </c>
      <c r="M70" s="5">
        <f>'Рейтинговая таблица организаций'!J70</f>
        <v>68</v>
      </c>
      <c r="N70" s="5">
        <f>ROUND('Рейтинговая таблица организаций'!K70*100/O70,0)</f>
        <v>100</v>
      </c>
      <c r="O70" s="5">
        <f>'Рейтинговая таблица организаций'!L70</f>
        <v>68</v>
      </c>
      <c r="P70" s="5">
        <f>'Рейтинговая таблица организаций'!U70</f>
        <v>5</v>
      </c>
      <c r="Q70" s="5">
        <f>'Рейтинговая таблица организаций'!X70</f>
        <v>68</v>
      </c>
      <c r="R70" s="5">
        <f>'Рейтинговая таблица организаций'!Y70</f>
        <v>68</v>
      </c>
      <c r="S70" s="5">
        <f>'Рейтинговая таблица организаций'!AD70</f>
        <v>5</v>
      </c>
      <c r="T70" s="5">
        <f>'Рейтинговая таблица организаций'!AE70</f>
        <v>6</v>
      </c>
      <c r="U70" s="5">
        <f>'Рейтинговая таблица организаций'!AF70</f>
        <v>17</v>
      </c>
      <c r="V70" s="5">
        <f>'Рейтинговая таблица организаций'!AG70</f>
        <v>17</v>
      </c>
      <c r="W70" s="5">
        <f>ROUND('Рейтинговая таблица организаций'!AL70*100/X70,0)</f>
        <v>100</v>
      </c>
      <c r="X70" s="5">
        <f>'Рейтинговая таблица организаций'!AM70</f>
        <v>68</v>
      </c>
      <c r="Y70" s="5">
        <f>ROUND('Рейтинговая таблица организаций'!AN70*100/Z70,0)</f>
        <v>100</v>
      </c>
      <c r="Z70" s="5">
        <f>'Рейтинговая таблица организаций'!AO70</f>
        <v>68</v>
      </c>
      <c r="AA70" s="5">
        <f>ROUND('Рейтинговая таблица организаций'!AP70*100/AB70,0)</f>
        <v>100</v>
      </c>
      <c r="AB70" s="5">
        <f>'Рейтинговая таблица организаций'!AQ70</f>
        <v>68</v>
      </c>
      <c r="AC70" s="5">
        <f>ROUND('Рейтинговая таблица организаций'!AV70*100/AD70,0)</f>
        <v>100</v>
      </c>
      <c r="AD70" s="5">
        <f>'Рейтинговая таблица организаций'!AW70</f>
        <v>68</v>
      </c>
      <c r="AE70" s="5">
        <f>ROUND('Рейтинговая таблица организаций'!AX70*100/AF70,0)</f>
        <v>100</v>
      </c>
      <c r="AF70" s="5">
        <f>'Рейтинговая таблица организаций'!AY70</f>
        <v>68</v>
      </c>
      <c r="AG70" s="5">
        <f>ROUND('Рейтинговая таблица организаций'!AZ70*100/AH70,0)</f>
        <v>100</v>
      </c>
      <c r="AH70" s="5">
        <f>'Рейтинговая таблица организаций'!BA70</f>
        <v>68</v>
      </c>
    </row>
    <row r="71" spans="1:34">
      <c r="A71" s="16">
        <f>'Рейтинговая таблица организаций'!A71</f>
        <v>68</v>
      </c>
      <c r="B71" s="16" t="str">
        <f>'бланки '!C73</f>
        <v>Муниципальное общеобразовательное учреждение "Средняя общеобразовательная школа № 6 городского округа Стрежевой"</v>
      </c>
      <c r="C71" s="4">
        <f>'бланки '!E73+'бланки '!F73</f>
        <v>337</v>
      </c>
      <c r="D71" s="16">
        <f>'Рейтинговая таблица организаций'!C71</f>
        <v>135</v>
      </c>
      <c r="E71" s="8">
        <f t="shared" si="1"/>
        <v>0.40059347181008903</v>
      </c>
      <c r="F71" s="24">
        <f>анкеты!I69</f>
        <v>34</v>
      </c>
      <c r="G71" s="5">
        <f>ROUND('Рейтинговая таблица организаций'!D71*100/H71,0)</f>
        <v>100</v>
      </c>
      <c r="H71" s="5">
        <f>'Рейтинговая таблица организаций'!E71</f>
        <v>14</v>
      </c>
      <c r="I71" s="5">
        <f>ROUND('Рейтинговая таблица организаций'!F71*100/J71,0)</f>
        <v>100</v>
      </c>
      <c r="J71" s="5">
        <f>'Рейтинговая таблица организаций'!G71</f>
        <v>60</v>
      </c>
      <c r="K71" s="5">
        <f>'Рейтинговая таблица организаций'!H71</f>
        <v>4</v>
      </c>
      <c r="L71" s="5">
        <f>ROUND('Рейтинговая таблица организаций'!I71*100/M71,0)</f>
        <v>100</v>
      </c>
      <c r="M71" s="5">
        <f>'Рейтинговая таблица организаций'!J71</f>
        <v>135</v>
      </c>
      <c r="N71" s="5">
        <f>ROUND('Рейтинговая таблица организаций'!K71*100/O71,0)</f>
        <v>100</v>
      </c>
      <c r="O71" s="5">
        <f>'Рейтинговая таблица организаций'!L71</f>
        <v>135</v>
      </c>
      <c r="P71" s="5">
        <f>'Рейтинговая таблица организаций'!U71</f>
        <v>5</v>
      </c>
      <c r="Q71" s="5">
        <f>'Рейтинговая таблица организаций'!X71</f>
        <v>135</v>
      </c>
      <c r="R71" s="5">
        <f>'Рейтинговая таблица организаций'!Y71</f>
        <v>135</v>
      </c>
      <c r="S71" s="5">
        <f>'Рейтинговая таблица организаций'!AD71</f>
        <v>4</v>
      </c>
      <c r="T71" s="5">
        <f>'Рейтинговая таблица организаций'!AE71</f>
        <v>6</v>
      </c>
      <c r="U71" s="5">
        <f>'Рейтинговая таблица организаций'!AF71</f>
        <v>34</v>
      </c>
      <c r="V71" s="5">
        <f>'Рейтинговая таблица организаций'!AG71</f>
        <v>34</v>
      </c>
      <c r="W71" s="5">
        <f>ROUND('Рейтинговая таблица организаций'!AL71*100/X71,0)</f>
        <v>100</v>
      </c>
      <c r="X71" s="5">
        <f>'Рейтинговая таблица организаций'!AM71</f>
        <v>135</v>
      </c>
      <c r="Y71" s="5">
        <f>ROUND('Рейтинговая таблица организаций'!AN71*100/Z71,0)</f>
        <v>100</v>
      </c>
      <c r="Z71" s="5">
        <f>'Рейтинговая таблица организаций'!AO71</f>
        <v>135</v>
      </c>
      <c r="AA71" s="5">
        <f>ROUND('Рейтинговая таблица организаций'!AP71*100/AB71,0)</f>
        <v>100</v>
      </c>
      <c r="AB71" s="5">
        <f>'Рейтинговая таблица организаций'!AQ71</f>
        <v>135</v>
      </c>
      <c r="AC71" s="5">
        <f>ROUND('Рейтинговая таблица организаций'!AV71*100/AD71,0)</f>
        <v>100</v>
      </c>
      <c r="AD71" s="5">
        <f>'Рейтинговая таблица организаций'!AW71</f>
        <v>135</v>
      </c>
      <c r="AE71" s="5">
        <f>ROUND('Рейтинговая таблица организаций'!AX71*100/AF71,0)</f>
        <v>100</v>
      </c>
      <c r="AF71" s="5">
        <f>'Рейтинговая таблица организаций'!AY71</f>
        <v>135</v>
      </c>
      <c r="AG71" s="5">
        <f>ROUND('Рейтинговая таблица организаций'!AZ71*100/AH71,0)</f>
        <v>100</v>
      </c>
      <c r="AH71" s="5">
        <f>'Рейтинговая таблица организаций'!BA71</f>
        <v>135</v>
      </c>
    </row>
    <row r="72" spans="1:34">
      <c r="A72" s="16">
        <f>'Рейтинговая таблица организаций'!A72</f>
        <v>69</v>
      </c>
      <c r="B72" s="16" t="str">
        <f>'бланки '!C74</f>
        <v>Муниципальное общеобразовательное учреждение "Средняя общеобразовательная школа №3 городского округа Стрежевой"</v>
      </c>
      <c r="C72" s="4">
        <f>'бланки '!E74+'бланки '!F74</f>
        <v>991</v>
      </c>
      <c r="D72" s="16">
        <f>'Рейтинговая таблица организаций'!C72</f>
        <v>397</v>
      </c>
      <c r="E72" s="8">
        <f t="shared" si="1"/>
        <v>0.40060544904137235</v>
      </c>
      <c r="F72" s="24">
        <f>анкеты!I70</f>
        <v>100</v>
      </c>
      <c r="G72" s="5">
        <f>ROUND('Рейтинговая таблица организаций'!D72*100/H72,0)</f>
        <v>100</v>
      </c>
      <c r="H72" s="5">
        <f>'Рейтинговая таблица организаций'!E72</f>
        <v>14</v>
      </c>
      <c r="I72" s="5">
        <f>ROUND('Рейтинговая таблица организаций'!F72*100/J72,0)</f>
        <v>100</v>
      </c>
      <c r="J72" s="5">
        <f>'Рейтинговая таблица организаций'!G72</f>
        <v>60</v>
      </c>
      <c r="K72" s="5">
        <f>'Рейтинговая таблица организаций'!H72</f>
        <v>4</v>
      </c>
      <c r="L72" s="5">
        <f>ROUND('Рейтинговая таблица организаций'!I72*100/M72,0)</f>
        <v>100</v>
      </c>
      <c r="M72" s="5">
        <f>'Рейтинговая таблица организаций'!J72</f>
        <v>397</v>
      </c>
      <c r="N72" s="5">
        <f>ROUND('Рейтинговая таблица организаций'!K72*100/O72,0)</f>
        <v>100</v>
      </c>
      <c r="O72" s="5">
        <f>'Рейтинговая таблица организаций'!L72</f>
        <v>397</v>
      </c>
      <c r="P72" s="5">
        <f>'Рейтинговая таблица организаций'!U72</f>
        <v>5</v>
      </c>
      <c r="Q72" s="5">
        <f>'Рейтинговая таблица организаций'!X72</f>
        <v>397</v>
      </c>
      <c r="R72" s="5">
        <f>'Рейтинговая таблица организаций'!Y72</f>
        <v>397</v>
      </c>
      <c r="S72" s="5">
        <f>'Рейтинговая таблица организаций'!AD72</f>
        <v>4</v>
      </c>
      <c r="T72" s="5">
        <f>'Рейтинговая таблица организаций'!AE72</f>
        <v>6</v>
      </c>
      <c r="U72" s="5">
        <f>'Рейтинговая таблица организаций'!AF72</f>
        <v>100</v>
      </c>
      <c r="V72" s="5">
        <f>'Рейтинговая таблица организаций'!AG72</f>
        <v>100</v>
      </c>
      <c r="W72" s="5">
        <f>ROUND('Рейтинговая таблица организаций'!AL72*100/X72,0)</f>
        <v>100</v>
      </c>
      <c r="X72" s="5">
        <f>'Рейтинговая таблица организаций'!AM72</f>
        <v>397</v>
      </c>
      <c r="Y72" s="5">
        <f>ROUND('Рейтинговая таблица организаций'!AN72*100/Z72,0)</f>
        <v>100</v>
      </c>
      <c r="Z72" s="5">
        <f>'Рейтинговая таблица организаций'!AO72</f>
        <v>397</v>
      </c>
      <c r="AA72" s="5">
        <f>ROUND('Рейтинговая таблица организаций'!AP72*100/AB72,0)</f>
        <v>100</v>
      </c>
      <c r="AB72" s="5">
        <f>'Рейтинговая таблица организаций'!AQ72</f>
        <v>397</v>
      </c>
      <c r="AC72" s="5">
        <f>ROUND('Рейтинговая таблица организаций'!AV72*100/AD72,0)</f>
        <v>100</v>
      </c>
      <c r="AD72" s="5">
        <f>'Рейтинговая таблица организаций'!AW72</f>
        <v>397</v>
      </c>
      <c r="AE72" s="5">
        <f>ROUND('Рейтинговая таблица организаций'!AX72*100/AF72,0)</f>
        <v>100</v>
      </c>
      <c r="AF72" s="5">
        <f>'Рейтинговая таблица организаций'!AY72</f>
        <v>397</v>
      </c>
      <c r="AG72" s="5">
        <f>ROUND('Рейтинговая таблица организаций'!AZ72*100/AH72,0)</f>
        <v>100</v>
      </c>
      <c r="AH72" s="5">
        <f>'Рейтинговая таблица организаций'!BA72</f>
        <v>397</v>
      </c>
    </row>
    <row r="73" spans="1:34">
      <c r="A73" s="16">
        <f>'Рейтинговая таблица организаций'!A73</f>
        <v>70</v>
      </c>
      <c r="B73" s="16" t="str">
        <f>'бланки '!C75</f>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C73" s="4">
        <f>'бланки '!E75+'бланки '!F75</f>
        <v>1527</v>
      </c>
      <c r="D73" s="16">
        <f>'Рейтинговая таблица организаций'!C73</f>
        <v>600</v>
      </c>
      <c r="E73" s="8">
        <f t="shared" si="1"/>
        <v>0.39292730844793711</v>
      </c>
      <c r="F73" s="24">
        <f>анкеты!I71</f>
        <v>153</v>
      </c>
      <c r="G73" s="5">
        <f>ROUND('Рейтинговая таблица организаций'!D73*100/H73,0)</f>
        <v>100</v>
      </c>
      <c r="H73" s="5">
        <f>'Рейтинговая таблица организаций'!E73</f>
        <v>14</v>
      </c>
      <c r="I73" s="5">
        <f>ROUND('Рейтинговая таблица организаций'!F73*100/J73,0)</f>
        <v>100</v>
      </c>
      <c r="J73" s="5">
        <f>'Рейтинговая таблица организаций'!G73</f>
        <v>60</v>
      </c>
      <c r="K73" s="5">
        <f>'Рейтинговая таблица организаций'!H73</f>
        <v>4</v>
      </c>
      <c r="L73" s="5">
        <f>ROUND('Рейтинговая таблица организаций'!I73*100/M73,0)</f>
        <v>100</v>
      </c>
      <c r="M73" s="5">
        <f>'Рейтинговая таблица организаций'!J73</f>
        <v>600</v>
      </c>
      <c r="N73" s="5">
        <f>ROUND('Рейтинговая таблица организаций'!K73*100/O73,0)</f>
        <v>100</v>
      </c>
      <c r="O73" s="5">
        <f>'Рейтинговая таблица организаций'!L73</f>
        <v>600</v>
      </c>
      <c r="P73" s="5">
        <f>'Рейтинговая таблица организаций'!U73</f>
        <v>5</v>
      </c>
      <c r="Q73" s="5">
        <f>'Рейтинговая таблица организаций'!X73</f>
        <v>600</v>
      </c>
      <c r="R73" s="5">
        <f>'Рейтинговая таблица организаций'!Y73</f>
        <v>600</v>
      </c>
      <c r="S73" s="5">
        <f>'Рейтинговая таблица организаций'!AD73</f>
        <v>1</v>
      </c>
      <c r="T73" s="5">
        <f>'Рейтинговая таблица организаций'!AE73</f>
        <v>5</v>
      </c>
      <c r="U73" s="5">
        <f>'Рейтинговая таблица организаций'!AF73</f>
        <v>153</v>
      </c>
      <c r="V73" s="5">
        <f>'Рейтинговая таблица организаций'!AG73</f>
        <v>153</v>
      </c>
      <c r="W73" s="5">
        <f>ROUND('Рейтинговая таблица организаций'!AL73*100/X73,0)</f>
        <v>100</v>
      </c>
      <c r="X73" s="5">
        <f>'Рейтинговая таблица организаций'!AM73</f>
        <v>600</v>
      </c>
      <c r="Y73" s="5">
        <f>ROUND('Рейтинговая таблица организаций'!AN73*100/Z73,0)</f>
        <v>100</v>
      </c>
      <c r="Z73" s="5">
        <f>'Рейтинговая таблица организаций'!AO73</f>
        <v>600</v>
      </c>
      <c r="AA73" s="5">
        <f>ROUND('Рейтинговая таблица организаций'!AP73*100/AB73,0)</f>
        <v>100</v>
      </c>
      <c r="AB73" s="5">
        <f>'Рейтинговая таблица организаций'!AQ73</f>
        <v>600</v>
      </c>
      <c r="AC73" s="5">
        <f>ROUND('Рейтинговая таблица организаций'!AV73*100/AD73,0)</f>
        <v>100</v>
      </c>
      <c r="AD73" s="5">
        <f>'Рейтинговая таблица организаций'!AW73</f>
        <v>600</v>
      </c>
      <c r="AE73" s="5">
        <f>ROUND('Рейтинговая таблица организаций'!AX73*100/AF73,0)</f>
        <v>100</v>
      </c>
      <c r="AF73" s="5">
        <f>'Рейтинговая таблица организаций'!AY73</f>
        <v>600</v>
      </c>
      <c r="AG73" s="5">
        <f>ROUND('Рейтинговая таблица организаций'!AZ73*100/AH73,0)</f>
        <v>100</v>
      </c>
      <c r="AH73" s="5">
        <f>'Рейтинговая таблица организаций'!BA73</f>
        <v>600</v>
      </c>
    </row>
    <row r="74" spans="1:34">
      <c r="A74" s="16">
        <f>'Рейтинговая таблица организаций'!A74</f>
        <v>71</v>
      </c>
      <c r="B74" s="16" t="str">
        <f>'бланки '!C76</f>
        <v>Муниципальное общеобразовательное учреждение "Гимназия №1 городского округа Стрежевой"</v>
      </c>
      <c r="C74" s="4">
        <f>'бланки '!E76+'бланки '!F76</f>
        <v>680</v>
      </c>
      <c r="D74" s="16">
        <f>'Рейтинговая таблица организаций'!C74</f>
        <v>272</v>
      </c>
      <c r="E74" s="8">
        <f t="shared" si="1"/>
        <v>0.4</v>
      </c>
      <c r="F74" s="24">
        <f>анкеты!I72</f>
        <v>68</v>
      </c>
      <c r="G74" s="5">
        <f>ROUND('Рейтинговая таблица организаций'!D74*100/H74,0)</f>
        <v>100</v>
      </c>
      <c r="H74" s="5">
        <f>'Рейтинговая таблица организаций'!E74</f>
        <v>14</v>
      </c>
      <c r="I74" s="5">
        <f>ROUND('Рейтинговая таблица организаций'!F74*100/J74,0)</f>
        <v>100</v>
      </c>
      <c r="J74" s="5">
        <f>'Рейтинговая таблица организаций'!G74</f>
        <v>60</v>
      </c>
      <c r="K74" s="5">
        <f>'Рейтинговая таблица организаций'!H74</f>
        <v>4</v>
      </c>
      <c r="L74" s="5">
        <f>ROUND('Рейтинговая таблица организаций'!I74*100/M74,0)</f>
        <v>100</v>
      </c>
      <c r="M74" s="5">
        <f>'Рейтинговая таблица организаций'!J74</f>
        <v>272</v>
      </c>
      <c r="N74" s="5">
        <f>ROUND('Рейтинговая таблица организаций'!K74*100/O74,0)</f>
        <v>100</v>
      </c>
      <c r="O74" s="5">
        <f>'Рейтинговая таблица организаций'!L74</f>
        <v>272</v>
      </c>
      <c r="P74" s="5">
        <f>'Рейтинговая таблица организаций'!U74</f>
        <v>5</v>
      </c>
      <c r="Q74" s="5">
        <f>'Рейтинговая таблица организаций'!X74</f>
        <v>272</v>
      </c>
      <c r="R74" s="5">
        <f>'Рейтинговая таблица организаций'!Y74</f>
        <v>272</v>
      </c>
      <c r="S74" s="5">
        <f>'Рейтинговая таблица организаций'!AD74</f>
        <v>2</v>
      </c>
      <c r="T74" s="5">
        <f>'Рейтинговая таблица организаций'!AE74</f>
        <v>6</v>
      </c>
      <c r="U74" s="5">
        <f>'Рейтинговая таблица организаций'!AF74</f>
        <v>68</v>
      </c>
      <c r="V74" s="5">
        <f>'Рейтинговая таблица организаций'!AG74</f>
        <v>68</v>
      </c>
      <c r="W74" s="5">
        <f>ROUND('Рейтинговая таблица организаций'!AL74*100/X74,0)</f>
        <v>100</v>
      </c>
      <c r="X74" s="5">
        <f>'Рейтинговая таблица организаций'!AM74</f>
        <v>272</v>
      </c>
      <c r="Y74" s="5">
        <f>ROUND('Рейтинговая таблица организаций'!AN74*100/Z74,0)</f>
        <v>100</v>
      </c>
      <c r="Z74" s="5">
        <f>'Рейтинговая таблица организаций'!AO74</f>
        <v>272</v>
      </c>
      <c r="AA74" s="5">
        <f>ROUND('Рейтинговая таблица организаций'!AP74*100/AB74,0)</f>
        <v>100</v>
      </c>
      <c r="AB74" s="5">
        <f>'Рейтинговая таблица организаций'!AQ74</f>
        <v>272</v>
      </c>
      <c r="AC74" s="5">
        <f>ROUND('Рейтинговая таблица организаций'!AV74*100/AD74,0)</f>
        <v>100</v>
      </c>
      <c r="AD74" s="5">
        <f>'Рейтинговая таблица организаций'!AW74</f>
        <v>272</v>
      </c>
      <c r="AE74" s="5">
        <f>ROUND('Рейтинговая таблица организаций'!AX74*100/AF74,0)</f>
        <v>100</v>
      </c>
      <c r="AF74" s="5">
        <f>'Рейтинговая таблица организаций'!AY74</f>
        <v>272</v>
      </c>
      <c r="AG74" s="5">
        <f>ROUND('Рейтинговая таблица организаций'!AZ74*100/AH74,0)</f>
        <v>100</v>
      </c>
      <c r="AH74" s="5">
        <f>'Рейтинговая таблица организаций'!BA74</f>
        <v>272</v>
      </c>
    </row>
    <row r="75" spans="1:34">
      <c r="A75" s="16">
        <f>'Рейтинговая таблица организаций'!A75</f>
        <v>72</v>
      </c>
      <c r="B75" s="16" t="str">
        <f>'бланки '!C77</f>
        <v>Муниципальное бюджетное образовательное учреждение «Средняя общеобразовательная школа № 88 имени А.Бородина и А.Кочева»</v>
      </c>
      <c r="C75" s="4">
        <f>'бланки '!E77+'бланки '!F77</f>
        <v>1110</v>
      </c>
      <c r="D75" s="16">
        <f>'Рейтинговая таблица организаций'!C75</f>
        <v>444</v>
      </c>
      <c r="E75" s="8">
        <f t="shared" si="1"/>
        <v>0.4</v>
      </c>
      <c r="F75" s="24">
        <f>анкеты!I73</f>
        <v>111</v>
      </c>
      <c r="G75" s="5">
        <f>ROUND('Рейтинговая таблица организаций'!D75*100/H75,0)</f>
        <v>100</v>
      </c>
      <c r="H75" s="5">
        <f>'Рейтинговая таблица организаций'!E75</f>
        <v>14</v>
      </c>
      <c r="I75" s="5">
        <f>ROUND('Рейтинговая таблица организаций'!F75*100/J75,0)</f>
        <v>100</v>
      </c>
      <c r="J75" s="5">
        <f>'Рейтинговая таблица организаций'!G75</f>
        <v>60</v>
      </c>
      <c r="K75" s="5">
        <f>'Рейтинговая таблица организаций'!H75</f>
        <v>4</v>
      </c>
      <c r="L75" s="5">
        <f>ROUND('Рейтинговая таблица организаций'!I75*100/M75,0)</f>
        <v>100</v>
      </c>
      <c r="M75" s="5">
        <f>'Рейтинговая таблица организаций'!J75</f>
        <v>444</v>
      </c>
      <c r="N75" s="5">
        <f>ROUND('Рейтинговая таблица организаций'!K75*100/O75,0)</f>
        <v>100</v>
      </c>
      <c r="O75" s="5">
        <f>'Рейтинговая таблица организаций'!L75</f>
        <v>444</v>
      </c>
      <c r="P75" s="5">
        <f>'Рейтинговая таблица организаций'!U75</f>
        <v>5</v>
      </c>
      <c r="Q75" s="5">
        <f>'Рейтинговая таблица организаций'!X75</f>
        <v>444</v>
      </c>
      <c r="R75" s="5">
        <f>'Рейтинговая таблица организаций'!Y75</f>
        <v>444</v>
      </c>
      <c r="S75" s="5">
        <f>'Рейтинговая таблица организаций'!AD75</f>
        <v>2</v>
      </c>
      <c r="T75" s="5">
        <f>'Рейтинговая таблица организаций'!AE75</f>
        <v>5</v>
      </c>
      <c r="U75" s="5">
        <f>'Рейтинговая таблица организаций'!AF75</f>
        <v>111</v>
      </c>
      <c r="V75" s="5">
        <f>'Рейтинговая таблица организаций'!AG75</f>
        <v>111</v>
      </c>
      <c r="W75" s="5">
        <f>ROUND('Рейтинговая таблица организаций'!AL75*100/X75,0)</f>
        <v>100</v>
      </c>
      <c r="X75" s="5">
        <f>'Рейтинговая таблица организаций'!AM75</f>
        <v>444</v>
      </c>
      <c r="Y75" s="5">
        <f>ROUND('Рейтинговая таблица организаций'!AN75*100/Z75,0)</f>
        <v>100</v>
      </c>
      <c r="Z75" s="5">
        <f>'Рейтинговая таблица организаций'!AO75</f>
        <v>444</v>
      </c>
      <c r="AA75" s="5">
        <f>ROUND('Рейтинговая таблица организаций'!AP75*100/AB75,0)</f>
        <v>100</v>
      </c>
      <c r="AB75" s="5">
        <f>'Рейтинговая таблица организаций'!AQ75</f>
        <v>444</v>
      </c>
      <c r="AC75" s="5">
        <f>ROUND('Рейтинговая таблица организаций'!AV75*100/AD75,0)</f>
        <v>100</v>
      </c>
      <c r="AD75" s="5">
        <f>'Рейтинговая таблица организаций'!AW75</f>
        <v>444</v>
      </c>
      <c r="AE75" s="5">
        <f>ROUND('Рейтинговая таблица организаций'!AX75*100/AF75,0)</f>
        <v>100</v>
      </c>
      <c r="AF75" s="5">
        <f>'Рейтинговая таблица организаций'!AY75</f>
        <v>444</v>
      </c>
      <c r="AG75" s="5">
        <f>ROUND('Рейтинговая таблица организаций'!AZ75*100/AH75,0)</f>
        <v>100</v>
      </c>
      <c r="AH75" s="5">
        <f>'Рейтинговая таблица организаций'!BA75</f>
        <v>444</v>
      </c>
    </row>
    <row r="76" spans="1:34">
      <c r="A76" s="16">
        <f>'Рейтинговая таблица организаций'!A76</f>
        <v>73</v>
      </c>
      <c r="B76" s="16" t="str">
        <f>'бланки '!C78</f>
        <v>Муниципальное бюджетное образовательное учреждение «Средняя общеобразовательная школа № 78»</v>
      </c>
      <c r="C76" s="4">
        <f>'бланки '!E78+'бланки '!F78</f>
        <v>745</v>
      </c>
      <c r="D76" s="16">
        <f>'Рейтинговая таблица организаций'!C76</f>
        <v>298</v>
      </c>
      <c r="E76" s="8">
        <f t="shared" si="1"/>
        <v>0.4</v>
      </c>
      <c r="F76" s="24">
        <f>анкеты!I74</f>
        <v>75</v>
      </c>
      <c r="G76" s="5">
        <f>ROUND('Рейтинговая таблица организаций'!D76*100/H76,0)</f>
        <v>100</v>
      </c>
      <c r="H76" s="5">
        <f>'Рейтинговая таблица организаций'!E76</f>
        <v>14</v>
      </c>
      <c r="I76" s="5">
        <f>ROUND('Рейтинговая таблица организаций'!F76*100/J76,0)</f>
        <v>100</v>
      </c>
      <c r="J76" s="5">
        <f>'Рейтинговая таблица организаций'!G76</f>
        <v>60</v>
      </c>
      <c r="K76" s="5">
        <f>'Рейтинговая таблица организаций'!H76</f>
        <v>4</v>
      </c>
      <c r="L76" s="5">
        <f>ROUND('Рейтинговая таблица организаций'!I76*100/M76,0)</f>
        <v>100</v>
      </c>
      <c r="M76" s="5">
        <f>'Рейтинговая таблица организаций'!J76</f>
        <v>298</v>
      </c>
      <c r="N76" s="5">
        <f>ROUND('Рейтинговая таблица организаций'!K76*100/O76,0)</f>
        <v>100</v>
      </c>
      <c r="O76" s="5">
        <f>'Рейтинговая таблица организаций'!L76</f>
        <v>298</v>
      </c>
      <c r="P76" s="5">
        <f>'Рейтинговая таблица организаций'!U76</f>
        <v>5</v>
      </c>
      <c r="Q76" s="5">
        <f>'Рейтинговая таблица организаций'!X76</f>
        <v>298</v>
      </c>
      <c r="R76" s="5">
        <f>'Рейтинговая таблица организаций'!Y76</f>
        <v>298</v>
      </c>
      <c r="S76" s="5">
        <f>'Рейтинговая таблица организаций'!AD76</f>
        <v>0</v>
      </c>
      <c r="T76" s="5">
        <f>'Рейтинговая таблица организаций'!AE76</f>
        <v>5</v>
      </c>
      <c r="U76" s="5">
        <f>'Рейтинговая таблица организаций'!AF76</f>
        <v>75</v>
      </c>
      <c r="V76" s="5">
        <f>'Рейтинговая таблица организаций'!AG76</f>
        <v>75</v>
      </c>
      <c r="W76" s="5">
        <f>ROUND('Рейтинговая таблица организаций'!AL76*100/X76,0)</f>
        <v>100</v>
      </c>
      <c r="X76" s="5">
        <f>'Рейтинговая таблица организаций'!AM76</f>
        <v>298</v>
      </c>
      <c r="Y76" s="5">
        <f>ROUND('Рейтинговая таблица организаций'!AN76*100/Z76,0)</f>
        <v>100</v>
      </c>
      <c r="Z76" s="5">
        <f>'Рейтинговая таблица организаций'!AO76</f>
        <v>298</v>
      </c>
      <c r="AA76" s="5">
        <f>ROUND('Рейтинговая таблица организаций'!AP76*100/AB76,0)</f>
        <v>100</v>
      </c>
      <c r="AB76" s="5">
        <f>'Рейтинговая таблица организаций'!AQ76</f>
        <v>298</v>
      </c>
      <c r="AC76" s="5">
        <f>ROUND('Рейтинговая таблица организаций'!AV76*100/AD76,0)</f>
        <v>100</v>
      </c>
      <c r="AD76" s="5">
        <f>'Рейтинговая таблица организаций'!AW76</f>
        <v>298</v>
      </c>
      <c r="AE76" s="5">
        <f>ROUND('Рейтинговая таблица организаций'!AX76*100/AF76,0)</f>
        <v>100</v>
      </c>
      <c r="AF76" s="5">
        <f>'Рейтинговая таблица организаций'!AY76</f>
        <v>298</v>
      </c>
      <c r="AG76" s="5">
        <f>ROUND('Рейтинговая таблица организаций'!AZ76*100/AH76,0)</f>
        <v>100</v>
      </c>
      <c r="AH76" s="5">
        <f>'Рейтинговая таблица организаций'!BA76</f>
        <v>298</v>
      </c>
    </row>
    <row r="77" spans="1:34">
      <c r="A77" s="16">
        <f>'Рейтинговая таблица организаций'!A77</f>
        <v>74</v>
      </c>
      <c r="B77" s="16" t="str">
        <f>'бланки '!C79</f>
        <v>Муниципальное бюджетное образовательное учреждение «Северская гимназия»</v>
      </c>
      <c r="C77" s="4">
        <f>'бланки '!E79+'бланки '!F79</f>
        <v>485</v>
      </c>
      <c r="D77" s="16">
        <f>'Рейтинговая таблица организаций'!C77</f>
        <v>194</v>
      </c>
      <c r="E77" s="8">
        <f t="shared" si="1"/>
        <v>0.4</v>
      </c>
      <c r="F77" s="24">
        <f>анкеты!I75</f>
        <v>49</v>
      </c>
      <c r="G77" s="5">
        <f>ROUND('Рейтинговая таблица организаций'!D77*100/H77,0)</f>
        <v>100</v>
      </c>
      <c r="H77" s="5">
        <f>'Рейтинговая таблица организаций'!E77</f>
        <v>14</v>
      </c>
      <c r="I77" s="5">
        <f>ROUND('Рейтинговая таблица организаций'!F77*100/J77,0)</f>
        <v>100</v>
      </c>
      <c r="J77" s="5">
        <f>'Рейтинговая таблица организаций'!G77</f>
        <v>60</v>
      </c>
      <c r="K77" s="5">
        <f>'Рейтинговая таблица организаций'!H77</f>
        <v>4</v>
      </c>
      <c r="L77" s="5">
        <f>ROUND('Рейтинговая таблица организаций'!I77*100/M77,0)</f>
        <v>100</v>
      </c>
      <c r="M77" s="5">
        <f>'Рейтинговая таблица организаций'!J77</f>
        <v>194</v>
      </c>
      <c r="N77" s="5">
        <f>ROUND('Рейтинговая таблица организаций'!K77*100/O77,0)</f>
        <v>100</v>
      </c>
      <c r="O77" s="5">
        <f>'Рейтинговая таблица организаций'!L77</f>
        <v>194</v>
      </c>
      <c r="P77" s="5">
        <f>'Рейтинговая таблица организаций'!U77</f>
        <v>5</v>
      </c>
      <c r="Q77" s="5">
        <f>'Рейтинговая таблица организаций'!X77</f>
        <v>194</v>
      </c>
      <c r="R77" s="5">
        <f>'Рейтинговая таблица организаций'!Y77</f>
        <v>194</v>
      </c>
      <c r="S77" s="5">
        <f>'Рейтинговая таблица организаций'!AD77</f>
        <v>0</v>
      </c>
      <c r="T77" s="5">
        <f>'Рейтинговая таблица организаций'!AE77</f>
        <v>5</v>
      </c>
      <c r="U77" s="5">
        <f>'Рейтинговая таблица организаций'!AF77</f>
        <v>49</v>
      </c>
      <c r="V77" s="5">
        <f>'Рейтинговая таблица организаций'!AG77</f>
        <v>49</v>
      </c>
      <c r="W77" s="5">
        <f>ROUND('Рейтинговая таблица организаций'!AL77*100/X77,0)</f>
        <v>100</v>
      </c>
      <c r="X77" s="5">
        <f>'Рейтинговая таблица организаций'!AM77</f>
        <v>194</v>
      </c>
      <c r="Y77" s="5">
        <f>ROUND('Рейтинговая таблица организаций'!AN77*100/Z77,0)</f>
        <v>100</v>
      </c>
      <c r="Z77" s="5">
        <f>'Рейтинговая таблица организаций'!AO77</f>
        <v>194</v>
      </c>
      <c r="AA77" s="5">
        <f>ROUND('Рейтинговая таблица организаций'!AP77*100/AB77,0)</f>
        <v>100</v>
      </c>
      <c r="AB77" s="5">
        <f>'Рейтинговая таблица организаций'!AQ77</f>
        <v>194</v>
      </c>
      <c r="AC77" s="5">
        <f>ROUND('Рейтинговая таблица организаций'!AV77*100/AD77,0)</f>
        <v>100</v>
      </c>
      <c r="AD77" s="5">
        <f>'Рейтинговая таблица организаций'!AW77</f>
        <v>194</v>
      </c>
      <c r="AE77" s="5">
        <f>ROUND('Рейтинговая таблица организаций'!AX77*100/AF77,0)</f>
        <v>100</v>
      </c>
      <c r="AF77" s="5">
        <f>'Рейтинговая таблица организаций'!AY77</f>
        <v>194</v>
      </c>
      <c r="AG77" s="5">
        <f>ROUND('Рейтинговая таблица организаций'!AZ77*100/AH77,0)</f>
        <v>100</v>
      </c>
      <c r="AH77" s="5">
        <f>'Рейтинговая таблица организаций'!BA77</f>
        <v>194</v>
      </c>
    </row>
    <row r="78" spans="1:34">
      <c r="A78" s="16">
        <f>'Рейтинговая таблица организаций'!A78</f>
        <v>75</v>
      </c>
      <c r="B78" s="16" t="str">
        <f>'бланки '!C80</f>
        <v>Муниципальное бюджетное образовательное учреждение «Средняя общеобразовательная школа № 87»</v>
      </c>
      <c r="C78" s="4">
        <f>'бланки '!E80+'бланки '!F80</f>
        <v>1006</v>
      </c>
      <c r="D78" s="16">
        <f>'Рейтинговая таблица организаций'!C78</f>
        <v>403</v>
      </c>
      <c r="E78" s="8">
        <f t="shared" si="1"/>
        <v>0.40059642147117297</v>
      </c>
      <c r="F78" s="24">
        <f>анкеты!I76</f>
        <v>101</v>
      </c>
      <c r="G78" s="5">
        <f>ROUND('Рейтинговая таблица организаций'!D78*100/H78,0)</f>
        <v>100</v>
      </c>
      <c r="H78" s="5">
        <f>'Рейтинговая таблица организаций'!E78</f>
        <v>14</v>
      </c>
      <c r="I78" s="5">
        <f>ROUND('Рейтинговая таблица организаций'!F78*100/J78,0)</f>
        <v>100</v>
      </c>
      <c r="J78" s="5">
        <f>'Рейтинговая таблица организаций'!G78</f>
        <v>60</v>
      </c>
      <c r="K78" s="5">
        <f>'Рейтинговая таблица организаций'!H78</f>
        <v>4</v>
      </c>
      <c r="L78" s="5">
        <f>ROUND('Рейтинговая таблица организаций'!I78*100/M78,0)</f>
        <v>100</v>
      </c>
      <c r="M78" s="5">
        <f>'Рейтинговая таблица организаций'!J78</f>
        <v>403</v>
      </c>
      <c r="N78" s="5">
        <f>ROUND('Рейтинговая таблица организаций'!K78*100/O78,0)</f>
        <v>100</v>
      </c>
      <c r="O78" s="5">
        <f>'Рейтинговая таблица организаций'!L78</f>
        <v>403</v>
      </c>
      <c r="P78" s="5">
        <f>'Рейтинговая таблица организаций'!U78</f>
        <v>5</v>
      </c>
      <c r="Q78" s="5">
        <f>'Рейтинговая таблица организаций'!X78</f>
        <v>403</v>
      </c>
      <c r="R78" s="5">
        <f>'Рейтинговая таблица организаций'!Y78</f>
        <v>403</v>
      </c>
      <c r="S78" s="5">
        <f>'Рейтинговая таблица организаций'!AD78</f>
        <v>4</v>
      </c>
      <c r="T78" s="5">
        <f>'Рейтинговая таблица организаций'!AE78</f>
        <v>5</v>
      </c>
      <c r="U78" s="5">
        <f>'Рейтинговая таблица организаций'!AF78</f>
        <v>101</v>
      </c>
      <c r="V78" s="5">
        <f>'Рейтинговая таблица организаций'!AG78</f>
        <v>101</v>
      </c>
      <c r="W78" s="5">
        <f>ROUND('Рейтинговая таблица организаций'!AL78*100/X78,0)</f>
        <v>100</v>
      </c>
      <c r="X78" s="5">
        <f>'Рейтинговая таблица организаций'!AM78</f>
        <v>403</v>
      </c>
      <c r="Y78" s="5">
        <f>ROUND('Рейтинговая таблица организаций'!AN78*100/Z78,0)</f>
        <v>100</v>
      </c>
      <c r="Z78" s="5">
        <f>'Рейтинговая таблица организаций'!AO78</f>
        <v>403</v>
      </c>
      <c r="AA78" s="5">
        <f>ROUND('Рейтинговая таблица организаций'!AP78*100/AB78,0)</f>
        <v>100</v>
      </c>
      <c r="AB78" s="5">
        <f>'Рейтинговая таблица организаций'!AQ78</f>
        <v>403</v>
      </c>
      <c r="AC78" s="5">
        <f>ROUND('Рейтинговая таблица организаций'!AV78*100/AD78,0)</f>
        <v>100</v>
      </c>
      <c r="AD78" s="5">
        <f>'Рейтинговая таблица организаций'!AW78</f>
        <v>403</v>
      </c>
      <c r="AE78" s="5">
        <f>ROUND('Рейтинговая таблица организаций'!AX78*100/AF78,0)</f>
        <v>100</v>
      </c>
      <c r="AF78" s="5">
        <f>'Рейтинговая таблица организаций'!AY78</f>
        <v>403</v>
      </c>
      <c r="AG78" s="5">
        <f>ROUND('Рейтинговая таблица организаций'!AZ78*100/AH78,0)</f>
        <v>100</v>
      </c>
      <c r="AH78" s="5">
        <f>'Рейтинговая таблица организаций'!BA78</f>
        <v>403</v>
      </c>
    </row>
    <row r="79" spans="1:34">
      <c r="A79" s="16">
        <f>'Рейтинговая таблица организаций'!A79</f>
        <v>76</v>
      </c>
      <c r="B79" s="16" t="str">
        <f>'бланки '!C81</f>
        <v>Муниципальное бюджетное образовательное учреждение «Северский лицей»</v>
      </c>
      <c r="C79" s="4">
        <f>'бланки '!E81+'бланки '!F81</f>
        <v>704</v>
      </c>
      <c r="D79" s="16">
        <f>'Рейтинговая таблица организаций'!C79</f>
        <v>282</v>
      </c>
      <c r="E79" s="8">
        <f t="shared" si="1"/>
        <v>0.40056818181818182</v>
      </c>
      <c r="F79" s="24">
        <f>анкеты!I77</f>
        <v>71</v>
      </c>
      <c r="G79" s="5">
        <f>ROUND('Рейтинговая таблица организаций'!D79*100/H79,0)</f>
        <v>100</v>
      </c>
      <c r="H79" s="5">
        <f>'Рейтинговая таблица организаций'!E79</f>
        <v>14</v>
      </c>
      <c r="I79" s="5">
        <f>ROUND('Рейтинговая таблица организаций'!F79*100/J79,0)</f>
        <v>100</v>
      </c>
      <c r="J79" s="5">
        <f>'Рейтинговая таблица организаций'!G79</f>
        <v>60</v>
      </c>
      <c r="K79" s="5">
        <f>'Рейтинговая таблица организаций'!H79</f>
        <v>4</v>
      </c>
      <c r="L79" s="5">
        <f>ROUND('Рейтинговая таблица организаций'!I79*100/M79,0)</f>
        <v>100</v>
      </c>
      <c r="M79" s="5">
        <f>'Рейтинговая таблица организаций'!J79</f>
        <v>282</v>
      </c>
      <c r="N79" s="5">
        <f>ROUND('Рейтинговая таблица организаций'!K79*100/O79,0)</f>
        <v>100</v>
      </c>
      <c r="O79" s="5">
        <f>'Рейтинговая таблица организаций'!L79</f>
        <v>282</v>
      </c>
      <c r="P79" s="5">
        <f>'Рейтинговая таблица организаций'!U79</f>
        <v>5</v>
      </c>
      <c r="Q79" s="5">
        <f>'Рейтинговая таблица организаций'!X79</f>
        <v>282</v>
      </c>
      <c r="R79" s="5">
        <f>'Рейтинговая таблица организаций'!Y79</f>
        <v>282</v>
      </c>
      <c r="S79" s="5">
        <f>'Рейтинговая таблица организаций'!AD79</f>
        <v>0</v>
      </c>
      <c r="T79" s="5">
        <f>'Рейтинговая таблица организаций'!AE79</f>
        <v>3</v>
      </c>
      <c r="U79" s="5">
        <f>'Рейтинговая таблица организаций'!AF79</f>
        <v>71</v>
      </c>
      <c r="V79" s="5">
        <f>'Рейтинговая таблица организаций'!AG79</f>
        <v>71</v>
      </c>
      <c r="W79" s="5">
        <f>ROUND('Рейтинговая таблица организаций'!AL79*100/X79,0)</f>
        <v>100</v>
      </c>
      <c r="X79" s="5">
        <f>'Рейтинговая таблица организаций'!AM79</f>
        <v>282</v>
      </c>
      <c r="Y79" s="5">
        <f>ROUND('Рейтинговая таблица организаций'!AN79*100/Z79,0)</f>
        <v>100</v>
      </c>
      <c r="Z79" s="5">
        <f>'Рейтинговая таблица организаций'!AO79</f>
        <v>282</v>
      </c>
      <c r="AA79" s="5">
        <f>ROUND('Рейтинговая таблица организаций'!AP79*100/AB79,0)</f>
        <v>100</v>
      </c>
      <c r="AB79" s="5">
        <f>'Рейтинговая таблица организаций'!AQ79</f>
        <v>282</v>
      </c>
      <c r="AC79" s="5">
        <f>ROUND('Рейтинговая таблица организаций'!AV79*100/AD79,0)</f>
        <v>100</v>
      </c>
      <c r="AD79" s="5">
        <f>'Рейтинговая таблица организаций'!AW79</f>
        <v>282</v>
      </c>
      <c r="AE79" s="5">
        <f>ROUND('Рейтинговая таблица организаций'!AX79*100/AF79,0)</f>
        <v>100</v>
      </c>
      <c r="AF79" s="5">
        <f>'Рейтинговая таблица организаций'!AY79</f>
        <v>282</v>
      </c>
      <c r="AG79" s="5">
        <f>ROUND('Рейтинговая таблица организаций'!AZ79*100/AH79,0)</f>
        <v>100</v>
      </c>
      <c r="AH79" s="5">
        <f>'Рейтинговая таблица организаций'!BA79</f>
        <v>282</v>
      </c>
    </row>
    <row r="80" spans="1:34">
      <c r="A80" s="16">
        <f>'Рейтинговая таблица организаций'!A80</f>
        <v>77</v>
      </c>
      <c r="B80" s="16" t="str">
        <f>'бланки '!C82</f>
        <v>Муниципальное автономное образовательное учреждение «Средняя общеобразовательная школа № 80»</v>
      </c>
      <c r="C80" s="4">
        <f>'бланки '!E82+'бланки '!F82</f>
        <v>812</v>
      </c>
      <c r="D80" s="16">
        <f>'Рейтинговая таблица организаций'!C80</f>
        <v>325</v>
      </c>
      <c r="E80" s="8">
        <f t="shared" si="1"/>
        <v>0.40024630541871919</v>
      </c>
      <c r="F80" s="24">
        <f>анкеты!I78</f>
        <v>82</v>
      </c>
      <c r="G80" s="5">
        <f>ROUND('Рейтинговая таблица организаций'!D80*100/H80,0)</f>
        <v>100</v>
      </c>
      <c r="H80" s="5">
        <f>'Рейтинговая таблица организаций'!E80</f>
        <v>14</v>
      </c>
      <c r="I80" s="5">
        <f>ROUND('Рейтинговая таблица организаций'!F80*100/J80,0)</f>
        <v>100</v>
      </c>
      <c r="J80" s="5">
        <f>'Рейтинговая таблица организаций'!G80</f>
        <v>60</v>
      </c>
      <c r="K80" s="5">
        <f>'Рейтинговая таблица организаций'!H80</f>
        <v>4</v>
      </c>
      <c r="L80" s="5">
        <f>ROUND('Рейтинговая таблица организаций'!I80*100/M80,0)</f>
        <v>100</v>
      </c>
      <c r="M80" s="5">
        <f>'Рейтинговая таблица организаций'!J80</f>
        <v>325</v>
      </c>
      <c r="N80" s="5">
        <f>ROUND('Рейтинговая таблица организаций'!K80*100/O80,0)</f>
        <v>100</v>
      </c>
      <c r="O80" s="5">
        <f>'Рейтинговая таблица организаций'!L80</f>
        <v>325</v>
      </c>
      <c r="P80" s="5">
        <f>'Рейтинговая таблица организаций'!U80</f>
        <v>5</v>
      </c>
      <c r="Q80" s="5">
        <f>'Рейтинговая таблица организаций'!X80</f>
        <v>325</v>
      </c>
      <c r="R80" s="5">
        <f>'Рейтинговая таблица организаций'!Y80</f>
        <v>325</v>
      </c>
      <c r="S80" s="5">
        <f>'Рейтинговая таблица организаций'!AD80</f>
        <v>0</v>
      </c>
      <c r="T80" s="5">
        <f>'Рейтинговая таблица организаций'!AE80</f>
        <v>5</v>
      </c>
      <c r="U80" s="5">
        <f>'Рейтинговая таблица организаций'!AF80</f>
        <v>82</v>
      </c>
      <c r="V80" s="5">
        <f>'Рейтинговая таблица организаций'!AG80</f>
        <v>82</v>
      </c>
      <c r="W80" s="5">
        <f>ROUND('Рейтинговая таблица организаций'!AL80*100/X80,0)</f>
        <v>100</v>
      </c>
      <c r="X80" s="5">
        <f>'Рейтинговая таблица организаций'!AM80</f>
        <v>325</v>
      </c>
      <c r="Y80" s="5">
        <f>ROUND('Рейтинговая таблица организаций'!AN80*100/Z80,0)</f>
        <v>100</v>
      </c>
      <c r="Z80" s="5">
        <f>'Рейтинговая таблица организаций'!AO80</f>
        <v>325</v>
      </c>
      <c r="AA80" s="5">
        <f>ROUND('Рейтинговая таблица организаций'!AP80*100/AB80,0)</f>
        <v>100</v>
      </c>
      <c r="AB80" s="5">
        <f>'Рейтинговая таблица организаций'!AQ80</f>
        <v>325</v>
      </c>
      <c r="AC80" s="5">
        <f>ROUND('Рейтинговая таблица организаций'!AV80*100/AD80,0)</f>
        <v>100</v>
      </c>
      <c r="AD80" s="5">
        <f>'Рейтинговая таблица организаций'!AW80</f>
        <v>325</v>
      </c>
      <c r="AE80" s="5">
        <f>ROUND('Рейтинговая таблица организаций'!AX80*100/AF80,0)</f>
        <v>100</v>
      </c>
      <c r="AF80" s="5">
        <f>'Рейтинговая таблица организаций'!AY80</f>
        <v>325</v>
      </c>
      <c r="AG80" s="5">
        <f>ROUND('Рейтинговая таблица организаций'!AZ80*100/AH80,0)</f>
        <v>100</v>
      </c>
      <c r="AH80" s="5">
        <f>'Рейтинговая таблица организаций'!BA80</f>
        <v>325</v>
      </c>
    </row>
    <row r="81" spans="1:34">
      <c r="A81" s="16">
        <f>'Рейтинговая таблица организаций'!A81</f>
        <v>78</v>
      </c>
      <c r="B81" s="16" t="str">
        <f>'бланки '!C83</f>
        <v>Муниципальное бюджетное образовательное учреждение 2Средняя общеобразовательная школа № 83»</v>
      </c>
      <c r="C81" s="4">
        <f>'бланки '!E83+'бланки '!F83</f>
        <v>954</v>
      </c>
      <c r="D81" s="16">
        <f>'Рейтинговая таблица организаций'!C81</f>
        <v>382</v>
      </c>
      <c r="E81" s="8">
        <f t="shared" si="1"/>
        <v>0.40041928721174003</v>
      </c>
      <c r="F81" s="24">
        <f>анкеты!I79</f>
        <v>96</v>
      </c>
      <c r="G81" s="5">
        <f>ROUND('Рейтинговая таблица организаций'!D81*100/H81,0)</f>
        <v>100</v>
      </c>
      <c r="H81" s="5">
        <f>'Рейтинговая таблица организаций'!E81</f>
        <v>14</v>
      </c>
      <c r="I81" s="5">
        <f>ROUND('Рейтинговая таблица организаций'!F81*100/J81,0)</f>
        <v>100</v>
      </c>
      <c r="J81" s="5">
        <f>'Рейтинговая таблица организаций'!G81</f>
        <v>60</v>
      </c>
      <c r="K81" s="5">
        <f>'Рейтинговая таблица организаций'!H81</f>
        <v>4</v>
      </c>
      <c r="L81" s="5">
        <f>ROUND('Рейтинговая таблица организаций'!I81*100/M81,0)</f>
        <v>100</v>
      </c>
      <c r="M81" s="5">
        <f>'Рейтинговая таблица организаций'!J81</f>
        <v>382</v>
      </c>
      <c r="N81" s="5">
        <f>ROUND('Рейтинговая таблица организаций'!K81*100/O81,0)</f>
        <v>100</v>
      </c>
      <c r="O81" s="5">
        <f>'Рейтинговая таблица организаций'!L81</f>
        <v>382</v>
      </c>
      <c r="P81" s="5">
        <f>'Рейтинговая таблица организаций'!U81</f>
        <v>5</v>
      </c>
      <c r="Q81" s="5">
        <f>'Рейтинговая таблица организаций'!X81</f>
        <v>382</v>
      </c>
      <c r="R81" s="5">
        <f>'Рейтинговая таблица организаций'!Y81</f>
        <v>382</v>
      </c>
      <c r="S81" s="5">
        <f>'Рейтинговая таблица организаций'!AD81</f>
        <v>3</v>
      </c>
      <c r="T81" s="5">
        <f>'Рейтинговая таблица организаций'!AE81</f>
        <v>5</v>
      </c>
      <c r="U81" s="5">
        <f>'Рейтинговая таблица организаций'!AF81</f>
        <v>96</v>
      </c>
      <c r="V81" s="5">
        <f>'Рейтинговая таблица организаций'!AG81</f>
        <v>96</v>
      </c>
      <c r="W81" s="5">
        <f>ROUND('Рейтинговая таблица организаций'!AL81*100/X81,0)</f>
        <v>100</v>
      </c>
      <c r="X81" s="5">
        <f>'Рейтинговая таблица организаций'!AM81</f>
        <v>382</v>
      </c>
      <c r="Y81" s="5">
        <f>ROUND('Рейтинговая таблица организаций'!AN81*100/Z81,0)</f>
        <v>100</v>
      </c>
      <c r="Z81" s="5">
        <f>'Рейтинговая таблица организаций'!AO81</f>
        <v>382</v>
      </c>
      <c r="AA81" s="5">
        <f>ROUND('Рейтинговая таблица организаций'!AP81*100/AB81,0)</f>
        <v>100</v>
      </c>
      <c r="AB81" s="5">
        <f>'Рейтинговая таблица организаций'!AQ81</f>
        <v>382</v>
      </c>
      <c r="AC81" s="5">
        <f>ROUND('Рейтинговая таблица организаций'!AV81*100/AD81,0)</f>
        <v>100</v>
      </c>
      <c r="AD81" s="5">
        <f>'Рейтинговая таблица организаций'!AW81</f>
        <v>382</v>
      </c>
      <c r="AE81" s="5">
        <f>ROUND('Рейтинговая таблица организаций'!AX81*100/AF81,0)</f>
        <v>100</v>
      </c>
      <c r="AF81" s="5">
        <f>'Рейтинговая таблица организаций'!AY81</f>
        <v>382</v>
      </c>
      <c r="AG81" s="5">
        <f>ROUND('Рейтинговая таблица организаций'!AZ81*100/AH81,0)</f>
        <v>100</v>
      </c>
      <c r="AH81" s="5">
        <f>'Рейтинговая таблица организаций'!BA81</f>
        <v>382</v>
      </c>
    </row>
    <row r="82" spans="1:34">
      <c r="A82" s="16">
        <f>'Рейтинговая таблица организаций'!A82</f>
        <v>79</v>
      </c>
      <c r="B82" s="16" t="str">
        <f>'бланки '!C84</f>
        <v>Муниципальное бюджетное образовательное учреждение "Средняя общеобразовательная школа №198"</v>
      </c>
      <c r="C82" s="4">
        <f>'бланки '!E84+'бланки '!F84</f>
        <v>1549</v>
      </c>
      <c r="D82" s="16">
        <f>'Рейтинговая таблица организаций'!C82</f>
        <v>600</v>
      </c>
      <c r="E82" s="8">
        <f t="shared" si="1"/>
        <v>0.38734667527437056</v>
      </c>
      <c r="F82" s="24">
        <f>анкеты!I80</f>
        <v>155</v>
      </c>
      <c r="G82" s="5">
        <f>ROUND('Рейтинговая таблица организаций'!D82*100/H82,0)</f>
        <v>100</v>
      </c>
      <c r="H82" s="5">
        <f>'Рейтинговая таблица организаций'!E82</f>
        <v>14</v>
      </c>
      <c r="I82" s="5">
        <f>ROUND('Рейтинговая таблица организаций'!F82*100/J82,0)</f>
        <v>100</v>
      </c>
      <c r="J82" s="5">
        <f>'Рейтинговая таблица организаций'!G82</f>
        <v>60</v>
      </c>
      <c r="K82" s="5">
        <f>'Рейтинговая таблица организаций'!H82</f>
        <v>4</v>
      </c>
      <c r="L82" s="5">
        <f>ROUND('Рейтинговая таблица организаций'!I82*100/M82,0)</f>
        <v>100</v>
      </c>
      <c r="M82" s="5">
        <f>'Рейтинговая таблица организаций'!J82</f>
        <v>600</v>
      </c>
      <c r="N82" s="5">
        <f>ROUND('Рейтинговая таблица организаций'!K82*100/O82,0)</f>
        <v>100</v>
      </c>
      <c r="O82" s="5">
        <f>'Рейтинговая таблица организаций'!L82</f>
        <v>600</v>
      </c>
      <c r="P82" s="5">
        <f>'Рейтинговая таблица организаций'!U82</f>
        <v>5</v>
      </c>
      <c r="Q82" s="5">
        <f>'Рейтинговая таблица организаций'!X82</f>
        <v>600</v>
      </c>
      <c r="R82" s="5">
        <f>'Рейтинговая таблица организаций'!Y82</f>
        <v>600</v>
      </c>
      <c r="S82" s="5">
        <f>'Рейтинговая таблица организаций'!AD82</f>
        <v>3</v>
      </c>
      <c r="T82" s="5">
        <f>'Рейтинговая таблица организаций'!AE82</f>
        <v>6</v>
      </c>
      <c r="U82" s="5">
        <f>'Рейтинговая таблица организаций'!AF82</f>
        <v>155</v>
      </c>
      <c r="V82" s="5">
        <f>'Рейтинговая таблица организаций'!AG82</f>
        <v>155</v>
      </c>
      <c r="W82" s="5">
        <f>ROUND('Рейтинговая таблица организаций'!AL82*100/X82,0)</f>
        <v>100</v>
      </c>
      <c r="X82" s="5">
        <f>'Рейтинговая таблица организаций'!AM82</f>
        <v>600</v>
      </c>
      <c r="Y82" s="5">
        <f>ROUND('Рейтинговая таблица организаций'!AN82*100/Z82,0)</f>
        <v>100</v>
      </c>
      <c r="Z82" s="5">
        <f>'Рейтинговая таблица организаций'!AO82</f>
        <v>600</v>
      </c>
      <c r="AA82" s="5">
        <f>ROUND('Рейтинговая таблица организаций'!AP82*100/AB82,0)</f>
        <v>100</v>
      </c>
      <c r="AB82" s="5">
        <f>'Рейтинговая таблица организаций'!AQ82</f>
        <v>600</v>
      </c>
      <c r="AC82" s="5">
        <f>ROUND('Рейтинговая таблица организаций'!AV82*100/AD82,0)</f>
        <v>100</v>
      </c>
      <c r="AD82" s="5">
        <f>'Рейтинговая таблица организаций'!AW82</f>
        <v>600</v>
      </c>
      <c r="AE82" s="5">
        <f>ROUND('Рейтинговая таблица организаций'!AX82*100/AF82,0)</f>
        <v>100</v>
      </c>
      <c r="AF82" s="5">
        <f>'Рейтинговая таблица организаций'!AY82</f>
        <v>600</v>
      </c>
      <c r="AG82" s="5">
        <f>ROUND('Рейтинговая таблица организаций'!AZ82*100/AH82,0)</f>
        <v>100</v>
      </c>
      <c r="AH82" s="5">
        <f>'Рейтинговая таблица организаций'!BA82</f>
        <v>600</v>
      </c>
    </row>
    <row r="83" spans="1:34">
      <c r="A83" s="16">
        <f>'Рейтинговая таблица организаций'!A83</f>
        <v>80</v>
      </c>
      <c r="B83" s="16" t="str">
        <f>'бланки '!C85</f>
        <v>Муниципальное бюджетное образовательное учреждение «Средняя общеобразовательная школа №89»</v>
      </c>
      <c r="C83" s="4">
        <f>'бланки '!E85+'бланки '!F85</f>
        <v>803</v>
      </c>
      <c r="D83" s="16">
        <f>'Рейтинговая таблица организаций'!C83</f>
        <v>322</v>
      </c>
      <c r="E83" s="8">
        <f t="shared" si="1"/>
        <v>0.40099626400996263</v>
      </c>
      <c r="F83" s="24">
        <f>анкеты!I81</f>
        <v>81</v>
      </c>
      <c r="G83" s="5">
        <f>ROUND('Рейтинговая таблица организаций'!D83*100/H83,0)</f>
        <v>100</v>
      </c>
      <c r="H83" s="5">
        <f>'Рейтинговая таблица организаций'!E83</f>
        <v>14</v>
      </c>
      <c r="I83" s="5">
        <f>ROUND('Рейтинговая таблица организаций'!F83*100/J83,0)</f>
        <v>100</v>
      </c>
      <c r="J83" s="5">
        <f>'Рейтинговая таблица организаций'!G83</f>
        <v>60</v>
      </c>
      <c r="K83" s="5">
        <f>'Рейтинговая таблица организаций'!H83</f>
        <v>4</v>
      </c>
      <c r="L83" s="5">
        <f>ROUND('Рейтинговая таблица организаций'!I83*100/M83,0)</f>
        <v>100</v>
      </c>
      <c r="M83" s="5">
        <f>'Рейтинговая таблица организаций'!J83</f>
        <v>322</v>
      </c>
      <c r="N83" s="5">
        <f>ROUND('Рейтинговая таблица организаций'!K83*100/O83,0)</f>
        <v>100</v>
      </c>
      <c r="O83" s="5">
        <f>'Рейтинговая таблица организаций'!L83</f>
        <v>322</v>
      </c>
      <c r="P83" s="5">
        <f>'Рейтинговая таблица организаций'!U83</f>
        <v>5</v>
      </c>
      <c r="Q83" s="5">
        <f>'Рейтинговая таблица организаций'!X83</f>
        <v>322</v>
      </c>
      <c r="R83" s="5">
        <f>'Рейтинговая таблица организаций'!Y83</f>
        <v>322</v>
      </c>
      <c r="S83" s="5">
        <f>'Рейтинговая таблица организаций'!AD83</f>
        <v>4</v>
      </c>
      <c r="T83" s="5">
        <f>'Рейтинговая таблица организаций'!AE83</f>
        <v>4</v>
      </c>
      <c r="U83" s="5">
        <f>'Рейтинговая таблица организаций'!AF83</f>
        <v>81</v>
      </c>
      <c r="V83" s="5">
        <f>'Рейтинговая таблица организаций'!AG83</f>
        <v>81</v>
      </c>
      <c r="W83" s="5">
        <f>ROUND('Рейтинговая таблица организаций'!AL83*100/X83,0)</f>
        <v>100</v>
      </c>
      <c r="X83" s="5">
        <f>'Рейтинговая таблица организаций'!AM83</f>
        <v>322</v>
      </c>
      <c r="Y83" s="5">
        <f>ROUND('Рейтинговая таблица организаций'!AN83*100/Z83,0)</f>
        <v>100</v>
      </c>
      <c r="Z83" s="5">
        <f>'Рейтинговая таблица организаций'!AO83</f>
        <v>322</v>
      </c>
      <c r="AA83" s="5">
        <f>ROUND('Рейтинговая таблица организаций'!AP83*100/AB83,0)</f>
        <v>100</v>
      </c>
      <c r="AB83" s="5">
        <f>'Рейтинговая таблица организаций'!AQ83</f>
        <v>322</v>
      </c>
      <c r="AC83" s="5">
        <f>ROUND('Рейтинговая таблица организаций'!AV83*100/AD83,0)</f>
        <v>100</v>
      </c>
      <c r="AD83" s="5">
        <f>'Рейтинговая таблица организаций'!AW83</f>
        <v>322</v>
      </c>
      <c r="AE83" s="5">
        <f>ROUND('Рейтинговая таблица организаций'!AX83*100/AF83,0)</f>
        <v>100</v>
      </c>
      <c r="AF83" s="5">
        <f>'Рейтинговая таблица организаций'!AY83</f>
        <v>322</v>
      </c>
      <c r="AG83" s="5">
        <f>ROUND('Рейтинговая таблица организаций'!AZ83*100/AH83,0)</f>
        <v>100</v>
      </c>
      <c r="AH83" s="5">
        <f>'Рейтинговая таблица организаций'!BA83</f>
        <v>322</v>
      </c>
    </row>
    <row r="84" spans="1:34">
      <c r="A84" s="16">
        <f>'Рейтинговая таблица организаций'!A84</f>
        <v>81</v>
      </c>
      <c r="B84" s="16" t="str">
        <f>'бланки '!C86</f>
        <v>Муниципальное бюджетное образовательное учреждение «Северская школа-интернат для обучающихся с ограниченными возможностями здоровья»</v>
      </c>
      <c r="C84" s="4">
        <f>'бланки '!E86+'бланки '!F86</f>
        <v>212</v>
      </c>
      <c r="D84" s="16">
        <f>'Рейтинговая таблица организаций'!C84</f>
        <v>85</v>
      </c>
      <c r="E84" s="8">
        <f t="shared" si="1"/>
        <v>0.40094339622641512</v>
      </c>
      <c r="F84" s="24">
        <f>анкеты!I82</f>
        <v>22</v>
      </c>
      <c r="G84" s="5">
        <f>ROUND('Рейтинговая таблица организаций'!D84*100/H84,0)</f>
        <v>100</v>
      </c>
      <c r="H84" s="5">
        <f>'Рейтинговая таблица организаций'!E84</f>
        <v>14</v>
      </c>
      <c r="I84" s="5">
        <f>ROUND('Рейтинговая таблица организаций'!F84*100/J84,0)</f>
        <v>100</v>
      </c>
      <c r="J84" s="5">
        <f>'Рейтинговая таблица организаций'!G84</f>
        <v>60</v>
      </c>
      <c r="K84" s="5">
        <f>'Рейтинговая таблица организаций'!H84</f>
        <v>4</v>
      </c>
      <c r="L84" s="5">
        <f>ROUND('Рейтинговая таблица организаций'!I84*100/M84,0)</f>
        <v>100</v>
      </c>
      <c r="M84" s="5">
        <f>'Рейтинговая таблица организаций'!J84</f>
        <v>85</v>
      </c>
      <c r="N84" s="5">
        <f>ROUND('Рейтинговая таблица организаций'!K84*100/O84,0)</f>
        <v>100</v>
      </c>
      <c r="O84" s="5">
        <f>'Рейтинговая таблица организаций'!L84</f>
        <v>85</v>
      </c>
      <c r="P84" s="5">
        <f>'Рейтинговая таблица организаций'!U84</f>
        <v>5</v>
      </c>
      <c r="Q84" s="5">
        <f>'Рейтинговая таблица организаций'!X84</f>
        <v>85</v>
      </c>
      <c r="R84" s="5">
        <f>'Рейтинговая таблица организаций'!Y84</f>
        <v>85</v>
      </c>
      <c r="S84" s="5">
        <f>'Рейтинговая таблица организаций'!AD84</f>
        <v>4</v>
      </c>
      <c r="T84" s="5">
        <f>'Рейтинговая таблица организаций'!AE84</f>
        <v>5</v>
      </c>
      <c r="U84" s="5">
        <f>'Рейтинговая таблица организаций'!AF84</f>
        <v>22</v>
      </c>
      <c r="V84" s="5">
        <f>'Рейтинговая таблица организаций'!AG84</f>
        <v>22</v>
      </c>
      <c r="W84" s="5">
        <f>ROUND('Рейтинговая таблица организаций'!AL84*100/X84,0)</f>
        <v>100</v>
      </c>
      <c r="X84" s="5">
        <f>'Рейтинговая таблица организаций'!AM84</f>
        <v>85</v>
      </c>
      <c r="Y84" s="5">
        <f>ROUND('Рейтинговая таблица организаций'!AN84*100/Z84,0)</f>
        <v>100</v>
      </c>
      <c r="Z84" s="5">
        <f>'Рейтинговая таблица организаций'!AO84</f>
        <v>85</v>
      </c>
      <c r="AA84" s="5">
        <f>ROUND('Рейтинговая таблица организаций'!AP84*100/AB84,0)</f>
        <v>100</v>
      </c>
      <c r="AB84" s="5">
        <f>'Рейтинговая таблица организаций'!AQ84</f>
        <v>85</v>
      </c>
      <c r="AC84" s="5">
        <f>ROUND('Рейтинговая таблица организаций'!AV84*100/AD84,0)</f>
        <v>100</v>
      </c>
      <c r="AD84" s="5">
        <f>'Рейтинговая таблица организаций'!AW84</f>
        <v>85</v>
      </c>
      <c r="AE84" s="5">
        <f>ROUND('Рейтинговая таблица организаций'!AX84*100/AF84,0)</f>
        <v>100</v>
      </c>
      <c r="AF84" s="5">
        <f>'Рейтинговая таблица организаций'!AY84</f>
        <v>85</v>
      </c>
      <c r="AG84" s="5">
        <f>ROUND('Рейтинговая таблица организаций'!AZ84*100/AH84,0)</f>
        <v>100</v>
      </c>
      <c r="AH84" s="5">
        <f>'Рейтинговая таблица организаций'!BA84</f>
        <v>85</v>
      </c>
    </row>
    <row r="85" spans="1:34">
      <c r="A85" s="16">
        <f>'Рейтинговая таблица организаций'!A85</f>
        <v>82</v>
      </c>
      <c r="B85" s="16" t="str">
        <f>'бланки '!C87</f>
        <v>Муниципальное автономное образовательное учреждение «Северский физико-математический лицей»</v>
      </c>
      <c r="C85" s="4">
        <f>'бланки '!E87+'бланки '!F87</f>
        <v>718</v>
      </c>
      <c r="D85" s="16">
        <f>'Рейтинговая таблица организаций'!C85</f>
        <v>288</v>
      </c>
      <c r="E85" s="8">
        <f t="shared" si="1"/>
        <v>0.4011142061281337</v>
      </c>
      <c r="F85" s="24">
        <f>анкеты!I83</f>
        <v>72</v>
      </c>
      <c r="G85" s="5">
        <f>ROUND('Рейтинговая таблица организаций'!D85*100/H85,0)</f>
        <v>100</v>
      </c>
      <c r="H85" s="5">
        <f>'Рейтинговая таблица организаций'!E85</f>
        <v>14</v>
      </c>
      <c r="I85" s="5">
        <f>ROUND('Рейтинговая таблица организаций'!F85*100/J85,0)</f>
        <v>100</v>
      </c>
      <c r="J85" s="5">
        <f>'Рейтинговая таблица организаций'!G85</f>
        <v>60</v>
      </c>
      <c r="K85" s="5">
        <f>'Рейтинговая таблица организаций'!H85</f>
        <v>4</v>
      </c>
      <c r="L85" s="5">
        <f>ROUND('Рейтинговая таблица организаций'!I85*100/M85,0)</f>
        <v>100</v>
      </c>
      <c r="M85" s="5">
        <f>'Рейтинговая таблица организаций'!J85</f>
        <v>288</v>
      </c>
      <c r="N85" s="5">
        <f>ROUND('Рейтинговая таблица организаций'!K85*100/O85,0)</f>
        <v>100</v>
      </c>
      <c r="O85" s="5">
        <f>'Рейтинговая таблица организаций'!L85</f>
        <v>288</v>
      </c>
      <c r="P85" s="5">
        <f>'Рейтинговая таблица организаций'!U85</f>
        <v>5</v>
      </c>
      <c r="Q85" s="5">
        <f>'Рейтинговая таблица организаций'!X85</f>
        <v>288</v>
      </c>
      <c r="R85" s="5">
        <f>'Рейтинговая таблица организаций'!Y85</f>
        <v>288</v>
      </c>
      <c r="S85" s="5">
        <f>'Рейтинговая таблица организаций'!AD85</f>
        <v>2</v>
      </c>
      <c r="T85" s="5">
        <f>'Рейтинговая таблица организаций'!AE85</f>
        <v>3</v>
      </c>
      <c r="U85" s="5">
        <f>'Рейтинговая таблица организаций'!AF85</f>
        <v>72</v>
      </c>
      <c r="V85" s="5">
        <f>'Рейтинговая таблица организаций'!AG85</f>
        <v>72</v>
      </c>
      <c r="W85" s="5">
        <f>ROUND('Рейтинговая таблица организаций'!AL85*100/X85,0)</f>
        <v>100</v>
      </c>
      <c r="X85" s="5">
        <f>'Рейтинговая таблица организаций'!AM85</f>
        <v>288</v>
      </c>
      <c r="Y85" s="5">
        <f>ROUND('Рейтинговая таблица организаций'!AN85*100/Z85,0)</f>
        <v>100</v>
      </c>
      <c r="Z85" s="5">
        <f>'Рейтинговая таблица организаций'!AO85</f>
        <v>288</v>
      </c>
      <c r="AA85" s="5">
        <f>ROUND('Рейтинговая таблица организаций'!AP85*100/AB85,0)</f>
        <v>100</v>
      </c>
      <c r="AB85" s="5">
        <f>'Рейтинговая таблица организаций'!AQ85</f>
        <v>288</v>
      </c>
      <c r="AC85" s="5">
        <f>ROUND('Рейтинговая таблица организаций'!AV85*100/AD85,0)</f>
        <v>100</v>
      </c>
      <c r="AD85" s="5">
        <f>'Рейтинговая таблица организаций'!AW85</f>
        <v>288</v>
      </c>
      <c r="AE85" s="5">
        <f>ROUND('Рейтинговая таблица организаций'!AX85*100/AF85,0)</f>
        <v>100</v>
      </c>
      <c r="AF85" s="5">
        <f>'Рейтинговая таблица организаций'!AY85</f>
        <v>288</v>
      </c>
      <c r="AG85" s="5">
        <f>ROUND('Рейтинговая таблица организаций'!AZ85*100/AH85,0)</f>
        <v>100</v>
      </c>
      <c r="AH85" s="5">
        <f>'Рейтинговая таблица организаций'!BA85</f>
        <v>288</v>
      </c>
    </row>
    <row r="86" spans="1:34">
      <c r="A86" s="16">
        <f>'Рейтинговая таблица организаций'!A86</f>
        <v>83</v>
      </c>
      <c r="B86" s="16" t="str">
        <f>'бланки '!C88</f>
        <v>Муниципальное бюджетное образовательное учреждение «Средняя общеобразовательная школа №197 им.В.Маркелова»</v>
      </c>
      <c r="C86" s="4">
        <f>'бланки '!E88+'бланки '!F88</f>
        <v>721</v>
      </c>
      <c r="D86" s="16">
        <f>'Рейтинговая таблица организаций'!C86</f>
        <v>289</v>
      </c>
      <c r="E86" s="8">
        <f t="shared" si="1"/>
        <v>0.40083217753120665</v>
      </c>
      <c r="F86" s="24">
        <f>анкеты!I84</f>
        <v>73</v>
      </c>
      <c r="G86" s="5">
        <f>ROUND('Рейтинговая таблица организаций'!D86*100/H86,0)</f>
        <v>100</v>
      </c>
      <c r="H86" s="5">
        <f>'Рейтинговая таблица организаций'!E86</f>
        <v>14</v>
      </c>
      <c r="I86" s="5">
        <f>ROUND('Рейтинговая таблица организаций'!F86*100/J86,0)</f>
        <v>100</v>
      </c>
      <c r="J86" s="5">
        <f>'Рейтинговая таблица организаций'!G86</f>
        <v>60</v>
      </c>
      <c r="K86" s="5">
        <f>'Рейтинговая таблица организаций'!H86</f>
        <v>4</v>
      </c>
      <c r="L86" s="5">
        <f>ROUND('Рейтинговая таблица организаций'!I86*100/M86,0)</f>
        <v>100</v>
      </c>
      <c r="M86" s="5">
        <f>'Рейтинговая таблица организаций'!J86</f>
        <v>289</v>
      </c>
      <c r="N86" s="5">
        <f>ROUND('Рейтинговая таблица организаций'!K86*100/O86,0)</f>
        <v>100</v>
      </c>
      <c r="O86" s="5">
        <f>'Рейтинговая таблица организаций'!L86</f>
        <v>289</v>
      </c>
      <c r="P86" s="5">
        <f>'Рейтинговая таблица организаций'!U86</f>
        <v>5</v>
      </c>
      <c r="Q86" s="5">
        <f>'Рейтинговая таблица организаций'!X86</f>
        <v>289</v>
      </c>
      <c r="R86" s="5">
        <f>'Рейтинговая таблица организаций'!Y86</f>
        <v>289</v>
      </c>
      <c r="S86" s="5">
        <f>'Рейтинговая таблица организаций'!AD86</f>
        <v>0</v>
      </c>
      <c r="T86" s="5">
        <f>'Рейтинговая таблица организаций'!AE86</f>
        <v>3</v>
      </c>
      <c r="U86" s="5">
        <f>'Рейтинговая таблица организаций'!AF86</f>
        <v>73</v>
      </c>
      <c r="V86" s="5">
        <f>'Рейтинговая таблица организаций'!AG86</f>
        <v>73</v>
      </c>
      <c r="W86" s="5">
        <f>ROUND('Рейтинговая таблица организаций'!AL86*100/X86,0)</f>
        <v>100</v>
      </c>
      <c r="X86" s="5">
        <f>'Рейтинговая таблица организаций'!AM86</f>
        <v>289</v>
      </c>
      <c r="Y86" s="5">
        <f>ROUND('Рейтинговая таблица организаций'!AN86*100/Z86,0)</f>
        <v>100</v>
      </c>
      <c r="Z86" s="5">
        <f>'Рейтинговая таблица организаций'!AO86</f>
        <v>289</v>
      </c>
      <c r="AA86" s="5">
        <f>ROUND('Рейтинговая таблица организаций'!AP86*100/AB86,0)</f>
        <v>100</v>
      </c>
      <c r="AB86" s="5">
        <f>'Рейтинговая таблица организаций'!AQ86</f>
        <v>289</v>
      </c>
      <c r="AC86" s="5">
        <f>ROUND('Рейтинговая таблица организаций'!AV86*100/AD86,0)</f>
        <v>100</v>
      </c>
      <c r="AD86" s="5">
        <f>'Рейтинговая таблица организаций'!AW86</f>
        <v>289</v>
      </c>
      <c r="AE86" s="5">
        <f>ROUND('Рейтинговая таблица организаций'!AX86*100/AF86,0)</f>
        <v>100</v>
      </c>
      <c r="AF86" s="5">
        <f>'Рейтинговая таблица организаций'!AY86</f>
        <v>289</v>
      </c>
      <c r="AG86" s="5">
        <f>ROUND('Рейтинговая таблица организаций'!AZ86*100/AH86,0)</f>
        <v>100</v>
      </c>
      <c r="AH86" s="5">
        <f>'Рейтинговая таблица организаций'!BA86</f>
        <v>289</v>
      </c>
    </row>
    <row r="87" spans="1:34">
      <c r="A87" s="16">
        <f>'Рейтинговая таблица организаций'!A87</f>
        <v>84</v>
      </c>
      <c r="B87" s="16" t="str">
        <f>'бланки '!C89</f>
        <v>Муниципальное бюджетное образовательное учреждение «Средняя общеобразовательная школа № 90»</v>
      </c>
      <c r="C87" s="4">
        <f>'бланки '!E89+'бланки '!F89</f>
        <v>1001</v>
      </c>
      <c r="D87" s="16">
        <f>'Рейтинговая таблица организаций'!C87</f>
        <v>401</v>
      </c>
      <c r="E87" s="8">
        <f t="shared" si="1"/>
        <v>0.40059940059940058</v>
      </c>
      <c r="F87" s="24">
        <f>анкеты!I85</f>
        <v>101</v>
      </c>
      <c r="G87" s="5">
        <f>ROUND('Рейтинговая таблица организаций'!D87*100/H87,0)</f>
        <v>100</v>
      </c>
      <c r="H87" s="5">
        <f>'Рейтинговая таблица организаций'!E87</f>
        <v>14</v>
      </c>
      <c r="I87" s="5">
        <f>ROUND('Рейтинговая таблица организаций'!F87*100/J87,0)</f>
        <v>100</v>
      </c>
      <c r="J87" s="5">
        <f>'Рейтинговая таблица организаций'!G87</f>
        <v>60</v>
      </c>
      <c r="K87" s="5">
        <f>'Рейтинговая таблица организаций'!H87</f>
        <v>4</v>
      </c>
      <c r="L87" s="5">
        <f>ROUND('Рейтинговая таблица организаций'!I87*100/M87,0)</f>
        <v>100</v>
      </c>
      <c r="M87" s="5">
        <f>'Рейтинговая таблица организаций'!J87</f>
        <v>401</v>
      </c>
      <c r="N87" s="5">
        <f>ROUND('Рейтинговая таблица организаций'!K87*100/O87,0)</f>
        <v>100</v>
      </c>
      <c r="O87" s="5">
        <f>'Рейтинговая таблица организаций'!L87</f>
        <v>401</v>
      </c>
      <c r="P87" s="5">
        <f>'Рейтинговая таблица организаций'!U87</f>
        <v>5</v>
      </c>
      <c r="Q87" s="5">
        <f>'Рейтинговая таблица организаций'!X87</f>
        <v>401</v>
      </c>
      <c r="R87" s="5">
        <f>'Рейтинговая таблица организаций'!Y87</f>
        <v>401</v>
      </c>
      <c r="S87" s="5">
        <f>'Рейтинговая таблица организаций'!AD87</f>
        <v>3</v>
      </c>
      <c r="T87" s="5">
        <f>'Рейтинговая таблица организаций'!AE87</f>
        <v>5</v>
      </c>
      <c r="U87" s="5">
        <f>'Рейтинговая таблица организаций'!AF87</f>
        <v>101</v>
      </c>
      <c r="V87" s="5">
        <f>'Рейтинговая таблица организаций'!AG87</f>
        <v>101</v>
      </c>
      <c r="W87" s="5">
        <f>ROUND('Рейтинговая таблица организаций'!AL87*100/X87,0)</f>
        <v>100</v>
      </c>
      <c r="X87" s="5">
        <f>'Рейтинговая таблица организаций'!AM87</f>
        <v>401</v>
      </c>
      <c r="Y87" s="5">
        <f>ROUND('Рейтинговая таблица организаций'!AN87*100/Z87,0)</f>
        <v>100</v>
      </c>
      <c r="Z87" s="5">
        <f>'Рейтинговая таблица организаций'!AO87</f>
        <v>401</v>
      </c>
      <c r="AA87" s="5">
        <f>ROUND('Рейтинговая таблица организаций'!AP87*100/AB87,0)</f>
        <v>100</v>
      </c>
      <c r="AB87" s="5">
        <f>'Рейтинговая таблица организаций'!AQ87</f>
        <v>401</v>
      </c>
      <c r="AC87" s="5">
        <f>ROUND('Рейтинговая таблица организаций'!AV87*100/AD87,0)</f>
        <v>100</v>
      </c>
      <c r="AD87" s="5">
        <f>'Рейтинговая таблица организаций'!AW87</f>
        <v>401</v>
      </c>
      <c r="AE87" s="5">
        <f>ROUND('Рейтинговая таблица организаций'!AX87*100/AF87,0)</f>
        <v>100</v>
      </c>
      <c r="AF87" s="5">
        <f>'Рейтинговая таблица организаций'!AY87</f>
        <v>401</v>
      </c>
      <c r="AG87" s="5">
        <f>ROUND('Рейтинговая таблица организаций'!AZ87*100/AH87,0)</f>
        <v>100</v>
      </c>
      <c r="AH87" s="5">
        <f>'Рейтинговая таблица организаций'!BA87</f>
        <v>401</v>
      </c>
    </row>
    <row r="88" spans="1:34">
      <c r="A88" s="16">
        <f>'Рейтинговая таблица организаций'!A88</f>
        <v>85</v>
      </c>
      <c r="B88" s="16" t="str">
        <f>'бланки '!C90</f>
        <v>Муниципальное бюджетное образовательное учреждение «Орловская cредняя общеобразовательная школа»</v>
      </c>
      <c r="C88" s="4">
        <f>'бланки '!E90+'бланки '!F90</f>
        <v>154</v>
      </c>
      <c r="D88" s="16">
        <f>'Рейтинговая таблица организаций'!C88</f>
        <v>62</v>
      </c>
      <c r="E88" s="8">
        <f t="shared" si="1"/>
        <v>0.40259740259740262</v>
      </c>
      <c r="F88" s="24">
        <f>анкеты!I86</f>
        <v>16</v>
      </c>
      <c r="G88" s="5">
        <f>ROUND('Рейтинговая таблица организаций'!D88*100/H88,0)</f>
        <v>100</v>
      </c>
      <c r="H88" s="5">
        <f>'Рейтинговая таблица организаций'!E88</f>
        <v>14</v>
      </c>
      <c r="I88" s="5">
        <f>ROUND('Рейтинговая таблица организаций'!F88*100/J88,0)</f>
        <v>100</v>
      </c>
      <c r="J88" s="5">
        <f>'Рейтинговая таблица организаций'!G88</f>
        <v>60</v>
      </c>
      <c r="K88" s="5">
        <f>'Рейтинговая таблица организаций'!H88</f>
        <v>4</v>
      </c>
      <c r="L88" s="5">
        <f>ROUND('Рейтинговая таблица организаций'!I88*100/M88,0)</f>
        <v>100</v>
      </c>
      <c r="M88" s="5">
        <f>'Рейтинговая таблица организаций'!J88</f>
        <v>62</v>
      </c>
      <c r="N88" s="5">
        <f>ROUND('Рейтинговая таблица организаций'!K88*100/O88,0)</f>
        <v>100</v>
      </c>
      <c r="O88" s="5">
        <f>'Рейтинговая таблица организаций'!L88</f>
        <v>62</v>
      </c>
      <c r="P88" s="5">
        <f>'Рейтинговая таблица организаций'!U88</f>
        <v>5</v>
      </c>
      <c r="Q88" s="5">
        <f>'Рейтинговая таблица организаций'!X88</f>
        <v>62</v>
      </c>
      <c r="R88" s="5">
        <f>'Рейтинговая таблица организаций'!Y88</f>
        <v>62</v>
      </c>
      <c r="S88" s="5">
        <f>'Рейтинговая таблица организаций'!AD88</f>
        <v>0</v>
      </c>
      <c r="T88" s="5">
        <f>'Рейтинговая таблица организаций'!AE88</f>
        <v>4</v>
      </c>
      <c r="U88" s="5">
        <f>'Рейтинговая таблица организаций'!AF88</f>
        <v>16</v>
      </c>
      <c r="V88" s="5">
        <f>'Рейтинговая таблица организаций'!AG88</f>
        <v>16</v>
      </c>
      <c r="W88" s="5">
        <f>ROUND('Рейтинговая таблица организаций'!AL88*100/X88,0)</f>
        <v>100</v>
      </c>
      <c r="X88" s="5">
        <f>'Рейтинговая таблица организаций'!AM88</f>
        <v>62</v>
      </c>
      <c r="Y88" s="5">
        <f>ROUND('Рейтинговая таблица организаций'!AN88*100/Z88,0)</f>
        <v>100</v>
      </c>
      <c r="Z88" s="5">
        <f>'Рейтинговая таблица организаций'!AO88</f>
        <v>62</v>
      </c>
      <c r="AA88" s="5">
        <f>ROUND('Рейтинговая таблица организаций'!AP88*100/AB88,0)</f>
        <v>100</v>
      </c>
      <c r="AB88" s="5">
        <f>'Рейтинговая таблица организаций'!AQ88</f>
        <v>62</v>
      </c>
      <c r="AC88" s="5">
        <f>ROUND('Рейтинговая таблица организаций'!AV88*100/AD88,0)</f>
        <v>100</v>
      </c>
      <c r="AD88" s="5">
        <f>'Рейтинговая таблица организаций'!AW88</f>
        <v>62</v>
      </c>
      <c r="AE88" s="5">
        <f>ROUND('Рейтинговая таблица организаций'!AX88*100/AF88,0)</f>
        <v>100</v>
      </c>
      <c r="AF88" s="5">
        <f>'Рейтинговая таблица организаций'!AY88</f>
        <v>62</v>
      </c>
      <c r="AG88" s="5">
        <f>ROUND('Рейтинговая таблица организаций'!AZ88*100/AH88,0)</f>
        <v>100</v>
      </c>
      <c r="AH88" s="5">
        <f>'Рейтинговая таблица организаций'!BA88</f>
        <v>62</v>
      </c>
    </row>
    <row r="89" spans="1:34">
      <c r="A89" s="16">
        <f>'Рейтинговая таблица организаций'!A89</f>
        <v>86</v>
      </c>
      <c r="B89" s="16" t="str">
        <f>'бланки '!C91</f>
        <v>Муниципальное бюджетное образовательное учреждение «Средняя общеобразовательная школа № 84»</v>
      </c>
      <c r="C89" s="4">
        <f>'бланки '!E91+'бланки '!F91</f>
        <v>923</v>
      </c>
      <c r="D89" s="16">
        <f>'Рейтинговая таблица организаций'!C89</f>
        <v>370</v>
      </c>
      <c r="E89" s="8">
        <f t="shared" si="1"/>
        <v>0.40086673889490793</v>
      </c>
      <c r="F89" s="24">
        <f>анкеты!I87</f>
        <v>93</v>
      </c>
      <c r="G89" s="5">
        <f>ROUND('Рейтинговая таблица организаций'!D89*100/H89,0)</f>
        <v>100</v>
      </c>
      <c r="H89" s="5">
        <f>'Рейтинговая таблица организаций'!E89</f>
        <v>14</v>
      </c>
      <c r="I89" s="5">
        <f>ROUND('Рейтинговая таблица организаций'!F89*100/J89,0)</f>
        <v>100</v>
      </c>
      <c r="J89" s="5">
        <f>'Рейтинговая таблица организаций'!G89</f>
        <v>60</v>
      </c>
      <c r="K89" s="5">
        <f>'Рейтинговая таблица организаций'!H89</f>
        <v>4</v>
      </c>
      <c r="L89" s="5">
        <f>ROUND('Рейтинговая таблица организаций'!I89*100/M89,0)</f>
        <v>100</v>
      </c>
      <c r="M89" s="5">
        <f>'Рейтинговая таблица организаций'!J89</f>
        <v>370</v>
      </c>
      <c r="N89" s="5">
        <f>ROUND('Рейтинговая таблица организаций'!K89*100/O89,0)</f>
        <v>100</v>
      </c>
      <c r="O89" s="5">
        <f>'Рейтинговая таблица организаций'!L89</f>
        <v>370</v>
      </c>
      <c r="P89" s="5">
        <f>'Рейтинговая таблица организаций'!U89</f>
        <v>5</v>
      </c>
      <c r="Q89" s="5">
        <f>'Рейтинговая таблица организаций'!X89</f>
        <v>370</v>
      </c>
      <c r="R89" s="5">
        <f>'Рейтинговая таблица организаций'!Y89</f>
        <v>370</v>
      </c>
      <c r="S89" s="5">
        <f>'Рейтинговая таблица организаций'!AD89</f>
        <v>5</v>
      </c>
      <c r="T89" s="5">
        <f>'Рейтинговая таблица организаций'!AE89</f>
        <v>4</v>
      </c>
      <c r="U89" s="5">
        <f>'Рейтинговая таблица организаций'!AF89</f>
        <v>93</v>
      </c>
      <c r="V89" s="5">
        <f>'Рейтинговая таблица организаций'!AG89</f>
        <v>93</v>
      </c>
      <c r="W89" s="5">
        <f>ROUND('Рейтинговая таблица организаций'!AL89*100/X89,0)</f>
        <v>100</v>
      </c>
      <c r="X89" s="5">
        <f>'Рейтинговая таблица организаций'!AM89</f>
        <v>370</v>
      </c>
      <c r="Y89" s="5">
        <f>ROUND('Рейтинговая таблица организаций'!AN89*100/Z89,0)</f>
        <v>100</v>
      </c>
      <c r="Z89" s="5">
        <f>'Рейтинговая таблица организаций'!AO89</f>
        <v>370</v>
      </c>
      <c r="AA89" s="5">
        <f>ROUND('Рейтинговая таблица организаций'!AP89*100/AB89,0)</f>
        <v>100</v>
      </c>
      <c r="AB89" s="5">
        <f>'Рейтинговая таблица организаций'!AQ89</f>
        <v>370</v>
      </c>
      <c r="AC89" s="5">
        <f>ROUND('Рейтинговая таблица организаций'!AV89*100/AD89,0)</f>
        <v>100</v>
      </c>
      <c r="AD89" s="5">
        <f>'Рейтинговая таблица организаций'!AW89</f>
        <v>370</v>
      </c>
      <c r="AE89" s="5">
        <f>ROUND('Рейтинговая таблица организаций'!AX89*100/AF89,0)</f>
        <v>100</v>
      </c>
      <c r="AF89" s="5">
        <f>'Рейтинговая таблица организаций'!AY89</f>
        <v>370</v>
      </c>
      <c r="AG89" s="5">
        <f>ROUND('Рейтинговая таблица организаций'!AZ89*100/AH89,0)</f>
        <v>100</v>
      </c>
      <c r="AH89" s="5">
        <f>'Рейтинговая таблица организаций'!BA89</f>
        <v>370</v>
      </c>
    </row>
    <row r="90" spans="1:34">
      <c r="A90" s="16">
        <f>'Рейтинговая таблица организаций'!A90</f>
        <v>87</v>
      </c>
      <c r="B90" s="16" t="str">
        <f>'бланки '!C92</f>
        <v>Муниципальное бюджетное образовательное учреждение «Средняя общеобразовательная школа № 196»</v>
      </c>
      <c r="C90" s="4">
        <f>'бланки '!E92+'бланки '!F92</f>
        <v>682</v>
      </c>
      <c r="D90" s="16">
        <f>'Рейтинговая таблица организаций'!C90</f>
        <v>273</v>
      </c>
      <c r="E90" s="8">
        <f t="shared" si="1"/>
        <v>0.40029325513196479</v>
      </c>
      <c r="F90" s="24">
        <f>анкеты!I88</f>
        <v>69</v>
      </c>
      <c r="G90" s="5">
        <f>ROUND('Рейтинговая таблица организаций'!D90*100/H90,0)</f>
        <v>100</v>
      </c>
      <c r="H90" s="5">
        <f>'Рейтинговая таблица организаций'!E90</f>
        <v>14</v>
      </c>
      <c r="I90" s="5">
        <f>ROUND('Рейтинговая таблица организаций'!F90*100/J90,0)</f>
        <v>100</v>
      </c>
      <c r="J90" s="5">
        <f>'Рейтинговая таблица организаций'!G90</f>
        <v>60</v>
      </c>
      <c r="K90" s="5">
        <f>'Рейтинговая таблица организаций'!H90</f>
        <v>4</v>
      </c>
      <c r="L90" s="5">
        <f>ROUND('Рейтинговая таблица организаций'!I90*100/M90,0)</f>
        <v>100</v>
      </c>
      <c r="M90" s="5">
        <f>'Рейтинговая таблица организаций'!J90</f>
        <v>273</v>
      </c>
      <c r="N90" s="5">
        <f>ROUND('Рейтинговая таблица организаций'!K90*100/O90,0)</f>
        <v>100</v>
      </c>
      <c r="O90" s="5">
        <f>'Рейтинговая таблица организаций'!L90</f>
        <v>273</v>
      </c>
      <c r="P90" s="5">
        <f>'Рейтинговая таблица организаций'!U90</f>
        <v>5</v>
      </c>
      <c r="Q90" s="5">
        <f>'Рейтинговая таблица организаций'!X90</f>
        <v>273</v>
      </c>
      <c r="R90" s="5">
        <f>'Рейтинговая таблица организаций'!Y90</f>
        <v>273</v>
      </c>
      <c r="S90" s="5">
        <f>'Рейтинговая таблица организаций'!AD90</f>
        <v>3</v>
      </c>
      <c r="T90" s="5">
        <f>'Рейтинговая таблица организаций'!AE90</f>
        <v>5</v>
      </c>
      <c r="U90" s="5">
        <f>'Рейтинговая таблица организаций'!AF90</f>
        <v>69</v>
      </c>
      <c r="V90" s="5">
        <f>'Рейтинговая таблица организаций'!AG90</f>
        <v>69</v>
      </c>
      <c r="W90" s="5">
        <f>ROUND('Рейтинговая таблица организаций'!AL90*100/X90,0)</f>
        <v>100</v>
      </c>
      <c r="X90" s="5">
        <f>'Рейтинговая таблица организаций'!AM90</f>
        <v>273</v>
      </c>
      <c r="Y90" s="5">
        <f>ROUND('Рейтинговая таблица организаций'!AN90*100/Z90,0)</f>
        <v>100</v>
      </c>
      <c r="Z90" s="5">
        <f>'Рейтинговая таблица организаций'!AO90</f>
        <v>273</v>
      </c>
      <c r="AA90" s="5">
        <f>ROUND('Рейтинговая таблица организаций'!AP90*100/AB90,0)</f>
        <v>100</v>
      </c>
      <c r="AB90" s="5">
        <f>'Рейтинговая таблица организаций'!AQ90</f>
        <v>273</v>
      </c>
      <c r="AC90" s="5">
        <f>ROUND('Рейтинговая таблица организаций'!AV90*100/AD90,0)</f>
        <v>100</v>
      </c>
      <c r="AD90" s="5">
        <f>'Рейтинговая таблица организаций'!AW90</f>
        <v>273</v>
      </c>
      <c r="AE90" s="5">
        <f>ROUND('Рейтинговая таблица организаций'!AX90*100/AF90,0)</f>
        <v>100</v>
      </c>
      <c r="AF90" s="5">
        <f>'Рейтинговая таблица организаций'!AY90</f>
        <v>273</v>
      </c>
      <c r="AG90" s="5">
        <f>ROUND('Рейтинговая таблица организаций'!AZ90*100/AH90,0)</f>
        <v>100</v>
      </c>
      <c r="AH90" s="5">
        <f>'Рейтинговая таблица организаций'!BA90</f>
        <v>273</v>
      </c>
    </row>
    <row r="91" spans="1:34">
      <c r="A91" s="16">
        <f>'Рейтинговая таблица организаций'!A91</f>
        <v>88</v>
      </c>
      <c r="B91" s="16" t="str">
        <f>'бланки '!C93</f>
        <v>Муниципальное бюджетное образовательное учреждение «Самусьский лицей им. академика В.В.Пекарского»</v>
      </c>
      <c r="C91" s="4">
        <f>'бланки '!E93+'бланки '!F93</f>
        <v>669</v>
      </c>
      <c r="D91" s="16">
        <f>'Рейтинговая таблица организаций'!C91</f>
        <v>268</v>
      </c>
      <c r="E91" s="8">
        <f t="shared" si="1"/>
        <v>0.40059790732436473</v>
      </c>
      <c r="F91" s="24">
        <f>анкеты!I89</f>
        <v>67</v>
      </c>
      <c r="G91" s="5">
        <f>ROUND('Рейтинговая таблица организаций'!D91*100/H91,0)</f>
        <v>100</v>
      </c>
      <c r="H91" s="5">
        <f>'Рейтинговая таблица организаций'!E91</f>
        <v>14</v>
      </c>
      <c r="I91" s="5">
        <f>ROUND('Рейтинговая таблица организаций'!F91*100/J91,0)</f>
        <v>100</v>
      </c>
      <c r="J91" s="5">
        <f>'Рейтинговая таблица организаций'!G91</f>
        <v>60</v>
      </c>
      <c r="K91" s="5">
        <f>'Рейтинговая таблица организаций'!H91</f>
        <v>4</v>
      </c>
      <c r="L91" s="5">
        <f>ROUND('Рейтинговая таблица организаций'!I91*100/M91,0)</f>
        <v>100</v>
      </c>
      <c r="M91" s="5">
        <f>'Рейтинговая таблица организаций'!J91</f>
        <v>268</v>
      </c>
      <c r="N91" s="5">
        <f>ROUND('Рейтинговая таблица организаций'!K91*100/O91,0)</f>
        <v>100</v>
      </c>
      <c r="O91" s="5">
        <f>'Рейтинговая таблица организаций'!L91</f>
        <v>268</v>
      </c>
      <c r="P91" s="5">
        <f>'Рейтинговая таблица организаций'!U91</f>
        <v>5</v>
      </c>
      <c r="Q91" s="5">
        <f>'Рейтинговая таблица организаций'!X91</f>
        <v>268</v>
      </c>
      <c r="R91" s="5">
        <f>'Рейтинговая таблица организаций'!Y91</f>
        <v>268</v>
      </c>
      <c r="S91" s="5">
        <f>'Рейтинговая таблица организаций'!AD91</f>
        <v>1</v>
      </c>
      <c r="T91" s="5">
        <f>'Рейтинговая таблица организаций'!AE91</f>
        <v>4</v>
      </c>
      <c r="U91" s="5">
        <f>'Рейтинговая таблица организаций'!AF91</f>
        <v>67</v>
      </c>
      <c r="V91" s="5">
        <f>'Рейтинговая таблица организаций'!AG91</f>
        <v>67</v>
      </c>
      <c r="W91" s="5">
        <f>ROUND('Рейтинговая таблица организаций'!AL91*100/X91,0)</f>
        <v>100</v>
      </c>
      <c r="X91" s="5">
        <f>'Рейтинговая таблица организаций'!AM91</f>
        <v>268</v>
      </c>
      <c r="Y91" s="5">
        <f>ROUND('Рейтинговая таблица организаций'!AN91*100/Z91,0)</f>
        <v>100</v>
      </c>
      <c r="Z91" s="5">
        <f>'Рейтинговая таблица организаций'!AO91</f>
        <v>268</v>
      </c>
      <c r="AA91" s="5">
        <f>ROUND('Рейтинговая таблица организаций'!AP91*100/AB91,0)</f>
        <v>100</v>
      </c>
      <c r="AB91" s="5">
        <f>'Рейтинговая таблица организаций'!AQ91</f>
        <v>268</v>
      </c>
      <c r="AC91" s="5">
        <f>ROUND('Рейтинговая таблица организаций'!AV91*100/AD91,0)</f>
        <v>100</v>
      </c>
      <c r="AD91" s="5">
        <f>'Рейтинговая таблица организаций'!AW91</f>
        <v>268</v>
      </c>
      <c r="AE91" s="5">
        <f>ROUND('Рейтинговая таблица организаций'!AX91*100/AF91,0)</f>
        <v>100</v>
      </c>
      <c r="AF91" s="5">
        <f>'Рейтинговая таблица организаций'!AY91</f>
        <v>268</v>
      </c>
      <c r="AG91" s="5">
        <f>ROUND('Рейтинговая таблица организаций'!AZ91*100/AH91,0)</f>
        <v>100</v>
      </c>
      <c r="AH91" s="5">
        <f>'Рейтинговая таблица организаций'!BA91</f>
        <v>268</v>
      </c>
    </row>
    <row r="92" spans="1:34">
      <c r="A92" s="16">
        <f>'Рейтинговая таблица организаций'!A92</f>
        <v>89</v>
      </c>
      <c r="B92" s="16" t="str">
        <f>'бланки '!C94</f>
        <v>Муниципальное автономное образовательное учреждение «Средняя общеобразовательная школа № 76»</v>
      </c>
      <c r="C92" s="4">
        <f>'бланки '!E94+'бланки '!F94</f>
        <v>719</v>
      </c>
      <c r="D92" s="16">
        <f>'Рейтинговая таблица организаций'!C92</f>
        <v>288</v>
      </c>
      <c r="E92" s="8">
        <f t="shared" si="1"/>
        <v>0.40055632823365783</v>
      </c>
      <c r="F92" s="24">
        <f>анкеты!I90</f>
        <v>72</v>
      </c>
      <c r="G92" s="5">
        <f>ROUND('Рейтинговая таблица организаций'!D92*100/H92,0)</f>
        <v>100</v>
      </c>
      <c r="H92" s="5">
        <f>'Рейтинговая таблица организаций'!E92</f>
        <v>14</v>
      </c>
      <c r="I92" s="5">
        <f>ROUND('Рейтинговая таблица организаций'!F92*100/J92,0)</f>
        <v>100</v>
      </c>
      <c r="J92" s="5">
        <f>'Рейтинговая таблица организаций'!G92</f>
        <v>60</v>
      </c>
      <c r="K92" s="5">
        <f>'Рейтинговая таблица организаций'!H92</f>
        <v>4</v>
      </c>
      <c r="L92" s="5">
        <f>ROUND('Рейтинговая таблица организаций'!I92*100/M92,0)</f>
        <v>100</v>
      </c>
      <c r="M92" s="5">
        <f>'Рейтинговая таблица организаций'!J92</f>
        <v>288</v>
      </c>
      <c r="N92" s="5">
        <f>ROUND('Рейтинговая таблица организаций'!K92*100/O92,0)</f>
        <v>100</v>
      </c>
      <c r="O92" s="5">
        <f>'Рейтинговая таблица организаций'!L92</f>
        <v>288</v>
      </c>
      <c r="P92" s="5">
        <f>'Рейтинговая таблица организаций'!U92</f>
        <v>5</v>
      </c>
      <c r="Q92" s="5">
        <f>'Рейтинговая таблица организаций'!X92</f>
        <v>288</v>
      </c>
      <c r="R92" s="5">
        <f>'Рейтинговая таблица организаций'!Y92</f>
        <v>288</v>
      </c>
      <c r="S92" s="5">
        <f>'Рейтинговая таблица организаций'!AD92</f>
        <v>5</v>
      </c>
      <c r="T92" s="5">
        <f>'Рейтинговая таблица организаций'!AE92</f>
        <v>5</v>
      </c>
      <c r="U92" s="5">
        <f>'Рейтинговая таблица организаций'!AF92</f>
        <v>72</v>
      </c>
      <c r="V92" s="5">
        <f>'Рейтинговая таблица организаций'!AG92</f>
        <v>72</v>
      </c>
      <c r="W92" s="5">
        <f>ROUND('Рейтинговая таблица организаций'!AL92*100/X92,0)</f>
        <v>100</v>
      </c>
      <c r="X92" s="5">
        <f>'Рейтинговая таблица организаций'!AM92</f>
        <v>288</v>
      </c>
      <c r="Y92" s="5">
        <f>ROUND('Рейтинговая таблица организаций'!AN92*100/Z92,0)</f>
        <v>100</v>
      </c>
      <c r="Z92" s="5">
        <f>'Рейтинговая таблица организаций'!AO92</f>
        <v>288</v>
      </c>
      <c r="AA92" s="5">
        <f>ROUND('Рейтинговая таблица организаций'!AP92*100/AB92,0)</f>
        <v>100</v>
      </c>
      <c r="AB92" s="5">
        <f>'Рейтинговая таблица организаций'!AQ92</f>
        <v>288</v>
      </c>
      <c r="AC92" s="5">
        <f>ROUND('Рейтинговая таблица организаций'!AV92*100/AD92,0)</f>
        <v>100</v>
      </c>
      <c r="AD92" s="5">
        <f>'Рейтинговая таблица организаций'!AW92</f>
        <v>288</v>
      </c>
      <c r="AE92" s="5">
        <f>ROUND('Рейтинговая таблица организаций'!AX92*100/AF92,0)</f>
        <v>100</v>
      </c>
      <c r="AF92" s="5">
        <f>'Рейтинговая таблица организаций'!AY92</f>
        <v>288</v>
      </c>
      <c r="AG92" s="5">
        <f>ROUND('Рейтинговая таблица организаций'!AZ92*100/AH92,0)</f>
        <v>100</v>
      </c>
      <c r="AH92" s="5">
        <f>'Рейтинговая таблица организаций'!BA92</f>
        <v>288</v>
      </c>
    </row>
    <row r="93" spans="1:34">
      <c r="A93" s="16">
        <f>'Рейтинговая таблица организаций'!A93</f>
        <v>90</v>
      </c>
      <c r="B93" s="16" t="str">
        <f>'бланки '!C95</f>
        <v>Муниципальное автономное общеобразовательное учреждение "Средняя общеобразовательная школа № 1 с. Александровское"</v>
      </c>
      <c r="C93" s="4">
        <f>'бланки '!E95+'бланки '!F95</f>
        <v>825</v>
      </c>
      <c r="D93" s="16">
        <f>'Рейтинговая таблица организаций'!C93</f>
        <v>330</v>
      </c>
      <c r="E93" s="8">
        <f t="shared" ref="E93:E156" si="2">D93/C93</f>
        <v>0.4</v>
      </c>
      <c r="F93" s="24">
        <f>анкеты!I91</f>
        <v>83</v>
      </c>
      <c r="G93" s="5">
        <f>ROUND('Рейтинговая таблица организаций'!D93*100/H93,0)</f>
        <v>100</v>
      </c>
      <c r="H93" s="5">
        <f>'Рейтинговая таблица организаций'!E93</f>
        <v>14</v>
      </c>
      <c r="I93" s="5">
        <f>ROUND('Рейтинговая таблица организаций'!F93*100/J93,0)</f>
        <v>100</v>
      </c>
      <c r="J93" s="5">
        <f>'Рейтинговая таблица организаций'!G93</f>
        <v>60</v>
      </c>
      <c r="K93" s="5">
        <f>'Рейтинговая таблица организаций'!H93</f>
        <v>4</v>
      </c>
      <c r="L93" s="5">
        <f>ROUND('Рейтинговая таблица организаций'!I93*100/M93,0)</f>
        <v>100</v>
      </c>
      <c r="M93" s="5">
        <f>'Рейтинговая таблица организаций'!J93</f>
        <v>330</v>
      </c>
      <c r="N93" s="5">
        <f>ROUND('Рейтинговая таблица организаций'!K93*100/O93,0)</f>
        <v>100</v>
      </c>
      <c r="O93" s="5">
        <f>'Рейтинговая таблица организаций'!L93</f>
        <v>330</v>
      </c>
      <c r="P93" s="5">
        <f>'Рейтинговая таблица организаций'!U93</f>
        <v>5</v>
      </c>
      <c r="Q93" s="5">
        <f>'Рейтинговая таблица организаций'!X93</f>
        <v>330</v>
      </c>
      <c r="R93" s="5">
        <f>'Рейтинговая таблица организаций'!Y93</f>
        <v>330</v>
      </c>
      <c r="S93" s="5">
        <f>'Рейтинговая таблица организаций'!AD93</f>
        <v>5</v>
      </c>
      <c r="T93" s="5">
        <f>'Рейтинговая таблица организаций'!AE93</f>
        <v>5</v>
      </c>
      <c r="U93" s="5">
        <f>'Рейтинговая таблица организаций'!AF93</f>
        <v>83</v>
      </c>
      <c r="V93" s="5">
        <f>'Рейтинговая таблица организаций'!AG93</f>
        <v>83</v>
      </c>
      <c r="W93" s="5">
        <f>ROUND('Рейтинговая таблица организаций'!AL93*100/X93,0)</f>
        <v>100</v>
      </c>
      <c r="X93" s="5">
        <f>'Рейтинговая таблица организаций'!AM93</f>
        <v>330</v>
      </c>
      <c r="Y93" s="5">
        <f>ROUND('Рейтинговая таблица организаций'!AN93*100/Z93,0)</f>
        <v>100</v>
      </c>
      <c r="Z93" s="5">
        <f>'Рейтинговая таблица организаций'!AO93</f>
        <v>330</v>
      </c>
      <c r="AA93" s="5">
        <f>ROUND('Рейтинговая таблица организаций'!AP93*100/AB93,0)</f>
        <v>100</v>
      </c>
      <c r="AB93" s="5">
        <f>'Рейтинговая таблица организаций'!AQ93</f>
        <v>330</v>
      </c>
      <c r="AC93" s="5">
        <f>ROUND('Рейтинговая таблица организаций'!AV93*100/AD93,0)</f>
        <v>100</v>
      </c>
      <c r="AD93" s="5">
        <f>'Рейтинговая таблица организаций'!AW93</f>
        <v>330</v>
      </c>
      <c r="AE93" s="5">
        <f>ROUND('Рейтинговая таблица организаций'!AX93*100/AF93,0)</f>
        <v>100</v>
      </c>
      <c r="AF93" s="5">
        <f>'Рейтинговая таблица организаций'!AY93</f>
        <v>330</v>
      </c>
      <c r="AG93" s="5">
        <f>ROUND('Рейтинговая таблица организаций'!AZ93*100/AH93,0)</f>
        <v>100</v>
      </c>
      <c r="AH93" s="5">
        <f>'Рейтинговая таблица организаций'!BA93</f>
        <v>330</v>
      </c>
    </row>
    <row r="94" spans="1:34">
      <c r="A94" s="16">
        <f>'Рейтинговая таблица организаций'!A94</f>
        <v>91</v>
      </c>
      <c r="B94" s="16" t="str">
        <f>'бланки '!C96</f>
        <v>Муниципальное автономное общеобразовательное учреждение "Средняя общеобразовательная школа № 2 с. Александровское"</v>
      </c>
      <c r="C94" s="4">
        <f>'бланки '!E96+'бланки '!F96</f>
        <v>372</v>
      </c>
      <c r="D94" s="16">
        <f>'Рейтинговая таблица организаций'!C94</f>
        <v>149</v>
      </c>
      <c r="E94" s="8">
        <f t="shared" si="2"/>
        <v>0.40053763440860213</v>
      </c>
      <c r="F94" s="24">
        <f>анкеты!I92</f>
        <v>38</v>
      </c>
      <c r="G94" s="5">
        <f>ROUND('Рейтинговая таблица организаций'!D94*100/H94,0)</f>
        <v>100</v>
      </c>
      <c r="H94" s="5">
        <f>'Рейтинговая таблица организаций'!E94</f>
        <v>14</v>
      </c>
      <c r="I94" s="5">
        <f>ROUND('Рейтинговая таблица организаций'!F94*100/J94,0)</f>
        <v>100</v>
      </c>
      <c r="J94" s="5">
        <f>'Рейтинговая таблица организаций'!G94</f>
        <v>60</v>
      </c>
      <c r="K94" s="5">
        <f>'Рейтинговая таблица организаций'!H94</f>
        <v>4</v>
      </c>
      <c r="L94" s="5">
        <f>ROUND('Рейтинговая таблица организаций'!I94*100/M94,0)</f>
        <v>100</v>
      </c>
      <c r="M94" s="5">
        <f>'Рейтинговая таблица организаций'!J94</f>
        <v>149</v>
      </c>
      <c r="N94" s="5">
        <f>ROUND('Рейтинговая таблица организаций'!K94*100/O94,0)</f>
        <v>100</v>
      </c>
      <c r="O94" s="5">
        <f>'Рейтинговая таблица организаций'!L94</f>
        <v>149</v>
      </c>
      <c r="P94" s="5">
        <f>'Рейтинговая таблица организаций'!U94</f>
        <v>5</v>
      </c>
      <c r="Q94" s="5">
        <f>'Рейтинговая таблица организаций'!X94</f>
        <v>149</v>
      </c>
      <c r="R94" s="5">
        <f>'Рейтинговая таблица организаций'!Y94</f>
        <v>149</v>
      </c>
      <c r="S94" s="5">
        <f>'Рейтинговая таблица организаций'!AD94</f>
        <v>4</v>
      </c>
      <c r="T94" s="5">
        <f>'Рейтинговая таблица организаций'!AE94</f>
        <v>5</v>
      </c>
      <c r="U94" s="5">
        <f>'Рейтинговая таблица организаций'!AF94</f>
        <v>38</v>
      </c>
      <c r="V94" s="5">
        <f>'Рейтинговая таблица организаций'!AG94</f>
        <v>38</v>
      </c>
      <c r="W94" s="5">
        <f>ROUND('Рейтинговая таблица организаций'!AL94*100/X94,0)</f>
        <v>100</v>
      </c>
      <c r="X94" s="5">
        <f>'Рейтинговая таблица организаций'!AM94</f>
        <v>149</v>
      </c>
      <c r="Y94" s="5">
        <f>ROUND('Рейтинговая таблица организаций'!AN94*100/Z94,0)</f>
        <v>100</v>
      </c>
      <c r="Z94" s="5">
        <f>'Рейтинговая таблица организаций'!AO94</f>
        <v>149</v>
      </c>
      <c r="AA94" s="5">
        <f>ROUND('Рейтинговая таблица организаций'!AP94*100/AB94,0)</f>
        <v>100</v>
      </c>
      <c r="AB94" s="5">
        <f>'Рейтинговая таблица организаций'!AQ94</f>
        <v>149</v>
      </c>
      <c r="AC94" s="5">
        <f>ROUND('Рейтинговая таблица организаций'!AV94*100/AD94,0)</f>
        <v>100</v>
      </c>
      <c r="AD94" s="5">
        <f>'Рейтинговая таблица организаций'!AW94</f>
        <v>149</v>
      </c>
      <c r="AE94" s="5">
        <f>ROUND('Рейтинговая таблица организаций'!AX94*100/AF94,0)</f>
        <v>100</v>
      </c>
      <c r="AF94" s="5">
        <f>'Рейтинговая таблица организаций'!AY94</f>
        <v>149</v>
      </c>
      <c r="AG94" s="5">
        <f>ROUND('Рейтинговая таблица организаций'!AZ94*100/AH94,0)</f>
        <v>100</v>
      </c>
      <c r="AH94" s="5">
        <f>'Рейтинговая таблица организаций'!BA94</f>
        <v>149</v>
      </c>
    </row>
    <row r="95" spans="1:34">
      <c r="A95" s="16">
        <f>'Рейтинговая таблица организаций'!A95</f>
        <v>92</v>
      </c>
      <c r="B95" s="16" t="str">
        <f>'бланки '!C97</f>
        <v>Муниципальное казённое общеобразовательное учреждение "Средняя общеобразовательная школа с. Новоникольское"</v>
      </c>
      <c r="C95" s="4">
        <f>'бланки '!E97+'бланки '!F97</f>
        <v>10</v>
      </c>
      <c r="D95" s="16">
        <f>'Рейтинговая таблица организаций'!C95</f>
        <v>4</v>
      </c>
      <c r="E95" s="8">
        <f t="shared" si="2"/>
        <v>0.4</v>
      </c>
      <c r="F95" s="24">
        <f>анкеты!I93</f>
        <v>1</v>
      </c>
      <c r="G95" s="5">
        <f>ROUND('Рейтинговая таблица организаций'!D95*100/H95,0)</f>
        <v>100</v>
      </c>
      <c r="H95" s="5">
        <f>'Рейтинговая таблица организаций'!E95</f>
        <v>14</v>
      </c>
      <c r="I95" s="5">
        <f>ROUND('Рейтинговая таблица организаций'!F95*100/J95,0)</f>
        <v>100</v>
      </c>
      <c r="J95" s="5">
        <f>'Рейтинговая таблица организаций'!G95</f>
        <v>60</v>
      </c>
      <c r="K95" s="5">
        <f>'Рейтинговая таблица организаций'!H95</f>
        <v>4</v>
      </c>
      <c r="L95" s="5">
        <f>ROUND('Рейтинговая таблица организаций'!I95*100/M95,0)</f>
        <v>100</v>
      </c>
      <c r="M95" s="5">
        <f>'Рейтинговая таблица организаций'!J95</f>
        <v>4</v>
      </c>
      <c r="N95" s="5">
        <f>ROUND('Рейтинговая таблица организаций'!K95*100/O95,0)</f>
        <v>100</v>
      </c>
      <c r="O95" s="5">
        <f>'Рейтинговая таблица организаций'!L95</f>
        <v>4</v>
      </c>
      <c r="P95" s="5">
        <f>'Рейтинговая таблица организаций'!U95</f>
        <v>5</v>
      </c>
      <c r="Q95" s="5">
        <f>'Рейтинговая таблица организаций'!X95</f>
        <v>4</v>
      </c>
      <c r="R95" s="5">
        <f>'Рейтинговая таблица организаций'!Y95</f>
        <v>4</v>
      </c>
      <c r="S95" s="5">
        <f>'Рейтинговая таблица организаций'!AD95</f>
        <v>0</v>
      </c>
      <c r="T95" s="5">
        <f>'Рейтинговая таблица организаций'!AE95</f>
        <v>5</v>
      </c>
      <c r="U95" s="5">
        <f>'Рейтинговая таблица организаций'!AF95</f>
        <v>1</v>
      </c>
      <c r="V95" s="5">
        <f>'Рейтинговая таблица организаций'!AG95</f>
        <v>1</v>
      </c>
      <c r="W95" s="5">
        <f>ROUND('Рейтинговая таблица организаций'!AL95*100/X95,0)</f>
        <v>100</v>
      </c>
      <c r="X95" s="5">
        <f>'Рейтинговая таблица организаций'!AM95</f>
        <v>4</v>
      </c>
      <c r="Y95" s="5">
        <f>ROUND('Рейтинговая таблица организаций'!AN95*100/Z95,0)</f>
        <v>100</v>
      </c>
      <c r="Z95" s="5">
        <f>'Рейтинговая таблица организаций'!AO95</f>
        <v>4</v>
      </c>
      <c r="AA95" s="5">
        <f>ROUND('Рейтинговая таблица организаций'!AP95*100/AB95,0)</f>
        <v>100</v>
      </c>
      <c r="AB95" s="5">
        <f>'Рейтинговая таблица организаций'!AQ95</f>
        <v>4</v>
      </c>
      <c r="AC95" s="5">
        <f>ROUND('Рейтинговая таблица организаций'!AV95*100/AD95,0)</f>
        <v>100</v>
      </c>
      <c r="AD95" s="5">
        <f>'Рейтинговая таблица организаций'!AW95</f>
        <v>4</v>
      </c>
      <c r="AE95" s="5">
        <f>ROUND('Рейтинговая таблица организаций'!AX95*100/AF95,0)</f>
        <v>100</v>
      </c>
      <c r="AF95" s="5">
        <f>'Рейтинговая таблица организаций'!AY95</f>
        <v>4</v>
      </c>
      <c r="AG95" s="5">
        <f>ROUND('Рейтинговая таблица организаций'!AZ95*100/AH95,0)</f>
        <v>100</v>
      </c>
      <c r="AH95" s="5">
        <f>'Рейтинговая таблица организаций'!BA95</f>
        <v>4</v>
      </c>
    </row>
    <row r="96" spans="1:34">
      <c r="A96" s="16">
        <f>'Рейтинговая таблица организаций'!A96</f>
        <v>93</v>
      </c>
      <c r="B96" s="16" t="str">
        <f>'бланки '!C98</f>
        <v>Муниципальное казённое общеобразовательное учреждение "Средняя общеобразовательная школа с. Назино"</v>
      </c>
      <c r="C96" s="4">
        <f>'бланки '!E98+'бланки '!F98</f>
        <v>53</v>
      </c>
      <c r="D96" s="16">
        <f>'Рейтинговая таблица организаций'!C96</f>
        <v>22</v>
      </c>
      <c r="E96" s="8">
        <f t="shared" si="2"/>
        <v>0.41509433962264153</v>
      </c>
      <c r="F96" s="24">
        <f>анкеты!I94</f>
        <v>6</v>
      </c>
      <c r="G96" s="5">
        <f>ROUND('Рейтинговая таблица организаций'!D96*100/H96,0)</f>
        <v>100</v>
      </c>
      <c r="H96" s="5">
        <f>'Рейтинговая таблица организаций'!E96</f>
        <v>14</v>
      </c>
      <c r="I96" s="5">
        <f>ROUND('Рейтинговая таблица организаций'!F96*100/J96,0)</f>
        <v>100</v>
      </c>
      <c r="J96" s="5">
        <f>'Рейтинговая таблица организаций'!G96</f>
        <v>60</v>
      </c>
      <c r="K96" s="5">
        <f>'Рейтинговая таблица организаций'!H96</f>
        <v>4</v>
      </c>
      <c r="L96" s="5">
        <f>ROUND('Рейтинговая таблица организаций'!I96*100/M96,0)</f>
        <v>100</v>
      </c>
      <c r="M96" s="5">
        <f>'Рейтинговая таблица организаций'!J96</f>
        <v>22</v>
      </c>
      <c r="N96" s="5">
        <f>ROUND('Рейтинговая таблица организаций'!K96*100/O96,0)</f>
        <v>100</v>
      </c>
      <c r="O96" s="5">
        <f>'Рейтинговая таблица организаций'!L96</f>
        <v>22</v>
      </c>
      <c r="P96" s="5">
        <f>'Рейтинговая таблица организаций'!U96</f>
        <v>5</v>
      </c>
      <c r="Q96" s="5">
        <f>'Рейтинговая таблица организаций'!X96</f>
        <v>22</v>
      </c>
      <c r="R96" s="5">
        <f>'Рейтинговая таблица организаций'!Y96</f>
        <v>22</v>
      </c>
      <c r="S96" s="5">
        <f>'Рейтинговая таблица организаций'!AD96</f>
        <v>0</v>
      </c>
      <c r="T96" s="5">
        <f>'Рейтинговая таблица организаций'!AE96</f>
        <v>5</v>
      </c>
      <c r="U96" s="5">
        <f>'Рейтинговая таблица организаций'!AF96</f>
        <v>6</v>
      </c>
      <c r="V96" s="5">
        <f>'Рейтинговая таблица организаций'!AG96</f>
        <v>6</v>
      </c>
      <c r="W96" s="5">
        <f>ROUND('Рейтинговая таблица организаций'!AL96*100/X96,0)</f>
        <v>100</v>
      </c>
      <c r="X96" s="5">
        <f>'Рейтинговая таблица организаций'!AM96</f>
        <v>22</v>
      </c>
      <c r="Y96" s="5">
        <f>ROUND('Рейтинговая таблица организаций'!AN96*100/Z96,0)</f>
        <v>100</v>
      </c>
      <c r="Z96" s="5">
        <f>'Рейтинговая таблица организаций'!AO96</f>
        <v>22</v>
      </c>
      <c r="AA96" s="5">
        <f>ROUND('Рейтинговая таблица организаций'!AP96*100/AB96,0)</f>
        <v>100</v>
      </c>
      <c r="AB96" s="5">
        <f>'Рейтинговая таблица организаций'!AQ96</f>
        <v>22</v>
      </c>
      <c r="AC96" s="5">
        <f>ROUND('Рейтинговая таблица организаций'!AV96*100/AD96,0)</f>
        <v>100</v>
      </c>
      <c r="AD96" s="5">
        <f>'Рейтинговая таблица организаций'!AW96</f>
        <v>22</v>
      </c>
      <c r="AE96" s="5">
        <f>ROUND('Рейтинговая таблица организаций'!AX96*100/AF96,0)</f>
        <v>100</v>
      </c>
      <c r="AF96" s="5">
        <f>'Рейтинговая таблица организаций'!AY96</f>
        <v>22</v>
      </c>
      <c r="AG96" s="5">
        <f>ROUND('Рейтинговая таблица организаций'!AZ96*100/AH96,0)</f>
        <v>100</v>
      </c>
      <c r="AH96" s="5">
        <f>'Рейтинговая таблица организаций'!BA96</f>
        <v>22</v>
      </c>
    </row>
    <row r="97" spans="1:34">
      <c r="A97" s="16">
        <f>'Рейтинговая таблица организаций'!A97</f>
        <v>94</v>
      </c>
      <c r="B97" s="16" t="str">
        <f>'бланки '!C99</f>
        <v>Муниципальное казённое общеобразовательное учреждение "Средняя общеобразовательная школа с. Лукашкин Яр"</v>
      </c>
      <c r="C97" s="4">
        <f>'бланки '!E99+'бланки '!F99</f>
        <v>22</v>
      </c>
      <c r="D97" s="16">
        <f>'Рейтинговая таблица организаций'!C97</f>
        <v>9</v>
      </c>
      <c r="E97" s="8">
        <f t="shared" si="2"/>
        <v>0.40909090909090912</v>
      </c>
      <c r="F97" s="24">
        <f>анкеты!I95</f>
        <v>3</v>
      </c>
      <c r="G97" s="5">
        <f>ROUND('Рейтинговая таблица организаций'!D97*100/H97,0)</f>
        <v>100</v>
      </c>
      <c r="H97" s="5">
        <f>'Рейтинговая таблица организаций'!E97</f>
        <v>14</v>
      </c>
      <c r="I97" s="5">
        <f>ROUND('Рейтинговая таблица организаций'!F97*100/J97,0)</f>
        <v>100</v>
      </c>
      <c r="J97" s="5">
        <f>'Рейтинговая таблица организаций'!G97</f>
        <v>60</v>
      </c>
      <c r="K97" s="5">
        <f>'Рейтинговая таблица организаций'!H97</f>
        <v>4</v>
      </c>
      <c r="L97" s="5">
        <f>ROUND('Рейтинговая таблица организаций'!I97*100/M97,0)</f>
        <v>100</v>
      </c>
      <c r="M97" s="5">
        <f>'Рейтинговая таблица организаций'!J97</f>
        <v>9</v>
      </c>
      <c r="N97" s="5">
        <f>ROUND('Рейтинговая таблица организаций'!K97*100/O97,0)</f>
        <v>100</v>
      </c>
      <c r="O97" s="5">
        <f>'Рейтинговая таблица организаций'!L97</f>
        <v>9</v>
      </c>
      <c r="P97" s="5">
        <f>'Рейтинговая таблица организаций'!U97</f>
        <v>5</v>
      </c>
      <c r="Q97" s="5">
        <f>'Рейтинговая таблица организаций'!X97</f>
        <v>9</v>
      </c>
      <c r="R97" s="5">
        <f>'Рейтинговая таблица организаций'!Y97</f>
        <v>9</v>
      </c>
      <c r="S97" s="5">
        <f>'Рейтинговая таблица организаций'!AD97</f>
        <v>0</v>
      </c>
      <c r="T97" s="5">
        <f>'Рейтинговая таблица организаций'!AE97</f>
        <v>4</v>
      </c>
      <c r="U97" s="5">
        <f>'Рейтинговая таблица организаций'!AF97</f>
        <v>3</v>
      </c>
      <c r="V97" s="5">
        <f>'Рейтинговая таблица организаций'!AG97</f>
        <v>3</v>
      </c>
      <c r="W97" s="5">
        <f>ROUND('Рейтинговая таблица организаций'!AL97*100/X97,0)</f>
        <v>100</v>
      </c>
      <c r="X97" s="5">
        <f>'Рейтинговая таблица организаций'!AM97</f>
        <v>9</v>
      </c>
      <c r="Y97" s="5">
        <f>ROUND('Рейтинговая таблица организаций'!AN97*100/Z97,0)</f>
        <v>100</v>
      </c>
      <c r="Z97" s="5">
        <f>'Рейтинговая таблица организаций'!AO97</f>
        <v>9</v>
      </c>
      <c r="AA97" s="5">
        <f>ROUND('Рейтинговая таблица организаций'!AP97*100/AB97,0)</f>
        <v>100</v>
      </c>
      <c r="AB97" s="5">
        <f>'Рейтинговая таблица организаций'!AQ97</f>
        <v>9</v>
      </c>
      <c r="AC97" s="5">
        <f>ROUND('Рейтинговая таблица организаций'!AV97*100/AD97,0)</f>
        <v>100</v>
      </c>
      <c r="AD97" s="5">
        <f>'Рейтинговая таблица организаций'!AW97</f>
        <v>9</v>
      </c>
      <c r="AE97" s="5">
        <f>ROUND('Рейтинговая таблица организаций'!AX97*100/AF97,0)</f>
        <v>100</v>
      </c>
      <c r="AF97" s="5">
        <f>'Рейтинговая таблица организаций'!AY97</f>
        <v>9</v>
      </c>
      <c r="AG97" s="5">
        <f>ROUND('Рейтинговая таблица организаций'!AZ97*100/AH97,0)</f>
        <v>100</v>
      </c>
      <c r="AH97" s="5">
        <f>'Рейтинговая таблица организаций'!BA97</f>
        <v>9</v>
      </c>
    </row>
    <row r="98" spans="1:34">
      <c r="A98" s="16">
        <f>'Рейтинговая таблица организаций'!A98</f>
        <v>95</v>
      </c>
      <c r="B98" s="16" t="str">
        <f>'бланки '!C100</f>
        <v>Муниципальное казённое общеобразовательное учреждение "Основная общеобразовательная школа п. Октябрьский"</v>
      </c>
      <c r="C98" s="4">
        <f>'бланки '!E100+'бланки '!F100</f>
        <v>10</v>
      </c>
      <c r="D98" s="16">
        <f>'Рейтинговая таблица организаций'!C98</f>
        <v>4</v>
      </c>
      <c r="E98" s="8">
        <f t="shared" si="2"/>
        <v>0.4</v>
      </c>
      <c r="F98" s="24">
        <f>анкеты!I96</f>
        <v>1</v>
      </c>
      <c r="G98" s="5">
        <f>ROUND('Рейтинговая таблица организаций'!D98*100/H98,0)</f>
        <v>100</v>
      </c>
      <c r="H98" s="5">
        <f>'Рейтинговая таблица организаций'!E98</f>
        <v>14</v>
      </c>
      <c r="I98" s="5">
        <f>ROUND('Рейтинговая таблица организаций'!F98*100/J98,0)</f>
        <v>100</v>
      </c>
      <c r="J98" s="5">
        <f>'Рейтинговая таблица организаций'!G98</f>
        <v>60</v>
      </c>
      <c r="K98" s="5">
        <f>'Рейтинговая таблица организаций'!H98</f>
        <v>4</v>
      </c>
      <c r="L98" s="5">
        <f>ROUND('Рейтинговая таблица организаций'!I98*100/M98,0)</f>
        <v>100</v>
      </c>
      <c r="M98" s="5">
        <f>'Рейтинговая таблица организаций'!J98</f>
        <v>4</v>
      </c>
      <c r="N98" s="5">
        <f>ROUND('Рейтинговая таблица организаций'!K98*100/O98,0)</f>
        <v>100</v>
      </c>
      <c r="O98" s="5">
        <f>'Рейтинговая таблица организаций'!L98</f>
        <v>4</v>
      </c>
      <c r="P98" s="5">
        <f>'Рейтинговая таблица организаций'!U98</f>
        <v>5</v>
      </c>
      <c r="Q98" s="5">
        <f>'Рейтинговая таблица организаций'!X98</f>
        <v>4</v>
      </c>
      <c r="R98" s="5">
        <f>'Рейтинговая таблица организаций'!Y98</f>
        <v>4</v>
      </c>
      <c r="S98" s="5">
        <f>'Рейтинговая таблица организаций'!AD98</f>
        <v>0</v>
      </c>
      <c r="T98" s="5">
        <f>'Рейтинговая таблица организаций'!AE98</f>
        <v>5</v>
      </c>
      <c r="U98" s="5">
        <f>'Рейтинговая таблица организаций'!AF98</f>
        <v>1</v>
      </c>
      <c r="V98" s="5">
        <f>'Рейтинговая таблица организаций'!AG98</f>
        <v>1</v>
      </c>
      <c r="W98" s="5">
        <f>ROUND('Рейтинговая таблица организаций'!AL98*100/X98,0)</f>
        <v>100</v>
      </c>
      <c r="X98" s="5">
        <f>'Рейтинговая таблица организаций'!AM98</f>
        <v>4</v>
      </c>
      <c r="Y98" s="5">
        <f>ROUND('Рейтинговая таблица организаций'!AN98*100/Z98,0)</f>
        <v>100</v>
      </c>
      <c r="Z98" s="5">
        <f>'Рейтинговая таблица организаций'!AO98</f>
        <v>4</v>
      </c>
      <c r="AA98" s="5">
        <f>ROUND('Рейтинговая таблица организаций'!AP98*100/AB98,0)</f>
        <v>100</v>
      </c>
      <c r="AB98" s="5">
        <f>'Рейтинговая таблица организаций'!AQ98</f>
        <v>4</v>
      </c>
      <c r="AC98" s="5">
        <f>ROUND('Рейтинговая таблица организаций'!AV98*100/AD98,0)</f>
        <v>100</v>
      </c>
      <c r="AD98" s="5">
        <f>'Рейтинговая таблица организаций'!AW98</f>
        <v>4</v>
      </c>
      <c r="AE98" s="5">
        <f>ROUND('Рейтинговая таблица организаций'!AX98*100/AF98,0)</f>
        <v>100</v>
      </c>
      <c r="AF98" s="5">
        <f>'Рейтинговая таблица организаций'!AY98</f>
        <v>4</v>
      </c>
      <c r="AG98" s="5">
        <f>ROUND('Рейтинговая таблица организаций'!AZ98*100/AH98,0)</f>
        <v>100</v>
      </c>
      <c r="AH98" s="5">
        <f>'Рейтинговая таблица организаций'!BA98</f>
        <v>4</v>
      </c>
    </row>
    <row r="99" spans="1:34">
      <c r="A99" s="16">
        <f>'Рейтинговая таблица организаций'!A99</f>
        <v>96</v>
      </c>
      <c r="B99" s="16" t="str">
        <f>'бланки '!C101</f>
        <v>Муниципальное бюджетное общеобразовательное учреждение вечерняя (сменная) общеобразовательная школа № 9 г. Асино</v>
      </c>
      <c r="C99" s="4">
        <f>'бланки '!E101+'бланки '!F101</f>
        <v>135</v>
      </c>
      <c r="D99" s="16">
        <f>'Рейтинговая таблица организаций'!C99</f>
        <v>54</v>
      </c>
      <c r="E99" s="8">
        <f t="shared" si="2"/>
        <v>0.4</v>
      </c>
      <c r="F99" s="24">
        <f>анкеты!I97</f>
        <v>14</v>
      </c>
      <c r="G99" s="5">
        <f>ROUND('Рейтинговая таблица организаций'!D99*100/H99,0)</f>
        <v>100</v>
      </c>
      <c r="H99" s="5">
        <f>'Рейтинговая таблица организаций'!E99</f>
        <v>14</v>
      </c>
      <c r="I99" s="5">
        <f>ROUND('Рейтинговая таблица организаций'!F99*100/J99,0)</f>
        <v>100</v>
      </c>
      <c r="J99" s="5">
        <f>'Рейтинговая таблица организаций'!G99</f>
        <v>60</v>
      </c>
      <c r="K99" s="5">
        <f>'Рейтинговая таблица организаций'!H99</f>
        <v>4</v>
      </c>
      <c r="L99" s="5">
        <f>ROUND('Рейтинговая таблица организаций'!I99*100/M99,0)</f>
        <v>100</v>
      </c>
      <c r="M99" s="5">
        <f>'Рейтинговая таблица организаций'!J99</f>
        <v>54</v>
      </c>
      <c r="N99" s="5">
        <f>ROUND('Рейтинговая таблица организаций'!K99*100/O99,0)</f>
        <v>100</v>
      </c>
      <c r="O99" s="5">
        <f>'Рейтинговая таблица организаций'!L99</f>
        <v>54</v>
      </c>
      <c r="P99" s="5">
        <f>'Рейтинговая таблица организаций'!U99</f>
        <v>5</v>
      </c>
      <c r="Q99" s="5">
        <f>'Рейтинговая таблица организаций'!X99</f>
        <v>54</v>
      </c>
      <c r="R99" s="5">
        <f>'Рейтинговая таблица организаций'!Y99</f>
        <v>54</v>
      </c>
      <c r="S99" s="5">
        <f>'Рейтинговая таблица организаций'!AD99</f>
        <v>1</v>
      </c>
      <c r="T99" s="5">
        <f>'Рейтинговая таблица организаций'!AE99</f>
        <v>2</v>
      </c>
      <c r="U99" s="5">
        <f>'Рейтинговая таблица организаций'!AF99</f>
        <v>14</v>
      </c>
      <c r="V99" s="5">
        <f>'Рейтинговая таблица организаций'!AG99</f>
        <v>14</v>
      </c>
      <c r="W99" s="5">
        <f>ROUND('Рейтинговая таблица организаций'!AL99*100/X99,0)</f>
        <v>100</v>
      </c>
      <c r="X99" s="5">
        <f>'Рейтинговая таблица организаций'!AM99</f>
        <v>54</v>
      </c>
      <c r="Y99" s="5">
        <f>ROUND('Рейтинговая таблица организаций'!AN99*100/Z99,0)</f>
        <v>100</v>
      </c>
      <c r="Z99" s="5">
        <f>'Рейтинговая таблица организаций'!AO99</f>
        <v>54</v>
      </c>
      <c r="AA99" s="5">
        <f>ROUND('Рейтинговая таблица организаций'!AP99*100/AB99,0)</f>
        <v>100</v>
      </c>
      <c r="AB99" s="5">
        <f>'Рейтинговая таблица организаций'!AQ99</f>
        <v>54</v>
      </c>
      <c r="AC99" s="5">
        <f>ROUND('Рейтинговая таблица организаций'!AV99*100/AD99,0)</f>
        <v>100</v>
      </c>
      <c r="AD99" s="5">
        <f>'Рейтинговая таблица организаций'!AW99</f>
        <v>54</v>
      </c>
      <c r="AE99" s="5">
        <f>ROUND('Рейтинговая таблица организаций'!AX99*100/AF99,0)</f>
        <v>100</v>
      </c>
      <c r="AF99" s="5">
        <f>'Рейтинговая таблица организаций'!AY99</f>
        <v>54</v>
      </c>
      <c r="AG99" s="5">
        <f>ROUND('Рейтинговая таблица организаций'!AZ99*100/AH99,0)</f>
        <v>100</v>
      </c>
      <c r="AH99" s="5">
        <f>'Рейтинговая таблица организаций'!BA99</f>
        <v>54</v>
      </c>
    </row>
    <row r="100" spans="1:34">
      <c r="A100" s="16">
        <f>'Рейтинговая таблица организаций'!A100</f>
        <v>97</v>
      </c>
      <c r="B100" s="16" t="str">
        <f>'бланки '!C102</f>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C100" s="4">
        <f>'бланки '!E102+'бланки '!F102</f>
        <v>139</v>
      </c>
      <c r="D100" s="16">
        <f>'Рейтинговая таблица организаций'!C100</f>
        <v>56</v>
      </c>
      <c r="E100" s="8">
        <f t="shared" si="2"/>
        <v>0.40287769784172661</v>
      </c>
      <c r="F100" s="24">
        <f>анкеты!I98</f>
        <v>14</v>
      </c>
      <c r="G100" s="5">
        <f>ROUND('Рейтинговая таблица организаций'!D100*100/H100,0)</f>
        <v>100</v>
      </c>
      <c r="H100" s="5">
        <f>'Рейтинговая таблица организаций'!E100</f>
        <v>14</v>
      </c>
      <c r="I100" s="5">
        <f>ROUND('Рейтинговая таблица организаций'!F100*100/J100,0)</f>
        <v>100</v>
      </c>
      <c r="J100" s="5">
        <f>'Рейтинговая таблица организаций'!G100</f>
        <v>60</v>
      </c>
      <c r="K100" s="5">
        <f>'Рейтинговая таблица организаций'!H100</f>
        <v>4</v>
      </c>
      <c r="L100" s="5">
        <f>ROUND('Рейтинговая таблица организаций'!I100*100/M100,0)</f>
        <v>100</v>
      </c>
      <c r="M100" s="5">
        <f>'Рейтинговая таблица организаций'!J100</f>
        <v>56</v>
      </c>
      <c r="N100" s="5">
        <f>ROUND('Рейтинговая таблица организаций'!K100*100/O100,0)</f>
        <v>100</v>
      </c>
      <c r="O100" s="5">
        <f>'Рейтинговая таблица организаций'!L100</f>
        <v>56</v>
      </c>
      <c r="P100" s="5">
        <f>'Рейтинговая таблица организаций'!U100</f>
        <v>5</v>
      </c>
      <c r="Q100" s="5">
        <f>'Рейтинговая таблица организаций'!X100</f>
        <v>56</v>
      </c>
      <c r="R100" s="5">
        <f>'Рейтинговая таблица организаций'!Y100</f>
        <v>56</v>
      </c>
      <c r="S100" s="5">
        <f>'Рейтинговая таблица организаций'!AD100</f>
        <v>5</v>
      </c>
      <c r="T100" s="5">
        <f>'Рейтинговая таблица организаций'!AE100</f>
        <v>5</v>
      </c>
      <c r="U100" s="5">
        <f>'Рейтинговая таблица организаций'!AF100</f>
        <v>14</v>
      </c>
      <c r="V100" s="5">
        <f>'Рейтинговая таблица организаций'!AG100</f>
        <v>14</v>
      </c>
      <c r="W100" s="5">
        <f>ROUND('Рейтинговая таблица организаций'!AL100*100/X100,0)</f>
        <v>100</v>
      </c>
      <c r="X100" s="5">
        <f>'Рейтинговая таблица организаций'!AM100</f>
        <v>56</v>
      </c>
      <c r="Y100" s="5">
        <f>ROUND('Рейтинговая таблица организаций'!AN100*100/Z100,0)</f>
        <v>100</v>
      </c>
      <c r="Z100" s="5">
        <f>'Рейтинговая таблица организаций'!AO100</f>
        <v>56</v>
      </c>
      <c r="AA100" s="5">
        <f>ROUND('Рейтинговая таблица организаций'!AP100*100/AB100,0)</f>
        <v>100</v>
      </c>
      <c r="AB100" s="5">
        <f>'Рейтинговая таблица организаций'!AQ100</f>
        <v>56</v>
      </c>
      <c r="AC100" s="5">
        <f>ROUND('Рейтинговая таблица организаций'!AV100*100/AD100,0)</f>
        <v>100</v>
      </c>
      <c r="AD100" s="5">
        <f>'Рейтинговая таблица организаций'!AW100</f>
        <v>56</v>
      </c>
      <c r="AE100" s="5">
        <f>ROUND('Рейтинговая таблица организаций'!AX100*100/AF100,0)</f>
        <v>100</v>
      </c>
      <c r="AF100" s="5">
        <f>'Рейтинговая таблица организаций'!AY100</f>
        <v>56</v>
      </c>
      <c r="AG100" s="5">
        <f>ROUND('Рейтинговая таблица организаций'!AZ100*100/AH100,0)</f>
        <v>100</v>
      </c>
      <c r="AH100" s="5">
        <f>'Рейтинговая таблица организаций'!BA100</f>
        <v>56</v>
      </c>
    </row>
    <row r="101" spans="1:34">
      <c r="A101" s="16">
        <f>'Рейтинговая таблица организаций'!A101</f>
        <v>98</v>
      </c>
      <c r="B101" s="16" t="str">
        <f>'бланки '!C103</f>
        <v>Муниципальное автономное общеобразовательное учреждение - средняя общеобразовательная школа с. Батурино Асиновского района Томской области</v>
      </c>
      <c r="C101" s="4">
        <f>'бланки '!E103+'бланки '!F103</f>
        <v>215</v>
      </c>
      <c r="D101" s="16">
        <f>'Рейтинговая таблица организаций'!C101</f>
        <v>86</v>
      </c>
      <c r="E101" s="8">
        <f t="shared" si="2"/>
        <v>0.4</v>
      </c>
      <c r="F101" s="24">
        <f>анкеты!I99</f>
        <v>22</v>
      </c>
      <c r="G101" s="5">
        <f>ROUND('Рейтинговая таблица организаций'!D101*100/H101,0)</f>
        <v>100</v>
      </c>
      <c r="H101" s="5">
        <f>'Рейтинговая таблица организаций'!E101</f>
        <v>14</v>
      </c>
      <c r="I101" s="5">
        <f>ROUND('Рейтинговая таблица организаций'!F101*100/J101,0)</f>
        <v>100</v>
      </c>
      <c r="J101" s="5">
        <f>'Рейтинговая таблица организаций'!G101</f>
        <v>60</v>
      </c>
      <c r="K101" s="5">
        <f>'Рейтинговая таблица организаций'!H101</f>
        <v>4</v>
      </c>
      <c r="L101" s="5">
        <f>ROUND('Рейтинговая таблица организаций'!I101*100/M101,0)</f>
        <v>100</v>
      </c>
      <c r="M101" s="5">
        <f>'Рейтинговая таблица организаций'!J101</f>
        <v>86</v>
      </c>
      <c r="N101" s="5">
        <f>ROUND('Рейтинговая таблица организаций'!K101*100/O101,0)</f>
        <v>100</v>
      </c>
      <c r="O101" s="5">
        <f>'Рейтинговая таблица организаций'!L101</f>
        <v>86</v>
      </c>
      <c r="P101" s="5">
        <f>'Рейтинговая таблица организаций'!U101</f>
        <v>5</v>
      </c>
      <c r="Q101" s="5">
        <f>'Рейтинговая таблица организаций'!X101</f>
        <v>86</v>
      </c>
      <c r="R101" s="5">
        <f>'Рейтинговая таблица организаций'!Y101</f>
        <v>86</v>
      </c>
      <c r="S101" s="5">
        <f>'Рейтинговая таблица организаций'!AD101</f>
        <v>6</v>
      </c>
      <c r="T101" s="5">
        <f>'Рейтинговая таблица организаций'!AE101</f>
        <v>4</v>
      </c>
      <c r="U101" s="5">
        <f>'Рейтинговая таблица организаций'!AF101</f>
        <v>22</v>
      </c>
      <c r="V101" s="5">
        <f>'Рейтинговая таблица организаций'!AG101</f>
        <v>22</v>
      </c>
      <c r="W101" s="5">
        <f>ROUND('Рейтинговая таблица организаций'!AL101*100/X101,0)</f>
        <v>100</v>
      </c>
      <c r="X101" s="5">
        <f>'Рейтинговая таблица организаций'!AM101</f>
        <v>86</v>
      </c>
      <c r="Y101" s="5">
        <f>ROUND('Рейтинговая таблица организаций'!AN101*100/Z101,0)</f>
        <v>100</v>
      </c>
      <c r="Z101" s="5">
        <f>'Рейтинговая таблица организаций'!AO101</f>
        <v>86</v>
      </c>
      <c r="AA101" s="5">
        <f>ROUND('Рейтинговая таблица организаций'!AP101*100/AB101,0)</f>
        <v>100</v>
      </c>
      <c r="AB101" s="5">
        <f>'Рейтинговая таблица организаций'!AQ101</f>
        <v>86</v>
      </c>
      <c r="AC101" s="5">
        <f>ROUND('Рейтинговая таблица организаций'!AV101*100/AD101,0)</f>
        <v>100</v>
      </c>
      <c r="AD101" s="5">
        <f>'Рейтинговая таблица организаций'!AW101</f>
        <v>86</v>
      </c>
      <c r="AE101" s="5">
        <f>ROUND('Рейтинговая таблица организаций'!AX101*100/AF101,0)</f>
        <v>100</v>
      </c>
      <c r="AF101" s="5">
        <f>'Рейтинговая таблица организаций'!AY101</f>
        <v>86</v>
      </c>
      <c r="AG101" s="5">
        <f>ROUND('Рейтинговая таблица организаций'!AZ101*100/AH101,0)</f>
        <v>100</v>
      </c>
      <c r="AH101" s="5">
        <f>'Рейтинговая таблица организаций'!BA101</f>
        <v>86</v>
      </c>
    </row>
    <row r="102" spans="1:34">
      <c r="A102" s="16">
        <f>'Рейтинговая таблица организаций'!A102</f>
        <v>99</v>
      </c>
      <c r="B102" s="16" t="str">
        <f>'бланки '!C104</f>
        <v>Муниципальное автономное общеобразовательное учреждение «Средняя общеобразовательная школа с.Ново-Кусково Асиновского района Томской области»</v>
      </c>
      <c r="C102" s="4">
        <f>'бланки '!E104+'бланки '!F104</f>
        <v>296</v>
      </c>
      <c r="D102" s="16">
        <f>'Рейтинговая таблица организаций'!C102</f>
        <v>119</v>
      </c>
      <c r="E102" s="8">
        <f t="shared" si="2"/>
        <v>0.40202702702702703</v>
      </c>
      <c r="F102" s="24">
        <f>анкеты!I100</f>
        <v>30</v>
      </c>
      <c r="G102" s="5">
        <f>ROUND('Рейтинговая таблица организаций'!D102*100/H102,0)</f>
        <v>100</v>
      </c>
      <c r="H102" s="5">
        <f>'Рейтинговая таблица организаций'!E102</f>
        <v>14</v>
      </c>
      <c r="I102" s="5">
        <f>ROUND('Рейтинговая таблица организаций'!F102*100/J102,0)</f>
        <v>100</v>
      </c>
      <c r="J102" s="5">
        <f>'Рейтинговая таблица организаций'!G102</f>
        <v>60</v>
      </c>
      <c r="K102" s="5">
        <f>'Рейтинговая таблица организаций'!H102</f>
        <v>4</v>
      </c>
      <c r="L102" s="5">
        <f>ROUND('Рейтинговая таблица организаций'!I102*100/M102,0)</f>
        <v>100</v>
      </c>
      <c r="M102" s="5">
        <f>'Рейтинговая таблица организаций'!J102</f>
        <v>119</v>
      </c>
      <c r="N102" s="5">
        <f>ROUND('Рейтинговая таблица организаций'!K102*100/O102,0)</f>
        <v>100</v>
      </c>
      <c r="O102" s="5">
        <f>'Рейтинговая таблица организаций'!L102</f>
        <v>119</v>
      </c>
      <c r="P102" s="5">
        <f>'Рейтинговая таблица организаций'!U102</f>
        <v>5</v>
      </c>
      <c r="Q102" s="5">
        <f>'Рейтинговая таблица организаций'!X102</f>
        <v>119</v>
      </c>
      <c r="R102" s="5">
        <f>'Рейтинговая таблица организаций'!Y102</f>
        <v>119</v>
      </c>
      <c r="S102" s="5">
        <f>'Рейтинговая таблица организаций'!AD102</f>
        <v>5</v>
      </c>
      <c r="T102" s="5">
        <f>'Рейтинговая таблица организаций'!AE102</f>
        <v>4</v>
      </c>
      <c r="U102" s="5">
        <f>'Рейтинговая таблица организаций'!AF102</f>
        <v>30</v>
      </c>
      <c r="V102" s="5">
        <f>'Рейтинговая таблица организаций'!AG102</f>
        <v>30</v>
      </c>
      <c r="W102" s="5">
        <f>ROUND('Рейтинговая таблица организаций'!AL102*100/X102,0)</f>
        <v>100</v>
      </c>
      <c r="X102" s="5">
        <f>'Рейтинговая таблица организаций'!AM102</f>
        <v>119</v>
      </c>
      <c r="Y102" s="5">
        <f>ROUND('Рейтинговая таблица организаций'!AN102*100/Z102,0)</f>
        <v>100</v>
      </c>
      <c r="Z102" s="5">
        <f>'Рейтинговая таблица организаций'!AO102</f>
        <v>119</v>
      </c>
      <c r="AA102" s="5">
        <f>ROUND('Рейтинговая таблица организаций'!AP102*100/AB102,0)</f>
        <v>100</v>
      </c>
      <c r="AB102" s="5">
        <f>'Рейтинговая таблица организаций'!AQ102</f>
        <v>119</v>
      </c>
      <c r="AC102" s="5">
        <f>ROUND('Рейтинговая таблица организаций'!AV102*100/AD102,0)</f>
        <v>100</v>
      </c>
      <c r="AD102" s="5">
        <f>'Рейтинговая таблица организаций'!AW102</f>
        <v>119</v>
      </c>
      <c r="AE102" s="5">
        <f>ROUND('Рейтинговая таблица организаций'!AX102*100/AF102,0)</f>
        <v>100</v>
      </c>
      <c r="AF102" s="5">
        <f>'Рейтинговая таблица организаций'!AY102</f>
        <v>119</v>
      </c>
      <c r="AG102" s="5">
        <f>ROUND('Рейтинговая таблица организаций'!AZ102*100/AH102,0)</f>
        <v>100</v>
      </c>
      <c r="AH102" s="5">
        <f>'Рейтинговая таблица организаций'!BA102</f>
        <v>119</v>
      </c>
    </row>
    <row r="103" spans="1:34">
      <c r="A103" s="16">
        <f>'Рейтинговая таблица организаций'!A103</f>
        <v>100</v>
      </c>
      <c r="B103" s="16" t="str">
        <f>'бланки '!C105</f>
        <v>Муниципальное автономное общеобразовательное учреждение-основная общеобразовательная школа с.Больше-Дорохово Асиновского района Томской области</v>
      </c>
      <c r="C103" s="4">
        <f>'бланки '!E105+'бланки '!F105</f>
        <v>54</v>
      </c>
      <c r="D103" s="16">
        <f>'Рейтинговая таблица организаций'!C103</f>
        <v>22</v>
      </c>
      <c r="E103" s="8">
        <f t="shared" si="2"/>
        <v>0.40740740740740738</v>
      </c>
      <c r="F103" s="24">
        <f>анкеты!I101</f>
        <v>6</v>
      </c>
      <c r="G103" s="5">
        <f>ROUND('Рейтинговая таблица организаций'!D103*100/H103,0)</f>
        <v>100</v>
      </c>
      <c r="H103" s="5">
        <f>'Рейтинговая таблица организаций'!E103</f>
        <v>14</v>
      </c>
      <c r="I103" s="5">
        <f>ROUND('Рейтинговая таблица организаций'!F103*100/J103,0)</f>
        <v>100</v>
      </c>
      <c r="J103" s="5">
        <f>'Рейтинговая таблица организаций'!G103</f>
        <v>60</v>
      </c>
      <c r="K103" s="5">
        <f>'Рейтинговая таблица организаций'!H103</f>
        <v>4</v>
      </c>
      <c r="L103" s="5">
        <f>ROUND('Рейтинговая таблица организаций'!I103*100/M103,0)</f>
        <v>100</v>
      </c>
      <c r="M103" s="5">
        <f>'Рейтинговая таблица организаций'!J103</f>
        <v>22</v>
      </c>
      <c r="N103" s="5">
        <f>ROUND('Рейтинговая таблица организаций'!K103*100/O103,0)</f>
        <v>100</v>
      </c>
      <c r="O103" s="5">
        <f>'Рейтинговая таблица организаций'!L103</f>
        <v>22</v>
      </c>
      <c r="P103" s="5">
        <f>'Рейтинговая таблица организаций'!U103</f>
        <v>5</v>
      </c>
      <c r="Q103" s="5">
        <f>'Рейтинговая таблица организаций'!X103</f>
        <v>22</v>
      </c>
      <c r="R103" s="5">
        <f>'Рейтинговая таблица организаций'!Y103</f>
        <v>22</v>
      </c>
      <c r="S103" s="5">
        <f>'Рейтинговая таблица организаций'!AD103</f>
        <v>3</v>
      </c>
      <c r="T103" s="5">
        <f>'Рейтинговая таблица организаций'!AE103</f>
        <v>2</v>
      </c>
      <c r="U103" s="5">
        <f>'Рейтинговая таблица организаций'!AF103</f>
        <v>6</v>
      </c>
      <c r="V103" s="5">
        <f>'Рейтинговая таблица организаций'!AG103</f>
        <v>6</v>
      </c>
      <c r="W103" s="5">
        <f>ROUND('Рейтинговая таблица организаций'!AL103*100/X103,0)</f>
        <v>100</v>
      </c>
      <c r="X103" s="5">
        <f>'Рейтинговая таблица организаций'!AM103</f>
        <v>22</v>
      </c>
      <c r="Y103" s="5">
        <f>ROUND('Рейтинговая таблица организаций'!AN103*100/Z103,0)</f>
        <v>100</v>
      </c>
      <c r="Z103" s="5">
        <f>'Рейтинговая таблица организаций'!AO103</f>
        <v>22</v>
      </c>
      <c r="AA103" s="5">
        <f>ROUND('Рейтинговая таблица организаций'!AP103*100/AB103,0)</f>
        <v>100</v>
      </c>
      <c r="AB103" s="5">
        <f>'Рейтинговая таблица организаций'!AQ103</f>
        <v>22</v>
      </c>
      <c r="AC103" s="5">
        <f>ROUND('Рейтинговая таблица организаций'!AV103*100/AD103,0)</f>
        <v>100</v>
      </c>
      <c r="AD103" s="5">
        <f>'Рейтинговая таблица организаций'!AW103</f>
        <v>22</v>
      </c>
      <c r="AE103" s="5">
        <f>ROUND('Рейтинговая таблица организаций'!AX103*100/AF103,0)</f>
        <v>100</v>
      </c>
      <c r="AF103" s="5">
        <f>'Рейтинговая таблица организаций'!AY103</f>
        <v>22</v>
      </c>
      <c r="AG103" s="5">
        <f>ROUND('Рейтинговая таблица организаций'!AZ103*100/AH103,0)</f>
        <v>100</v>
      </c>
      <c r="AH103" s="5">
        <f>'Рейтинговая таблица организаций'!BA103</f>
        <v>22</v>
      </c>
    </row>
    <row r="104" spans="1:34">
      <c r="A104" s="16">
        <f>'Рейтинговая таблица организаций'!A104</f>
        <v>101</v>
      </c>
      <c r="B104" s="16" t="str">
        <f>'бланки '!C106</f>
        <v>Муниципальное автономное общеобразовательное учреждение – средняя общеобразовательная школа с. Минаевки Асиновского района Томской области</v>
      </c>
      <c r="C104" s="4">
        <f>'бланки '!E106+'бланки '!F106</f>
        <v>104</v>
      </c>
      <c r="D104" s="16">
        <f>'Рейтинговая таблица организаций'!C104</f>
        <v>42</v>
      </c>
      <c r="E104" s="8">
        <f t="shared" si="2"/>
        <v>0.40384615384615385</v>
      </c>
      <c r="F104" s="24">
        <f>анкеты!I102</f>
        <v>11</v>
      </c>
      <c r="G104" s="5">
        <f>ROUND('Рейтинговая таблица организаций'!D104*100/H104,0)</f>
        <v>100</v>
      </c>
      <c r="H104" s="5">
        <f>'Рейтинговая таблица организаций'!E104</f>
        <v>14</v>
      </c>
      <c r="I104" s="5">
        <f>ROUND('Рейтинговая таблица организаций'!F104*100/J104,0)</f>
        <v>100</v>
      </c>
      <c r="J104" s="5">
        <f>'Рейтинговая таблица организаций'!G104</f>
        <v>60</v>
      </c>
      <c r="K104" s="5">
        <f>'Рейтинговая таблица организаций'!H104</f>
        <v>4</v>
      </c>
      <c r="L104" s="5">
        <f>ROUND('Рейтинговая таблица организаций'!I104*100/M104,0)</f>
        <v>100</v>
      </c>
      <c r="M104" s="5">
        <f>'Рейтинговая таблица организаций'!J104</f>
        <v>42</v>
      </c>
      <c r="N104" s="5">
        <f>ROUND('Рейтинговая таблица организаций'!K104*100/O104,0)</f>
        <v>100</v>
      </c>
      <c r="O104" s="5">
        <f>'Рейтинговая таблица организаций'!L104</f>
        <v>42</v>
      </c>
      <c r="P104" s="5">
        <f>'Рейтинговая таблица организаций'!U104</f>
        <v>5</v>
      </c>
      <c r="Q104" s="5">
        <f>'Рейтинговая таблица организаций'!X104</f>
        <v>42</v>
      </c>
      <c r="R104" s="5">
        <f>'Рейтинговая таблица организаций'!Y104</f>
        <v>42</v>
      </c>
      <c r="S104" s="5">
        <f>'Рейтинговая таблица организаций'!AD104</f>
        <v>4</v>
      </c>
      <c r="T104" s="5">
        <f>'Рейтинговая таблица организаций'!AE104</f>
        <v>3</v>
      </c>
      <c r="U104" s="5">
        <f>'Рейтинговая таблица организаций'!AF104</f>
        <v>11</v>
      </c>
      <c r="V104" s="5">
        <f>'Рейтинговая таблица организаций'!AG104</f>
        <v>11</v>
      </c>
      <c r="W104" s="5">
        <f>ROUND('Рейтинговая таблица организаций'!AL104*100/X104,0)</f>
        <v>100</v>
      </c>
      <c r="X104" s="5">
        <f>'Рейтинговая таблица организаций'!AM104</f>
        <v>42</v>
      </c>
      <c r="Y104" s="5">
        <f>ROUND('Рейтинговая таблица организаций'!AN104*100/Z104,0)</f>
        <v>100</v>
      </c>
      <c r="Z104" s="5">
        <f>'Рейтинговая таблица организаций'!AO104</f>
        <v>42</v>
      </c>
      <c r="AA104" s="5">
        <f>ROUND('Рейтинговая таблица организаций'!AP104*100/AB104,0)</f>
        <v>100</v>
      </c>
      <c r="AB104" s="5">
        <f>'Рейтинговая таблица организаций'!AQ104</f>
        <v>42</v>
      </c>
      <c r="AC104" s="5">
        <f>ROUND('Рейтинговая таблица организаций'!AV104*100/AD104,0)</f>
        <v>100</v>
      </c>
      <c r="AD104" s="5">
        <f>'Рейтинговая таблица организаций'!AW104</f>
        <v>42</v>
      </c>
      <c r="AE104" s="5">
        <f>ROUND('Рейтинговая таблица организаций'!AX104*100/AF104,0)</f>
        <v>100</v>
      </c>
      <c r="AF104" s="5">
        <f>'Рейтинговая таблица организаций'!AY104</f>
        <v>42</v>
      </c>
      <c r="AG104" s="5">
        <f>ROUND('Рейтинговая таблица организаций'!AZ104*100/AH104,0)</f>
        <v>100</v>
      </c>
      <c r="AH104" s="5">
        <f>'Рейтинговая таблица организаций'!BA104</f>
        <v>42</v>
      </c>
    </row>
    <row r="105" spans="1:34">
      <c r="A105" s="16">
        <f>'Рейтинговая таблица организаций'!A105</f>
        <v>102</v>
      </c>
      <c r="B105" s="16" t="str">
        <f>'бланки '!C107</f>
        <v>Муниципальное автономное общеобразовательное учреждение - средняя общеобразовательная школа с. Новиковка Асиновского района Томской области</v>
      </c>
      <c r="C105" s="4">
        <f>'бланки '!E107+'бланки '!F107</f>
        <v>160</v>
      </c>
      <c r="D105" s="16">
        <f>'Рейтинговая таблица организаций'!C105</f>
        <v>64</v>
      </c>
      <c r="E105" s="8">
        <f t="shared" si="2"/>
        <v>0.4</v>
      </c>
      <c r="F105" s="24">
        <f>анкеты!I103</f>
        <v>16</v>
      </c>
      <c r="G105" s="5">
        <f>ROUND('Рейтинговая таблица организаций'!D105*100/H105,0)</f>
        <v>100</v>
      </c>
      <c r="H105" s="5">
        <f>'Рейтинговая таблица организаций'!E105</f>
        <v>14</v>
      </c>
      <c r="I105" s="5">
        <f>ROUND('Рейтинговая таблица организаций'!F105*100/J105,0)</f>
        <v>100</v>
      </c>
      <c r="J105" s="5">
        <f>'Рейтинговая таблица организаций'!G105</f>
        <v>60</v>
      </c>
      <c r="K105" s="5">
        <f>'Рейтинговая таблица организаций'!H105</f>
        <v>4</v>
      </c>
      <c r="L105" s="5">
        <f>ROUND('Рейтинговая таблица организаций'!I105*100/M105,0)</f>
        <v>100</v>
      </c>
      <c r="M105" s="5">
        <f>'Рейтинговая таблица организаций'!J105</f>
        <v>64</v>
      </c>
      <c r="N105" s="5">
        <f>ROUND('Рейтинговая таблица организаций'!K105*100/O105,0)</f>
        <v>100</v>
      </c>
      <c r="O105" s="5">
        <f>'Рейтинговая таблица организаций'!L105</f>
        <v>64</v>
      </c>
      <c r="P105" s="5">
        <f>'Рейтинговая таблица организаций'!U105</f>
        <v>5</v>
      </c>
      <c r="Q105" s="5">
        <f>'Рейтинговая таблица организаций'!X105</f>
        <v>64</v>
      </c>
      <c r="R105" s="5">
        <f>'Рейтинговая таблица организаций'!Y105</f>
        <v>64</v>
      </c>
      <c r="S105" s="5">
        <f>'Рейтинговая таблица организаций'!AD105</f>
        <v>2</v>
      </c>
      <c r="T105" s="5">
        <f>'Рейтинговая таблица организаций'!AE105</f>
        <v>3</v>
      </c>
      <c r="U105" s="5">
        <f>'Рейтинговая таблица организаций'!AF105</f>
        <v>16</v>
      </c>
      <c r="V105" s="5">
        <f>'Рейтинговая таблица организаций'!AG105</f>
        <v>16</v>
      </c>
      <c r="W105" s="5">
        <f>ROUND('Рейтинговая таблица организаций'!AL105*100/X105,0)</f>
        <v>100</v>
      </c>
      <c r="X105" s="5">
        <f>'Рейтинговая таблица организаций'!AM105</f>
        <v>64</v>
      </c>
      <c r="Y105" s="5">
        <f>ROUND('Рейтинговая таблица организаций'!AN105*100/Z105,0)</f>
        <v>100</v>
      </c>
      <c r="Z105" s="5">
        <f>'Рейтинговая таблица организаций'!AO105</f>
        <v>64</v>
      </c>
      <c r="AA105" s="5">
        <f>ROUND('Рейтинговая таблица организаций'!AP105*100/AB105,0)</f>
        <v>100</v>
      </c>
      <c r="AB105" s="5">
        <f>'Рейтинговая таблица организаций'!AQ105</f>
        <v>64</v>
      </c>
      <c r="AC105" s="5">
        <f>ROUND('Рейтинговая таблица организаций'!AV105*100/AD105,0)</f>
        <v>100</v>
      </c>
      <c r="AD105" s="5">
        <f>'Рейтинговая таблица организаций'!AW105</f>
        <v>64</v>
      </c>
      <c r="AE105" s="5">
        <f>ROUND('Рейтинговая таблица организаций'!AX105*100/AF105,0)</f>
        <v>100</v>
      </c>
      <c r="AF105" s="5">
        <f>'Рейтинговая таблица организаций'!AY105</f>
        <v>64</v>
      </c>
      <c r="AG105" s="5">
        <f>ROUND('Рейтинговая таблица организаций'!AZ105*100/AH105,0)</f>
        <v>100</v>
      </c>
      <c r="AH105" s="5">
        <f>'Рейтинговая таблица организаций'!BA105</f>
        <v>64</v>
      </c>
    </row>
    <row r="106" spans="1:34">
      <c r="A106" s="16">
        <f>'Рейтинговая таблица организаций'!A106</f>
        <v>103</v>
      </c>
      <c r="B106" s="16" t="str">
        <f>'бланки '!C108</f>
        <v>Муниципальное автономное общеобразовательное учреждение «Общеобразовательная школа № 5 г. Асино»</v>
      </c>
      <c r="C106" s="4">
        <f>'бланки '!E108+'бланки '!F108</f>
        <v>518</v>
      </c>
      <c r="D106" s="16">
        <f>'Рейтинговая таблица организаций'!C106</f>
        <v>208</v>
      </c>
      <c r="E106" s="8">
        <f t="shared" si="2"/>
        <v>0.40154440154440152</v>
      </c>
      <c r="F106" s="24">
        <f>анкеты!I104</f>
        <v>52</v>
      </c>
      <c r="G106" s="5">
        <f>ROUND('Рейтинговая таблица организаций'!D106*100/H106,0)</f>
        <v>100</v>
      </c>
      <c r="H106" s="5">
        <f>'Рейтинговая таблица организаций'!E106</f>
        <v>14</v>
      </c>
      <c r="I106" s="5">
        <f>ROUND('Рейтинговая таблица организаций'!F106*100/J106,0)</f>
        <v>100</v>
      </c>
      <c r="J106" s="5">
        <f>'Рейтинговая таблица организаций'!G106</f>
        <v>60</v>
      </c>
      <c r="K106" s="5">
        <f>'Рейтинговая таблица организаций'!H106</f>
        <v>4</v>
      </c>
      <c r="L106" s="5">
        <f>ROUND('Рейтинговая таблица организаций'!I106*100/M106,0)</f>
        <v>100</v>
      </c>
      <c r="M106" s="5">
        <f>'Рейтинговая таблица организаций'!J106</f>
        <v>208</v>
      </c>
      <c r="N106" s="5">
        <f>ROUND('Рейтинговая таблица организаций'!K106*100/O106,0)</f>
        <v>100</v>
      </c>
      <c r="O106" s="5">
        <f>'Рейтинговая таблица организаций'!L106</f>
        <v>208</v>
      </c>
      <c r="P106" s="5">
        <f>'Рейтинговая таблица организаций'!U106</f>
        <v>5</v>
      </c>
      <c r="Q106" s="5">
        <f>'Рейтинговая таблица организаций'!X106</f>
        <v>208</v>
      </c>
      <c r="R106" s="5">
        <f>'Рейтинговая таблица организаций'!Y106</f>
        <v>208</v>
      </c>
      <c r="S106" s="5">
        <f>'Рейтинговая таблица организаций'!AD106</f>
        <v>1</v>
      </c>
      <c r="T106" s="5">
        <f>'Рейтинговая таблица организаций'!AE106</f>
        <v>4</v>
      </c>
      <c r="U106" s="5">
        <f>'Рейтинговая таблица организаций'!AF106</f>
        <v>52</v>
      </c>
      <c r="V106" s="5">
        <f>'Рейтинговая таблица организаций'!AG106</f>
        <v>52</v>
      </c>
      <c r="W106" s="5">
        <f>ROUND('Рейтинговая таблица организаций'!AL106*100/X106,0)</f>
        <v>100</v>
      </c>
      <c r="X106" s="5">
        <f>'Рейтинговая таблица организаций'!AM106</f>
        <v>208</v>
      </c>
      <c r="Y106" s="5">
        <f>ROUND('Рейтинговая таблица организаций'!AN106*100/Z106,0)</f>
        <v>100</v>
      </c>
      <c r="Z106" s="5">
        <f>'Рейтинговая таблица организаций'!AO106</f>
        <v>208</v>
      </c>
      <c r="AA106" s="5">
        <f>ROUND('Рейтинговая таблица организаций'!AP106*100/AB106,0)</f>
        <v>100</v>
      </c>
      <c r="AB106" s="5">
        <f>'Рейтинговая таблица организаций'!AQ106</f>
        <v>208</v>
      </c>
      <c r="AC106" s="5">
        <f>ROUND('Рейтинговая таблица организаций'!AV106*100/AD106,0)</f>
        <v>100</v>
      </c>
      <c r="AD106" s="5">
        <f>'Рейтинговая таблица организаций'!AW106</f>
        <v>208</v>
      </c>
      <c r="AE106" s="5">
        <f>ROUND('Рейтинговая таблица организаций'!AX106*100/AF106,0)</f>
        <v>100</v>
      </c>
      <c r="AF106" s="5">
        <f>'Рейтинговая таблица организаций'!AY106</f>
        <v>208</v>
      </c>
      <c r="AG106" s="5">
        <f>ROUND('Рейтинговая таблица организаций'!AZ106*100/AH106,0)</f>
        <v>100</v>
      </c>
      <c r="AH106" s="5">
        <f>'Рейтинговая таблица организаций'!BA106</f>
        <v>208</v>
      </c>
    </row>
    <row r="107" spans="1:34">
      <c r="A107" s="16">
        <f>'Рейтинговая таблица организаций'!A107</f>
        <v>104</v>
      </c>
      <c r="B107" s="16" t="str">
        <f>'бланки '!C109</f>
        <v>Муниципальное автономное общеобразовательное учреждение - средняя общеобразовательная школа с. Новониколавки Асиновского района Томской области</v>
      </c>
      <c r="C107" s="4">
        <f>'бланки '!E109+'бланки '!F109</f>
        <v>160</v>
      </c>
      <c r="D107" s="16">
        <f>'Рейтинговая таблица организаций'!C107</f>
        <v>64</v>
      </c>
      <c r="E107" s="8">
        <f t="shared" si="2"/>
        <v>0.4</v>
      </c>
      <c r="F107" s="24">
        <f>анкеты!I105</f>
        <v>16</v>
      </c>
      <c r="G107" s="5">
        <f>ROUND('Рейтинговая таблица организаций'!D107*100/H107,0)</f>
        <v>100</v>
      </c>
      <c r="H107" s="5">
        <f>'Рейтинговая таблица организаций'!E107</f>
        <v>14</v>
      </c>
      <c r="I107" s="5">
        <f>ROUND('Рейтинговая таблица организаций'!F107*100/J107,0)</f>
        <v>100</v>
      </c>
      <c r="J107" s="5">
        <f>'Рейтинговая таблица организаций'!G107</f>
        <v>60</v>
      </c>
      <c r="K107" s="5">
        <f>'Рейтинговая таблица организаций'!H107</f>
        <v>4</v>
      </c>
      <c r="L107" s="5">
        <f>ROUND('Рейтинговая таблица организаций'!I107*100/M107,0)</f>
        <v>100</v>
      </c>
      <c r="M107" s="5">
        <f>'Рейтинговая таблица организаций'!J107</f>
        <v>64</v>
      </c>
      <c r="N107" s="5">
        <f>ROUND('Рейтинговая таблица организаций'!K107*100/O107,0)</f>
        <v>100</v>
      </c>
      <c r="O107" s="5">
        <f>'Рейтинговая таблица организаций'!L107</f>
        <v>64</v>
      </c>
      <c r="P107" s="5">
        <f>'Рейтинговая таблица организаций'!U107</f>
        <v>5</v>
      </c>
      <c r="Q107" s="5">
        <f>'Рейтинговая таблица организаций'!X107</f>
        <v>64</v>
      </c>
      <c r="R107" s="5">
        <f>'Рейтинговая таблица организаций'!Y107</f>
        <v>64</v>
      </c>
      <c r="S107" s="5">
        <f>'Рейтинговая таблица организаций'!AD107</f>
        <v>4</v>
      </c>
      <c r="T107" s="5">
        <f>'Рейтинговая таблица организаций'!AE107</f>
        <v>4</v>
      </c>
      <c r="U107" s="5">
        <f>'Рейтинговая таблица организаций'!AF107</f>
        <v>16</v>
      </c>
      <c r="V107" s="5">
        <f>'Рейтинговая таблица организаций'!AG107</f>
        <v>16</v>
      </c>
      <c r="W107" s="5">
        <f>ROUND('Рейтинговая таблица организаций'!AL107*100/X107,0)</f>
        <v>100</v>
      </c>
      <c r="X107" s="5">
        <f>'Рейтинговая таблица организаций'!AM107</f>
        <v>64</v>
      </c>
      <c r="Y107" s="5">
        <f>ROUND('Рейтинговая таблица организаций'!AN107*100/Z107,0)</f>
        <v>100</v>
      </c>
      <c r="Z107" s="5">
        <f>'Рейтинговая таблица организаций'!AO107</f>
        <v>64</v>
      </c>
      <c r="AA107" s="5">
        <f>ROUND('Рейтинговая таблица организаций'!AP107*100/AB107,0)</f>
        <v>100</v>
      </c>
      <c r="AB107" s="5">
        <f>'Рейтинговая таблица организаций'!AQ107</f>
        <v>64</v>
      </c>
      <c r="AC107" s="5">
        <f>ROUND('Рейтинговая таблица организаций'!AV107*100/AD107,0)</f>
        <v>100</v>
      </c>
      <c r="AD107" s="5">
        <f>'Рейтинговая таблица организаций'!AW107</f>
        <v>64</v>
      </c>
      <c r="AE107" s="5">
        <f>ROUND('Рейтинговая таблица организаций'!AX107*100/AF107,0)</f>
        <v>100</v>
      </c>
      <c r="AF107" s="5">
        <f>'Рейтинговая таблица организаций'!AY107</f>
        <v>64</v>
      </c>
      <c r="AG107" s="5">
        <f>ROUND('Рейтинговая таблица организаций'!AZ107*100/AH107,0)</f>
        <v>100</v>
      </c>
      <c r="AH107" s="5">
        <f>'Рейтинговая таблица организаций'!BA107</f>
        <v>64</v>
      </c>
    </row>
    <row r="108" spans="1:34">
      <c r="A108" s="16">
        <f>'Рейтинговая таблица организаций'!A108</f>
        <v>105</v>
      </c>
      <c r="B108" s="16" t="str">
        <f>'бланки '!C110</f>
        <v>Муниципальное автономное общеобразовательное учреждение средняя общеобразовательная школа № 1 г. Асино</v>
      </c>
      <c r="C108" s="4">
        <f>'бланки '!E110+'бланки '!F110</f>
        <v>1237</v>
      </c>
      <c r="D108" s="16">
        <f>'Рейтинговая таблица организаций'!C108</f>
        <v>495</v>
      </c>
      <c r="E108" s="8">
        <f t="shared" si="2"/>
        <v>0.40016168148746967</v>
      </c>
      <c r="F108" s="24">
        <f>анкеты!I106</f>
        <v>124</v>
      </c>
      <c r="G108" s="5">
        <f>ROUND('Рейтинговая таблица организаций'!D108*100/H108,0)</f>
        <v>100</v>
      </c>
      <c r="H108" s="5">
        <f>'Рейтинговая таблица организаций'!E108</f>
        <v>14</v>
      </c>
      <c r="I108" s="5">
        <f>ROUND('Рейтинговая таблица организаций'!F108*100/J108,0)</f>
        <v>100</v>
      </c>
      <c r="J108" s="5">
        <f>'Рейтинговая таблица организаций'!G108</f>
        <v>60</v>
      </c>
      <c r="K108" s="5">
        <f>'Рейтинговая таблица организаций'!H108</f>
        <v>4</v>
      </c>
      <c r="L108" s="5">
        <f>ROUND('Рейтинговая таблица организаций'!I108*100/M108,0)</f>
        <v>100</v>
      </c>
      <c r="M108" s="5">
        <f>'Рейтинговая таблица организаций'!J108</f>
        <v>495</v>
      </c>
      <c r="N108" s="5">
        <f>ROUND('Рейтинговая таблица организаций'!K108*100/O108,0)</f>
        <v>100</v>
      </c>
      <c r="O108" s="5">
        <f>'Рейтинговая таблица организаций'!L108</f>
        <v>495</v>
      </c>
      <c r="P108" s="5">
        <f>'Рейтинговая таблица организаций'!U108</f>
        <v>5</v>
      </c>
      <c r="Q108" s="5">
        <f>'Рейтинговая таблица организаций'!X108</f>
        <v>495</v>
      </c>
      <c r="R108" s="5">
        <f>'Рейтинговая таблица организаций'!Y108</f>
        <v>495</v>
      </c>
      <c r="S108" s="5">
        <f>'Рейтинговая таблица организаций'!AD108</f>
        <v>1</v>
      </c>
      <c r="T108" s="5">
        <f>'Рейтинговая таблица организаций'!AE108</f>
        <v>3</v>
      </c>
      <c r="U108" s="5">
        <f>'Рейтинговая таблица организаций'!AF108</f>
        <v>124</v>
      </c>
      <c r="V108" s="5">
        <f>'Рейтинговая таблица организаций'!AG108</f>
        <v>124</v>
      </c>
      <c r="W108" s="5">
        <f>ROUND('Рейтинговая таблица организаций'!AL108*100/X108,0)</f>
        <v>100</v>
      </c>
      <c r="X108" s="5">
        <f>'Рейтинговая таблица организаций'!AM108</f>
        <v>495</v>
      </c>
      <c r="Y108" s="5">
        <f>ROUND('Рейтинговая таблица организаций'!AN108*100/Z108,0)</f>
        <v>100</v>
      </c>
      <c r="Z108" s="5">
        <f>'Рейтинговая таблица организаций'!AO108</f>
        <v>495</v>
      </c>
      <c r="AA108" s="5">
        <f>ROUND('Рейтинговая таблица организаций'!AP108*100/AB108,0)</f>
        <v>100</v>
      </c>
      <c r="AB108" s="5">
        <f>'Рейтинговая таблица организаций'!AQ108</f>
        <v>495</v>
      </c>
      <c r="AC108" s="5">
        <f>ROUND('Рейтинговая таблица организаций'!AV108*100/AD108,0)</f>
        <v>100</v>
      </c>
      <c r="AD108" s="5">
        <f>'Рейтинговая таблица организаций'!AW108</f>
        <v>495</v>
      </c>
      <c r="AE108" s="5">
        <f>ROUND('Рейтинговая таблица организаций'!AX108*100/AF108,0)</f>
        <v>100</v>
      </c>
      <c r="AF108" s="5">
        <f>'Рейтинговая таблица организаций'!AY108</f>
        <v>495</v>
      </c>
      <c r="AG108" s="5">
        <f>ROUND('Рейтинговая таблица организаций'!AZ108*100/AH108,0)</f>
        <v>100</v>
      </c>
      <c r="AH108" s="5">
        <f>'Рейтинговая таблица организаций'!BA108</f>
        <v>495</v>
      </c>
    </row>
    <row r="109" spans="1:34">
      <c r="A109" s="16">
        <f>'Рейтинговая таблица организаций'!A109</f>
        <v>106</v>
      </c>
      <c r="B109" s="16" t="str">
        <f>'бланки '!C111</f>
        <v>Муниципальное автономное общеобразовательное учреждение гимназия № 2 г. Асино</v>
      </c>
      <c r="C109" s="4">
        <f>'бланки '!E111+'бланки '!F111</f>
        <v>1239</v>
      </c>
      <c r="D109" s="16">
        <f>'Рейтинговая таблица организаций'!C109</f>
        <v>496</v>
      </c>
      <c r="E109" s="8">
        <f t="shared" si="2"/>
        <v>0.40032284100080712</v>
      </c>
      <c r="F109" s="24">
        <f>анкеты!I107</f>
        <v>124</v>
      </c>
      <c r="G109" s="5">
        <f>ROUND('Рейтинговая таблица организаций'!D109*100/H109,0)</f>
        <v>100</v>
      </c>
      <c r="H109" s="5">
        <f>'Рейтинговая таблица организаций'!E109</f>
        <v>14</v>
      </c>
      <c r="I109" s="5">
        <f>ROUND('Рейтинговая таблица организаций'!F109*100/J109,0)</f>
        <v>100</v>
      </c>
      <c r="J109" s="5">
        <f>'Рейтинговая таблица организаций'!G109</f>
        <v>60</v>
      </c>
      <c r="K109" s="5">
        <f>'Рейтинговая таблица организаций'!H109</f>
        <v>4</v>
      </c>
      <c r="L109" s="5">
        <f>ROUND('Рейтинговая таблица организаций'!I109*100/M109,0)</f>
        <v>100</v>
      </c>
      <c r="M109" s="5">
        <f>'Рейтинговая таблица организаций'!J109</f>
        <v>496</v>
      </c>
      <c r="N109" s="5">
        <f>ROUND('Рейтинговая таблица организаций'!K109*100/O109,0)</f>
        <v>100</v>
      </c>
      <c r="O109" s="5">
        <f>'Рейтинговая таблица организаций'!L109</f>
        <v>496</v>
      </c>
      <c r="P109" s="5">
        <f>'Рейтинговая таблица организаций'!U109</f>
        <v>5</v>
      </c>
      <c r="Q109" s="5">
        <f>'Рейтинговая таблица организаций'!X109</f>
        <v>496</v>
      </c>
      <c r="R109" s="5">
        <f>'Рейтинговая таблица организаций'!Y109</f>
        <v>496</v>
      </c>
      <c r="S109" s="5">
        <f>'Рейтинговая таблица организаций'!AD109</f>
        <v>3</v>
      </c>
      <c r="T109" s="5">
        <f>'Рейтинговая таблица организаций'!AE109</f>
        <v>4</v>
      </c>
      <c r="U109" s="5">
        <f>'Рейтинговая таблица организаций'!AF109</f>
        <v>124</v>
      </c>
      <c r="V109" s="5">
        <f>'Рейтинговая таблица организаций'!AG109</f>
        <v>124</v>
      </c>
      <c r="W109" s="5">
        <f>ROUND('Рейтинговая таблица организаций'!AL109*100/X109,0)</f>
        <v>100</v>
      </c>
      <c r="X109" s="5">
        <f>'Рейтинговая таблица организаций'!AM109</f>
        <v>496</v>
      </c>
      <c r="Y109" s="5">
        <f>ROUND('Рейтинговая таблица организаций'!AN109*100/Z109,0)</f>
        <v>100</v>
      </c>
      <c r="Z109" s="5">
        <f>'Рейтинговая таблица организаций'!AO109</f>
        <v>496</v>
      </c>
      <c r="AA109" s="5">
        <f>ROUND('Рейтинговая таблица организаций'!AP109*100/AB109,0)</f>
        <v>100</v>
      </c>
      <c r="AB109" s="5">
        <f>'Рейтинговая таблица организаций'!AQ109</f>
        <v>496</v>
      </c>
      <c r="AC109" s="5">
        <f>ROUND('Рейтинговая таблица организаций'!AV109*100/AD109,0)</f>
        <v>100</v>
      </c>
      <c r="AD109" s="5">
        <f>'Рейтинговая таблица организаций'!AW109</f>
        <v>496</v>
      </c>
      <c r="AE109" s="5">
        <f>ROUND('Рейтинговая таблица организаций'!AX109*100/AF109,0)</f>
        <v>100</v>
      </c>
      <c r="AF109" s="5">
        <f>'Рейтинговая таблица организаций'!AY109</f>
        <v>496</v>
      </c>
      <c r="AG109" s="5">
        <f>ROUND('Рейтинговая таблица организаций'!AZ109*100/AH109,0)</f>
        <v>100</v>
      </c>
      <c r="AH109" s="5">
        <f>'Рейтинговая таблица организаций'!BA109</f>
        <v>496</v>
      </c>
    </row>
    <row r="110" spans="1:34">
      <c r="A110" s="16">
        <f>'Рейтинговая таблица организаций'!A110</f>
        <v>107</v>
      </c>
      <c r="B110" s="16" t="str">
        <f>'бланки '!C112</f>
        <v>Муниципальное автономное общеобразовательное учреждение - средняя общеобразовательная школа с. Ягодного Асиновского района Томской области</v>
      </c>
      <c r="C110" s="4">
        <f>'бланки '!E112+'бланки '!F112</f>
        <v>188</v>
      </c>
      <c r="D110" s="16">
        <f>'Рейтинговая таблица организаций'!C110</f>
        <v>76</v>
      </c>
      <c r="E110" s="8">
        <f t="shared" si="2"/>
        <v>0.40425531914893614</v>
      </c>
      <c r="F110" s="24">
        <f>анкеты!I108</f>
        <v>19</v>
      </c>
      <c r="G110" s="5">
        <f>ROUND('Рейтинговая таблица организаций'!D110*100/H110,0)</f>
        <v>100</v>
      </c>
      <c r="H110" s="5">
        <f>'Рейтинговая таблица организаций'!E110</f>
        <v>14</v>
      </c>
      <c r="I110" s="5">
        <f>ROUND('Рейтинговая таблица организаций'!F110*100/J110,0)</f>
        <v>100</v>
      </c>
      <c r="J110" s="5">
        <f>'Рейтинговая таблица организаций'!G110</f>
        <v>60</v>
      </c>
      <c r="K110" s="5">
        <f>'Рейтинговая таблица организаций'!H110</f>
        <v>4</v>
      </c>
      <c r="L110" s="5">
        <f>ROUND('Рейтинговая таблица организаций'!I110*100/M110,0)</f>
        <v>100</v>
      </c>
      <c r="M110" s="5">
        <f>'Рейтинговая таблица организаций'!J110</f>
        <v>76</v>
      </c>
      <c r="N110" s="5">
        <f>ROUND('Рейтинговая таблица организаций'!K110*100/O110,0)</f>
        <v>100</v>
      </c>
      <c r="O110" s="5">
        <f>'Рейтинговая таблица организаций'!L110</f>
        <v>76</v>
      </c>
      <c r="P110" s="5">
        <f>'Рейтинговая таблица организаций'!U110</f>
        <v>5</v>
      </c>
      <c r="Q110" s="5">
        <f>'Рейтинговая таблица организаций'!X110</f>
        <v>76</v>
      </c>
      <c r="R110" s="5">
        <f>'Рейтинговая таблица организаций'!Y110</f>
        <v>76</v>
      </c>
      <c r="S110" s="5">
        <f>'Рейтинговая таблица организаций'!AD110</f>
        <v>5</v>
      </c>
      <c r="T110" s="5">
        <f>'Рейтинговая таблица организаций'!AE110</f>
        <v>4</v>
      </c>
      <c r="U110" s="5">
        <f>'Рейтинговая таблица организаций'!AF110</f>
        <v>19</v>
      </c>
      <c r="V110" s="5">
        <f>'Рейтинговая таблица организаций'!AG110</f>
        <v>19</v>
      </c>
      <c r="W110" s="5">
        <f>ROUND('Рейтинговая таблица организаций'!AL110*100/X110,0)</f>
        <v>100</v>
      </c>
      <c r="X110" s="5">
        <f>'Рейтинговая таблица организаций'!AM110</f>
        <v>76</v>
      </c>
      <c r="Y110" s="5">
        <f>ROUND('Рейтинговая таблица организаций'!AN110*100/Z110,0)</f>
        <v>100</v>
      </c>
      <c r="Z110" s="5">
        <f>'Рейтинговая таблица организаций'!AO110</f>
        <v>76</v>
      </c>
      <c r="AA110" s="5">
        <f>ROUND('Рейтинговая таблица организаций'!AP110*100/AB110,0)</f>
        <v>100</v>
      </c>
      <c r="AB110" s="5">
        <f>'Рейтинговая таблица организаций'!AQ110</f>
        <v>76</v>
      </c>
      <c r="AC110" s="5">
        <f>ROUND('Рейтинговая таблица организаций'!AV110*100/AD110,0)</f>
        <v>100</v>
      </c>
      <c r="AD110" s="5">
        <f>'Рейтинговая таблица организаций'!AW110</f>
        <v>76</v>
      </c>
      <c r="AE110" s="5">
        <f>ROUND('Рейтинговая таблица организаций'!AX110*100/AF110,0)</f>
        <v>100</v>
      </c>
      <c r="AF110" s="5">
        <f>'Рейтинговая таблица организаций'!AY110</f>
        <v>76</v>
      </c>
      <c r="AG110" s="5">
        <f>ROUND('Рейтинговая таблица организаций'!AZ110*100/AH110,0)</f>
        <v>100</v>
      </c>
      <c r="AH110" s="5">
        <f>'Рейтинговая таблица организаций'!BA110</f>
        <v>76</v>
      </c>
    </row>
    <row r="111" spans="1:34">
      <c r="A111" s="16">
        <f>'Рейтинговая таблица организаций'!A111</f>
        <v>108</v>
      </c>
      <c r="B111" s="16" t="str">
        <f>'бланки '!C113</f>
        <v>Муниципальное автономное общеобразовательное учреждение средняя общеобразовательная школа № 4 г. Асино</v>
      </c>
      <c r="C111" s="4">
        <f>'бланки '!E113+'бланки '!F113</f>
        <v>1327</v>
      </c>
      <c r="D111" s="16">
        <f>'Рейтинговая таблица организаций'!C111</f>
        <v>531</v>
      </c>
      <c r="E111" s="8">
        <f t="shared" si="2"/>
        <v>0.40015071590052753</v>
      </c>
      <c r="F111" s="24">
        <f>анкеты!I109</f>
        <v>133</v>
      </c>
      <c r="G111" s="5">
        <f>ROUND('Рейтинговая таблица организаций'!D111*100/H111,0)</f>
        <v>100</v>
      </c>
      <c r="H111" s="5">
        <f>'Рейтинговая таблица организаций'!E111</f>
        <v>14</v>
      </c>
      <c r="I111" s="5">
        <f>ROUND('Рейтинговая таблица организаций'!F111*100/J111,0)</f>
        <v>100</v>
      </c>
      <c r="J111" s="5">
        <f>'Рейтинговая таблица организаций'!G111</f>
        <v>60</v>
      </c>
      <c r="K111" s="5">
        <f>'Рейтинговая таблица организаций'!H111</f>
        <v>4</v>
      </c>
      <c r="L111" s="5">
        <f>ROUND('Рейтинговая таблица организаций'!I111*100/M111,0)</f>
        <v>100</v>
      </c>
      <c r="M111" s="5">
        <f>'Рейтинговая таблица организаций'!J111</f>
        <v>531</v>
      </c>
      <c r="N111" s="5">
        <f>ROUND('Рейтинговая таблица организаций'!K111*100/O111,0)</f>
        <v>100</v>
      </c>
      <c r="O111" s="5">
        <f>'Рейтинговая таблица организаций'!L111</f>
        <v>531</v>
      </c>
      <c r="P111" s="5">
        <f>'Рейтинговая таблица организаций'!U111</f>
        <v>5</v>
      </c>
      <c r="Q111" s="5">
        <f>'Рейтинговая таблица организаций'!X111</f>
        <v>531</v>
      </c>
      <c r="R111" s="5">
        <f>'Рейтинговая таблица организаций'!Y111</f>
        <v>531</v>
      </c>
      <c r="S111" s="5">
        <f>'Рейтинговая таблица организаций'!AD111</f>
        <v>5</v>
      </c>
      <c r="T111" s="5">
        <f>'Рейтинговая таблица организаций'!AE111</f>
        <v>5</v>
      </c>
      <c r="U111" s="5">
        <f>'Рейтинговая таблица организаций'!AF111</f>
        <v>133</v>
      </c>
      <c r="V111" s="5">
        <f>'Рейтинговая таблица организаций'!AG111</f>
        <v>133</v>
      </c>
      <c r="W111" s="5">
        <f>ROUND('Рейтинговая таблица организаций'!AL111*100/X111,0)</f>
        <v>100</v>
      </c>
      <c r="X111" s="5">
        <f>'Рейтинговая таблица организаций'!AM111</f>
        <v>531</v>
      </c>
      <c r="Y111" s="5">
        <f>ROUND('Рейтинговая таблица организаций'!AN111*100/Z111,0)</f>
        <v>100</v>
      </c>
      <c r="Z111" s="5">
        <f>'Рейтинговая таблица организаций'!AO111</f>
        <v>531</v>
      </c>
      <c r="AA111" s="5">
        <f>ROUND('Рейтинговая таблица организаций'!AP111*100/AB111,0)</f>
        <v>100</v>
      </c>
      <c r="AB111" s="5">
        <f>'Рейтинговая таблица организаций'!AQ111</f>
        <v>531</v>
      </c>
      <c r="AC111" s="5">
        <f>ROUND('Рейтинговая таблица организаций'!AV111*100/AD111,0)</f>
        <v>100</v>
      </c>
      <c r="AD111" s="5">
        <f>'Рейтинговая таблица организаций'!AW111</f>
        <v>531</v>
      </c>
      <c r="AE111" s="5">
        <f>ROUND('Рейтинговая таблица организаций'!AX111*100/AF111,0)</f>
        <v>100</v>
      </c>
      <c r="AF111" s="5">
        <f>'Рейтинговая таблица организаций'!AY111</f>
        <v>531</v>
      </c>
      <c r="AG111" s="5">
        <f>ROUND('Рейтинговая таблица организаций'!AZ111*100/AH111,0)</f>
        <v>100</v>
      </c>
      <c r="AH111" s="5">
        <f>'Рейтинговая таблица организаций'!BA111</f>
        <v>531</v>
      </c>
    </row>
    <row r="112" spans="1:34">
      <c r="A112" s="16">
        <f>'Рейтинговая таблица организаций'!A112</f>
        <v>109</v>
      </c>
      <c r="B112" s="16" t="str">
        <f>'бланки '!C114</f>
        <v>Муниципальное казённое общеобразовательное учреждение "Вавиловская средняя общеобразовательная школа"</v>
      </c>
      <c r="C112" s="4">
        <f>'бланки '!E114+'бланки '!F114</f>
        <v>150</v>
      </c>
      <c r="D112" s="16">
        <f>'Рейтинговая таблица организаций'!C112</f>
        <v>60</v>
      </c>
      <c r="E112" s="8">
        <f t="shared" si="2"/>
        <v>0.4</v>
      </c>
      <c r="F112" s="24">
        <f>анкеты!I110</f>
        <v>15</v>
      </c>
      <c r="G112" s="5">
        <f>ROUND('Рейтинговая таблица организаций'!D112*100/H112,0)</f>
        <v>100</v>
      </c>
      <c r="H112" s="5">
        <f>'Рейтинговая таблица организаций'!E112</f>
        <v>14</v>
      </c>
      <c r="I112" s="5">
        <f>ROUND('Рейтинговая таблица организаций'!F112*100/J112,0)</f>
        <v>100</v>
      </c>
      <c r="J112" s="5">
        <f>'Рейтинговая таблица организаций'!G112</f>
        <v>60</v>
      </c>
      <c r="K112" s="5">
        <f>'Рейтинговая таблица организаций'!H112</f>
        <v>4</v>
      </c>
      <c r="L112" s="5">
        <f>ROUND('Рейтинговая таблица организаций'!I112*100/M112,0)</f>
        <v>100</v>
      </c>
      <c r="M112" s="5">
        <f>'Рейтинговая таблица организаций'!J112</f>
        <v>60</v>
      </c>
      <c r="N112" s="5">
        <f>ROUND('Рейтинговая таблица организаций'!K112*100/O112,0)</f>
        <v>100</v>
      </c>
      <c r="O112" s="5">
        <f>'Рейтинговая таблица организаций'!L112</f>
        <v>60</v>
      </c>
      <c r="P112" s="5">
        <f>'Рейтинговая таблица организаций'!U112</f>
        <v>5</v>
      </c>
      <c r="Q112" s="5">
        <f>'Рейтинговая таблица организаций'!X112</f>
        <v>60</v>
      </c>
      <c r="R112" s="5">
        <f>'Рейтинговая таблица организаций'!Y112</f>
        <v>60</v>
      </c>
      <c r="S112" s="5">
        <f>'Рейтинговая таблица организаций'!AD112</f>
        <v>0</v>
      </c>
      <c r="T112" s="5">
        <f>'Рейтинговая таблица организаций'!AE112</f>
        <v>5</v>
      </c>
      <c r="U112" s="5">
        <f>'Рейтинговая таблица организаций'!AF112</f>
        <v>15</v>
      </c>
      <c r="V112" s="5">
        <f>'Рейтинговая таблица организаций'!AG112</f>
        <v>15</v>
      </c>
      <c r="W112" s="5">
        <f>ROUND('Рейтинговая таблица организаций'!AL112*100/X112,0)</f>
        <v>100</v>
      </c>
      <c r="X112" s="5">
        <f>'Рейтинговая таблица организаций'!AM112</f>
        <v>60</v>
      </c>
      <c r="Y112" s="5">
        <f>ROUND('Рейтинговая таблица организаций'!AN112*100/Z112,0)</f>
        <v>100</v>
      </c>
      <c r="Z112" s="5">
        <f>'Рейтинговая таблица организаций'!AO112</f>
        <v>60</v>
      </c>
      <c r="AA112" s="5">
        <f>ROUND('Рейтинговая таблица организаций'!AP112*100/AB112,0)</f>
        <v>100</v>
      </c>
      <c r="AB112" s="5">
        <f>'Рейтинговая таблица организаций'!AQ112</f>
        <v>60</v>
      </c>
      <c r="AC112" s="5">
        <f>ROUND('Рейтинговая таблица организаций'!AV112*100/AD112,0)</f>
        <v>100</v>
      </c>
      <c r="AD112" s="5">
        <f>'Рейтинговая таблица организаций'!AW112</f>
        <v>60</v>
      </c>
      <c r="AE112" s="5">
        <f>ROUND('Рейтинговая таблица организаций'!AX112*100/AF112,0)</f>
        <v>100</v>
      </c>
      <c r="AF112" s="5">
        <f>'Рейтинговая таблица организаций'!AY112</f>
        <v>60</v>
      </c>
      <c r="AG112" s="5">
        <f>ROUND('Рейтинговая таблица организаций'!AZ112*100/AH112,0)</f>
        <v>100</v>
      </c>
      <c r="AH112" s="5">
        <f>'Рейтинговая таблица организаций'!BA112</f>
        <v>60</v>
      </c>
    </row>
    <row r="113" spans="1:34">
      <c r="A113" s="16">
        <f>'Рейтинговая таблица организаций'!A113</f>
        <v>110</v>
      </c>
      <c r="B113" s="16" t="str">
        <f>'бланки '!C115</f>
        <v>Муниципальное бюджетное общеобразовательное учреждение "Парбигская средняя общеобразовательная школа имени Михаила Тимофеевича Калашникова"</v>
      </c>
      <c r="C113" s="4">
        <f>'бланки '!E115+'бланки '!F115</f>
        <v>236</v>
      </c>
      <c r="D113" s="16">
        <f>'Рейтинговая таблица организаций'!C113</f>
        <v>95</v>
      </c>
      <c r="E113" s="8">
        <f t="shared" si="2"/>
        <v>0.40254237288135591</v>
      </c>
      <c r="F113" s="24">
        <f>анкеты!I111</f>
        <v>24</v>
      </c>
      <c r="G113" s="5">
        <f>ROUND('Рейтинговая таблица организаций'!D113*100/H113,0)</f>
        <v>100</v>
      </c>
      <c r="H113" s="5">
        <f>'Рейтинговая таблица организаций'!E113</f>
        <v>14</v>
      </c>
      <c r="I113" s="5">
        <f>ROUND('Рейтинговая таблица организаций'!F113*100/J113,0)</f>
        <v>100</v>
      </c>
      <c r="J113" s="5">
        <f>'Рейтинговая таблица организаций'!G113</f>
        <v>60</v>
      </c>
      <c r="K113" s="5">
        <f>'Рейтинговая таблица организаций'!H113</f>
        <v>4</v>
      </c>
      <c r="L113" s="5">
        <f>ROUND('Рейтинговая таблица организаций'!I113*100/M113,0)</f>
        <v>100</v>
      </c>
      <c r="M113" s="5">
        <f>'Рейтинговая таблица организаций'!J113</f>
        <v>95</v>
      </c>
      <c r="N113" s="5">
        <f>ROUND('Рейтинговая таблица организаций'!K113*100/O113,0)</f>
        <v>100</v>
      </c>
      <c r="O113" s="5">
        <f>'Рейтинговая таблица организаций'!L113</f>
        <v>95</v>
      </c>
      <c r="P113" s="5">
        <f>'Рейтинговая таблица организаций'!U113</f>
        <v>5</v>
      </c>
      <c r="Q113" s="5">
        <f>'Рейтинговая таблица организаций'!X113</f>
        <v>95</v>
      </c>
      <c r="R113" s="5">
        <f>'Рейтинговая таблица организаций'!Y113</f>
        <v>95</v>
      </c>
      <c r="S113" s="5">
        <f>'Рейтинговая таблица организаций'!AD113</f>
        <v>2</v>
      </c>
      <c r="T113" s="5">
        <f>'Рейтинговая таблица организаций'!AE113</f>
        <v>3</v>
      </c>
      <c r="U113" s="5">
        <f>'Рейтинговая таблица организаций'!AF113</f>
        <v>24</v>
      </c>
      <c r="V113" s="5">
        <f>'Рейтинговая таблица организаций'!AG113</f>
        <v>24</v>
      </c>
      <c r="W113" s="5">
        <f>ROUND('Рейтинговая таблица организаций'!AL113*100/X113,0)</f>
        <v>100</v>
      </c>
      <c r="X113" s="5">
        <f>'Рейтинговая таблица организаций'!AM113</f>
        <v>95</v>
      </c>
      <c r="Y113" s="5">
        <f>ROUND('Рейтинговая таблица организаций'!AN113*100/Z113,0)</f>
        <v>100</v>
      </c>
      <c r="Z113" s="5">
        <f>'Рейтинговая таблица организаций'!AO113</f>
        <v>95</v>
      </c>
      <c r="AA113" s="5">
        <f>ROUND('Рейтинговая таблица организаций'!AP113*100/AB113,0)</f>
        <v>100</v>
      </c>
      <c r="AB113" s="5">
        <f>'Рейтинговая таблица организаций'!AQ113</f>
        <v>95</v>
      </c>
      <c r="AC113" s="5">
        <f>ROUND('Рейтинговая таблица организаций'!AV113*100/AD113,0)</f>
        <v>100</v>
      </c>
      <c r="AD113" s="5">
        <f>'Рейтинговая таблица организаций'!AW113</f>
        <v>95</v>
      </c>
      <c r="AE113" s="5">
        <f>ROUND('Рейтинговая таблица организаций'!AX113*100/AF113,0)</f>
        <v>100</v>
      </c>
      <c r="AF113" s="5">
        <f>'Рейтинговая таблица организаций'!AY113</f>
        <v>95</v>
      </c>
      <c r="AG113" s="5">
        <f>ROUND('Рейтинговая таблица организаций'!AZ113*100/AH113,0)</f>
        <v>100</v>
      </c>
      <c r="AH113" s="5">
        <f>'Рейтинговая таблица организаций'!BA113</f>
        <v>95</v>
      </c>
    </row>
    <row r="114" spans="1:34">
      <c r="A114" s="16">
        <f>'Рейтинговая таблица организаций'!A114</f>
        <v>111</v>
      </c>
      <c r="B114" s="16" t="str">
        <f>'бланки '!C116</f>
        <v>Муниципальное казённое общеобразовательное учреждение "Плотниковская средняя общеобразовательная школа"</v>
      </c>
      <c r="C114" s="4">
        <f>'бланки '!E116+'бланки '!F116</f>
        <v>93</v>
      </c>
      <c r="D114" s="16">
        <f>'Рейтинговая таблица организаций'!C114</f>
        <v>38</v>
      </c>
      <c r="E114" s="8">
        <f t="shared" si="2"/>
        <v>0.40860215053763443</v>
      </c>
      <c r="F114" s="24">
        <f>анкеты!I112</f>
        <v>10</v>
      </c>
      <c r="G114" s="5">
        <f>ROUND('Рейтинговая таблица организаций'!D114*100/H114,0)</f>
        <v>100</v>
      </c>
      <c r="H114" s="5">
        <f>'Рейтинговая таблица организаций'!E114</f>
        <v>14</v>
      </c>
      <c r="I114" s="5">
        <f>ROUND('Рейтинговая таблица организаций'!F114*100/J114,0)</f>
        <v>100</v>
      </c>
      <c r="J114" s="5">
        <f>'Рейтинговая таблица организаций'!G114</f>
        <v>60</v>
      </c>
      <c r="K114" s="5">
        <f>'Рейтинговая таблица организаций'!H114</f>
        <v>4</v>
      </c>
      <c r="L114" s="5">
        <f>ROUND('Рейтинговая таблица организаций'!I114*100/M114,0)</f>
        <v>100</v>
      </c>
      <c r="M114" s="5">
        <f>'Рейтинговая таблица организаций'!J114</f>
        <v>38</v>
      </c>
      <c r="N114" s="5">
        <f>ROUND('Рейтинговая таблица организаций'!K114*100/O114,0)</f>
        <v>100</v>
      </c>
      <c r="O114" s="5">
        <f>'Рейтинговая таблица организаций'!L114</f>
        <v>38</v>
      </c>
      <c r="P114" s="5">
        <f>'Рейтинговая таблица организаций'!U114</f>
        <v>5</v>
      </c>
      <c r="Q114" s="5">
        <f>'Рейтинговая таблица организаций'!X114</f>
        <v>38</v>
      </c>
      <c r="R114" s="5">
        <f>'Рейтинговая таблица организаций'!Y114</f>
        <v>38</v>
      </c>
      <c r="S114" s="5">
        <f>'Рейтинговая таблица организаций'!AD114</f>
        <v>0</v>
      </c>
      <c r="T114" s="5">
        <f>'Рейтинговая таблица организаций'!AE114</f>
        <v>5</v>
      </c>
      <c r="U114" s="5">
        <f>'Рейтинговая таблица организаций'!AF114</f>
        <v>10</v>
      </c>
      <c r="V114" s="5">
        <f>'Рейтинговая таблица организаций'!AG114</f>
        <v>10</v>
      </c>
      <c r="W114" s="5">
        <f>ROUND('Рейтинговая таблица организаций'!AL114*100/X114,0)</f>
        <v>100</v>
      </c>
      <c r="X114" s="5">
        <f>'Рейтинговая таблица организаций'!AM114</f>
        <v>38</v>
      </c>
      <c r="Y114" s="5">
        <f>ROUND('Рейтинговая таблица организаций'!AN114*100/Z114,0)</f>
        <v>100</v>
      </c>
      <c r="Z114" s="5">
        <f>'Рейтинговая таблица организаций'!AO114</f>
        <v>38</v>
      </c>
      <c r="AA114" s="5">
        <f>ROUND('Рейтинговая таблица организаций'!AP114*100/AB114,0)</f>
        <v>100</v>
      </c>
      <c r="AB114" s="5">
        <f>'Рейтинговая таблица организаций'!AQ114</f>
        <v>38</v>
      </c>
      <c r="AC114" s="5">
        <f>ROUND('Рейтинговая таблица организаций'!AV114*100/AD114,0)</f>
        <v>100</v>
      </c>
      <c r="AD114" s="5">
        <f>'Рейтинговая таблица организаций'!AW114</f>
        <v>38</v>
      </c>
      <c r="AE114" s="5">
        <f>ROUND('Рейтинговая таблица организаций'!AX114*100/AF114,0)</f>
        <v>100</v>
      </c>
      <c r="AF114" s="5">
        <f>'Рейтинговая таблица организаций'!AY114</f>
        <v>38</v>
      </c>
      <c r="AG114" s="5">
        <f>ROUND('Рейтинговая таблица организаций'!AZ114*100/AH114,0)</f>
        <v>100</v>
      </c>
      <c r="AH114" s="5">
        <f>'Рейтинговая таблица организаций'!BA114</f>
        <v>38</v>
      </c>
    </row>
    <row r="115" spans="1:34">
      <c r="A115" s="16">
        <f>'Рейтинговая таблица организаций'!A115</f>
        <v>112</v>
      </c>
      <c r="B115" s="16" t="str">
        <f>'бланки '!C117</f>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C115" s="4">
        <f>'бланки '!E117+'бланки '!F117</f>
        <v>63</v>
      </c>
      <c r="D115" s="16">
        <f>'Рейтинговая таблица организаций'!C115</f>
        <v>26</v>
      </c>
      <c r="E115" s="8">
        <f t="shared" si="2"/>
        <v>0.41269841269841268</v>
      </c>
      <c r="F115" s="24">
        <f>анкеты!I113</f>
        <v>7</v>
      </c>
      <c r="G115" s="5">
        <f>ROUND('Рейтинговая таблица организаций'!D115*100/H115,0)</f>
        <v>100</v>
      </c>
      <c r="H115" s="5">
        <f>'Рейтинговая таблица организаций'!E115</f>
        <v>14</v>
      </c>
      <c r="I115" s="5">
        <f>ROUND('Рейтинговая таблица организаций'!F115*100/J115,0)</f>
        <v>100</v>
      </c>
      <c r="J115" s="5">
        <f>'Рейтинговая таблица организаций'!G115</f>
        <v>60</v>
      </c>
      <c r="K115" s="5">
        <f>'Рейтинговая таблица организаций'!H115</f>
        <v>4</v>
      </c>
      <c r="L115" s="5">
        <f>ROUND('Рейтинговая таблица организаций'!I115*100/M115,0)</f>
        <v>100</v>
      </c>
      <c r="M115" s="5">
        <f>'Рейтинговая таблица организаций'!J115</f>
        <v>26</v>
      </c>
      <c r="N115" s="5">
        <f>ROUND('Рейтинговая таблица организаций'!K115*100/O115,0)</f>
        <v>100</v>
      </c>
      <c r="O115" s="5">
        <f>'Рейтинговая таблица организаций'!L115</f>
        <v>26</v>
      </c>
      <c r="P115" s="5">
        <f>'Рейтинговая таблица организаций'!U115</f>
        <v>5</v>
      </c>
      <c r="Q115" s="5">
        <f>'Рейтинговая таблица организаций'!X115</f>
        <v>26</v>
      </c>
      <c r="R115" s="5">
        <f>'Рейтинговая таблица организаций'!Y115</f>
        <v>26</v>
      </c>
      <c r="S115" s="5">
        <f>'Рейтинговая таблица организаций'!AD115</f>
        <v>4</v>
      </c>
      <c r="T115" s="5">
        <f>'Рейтинговая таблица организаций'!AE115</f>
        <v>5</v>
      </c>
      <c r="U115" s="5">
        <f>'Рейтинговая таблица организаций'!AF115</f>
        <v>7</v>
      </c>
      <c r="V115" s="5">
        <f>'Рейтинговая таблица организаций'!AG115</f>
        <v>7</v>
      </c>
      <c r="W115" s="5">
        <f>ROUND('Рейтинговая таблица организаций'!AL115*100/X115,0)</f>
        <v>100</v>
      </c>
      <c r="X115" s="5">
        <f>'Рейтинговая таблица организаций'!AM115</f>
        <v>26</v>
      </c>
      <c r="Y115" s="5">
        <f>ROUND('Рейтинговая таблица организаций'!AN115*100/Z115,0)</f>
        <v>100</v>
      </c>
      <c r="Z115" s="5">
        <f>'Рейтинговая таблица организаций'!AO115</f>
        <v>26</v>
      </c>
      <c r="AA115" s="5">
        <f>ROUND('Рейтинговая таблица организаций'!AP115*100/AB115,0)</f>
        <v>100</v>
      </c>
      <c r="AB115" s="5">
        <f>'Рейтинговая таблица организаций'!AQ115</f>
        <v>26</v>
      </c>
      <c r="AC115" s="5">
        <f>ROUND('Рейтинговая таблица организаций'!AV115*100/AD115,0)</f>
        <v>100</v>
      </c>
      <c r="AD115" s="5">
        <f>'Рейтинговая таблица организаций'!AW115</f>
        <v>26</v>
      </c>
      <c r="AE115" s="5">
        <f>ROUND('Рейтинговая таблица организаций'!AX115*100/AF115,0)</f>
        <v>100</v>
      </c>
      <c r="AF115" s="5">
        <f>'Рейтинговая таблица организаций'!AY115</f>
        <v>26</v>
      </c>
      <c r="AG115" s="5">
        <f>ROUND('Рейтинговая таблица организаций'!AZ115*100/AH115,0)</f>
        <v>100</v>
      </c>
      <c r="AH115" s="5">
        <f>'Рейтинговая таблица организаций'!BA115</f>
        <v>26</v>
      </c>
    </row>
    <row r="116" spans="1:34">
      <c r="A116" s="16">
        <f>'Рейтинговая таблица организаций'!A116</f>
        <v>113</v>
      </c>
      <c r="B116" s="16" t="str">
        <f>'бланки '!C118</f>
        <v>Муниципальное бюджетное общеобразовательное учреждение "Бакчарская средняя общеобразовательная школа"</v>
      </c>
      <c r="C116" s="4">
        <f>'бланки '!E118+'бланки '!F118</f>
        <v>1109</v>
      </c>
      <c r="D116" s="16">
        <f>'Рейтинговая таблица организаций'!C116</f>
        <v>444</v>
      </c>
      <c r="E116" s="8">
        <f t="shared" si="2"/>
        <v>0.40036068530207392</v>
      </c>
      <c r="F116" s="24">
        <f>анкеты!I114</f>
        <v>111</v>
      </c>
      <c r="G116" s="5">
        <f>ROUND('Рейтинговая таблица организаций'!D116*100/H116,0)</f>
        <v>100</v>
      </c>
      <c r="H116" s="5">
        <f>'Рейтинговая таблица организаций'!E116</f>
        <v>14</v>
      </c>
      <c r="I116" s="5">
        <f>ROUND('Рейтинговая таблица организаций'!F116*100/J116,0)</f>
        <v>100</v>
      </c>
      <c r="J116" s="5">
        <f>'Рейтинговая таблица организаций'!G116</f>
        <v>60</v>
      </c>
      <c r="K116" s="5">
        <f>'Рейтинговая таблица организаций'!H116</f>
        <v>4</v>
      </c>
      <c r="L116" s="5">
        <f>ROUND('Рейтинговая таблица организаций'!I116*100/M116,0)</f>
        <v>100</v>
      </c>
      <c r="M116" s="5">
        <f>'Рейтинговая таблица организаций'!J116</f>
        <v>444</v>
      </c>
      <c r="N116" s="5">
        <f>ROUND('Рейтинговая таблица организаций'!K116*100/O116,0)</f>
        <v>100</v>
      </c>
      <c r="O116" s="5">
        <f>'Рейтинговая таблица организаций'!L116</f>
        <v>444</v>
      </c>
      <c r="P116" s="5">
        <f>'Рейтинговая таблица организаций'!U116</f>
        <v>5</v>
      </c>
      <c r="Q116" s="5">
        <f>'Рейтинговая таблица организаций'!X116</f>
        <v>444</v>
      </c>
      <c r="R116" s="5">
        <f>'Рейтинговая таблица организаций'!Y116</f>
        <v>444</v>
      </c>
      <c r="S116" s="5">
        <f>'Рейтинговая таблица организаций'!AD116</f>
        <v>3</v>
      </c>
      <c r="T116" s="5">
        <f>'Рейтинговая таблица организаций'!AE116</f>
        <v>3</v>
      </c>
      <c r="U116" s="5">
        <f>'Рейтинговая таблица организаций'!AF116</f>
        <v>111</v>
      </c>
      <c r="V116" s="5">
        <f>'Рейтинговая таблица организаций'!AG116</f>
        <v>111</v>
      </c>
      <c r="W116" s="5">
        <f>ROUND('Рейтинговая таблица организаций'!AL116*100/X116,0)</f>
        <v>100</v>
      </c>
      <c r="X116" s="5">
        <f>'Рейтинговая таблица организаций'!AM116</f>
        <v>444</v>
      </c>
      <c r="Y116" s="5">
        <f>ROUND('Рейтинговая таблица организаций'!AN116*100/Z116,0)</f>
        <v>100</v>
      </c>
      <c r="Z116" s="5">
        <f>'Рейтинговая таблица организаций'!AO116</f>
        <v>444</v>
      </c>
      <c r="AA116" s="5">
        <f>ROUND('Рейтинговая таблица организаций'!AP116*100/AB116,0)</f>
        <v>100</v>
      </c>
      <c r="AB116" s="5">
        <f>'Рейтинговая таблица организаций'!AQ116</f>
        <v>444</v>
      </c>
      <c r="AC116" s="5">
        <f>ROUND('Рейтинговая таблица организаций'!AV116*100/AD116,0)</f>
        <v>100</v>
      </c>
      <c r="AD116" s="5">
        <f>'Рейтинговая таблица организаций'!AW116</f>
        <v>444</v>
      </c>
      <c r="AE116" s="5">
        <f>ROUND('Рейтинговая таблица организаций'!AX116*100/AF116,0)</f>
        <v>100</v>
      </c>
      <c r="AF116" s="5">
        <f>'Рейтинговая таблица организаций'!AY116</f>
        <v>444</v>
      </c>
      <c r="AG116" s="5">
        <f>ROUND('Рейтинговая таблица организаций'!AZ116*100/AH116,0)</f>
        <v>100</v>
      </c>
      <c r="AH116" s="5">
        <f>'Рейтинговая таблица организаций'!BA116</f>
        <v>444</v>
      </c>
    </row>
    <row r="117" spans="1:34">
      <c r="A117" s="16">
        <f>'Рейтинговая таблица организаций'!A117</f>
        <v>114</v>
      </c>
      <c r="B117" s="16" t="str">
        <f>'бланки '!C119</f>
        <v>Муниципальное казённое общеобразовательное учреждение "Поротниковская средняя общеобразовательная школа"</v>
      </c>
      <c r="C117" s="4">
        <f>'бланки '!E119+'бланки '!F119</f>
        <v>114</v>
      </c>
      <c r="D117" s="16">
        <f>'Рейтинговая таблица организаций'!C117</f>
        <v>46</v>
      </c>
      <c r="E117" s="8">
        <f t="shared" si="2"/>
        <v>0.40350877192982454</v>
      </c>
      <c r="F117" s="24">
        <f>анкеты!I115</f>
        <v>12</v>
      </c>
      <c r="G117" s="5">
        <f>ROUND('Рейтинговая таблица организаций'!D117*100/H117,0)</f>
        <v>100</v>
      </c>
      <c r="H117" s="5">
        <f>'Рейтинговая таблица организаций'!E117</f>
        <v>14</v>
      </c>
      <c r="I117" s="5">
        <f>ROUND('Рейтинговая таблица организаций'!F117*100/J117,0)</f>
        <v>100</v>
      </c>
      <c r="J117" s="5">
        <f>'Рейтинговая таблица организаций'!G117</f>
        <v>60</v>
      </c>
      <c r="K117" s="5">
        <f>'Рейтинговая таблица организаций'!H117</f>
        <v>4</v>
      </c>
      <c r="L117" s="5">
        <f>ROUND('Рейтинговая таблица организаций'!I117*100/M117,0)</f>
        <v>100</v>
      </c>
      <c r="M117" s="5">
        <f>'Рейтинговая таблица организаций'!J117</f>
        <v>46</v>
      </c>
      <c r="N117" s="5">
        <f>ROUND('Рейтинговая таблица организаций'!K117*100/O117,0)</f>
        <v>100</v>
      </c>
      <c r="O117" s="5">
        <f>'Рейтинговая таблица организаций'!L117</f>
        <v>46</v>
      </c>
      <c r="P117" s="5">
        <f>'Рейтинговая таблица организаций'!U117</f>
        <v>5</v>
      </c>
      <c r="Q117" s="5">
        <f>'Рейтинговая таблица организаций'!X117</f>
        <v>46</v>
      </c>
      <c r="R117" s="5">
        <f>'Рейтинговая таблица организаций'!Y117</f>
        <v>46</v>
      </c>
      <c r="S117" s="5">
        <f>'Рейтинговая таблица организаций'!AD117</f>
        <v>0</v>
      </c>
      <c r="T117" s="5">
        <f>'Рейтинговая таблица организаций'!AE117</f>
        <v>3</v>
      </c>
      <c r="U117" s="5">
        <f>'Рейтинговая таблица организаций'!AF117</f>
        <v>12</v>
      </c>
      <c r="V117" s="5">
        <f>'Рейтинговая таблица организаций'!AG117</f>
        <v>12</v>
      </c>
      <c r="W117" s="5">
        <f>ROUND('Рейтинговая таблица организаций'!AL117*100/X117,0)</f>
        <v>100</v>
      </c>
      <c r="X117" s="5">
        <f>'Рейтинговая таблица организаций'!AM117</f>
        <v>46</v>
      </c>
      <c r="Y117" s="5">
        <f>ROUND('Рейтинговая таблица организаций'!AN117*100/Z117,0)</f>
        <v>100</v>
      </c>
      <c r="Z117" s="5">
        <f>'Рейтинговая таблица организаций'!AO117</f>
        <v>46</v>
      </c>
      <c r="AA117" s="5">
        <f>ROUND('Рейтинговая таблица организаций'!AP117*100/AB117,0)</f>
        <v>100</v>
      </c>
      <c r="AB117" s="5">
        <f>'Рейтинговая таблица организаций'!AQ117</f>
        <v>46</v>
      </c>
      <c r="AC117" s="5">
        <f>ROUND('Рейтинговая таблица организаций'!AV117*100/AD117,0)</f>
        <v>100</v>
      </c>
      <c r="AD117" s="5">
        <f>'Рейтинговая таблица организаций'!AW117</f>
        <v>46</v>
      </c>
      <c r="AE117" s="5">
        <f>ROUND('Рейтинговая таблица организаций'!AX117*100/AF117,0)</f>
        <v>100</v>
      </c>
      <c r="AF117" s="5">
        <f>'Рейтинговая таблица организаций'!AY117</f>
        <v>46</v>
      </c>
      <c r="AG117" s="5">
        <f>ROUND('Рейтинговая таблица организаций'!AZ117*100/AH117,0)</f>
        <v>100</v>
      </c>
      <c r="AH117" s="5">
        <f>'Рейтинговая таблица организаций'!BA117</f>
        <v>46</v>
      </c>
    </row>
    <row r="118" spans="1:34">
      <c r="A118" s="16">
        <f>'Рейтинговая таблица организаций'!A118</f>
        <v>115</v>
      </c>
      <c r="B118" s="16" t="str">
        <f>'бланки '!C120</f>
        <v>Муниципальное казённое общеобразовательное учреждение "Большегалкинская средняя общеобразовательная школа"</v>
      </c>
      <c r="C118" s="4">
        <f>'бланки '!E120+'бланки '!F120</f>
        <v>93</v>
      </c>
      <c r="D118" s="16">
        <f>'Рейтинговая таблица организаций'!C118</f>
        <v>38</v>
      </c>
      <c r="E118" s="8">
        <f t="shared" si="2"/>
        <v>0.40860215053763443</v>
      </c>
      <c r="F118" s="24">
        <f>анкеты!I116</f>
        <v>10</v>
      </c>
      <c r="G118" s="5">
        <f>ROUND('Рейтинговая таблица организаций'!D118*100/H118,0)</f>
        <v>100</v>
      </c>
      <c r="H118" s="5">
        <f>'Рейтинговая таблица организаций'!E118</f>
        <v>14</v>
      </c>
      <c r="I118" s="5">
        <f>ROUND('Рейтинговая таблица организаций'!F118*100/J118,0)</f>
        <v>100</v>
      </c>
      <c r="J118" s="5">
        <f>'Рейтинговая таблица организаций'!G118</f>
        <v>60</v>
      </c>
      <c r="K118" s="5">
        <f>'Рейтинговая таблица организаций'!H118</f>
        <v>4</v>
      </c>
      <c r="L118" s="5">
        <f>ROUND('Рейтинговая таблица организаций'!I118*100/M118,0)</f>
        <v>100</v>
      </c>
      <c r="M118" s="5">
        <f>'Рейтинговая таблица организаций'!J118</f>
        <v>38</v>
      </c>
      <c r="N118" s="5">
        <f>ROUND('Рейтинговая таблица организаций'!K118*100/O118,0)</f>
        <v>100</v>
      </c>
      <c r="O118" s="5">
        <f>'Рейтинговая таблица организаций'!L118</f>
        <v>38</v>
      </c>
      <c r="P118" s="5">
        <f>'Рейтинговая таблица организаций'!U118</f>
        <v>5</v>
      </c>
      <c r="Q118" s="5">
        <f>'Рейтинговая таблица организаций'!X118</f>
        <v>38</v>
      </c>
      <c r="R118" s="5">
        <f>'Рейтинговая таблица организаций'!Y118</f>
        <v>38</v>
      </c>
      <c r="S118" s="5">
        <f>'Рейтинговая таблица организаций'!AD118</f>
        <v>1</v>
      </c>
      <c r="T118" s="5">
        <f>'Рейтинговая таблица организаций'!AE118</f>
        <v>3</v>
      </c>
      <c r="U118" s="5">
        <f>'Рейтинговая таблица организаций'!AF118</f>
        <v>10</v>
      </c>
      <c r="V118" s="5">
        <f>'Рейтинговая таблица организаций'!AG118</f>
        <v>10</v>
      </c>
      <c r="W118" s="5">
        <f>ROUND('Рейтинговая таблица организаций'!AL118*100/X118,0)</f>
        <v>100</v>
      </c>
      <c r="X118" s="5">
        <f>'Рейтинговая таблица организаций'!AM118</f>
        <v>38</v>
      </c>
      <c r="Y118" s="5">
        <f>ROUND('Рейтинговая таблица организаций'!AN118*100/Z118,0)</f>
        <v>100</v>
      </c>
      <c r="Z118" s="5">
        <f>'Рейтинговая таблица организаций'!AO118</f>
        <v>38</v>
      </c>
      <c r="AA118" s="5">
        <f>ROUND('Рейтинговая таблица организаций'!AP118*100/AB118,0)</f>
        <v>100</v>
      </c>
      <c r="AB118" s="5">
        <f>'Рейтинговая таблица организаций'!AQ118</f>
        <v>38</v>
      </c>
      <c r="AC118" s="5">
        <f>ROUND('Рейтинговая таблица организаций'!AV118*100/AD118,0)</f>
        <v>100</v>
      </c>
      <c r="AD118" s="5">
        <f>'Рейтинговая таблица организаций'!AW118</f>
        <v>38</v>
      </c>
      <c r="AE118" s="5">
        <f>ROUND('Рейтинговая таблица организаций'!AX118*100/AF118,0)</f>
        <v>100</v>
      </c>
      <c r="AF118" s="5">
        <f>'Рейтинговая таблица организаций'!AY118</f>
        <v>38</v>
      </c>
      <c r="AG118" s="5">
        <f>ROUND('Рейтинговая таблица организаций'!AZ118*100/AH118,0)</f>
        <v>100</v>
      </c>
      <c r="AH118" s="5">
        <f>'Рейтинговая таблица организаций'!BA118</f>
        <v>38</v>
      </c>
    </row>
    <row r="119" spans="1:34">
      <c r="A119" s="16">
        <f>'Рейтинговая таблица организаций'!A119</f>
        <v>116</v>
      </c>
      <c r="B119" s="16" t="str">
        <f>'бланки '!C121</f>
        <v>Муниципальное казённое общеобразовательное учреждение "Высокоярская средняя общеобразовательная школа"</v>
      </c>
      <c r="C119" s="4">
        <f>'бланки '!E121+'бланки '!F121</f>
        <v>69</v>
      </c>
      <c r="D119" s="16">
        <f>'Рейтинговая таблица организаций'!C119</f>
        <v>28</v>
      </c>
      <c r="E119" s="8">
        <f t="shared" si="2"/>
        <v>0.40579710144927539</v>
      </c>
      <c r="F119" s="24">
        <f>анкеты!I117</f>
        <v>7</v>
      </c>
      <c r="G119" s="5">
        <f>ROUND('Рейтинговая таблица организаций'!D119*100/H119,0)</f>
        <v>100</v>
      </c>
      <c r="H119" s="5">
        <f>'Рейтинговая таблица организаций'!E119</f>
        <v>14</v>
      </c>
      <c r="I119" s="5">
        <f>ROUND('Рейтинговая таблица организаций'!F119*100/J119,0)</f>
        <v>100</v>
      </c>
      <c r="J119" s="5">
        <f>'Рейтинговая таблица организаций'!G119</f>
        <v>60</v>
      </c>
      <c r="K119" s="5">
        <f>'Рейтинговая таблица организаций'!H119</f>
        <v>4</v>
      </c>
      <c r="L119" s="5">
        <f>ROUND('Рейтинговая таблица организаций'!I119*100/M119,0)</f>
        <v>100</v>
      </c>
      <c r="M119" s="5">
        <f>'Рейтинговая таблица организаций'!J119</f>
        <v>28</v>
      </c>
      <c r="N119" s="5">
        <f>ROUND('Рейтинговая таблица организаций'!K119*100/O119,0)</f>
        <v>100</v>
      </c>
      <c r="O119" s="5">
        <f>'Рейтинговая таблица организаций'!L119</f>
        <v>28</v>
      </c>
      <c r="P119" s="5">
        <f>'Рейтинговая таблица организаций'!U119</f>
        <v>5</v>
      </c>
      <c r="Q119" s="5">
        <f>'Рейтинговая таблица организаций'!X119</f>
        <v>28</v>
      </c>
      <c r="R119" s="5">
        <f>'Рейтинговая таблица организаций'!Y119</f>
        <v>28</v>
      </c>
      <c r="S119" s="5">
        <f>'Рейтинговая таблица организаций'!AD119</f>
        <v>5</v>
      </c>
      <c r="T119" s="5">
        <f>'Рейтинговая таблица организаций'!AE119</f>
        <v>6</v>
      </c>
      <c r="U119" s="5">
        <f>'Рейтинговая таблица организаций'!AF119</f>
        <v>7</v>
      </c>
      <c r="V119" s="5">
        <f>'Рейтинговая таблица организаций'!AG119</f>
        <v>7</v>
      </c>
      <c r="W119" s="5">
        <f>ROUND('Рейтинговая таблица организаций'!AL119*100/X119,0)</f>
        <v>100</v>
      </c>
      <c r="X119" s="5">
        <f>'Рейтинговая таблица организаций'!AM119</f>
        <v>28</v>
      </c>
      <c r="Y119" s="5">
        <f>ROUND('Рейтинговая таблица организаций'!AN119*100/Z119,0)</f>
        <v>100</v>
      </c>
      <c r="Z119" s="5">
        <f>'Рейтинговая таблица организаций'!AO119</f>
        <v>28</v>
      </c>
      <c r="AA119" s="5">
        <f>ROUND('Рейтинговая таблица организаций'!AP119*100/AB119,0)</f>
        <v>100</v>
      </c>
      <c r="AB119" s="5">
        <f>'Рейтинговая таблица организаций'!AQ119</f>
        <v>28</v>
      </c>
      <c r="AC119" s="5">
        <f>ROUND('Рейтинговая таблица организаций'!AV119*100/AD119,0)</f>
        <v>100</v>
      </c>
      <c r="AD119" s="5">
        <f>'Рейтинговая таблица организаций'!AW119</f>
        <v>28</v>
      </c>
      <c r="AE119" s="5">
        <f>ROUND('Рейтинговая таблица организаций'!AX119*100/AF119,0)</f>
        <v>100</v>
      </c>
      <c r="AF119" s="5">
        <f>'Рейтинговая таблица организаций'!AY119</f>
        <v>28</v>
      </c>
      <c r="AG119" s="5">
        <f>ROUND('Рейтинговая таблица организаций'!AZ119*100/AH119,0)</f>
        <v>100</v>
      </c>
      <c r="AH119" s="5">
        <f>'Рейтинговая таблица организаций'!BA119</f>
        <v>28</v>
      </c>
    </row>
    <row r="120" spans="1:34">
      <c r="A120" s="16">
        <f>'Рейтинговая таблица организаций'!A120</f>
        <v>117</v>
      </c>
      <c r="B120" s="16" t="str">
        <f>'бланки '!C122</f>
        <v>Муниципальное бюджетное общеобразовательное учреждение "Клюквинская средняя общеобразовательная школа - интернат"</v>
      </c>
      <c r="C120" s="4">
        <f>'бланки '!E122+'бланки '!F122</f>
        <v>292</v>
      </c>
      <c r="D120" s="16">
        <f>'Рейтинговая таблица организаций'!C120</f>
        <v>117</v>
      </c>
      <c r="E120" s="8">
        <f t="shared" si="2"/>
        <v>0.40068493150684931</v>
      </c>
      <c r="F120" s="24">
        <f>анкеты!I118</f>
        <v>30</v>
      </c>
      <c r="G120" s="5">
        <f>ROUND('Рейтинговая таблица организаций'!D120*100/H120,0)</f>
        <v>100</v>
      </c>
      <c r="H120" s="5">
        <f>'Рейтинговая таблица организаций'!E120</f>
        <v>14</v>
      </c>
      <c r="I120" s="5">
        <f>ROUND('Рейтинговая таблица организаций'!F120*100/J120,0)</f>
        <v>100</v>
      </c>
      <c r="J120" s="5">
        <f>'Рейтинговая таблица организаций'!G120</f>
        <v>60</v>
      </c>
      <c r="K120" s="5">
        <f>'Рейтинговая таблица организаций'!H120</f>
        <v>4</v>
      </c>
      <c r="L120" s="5">
        <f>ROUND('Рейтинговая таблица организаций'!I120*100/M120,0)</f>
        <v>100</v>
      </c>
      <c r="M120" s="5">
        <f>'Рейтинговая таблица организаций'!J120</f>
        <v>117</v>
      </c>
      <c r="N120" s="5">
        <f>ROUND('Рейтинговая таблица организаций'!K120*100/O120,0)</f>
        <v>100</v>
      </c>
      <c r="O120" s="5">
        <f>'Рейтинговая таблица организаций'!L120</f>
        <v>117</v>
      </c>
      <c r="P120" s="5">
        <f>'Рейтинговая таблица организаций'!U120</f>
        <v>5</v>
      </c>
      <c r="Q120" s="5">
        <f>'Рейтинговая таблица организаций'!X120</f>
        <v>117</v>
      </c>
      <c r="R120" s="5">
        <f>'Рейтинговая таблица организаций'!Y120</f>
        <v>117</v>
      </c>
      <c r="S120" s="5">
        <f>'Рейтинговая таблица организаций'!AD120</f>
        <v>2</v>
      </c>
      <c r="T120" s="5">
        <f>'Рейтинговая таблица организаций'!AE120</f>
        <v>5</v>
      </c>
      <c r="U120" s="5">
        <f>'Рейтинговая таблица организаций'!AF120</f>
        <v>30</v>
      </c>
      <c r="V120" s="5">
        <f>'Рейтинговая таблица организаций'!AG120</f>
        <v>30</v>
      </c>
      <c r="W120" s="5">
        <f>ROUND('Рейтинговая таблица организаций'!AL120*100/X120,0)</f>
        <v>100</v>
      </c>
      <c r="X120" s="5">
        <f>'Рейтинговая таблица организаций'!AM120</f>
        <v>117</v>
      </c>
      <c r="Y120" s="5">
        <f>ROUND('Рейтинговая таблица организаций'!AN120*100/Z120,0)</f>
        <v>100</v>
      </c>
      <c r="Z120" s="5">
        <f>'Рейтинговая таблица организаций'!AO120</f>
        <v>117</v>
      </c>
      <c r="AA120" s="5">
        <f>ROUND('Рейтинговая таблица организаций'!AP120*100/AB120,0)</f>
        <v>100</v>
      </c>
      <c r="AB120" s="5">
        <f>'Рейтинговая таблица организаций'!AQ120</f>
        <v>117</v>
      </c>
      <c r="AC120" s="5">
        <f>ROUND('Рейтинговая таблица организаций'!AV120*100/AD120,0)</f>
        <v>100</v>
      </c>
      <c r="AD120" s="5">
        <f>'Рейтинговая таблица организаций'!AW120</f>
        <v>117</v>
      </c>
      <c r="AE120" s="5">
        <f>ROUND('Рейтинговая таблица организаций'!AX120*100/AF120,0)</f>
        <v>100</v>
      </c>
      <c r="AF120" s="5">
        <f>'Рейтинговая таблица организаций'!AY120</f>
        <v>117</v>
      </c>
      <c r="AG120" s="5">
        <f>ROUND('Рейтинговая таблица организаций'!AZ120*100/AH120,0)</f>
        <v>100</v>
      </c>
      <c r="AH120" s="5">
        <f>'Рейтинговая таблица организаций'!BA120</f>
        <v>117</v>
      </c>
    </row>
    <row r="121" spans="1:34">
      <c r="A121" s="16">
        <f>'Рейтинговая таблица организаций'!A121</f>
        <v>118</v>
      </c>
      <c r="B121" s="16" t="str">
        <f>'бланки '!C123</f>
        <v>Муниципальное бюджетное общеобразовательное учреждение "Белоярская средняя общеобразовательная школа №1" Верхнекетского района Томской области</v>
      </c>
      <c r="C121" s="4">
        <f>'бланки '!E123+'бланки '!F123</f>
        <v>912</v>
      </c>
      <c r="D121" s="16">
        <f>'Рейтинговая таблица организаций'!C121</f>
        <v>365</v>
      </c>
      <c r="E121" s="8">
        <f t="shared" si="2"/>
        <v>0.40021929824561403</v>
      </c>
      <c r="F121" s="24">
        <f>анкеты!I119</f>
        <v>92</v>
      </c>
      <c r="G121" s="5">
        <f>ROUND('Рейтинговая таблица организаций'!D121*100/H121,0)</f>
        <v>100</v>
      </c>
      <c r="H121" s="5">
        <f>'Рейтинговая таблица организаций'!E121</f>
        <v>14</v>
      </c>
      <c r="I121" s="5">
        <f>ROUND('Рейтинговая таблица организаций'!F121*100/J121,0)</f>
        <v>100</v>
      </c>
      <c r="J121" s="5">
        <f>'Рейтинговая таблица организаций'!G121</f>
        <v>60</v>
      </c>
      <c r="K121" s="5">
        <f>'Рейтинговая таблица организаций'!H121</f>
        <v>4</v>
      </c>
      <c r="L121" s="5">
        <f>ROUND('Рейтинговая таблица организаций'!I121*100/M121,0)</f>
        <v>100</v>
      </c>
      <c r="M121" s="5">
        <f>'Рейтинговая таблица организаций'!J121</f>
        <v>365</v>
      </c>
      <c r="N121" s="5">
        <f>ROUND('Рейтинговая таблица организаций'!K121*100/O121,0)</f>
        <v>100</v>
      </c>
      <c r="O121" s="5">
        <f>'Рейтинговая таблица организаций'!L121</f>
        <v>365</v>
      </c>
      <c r="P121" s="5">
        <f>'Рейтинговая таблица организаций'!U121</f>
        <v>5</v>
      </c>
      <c r="Q121" s="5">
        <f>'Рейтинговая таблица организаций'!X121</f>
        <v>365</v>
      </c>
      <c r="R121" s="5">
        <f>'Рейтинговая таблица организаций'!Y121</f>
        <v>365</v>
      </c>
      <c r="S121" s="5">
        <f>'Рейтинговая таблица организаций'!AD121</f>
        <v>3</v>
      </c>
      <c r="T121" s="5">
        <f>'Рейтинговая таблица организаций'!AE121</f>
        <v>5</v>
      </c>
      <c r="U121" s="5">
        <f>'Рейтинговая таблица организаций'!AF121</f>
        <v>92</v>
      </c>
      <c r="V121" s="5">
        <f>'Рейтинговая таблица организаций'!AG121</f>
        <v>92</v>
      </c>
      <c r="W121" s="5">
        <f>ROUND('Рейтинговая таблица организаций'!AL121*100/X121,0)</f>
        <v>100</v>
      </c>
      <c r="X121" s="5">
        <f>'Рейтинговая таблица организаций'!AM121</f>
        <v>365</v>
      </c>
      <c r="Y121" s="5">
        <f>ROUND('Рейтинговая таблица организаций'!AN121*100/Z121,0)</f>
        <v>100</v>
      </c>
      <c r="Z121" s="5">
        <f>'Рейтинговая таблица организаций'!AO121</f>
        <v>365</v>
      </c>
      <c r="AA121" s="5">
        <f>ROUND('Рейтинговая таблица организаций'!AP121*100/AB121,0)</f>
        <v>100</v>
      </c>
      <c r="AB121" s="5">
        <f>'Рейтинговая таблица организаций'!AQ121</f>
        <v>365</v>
      </c>
      <c r="AC121" s="5">
        <f>ROUND('Рейтинговая таблица организаций'!AV121*100/AD121,0)</f>
        <v>100</v>
      </c>
      <c r="AD121" s="5">
        <f>'Рейтинговая таблица организаций'!AW121</f>
        <v>365</v>
      </c>
      <c r="AE121" s="5">
        <f>ROUND('Рейтинговая таблица организаций'!AX121*100/AF121,0)</f>
        <v>100</v>
      </c>
      <c r="AF121" s="5">
        <f>'Рейтинговая таблица организаций'!AY121</f>
        <v>365</v>
      </c>
      <c r="AG121" s="5">
        <f>ROUND('Рейтинговая таблица организаций'!AZ121*100/AH121,0)</f>
        <v>100</v>
      </c>
      <c r="AH121" s="5">
        <f>'Рейтинговая таблица организаций'!BA121</f>
        <v>365</v>
      </c>
    </row>
    <row r="122" spans="1:34">
      <c r="A122" s="16">
        <f>'Рейтинговая таблица организаций'!A122</f>
        <v>119</v>
      </c>
      <c r="B122" s="16" t="str">
        <f>'бланки '!C124</f>
        <v>Муниципальное бюджетное общеобразовательное учреждение "Степановская средняя общеобразовательная школа" Верхнекетского района Томской области</v>
      </c>
      <c r="C122" s="4">
        <f>'бланки '!E124+'бланки '!F124</f>
        <v>248</v>
      </c>
      <c r="D122" s="16">
        <f>'Рейтинговая таблица организаций'!C122</f>
        <v>100</v>
      </c>
      <c r="E122" s="8">
        <f t="shared" si="2"/>
        <v>0.40322580645161288</v>
      </c>
      <c r="F122" s="24">
        <f>анкеты!I120</f>
        <v>25</v>
      </c>
      <c r="G122" s="5">
        <f>ROUND('Рейтинговая таблица организаций'!D122*100/H122,0)</f>
        <v>100</v>
      </c>
      <c r="H122" s="5">
        <f>'Рейтинговая таблица организаций'!E122</f>
        <v>14</v>
      </c>
      <c r="I122" s="5">
        <f>ROUND('Рейтинговая таблица организаций'!F122*100/J122,0)</f>
        <v>100</v>
      </c>
      <c r="J122" s="5">
        <f>'Рейтинговая таблица организаций'!G122</f>
        <v>60</v>
      </c>
      <c r="K122" s="5">
        <f>'Рейтинговая таблица организаций'!H122</f>
        <v>4</v>
      </c>
      <c r="L122" s="5">
        <f>ROUND('Рейтинговая таблица организаций'!I122*100/M122,0)</f>
        <v>100</v>
      </c>
      <c r="M122" s="5">
        <f>'Рейтинговая таблица организаций'!J122</f>
        <v>100</v>
      </c>
      <c r="N122" s="5">
        <f>ROUND('Рейтинговая таблица организаций'!K122*100/O122,0)</f>
        <v>100</v>
      </c>
      <c r="O122" s="5">
        <f>'Рейтинговая таблица организаций'!L122</f>
        <v>100</v>
      </c>
      <c r="P122" s="5">
        <f>'Рейтинговая таблица организаций'!U122</f>
        <v>5</v>
      </c>
      <c r="Q122" s="5">
        <f>'Рейтинговая таблица организаций'!X122</f>
        <v>100</v>
      </c>
      <c r="R122" s="5">
        <f>'Рейтинговая таблица организаций'!Y122</f>
        <v>100</v>
      </c>
      <c r="S122" s="5">
        <f>'Рейтинговая таблица организаций'!AD122</f>
        <v>2</v>
      </c>
      <c r="T122" s="5">
        <f>'Рейтинговая таблица организаций'!AE122</f>
        <v>5</v>
      </c>
      <c r="U122" s="5">
        <f>'Рейтинговая таблица организаций'!AF122</f>
        <v>25</v>
      </c>
      <c r="V122" s="5">
        <f>'Рейтинговая таблица организаций'!AG122</f>
        <v>25</v>
      </c>
      <c r="W122" s="5">
        <f>ROUND('Рейтинговая таблица организаций'!AL122*100/X122,0)</f>
        <v>100</v>
      </c>
      <c r="X122" s="5">
        <f>'Рейтинговая таблица организаций'!AM122</f>
        <v>100</v>
      </c>
      <c r="Y122" s="5">
        <f>ROUND('Рейтинговая таблица организаций'!AN122*100/Z122,0)</f>
        <v>100</v>
      </c>
      <c r="Z122" s="5">
        <f>'Рейтинговая таблица организаций'!AO122</f>
        <v>100</v>
      </c>
      <c r="AA122" s="5">
        <f>ROUND('Рейтинговая таблица организаций'!AP122*100/AB122,0)</f>
        <v>100</v>
      </c>
      <c r="AB122" s="5">
        <f>'Рейтинговая таблица организаций'!AQ122</f>
        <v>100</v>
      </c>
      <c r="AC122" s="5">
        <f>ROUND('Рейтинговая таблица организаций'!AV122*100/AD122,0)</f>
        <v>100</v>
      </c>
      <c r="AD122" s="5">
        <f>'Рейтинговая таблица организаций'!AW122</f>
        <v>100</v>
      </c>
      <c r="AE122" s="5">
        <f>ROUND('Рейтинговая таблица организаций'!AX122*100/AF122,0)</f>
        <v>100</v>
      </c>
      <c r="AF122" s="5">
        <f>'Рейтинговая таблица организаций'!AY122</f>
        <v>100</v>
      </c>
      <c r="AG122" s="5">
        <f>ROUND('Рейтинговая таблица организаций'!AZ122*100/AH122,0)</f>
        <v>100</v>
      </c>
      <c r="AH122" s="5">
        <f>'Рейтинговая таблица организаций'!BA122</f>
        <v>100</v>
      </c>
    </row>
    <row r="123" spans="1:34">
      <c r="A123" s="16">
        <f>'Рейтинговая таблица организаций'!A123</f>
        <v>120</v>
      </c>
      <c r="B123" s="16" t="str">
        <f>'бланки '!C125</f>
        <v>Муниципальное бюджетное общеобразовательное учреждение "Сайгинская средняя общеобразовательная школа" Верхнекетского района Томской области</v>
      </c>
      <c r="C123" s="4">
        <f>'бланки '!E125+'бланки '!F125</f>
        <v>118</v>
      </c>
      <c r="D123" s="16">
        <f>'Рейтинговая таблица организаций'!C123</f>
        <v>48</v>
      </c>
      <c r="E123" s="8">
        <f t="shared" si="2"/>
        <v>0.40677966101694918</v>
      </c>
      <c r="F123" s="24">
        <f>анкеты!I121</f>
        <v>12</v>
      </c>
      <c r="G123" s="5">
        <f>ROUND('Рейтинговая таблица организаций'!D123*100/H123,0)</f>
        <v>100</v>
      </c>
      <c r="H123" s="5">
        <f>'Рейтинговая таблица организаций'!E123</f>
        <v>14</v>
      </c>
      <c r="I123" s="5">
        <f>ROUND('Рейтинговая таблица организаций'!F123*100/J123,0)</f>
        <v>100</v>
      </c>
      <c r="J123" s="5">
        <f>'Рейтинговая таблица организаций'!G123</f>
        <v>60</v>
      </c>
      <c r="K123" s="5">
        <f>'Рейтинговая таблица организаций'!H123</f>
        <v>4</v>
      </c>
      <c r="L123" s="5">
        <f>ROUND('Рейтинговая таблица организаций'!I123*100/M123,0)</f>
        <v>100</v>
      </c>
      <c r="M123" s="5">
        <f>'Рейтинговая таблица организаций'!J123</f>
        <v>48</v>
      </c>
      <c r="N123" s="5">
        <f>ROUND('Рейтинговая таблица организаций'!K123*100/O123,0)</f>
        <v>100</v>
      </c>
      <c r="O123" s="5">
        <f>'Рейтинговая таблица организаций'!L123</f>
        <v>48</v>
      </c>
      <c r="P123" s="5">
        <f>'Рейтинговая таблица организаций'!U123</f>
        <v>5</v>
      </c>
      <c r="Q123" s="5">
        <f>'Рейтинговая таблица организаций'!X123</f>
        <v>48</v>
      </c>
      <c r="R123" s="5">
        <f>'Рейтинговая таблица организаций'!Y123</f>
        <v>48</v>
      </c>
      <c r="S123" s="5">
        <f>'Рейтинговая таблица организаций'!AD123</f>
        <v>2</v>
      </c>
      <c r="T123" s="5">
        <f>'Рейтинговая таблица организаций'!AE123</f>
        <v>5</v>
      </c>
      <c r="U123" s="5">
        <f>'Рейтинговая таблица организаций'!AF123</f>
        <v>12</v>
      </c>
      <c r="V123" s="5">
        <f>'Рейтинговая таблица организаций'!AG123</f>
        <v>12</v>
      </c>
      <c r="W123" s="5">
        <f>ROUND('Рейтинговая таблица организаций'!AL123*100/X123,0)</f>
        <v>100</v>
      </c>
      <c r="X123" s="5">
        <f>'Рейтинговая таблица организаций'!AM123</f>
        <v>48</v>
      </c>
      <c r="Y123" s="5">
        <f>ROUND('Рейтинговая таблица организаций'!AN123*100/Z123,0)</f>
        <v>100</v>
      </c>
      <c r="Z123" s="5">
        <f>'Рейтинговая таблица организаций'!AO123</f>
        <v>48</v>
      </c>
      <c r="AA123" s="5">
        <f>ROUND('Рейтинговая таблица организаций'!AP123*100/AB123,0)</f>
        <v>100</v>
      </c>
      <c r="AB123" s="5">
        <f>'Рейтинговая таблица организаций'!AQ123</f>
        <v>48</v>
      </c>
      <c r="AC123" s="5">
        <f>ROUND('Рейтинговая таблица организаций'!AV123*100/AD123,0)</f>
        <v>100</v>
      </c>
      <c r="AD123" s="5">
        <f>'Рейтинговая таблица организаций'!AW123</f>
        <v>48</v>
      </c>
      <c r="AE123" s="5">
        <f>ROUND('Рейтинговая таблица организаций'!AX123*100/AF123,0)</f>
        <v>100</v>
      </c>
      <c r="AF123" s="5">
        <f>'Рейтинговая таблица организаций'!AY123</f>
        <v>48</v>
      </c>
      <c r="AG123" s="5">
        <f>ROUND('Рейтинговая таблица организаций'!AZ123*100/AH123,0)</f>
        <v>100</v>
      </c>
      <c r="AH123" s="5">
        <f>'Рейтинговая таблица организаций'!BA123</f>
        <v>48</v>
      </c>
    </row>
    <row r="124" spans="1:34">
      <c r="A124" s="16">
        <f>'Рейтинговая таблица организаций'!A124</f>
        <v>121</v>
      </c>
      <c r="B124" s="16" t="str">
        <f>'бланки '!C126</f>
        <v>Муниципальное бюджетное общеобразовательное учреждение "Катайгинская средняя общеобразовательная школа" Верхнекетского района Томской области</v>
      </c>
      <c r="C124" s="4">
        <f>'бланки '!E126+'бланки '!F126</f>
        <v>136</v>
      </c>
      <c r="D124" s="16">
        <f>'Рейтинговая таблица организаций'!C124</f>
        <v>55</v>
      </c>
      <c r="E124" s="8">
        <f t="shared" si="2"/>
        <v>0.40441176470588236</v>
      </c>
      <c r="F124" s="24">
        <f>анкеты!I122</f>
        <v>14</v>
      </c>
      <c r="G124" s="5">
        <f>ROUND('Рейтинговая таблица организаций'!D124*100/H124,0)</f>
        <v>100</v>
      </c>
      <c r="H124" s="5">
        <f>'Рейтинговая таблица организаций'!E124</f>
        <v>14</v>
      </c>
      <c r="I124" s="5">
        <f>ROUND('Рейтинговая таблица организаций'!F124*100/J124,0)</f>
        <v>100</v>
      </c>
      <c r="J124" s="5">
        <f>'Рейтинговая таблица организаций'!G124</f>
        <v>60</v>
      </c>
      <c r="K124" s="5">
        <f>'Рейтинговая таблица организаций'!H124</f>
        <v>4</v>
      </c>
      <c r="L124" s="5">
        <f>ROUND('Рейтинговая таблица организаций'!I124*100/M124,0)</f>
        <v>100</v>
      </c>
      <c r="M124" s="5">
        <f>'Рейтинговая таблица организаций'!J124</f>
        <v>55</v>
      </c>
      <c r="N124" s="5">
        <f>ROUND('Рейтинговая таблица организаций'!K124*100/O124,0)</f>
        <v>100</v>
      </c>
      <c r="O124" s="5">
        <f>'Рейтинговая таблица организаций'!L124</f>
        <v>55</v>
      </c>
      <c r="P124" s="5">
        <f>'Рейтинговая таблица организаций'!U124</f>
        <v>5</v>
      </c>
      <c r="Q124" s="5">
        <f>'Рейтинговая таблица организаций'!X124</f>
        <v>55</v>
      </c>
      <c r="R124" s="5">
        <f>'Рейтинговая таблица организаций'!Y124</f>
        <v>55</v>
      </c>
      <c r="S124" s="5">
        <f>'Рейтинговая таблица организаций'!AD124</f>
        <v>1</v>
      </c>
      <c r="T124" s="5">
        <f>'Рейтинговая таблица организаций'!AE124</f>
        <v>4</v>
      </c>
      <c r="U124" s="5">
        <f>'Рейтинговая таблица организаций'!AF124</f>
        <v>14</v>
      </c>
      <c r="V124" s="5">
        <f>'Рейтинговая таблица организаций'!AG124</f>
        <v>14</v>
      </c>
      <c r="W124" s="5">
        <f>ROUND('Рейтинговая таблица организаций'!AL124*100/X124,0)</f>
        <v>100</v>
      </c>
      <c r="X124" s="5">
        <f>'Рейтинговая таблица организаций'!AM124</f>
        <v>55</v>
      </c>
      <c r="Y124" s="5">
        <f>ROUND('Рейтинговая таблица организаций'!AN124*100/Z124,0)</f>
        <v>100</v>
      </c>
      <c r="Z124" s="5">
        <f>'Рейтинговая таблица организаций'!AO124</f>
        <v>55</v>
      </c>
      <c r="AA124" s="5">
        <f>ROUND('Рейтинговая таблица организаций'!AP124*100/AB124,0)</f>
        <v>100</v>
      </c>
      <c r="AB124" s="5">
        <f>'Рейтинговая таблица организаций'!AQ124</f>
        <v>55</v>
      </c>
      <c r="AC124" s="5">
        <f>ROUND('Рейтинговая таблица организаций'!AV124*100/AD124,0)</f>
        <v>100</v>
      </c>
      <c r="AD124" s="5">
        <f>'Рейтинговая таблица организаций'!AW124</f>
        <v>55</v>
      </c>
      <c r="AE124" s="5">
        <f>ROUND('Рейтинговая таблица организаций'!AX124*100/AF124,0)</f>
        <v>100</v>
      </c>
      <c r="AF124" s="5">
        <f>'Рейтинговая таблица организаций'!AY124</f>
        <v>55</v>
      </c>
      <c r="AG124" s="5">
        <f>ROUND('Рейтинговая таблица организаций'!AZ124*100/AH124,0)</f>
        <v>100</v>
      </c>
      <c r="AH124" s="5">
        <f>'Рейтинговая таблица организаций'!BA124</f>
        <v>55</v>
      </c>
    </row>
    <row r="125" spans="1:34">
      <c r="A125" s="16">
        <f>'Рейтинговая таблица организаций'!A125</f>
        <v>122</v>
      </c>
      <c r="B125" s="16" t="str">
        <f>'бланки '!C127</f>
        <v>Муниципальное автономное общеобразовательное учреждение "Белоярская средняя общеобразовательная школа №2"</v>
      </c>
      <c r="C125" s="4">
        <f>'бланки '!E127+'бланки '!F127</f>
        <v>647</v>
      </c>
      <c r="D125" s="16">
        <f>'Рейтинговая таблица организаций'!C125</f>
        <v>259</v>
      </c>
      <c r="E125" s="8">
        <f t="shared" si="2"/>
        <v>0.40030911901081917</v>
      </c>
      <c r="F125" s="24">
        <f>анкеты!I123</f>
        <v>65</v>
      </c>
      <c r="G125" s="5">
        <f>ROUND('Рейтинговая таблица организаций'!D125*100/H125,0)</f>
        <v>100</v>
      </c>
      <c r="H125" s="5">
        <f>'Рейтинговая таблица организаций'!E125</f>
        <v>14</v>
      </c>
      <c r="I125" s="5">
        <f>ROUND('Рейтинговая таблица организаций'!F125*100/J125,0)</f>
        <v>100</v>
      </c>
      <c r="J125" s="5">
        <f>'Рейтинговая таблица организаций'!G125</f>
        <v>60</v>
      </c>
      <c r="K125" s="5">
        <f>'Рейтинговая таблица организаций'!H125</f>
        <v>4</v>
      </c>
      <c r="L125" s="5">
        <f>ROUND('Рейтинговая таблица организаций'!I125*100/M125,0)</f>
        <v>100</v>
      </c>
      <c r="M125" s="5">
        <f>'Рейтинговая таблица организаций'!J125</f>
        <v>259</v>
      </c>
      <c r="N125" s="5">
        <f>ROUND('Рейтинговая таблица организаций'!K125*100/O125,0)</f>
        <v>100</v>
      </c>
      <c r="O125" s="5">
        <f>'Рейтинговая таблица организаций'!L125</f>
        <v>259</v>
      </c>
      <c r="P125" s="5">
        <f>'Рейтинговая таблица организаций'!U125</f>
        <v>5</v>
      </c>
      <c r="Q125" s="5">
        <f>'Рейтинговая таблица организаций'!X125</f>
        <v>259</v>
      </c>
      <c r="R125" s="5">
        <f>'Рейтинговая таблица организаций'!Y125</f>
        <v>259</v>
      </c>
      <c r="S125" s="5">
        <f>'Рейтинговая таблица организаций'!AD125</f>
        <v>4</v>
      </c>
      <c r="T125" s="5">
        <f>'Рейтинговая таблица организаций'!AE125</f>
        <v>5</v>
      </c>
      <c r="U125" s="5">
        <f>'Рейтинговая таблица организаций'!AF125</f>
        <v>65</v>
      </c>
      <c r="V125" s="5">
        <f>'Рейтинговая таблица организаций'!AG125</f>
        <v>65</v>
      </c>
      <c r="W125" s="5">
        <f>ROUND('Рейтинговая таблица организаций'!AL125*100/X125,0)</f>
        <v>100</v>
      </c>
      <c r="X125" s="5">
        <f>'Рейтинговая таблица организаций'!AM125</f>
        <v>259</v>
      </c>
      <c r="Y125" s="5">
        <f>ROUND('Рейтинговая таблица организаций'!AN125*100/Z125,0)</f>
        <v>100</v>
      </c>
      <c r="Z125" s="5">
        <f>'Рейтинговая таблица организаций'!AO125</f>
        <v>259</v>
      </c>
      <c r="AA125" s="5">
        <f>ROUND('Рейтинговая таблица организаций'!AP125*100/AB125,0)</f>
        <v>100</v>
      </c>
      <c r="AB125" s="5">
        <f>'Рейтинговая таблица организаций'!AQ125</f>
        <v>259</v>
      </c>
      <c r="AC125" s="5">
        <f>ROUND('Рейтинговая таблица организаций'!AV125*100/AD125,0)</f>
        <v>100</v>
      </c>
      <c r="AD125" s="5">
        <f>'Рейтинговая таблица организаций'!AW125</f>
        <v>259</v>
      </c>
      <c r="AE125" s="5">
        <f>ROUND('Рейтинговая таблица организаций'!AX125*100/AF125,0)</f>
        <v>100</v>
      </c>
      <c r="AF125" s="5">
        <f>'Рейтинговая таблица организаций'!AY125</f>
        <v>259</v>
      </c>
      <c r="AG125" s="5">
        <f>ROUND('Рейтинговая таблица организаций'!AZ125*100/AH125,0)</f>
        <v>100</v>
      </c>
      <c r="AH125" s="5">
        <f>'Рейтинговая таблица организаций'!BA125</f>
        <v>259</v>
      </c>
    </row>
    <row r="126" spans="1:34">
      <c r="A126" s="16">
        <f>'Рейтинговая таблица организаций'!A126</f>
        <v>123</v>
      </c>
      <c r="B126" s="16" t="str">
        <f>'бланки '!C128</f>
        <v>Муниципальное общеобразовательное учреждение «Высоковская средняя общеобразовательная школа» Зырянского района</v>
      </c>
      <c r="C126" s="4">
        <f>'бланки '!E128+'бланки '!F128</f>
        <v>107</v>
      </c>
      <c r="D126" s="16">
        <f>'Рейтинговая таблица организаций'!C126</f>
        <v>43</v>
      </c>
      <c r="E126" s="8">
        <f t="shared" si="2"/>
        <v>0.40186915887850466</v>
      </c>
      <c r="F126" s="24">
        <f>анкеты!I124</f>
        <v>11</v>
      </c>
      <c r="G126" s="5">
        <f>ROUND('Рейтинговая таблица организаций'!D126*100/H126,0)</f>
        <v>100</v>
      </c>
      <c r="H126" s="5">
        <f>'Рейтинговая таблица организаций'!E126</f>
        <v>14</v>
      </c>
      <c r="I126" s="5">
        <f>ROUND('Рейтинговая таблица организаций'!F126*100/J126,0)</f>
        <v>100</v>
      </c>
      <c r="J126" s="5">
        <f>'Рейтинговая таблица организаций'!G126</f>
        <v>60</v>
      </c>
      <c r="K126" s="5">
        <f>'Рейтинговая таблица организаций'!H126</f>
        <v>4</v>
      </c>
      <c r="L126" s="5">
        <f>ROUND('Рейтинговая таблица организаций'!I126*100/M126,0)</f>
        <v>100</v>
      </c>
      <c r="M126" s="5">
        <f>'Рейтинговая таблица организаций'!J126</f>
        <v>43</v>
      </c>
      <c r="N126" s="5">
        <f>ROUND('Рейтинговая таблица организаций'!K126*100/O126,0)</f>
        <v>100</v>
      </c>
      <c r="O126" s="5">
        <f>'Рейтинговая таблица организаций'!L126</f>
        <v>43</v>
      </c>
      <c r="P126" s="5">
        <f>'Рейтинговая таблица организаций'!U126</f>
        <v>5</v>
      </c>
      <c r="Q126" s="5">
        <f>'Рейтинговая таблица организаций'!X126</f>
        <v>43</v>
      </c>
      <c r="R126" s="5">
        <f>'Рейтинговая таблица организаций'!Y126</f>
        <v>43</v>
      </c>
      <c r="S126" s="5">
        <f>'Рейтинговая таблица организаций'!AD126</f>
        <v>2</v>
      </c>
      <c r="T126" s="5">
        <f>'Рейтинговая таблица организаций'!AE126</f>
        <v>3</v>
      </c>
      <c r="U126" s="5">
        <f>'Рейтинговая таблица организаций'!AF126</f>
        <v>11</v>
      </c>
      <c r="V126" s="5">
        <f>'Рейтинговая таблица организаций'!AG126</f>
        <v>11</v>
      </c>
      <c r="W126" s="5">
        <f>ROUND('Рейтинговая таблица организаций'!AL126*100/X126,0)</f>
        <v>100</v>
      </c>
      <c r="X126" s="5">
        <f>'Рейтинговая таблица организаций'!AM126</f>
        <v>43</v>
      </c>
      <c r="Y126" s="5">
        <f>ROUND('Рейтинговая таблица организаций'!AN126*100/Z126,0)</f>
        <v>100</v>
      </c>
      <c r="Z126" s="5">
        <f>'Рейтинговая таблица организаций'!AO126</f>
        <v>43</v>
      </c>
      <c r="AA126" s="5">
        <f>ROUND('Рейтинговая таблица организаций'!AP126*100/AB126,0)</f>
        <v>100</v>
      </c>
      <c r="AB126" s="5">
        <f>'Рейтинговая таблица организаций'!AQ126</f>
        <v>43</v>
      </c>
      <c r="AC126" s="5">
        <f>ROUND('Рейтинговая таблица организаций'!AV126*100/AD126,0)</f>
        <v>100</v>
      </c>
      <c r="AD126" s="5">
        <f>'Рейтинговая таблица организаций'!AW126</f>
        <v>43</v>
      </c>
      <c r="AE126" s="5">
        <f>ROUND('Рейтинговая таблица организаций'!AX126*100/AF126,0)</f>
        <v>100</v>
      </c>
      <c r="AF126" s="5">
        <f>'Рейтинговая таблица организаций'!AY126</f>
        <v>43</v>
      </c>
      <c r="AG126" s="5">
        <f>ROUND('Рейтинговая таблица организаций'!AZ126*100/AH126,0)</f>
        <v>100</v>
      </c>
      <c r="AH126" s="5">
        <f>'Рейтинговая таблица организаций'!BA126</f>
        <v>43</v>
      </c>
    </row>
    <row r="127" spans="1:34">
      <c r="A127" s="16">
        <f>'Рейтинговая таблица организаций'!A127</f>
        <v>124</v>
      </c>
      <c r="B127" s="16" t="str">
        <f>'бланки '!C129</f>
        <v>Муниципальное бюджетное общеобразовательное учреждение «Зырянская средняя общеобразовательная школа» Зырянского района</v>
      </c>
      <c r="C127" s="4">
        <f>'бланки '!E129+'бланки '!F129</f>
        <v>1097</v>
      </c>
      <c r="D127" s="16">
        <f>'Рейтинговая таблица организаций'!C127</f>
        <v>439</v>
      </c>
      <c r="E127" s="8">
        <f t="shared" si="2"/>
        <v>0.4001823154056518</v>
      </c>
      <c r="F127" s="24">
        <f>анкеты!I125</f>
        <v>110</v>
      </c>
      <c r="G127" s="5">
        <f>ROUND('Рейтинговая таблица организаций'!D127*100/H127,0)</f>
        <v>100</v>
      </c>
      <c r="H127" s="5">
        <f>'Рейтинговая таблица организаций'!E127</f>
        <v>14</v>
      </c>
      <c r="I127" s="5">
        <f>ROUND('Рейтинговая таблица организаций'!F127*100/J127,0)</f>
        <v>100</v>
      </c>
      <c r="J127" s="5">
        <f>'Рейтинговая таблица организаций'!G127</f>
        <v>60</v>
      </c>
      <c r="K127" s="5">
        <f>'Рейтинговая таблица организаций'!H127</f>
        <v>4</v>
      </c>
      <c r="L127" s="5">
        <f>ROUND('Рейтинговая таблица организаций'!I127*100/M127,0)</f>
        <v>100</v>
      </c>
      <c r="M127" s="5">
        <f>'Рейтинговая таблица организаций'!J127</f>
        <v>439</v>
      </c>
      <c r="N127" s="5">
        <f>ROUND('Рейтинговая таблица организаций'!K127*100/O127,0)</f>
        <v>100</v>
      </c>
      <c r="O127" s="5">
        <f>'Рейтинговая таблица организаций'!L127</f>
        <v>439</v>
      </c>
      <c r="P127" s="5">
        <f>'Рейтинговая таблица организаций'!U127</f>
        <v>5</v>
      </c>
      <c r="Q127" s="5">
        <f>'Рейтинговая таблица организаций'!X127</f>
        <v>439</v>
      </c>
      <c r="R127" s="5">
        <f>'Рейтинговая таблица организаций'!Y127</f>
        <v>439</v>
      </c>
      <c r="S127" s="5">
        <f>'Рейтинговая таблица организаций'!AD127</f>
        <v>4</v>
      </c>
      <c r="T127" s="5">
        <f>'Рейтинговая таблица организаций'!AE127</f>
        <v>3</v>
      </c>
      <c r="U127" s="5">
        <f>'Рейтинговая таблица организаций'!AF127</f>
        <v>110</v>
      </c>
      <c r="V127" s="5">
        <f>'Рейтинговая таблица организаций'!AG127</f>
        <v>110</v>
      </c>
      <c r="W127" s="5">
        <f>ROUND('Рейтинговая таблица организаций'!AL127*100/X127,0)</f>
        <v>100</v>
      </c>
      <c r="X127" s="5">
        <f>'Рейтинговая таблица организаций'!AM127</f>
        <v>439</v>
      </c>
      <c r="Y127" s="5">
        <f>ROUND('Рейтинговая таблица организаций'!AN127*100/Z127,0)</f>
        <v>100</v>
      </c>
      <c r="Z127" s="5">
        <f>'Рейтинговая таблица организаций'!AO127</f>
        <v>439</v>
      </c>
      <c r="AA127" s="5">
        <f>ROUND('Рейтинговая таблица организаций'!AP127*100/AB127,0)</f>
        <v>100</v>
      </c>
      <c r="AB127" s="5">
        <f>'Рейтинговая таблица организаций'!AQ127</f>
        <v>439</v>
      </c>
      <c r="AC127" s="5">
        <f>ROUND('Рейтинговая таблица организаций'!AV127*100/AD127,0)</f>
        <v>100</v>
      </c>
      <c r="AD127" s="5">
        <f>'Рейтинговая таблица организаций'!AW127</f>
        <v>439</v>
      </c>
      <c r="AE127" s="5">
        <f>ROUND('Рейтинговая таблица организаций'!AX127*100/AF127,0)</f>
        <v>100</v>
      </c>
      <c r="AF127" s="5">
        <f>'Рейтинговая таблица организаций'!AY127</f>
        <v>439</v>
      </c>
      <c r="AG127" s="5">
        <f>ROUND('Рейтинговая таблица организаций'!AZ127*100/AH127,0)</f>
        <v>100</v>
      </c>
      <c r="AH127" s="5">
        <f>'Рейтинговая таблица организаций'!BA127</f>
        <v>439</v>
      </c>
    </row>
    <row r="128" spans="1:34">
      <c r="A128" s="16">
        <f>'Рейтинговая таблица организаций'!A128</f>
        <v>125</v>
      </c>
      <c r="B128" s="16" t="str">
        <f>'бланки '!C130</f>
        <v>Муниципальное бюджетное общеобразовательное учреждение «Берлинская основная общеобразовательная школа» Зырянского района</v>
      </c>
      <c r="C128" s="4">
        <f>'бланки '!E130+'бланки '!F130</f>
        <v>80</v>
      </c>
      <c r="D128" s="16">
        <f>'Рейтинговая таблица организаций'!C128</f>
        <v>32</v>
      </c>
      <c r="E128" s="8">
        <f t="shared" si="2"/>
        <v>0.4</v>
      </c>
      <c r="F128" s="24">
        <f>анкеты!I126</f>
        <v>8</v>
      </c>
      <c r="G128" s="5">
        <f>ROUND('Рейтинговая таблица организаций'!D128*100/H128,0)</f>
        <v>100</v>
      </c>
      <c r="H128" s="5">
        <f>'Рейтинговая таблица организаций'!E128</f>
        <v>14</v>
      </c>
      <c r="I128" s="5">
        <f>ROUND('Рейтинговая таблица организаций'!F128*100/J128,0)</f>
        <v>100</v>
      </c>
      <c r="J128" s="5">
        <f>'Рейтинговая таблица организаций'!G128</f>
        <v>60</v>
      </c>
      <c r="K128" s="5">
        <f>'Рейтинговая таблица организаций'!H128</f>
        <v>4</v>
      </c>
      <c r="L128" s="5">
        <f>ROUND('Рейтинговая таблица организаций'!I128*100/M128,0)</f>
        <v>100</v>
      </c>
      <c r="M128" s="5">
        <f>'Рейтинговая таблица организаций'!J128</f>
        <v>32</v>
      </c>
      <c r="N128" s="5">
        <f>ROUND('Рейтинговая таблица организаций'!K128*100/O128,0)</f>
        <v>100</v>
      </c>
      <c r="O128" s="5">
        <f>'Рейтинговая таблица организаций'!L128</f>
        <v>32</v>
      </c>
      <c r="P128" s="5">
        <f>'Рейтинговая таблица организаций'!U128</f>
        <v>5</v>
      </c>
      <c r="Q128" s="5">
        <f>'Рейтинговая таблица организаций'!X128</f>
        <v>32</v>
      </c>
      <c r="R128" s="5">
        <f>'Рейтинговая таблица организаций'!Y128</f>
        <v>32</v>
      </c>
      <c r="S128" s="5">
        <f>'Рейтинговая таблица организаций'!AD128</f>
        <v>1</v>
      </c>
      <c r="T128" s="5">
        <f>'Рейтинговая таблица организаций'!AE128</f>
        <v>4</v>
      </c>
      <c r="U128" s="5">
        <f>'Рейтинговая таблица организаций'!AF128</f>
        <v>8</v>
      </c>
      <c r="V128" s="5">
        <f>'Рейтинговая таблица организаций'!AG128</f>
        <v>8</v>
      </c>
      <c r="W128" s="5">
        <f>ROUND('Рейтинговая таблица организаций'!AL128*100/X128,0)</f>
        <v>100</v>
      </c>
      <c r="X128" s="5">
        <f>'Рейтинговая таблица организаций'!AM128</f>
        <v>32</v>
      </c>
      <c r="Y128" s="5">
        <f>ROUND('Рейтинговая таблица организаций'!AN128*100/Z128,0)</f>
        <v>100</v>
      </c>
      <c r="Z128" s="5">
        <f>'Рейтинговая таблица организаций'!AO128</f>
        <v>32</v>
      </c>
      <c r="AA128" s="5">
        <f>ROUND('Рейтинговая таблица организаций'!AP128*100/AB128,0)</f>
        <v>100</v>
      </c>
      <c r="AB128" s="5">
        <f>'Рейтинговая таблица организаций'!AQ128</f>
        <v>32</v>
      </c>
      <c r="AC128" s="5">
        <f>ROUND('Рейтинговая таблица организаций'!AV128*100/AD128,0)</f>
        <v>100</v>
      </c>
      <c r="AD128" s="5">
        <f>'Рейтинговая таблица организаций'!AW128</f>
        <v>32</v>
      </c>
      <c r="AE128" s="5">
        <f>ROUND('Рейтинговая таблица организаций'!AX128*100/AF128,0)</f>
        <v>100</v>
      </c>
      <c r="AF128" s="5">
        <f>'Рейтинговая таблица организаций'!AY128</f>
        <v>32</v>
      </c>
      <c r="AG128" s="5">
        <f>ROUND('Рейтинговая таблица организаций'!AZ128*100/AH128,0)</f>
        <v>100</v>
      </c>
      <c r="AH128" s="5">
        <f>'Рейтинговая таблица организаций'!BA128</f>
        <v>32</v>
      </c>
    </row>
    <row r="129" spans="1:34">
      <c r="A129" s="16">
        <f>'Рейтинговая таблица организаций'!A129</f>
        <v>126</v>
      </c>
      <c r="B129" s="16" t="str">
        <f>'бланки '!C131</f>
        <v>Муниципальное бюджетное общеобразовательное учреждение «Семёновская основная общеобразовательная школа» Зырянского района</v>
      </c>
      <c r="C129" s="4">
        <f>'бланки '!E131+'бланки '!F131</f>
        <v>70</v>
      </c>
      <c r="D129" s="16">
        <f>'Рейтинговая таблица организаций'!C129</f>
        <v>28</v>
      </c>
      <c r="E129" s="8">
        <f t="shared" si="2"/>
        <v>0.4</v>
      </c>
      <c r="F129" s="24">
        <f>анкеты!I127</f>
        <v>7</v>
      </c>
      <c r="G129" s="5">
        <f>ROUND('Рейтинговая таблица организаций'!D129*100/H129,0)</f>
        <v>100</v>
      </c>
      <c r="H129" s="5">
        <f>'Рейтинговая таблица организаций'!E129</f>
        <v>14</v>
      </c>
      <c r="I129" s="5">
        <f>ROUND('Рейтинговая таблица организаций'!F129*100/J129,0)</f>
        <v>100</v>
      </c>
      <c r="J129" s="5">
        <f>'Рейтинговая таблица организаций'!G129</f>
        <v>60</v>
      </c>
      <c r="K129" s="5">
        <f>'Рейтинговая таблица организаций'!H129</f>
        <v>4</v>
      </c>
      <c r="L129" s="5">
        <f>ROUND('Рейтинговая таблица организаций'!I129*100/M129,0)</f>
        <v>100</v>
      </c>
      <c r="M129" s="5">
        <f>'Рейтинговая таблица организаций'!J129</f>
        <v>28</v>
      </c>
      <c r="N129" s="5">
        <f>ROUND('Рейтинговая таблица организаций'!K129*100/O129,0)</f>
        <v>100</v>
      </c>
      <c r="O129" s="5">
        <f>'Рейтинговая таблица организаций'!L129</f>
        <v>28</v>
      </c>
      <c r="P129" s="5">
        <f>'Рейтинговая таблица организаций'!U129</f>
        <v>5</v>
      </c>
      <c r="Q129" s="5">
        <f>'Рейтинговая таблица организаций'!X129</f>
        <v>28</v>
      </c>
      <c r="R129" s="5">
        <f>'Рейтинговая таблица организаций'!Y129</f>
        <v>28</v>
      </c>
      <c r="S129" s="5">
        <f>'Рейтинговая таблица организаций'!AD129</f>
        <v>2</v>
      </c>
      <c r="T129" s="5">
        <f>'Рейтинговая таблица организаций'!AE129</f>
        <v>3</v>
      </c>
      <c r="U129" s="5">
        <f>'Рейтинговая таблица организаций'!AF129</f>
        <v>7</v>
      </c>
      <c r="V129" s="5">
        <f>'Рейтинговая таблица организаций'!AG129</f>
        <v>7</v>
      </c>
      <c r="W129" s="5">
        <f>ROUND('Рейтинговая таблица организаций'!AL129*100/X129,0)</f>
        <v>100</v>
      </c>
      <c r="X129" s="5">
        <f>'Рейтинговая таблица организаций'!AM129</f>
        <v>28</v>
      </c>
      <c r="Y129" s="5">
        <f>ROUND('Рейтинговая таблица организаций'!AN129*100/Z129,0)</f>
        <v>100</v>
      </c>
      <c r="Z129" s="5">
        <f>'Рейтинговая таблица организаций'!AO129</f>
        <v>28</v>
      </c>
      <c r="AA129" s="5">
        <f>ROUND('Рейтинговая таблица организаций'!AP129*100/AB129,0)</f>
        <v>100</v>
      </c>
      <c r="AB129" s="5">
        <f>'Рейтинговая таблица организаций'!AQ129</f>
        <v>28</v>
      </c>
      <c r="AC129" s="5">
        <f>ROUND('Рейтинговая таблица организаций'!AV129*100/AD129,0)</f>
        <v>100</v>
      </c>
      <c r="AD129" s="5">
        <f>'Рейтинговая таблица организаций'!AW129</f>
        <v>28</v>
      </c>
      <c r="AE129" s="5">
        <f>ROUND('Рейтинговая таблица организаций'!AX129*100/AF129,0)</f>
        <v>100</v>
      </c>
      <c r="AF129" s="5">
        <f>'Рейтинговая таблица организаций'!AY129</f>
        <v>28</v>
      </c>
      <c r="AG129" s="5">
        <f>ROUND('Рейтинговая таблица организаций'!AZ129*100/AH129,0)</f>
        <v>100</v>
      </c>
      <c r="AH129" s="5">
        <f>'Рейтинговая таблица организаций'!BA129</f>
        <v>28</v>
      </c>
    </row>
    <row r="130" spans="1:34">
      <c r="A130" s="16">
        <f>'Рейтинговая таблица организаций'!A130</f>
        <v>127</v>
      </c>
      <c r="B130" s="16" t="str">
        <f>'бланки '!C132</f>
        <v>Муниципальное бюджетное общеобразовательное учреждение «Дубровская основная общеобразовательная школа» Зырянского района</v>
      </c>
      <c r="C130" s="4">
        <f>'бланки '!E132+'бланки '!F132</f>
        <v>55</v>
      </c>
      <c r="D130" s="16">
        <f>'Рейтинговая таблица организаций'!C130</f>
        <v>22</v>
      </c>
      <c r="E130" s="8">
        <f t="shared" si="2"/>
        <v>0.4</v>
      </c>
      <c r="F130" s="24">
        <f>анкеты!I128</f>
        <v>6</v>
      </c>
      <c r="G130" s="5">
        <f>ROUND('Рейтинговая таблица организаций'!D130*100/H130,0)</f>
        <v>100</v>
      </c>
      <c r="H130" s="5">
        <f>'Рейтинговая таблица организаций'!E130</f>
        <v>14</v>
      </c>
      <c r="I130" s="5">
        <f>ROUND('Рейтинговая таблица организаций'!F130*100/J130,0)</f>
        <v>100</v>
      </c>
      <c r="J130" s="5">
        <f>'Рейтинговая таблица организаций'!G130</f>
        <v>60</v>
      </c>
      <c r="K130" s="5">
        <f>'Рейтинговая таблица организаций'!H130</f>
        <v>4</v>
      </c>
      <c r="L130" s="5">
        <f>ROUND('Рейтинговая таблица организаций'!I130*100/M130,0)</f>
        <v>100</v>
      </c>
      <c r="M130" s="5">
        <f>'Рейтинговая таблица организаций'!J130</f>
        <v>22</v>
      </c>
      <c r="N130" s="5">
        <f>ROUND('Рейтинговая таблица организаций'!K130*100/O130,0)</f>
        <v>100</v>
      </c>
      <c r="O130" s="5">
        <f>'Рейтинговая таблица организаций'!L130</f>
        <v>22</v>
      </c>
      <c r="P130" s="5">
        <f>'Рейтинговая таблица организаций'!U130</f>
        <v>5</v>
      </c>
      <c r="Q130" s="5">
        <f>'Рейтинговая таблица организаций'!X130</f>
        <v>22</v>
      </c>
      <c r="R130" s="5">
        <f>'Рейтинговая таблица организаций'!Y130</f>
        <v>22</v>
      </c>
      <c r="S130" s="5">
        <f>'Рейтинговая таблица организаций'!AD130</f>
        <v>0</v>
      </c>
      <c r="T130" s="5">
        <f>'Рейтинговая таблица организаций'!AE130</f>
        <v>4</v>
      </c>
      <c r="U130" s="5">
        <f>'Рейтинговая таблица организаций'!AF130</f>
        <v>6</v>
      </c>
      <c r="V130" s="5">
        <f>'Рейтинговая таблица организаций'!AG130</f>
        <v>6</v>
      </c>
      <c r="W130" s="5">
        <f>ROUND('Рейтинговая таблица организаций'!AL130*100/X130,0)</f>
        <v>100</v>
      </c>
      <c r="X130" s="5">
        <f>'Рейтинговая таблица организаций'!AM130</f>
        <v>22</v>
      </c>
      <c r="Y130" s="5">
        <f>ROUND('Рейтинговая таблица организаций'!AN130*100/Z130,0)</f>
        <v>100</v>
      </c>
      <c r="Z130" s="5">
        <f>'Рейтинговая таблица организаций'!AO130</f>
        <v>22</v>
      </c>
      <c r="AA130" s="5">
        <f>ROUND('Рейтинговая таблица организаций'!AP130*100/AB130,0)</f>
        <v>100</v>
      </c>
      <c r="AB130" s="5">
        <f>'Рейтинговая таблица организаций'!AQ130</f>
        <v>22</v>
      </c>
      <c r="AC130" s="5">
        <f>ROUND('Рейтинговая таблица организаций'!AV130*100/AD130,0)</f>
        <v>100</v>
      </c>
      <c r="AD130" s="5">
        <f>'Рейтинговая таблица организаций'!AW130</f>
        <v>22</v>
      </c>
      <c r="AE130" s="5">
        <f>ROUND('Рейтинговая таблица организаций'!AX130*100/AF130,0)</f>
        <v>100</v>
      </c>
      <c r="AF130" s="5">
        <f>'Рейтинговая таблица организаций'!AY130</f>
        <v>22</v>
      </c>
      <c r="AG130" s="5">
        <f>ROUND('Рейтинговая таблица организаций'!AZ130*100/AH130,0)</f>
        <v>100</v>
      </c>
      <c r="AH130" s="5">
        <f>'Рейтинговая таблица организаций'!BA130</f>
        <v>22</v>
      </c>
    </row>
    <row r="131" spans="1:34">
      <c r="A131" s="16">
        <f>'Рейтинговая таблица организаций'!A131</f>
        <v>128</v>
      </c>
      <c r="B131" s="16" t="str">
        <f>'бланки '!C133</f>
        <v>Муниципальное общеобразовательное учреждение «Чердатская средняя общеобразовательная школа» Зырянского района</v>
      </c>
      <c r="C131" s="4">
        <f>'бланки '!E133+'бланки '!F133</f>
        <v>191</v>
      </c>
      <c r="D131" s="16">
        <f>'Рейтинговая таблица организаций'!C131</f>
        <v>77</v>
      </c>
      <c r="E131" s="8">
        <f t="shared" si="2"/>
        <v>0.40314136125654448</v>
      </c>
      <c r="F131" s="24">
        <f>анкеты!I129</f>
        <v>20</v>
      </c>
      <c r="G131" s="5">
        <f>ROUND('Рейтинговая таблица организаций'!D131*100/H131,0)</f>
        <v>100</v>
      </c>
      <c r="H131" s="5">
        <f>'Рейтинговая таблица организаций'!E131</f>
        <v>14</v>
      </c>
      <c r="I131" s="5">
        <f>ROUND('Рейтинговая таблица организаций'!F131*100/J131,0)</f>
        <v>100</v>
      </c>
      <c r="J131" s="5">
        <f>'Рейтинговая таблица организаций'!G131</f>
        <v>60</v>
      </c>
      <c r="K131" s="5">
        <f>'Рейтинговая таблица организаций'!H131</f>
        <v>4</v>
      </c>
      <c r="L131" s="5">
        <f>ROUND('Рейтинговая таблица организаций'!I131*100/M131,0)</f>
        <v>100</v>
      </c>
      <c r="M131" s="5">
        <f>'Рейтинговая таблица организаций'!J131</f>
        <v>77</v>
      </c>
      <c r="N131" s="5">
        <f>ROUND('Рейтинговая таблица организаций'!K131*100/O131,0)</f>
        <v>100</v>
      </c>
      <c r="O131" s="5">
        <f>'Рейтинговая таблица организаций'!L131</f>
        <v>77</v>
      </c>
      <c r="P131" s="5">
        <f>'Рейтинговая таблица организаций'!U131</f>
        <v>5</v>
      </c>
      <c r="Q131" s="5">
        <f>'Рейтинговая таблица организаций'!X131</f>
        <v>77</v>
      </c>
      <c r="R131" s="5">
        <f>'Рейтинговая таблица организаций'!Y131</f>
        <v>77</v>
      </c>
      <c r="S131" s="5">
        <f>'Рейтинговая таблица организаций'!AD131</f>
        <v>1</v>
      </c>
      <c r="T131" s="5">
        <f>'Рейтинговая таблица организаций'!AE131</f>
        <v>4</v>
      </c>
      <c r="U131" s="5">
        <f>'Рейтинговая таблица организаций'!AF131</f>
        <v>20</v>
      </c>
      <c r="V131" s="5">
        <f>'Рейтинговая таблица организаций'!AG131</f>
        <v>20</v>
      </c>
      <c r="W131" s="5">
        <f>ROUND('Рейтинговая таблица организаций'!AL131*100/X131,0)</f>
        <v>100</v>
      </c>
      <c r="X131" s="5">
        <f>'Рейтинговая таблица организаций'!AM131</f>
        <v>77</v>
      </c>
      <c r="Y131" s="5">
        <f>ROUND('Рейтинговая таблица организаций'!AN131*100/Z131,0)</f>
        <v>100</v>
      </c>
      <c r="Z131" s="5">
        <f>'Рейтинговая таблица организаций'!AO131</f>
        <v>77</v>
      </c>
      <c r="AA131" s="5">
        <f>ROUND('Рейтинговая таблица организаций'!AP131*100/AB131,0)</f>
        <v>100</v>
      </c>
      <c r="AB131" s="5">
        <f>'Рейтинговая таблица организаций'!AQ131</f>
        <v>77</v>
      </c>
      <c r="AC131" s="5">
        <f>ROUND('Рейтинговая таблица организаций'!AV131*100/AD131,0)</f>
        <v>100</v>
      </c>
      <c r="AD131" s="5">
        <f>'Рейтинговая таблица организаций'!AW131</f>
        <v>77</v>
      </c>
      <c r="AE131" s="5">
        <f>ROUND('Рейтинговая таблица организаций'!AX131*100/AF131,0)</f>
        <v>100</v>
      </c>
      <c r="AF131" s="5">
        <f>'Рейтинговая таблица организаций'!AY131</f>
        <v>77</v>
      </c>
      <c r="AG131" s="5">
        <f>ROUND('Рейтинговая таблица организаций'!AZ131*100/AH131,0)</f>
        <v>100</v>
      </c>
      <c r="AH131" s="5">
        <f>'Рейтинговая таблица организаций'!BA131</f>
        <v>77</v>
      </c>
    </row>
    <row r="132" spans="1:34">
      <c r="A132" s="16">
        <f>'Рейтинговая таблица организаций'!A132</f>
        <v>129</v>
      </c>
      <c r="B132" s="16" t="str">
        <f>'бланки '!C134</f>
        <v>Муниципальное казённое общеобразовательное учреждение «Староюгинская основная общеобразовательная школа»</v>
      </c>
      <c r="C132" s="4">
        <f>'бланки '!E134+'бланки '!F134</f>
        <v>29</v>
      </c>
      <c r="D132" s="16">
        <f>'Рейтинговая таблица организаций'!C132</f>
        <v>12</v>
      </c>
      <c r="E132" s="8">
        <f t="shared" si="2"/>
        <v>0.41379310344827586</v>
      </c>
      <c r="F132" s="24">
        <f>анкеты!I130</f>
        <v>3</v>
      </c>
      <c r="G132" s="5">
        <f>ROUND('Рейтинговая таблица организаций'!D132*100/H132,0)</f>
        <v>100</v>
      </c>
      <c r="H132" s="5">
        <f>'Рейтинговая таблица организаций'!E132</f>
        <v>14</v>
      </c>
      <c r="I132" s="5">
        <f>ROUND('Рейтинговая таблица организаций'!F132*100/J132,0)</f>
        <v>100</v>
      </c>
      <c r="J132" s="5">
        <f>'Рейтинговая таблица организаций'!G132</f>
        <v>60</v>
      </c>
      <c r="K132" s="5">
        <f>'Рейтинговая таблица организаций'!H132</f>
        <v>4</v>
      </c>
      <c r="L132" s="5">
        <f>ROUND('Рейтинговая таблица организаций'!I132*100/M132,0)</f>
        <v>100</v>
      </c>
      <c r="M132" s="5">
        <f>'Рейтинговая таблица организаций'!J132</f>
        <v>12</v>
      </c>
      <c r="N132" s="5">
        <f>ROUND('Рейтинговая таблица организаций'!K132*100/O132,0)</f>
        <v>100</v>
      </c>
      <c r="O132" s="5">
        <f>'Рейтинговая таблица организаций'!L132</f>
        <v>12</v>
      </c>
      <c r="P132" s="5">
        <f>'Рейтинговая таблица организаций'!U132</f>
        <v>5</v>
      </c>
      <c r="Q132" s="5">
        <f>'Рейтинговая таблица организаций'!X132</f>
        <v>12</v>
      </c>
      <c r="R132" s="5">
        <f>'Рейтинговая таблица организаций'!Y132</f>
        <v>12</v>
      </c>
      <c r="S132" s="5">
        <f>'Рейтинговая таблица организаций'!AD132</f>
        <v>2</v>
      </c>
      <c r="T132" s="5">
        <f>'Рейтинговая таблица организаций'!AE132</f>
        <v>5</v>
      </c>
      <c r="U132" s="5">
        <f>'Рейтинговая таблица организаций'!AF132</f>
        <v>3</v>
      </c>
      <c r="V132" s="5">
        <f>'Рейтинговая таблица организаций'!AG132</f>
        <v>3</v>
      </c>
      <c r="W132" s="5">
        <f>ROUND('Рейтинговая таблица организаций'!AL132*100/X132,0)</f>
        <v>100</v>
      </c>
      <c r="X132" s="5">
        <f>'Рейтинговая таблица организаций'!AM132</f>
        <v>12</v>
      </c>
      <c r="Y132" s="5">
        <f>ROUND('Рейтинговая таблица организаций'!AN132*100/Z132,0)</f>
        <v>100</v>
      </c>
      <c r="Z132" s="5">
        <f>'Рейтинговая таблица организаций'!AO132</f>
        <v>12</v>
      </c>
      <c r="AA132" s="5">
        <f>ROUND('Рейтинговая таблица организаций'!AP132*100/AB132,0)</f>
        <v>100</v>
      </c>
      <c r="AB132" s="5">
        <f>'Рейтинговая таблица организаций'!AQ132</f>
        <v>12</v>
      </c>
      <c r="AC132" s="5">
        <f>ROUND('Рейтинговая таблица организаций'!AV132*100/AD132,0)</f>
        <v>100</v>
      </c>
      <c r="AD132" s="5">
        <f>'Рейтинговая таблица организаций'!AW132</f>
        <v>12</v>
      </c>
      <c r="AE132" s="5">
        <f>ROUND('Рейтинговая таблица организаций'!AX132*100/AF132,0)</f>
        <v>100</v>
      </c>
      <c r="AF132" s="5">
        <f>'Рейтинговая таблица организаций'!AY132</f>
        <v>12</v>
      </c>
      <c r="AG132" s="5">
        <f>ROUND('Рейтинговая таблица организаций'!AZ132*100/AH132,0)</f>
        <v>100</v>
      </c>
      <c r="AH132" s="5">
        <f>'Рейтинговая таблица организаций'!BA132</f>
        <v>12</v>
      </c>
    </row>
    <row r="133" spans="1:34">
      <c r="A133" s="16">
        <f>'Рейтинговая таблица организаций'!A133</f>
        <v>130</v>
      </c>
      <c r="B133" s="16" t="str">
        <f>'бланки '!C135</f>
        <v>Муниципальное казённое общеобразовательное учреждение "Вертикосская средняя общеобразовательная школа"</v>
      </c>
      <c r="C133" s="4">
        <f>'бланки '!E135+'бланки '!F135</f>
        <v>90</v>
      </c>
      <c r="D133" s="16">
        <f>'Рейтинговая таблица организаций'!C133</f>
        <v>36</v>
      </c>
      <c r="E133" s="8">
        <f t="shared" si="2"/>
        <v>0.4</v>
      </c>
      <c r="F133" s="24">
        <f>анкеты!I131</f>
        <v>9</v>
      </c>
      <c r="G133" s="5">
        <f>ROUND('Рейтинговая таблица организаций'!D133*100/H133,0)</f>
        <v>100</v>
      </c>
      <c r="H133" s="5">
        <f>'Рейтинговая таблица организаций'!E133</f>
        <v>14</v>
      </c>
      <c r="I133" s="5">
        <f>ROUND('Рейтинговая таблица организаций'!F133*100/J133,0)</f>
        <v>100</v>
      </c>
      <c r="J133" s="5">
        <f>'Рейтинговая таблица организаций'!G133</f>
        <v>60</v>
      </c>
      <c r="K133" s="5">
        <f>'Рейтинговая таблица организаций'!H133</f>
        <v>4</v>
      </c>
      <c r="L133" s="5">
        <f>ROUND('Рейтинговая таблица организаций'!I133*100/M133,0)</f>
        <v>100</v>
      </c>
      <c r="M133" s="5">
        <f>'Рейтинговая таблица организаций'!J133</f>
        <v>36</v>
      </c>
      <c r="N133" s="5">
        <f>ROUND('Рейтинговая таблица организаций'!K133*100/O133,0)</f>
        <v>100</v>
      </c>
      <c r="O133" s="5">
        <f>'Рейтинговая таблица организаций'!L133</f>
        <v>36</v>
      </c>
      <c r="P133" s="5">
        <f>'Рейтинговая таблица организаций'!U133</f>
        <v>5</v>
      </c>
      <c r="Q133" s="5">
        <f>'Рейтинговая таблица организаций'!X133</f>
        <v>36</v>
      </c>
      <c r="R133" s="5">
        <f>'Рейтинговая таблица организаций'!Y133</f>
        <v>36</v>
      </c>
      <c r="S133" s="5">
        <f>'Рейтинговая таблица организаций'!AD133</f>
        <v>2</v>
      </c>
      <c r="T133" s="5">
        <f>'Рейтинговая таблица организаций'!AE133</f>
        <v>5</v>
      </c>
      <c r="U133" s="5">
        <f>'Рейтинговая таблица организаций'!AF133</f>
        <v>9</v>
      </c>
      <c r="V133" s="5">
        <f>'Рейтинговая таблица организаций'!AG133</f>
        <v>9</v>
      </c>
      <c r="W133" s="5">
        <f>ROUND('Рейтинговая таблица организаций'!AL133*100/X133,0)</f>
        <v>100</v>
      </c>
      <c r="X133" s="5">
        <f>'Рейтинговая таблица организаций'!AM133</f>
        <v>36</v>
      </c>
      <c r="Y133" s="5">
        <f>ROUND('Рейтинговая таблица организаций'!AN133*100/Z133,0)</f>
        <v>100</v>
      </c>
      <c r="Z133" s="5">
        <f>'Рейтинговая таблица организаций'!AO133</f>
        <v>36</v>
      </c>
      <c r="AA133" s="5">
        <f>ROUND('Рейтинговая таблица организаций'!AP133*100/AB133,0)</f>
        <v>100</v>
      </c>
      <c r="AB133" s="5">
        <f>'Рейтинговая таблица организаций'!AQ133</f>
        <v>36</v>
      </c>
      <c r="AC133" s="5">
        <f>ROUND('Рейтинговая таблица организаций'!AV133*100/AD133,0)</f>
        <v>100</v>
      </c>
      <c r="AD133" s="5">
        <f>'Рейтинговая таблица организаций'!AW133</f>
        <v>36</v>
      </c>
      <c r="AE133" s="5">
        <f>ROUND('Рейтинговая таблица организаций'!AX133*100/AF133,0)</f>
        <v>100</v>
      </c>
      <c r="AF133" s="5">
        <f>'Рейтинговая таблица организаций'!AY133</f>
        <v>36</v>
      </c>
      <c r="AG133" s="5">
        <f>ROUND('Рейтинговая таблица организаций'!AZ133*100/AH133,0)</f>
        <v>100</v>
      </c>
      <c r="AH133" s="5">
        <f>'Рейтинговая таблица организаций'!BA133</f>
        <v>36</v>
      </c>
    </row>
    <row r="134" spans="1:34">
      <c r="A134" s="16">
        <f>'Рейтинговая таблица организаций'!A134</f>
        <v>131</v>
      </c>
      <c r="B134" s="16" t="str">
        <f>'бланки '!C136</f>
        <v>Муниципальное бюджетное общеобразовательное учреждение «Каргасокская средняя общеобразовательная школа №2»</v>
      </c>
      <c r="C134" s="4">
        <f>'бланки '!E136+'бланки '!F136</f>
        <v>821</v>
      </c>
      <c r="D134" s="16">
        <f>'Рейтинговая таблица организаций'!C134</f>
        <v>329</v>
      </c>
      <c r="E134" s="8">
        <f t="shared" si="2"/>
        <v>0.40073081607795369</v>
      </c>
      <c r="F134" s="24">
        <f>анкеты!I132</f>
        <v>83</v>
      </c>
      <c r="G134" s="5">
        <f>ROUND('Рейтинговая таблица организаций'!D134*100/H134,0)</f>
        <v>100</v>
      </c>
      <c r="H134" s="5">
        <f>'Рейтинговая таблица организаций'!E134</f>
        <v>14</v>
      </c>
      <c r="I134" s="5">
        <f>ROUND('Рейтинговая таблица организаций'!F134*100/J134,0)</f>
        <v>100</v>
      </c>
      <c r="J134" s="5">
        <f>'Рейтинговая таблица организаций'!G134</f>
        <v>60</v>
      </c>
      <c r="K134" s="5">
        <f>'Рейтинговая таблица организаций'!H134</f>
        <v>4</v>
      </c>
      <c r="L134" s="5">
        <f>ROUND('Рейтинговая таблица организаций'!I134*100/M134,0)</f>
        <v>100</v>
      </c>
      <c r="M134" s="5">
        <f>'Рейтинговая таблица организаций'!J134</f>
        <v>329</v>
      </c>
      <c r="N134" s="5">
        <f>ROUND('Рейтинговая таблица организаций'!K134*100/O134,0)</f>
        <v>100</v>
      </c>
      <c r="O134" s="5">
        <f>'Рейтинговая таблица организаций'!L134</f>
        <v>329</v>
      </c>
      <c r="P134" s="5">
        <f>'Рейтинговая таблица организаций'!U134</f>
        <v>5</v>
      </c>
      <c r="Q134" s="5">
        <f>'Рейтинговая таблица организаций'!X134</f>
        <v>329</v>
      </c>
      <c r="R134" s="5">
        <f>'Рейтинговая таблица организаций'!Y134</f>
        <v>329</v>
      </c>
      <c r="S134" s="5">
        <f>'Рейтинговая таблица организаций'!AD134</f>
        <v>2</v>
      </c>
      <c r="T134" s="5">
        <f>'Рейтинговая таблица организаций'!AE134</f>
        <v>3</v>
      </c>
      <c r="U134" s="5">
        <f>'Рейтинговая таблица организаций'!AF134</f>
        <v>83</v>
      </c>
      <c r="V134" s="5">
        <f>'Рейтинговая таблица организаций'!AG134</f>
        <v>83</v>
      </c>
      <c r="W134" s="5">
        <f>ROUND('Рейтинговая таблица организаций'!AL134*100/X134,0)</f>
        <v>100</v>
      </c>
      <c r="X134" s="5">
        <f>'Рейтинговая таблица организаций'!AM134</f>
        <v>329</v>
      </c>
      <c r="Y134" s="5">
        <f>ROUND('Рейтинговая таблица организаций'!AN134*100/Z134,0)</f>
        <v>100</v>
      </c>
      <c r="Z134" s="5">
        <f>'Рейтинговая таблица организаций'!AO134</f>
        <v>329</v>
      </c>
      <c r="AA134" s="5">
        <f>ROUND('Рейтинговая таблица организаций'!AP134*100/AB134,0)</f>
        <v>100</v>
      </c>
      <c r="AB134" s="5">
        <f>'Рейтинговая таблица организаций'!AQ134</f>
        <v>329</v>
      </c>
      <c r="AC134" s="5">
        <f>ROUND('Рейтинговая таблица организаций'!AV134*100/AD134,0)</f>
        <v>100</v>
      </c>
      <c r="AD134" s="5">
        <f>'Рейтинговая таблица организаций'!AW134</f>
        <v>329</v>
      </c>
      <c r="AE134" s="5">
        <f>ROUND('Рейтинговая таблица организаций'!AX134*100/AF134,0)</f>
        <v>100</v>
      </c>
      <c r="AF134" s="5">
        <f>'Рейтинговая таблица организаций'!AY134</f>
        <v>329</v>
      </c>
      <c r="AG134" s="5">
        <f>ROUND('Рейтинговая таблица организаций'!AZ134*100/AH134,0)</f>
        <v>100</v>
      </c>
      <c r="AH134" s="5">
        <f>'Рейтинговая таблица организаций'!BA134</f>
        <v>329</v>
      </c>
    </row>
    <row r="135" spans="1:34">
      <c r="A135" s="16">
        <f>'Рейтинговая таблица организаций'!A135</f>
        <v>132</v>
      </c>
      <c r="B135" s="16" t="str">
        <f>'бланки '!C137</f>
        <v>Муниципальное казённое общеобразовательное учреждение «Тымская основная общеобразовательная школа»</v>
      </c>
      <c r="C135" s="4">
        <f>'бланки '!E137+'бланки '!F137</f>
        <v>19</v>
      </c>
      <c r="D135" s="16">
        <f>'Рейтинговая таблица организаций'!C135</f>
        <v>8</v>
      </c>
      <c r="E135" s="8">
        <f t="shared" si="2"/>
        <v>0.42105263157894735</v>
      </c>
      <c r="F135" s="24">
        <f>анкеты!I133</f>
        <v>2</v>
      </c>
      <c r="G135" s="5">
        <f>ROUND('Рейтинговая таблица организаций'!D135*100/H135,0)</f>
        <v>100</v>
      </c>
      <c r="H135" s="5">
        <f>'Рейтинговая таблица организаций'!E135</f>
        <v>14</v>
      </c>
      <c r="I135" s="5">
        <f>ROUND('Рейтинговая таблица организаций'!F135*100/J135,0)</f>
        <v>100</v>
      </c>
      <c r="J135" s="5">
        <f>'Рейтинговая таблица организаций'!G135</f>
        <v>60</v>
      </c>
      <c r="K135" s="5">
        <f>'Рейтинговая таблица организаций'!H135</f>
        <v>4</v>
      </c>
      <c r="L135" s="5">
        <f>ROUND('Рейтинговая таблица организаций'!I135*100/M135,0)</f>
        <v>100</v>
      </c>
      <c r="M135" s="5">
        <f>'Рейтинговая таблица организаций'!J135</f>
        <v>8</v>
      </c>
      <c r="N135" s="5">
        <f>ROUND('Рейтинговая таблица организаций'!K135*100/O135,0)</f>
        <v>100</v>
      </c>
      <c r="O135" s="5">
        <f>'Рейтинговая таблица организаций'!L135</f>
        <v>8</v>
      </c>
      <c r="P135" s="5">
        <f>'Рейтинговая таблица организаций'!U135</f>
        <v>5</v>
      </c>
      <c r="Q135" s="5">
        <f>'Рейтинговая таблица организаций'!X135</f>
        <v>8</v>
      </c>
      <c r="R135" s="5">
        <f>'Рейтинговая таблица организаций'!Y135</f>
        <v>8</v>
      </c>
      <c r="S135" s="5">
        <f>'Рейтинговая таблица организаций'!AD135</f>
        <v>2</v>
      </c>
      <c r="T135" s="5">
        <f>'Рейтинговая таблица организаций'!AE135</f>
        <v>4</v>
      </c>
      <c r="U135" s="5">
        <f>'Рейтинговая таблица организаций'!AF135</f>
        <v>2</v>
      </c>
      <c r="V135" s="5">
        <f>'Рейтинговая таблица организаций'!AG135</f>
        <v>2</v>
      </c>
      <c r="W135" s="5">
        <f>ROUND('Рейтинговая таблица организаций'!AL135*100/X135,0)</f>
        <v>100</v>
      </c>
      <c r="X135" s="5">
        <f>'Рейтинговая таблица организаций'!AM135</f>
        <v>8</v>
      </c>
      <c r="Y135" s="5">
        <f>ROUND('Рейтинговая таблица организаций'!AN135*100/Z135,0)</f>
        <v>100</v>
      </c>
      <c r="Z135" s="5">
        <f>'Рейтинговая таблица организаций'!AO135</f>
        <v>8</v>
      </c>
      <c r="AA135" s="5">
        <f>ROUND('Рейтинговая таблица организаций'!AP135*100/AB135,0)</f>
        <v>100</v>
      </c>
      <c r="AB135" s="5">
        <f>'Рейтинговая таблица организаций'!AQ135</f>
        <v>8</v>
      </c>
      <c r="AC135" s="5">
        <f>ROUND('Рейтинговая таблица организаций'!AV135*100/AD135,0)</f>
        <v>100</v>
      </c>
      <c r="AD135" s="5">
        <f>'Рейтинговая таблица организаций'!AW135</f>
        <v>8</v>
      </c>
      <c r="AE135" s="5">
        <f>ROUND('Рейтинговая таблица организаций'!AX135*100/AF135,0)</f>
        <v>100</v>
      </c>
      <c r="AF135" s="5">
        <f>'Рейтинговая таблица организаций'!AY135</f>
        <v>8</v>
      </c>
      <c r="AG135" s="5">
        <f>ROUND('Рейтинговая таблица организаций'!AZ135*100/AH135,0)</f>
        <v>100</v>
      </c>
      <c r="AH135" s="5">
        <f>'Рейтинговая таблица организаций'!BA135</f>
        <v>8</v>
      </c>
    </row>
    <row r="136" spans="1:34">
      <c r="A136" s="16">
        <f>'Рейтинговая таблица организаций'!A136</f>
        <v>133</v>
      </c>
      <c r="B136" s="16" t="str">
        <f>'бланки '!C138</f>
        <v>Муниципальное казённое общеобразовательное учреждение «Усть-Тымская основная общеобразовательная школа»</v>
      </c>
      <c r="C136" s="4">
        <f>'бланки '!E138+'бланки '!F138</f>
        <v>48</v>
      </c>
      <c r="D136" s="16">
        <f>'Рейтинговая таблица организаций'!C136</f>
        <v>20</v>
      </c>
      <c r="E136" s="8">
        <f t="shared" si="2"/>
        <v>0.41666666666666669</v>
      </c>
      <c r="F136" s="24">
        <f>анкеты!I134</f>
        <v>5</v>
      </c>
      <c r="G136" s="5">
        <f>ROUND('Рейтинговая таблица организаций'!D136*100/H136,0)</f>
        <v>100</v>
      </c>
      <c r="H136" s="5">
        <f>'Рейтинговая таблица организаций'!E136</f>
        <v>14</v>
      </c>
      <c r="I136" s="5">
        <f>ROUND('Рейтинговая таблица организаций'!F136*100/J136,0)</f>
        <v>100</v>
      </c>
      <c r="J136" s="5">
        <f>'Рейтинговая таблица организаций'!G136</f>
        <v>60</v>
      </c>
      <c r="K136" s="5">
        <f>'Рейтинговая таблица организаций'!H136</f>
        <v>4</v>
      </c>
      <c r="L136" s="5">
        <f>ROUND('Рейтинговая таблица организаций'!I136*100/M136,0)</f>
        <v>100</v>
      </c>
      <c r="M136" s="5">
        <f>'Рейтинговая таблица организаций'!J136</f>
        <v>20</v>
      </c>
      <c r="N136" s="5">
        <f>ROUND('Рейтинговая таблица организаций'!K136*100/O136,0)</f>
        <v>100</v>
      </c>
      <c r="O136" s="5">
        <f>'Рейтинговая таблица организаций'!L136</f>
        <v>20</v>
      </c>
      <c r="P136" s="5">
        <f>'Рейтинговая таблица организаций'!U136</f>
        <v>5</v>
      </c>
      <c r="Q136" s="5">
        <f>'Рейтинговая таблица организаций'!X136</f>
        <v>20</v>
      </c>
      <c r="R136" s="5">
        <f>'Рейтинговая таблица организаций'!Y136</f>
        <v>20</v>
      </c>
      <c r="S136" s="5">
        <f>'Рейтинговая таблица организаций'!AD136</f>
        <v>2</v>
      </c>
      <c r="T136" s="5">
        <f>'Рейтинговая таблица организаций'!AE136</f>
        <v>3</v>
      </c>
      <c r="U136" s="5">
        <f>'Рейтинговая таблица организаций'!AF136</f>
        <v>5</v>
      </c>
      <c r="V136" s="5">
        <f>'Рейтинговая таблица организаций'!AG136</f>
        <v>5</v>
      </c>
      <c r="W136" s="5">
        <f>ROUND('Рейтинговая таблица организаций'!AL136*100/X136,0)</f>
        <v>100</v>
      </c>
      <c r="X136" s="5">
        <f>'Рейтинговая таблица организаций'!AM136</f>
        <v>20</v>
      </c>
      <c r="Y136" s="5">
        <f>ROUND('Рейтинговая таблица организаций'!AN136*100/Z136,0)</f>
        <v>100</v>
      </c>
      <c r="Z136" s="5">
        <f>'Рейтинговая таблица организаций'!AO136</f>
        <v>20</v>
      </c>
      <c r="AA136" s="5">
        <f>ROUND('Рейтинговая таблица организаций'!AP136*100/AB136,0)</f>
        <v>100</v>
      </c>
      <c r="AB136" s="5">
        <f>'Рейтинговая таблица организаций'!AQ136</f>
        <v>20</v>
      </c>
      <c r="AC136" s="5">
        <f>ROUND('Рейтинговая таблица организаций'!AV136*100/AD136,0)</f>
        <v>100</v>
      </c>
      <c r="AD136" s="5">
        <f>'Рейтинговая таблица организаций'!AW136</f>
        <v>20</v>
      </c>
      <c r="AE136" s="5">
        <f>ROUND('Рейтинговая таблица организаций'!AX136*100/AF136,0)</f>
        <v>100</v>
      </c>
      <c r="AF136" s="5">
        <f>'Рейтинговая таблица организаций'!AY136</f>
        <v>20</v>
      </c>
      <c r="AG136" s="5">
        <f>ROUND('Рейтинговая таблица организаций'!AZ136*100/AH136,0)</f>
        <v>100</v>
      </c>
      <c r="AH136" s="5">
        <f>'Рейтинговая таблица организаций'!BA136</f>
        <v>20</v>
      </c>
    </row>
    <row r="137" spans="1:34">
      <c r="A137" s="16">
        <f>'Рейтинговая таблица организаций'!A137</f>
        <v>134</v>
      </c>
      <c r="B137" s="16" t="str">
        <f>'бланки '!C139</f>
        <v>Муниципальное бюджетное общеобразовательное учреждение Каргасокская средняя общеобразовательная школа-интернат №1</v>
      </c>
      <c r="C137" s="4">
        <f>'бланки '!E139+'бланки '!F139</f>
        <v>1432</v>
      </c>
      <c r="D137" s="16">
        <f>'Рейтинговая таблица организаций'!C137</f>
        <v>573</v>
      </c>
      <c r="E137" s="8">
        <f t="shared" si="2"/>
        <v>0.40013966480446927</v>
      </c>
      <c r="F137" s="24">
        <f>анкеты!I135</f>
        <v>144</v>
      </c>
      <c r="G137" s="5">
        <f>ROUND('Рейтинговая таблица организаций'!D137*100/H137,0)</f>
        <v>100</v>
      </c>
      <c r="H137" s="5">
        <f>'Рейтинговая таблица организаций'!E137</f>
        <v>14</v>
      </c>
      <c r="I137" s="5">
        <f>ROUND('Рейтинговая таблица организаций'!F137*100/J137,0)</f>
        <v>100</v>
      </c>
      <c r="J137" s="5">
        <f>'Рейтинговая таблица организаций'!G137</f>
        <v>60</v>
      </c>
      <c r="K137" s="5">
        <f>'Рейтинговая таблица организаций'!H137</f>
        <v>4</v>
      </c>
      <c r="L137" s="5">
        <f>ROUND('Рейтинговая таблица организаций'!I137*100/M137,0)</f>
        <v>100</v>
      </c>
      <c r="M137" s="5">
        <f>'Рейтинговая таблица организаций'!J137</f>
        <v>573</v>
      </c>
      <c r="N137" s="5">
        <f>ROUND('Рейтинговая таблица организаций'!K137*100/O137,0)</f>
        <v>100</v>
      </c>
      <c r="O137" s="5">
        <f>'Рейтинговая таблица организаций'!L137</f>
        <v>573</v>
      </c>
      <c r="P137" s="5">
        <f>'Рейтинговая таблица организаций'!U137</f>
        <v>5</v>
      </c>
      <c r="Q137" s="5">
        <f>'Рейтинговая таблица организаций'!X137</f>
        <v>573</v>
      </c>
      <c r="R137" s="5">
        <f>'Рейтинговая таблица организаций'!Y137</f>
        <v>573</v>
      </c>
      <c r="S137" s="5">
        <f>'Рейтинговая таблица организаций'!AD137</f>
        <v>3</v>
      </c>
      <c r="T137" s="5">
        <f>'Рейтинговая таблица организаций'!AE137</f>
        <v>4</v>
      </c>
      <c r="U137" s="5">
        <f>'Рейтинговая таблица организаций'!AF137</f>
        <v>144</v>
      </c>
      <c r="V137" s="5">
        <f>'Рейтинговая таблица организаций'!AG137</f>
        <v>144</v>
      </c>
      <c r="W137" s="5">
        <f>ROUND('Рейтинговая таблица организаций'!AL137*100/X137,0)</f>
        <v>100</v>
      </c>
      <c r="X137" s="5">
        <f>'Рейтинговая таблица организаций'!AM137</f>
        <v>573</v>
      </c>
      <c r="Y137" s="5">
        <f>ROUND('Рейтинговая таблица организаций'!AN137*100/Z137,0)</f>
        <v>100</v>
      </c>
      <c r="Z137" s="5">
        <f>'Рейтинговая таблица организаций'!AO137</f>
        <v>573</v>
      </c>
      <c r="AA137" s="5">
        <f>ROUND('Рейтинговая таблица организаций'!AP137*100/AB137,0)</f>
        <v>100</v>
      </c>
      <c r="AB137" s="5">
        <f>'Рейтинговая таблица организаций'!AQ137</f>
        <v>573</v>
      </c>
      <c r="AC137" s="5">
        <f>ROUND('Рейтинговая таблица организаций'!AV137*100/AD137,0)</f>
        <v>100</v>
      </c>
      <c r="AD137" s="5">
        <f>'Рейтинговая таблица организаций'!AW137</f>
        <v>573</v>
      </c>
      <c r="AE137" s="5">
        <f>ROUND('Рейтинговая таблица организаций'!AX137*100/AF137,0)</f>
        <v>100</v>
      </c>
      <c r="AF137" s="5">
        <f>'Рейтинговая таблица организаций'!AY137</f>
        <v>573</v>
      </c>
      <c r="AG137" s="5">
        <f>ROUND('Рейтинговая таблица организаций'!AZ137*100/AH137,0)</f>
        <v>100</v>
      </c>
      <c r="AH137" s="5">
        <f>'Рейтинговая таблица организаций'!BA137</f>
        <v>573</v>
      </c>
    </row>
    <row r="138" spans="1:34">
      <c r="A138" s="16">
        <f>'Рейтинговая таблица организаций'!A138</f>
        <v>135</v>
      </c>
      <c r="B138" s="16" t="str">
        <f>'бланки '!C140</f>
        <v>Муниципальное казённое общеобразовательное учреждение «Павловская основная общеобразовательная школа»</v>
      </c>
      <c r="C138" s="4">
        <f>'бланки '!E140+'бланки '!F140</f>
        <v>91</v>
      </c>
      <c r="D138" s="16">
        <f>'Рейтинговая таблица организаций'!C138</f>
        <v>37</v>
      </c>
      <c r="E138" s="8">
        <f t="shared" si="2"/>
        <v>0.40659340659340659</v>
      </c>
      <c r="F138" s="24">
        <f>анкеты!I136</f>
        <v>10</v>
      </c>
      <c r="G138" s="5">
        <f>ROUND('Рейтинговая таблица организаций'!D138*100/H138,0)</f>
        <v>100</v>
      </c>
      <c r="H138" s="5">
        <f>'Рейтинговая таблица организаций'!E138</f>
        <v>14</v>
      </c>
      <c r="I138" s="5">
        <f>ROUND('Рейтинговая таблица организаций'!F138*100/J138,0)</f>
        <v>100</v>
      </c>
      <c r="J138" s="5">
        <f>'Рейтинговая таблица организаций'!G138</f>
        <v>60</v>
      </c>
      <c r="K138" s="5">
        <f>'Рейтинговая таблица организаций'!H138</f>
        <v>4</v>
      </c>
      <c r="L138" s="5">
        <f>ROUND('Рейтинговая таблица организаций'!I138*100/M138,0)</f>
        <v>100</v>
      </c>
      <c r="M138" s="5">
        <f>'Рейтинговая таблица организаций'!J138</f>
        <v>37</v>
      </c>
      <c r="N138" s="5">
        <f>ROUND('Рейтинговая таблица организаций'!K138*100/O138,0)</f>
        <v>100</v>
      </c>
      <c r="O138" s="5">
        <f>'Рейтинговая таблица организаций'!L138</f>
        <v>37</v>
      </c>
      <c r="P138" s="5">
        <f>'Рейтинговая таблица организаций'!U138</f>
        <v>5</v>
      </c>
      <c r="Q138" s="5">
        <f>'Рейтинговая таблица организаций'!X138</f>
        <v>37</v>
      </c>
      <c r="R138" s="5">
        <f>'Рейтинговая таблица организаций'!Y138</f>
        <v>37</v>
      </c>
      <c r="S138" s="5">
        <f>'Рейтинговая таблица организаций'!AD138</f>
        <v>1</v>
      </c>
      <c r="T138" s="5">
        <f>'Рейтинговая таблица организаций'!AE138</f>
        <v>5</v>
      </c>
      <c r="U138" s="5">
        <f>'Рейтинговая таблица организаций'!AF138</f>
        <v>10</v>
      </c>
      <c r="V138" s="5">
        <f>'Рейтинговая таблица организаций'!AG138</f>
        <v>10</v>
      </c>
      <c r="W138" s="5">
        <f>ROUND('Рейтинговая таблица организаций'!AL138*100/X138,0)</f>
        <v>100</v>
      </c>
      <c r="X138" s="5">
        <f>'Рейтинговая таблица организаций'!AM138</f>
        <v>37</v>
      </c>
      <c r="Y138" s="5">
        <f>ROUND('Рейтинговая таблица организаций'!AN138*100/Z138,0)</f>
        <v>100</v>
      </c>
      <c r="Z138" s="5">
        <f>'Рейтинговая таблица организаций'!AO138</f>
        <v>37</v>
      </c>
      <c r="AA138" s="5">
        <f>ROUND('Рейтинговая таблица организаций'!AP138*100/AB138,0)</f>
        <v>100</v>
      </c>
      <c r="AB138" s="5">
        <f>'Рейтинговая таблица организаций'!AQ138</f>
        <v>37</v>
      </c>
      <c r="AC138" s="5">
        <f>ROUND('Рейтинговая таблица организаций'!AV138*100/AD138,0)</f>
        <v>100</v>
      </c>
      <c r="AD138" s="5">
        <f>'Рейтинговая таблица организаций'!AW138</f>
        <v>37</v>
      </c>
      <c r="AE138" s="5">
        <f>ROUND('Рейтинговая таблица организаций'!AX138*100/AF138,0)</f>
        <v>100</v>
      </c>
      <c r="AF138" s="5">
        <f>'Рейтинговая таблица организаций'!AY138</f>
        <v>37</v>
      </c>
      <c r="AG138" s="5">
        <f>ROUND('Рейтинговая таблица организаций'!AZ138*100/AH138,0)</f>
        <v>100</v>
      </c>
      <c r="AH138" s="5">
        <f>'Рейтинговая таблица организаций'!BA138</f>
        <v>37</v>
      </c>
    </row>
    <row r="139" spans="1:34">
      <c r="A139" s="16">
        <f>'Рейтинговая таблица организаций'!A139</f>
        <v>136</v>
      </c>
      <c r="B139" s="16" t="str">
        <f>'бланки '!C141</f>
        <v>Муниципальное казённое общеобразовательное учреждение "Средневасюганская средняя общеобразовательная школа"</v>
      </c>
      <c r="C139" s="4">
        <f>'бланки '!E141+'бланки '!F141</f>
        <v>151</v>
      </c>
      <c r="D139" s="16">
        <f>'Рейтинговая таблица организаций'!C139</f>
        <v>61</v>
      </c>
      <c r="E139" s="8">
        <f t="shared" si="2"/>
        <v>0.40397350993377484</v>
      </c>
      <c r="F139" s="24">
        <f>анкеты!I137</f>
        <v>16</v>
      </c>
      <c r="G139" s="5">
        <f>ROUND('Рейтинговая таблица организаций'!D139*100/H139,0)</f>
        <v>100</v>
      </c>
      <c r="H139" s="5">
        <f>'Рейтинговая таблица организаций'!E139</f>
        <v>14</v>
      </c>
      <c r="I139" s="5">
        <f>ROUND('Рейтинговая таблица организаций'!F139*100/J139,0)</f>
        <v>100</v>
      </c>
      <c r="J139" s="5">
        <f>'Рейтинговая таблица организаций'!G139</f>
        <v>60</v>
      </c>
      <c r="K139" s="5">
        <f>'Рейтинговая таблица организаций'!H139</f>
        <v>4</v>
      </c>
      <c r="L139" s="5">
        <f>ROUND('Рейтинговая таблица организаций'!I139*100/M139,0)</f>
        <v>100</v>
      </c>
      <c r="M139" s="5">
        <f>'Рейтинговая таблица организаций'!J139</f>
        <v>61</v>
      </c>
      <c r="N139" s="5">
        <f>ROUND('Рейтинговая таблица организаций'!K139*100/O139,0)</f>
        <v>100</v>
      </c>
      <c r="O139" s="5">
        <f>'Рейтинговая таблица организаций'!L139</f>
        <v>61</v>
      </c>
      <c r="P139" s="5">
        <f>'Рейтинговая таблица организаций'!U139</f>
        <v>5</v>
      </c>
      <c r="Q139" s="5">
        <f>'Рейтинговая таблица организаций'!X139</f>
        <v>61</v>
      </c>
      <c r="R139" s="5">
        <f>'Рейтинговая таблица организаций'!Y139</f>
        <v>61</v>
      </c>
      <c r="S139" s="5">
        <f>'Рейтинговая таблица организаций'!AD139</f>
        <v>3</v>
      </c>
      <c r="T139" s="5">
        <f>'Рейтинговая таблица организаций'!AE139</f>
        <v>4</v>
      </c>
      <c r="U139" s="5">
        <f>'Рейтинговая таблица организаций'!AF139</f>
        <v>16</v>
      </c>
      <c r="V139" s="5">
        <f>'Рейтинговая таблица организаций'!AG139</f>
        <v>16</v>
      </c>
      <c r="W139" s="5">
        <f>ROUND('Рейтинговая таблица организаций'!AL139*100/X139,0)</f>
        <v>100</v>
      </c>
      <c r="X139" s="5">
        <f>'Рейтинговая таблица организаций'!AM139</f>
        <v>61</v>
      </c>
      <c r="Y139" s="5">
        <f>ROUND('Рейтинговая таблица организаций'!AN139*100/Z139,0)</f>
        <v>100</v>
      </c>
      <c r="Z139" s="5">
        <f>'Рейтинговая таблица организаций'!AO139</f>
        <v>61</v>
      </c>
      <c r="AA139" s="5">
        <f>ROUND('Рейтинговая таблица организаций'!AP139*100/AB139,0)</f>
        <v>100</v>
      </c>
      <c r="AB139" s="5">
        <f>'Рейтинговая таблица организаций'!AQ139</f>
        <v>61</v>
      </c>
      <c r="AC139" s="5">
        <f>ROUND('Рейтинговая таблица организаций'!AV139*100/AD139,0)</f>
        <v>100</v>
      </c>
      <c r="AD139" s="5">
        <f>'Рейтинговая таблица организаций'!AW139</f>
        <v>61</v>
      </c>
      <c r="AE139" s="5">
        <f>ROUND('Рейтинговая таблица организаций'!AX139*100/AF139,0)</f>
        <v>100</v>
      </c>
      <c r="AF139" s="5">
        <f>'Рейтинговая таблица организаций'!AY139</f>
        <v>61</v>
      </c>
      <c r="AG139" s="5">
        <f>ROUND('Рейтинговая таблица организаций'!AZ139*100/AH139,0)</f>
        <v>100</v>
      </c>
      <c r="AH139" s="5">
        <f>'Рейтинговая таблица организаций'!BA139</f>
        <v>61</v>
      </c>
    </row>
    <row r="140" spans="1:34">
      <c r="A140" s="16">
        <f>'Рейтинговая таблица организаций'!A140</f>
        <v>137</v>
      </c>
      <c r="B140" s="16" t="str">
        <f>'бланки '!C142</f>
        <v>Муниципальное казённое общеобразовательное учреждение «Среднетымская средняя общеобразовательная школа»</v>
      </c>
      <c r="C140" s="4">
        <f>'бланки '!E142+'бланки '!F142</f>
        <v>63</v>
      </c>
      <c r="D140" s="16">
        <f>'Рейтинговая таблица организаций'!C140</f>
        <v>26</v>
      </c>
      <c r="E140" s="8">
        <f t="shared" si="2"/>
        <v>0.41269841269841268</v>
      </c>
      <c r="F140" s="24">
        <f>анкеты!I138</f>
        <v>7</v>
      </c>
      <c r="G140" s="5">
        <f>ROUND('Рейтинговая таблица организаций'!D140*100/H140,0)</f>
        <v>100</v>
      </c>
      <c r="H140" s="5">
        <f>'Рейтинговая таблица организаций'!E140</f>
        <v>14</v>
      </c>
      <c r="I140" s="5">
        <f>ROUND('Рейтинговая таблица организаций'!F140*100/J140,0)</f>
        <v>100</v>
      </c>
      <c r="J140" s="5">
        <f>'Рейтинговая таблица организаций'!G140</f>
        <v>60</v>
      </c>
      <c r="K140" s="5">
        <f>'Рейтинговая таблица организаций'!H140</f>
        <v>4</v>
      </c>
      <c r="L140" s="5">
        <f>ROUND('Рейтинговая таблица организаций'!I140*100/M140,0)</f>
        <v>100</v>
      </c>
      <c r="M140" s="5">
        <f>'Рейтинговая таблица организаций'!J140</f>
        <v>26</v>
      </c>
      <c r="N140" s="5">
        <f>ROUND('Рейтинговая таблица организаций'!K140*100/O140,0)</f>
        <v>100</v>
      </c>
      <c r="O140" s="5">
        <f>'Рейтинговая таблица организаций'!L140</f>
        <v>26</v>
      </c>
      <c r="P140" s="5">
        <f>'Рейтинговая таблица организаций'!U140</f>
        <v>5</v>
      </c>
      <c r="Q140" s="5">
        <f>'Рейтинговая таблица организаций'!X140</f>
        <v>26</v>
      </c>
      <c r="R140" s="5">
        <f>'Рейтинговая таблица организаций'!Y140</f>
        <v>26</v>
      </c>
      <c r="S140" s="5">
        <f>'Рейтинговая таблица организаций'!AD140</f>
        <v>1</v>
      </c>
      <c r="T140" s="5">
        <f>'Рейтинговая таблица организаций'!AE140</f>
        <v>4</v>
      </c>
      <c r="U140" s="5">
        <f>'Рейтинговая таблица организаций'!AF140</f>
        <v>7</v>
      </c>
      <c r="V140" s="5">
        <f>'Рейтинговая таблица организаций'!AG140</f>
        <v>7</v>
      </c>
      <c r="W140" s="5">
        <f>ROUND('Рейтинговая таблица организаций'!AL140*100/X140,0)</f>
        <v>100</v>
      </c>
      <c r="X140" s="5">
        <f>'Рейтинговая таблица организаций'!AM140</f>
        <v>26</v>
      </c>
      <c r="Y140" s="5">
        <f>ROUND('Рейтинговая таблица организаций'!AN140*100/Z140,0)</f>
        <v>100</v>
      </c>
      <c r="Z140" s="5">
        <f>'Рейтинговая таблица организаций'!AO140</f>
        <v>26</v>
      </c>
      <c r="AA140" s="5">
        <f>ROUND('Рейтинговая таблица организаций'!AP140*100/AB140,0)</f>
        <v>100</v>
      </c>
      <c r="AB140" s="5">
        <f>'Рейтинговая таблица организаций'!AQ140</f>
        <v>26</v>
      </c>
      <c r="AC140" s="5">
        <f>ROUND('Рейтинговая таблица организаций'!AV140*100/AD140,0)</f>
        <v>100</v>
      </c>
      <c r="AD140" s="5">
        <f>'Рейтинговая таблица организаций'!AW140</f>
        <v>26</v>
      </c>
      <c r="AE140" s="5">
        <f>ROUND('Рейтинговая таблица организаций'!AX140*100/AF140,0)</f>
        <v>100</v>
      </c>
      <c r="AF140" s="5">
        <f>'Рейтинговая таблица организаций'!AY140</f>
        <v>26</v>
      </c>
      <c r="AG140" s="5">
        <f>ROUND('Рейтинговая таблица организаций'!AZ140*100/AH140,0)</f>
        <v>100</v>
      </c>
      <c r="AH140" s="5">
        <f>'Рейтинговая таблица организаций'!BA140</f>
        <v>26</v>
      </c>
    </row>
    <row r="141" spans="1:34">
      <c r="A141" s="16">
        <f>'Рейтинговая таблица организаций'!A141</f>
        <v>138</v>
      </c>
      <c r="B141" s="16" t="str">
        <f>'бланки '!C143</f>
        <v>Муниципальное казённое общеобразовательное учреждение «Мыльджинская основная общеобразовательная школа имени Владимира Николаевича Ляшенко»</v>
      </c>
      <c r="C141" s="4">
        <f>'бланки '!E143+'бланки '!F143</f>
        <v>40</v>
      </c>
      <c r="D141" s="16">
        <f>'Рейтинговая таблица организаций'!C141</f>
        <v>16</v>
      </c>
      <c r="E141" s="8">
        <f t="shared" si="2"/>
        <v>0.4</v>
      </c>
      <c r="F141" s="24">
        <f>анкеты!I139</f>
        <v>4</v>
      </c>
      <c r="G141" s="5">
        <f>ROUND('Рейтинговая таблица организаций'!D141*100/H141,0)</f>
        <v>100</v>
      </c>
      <c r="H141" s="5">
        <f>'Рейтинговая таблица организаций'!E141</f>
        <v>14</v>
      </c>
      <c r="I141" s="5">
        <f>ROUND('Рейтинговая таблица организаций'!F141*100/J141,0)</f>
        <v>100</v>
      </c>
      <c r="J141" s="5">
        <f>'Рейтинговая таблица организаций'!G141</f>
        <v>60</v>
      </c>
      <c r="K141" s="5">
        <f>'Рейтинговая таблица организаций'!H141</f>
        <v>4</v>
      </c>
      <c r="L141" s="5">
        <f>ROUND('Рейтинговая таблица организаций'!I141*100/M141,0)</f>
        <v>100</v>
      </c>
      <c r="M141" s="5">
        <f>'Рейтинговая таблица организаций'!J141</f>
        <v>16</v>
      </c>
      <c r="N141" s="5">
        <f>ROUND('Рейтинговая таблица организаций'!K141*100/O141,0)</f>
        <v>100</v>
      </c>
      <c r="O141" s="5">
        <f>'Рейтинговая таблица организаций'!L141</f>
        <v>16</v>
      </c>
      <c r="P141" s="5">
        <f>'Рейтинговая таблица организаций'!U141</f>
        <v>5</v>
      </c>
      <c r="Q141" s="5">
        <f>'Рейтинговая таблица организаций'!X141</f>
        <v>16</v>
      </c>
      <c r="R141" s="5">
        <f>'Рейтинговая таблица организаций'!Y141</f>
        <v>16</v>
      </c>
      <c r="S141" s="5">
        <f>'Рейтинговая таблица организаций'!AD141</f>
        <v>3</v>
      </c>
      <c r="T141" s="5">
        <f>'Рейтинговая таблица организаций'!AE141</f>
        <v>4</v>
      </c>
      <c r="U141" s="5">
        <f>'Рейтинговая таблица организаций'!AF141</f>
        <v>4</v>
      </c>
      <c r="V141" s="5">
        <f>'Рейтинговая таблица организаций'!AG141</f>
        <v>4</v>
      </c>
      <c r="W141" s="5">
        <f>ROUND('Рейтинговая таблица организаций'!AL141*100/X141,0)</f>
        <v>100</v>
      </c>
      <c r="X141" s="5">
        <f>'Рейтинговая таблица организаций'!AM141</f>
        <v>16</v>
      </c>
      <c r="Y141" s="5">
        <f>ROUND('Рейтинговая таблица организаций'!AN141*100/Z141,0)</f>
        <v>100</v>
      </c>
      <c r="Z141" s="5">
        <f>'Рейтинговая таблица организаций'!AO141</f>
        <v>16</v>
      </c>
      <c r="AA141" s="5">
        <f>ROUND('Рейтинговая таблица организаций'!AP141*100/AB141,0)</f>
        <v>100</v>
      </c>
      <c r="AB141" s="5">
        <f>'Рейтинговая таблица организаций'!AQ141</f>
        <v>16</v>
      </c>
      <c r="AC141" s="5">
        <f>ROUND('Рейтинговая таблица организаций'!AV141*100/AD141,0)</f>
        <v>100</v>
      </c>
      <c r="AD141" s="5">
        <f>'Рейтинговая таблица организаций'!AW141</f>
        <v>16</v>
      </c>
      <c r="AE141" s="5">
        <f>ROUND('Рейтинговая таблица организаций'!AX141*100/AF141,0)</f>
        <v>100</v>
      </c>
      <c r="AF141" s="5">
        <f>'Рейтинговая таблица организаций'!AY141</f>
        <v>16</v>
      </c>
      <c r="AG141" s="5">
        <f>ROUND('Рейтинговая таблица организаций'!AZ141*100/AH141,0)</f>
        <v>100</v>
      </c>
      <c r="AH141" s="5">
        <f>'Рейтинговая таблица организаций'!BA141</f>
        <v>16</v>
      </c>
    </row>
    <row r="142" spans="1:34">
      <c r="A142" s="16">
        <f>'Рейтинговая таблица организаций'!A142</f>
        <v>139</v>
      </c>
      <c r="B142" s="16" t="str">
        <f>'бланки '!C144</f>
        <v>Муниципальное казённое общеобразовательное учреждение «Напасская основная общеобразовательная школа»</v>
      </c>
      <c r="C142" s="4">
        <f>'бланки '!E144+'бланки '!F144</f>
        <v>29</v>
      </c>
      <c r="D142" s="16">
        <f>'Рейтинговая таблица организаций'!C142</f>
        <v>12</v>
      </c>
      <c r="E142" s="8">
        <f t="shared" si="2"/>
        <v>0.41379310344827586</v>
      </c>
      <c r="F142" s="24">
        <f>анкеты!I140</f>
        <v>3</v>
      </c>
      <c r="G142" s="5">
        <f>ROUND('Рейтинговая таблица организаций'!D142*100/H142,0)</f>
        <v>100</v>
      </c>
      <c r="H142" s="5">
        <f>'Рейтинговая таблица организаций'!E142</f>
        <v>14</v>
      </c>
      <c r="I142" s="5">
        <f>ROUND('Рейтинговая таблица организаций'!F142*100/J142,0)</f>
        <v>100</v>
      </c>
      <c r="J142" s="5">
        <f>'Рейтинговая таблица организаций'!G142</f>
        <v>60</v>
      </c>
      <c r="K142" s="5">
        <f>'Рейтинговая таблица организаций'!H142</f>
        <v>4</v>
      </c>
      <c r="L142" s="5">
        <f>ROUND('Рейтинговая таблица организаций'!I142*100/M142,0)</f>
        <v>100</v>
      </c>
      <c r="M142" s="5">
        <f>'Рейтинговая таблица организаций'!J142</f>
        <v>12</v>
      </c>
      <c r="N142" s="5">
        <f>ROUND('Рейтинговая таблица организаций'!K142*100/O142,0)</f>
        <v>100</v>
      </c>
      <c r="O142" s="5">
        <f>'Рейтинговая таблица организаций'!L142</f>
        <v>12</v>
      </c>
      <c r="P142" s="5">
        <f>'Рейтинговая таблица организаций'!U142</f>
        <v>5</v>
      </c>
      <c r="Q142" s="5">
        <f>'Рейтинговая таблица организаций'!X142</f>
        <v>12</v>
      </c>
      <c r="R142" s="5">
        <f>'Рейтинговая таблица организаций'!Y142</f>
        <v>12</v>
      </c>
      <c r="S142" s="5">
        <f>'Рейтинговая таблица организаций'!AD142</f>
        <v>3</v>
      </c>
      <c r="T142" s="5">
        <f>'Рейтинговая таблица организаций'!AE142</f>
        <v>4</v>
      </c>
      <c r="U142" s="5">
        <f>'Рейтинговая таблица организаций'!AF142</f>
        <v>3</v>
      </c>
      <c r="V142" s="5">
        <f>'Рейтинговая таблица организаций'!AG142</f>
        <v>3</v>
      </c>
      <c r="W142" s="5">
        <f>ROUND('Рейтинговая таблица организаций'!AL142*100/X142,0)</f>
        <v>100</v>
      </c>
      <c r="X142" s="5">
        <f>'Рейтинговая таблица организаций'!AM142</f>
        <v>12</v>
      </c>
      <c r="Y142" s="5">
        <f>ROUND('Рейтинговая таблица организаций'!AN142*100/Z142,0)</f>
        <v>100</v>
      </c>
      <c r="Z142" s="5">
        <f>'Рейтинговая таблица организаций'!AO142</f>
        <v>12</v>
      </c>
      <c r="AA142" s="5">
        <f>ROUND('Рейтинговая таблица организаций'!AP142*100/AB142,0)</f>
        <v>100</v>
      </c>
      <c r="AB142" s="5">
        <f>'Рейтинговая таблица организаций'!AQ142</f>
        <v>12</v>
      </c>
      <c r="AC142" s="5">
        <f>ROUND('Рейтинговая таблица организаций'!AV142*100/AD142,0)</f>
        <v>100</v>
      </c>
      <c r="AD142" s="5">
        <f>'Рейтинговая таблица организаций'!AW142</f>
        <v>12</v>
      </c>
      <c r="AE142" s="5">
        <f>ROUND('Рейтинговая таблица организаций'!AX142*100/AF142,0)</f>
        <v>100</v>
      </c>
      <c r="AF142" s="5">
        <f>'Рейтинговая таблица организаций'!AY142</f>
        <v>12</v>
      </c>
      <c r="AG142" s="5">
        <f>ROUND('Рейтинговая таблица организаций'!AZ142*100/AH142,0)</f>
        <v>100</v>
      </c>
      <c r="AH142" s="5">
        <f>'Рейтинговая таблица организаций'!BA142</f>
        <v>12</v>
      </c>
    </row>
    <row r="143" spans="1:34">
      <c r="A143" s="16">
        <f>'Рейтинговая таблица организаций'!A143</f>
        <v>140</v>
      </c>
      <c r="B143" s="16" t="str">
        <f>'бланки '!C145</f>
        <v>Муниципальное казённое общеобразовательное учреждение «Новоюгинская средняя общеобразовательная школа»</v>
      </c>
      <c r="C143" s="4">
        <f>'бланки '!E145+'бланки '!F145</f>
        <v>125</v>
      </c>
      <c r="D143" s="16">
        <f>'Рейтинговая таблица организаций'!C143</f>
        <v>50</v>
      </c>
      <c r="E143" s="8">
        <f t="shared" si="2"/>
        <v>0.4</v>
      </c>
      <c r="F143" s="24">
        <f>анкеты!I141</f>
        <v>13</v>
      </c>
      <c r="G143" s="5">
        <f>ROUND('Рейтинговая таблица организаций'!D143*100/H143,0)</f>
        <v>100</v>
      </c>
      <c r="H143" s="5">
        <f>'Рейтинговая таблица организаций'!E143</f>
        <v>14</v>
      </c>
      <c r="I143" s="5">
        <f>ROUND('Рейтинговая таблица организаций'!F143*100/J143,0)</f>
        <v>100</v>
      </c>
      <c r="J143" s="5">
        <f>'Рейтинговая таблица организаций'!G143</f>
        <v>60</v>
      </c>
      <c r="K143" s="5">
        <f>'Рейтинговая таблица организаций'!H143</f>
        <v>4</v>
      </c>
      <c r="L143" s="5">
        <f>ROUND('Рейтинговая таблица организаций'!I143*100/M143,0)</f>
        <v>100</v>
      </c>
      <c r="M143" s="5">
        <f>'Рейтинговая таблица организаций'!J143</f>
        <v>50</v>
      </c>
      <c r="N143" s="5">
        <f>ROUND('Рейтинговая таблица организаций'!K143*100/O143,0)</f>
        <v>100</v>
      </c>
      <c r="O143" s="5">
        <f>'Рейтинговая таблица организаций'!L143</f>
        <v>50</v>
      </c>
      <c r="P143" s="5">
        <f>'Рейтинговая таблица организаций'!U143</f>
        <v>5</v>
      </c>
      <c r="Q143" s="5">
        <f>'Рейтинговая таблица организаций'!X143</f>
        <v>50</v>
      </c>
      <c r="R143" s="5">
        <f>'Рейтинговая таблица организаций'!Y143</f>
        <v>50</v>
      </c>
      <c r="S143" s="5">
        <f>'Рейтинговая таблица организаций'!AD143</f>
        <v>3</v>
      </c>
      <c r="T143" s="5">
        <f>'Рейтинговая таблица организаций'!AE143</f>
        <v>4</v>
      </c>
      <c r="U143" s="5">
        <f>'Рейтинговая таблица организаций'!AF143</f>
        <v>13</v>
      </c>
      <c r="V143" s="5">
        <f>'Рейтинговая таблица организаций'!AG143</f>
        <v>13</v>
      </c>
      <c r="W143" s="5">
        <f>ROUND('Рейтинговая таблица организаций'!AL143*100/X143,0)</f>
        <v>100</v>
      </c>
      <c r="X143" s="5">
        <f>'Рейтинговая таблица организаций'!AM143</f>
        <v>50</v>
      </c>
      <c r="Y143" s="5">
        <f>ROUND('Рейтинговая таблица организаций'!AN143*100/Z143,0)</f>
        <v>100</v>
      </c>
      <c r="Z143" s="5">
        <f>'Рейтинговая таблица организаций'!AO143</f>
        <v>50</v>
      </c>
      <c r="AA143" s="5">
        <f>ROUND('Рейтинговая таблица организаций'!AP143*100/AB143,0)</f>
        <v>100</v>
      </c>
      <c r="AB143" s="5">
        <f>'Рейтинговая таблица организаций'!AQ143</f>
        <v>50</v>
      </c>
      <c r="AC143" s="5">
        <f>ROUND('Рейтинговая таблица организаций'!AV143*100/AD143,0)</f>
        <v>100</v>
      </c>
      <c r="AD143" s="5">
        <f>'Рейтинговая таблица организаций'!AW143</f>
        <v>50</v>
      </c>
      <c r="AE143" s="5">
        <f>ROUND('Рейтинговая таблица организаций'!AX143*100/AF143,0)</f>
        <v>100</v>
      </c>
      <c r="AF143" s="5">
        <f>'Рейтинговая таблица организаций'!AY143</f>
        <v>50</v>
      </c>
      <c r="AG143" s="5">
        <f>ROUND('Рейтинговая таблица организаций'!AZ143*100/AH143,0)</f>
        <v>100</v>
      </c>
      <c r="AH143" s="5">
        <f>'Рейтинговая таблица организаций'!BA143</f>
        <v>50</v>
      </c>
    </row>
    <row r="144" spans="1:34">
      <c r="A144" s="16">
        <f>'Рейтинговая таблица организаций'!A144</f>
        <v>141</v>
      </c>
      <c r="B144" s="16" t="str">
        <f>'бланки '!C146</f>
        <v>Муниципальное бюджетное общеобразовательное учреждение "Нововасюганская средняя общеобразовательная школа"</v>
      </c>
      <c r="C144" s="4">
        <f>'бланки '!E146+'бланки '!F146</f>
        <v>340</v>
      </c>
      <c r="D144" s="16">
        <f>'Рейтинговая таблица организаций'!C144</f>
        <v>136</v>
      </c>
      <c r="E144" s="8">
        <f t="shared" si="2"/>
        <v>0.4</v>
      </c>
      <c r="F144" s="24">
        <f>анкеты!I142</f>
        <v>34</v>
      </c>
      <c r="G144" s="5">
        <f>ROUND('Рейтинговая таблица организаций'!D144*100/H144,0)</f>
        <v>100</v>
      </c>
      <c r="H144" s="5">
        <f>'Рейтинговая таблица организаций'!E144</f>
        <v>14</v>
      </c>
      <c r="I144" s="5">
        <f>ROUND('Рейтинговая таблица организаций'!F144*100/J144,0)</f>
        <v>100</v>
      </c>
      <c r="J144" s="5">
        <f>'Рейтинговая таблица организаций'!G144</f>
        <v>60</v>
      </c>
      <c r="K144" s="5">
        <f>'Рейтинговая таблица организаций'!H144</f>
        <v>4</v>
      </c>
      <c r="L144" s="5">
        <f>ROUND('Рейтинговая таблица организаций'!I144*100/M144,0)</f>
        <v>100</v>
      </c>
      <c r="M144" s="5">
        <f>'Рейтинговая таблица организаций'!J144</f>
        <v>136</v>
      </c>
      <c r="N144" s="5">
        <f>ROUND('Рейтинговая таблица организаций'!K144*100/O144,0)</f>
        <v>100</v>
      </c>
      <c r="O144" s="5">
        <f>'Рейтинговая таблица организаций'!L144</f>
        <v>136</v>
      </c>
      <c r="P144" s="5">
        <f>'Рейтинговая таблица организаций'!U144</f>
        <v>5</v>
      </c>
      <c r="Q144" s="5">
        <f>'Рейтинговая таблица организаций'!X144</f>
        <v>136</v>
      </c>
      <c r="R144" s="5">
        <f>'Рейтинговая таблица организаций'!Y144</f>
        <v>136</v>
      </c>
      <c r="S144" s="5">
        <f>'Рейтинговая таблица организаций'!AD144</f>
        <v>5</v>
      </c>
      <c r="T144" s="5">
        <f>'Рейтинговая таблица организаций'!AE144</f>
        <v>5</v>
      </c>
      <c r="U144" s="5">
        <f>'Рейтинговая таблица организаций'!AF144</f>
        <v>34</v>
      </c>
      <c r="V144" s="5">
        <f>'Рейтинговая таблица организаций'!AG144</f>
        <v>34</v>
      </c>
      <c r="W144" s="5">
        <f>ROUND('Рейтинговая таблица организаций'!AL144*100/X144,0)</f>
        <v>100</v>
      </c>
      <c r="X144" s="5">
        <f>'Рейтинговая таблица организаций'!AM144</f>
        <v>136</v>
      </c>
      <c r="Y144" s="5">
        <f>ROUND('Рейтинговая таблица организаций'!AN144*100/Z144,0)</f>
        <v>100</v>
      </c>
      <c r="Z144" s="5">
        <f>'Рейтинговая таблица организаций'!AO144</f>
        <v>136</v>
      </c>
      <c r="AA144" s="5">
        <f>ROUND('Рейтинговая таблица организаций'!AP144*100/AB144,0)</f>
        <v>100</v>
      </c>
      <c r="AB144" s="5">
        <f>'Рейтинговая таблица организаций'!AQ144</f>
        <v>136</v>
      </c>
      <c r="AC144" s="5">
        <f>ROUND('Рейтинговая таблица организаций'!AV144*100/AD144,0)</f>
        <v>100</v>
      </c>
      <c r="AD144" s="5">
        <f>'Рейтинговая таблица организаций'!AW144</f>
        <v>136</v>
      </c>
      <c r="AE144" s="5">
        <f>ROUND('Рейтинговая таблица организаций'!AX144*100/AF144,0)</f>
        <v>100</v>
      </c>
      <c r="AF144" s="5">
        <f>'Рейтинговая таблица организаций'!AY144</f>
        <v>136</v>
      </c>
      <c r="AG144" s="5">
        <f>ROUND('Рейтинговая таблица организаций'!AZ144*100/AH144,0)</f>
        <v>100</v>
      </c>
      <c r="AH144" s="5">
        <f>'Рейтинговая таблица организаций'!BA144</f>
        <v>136</v>
      </c>
    </row>
    <row r="145" spans="1:34">
      <c r="A145" s="16">
        <f>'Рейтинговая таблица организаций'!A145</f>
        <v>142</v>
      </c>
      <c r="B145" s="16" t="str">
        <f>'бланки '!C147</f>
        <v>Муниципальное казённое общеобразовательное учреждение «Киндальская начальная общеобразовательная школа</v>
      </c>
      <c r="C145" s="4">
        <f>'бланки '!E147+'бланки '!F147</f>
        <v>3</v>
      </c>
      <c r="D145" s="16">
        <f>'Рейтинговая таблица организаций'!C145</f>
        <v>2</v>
      </c>
      <c r="E145" s="8">
        <f t="shared" si="2"/>
        <v>0.66666666666666663</v>
      </c>
      <c r="F145" s="24">
        <f>анкеты!I143</f>
        <v>1</v>
      </c>
      <c r="G145" s="5">
        <f>ROUND('Рейтинговая таблица организаций'!D145*100/H145,0)</f>
        <v>100</v>
      </c>
      <c r="H145" s="5">
        <f>'Рейтинговая таблица организаций'!E145</f>
        <v>14</v>
      </c>
      <c r="I145" s="5">
        <f>ROUND('Рейтинговая таблица организаций'!F145*100/J145,0)</f>
        <v>100</v>
      </c>
      <c r="J145" s="5">
        <f>'Рейтинговая таблица организаций'!G145</f>
        <v>60</v>
      </c>
      <c r="K145" s="5">
        <f>'Рейтинговая таблица организаций'!H145</f>
        <v>4</v>
      </c>
      <c r="L145" s="5">
        <f>ROUND('Рейтинговая таблица организаций'!I145*100/M145,0)</f>
        <v>100</v>
      </c>
      <c r="M145" s="5">
        <f>'Рейтинговая таблица организаций'!J145</f>
        <v>2</v>
      </c>
      <c r="N145" s="5">
        <f>ROUND('Рейтинговая таблица организаций'!K145*100/O145,0)</f>
        <v>100</v>
      </c>
      <c r="O145" s="5">
        <f>'Рейтинговая таблица организаций'!L145</f>
        <v>2</v>
      </c>
      <c r="P145" s="5">
        <f>'Рейтинговая таблица организаций'!U145</f>
        <v>5</v>
      </c>
      <c r="Q145" s="5">
        <f>'Рейтинговая таблица организаций'!X145</f>
        <v>2</v>
      </c>
      <c r="R145" s="5">
        <f>'Рейтинговая таблица организаций'!Y145</f>
        <v>2</v>
      </c>
      <c r="S145" s="5">
        <f>'Рейтинговая таблица организаций'!AD145</f>
        <v>1</v>
      </c>
      <c r="T145" s="5">
        <f>'Рейтинговая таблица организаций'!AE145</f>
        <v>4</v>
      </c>
      <c r="U145" s="5">
        <f>'Рейтинговая таблица организаций'!AF145</f>
        <v>1</v>
      </c>
      <c r="V145" s="5">
        <f>'Рейтинговая таблица организаций'!AG145</f>
        <v>1</v>
      </c>
      <c r="W145" s="5">
        <f>ROUND('Рейтинговая таблица организаций'!AL145*100/X145,0)</f>
        <v>100</v>
      </c>
      <c r="X145" s="5">
        <f>'Рейтинговая таблица организаций'!AM145</f>
        <v>2</v>
      </c>
      <c r="Y145" s="5">
        <f>ROUND('Рейтинговая таблица организаций'!AN145*100/Z145,0)</f>
        <v>100</v>
      </c>
      <c r="Z145" s="5">
        <f>'Рейтинговая таблица организаций'!AO145</f>
        <v>2</v>
      </c>
      <c r="AA145" s="5">
        <f>ROUND('Рейтинговая таблица организаций'!AP145*100/AB145,0)</f>
        <v>100</v>
      </c>
      <c r="AB145" s="5">
        <f>'Рейтинговая таблица организаций'!AQ145</f>
        <v>2</v>
      </c>
      <c r="AC145" s="5">
        <f>ROUND('Рейтинговая таблица организаций'!AV145*100/AD145,0)</f>
        <v>100</v>
      </c>
      <c r="AD145" s="5">
        <f>'Рейтинговая таблица организаций'!AW145</f>
        <v>2</v>
      </c>
      <c r="AE145" s="5">
        <f>ROUND('Рейтинговая таблица организаций'!AX145*100/AF145,0)</f>
        <v>100</v>
      </c>
      <c r="AF145" s="5">
        <f>'Рейтинговая таблица организаций'!AY145</f>
        <v>2</v>
      </c>
      <c r="AG145" s="5">
        <f>ROUND('Рейтинговая таблица организаций'!AZ145*100/AH145,0)</f>
        <v>100</v>
      </c>
      <c r="AH145" s="5">
        <f>'Рейтинговая таблица организаций'!BA145</f>
        <v>2</v>
      </c>
    </row>
    <row r="146" spans="1:34">
      <c r="A146" s="16">
        <f>'Рейтинговая таблица организаций'!A146</f>
        <v>143</v>
      </c>
      <c r="B146" s="16" t="str">
        <f>'бланки '!C148</f>
        <v>Муниципальное казённое общеобразовательное учреждение «Сосновская основная общеобразовательная школа»</v>
      </c>
      <c r="C146" s="4">
        <f>'бланки '!E148+'бланки '!F148</f>
        <v>99</v>
      </c>
      <c r="D146" s="16">
        <f>'Рейтинговая таблица организаций'!C146</f>
        <v>40</v>
      </c>
      <c r="E146" s="8">
        <f t="shared" si="2"/>
        <v>0.40404040404040403</v>
      </c>
      <c r="F146" s="24">
        <f>анкеты!I144</f>
        <v>10</v>
      </c>
      <c r="G146" s="5">
        <f>ROUND('Рейтинговая таблица организаций'!D146*100/H146,0)</f>
        <v>100</v>
      </c>
      <c r="H146" s="5">
        <f>'Рейтинговая таблица организаций'!E146</f>
        <v>14</v>
      </c>
      <c r="I146" s="5">
        <f>ROUND('Рейтинговая таблица организаций'!F146*100/J146,0)</f>
        <v>100</v>
      </c>
      <c r="J146" s="5">
        <f>'Рейтинговая таблица организаций'!G146</f>
        <v>60</v>
      </c>
      <c r="K146" s="5">
        <f>'Рейтинговая таблица организаций'!H146</f>
        <v>4</v>
      </c>
      <c r="L146" s="5">
        <f>ROUND('Рейтинговая таблица организаций'!I146*100/M146,0)</f>
        <v>100</v>
      </c>
      <c r="M146" s="5">
        <f>'Рейтинговая таблица организаций'!J146</f>
        <v>40</v>
      </c>
      <c r="N146" s="5">
        <f>ROUND('Рейтинговая таблица организаций'!K146*100/O146,0)</f>
        <v>100</v>
      </c>
      <c r="O146" s="5">
        <f>'Рейтинговая таблица организаций'!L146</f>
        <v>40</v>
      </c>
      <c r="P146" s="5">
        <f>'Рейтинговая таблица организаций'!U146</f>
        <v>5</v>
      </c>
      <c r="Q146" s="5">
        <f>'Рейтинговая таблица организаций'!X146</f>
        <v>40</v>
      </c>
      <c r="R146" s="5">
        <f>'Рейтинговая таблица организаций'!Y146</f>
        <v>40</v>
      </c>
      <c r="S146" s="5">
        <f>'Рейтинговая таблица организаций'!AD146</f>
        <v>1</v>
      </c>
      <c r="T146" s="5">
        <f>'Рейтинговая таблица организаций'!AE146</f>
        <v>4</v>
      </c>
      <c r="U146" s="5">
        <f>'Рейтинговая таблица организаций'!AF146</f>
        <v>10</v>
      </c>
      <c r="V146" s="5">
        <f>'Рейтинговая таблица организаций'!AG146</f>
        <v>10</v>
      </c>
      <c r="W146" s="5">
        <f>ROUND('Рейтинговая таблица организаций'!AL146*100/X146,0)</f>
        <v>100</v>
      </c>
      <c r="X146" s="5">
        <f>'Рейтинговая таблица организаций'!AM146</f>
        <v>40</v>
      </c>
      <c r="Y146" s="5">
        <f>ROUND('Рейтинговая таблица организаций'!AN146*100/Z146,0)</f>
        <v>100</v>
      </c>
      <c r="Z146" s="5">
        <f>'Рейтинговая таблица организаций'!AO146</f>
        <v>40</v>
      </c>
      <c r="AA146" s="5">
        <f>ROUND('Рейтинговая таблица организаций'!AP146*100/AB146,0)</f>
        <v>100</v>
      </c>
      <c r="AB146" s="5">
        <f>'Рейтинговая таблица организаций'!AQ146</f>
        <v>40</v>
      </c>
      <c r="AC146" s="5">
        <f>ROUND('Рейтинговая таблица организаций'!AV146*100/AD146,0)</f>
        <v>100</v>
      </c>
      <c r="AD146" s="5">
        <f>'Рейтинговая таблица организаций'!AW146</f>
        <v>40</v>
      </c>
      <c r="AE146" s="5">
        <f>ROUND('Рейтинговая таблица организаций'!AX146*100/AF146,0)</f>
        <v>100</v>
      </c>
      <c r="AF146" s="5">
        <f>'Рейтинговая таблица организаций'!AY146</f>
        <v>40</v>
      </c>
      <c r="AG146" s="5">
        <f>ROUND('Рейтинговая таблица организаций'!AZ146*100/AH146,0)</f>
        <v>100</v>
      </c>
      <c r="AH146" s="5">
        <f>'Рейтинговая таблица организаций'!BA146</f>
        <v>40</v>
      </c>
    </row>
    <row r="147" spans="1:34">
      <c r="A147" s="16">
        <f>'Рейтинговая таблица организаций'!A147</f>
        <v>144</v>
      </c>
      <c r="B147" s="16" t="str">
        <f>'бланки '!C149</f>
        <v>Муниципальное казённое общеобразовательное учреждение «Киевская основная общеобразовательная школа»</v>
      </c>
      <c r="C147" s="4">
        <f>'бланки '!E149+'бланки '!F149</f>
        <v>38</v>
      </c>
      <c r="D147" s="16">
        <f>'Рейтинговая таблица организаций'!C147</f>
        <v>16</v>
      </c>
      <c r="E147" s="8">
        <f t="shared" si="2"/>
        <v>0.42105263157894735</v>
      </c>
      <c r="F147" s="24">
        <f>анкеты!I145</f>
        <v>4</v>
      </c>
      <c r="G147" s="5">
        <f>ROUND('Рейтинговая таблица организаций'!D147*100/H147,0)</f>
        <v>100</v>
      </c>
      <c r="H147" s="5">
        <f>'Рейтинговая таблица организаций'!E147</f>
        <v>14</v>
      </c>
      <c r="I147" s="5">
        <f>ROUND('Рейтинговая таблица организаций'!F147*100/J147,0)</f>
        <v>100</v>
      </c>
      <c r="J147" s="5">
        <f>'Рейтинговая таблица организаций'!G147</f>
        <v>60</v>
      </c>
      <c r="K147" s="5">
        <f>'Рейтинговая таблица организаций'!H147</f>
        <v>4</v>
      </c>
      <c r="L147" s="5">
        <f>ROUND('Рейтинговая таблица организаций'!I147*100/M147,0)</f>
        <v>100</v>
      </c>
      <c r="M147" s="5">
        <f>'Рейтинговая таблица организаций'!J147</f>
        <v>16</v>
      </c>
      <c r="N147" s="5">
        <f>ROUND('Рейтинговая таблица организаций'!K147*100/O147,0)</f>
        <v>100</v>
      </c>
      <c r="O147" s="5">
        <f>'Рейтинговая таблица организаций'!L147</f>
        <v>16</v>
      </c>
      <c r="P147" s="5">
        <f>'Рейтинговая таблица организаций'!U147</f>
        <v>5</v>
      </c>
      <c r="Q147" s="5">
        <f>'Рейтинговая таблица организаций'!X147</f>
        <v>16</v>
      </c>
      <c r="R147" s="5">
        <f>'Рейтинговая таблица организаций'!Y147</f>
        <v>16</v>
      </c>
      <c r="S147" s="5">
        <f>'Рейтинговая таблица организаций'!AD147</f>
        <v>4</v>
      </c>
      <c r="T147" s="5">
        <f>'Рейтинговая таблица организаций'!AE147</f>
        <v>5</v>
      </c>
      <c r="U147" s="5">
        <f>'Рейтинговая таблица организаций'!AF147</f>
        <v>4</v>
      </c>
      <c r="V147" s="5">
        <f>'Рейтинговая таблица организаций'!AG147</f>
        <v>4</v>
      </c>
      <c r="W147" s="5">
        <f>ROUND('Рейтинговая таблица организаций'!AL147*100/X147,0)</f>
        <v>100</v>
      </c>
      <c r="X147" s="5">
        <f>'Рейтинговая таблица организаций'!AM147</f>
        <v>16</v>
      </c>
      <c r="Y147" s="5">
        <f>ROUND('Рейтинговая таблица организаций'!AN147*100/Z147,0)</f>
        <v>100</v>
      </c>
      <c r="Z147" s="5">
        <f>'Рейтинговая таблица организаций'!AO147</f>
        <v>16</v>
      </c>
      <c r="AA147" s="5">
        <f>ROUND('Рейтинговая таблица организаций'!AP147*100/AB147,0)</f>
        <v>100</v>
      </c>
      <c r="AB147" s="5">
        <f>'Рейтинговая таблица организаций'!AQ147</f>
        <v>16</v>
      </c>
      <c r="AC147" s="5">
        <f>ROUND('Рейтинговая таблица организаций'!AV147*100/AD147,0)</f>
        <v>100</v>
      </c>
      <c r="AD147" s="5">
        <f>'Рейтинговая таблица организаций'!AW147</f>
        <v>16</v>
      </c>
      <c r="AE147" s="5">
        <f>ROUND('Рейтинговая таблица организаций'!AX147*100/AF147,0)</f>
        <v>100</v>
      </c>
      <c r="AF147" s="5">
        <f>'Рейтинговая таблица организаций'!AY147</f>
        <v>16</v>
      </c>
      <c r="AG147" s="5">
        <f>ROUND('Рейтинговая таблица организаций'!AZ147*100/AH147,0)</f>
        <v>100</v>
      </c>
      <c r="AH147" s="5">
        <f>'Рейтинговая таблица организаций'!BA147</f>
        <v>16</v>
      </c>
    </row>
    <row r="148" spans="1:34">
      <c r="A148" s="16">
        <f>'Рейтинговая таблица организаций'!A148</f>
        <v>145</v>
      </c>
      <c r="B148" s="16" t="str">
        <f>'бланки '!C150</f>
        <v>Филиал Муниципального казённого общеобразовательного учреждения «Киевская основная общеобразовательная школа» в пос. Нёготка</v>
      </c>
      <c r="C148" s="4">
        <f>'бланки '!E150+'бланки '!F150</f>
        <v>38</v>
      </c>
      <c r="D148" s="16">
        <f>'Рейтинговая таблица организаций'!C148</f>
        <v>16</v>
      </c>
      <c r="E148" s="8">
        <f t="shared" si="2"/>
        <v>0.42105263157894735</v>
      </c>
      <c r="F148" s="24">
        <f>анкеты!I146</f>
        <v>4</v>
      </c>
      <c r="G148" s="5">
        <f>ROUND('Рейтинговая таблица организаций'!D148*100/H148,0)</f>
        <v>100</v>
      </c>
      <c r="H148" s="5">
        <f>'Рейтинговая таблица организаций'!E148</f>
        <v>14</v>
      </c>
      <c r="I148" s="5">
        <f>ROUND('Рейтинговая таблица организаций'!F148*100/J148,0)</f>
        <v>100</v>
      </c>
      <c r="J148" s="5">
        <f>'Рейтинговая таблица организаций'!G148</f>
        <v>60</v>
      </c>
      <c r="K148" s="5">
        <f>'Рейтинговая таблица организаций'!H148</f>
        <v>4</v>
      </c>
      <c r="L148" s="5">
        <f>ROUND('Рейтинговая таблица организаций'!I148*100/M148,0)</f>
        <v>100</v>
      </c>
      <c r="M148" s="5">
        <f>'Рейтинговая таблица организаций'!J148</f>
        <v>16</v>
      </c>
      <c r="N148" s="5">
        <f>ROUND('Рейтинговая таблица организаций'!K148*100/O148,0)</f>
        <v>100</v>
      </c>
      <c r="O148" s="5">
        <f>'Рейтинговая таблица организаций'!L148</f>
        <v>16</v>
      </c>
      <c r="P148" s="5">
        <f>'Рейтинговая таблица организаций'!U148</f>
        <v>5</v>
      </c>
      <c r="Q148" s="5">
        <f>'Рейтинговая таблица организаций'!X148</f>
        <v>16</v>
      </c>
      <c r="R148" s="5">
        <f>'Рейтинговая таблица организаций'!Y148</f>
        <v>16</v>
      </c>
      <c r="S148" s="5">
        <f>'Рейтинговая таблица организаций'!AD148</f>
        <v>3</v>
      </c>
      <c r="T148" s="5">
        <f>'Рейтинговая таблица организаций'!AE148</f>
        <v>5</v>
      </c>
      <c r="U148" s="5">
        <f>'Рейтинговая таблица организаций'!AF148</f>
        <v>4</v>
      </c>
      <c r="V148" s="5">
        <f>'Рейтинговая таблица организаций'!AG148</f>
        <v>4</v>
      </c>
      <c r="W148" s="5">
        <f>ROUND('Рейтинговая таблица организаций'!AL148*100/X148,0)</f>
        <v>100</v>
      </c>
      <c r="X148" s="5">
        <f>'Рейтинговая таблица организаций'!AM148</f>
        <v>16</v>
      </c>
      <c r="Y148" s="5">
        <f>ROUND('Рейтинговая таблица организаций'!AN148*100/Z148,0)</f>
        <v>100</v>
      </c>
      <c r="Z148" s="5">
        <f>'Рейтинговая таблица организаций'!AO148</f>
        <v>16</v>
      </c>
      <c r="AA148" s="5">
        <f>ROUND('Рейтинговая таблица организаций'!AP148*100/AB148,0)</f>
        <v>100</v>
      </c>
      <c r="AB148" s="5">
        <f>'Рейтинговая таблица организаций'!AQ148</f>
        <v>16</v>
      </c>
      <c r="AC148" s="5">
        <f>ROUND('Рейтинговая таблица организаций'!AV148*100/AD148,0)</f>
        <v>100</v>
      </c>
      <c r="AD148" s="5">
        <f>'Рейтинговая таблица организаций'!AW148</f>
        <v>16</v>
      </c>
      <c r="AE148" s="5">
        <f>ROUND('Рейтинговая таблица организаций'!AX148*100/AF148,0)</f>
        <v>100</v>
      </c>
      <c r="AF148" s="5">
        <f>'Рейтинговая таблица организаций'!AY148</f>
        <v>16</v>
      </c>
      <c r="AG148" s="5">
        <f>ROUND('Рейтинговая таблица организаций'!AZ148*100/AH148,0)</f>
        <v>100</v>
      </c>
      <c r="AH148" s="5">
        <f>'Рейтинговая таблица организаций'!BA148</f>
        <v>16</v>
      </c>
    </row>
    <row r="149" spans="1:34">
      <c r="A149" s="16">
        <f>'Рейтинговая таблица организаций'!A149</f>
        <v>146</v>
      </c>
      <c r="B149" s="16" t="str">
        <f>'бланки '!C151</f>
        <v>Филиал Муниципального казённого общеобразовательного учреждения «Новоюгинская средняя общеобразовательная школа» в пос.Старая Берёзовка</v>
      </c>
      <c r="C149" s="4">
        <f>'бланки '!E151+'бланки '!F151</f>
        <v>16</v>
      </c>
      <c r="D149" s="16">
        <f>'Рейтинговая таблица организаций'!C149</f>
        <v>7</v>
      </c>
      <c r="E149" s="8">
        <f t="shared" si="2"/>
        <v>0.4375</v>
      </c>
      <c r="F149" s="24">
        <f>анкеты!I147</f>
        <v>2</v>
      </c>
      <c r="G149" s="5">
        <f>ROUND('Рейтинговая таблица организаций'!D149*100/H149,0)</f>
        <v>100</v>
      </c>
      <c r="H149" s="5">
        <f>'Рейтинговая таблица организаций'!E149</f>
        <v>14</v>
      </c>
      <c r="I149" s="5">
        <f>ROUND('Рейтинговая таблица организаций'!F149*100/J149,0)</f>
        <v>100</v>
      </c>
      <c r="J149" s="5">
        <f>'Рейтинговая таблица организаций'!G149</f>
        <v>60</v>
      </c>
      <c r="K149" s="5">
        <f>'Рейтинговая таблица организаций'!H149</f>
        <v>4</v>
      </c>
      <c r="L149" s="5">
        <f>ROUND('Рейтинговая таблица организаций'!I149*100/M149,0)</f>
        <v>100</v>
      </c>
      <c r="M149" s="5">
        <f>'Рейтинговая таблица организаций'!J149</f>
        <v>7</v>
      </c>
      <c r="N149" s="5">
        <f>ROUND('Рейтинговая таблица организаций'!K149*100/O149,0)</f>
        <v>100</v>
      </c>
      <c r="O149" s="5">
        <f>'Рейтинговая таблица организаций'!L149</f>
        <v>7</v>
      </c>
      <c r="P149" s="5">
        <f>'Рейтинговая таблица организаций'!U149</f>
        <v>5</v>
      </c>
      <c r="Q149" s="5">
        <f>'Рейтинговая таблица организаций'!X149</f>
        <v>7</v>
      </c>
      <c r="R149" s="5">
        <f>'Рейтинговая таблица организаций'!Y149</f>
        <v>7</v>
      </c>
      <c r="S149" s="5">
        <f>'Рейтинговая таблица организаций'!AD149</f>
        <v>2</v>
      </c>
      <c r="T149" s="5">
        <f>'Рейтинговая таблица организаций'!AE149</f>
        <v>4</v>
      </c>
      <c r="U149" s="5">
        <f>'Рейтинговая таблица организаций'!AF149</f>
        <v>2</v>
      </c>
      <c r="V149" s="5">
        <f>'Рейтинговая таблица организаций'!AG149</f>
        <v>2</v>
      </c>
      <c r="W149" s="5">
        <f>ROUND('Рейтинговая таблица организаций'!AL149*100/X149,0)</f>
        <v>100</v>
      </c>
      <c r="X149" s="5">
        <f>'Рейтинговая таблица организаций'!AM149</f>
        <v>7</v>
      </c>
      <c r="Y149" s="5">
        <f>ROUND('Рейтинговая таблица организаций'!AN149*100/Z149,0)</f>
        <v>100</v>
      </c>
      <c r="Z149" s="5">
        <f>'Рейтинговая таблица организаций'!AO149</f>
        <v>7</v>
      </c>
      <c r="AA149" s="5">
        <f>ROUND('Рейтинговая таблица организаций'!AP149*100/AB149,0)</f>
        <v>100</v>
      </c>
      <c r="AB149" s="5">
        <f>'Рейтинговая таблица организаций'!AQ149</f>
        <v>7</v>
      </c>
      <c r="AC149" s="5">
        <f>ROUND('Рейтинговая таблица организаций'!AV149*100/AD149,0)</f>
        <v>100</v>
      </c>
      <c r="AD149" s="5">
        <f>'Рейтинговая таблица организаций'!AW149</f>
        <v>7</v>
      </c>
      <c r="AE149" s="5">
        <f>ROUND('Рейтинговая таблица организаций'!AX149*100/AF149,0)</f>
        <v>100</v>
      </c>
      <c r="AF149" s="5">
        <f>'Рейтинговая таблица организаций'!AY149</f>
        <v>7</v>
      </c>
      <c r="AG149" s="5">
        <f>ROUND('Рейтинговая таблица организаций'!AZ149*100/AH149,0)</f>
        <v>100</v>
      </c>
      <c r="AH149" s="5">
        <f>'Рейтинговая таблица организаций'!BA149</f>
        <v>7</v>
      </c>
    </row>
    <row r="150" spans="1:34">
      <c r="A150" s="16">
        <f>'Рейтинговая таблица организаций'!A150</f>
        <v>147</v>
      </c>
      <c r="B150" s="16" t="str">
        <f>'бланки '!C152</f>
        <v>Муниципальное казённое общеобразовательное учреждение "Малиновская основная общеобразовательная школа"</v>
      </c>
      <c r="C150" s="4">
        <f>'бланки '!E152+'бланки '!F152</f>
        <v>49</v>
      </c>
      <c r="D150" s="16">
        <f>'Рейтинговая таблица организаций'!C150</f>
        <v>20</v>
      </c>
      <c r="E150" s="8">
        <f t="shared" si="2"/>
        <v>0.40816326530612246</v>
      </c>
      <c r="F150" s="24">
        <f>анкеты!I148</f>
        <v>5</v>
      </c>
      <c r="G150" s="5">
        <f>ROUND('Рейтинговая таблица организаций'!D150*100/H150,0)</f>
        <v>100</v>
      </c>
      <c r="H150" s="5">
        <f>'Рейтинговая таблица организаций'!E150</f>
        <v>14</v>
      </c>
      <c r="I150" s="5">
        <f>ROUND('Рейтинговая таблица организаций'!F150*100/J150,0)</f>
        <v>100</v>
      </c>
      <c r="J150" s="5">
        <f>'Рейтинговая таблица организаций'!G150</f>
        <v>60</v>
      </c>
      <c r="K150" s="5">
        <f>'Рейтинговая таблица организаций'!H150</f>
        <v>4</v>
      </c>
      <c r="L150" s="5">
        <f>ROUND('Рейтинговая таблица организаций'!I150*100/M150,0)</f>
        <v>100</v>
      </c>
      <c r="M150" s="5">
        <f>'Рейтинговая таблица организаций'!J150</f>
        <v>20</v>
      </c>
      <c r="N150" s="5">
        <f>ROUND('Рейтинговая таблица организаций'!K150*100/O150,0)</f>
        <v>100</v>
      </c>
      <c r="O150" s="5">
        <f>'Рейтинговая таблица организаций'!L150</f>
        <v>20</v>
      </c>
      <c r="P150" s="5">
        <f>'Рейтинговая таблица организаций'!U150</f>
        <v>5</v>
      </c>
      <c r="Q150" s="5">
        <f>'Рейтинговая таблица организаций'!X150</f>
        <v>20</v>
      </c>
      <c r="R150" s="5">
        <f>'Рейтинговая таблица организаций'!Y150</f>
        <v>20</v>
      </c>
      <c r="S150" s="5">
        <f>'Рейтинговая таблица организаций'!AD150</f>
        <v>0</v>
      </c>
      <c r="T150" s="5">
        <f>'Рейтинговая таблица организаций'!AE150</f>
        <v>4</v>
      </c>
      <c r="U150" s="5">
        <f>'Рейтинговая таблица организаций'!AF150</f>
        <v>5</v>
      </c>
      <c r="V150" s="5">
        <f>'Рейтинговая таблица организаций'!AG150</f>
        <v>5</v>
      </c>
      <c r="W150" s="5">
        <f>ROUND('Рейтинговая таблица организаций'!AL150*100/X150,0)</f>
        <v>100</v>
      </c>
      <c r="X150" s="5">
        <f>'Рейтинговая таблица организаций'!AM150</f>
        <v>20</v>
      </c>
      <c r="Y150" s="5">
        <f>ROUND('Рейтинговая таблица организаций'!AN150*100/Z150,0)</f>
        <v>100</v>
      </c>
      <c r="Z150" s="5">
        <f>'Рейтинговая таблица организаций'!AO150</f>
        <v>20</v>
      </c>
      <c r="AA150" s="5">
        <f>ROUND('Рейтинговая таблица организаций'!AP150*100/AB150,0)</f>
        <v>100</v>
      </c>
      <c r="AB150" s="5">
        <f>'Рейтинговая таблица организаций'!AQ150</f>
        <v>20</v>
      </c>
      <c r="AC150" s="5">
        <f>ROUND('Рейтинговая таблица организаций'!AV150*100/AD150,0)</f>
        <v>100</v>
      </c>
      <c r="AD150" s="5">
        <f>'Рейтинговая таблица организаций'!AW150</f>
        <v>20</v>
      </c>
      <c r="AE150" s="5">
        <f>ROUND('Рейтинговая таблица организаций'!AX150*100/AF150,0)</f>
        <v>100</v>
      </c>
      <c r="AF150" s="5">
        <f>'Рейтинговая таблица организаций'!AY150</f>
        <v>20</v>
      </c>
      <c r="AG150" s="5">
        <f>ROUND('Рейтинговая таблица организаций'!AZ150*100/AH150,0)</f>
        <v>100</v>
      </c>
      <c r="AH150" s="5">
        <f>'Рейтинговая таблица организаций'!BA150</f>
        <v>20</v>
      </c>
    </row>
    <row r="151" spans="1:34">
      <c r="A151" s="16">
        <f>'Рейтинговая таблица организаций'!A151</f>
        <v>148</v>
      </c>
      <c r="B151" s="16" t="str">
        <f>'бланки '!C153</f>
        <v>Муниципальное казённое общеобразовательное учреждение "Елгайская основная общеобразовательная школа"</v>
      </c>
      <c r="C151" s="4">
        <f>'бланки '!E153+'бланки '!F153</f>
        <v>96</v>
      </c>
      <c r="D151" s="16">
        <f>'Рейтинговая таблица организаций'!C151</f>
        <v>39</v>
      </c>
      <c r="E151" s="8">
        <f t="shared" si="2"/>
        <v>0.40625</v>
      </c>
      <c r="F151" s="24">
        <f>анкеты!I149</f>
        <v>10</v>
      </c>
      <c r="G151" s="5">
        <f>ROUND('Рейтинговая таблица организаций'!D151*100/H151,0)</f>
        <v>100</v>
      </c>
      <c r="H151" s="5">
        <f>'Рейтинговая таблица организаций'!E151</f>
        <v>14</v>
      </c>
      <c r="I151" s="5">
        <f>ROUND('Рейтинговая таблица организаций'!F151*100/J151,0)</f>
        <v>100</v>
      </c>
      <c r="J151" s="5">
        <f>'Рейтинговая таблица организаций'!G151</f>
        <v>60</v>
      </c>
      <c r="K151" s="5">
        <f>'Рейтинговая таблица организаций'!H151</f>
        <v>4</v>
      </c>
      <c r="L151" s="5">
        <f>ROUND('Рейтинговая таблица организаций'!I151*100/M151,0)</f>
        <v>100</v>
      </c>
      <c r="M151" s="5">
        <f>'Рейтинговая таблица организаций'!J151</f>
        <v>39</v>
      </c>
      <c r="N151" s="5">
        <f>ROUND('Рейтинговая таблица организаций'!K151*100/O151,0)</f>
        <v>100</v>
      </c>
      <c r="O151" s="5">
        <f>'Рейтинговая таблица организаций'!L151</f>
        <v>39</v>
      </c>
      <c r="P151" s="5">
        <f>'Рейтинговая таблица организаций'!U151</f>
        <v>5</v>
      </c>
      <c r="Q151" s="5">
        <f>'Рейтинговая таблица организаций'!X151</f>
        <v>39</v>
      </c>
      <c r="R151" s="5">
        <f>'Рейтинговая таблица организаций'!Y151</f>
        <v>39</v>
      </c>
      <c r="S151" s="5">
        <f>'Рейтинговая таблица организаций'!AD151</f>
        <v>0</v>
      </c>
      <c r="T151" s="5">
        <f>'Рейтинговая таблица организаций'!AE151</f>
        <v>5</v>
      </c>
      <c r="U151" s="5">
        <f>'Рейтинговая таблица организаций'!AF151</f>
        <v>10</v>
      </c>
      <c r="V151" s="5">
        <f>'Рейтинговая таблица организаций'!AG151</f>
        <v>10</v>
      </c>
      <c r="W151" s="5">
        <f>ROUND('Рейтинговая таблица организаций'!AL151*100/X151,0)</f>
        <v>100</v>
      </c>
      <c r="X151" s="5">
        <f>'Рейтинговая таблица организаций'!AM151</f>
        <v>39</v>
      </c>
      <c r="Y151" s="5">
        <f>ROUND('Рейтинговая таблица организаций'!AN151*100/Z151,0)</f>
        <v>100</v>
      </c>
      <c r="Z151" s="5">
        <f>'Рейтинговая таблица организаций'!AO151</f>
        <v>39</v>
      </c>
      <c r="AA151" s="5">
        <f>ROUND('Рейтинговая таблица организаций'!AP151*100/AB151,0)</f>
        <v>100</v>
      </c>
      <c r="AB151" s="5">
        <f>'Рейтинговая таблица организаций'!AQ151</f>
        <v>39</v>
      </c>
      <c r="AC151" s="5">
        <f>ROUND('Рейтинговая таблица организаций'!AV151*100/AD151,0)</f>
        <v>100</v>
      </c>
      <c r="AD151" s="5">
        <f>'Рейтинговая таблица организаций'!AW151</f>
        <v>39</v>
      </c>
      <c r="AE151" s="5">
        <f>ROUND('Рейтинговая таблица организаций'!AX151*100/AF151,0)</f>
        <v>100</v>
      </c>
      <c r="AF151" s="5">
        <f>'Рейтинговая таблица организаций'!AY151</f>
        <v>39</v>
      </c>
      <c r="AG151" s="5">
        <f>ROUND('Рейтинговая таблица организаций'!AZ151*100/AH151,0)</f>
        <v>100</v>
      </c>
      <c r="AH151" s="5">
        <f>'Рейтинговая таблица организаций'!BA151</f>
        <v>39</v>
      </c>
    </row>
    <row r="152" spans="1:34">
      <c r="A152" s="16">
        <f>'Рейтинговая таблица организаций'!A152</f>
        <v>149</v>
      </c>
      <c r="B152" s="16" t="str">
        <f>'бланки '!C154</f>
        <v>Муниципальное казённое общеобразовательное учреждение "Вороновская средняя общеобразовательная школа"</v>
      </c>
      <c r="C152" s="4">
        <f>'бланки '!E154+'бланки '!F154</f>
        <v>235</v>
      </c>
      <c r="D152" s="16">
        <f>'Рейтинговая таблица организаций'!C152</f>
        <v>94</v>
      </c>
      <c r="E152" s="8">
        <f t="shared" si="2"/>
        <v>0.4</v>
      </c>
      <c r="F152" s="24">
        <f>анкеты!I150</f>
        <v>24</v>
      </c>
      <c r="G152" s="5">
        <f>ROUND('Рейтинговая таблица организаций'!D152*100/H152,0)</f>
        <v>100</v>
      </c>
      <c r="H152" s="5">
        <f>'Рейтинговая таблица организаций'!E152</f>
        <v>14</v>
      </c>
      <c r="I152" s="5">
        <f>ROUND('Рейтинговая таблица организаций'!F152*100/J152,0)</f>
        <v>100</v>
      </c>
      <c r="J152" s="5">
        <f>'Рейтинговая таблица организаций'!G152</f>
        <v>60</v>
      </c>
      <c r="K152" s="5">
        <f>'Рейтинговая таблица организаций'!H152</f>
        <v>4</v>
      </c>
      <c r="L152" s="5">
        <f>ROUND('Рейтинговая таблица организаций'!I152*100/M152,0)</f>
        <v>100</v>
      </c>
      <c r="M152" s="5">
        <f>'Рейтинговая таблица организаций'!J152</f>
        <v>94</v>
      </c>
      <c r="N152" s="5">
        <f>ROUND('Рейтинговая таблица организаций'!K152*100/O152,0)</f>
        <v>100</v>
      </c>
      <c r="O152" s="5">
        <f>'Рейтинговая таблица организаций'!L152</f>
        <v>94</v>
      </c>
      <c r="P152" s="5">
        <f>'Рейтинговая таблица организаций'!U152</f>
        <v>5</v>
      </c>
      <c r="Q152" s="5">
        <f>'Рейтинговая таблица организаций'!X152</f>
        <v>94</v>
      </c>
      <c r="R152" s="5">
        <f>'Рейтинговая таблица организаций'!Y152</f>
        <v>94</v>
      </c>
      <c r="S152" s="5">
        <f>'Рейтинговая таблица организаций'!AD152</f>
        <v>1</v>
      </c>
      <c r="T152" s="5">
        <f>'Рейтинговая таблица организаций'!AE152</f>
        <v>4</v>
      </c>
      <c r="U152" s="5">
        <f>'Рейтинговая таблица организаций'!AF152</f>
        <v>24</v>
      </c>
      <c r="V152" s="5">
        <f>'Рейтинговая таблица организаций'!AG152</f>
        <v>24</v>
      </c>
      <c r="W152" s="5">
        <f>ROUND('Рейтинговая таблица организаций'!AL152*100/X152,0)</f>
        <v>100</v>
      </c>
      <c r="X152" s="5">
        <f>'Рейтинговая таблица организаций'!AM152</f>
        <v>94</v>
      </c>
      <c r="Y152" s="5">
        <f>ROUND('Рейтинговая таблица организаций'!AN152*100/Z152,0)</f>
        <v>100</v>
      </c>
      <c r="Z152" s="5">
        <f>'Рейтинговая таблица организаций'!AO152</f>
        <v>94</v>
      </c>
      <c r="AA152" s="5">
        <f>ROUND('Рейтинговая таблица организаций'!AP152*100/AB152,0)</f>
        <v>100</v>
      </c>
      <c r="AB152" s="5">
        <f>'Рейтинговая таблица организаций'!AQ152</f>
        <v>94</v>
      </c>
      <c r="AC152" s="5">
        <f>ROUND('Рейтинговая таблица организаций'!AV152*100/AD152,0)</f>
        <v>100</v>
      </c>
      <c r="AD152" s="5">
        <f>'Рейтинговая таблица организаций'!AW152</f>
        <v>94</v>
      </c>
      <c r="AE152" s="5">
        <f>ROUND('Рейтинговая таблица организаций'!AX152*100/AF152,0)</f>
        <v>100</v>
      </c>
      <c r="AF152" s="5">
        <f>'Рейтинговая таблица организаций'!AY152</f>
        <v>94</v>
      </c>
      <c r="AG152" s="5">
        <f>ROUND('Рейтинговая таблица организаций'!AZ152*100/AH152,0)</f>
        <v>100</v>
      </c>
      <c r="AH152" s="5">
        <f>'Рейтинговая таблица организаций'!BA152</f>
        <v>94</v>
      </c>
    </row>
    <row r="153" spans="1:34">
      <c r="A153" s="16">
        <f>'Рейтинговая таблица организаций'!A153</f>
        <v>150</v>
      </c>
      <c r="B153" s="16" t="str">
        <f>'бланки '!C155</f>
        <v>Муниципальное казённое общеобразовательное учреждение "Песочнодубровская средняя общеобразовательная школа"</v>
      </c>
      <c r="C153" s="4">
        <f>'бланки '!E155+'бланки '!F155</f>
        <v>181</v>
      </c>
      <c r="D153" s="16">
        <f>'Рейтинговая таблица организаций'!C153</f>
        <v>73</v>
      </c>
      <c r="E153" s="8">
        <f t="shared" si="2"/>
        <v>0.40331491712707185</v>
      </c>
      <c r="F153" s="24">
        <f>анкеты!I151</f>
        <v>19</v>
      </c>
      <c r="G153" s="5">
        <f>ROUND('Рейтинговая таблица организаций'!D153*100/H153,0)</f>
        <v>100</v>
      </c>
      <c r="H153" s="5">
        <f>'Рейтинговая таблица организаций'!E153</f>
        <v>14</v>
      </c>
      <c r="I153" s="5">
        <f>ROUND('Рейтинговая таблица организаций'!F153*100/J153,0)</f>
        <v>100</v>
      </c>
      <c r="J153" s="5">
        <f>'Рейтинговая таблица организаций'!G153</f>
        <v>60</v>
      </c>
      <c r="K153" s="5">
        <f>'Рейтинговая таблица организаций'!H153</f>
        <v>4</v>
      </c>
      <c r="L153" s="5">
        <f>ROUND('Рейтинговая таблица организаций'!I153*100/M153,0)</f>
        <v>100</v>
      </c>
      <c r="M153" s="5">
        <f>'Рейтинговая таблица организаций'!J153</f>
        <v>73</v>
      </c>
      <c r="N153" s="5">
        <f>ROUND('Рейтинговая таблица организаций'!K153*100/O153,0)</f>
        <v>100</v>
      </c>
      <c r="O153" s="5">
        <f>'Рейтинговая таблица организаций'!L153</f>
        <v>73</v>
      </c>
      <c r="P153" s="5">
        <f>'Рейтинговая таблица организаций'!U153</f>
        <v>5</v>
      </c>
      <c r="Q153" s="5">
        <f>'Рейтинговая таблица организаций'!X153</f>
        <v>73</v>
      </c>
      <c r="R153" s="5">
        <f>'Рейтинговая таблица организаций'!Y153</f>
        <v>73</v>
      </c>
      <c r="S153" s="5">
        <f>'Рейтинговая таблица организаций'!AD153</f>
        <v>0</v>
      </c>
      <c r="T153" s="5">
        <f>'Рейтинговая таблица организаций'!AE153</f>
        <v>6</v>
      </c>
      <c r="U153" s="5">
        <f>'Рейтинговая таблица организаций'!AF153</f>
        <v>19</v>
      </c>
      <c r="V153" s="5">
        <f>'Рейтинговая таблица организаций'!AG153</f>
        <v>19</v>
      </c>
      <c r="W153" s="5">
        <f>ROUND('Рейтинговая таблица организаций'!AL153*100/X153,0)</f>
        <v>100</v>
      </c>
      <c r="X153" s="5">
        <f>'Рейтинговая таблица организаций'!AM153</f>
        <v>73</v>
      </c>
      <c r="Y153" s="5">
        <f>ROUND('Рейтинговая таблица организаций'!AN153*100/Z153,0)</f>
        <v>100</v>
      </c>
      <c r="Z153" s="5">
        <f>'Рейтинговая таблица организаций'!AO153</f>
        <v>73</v>
      </c>
      <c r="AA153" s="5">
        <f>ROUND('Рейтинговая таблица организаций'!AP153*100/AB153,0)</f>
        <v>100</v>
      </c>
      <c r="AB153" s="5">
        <f>'Рейтинговая таблица организаций'!AQ153</f>
        <v>73</v>
      </c>
      <c r="AC153" s="5">
        <f>ROUND('Рейтинговая таблица организаций'!AV153*100/AD153,0)</f>
        <v>100</v>
      </c>
      <c r="AD153" s="5">
        <f>'Рейтинговая таблица организаций'!AW153</f>
        <v>73</v>
      </c>
      <c r="AE153" s="5">
        <f>ROUND('Рейтинговая таблица организаций'!AX153*100/AF153,0)</f>
        <v>100</v>
      </c>
      <c r="AF153" s="5">
        <f>'Рейтинговая таблица организаций'!AY153</f>
        <v>73</v>
      </c>
      <c r="AG153" s="5">
        <f>ROUND('Рейтинговая таблица организаций'!AZ153*100/AH153,0)</f>
        <v>100</v>
      </c>
      <c r="AH153" s="5">
        <f>'Рейтинговая таблица организаций'!BA153</f>
        <v>73</v>
      </c>
    </row>
    <row r="154" spans="1:34">
      <c r="A154" s="16">
        <f>'Рейтинговая таблица организаций'!A154</f>
        <v>151</v>
      </c>
      <c r="B154" s="16" t="str">
        <f>'бланки '!C156</f>
        <v>Муниципальное казённое общеобразовательное учреждение "Новосергеевская основная общеобразовательная школа"</v>
      </c>
      <c r="C154" s="4">
        <f>'бланки '!E156+'бланки '!F156</f>
        <v>43</v>
      </c>
      <c r="D154" s="16">
        <f>'Рейтинговая таблица организаций'!C154</f>
        <v>18</v>
      </c>
      <c r="E154" s="8">
        <f t="shared" si="2"/>
        <v>0.41860465116279072</v>
      </c>
      <c r="F154" s="24">
        <f>анкеты!I152</f>
        <v>5</v>
      </c>
      <c r="G154" s="5">
        <f>ROUND('Рейтинговая таблица организаций'!D154*100/H154,0)</f>
        <v>100</v>
      </c>
      <c r="H154" s="5">
        <f>'Рейтинговая таблица организаций'!E154</f>
        <v>14</v>
      </c>
      <c r="I154" s="5">
        <f>ROUND('Рейтинговая таблица организаций'!F154*100/J154,0)</f>
        <v>100</v>
      </c>
      <c r="J154" s="5">
        <f>'Рейтинговая таблица организаций'!G154</f>
        <v>60</v>
      </c>
      <c r="K154" s="5">
        <f>'Рейтинговая таблица организаций'!H154</f>
        <v>4</v>
      </c>
      <c r="L154" s="5">
        <f>ROUND('Рейтинговая таблица организаций'!I154*100/M154,0)</f>
        <v>100</v>
      </c>
      <c r="M154" s="5">
        <f>'Рейтинговая таблица организаций'!J154</f>
        <v>18</v>
      </c>
      <c r="N154" s="5">
        <f>ROUND('Рейтинговая таблица организаций'!K154*100/O154,0)</f>
        <v>100</v>
      </c>
      <c r="O154" s="5">
        <f>'Рейтинговая таблица организаций'!L154</f>
        <v>18</v>
      </c>
      <c r="P154" s="5">
        <f>'Рейтинговая таблица организаций'!U154</f>
        <v>5</v>
      </c>
      <c r="Q154" s="5">
        <f>'Рейтинговая таблица организаций'!X154</f>
        <v>18</v>
      </c>
      <c r="R154" s="5">
        <f>'Рейтинговая таблица организаций'!Y154</f>
        <v>18</v>
      </c>
      <c r="S154" s="5">
        <f>'Рейтинговая таблица организаций'!AD154</f>
        <v>0</v>
      </c>
      <c r="T154" s="5">
        <f>'Рейтинговая таблица организаций'!AE154</f>
        <v>4</v>
      </c>
      <c r="U154" s="5">
        <f>'Рейтинговая таблица организаций'!AF154</f>
        <v>5</v>
      </c>
      <c r="V154" s="5">
        <f>'Рейтинговая таблица организаций'!AG154</f>
        <v>5</v>
      </c>
      <c r="W154" s="5">
        <f>ROUND('Рейтинговая таблица организаций'!AL154*100/X154,0)</f>
        <v>100</v>
      </c>
      <c r="X154" s="5">
        <f>'Рейтинговая таблица организаций'!AM154</f>
        <v>18</v>
      </c>
      <c r="Y154" s="5">
        <f>ROUND('Рейтинговая таблица организаций'!AN154*100/Z154,0)</f>
        <v>100</v>
      </c>
      <c r="Z154" s="5">
        <f>'Рейтинговая таблица организаций'!AO154</f>
        <v>18</v>
      </c>
      <c r="AA154" s="5">
        <f>ROUND('Рейтинговая таблица организаций'!AP154*100/AB154,0)</f>
        <v>100</v>
      </c>
      <c r="AB154" s="5">
        <f>'Рейтинговая таблица организаций'!AQ154</f>
        <v>18</v>
      </c>
      <c r="AC154" s="5">
        <f>ROUND('Рейтинговая таблица организаций'!AV154*100/AD154,0)</f>
        <v>100</v>
      </c>
      <c r="AD154" s="5">
        <f>'Рейтинговая таблица организаций'!AW154</f>
        <v>18</v>
      </c>
      <c r="AE154" s="5">
        <f>ROUND('Рейтинговая таблица организаций'!AX154*100/AF154,0)</f>
        <v>100</v>
      </c>
      <c r="AF154" s="5">
        <f>'Рейтинговая таблица организаций'!AY154</f>
        <v>18</v>
      </c>
      <c r="AG154" s="5">
        <f>ROUND('Рейтинговая таблица организаций'!AZ154*100/AH154,0)</f>
        <v>100</v>
      </c>
      <c r="AH154" s="5">
        <f>'Рейтинговая таблица организаций'!BA154</f>
        <v>18</v>
      </c>
    </row>
    <row r="155" spans="1:34">
      <c r="A155" s="16">
        <f>'Рейтинговая таблица организаций'!A155</f>
        <v>152</v>
      </c>
      <c r="B155" s="16" t="str">
        <f>'бланки '!C157</f>
        <v>Муниципальное казённое общеобразовательное учреждение "Батуринская основная общеобразовательная школа"</v>
      </c>
      <c r="C155" s="4">
        <f>'бланки '!E157+'бланки '!F157</f>
        <v>46</v>
      </c>
      <c r="D155" s="16">
        <f>'Рейтинговая таблица организаций'!C155</f>
        <v>19</v>
      </c>
      <c r="E155" s="8">
        <f t="shared" si="2"/>
        <v>0.41304347826086957</v>
      </c>
      <c r="F155" s="24">
        <f>анкеты!I153</f>
        <v>5</v>
      </c>
      <c r="G155" s="5">
        <f>ROUND('Рейтинговая таблица организаций'!D155*100/H155,0)</f>
        <v>100</v>
      </c>
      <c r="H155" s="5">
        <f>'Рейтинговая таблица организаций'!E155</f>
        <v>14</v>
      </c>
      <c r="I155" s="5">
        <f>ROUND('Рейтинговая таблица организаций'!F155*100/J155,0)</f>
        <v>100</v>
      </c>
      <c r="J155" s="5">
        <f>'Рейтинговая таблица организаций'!G155</f>
        <v>60</v>
      </c>
      <c r="K155" s="5">
        <f>'Рейтинговая таблица организаций'!H155</f>
        <v>4</v>
      </c>
      <c r="L155" s="5">
        <f>ROUND('Рейтинговая таблица организаций'!I155*100/M155,0)</f>
        <v>100</v>
      </c>
      <c r="M155" s="5">
        <f>'Рейтинговая таблица организаций'!J155</f>
        <v>19</v>
      </c>
      <c r="N155" s="5">
        <f>ROUND('Рейтинговая таблица организаций'!K155*100/O155,0)</f>
        <v>100</v>
      </c>
      <c r="O155" s="5">
        <f>'Рейтинговая таблица организаций'!L155</f>
        <v>19</v>
      </c>
      <c r="P155" s="5">
        <f>'Рейтинговая таблица организаций'!U155</f>
        <v>5</v>
      </c>
      <c r="Q155" s="5">
        <f>'Рейтинговая таблица организаций'!X155</f>
        <v>19</v>
      </c>
      <c r="R155" s="5">
        <f>'Рейтинговая таблица организаций'!Y155</f>
        <v>19</v>
      </c>
      <c r="S155" s="5">
        <f>'Рейтинговая таблица организаций'!AD155</f>
        <v>2</v>
      </c>
      <c r="T155" s="5">
        <f>'Рейтинговая таблица организаций'!AE155</f>
        <v>4</v>
      </c>
      <c r="U155" s="5">
        <f>'Рейтинговая таблица организаций'!AF155</f>
        <v>5</v>
      </c>
      <c r="V155" s="5">
        <f>'Рейтинговая таблица организаций'!AG155</f>
        <v>5</v>
      </c>
      <c r="W155" s="5">
        <f>ROUND('Рейтинговая таблица организаций'!AL155*100/X155,0)</f>
        <v>100</v>
      </c>
      <c r="X155" s="5">
        <f>'Рейтинговая таблица организаций'!AM155</f>
        <v>19</v>
      </c>
      <c r="Y155" s="5">
        <f>ROUND('Рейтинговая таблица организаций'!AN155*100/Z155,0)</f>
        <v>100</v>
      </c>
      <c r="Z155" s="5">
        <f>'Рейтинговая таблица организаций'!AO155</f>
        <v>19</v>
      </c>
      <c r="AA155" s="5">
        <f>ROUND('Рейтинговая таблица организаций'!AP155*100/AB155,0)</f>
        <v>100</v>
      </c>
      <c r="AB155" s="5">
        <f>'Рейтинговая таблица организаций'!AQ155</f>
        <v>19</v>
      </c>
      <c r="AC155" s="5">
        <f>ROUND('Рейтинговая таблица организаций'!AV155*100/AD155,0)</f>
        <v>100</v>
      </c>
      <c r="AD155" s="5">
        <f>'Рейтинговая таблица организаций'!AW155</f>
        <v>19</v>
      </c>
      <c r="AE155" s="5">
        <f>ROUND('Рейтинговая таблица организаций'!AX155*100/AF155,0)</f>
        <v>100</v>
      </c>
      <c r="AF155" s="5">
        <f>'Рейтинговая таблица организаций'!AY155</f>
        <v>19</v>
      </c>
      <c r="AG155" s="5">
        <f>ROUND('Рейтинговая таблица организаций'!AZ155*100/AH155,0)</f>
        <v>100</v>
      </c>
      <c r="AH155" s="5">
        <f>'Рейтинговая таблица организаций'!BA155</f>
        <v>19</v>
      </c>
    </row>
    <row r="156" spans="1:34">
      <c r="A156" s="16">
        <f>'Рейтинговая таблица организаций'!A156</f>
        <v>153</v>
      </c>
      <c r="B156" s="16" t="str">
        <f>'бланки '!C158</f>
        <v>Муниципальное казённое общеобразовательное учреждение "Базойская основная общеобразовательная школа"</v>
      </c>
      <c r="C156" s="4">
        <f>'бланки '!E158+'бланки '!F158</f>
        <v>64</v>
      </c>
      <c r="D156" s="16">
        <f>'Рейтинговая таблица организаций'!C156</f>
        <v>26</v>
      </c>
      <c r="E156" s="8">
        <f t="shared" si="2"/>
        <v>0.40625</v>
      </c>
      <c r="F156" s="24">
        <f>анкеты!I154</f>
        <v>7</v>
      </c>
      <c r="G156" s="5">
        <f>ROUND('Рейтинговая таблица организаций'!D156*100/H156,0)</f>
        <v>100</v>
      </c>
      <c r="H156" s="5">
        <f>'Рейтинговая таблица организаций'!E156</f>
        <v>14</v>
      </c>
      <c r="I156" s="5">
        <f>ROUND('Рейтинговая таблица организаций'!F156*100/J156,0)</f>
        <v>100</v>
      </c>
      <c r="J156" s="5">
        <f>'Рейтинговая таблица организаций'!G156</f>
        <v>60</v>
      </c>
      <c r="K156" s="5">
        <f>'Рейтинговая таблица организаций'!H156</f>
        <v>4</v>
      </c>
      <c r="L156" s="5">
        <f>ROUND('Рейтинговая таблица организаций'!I156*100/M156,0)</f>
        <v>100</v>
      </c>
      <c r="M156" s="5">
        <f>'Рейтинговая таблица организаций'!J156</f>
        <v>26</v>
      </c>
      <c r="N156" s="5">
        <f>ROUND('Рейтинговая таблица организаций'!K156*100/O156,0)</f>
        <v>100</v>
      </c>
      <c r="O156" s="5">
        <f>'Рейтинговая таблица организаций'!L156</f>
        <v>26</v>
      </c>
      <c r="P156" s="5">
        <f>'Рейтинговая таблица организаций'!U156</f>
        <v>5</v>
      </c>
      <c r="Q156" s="5">
        <f>'Рейтинговая таблица организаций'!X156</f>
        <v>26</v>
      </c>
      <c r="R156" s="5">
        <f>'Рейтинговая таблица организаций'!Y156</f>
        <v>26</v>
      </c>
      <c r="S156" s="5">
        <f>'Рейтинговая таблица организаций'!AD156</f>
        <v>2</v>
      </c>
      <c r="T156" s="5">
        <f>'Рейтинговая таблица организаций'!AE156</f>
        <v>4</v>
      </c>
      <c r="U156" s="5">
        <f>'Рейтинговая таблица организаций'!AF156</f>
        <v>7</v>
      </c>
      <c r="V156" s="5">
        <f>'Рейтинговая таблица организаций'!AG156</f>
        <v>7</v>
      </c>
      <c r="W156" s="5">
        <f>ROUND('Рейтинговая таблица организаций'!AL156*100/X156,0)</f>
        <v>100</v>
      </c>
      <c r="X156" s="5">
        <f>'Рейтинговая таблица организаций'!AM156</f>
        <v>26</v>
      </c>
      <c r="Y156" s="5">
        <f>ROUND('Рейтинговая таблица организаций'!AN156*100/Z156,0)</f>
        <v>100</v>
      </c>
      <c r="Z156" s="5">
        <f>'Рейтинговая таблица организаций'!AO156</f>
        <v>26</v>
      </c>
      <c r="AA156" s="5">
        <f>ROUND('Рейтинговая таблица организаций'!AP156*100/AB156,0)</f>
        <v>100</v>
      </c>
      <c r="AB156" s="5">
        <f>'Рейтинговая таблица организаций'!AQ156</f>
        <v>26</v>
      </c>
      <c r="AC156" s="5">
        <f>ROUND('Рейтинговая таблица организаций'!AV156*100/AD156,0)</f>
        <v>100</v>
      </c>
      <c r="AD156" s="5">
        <f>'Рейтинговая таблица организаций'!AW156</f>
        <v>26</v>
      </c>
      <c r="AE156" s="5">
        <f>ROUND('Рейтинговая таблица организаций'!AX156*100/AF156,0)</f>
        <v>100</v>
      </c>
      <c r="AF156" s="5">
        <f>'Рейтинговая таблица организаций'!AY156</f>
        <v>26</v>
      </c>
      <c r="AG156" s="5">
        <f>ROUND('Рейтинговая таблица организаций'!AZ156*100/AH156,0)</f>
        <v>100</v>
      </c>
      <c r="AH156" s="5">
        <f>'Рейтинговая таблица организаций'!BA156</f>
        <v>26</v>
      </c>
    </row>
    <row r="157" spans="1:34">
      <c r="A157" s="16">
        <f>'Рейтинговая таблица организаций'!A157</f>
        <v>154</v>
      </c>
      <c r="B157" s="16" t="str">
        <f>'бланки '!C159</f>
        <v>Муниципальное казённое общеобразовательное учреждение "Уртамская средняя общеобразовательная школа"</v>
      </c>
      <c r="C157" s="4">
        <f>'бланки '!E159+'бланки '!F159</f>
        <v>163</v>
      </c>
      <c r="D157" s="16">
        <f>'Рейтинговая таблица организаций'!C157</f>
        <v>66</v>
      </c>
      <c r="E157" s="8">
        <f t="shared" ref="E157:E220" si="3">D157/C157</f>
        <v>0.40490797546012269</v>
      </c>
      <c r="F157" s="24">
        <f>анкеты!I155</f>
        <v>17</v>
      </c>
      <c r="G157" s="5">
        <f>ROUND('Рейтинговая таблица организаций'!D157*100/H157,0)</f>
        <v>100</v>
      </c>
      <c r="H157" s="5">
        <f>'Рейтинговая таблица организаций'!E157</f>
        <v>14</v>
      </c>
      <c r="I157" s="5">
        <f>ROUND('Рейтинговая таблица организаций'!F157*100/J157,0)</f>
        <v>100</v>
      </c>
      <c r="J157" s="5">
        <f>'Рейтинговая таблица организаций'!G157</f>
        <v>60</v>
      </c>
      <c r="K157" s="5">
        <f>'Рейтинговая таблица организаций'!H157</f>
        <v>4</v>
      </c>
      <c r="L157" s="5">
        <f>ROUND('Рейтинговая таблица организаций'!I157*100/M157,0)</f>
        <v>100</v>
      </c>
      <c r="M157" s="5">
        <f>'Рейтинговая таблица организаций'!J157</f>
        <v>66</v>
      </c>
      <c r="N157" s="5">
        <f>ROUND('Рейтинговая таблица организаций'!K157*100/O157,0)</f>
        <v>100</v>
      </c>
      <c r="O157" s="5">
        <f>'Рейтинговая таблица организаций'!L157</f>
        <v>66</v>
      </c>
      <c r="P157" s="5">
        <f>'Рейтинговая таблица организаций'!U157</f>
        <v>5</v>
      </c>
      <c r="Q157" s="5">
        <f>'Рейтинговая таблица организаций'!X157</f>
        <v>66</v>
      </c>
      <c r="R157" s="5">
        <f>'Рейтинговая таблица организаций'!Y157</f>
        <v>66</v>
      </c>
      <c r="S157" s="5">
        <f>'Рейтинговая таблица организаций'!AD157</f>
        <v>2</v>
      </c>
      <c r="T157" s="5">
        <f>'Рейтинговая таблица организаций'!AE157</f>
        <v>4</v>
      </c>
      <c r="U157" s="5">
        <f>'Рейтинговая таблица организаций'!AF157</f>
        <v>17</v>
      </c>
      <c r="V157" s="5">
        <f>'Рейтинговая таблица организаций'!AG157</f>
        <v>17</v>
      </c>
      <c r="W157" s="5">
        <f>ROUND('Рейтинговая таблица организаций'!AL157*100/X157,0)</f>
        <v>100</v>
      </c>
      <c r="X157" s="5">
        <f>'Рейтинговая таблица организаций'!AM157</f>
        <v>66</v>
      </c>
      <c r="Y157" s="5">
        <f>ROUND('Рейтинговая таблица организаций'!AN157*100/Z157,0)</f>
        <v>100</v>
      </c>
      <c r="Z157" s="5">
        <f>'Рейтинговая таблица организаций'!AO157</f>
        <v>66</v>
      </c>
      <c r="AA157" s="5">
        <f>ROUND('Рейтинговая таблица организаций'!AP157*100/AB157,0)</f>
        <v>100</v>
      </c>
      <c r="AB157" s="5">
        <f>'Рейтинговая таблица организаций'!AQ157</f>
        <v>66</v>
      </c>
      <c r="AC157" s="5">
        <f>ROUND('Рейтинговая таблица организаций'!AV157*100/AD157,0)</f>
        <v>100</v>
      </c>
      <c r="AD157" s="5">
        <f>'Рейтинговая таблица организаций'!AW157</f>
        <v>66</v>
      </c>
      <c r="AE157" s="5">
        <f>ROUND('Рейтинговая таблица организаций'!AX157*100/AF157,0)</f>
        <v>100</v>
      </c>
      <c r="AF157" s="5">
        <f>'Рейтинговая таблица организаций'!AY157</f>
        <v>66</v>
      </c>
      <c r="AG157" s="5">
        <f>ROUND('Рейтинговая таблица организаций'!AZ157*100/AH157,0)</f>
        <v>100</v>
      </c>
      <c r="AH157" s="5">
        <f>'Рейтинговая таблица организаций'!BA157</f>
        <v>66</v>
      </c>
    </row>
    <row r="158" spans="1:34">
      <c r="A158" s="16">
        <f>'Рейтинговая таблица организаций'!A158</f>
        <v>155</v>
      </c>
      <c r="B158" s="16" t="str">
        <f>'бланки '!C160</f>
        <v>Муниципальное казённое общеобразовательное учреждение "Чилинская средняя общеобразовательная школа"</v>
      </c>
      <c r="C158" s="4">
        <f>'бланки '!E160+'бланки '!F160</f>
        <v>140</v>
      </c>
      <c r="D158" s="16">
        <f>'Рейтинговая таблица организаций'!C158</f>
        <v>56</v>
      </c>
      <c r="E158" s="8">
        <f t="shared" si="3"/>
        <v>0.4</v>
      </c>
      <c r="F158" s="24">
        <f>анкеты!I156</f>
        <v>14</v>
      </c>
      <c r="G158" s="5">
        <f>ROUND('Рейтинговая таблица организаций'!D158*100/H158,0)</f>
        <v>100</v>
      </c>
      <c r="H158" s="5">
        <f>'Рейтинговая таблица организаций'!E158</f>
        <v>14</v>
      </c>
      <c r="I158" s="5">
        <f>ROUND('Рейтинговая таблица организаций'!F158*100/J158,0)</f>
        <v>100</v>
      </c>
      <c r="J158" s="5">
        <f>'Рейтинговая таблица организаций'!G158</f>
        <v>60</v>
      </c>
      <c r="K158" s="5">
        <f>'Рейтинговая таблица организаций'!H158</f>
        <v>4</v>
      </c>
      <c r="L158" s="5">
        <f>ROUND('Рейтинговая таблица организаций'!I158*100/M158,0)</f>
        <v>100</v>
      </c>
      <c r="M158" s="5">
        <f>'Рейтинговая таблица организаций'!J158</f>
        <v>56</v>
      </c>
      <c r="N158" s="5">
        <f>ROUND('Рейтинговая таблица организаций'!K158*100/O158,0)</f>
        <v>100</v>
      </c>
      <c r="O158" s="5">
        <f>'Рейтинговая таблица организаций'!L158</f>
        <v>56</v>
      </c>
      <c r="P158" s="5">
        <f>'Рейтинговая таблица организаций'!U158</f>
        <v>5</v>
      </c>
      <c r="Q158" s="5">
        <f>'Рейтинговая таблица организаций'!X158</f>
        <v>56</v>
      </c>
      <c r="R158" s="5">
        <f>'Рейтинговая таблица организаций'!Y158</f>
        <v>56</v>
      </c>
      <c r="S158" s="5">
        <f>'Рейтинговая таблица организаций'!AD158</f>
        <v>4</v>
      </c>
      <c r="T158" s="5">
        <f>'Рейтинговая таблица организаций'!AE158</f>
        <v>3</v>
      </c>
      <c r="U158" s="5">
        <f>'Рейтинговая таблица организаций'!AF158</f>
        <v>14</v>
      </c>
      <c r="V158" s="5">
        <f>'Рейтинговая таблица организаций'!AG158</f>
        <v>14</v>
      </c>
      <c r="W158" s="5">
        <f>ROUND('Рейтинговая таблица организаций'!AL158*100/X158,0)</f>
        <v>100</v>
      </c>
      <c r="X158" s="5">
        <f>'Рейтинговая таблица организаций'!AM158</f>
        <v>56</v>
      </c>
      <c r="Y158" s="5">
        <f>ROUND('Рейтинговая таблица организаций'!AN158*100/Z158,0)</f>
        <v>100</v>
      </c>
      <c r="Z158" s="5">
        <f>'Рейтинговая таблица организаций'!AO158</f>
        <v>56</v>
      </c>
      <c r="AA158" s="5">
        <f>ROUND('Рейтинговая таблица организаций'!AP158*100/AB158,0)</f>
        <v>100</v>
      </c>
      <c r="AB158" s="5">
        <f>'Рейтинговая таблица организаций'!AQ158</f>
        <v>56</v>
      </c>
      <c r="AC158" s="5">
        <f>ROUND('Рейтинговая таблица организаций'!AV158*100/AD158,0)</f>
        <v>100</v>
      </c>
      <c r="AD158" s="5">
        <f>'Рейтинговая таблица организаций'!AW158</f>
        <v>56</v>
      </c>
      <c r="AE158" s="5">
        <f>ROUND('Рейтинговая таблица организаций'!AX158*100/AF158,0)</f>
        <v>100</v>
      </c>
      <c r="AF158" s="5">
        <f>'Рейтинговая таблица организаций'!AY158</f>
        <v>56</v>
      </c>
      <c r="AG158" s="5">
        <f>ROUND('Рейтинговая таблица организаций'!AZ158*100/AH158,0)</f>
        <v>100</v>
      </c>
      <c r="AH158" s="5">
        <f>'Рейтинговая таблица организаций'!BA158</f>
        <v>56</v>
      </c>
    </row>
    <row r="159" spans="1:34">
      <c r="A159" s="16">
        <f>'Рейтинговая таблица организаций'!A159</f>
        <v>156</v>
      </c>
      <c r="B159" s="16" t="str">
        <f>'бланки '!C161</f>
        <v>Муниципальное автономное общеобразовательное учреждение "Кожевниковская средняя общеобразовательная школа №2"</v>
      </c>
      <c r="C159" s="4">
        <f>'бланки '!E161+'бланки '!F161</f>
        <v>928</v>
      </c>
      <c r="D159" s="16">
        <f>'Рейтинговая таблица организаций'!C159</f>
        <v>372</v>
      </c>
      <c r="E159" s="8">
        <f t="shared" si="3"/>
        <v>0.40086206896551724</v>
      </c>
      <c r="F159" s="24">
        <f>анкеты!I157</f>
        <v>93</v>
      </c>
      <c r="G159" s="5">
        <f>ROUND('Рейтинговая таблица организаций'!D159*100/H159,0)</f>
        <v>100</v>
      </c>
      <c r="H159" s="5">
        <f>'Рейтинговая таблица организаций'!E159</f>
        <v>14</v>
      </c>
      <c r="I159" s="5">
        <f>ROUND('Рейтинговая таблица организаций'!F159*100/J159,0)</f>
        <v>100</v>
      </c>
      <c r="J159" s="5">
        <f>'Рейтинговая таблица организаций'!G159</f>
        <v>60</v>
      </c>
      <c r="K159" s="5">
        <f>'Рейтинговая таблица организаций'!H159</f>
        <v>4</v>
      </c>
      <c r="L159" s="5">
        <f>ROUND('Рейтинговая таблица организаций'!I159*100/M159,0)</f>
        <v>100</v>
      </c>
      <c r="M159" s="5">
        <f>'Рейтинговая таблица организаций'!J159</f>
        <v>372</v>
      </c>
      <c r="N159" s="5">
        <f>ROUND('Рейтинговая таблица организаций'!K159*100/O159,0)</f>
        <v>100</v>
      </c>
      <c r="O159" s="5">
        <f>'Рейтинговая таблица организаций'!L159</f>
        <v>372</v>
      </c>
      <c r="P159" s="5">
        <f>'Рейтинговая таблица организаций'!U159</f>
        <v>5</v>
      </c>
      <c r="Q159" s="5">
        <f>'Рейтинговая таблица организаций'!X159</f>
        <v>372</v>
      </c>
      <c r="R159" s="5">
        <f>'Рейтинговая таблица организаций'!Y159</f>
        <v>372</v>
      </c>
      <c r="S159" s="5">
        <f>'Рейтинговая таблица организаций'!AD159</f>
        <v>4</v>
      </c>
      <c r="T159" s="5">
        <f>'Рейтинговая таблица организаций'!AE159</f>
        <v>4</v>
      </c>
      <c r="U159" s="5">
        <f>'Рейтинговая таблица организаций'!AF159</f>
        <v>93</v>
      </c>
      <c r="V159" s="5">
        <f>'Рейтинговая таблица организаций'!AG159</f>
        <v>93</v>
      </c>
      <c r="W159" s="5">
        <f>ROUND('Рейтинговая таблица организаций'!AL159*100/X159,0)</f>
        <v>100</v>
      </c>
      <c r="X159" s="5">
        <f>'Рейтинговая таблица организаций'!AM159</f>
        <v>372</v>
      </c>
      <c r="Y159" s="5">
        <f>ROUND('Рейтинговая таблица организаций'!AN159*100/Z159,0)</f>
        <v>100</v>
      </c>
      <c r="Z159" s="5">
        <f>'Рейтинговая таблица организаций'!AO159</f>
        <v>372</v>
      </c>
      <c r="AA159" s="5">
        <f>ROUND('Рейтинговая таблица организаций'!AP159*100/AB159,0)</f>
        <v>100</v>
      </c>
      <c r="AB159" s="5">
        <f>'Рейтинговая таблица организаций'!AQ159</f>
        <v>372</v>
      </c>
      <c r="AC159" s="5">
        <f>ROUND('Рейтинговая таблица организаций'!AV159*100/AD159,0)</f>
        <v>100</v>
      </c>
      <c r="AD159" s="5">
        <f>'Рейтинговая таблица организаций'!AW159</f>
        <v>372</v>
      </c>
      <c r="AE159" s="5">
        <f>ROUND('Рейтинговая таблица организаций'!AX159*100/AF159,0)</f>
        <v>100</v>
      </c>
      <c r="AF159" s="5">
        <f>'Рейтинговая таблица организаций'!AY159</f>
        <v>372</v>
      </c>
      <c r="AG159" s="5">
        <f>ROUND('Рейтинговая таблица организаций'!AZ159*100/AH159,0)</f>
        <v>100</v>
      </c>
      <c r="AH159" s="5">
        <f>'Рейтинговая таблица организаций'!BA159</f>
        <v>372</v>
      </c>
    </row>
    <row r="160" spans="1:34">
      <c r="A160" s="16">
        <f>'Рейтинговая таблица организаций'!A160</f>
        <v>157</v>
      </c>
      <c r="B160" s="16" t="str">
        <f>'бланки '!C162</f>
        <v>Муниципальное казённое общеобразовательное учреждение "Новопокровская основная общеобразовательная школа"</v>
      </c>
      <c r="C160" s="4">
        <f>'бланки '!E162+'бланки '!F162</f>
        <v>73</v>
      </c>
      <c r="D160" s="16">
        <f>'Рейтинговая таблица организаций'!C160</f>
        <v>30</v>
      </c>
      <c r="E160" s="8">
        <f t="shared" si="3"/>
        <v>0.41095890410958902</v>
      </c>
      <c r="F160" s="24">
        <f>анкеты!I158</f>
        <v>8</v>
      </c>
      <c r="G160" s="5">
        <f>ROUND('Рейтинговая таблица организаций'!D160*100/H160,0)</f>
        <v>100</v>
      </c>
      <c r="H160" s="5">
        <f>'Рейтинговая таблица организаций'!E160</f>
        <v>14</v>
      </c>
      <c r="I160" s="5">
        <f>ROUND('Рейтинговая таблица организаций'!F160*100/J160,0)</f>
        <v>100</v>
      </c>
      <c r="J160" s="5">
        <f>'Рейтинговая таблица организаций'!G160</f>
        <v>60</v>
      </c>
      <c r="K160" s="5">
        <f>'Рейтинговая таблица организаций'!H160</f>
        <v>4</v>
      </c>
      <c r="L160" s="5">
        <f>ROUND('Рейтинговая таблица организаций'!I160*100/M160,0)</f>
        <v>100</v>
      </c>
      <c r="M160" s="5">
        <f>'Рейтинговая таблица организаций'!J160</f>
        <v>30</v>
      </c>
      <c r="N160" s="5">
        <f>ROUND('Рейтинговая таблица организаций'!K160*100/O160,0)</f>
        <v>100</v>
      </c>
      <c r="O160" s="5">
        <f>'Рейтинговая таблица организаций'!L160</f>
        <v>30</v>
      </c>
      <c r="P160" s="5">
        <f>'Рейтинговая таблица организаций'!U160</f>
        <v>5</v>
      </c>
      <c r="Q160" s="5">
        <f>'Рейтинговая таблица организаций'!X160</f>
        <v>30</v>
      </c>
      <c r="R160" s="5">
        <f>'Рейтинговая таблица организаций'!Y160</f>
        <v>30</v>
      </c>
      <c r="S160" s="5">
        <f>'Рейтинговая таблица организаций'!AD160</f>
        <v>2</v>
      </c>
      <c r="T160" s="5">
        <f>'Рейтинговая таблица организаций'!AE160</f>
        <v>4</v>
      </c>
      <c r="U160" s="5">
        <f>'Рейтинговая таблица организаций'!AF160</f>
        <v>8</v>
      </c>
      <c r="V160" s="5">
        <f>'Рейтинговая таблица организаций'!AG160</f>
        <v>8</v>
      </c>
      <c r="W160" s="5">
        <f>ROUND('Рейтинговая таблица организаций'!AL160*100/X160,0)</f>
        <v>100</v>
      </c>
      <c r="X160" s="5">
        <f>'Рейтинговая таблица организаций'!AM160</f>
        <v>30</v>
      </c>
      <c r="Y160" s="5">
        <f>ROUND('Рейтинговая таблица организаций'!AN160*100/Z160,0)</f>
        <v>100</v>
      </c>
      <c r="Z160" s="5">
        <f>'Рейтинговая таблица организаций'!AO160</f>
        <v>30</v>
      </c>
      <c r="AA160" s="5">
        <f>ROUND('Рейтинговая таблица организаций'!AP160*100/AB160,0)</f>
        <v>100</v>
      </c>
      <c r="AB160" s="5">
        <f>'Рейтинговая таблица организаций'!AQ160</f>
        <v>30</v>
      </c>
      <c r="AC160" s="5">
        <f>ROUND('Рейтинговая таблица организаций'!AV160*100/AD160,0)</f>
        <v>100</v>
      </c>
      <c r="AD160" s="5">
        <f>'Рейтинговая таблица организаций'!AW160</f>
        <v>30</v>
      </c>
      <c r="AE160" s="5">
        <f>ROUND('Рейтинговая таблица организаций'!AX160*100/AF160,0)</f>
        <v>100</v>
      </c>
      <c r="AF160" s="5">
        <f>'Рейтинговая таблица организаций'!AY160</f>
        <v>30</v>
      </c>
      <c r="AG160" s="5">
        <f>ROUND('Рейтинговая таблица организаций'!AZ160*100/AH160,0)</f>
        <v>100</v>
      </c>
      <c r="AH160" s="5">
        <f>'Рейтинговая таблица организаций'!BA160</f>
        <v>30</v>
      </c>
    </row>
    <row r="161" spans="1:34">
      <c r="A161" s="16">
        <f>'Рейтинговая таблица организаций'!A161</f>
        <v>158</v>
      </c>
      <c r="B161" s="16" t="str">
        <f>'бланки '!C163</f>
        <v>Муниципальное казённое общеобразовательное учреждение "Осиновская средняя общеобразовательная школа"</v>
      </c>
      <c r="C161" s="4">
        <f>'бланки '!E163+'бланки '!F163</f>
        <v>39</v>
      </c>
      <c r="D161" s="16">
        <f>'Рейтинговая таблица организаций'!C161</f>
        <v>16</v>
      </c>
      <c r="E161" s="8">
        <f t="shared" si="3"/>
        <v>0.41025641025641024</v>
      </c>
      <c r="F161" s="24">
        <f>анкеты!I159</f>
        <v>4</v>
      </c>
      <c r="G161" s="5">
        <f>ROUND('Рейтинговая таблица организаций'!D161*100/H161,0)</f>
        <v>100</v>
      </c>
      <c r="H161" s="5">
        <f>'Рейтинговая таблица организаций'!E161</f>
        <v>14</v>
      </c>
      <c r="I161" s="5">
        <f>ROUND('Рейтинговая таблица организаций'!F161*100/J161,0)</f>
        <v>100</v>
      </c>
      <c r="J161" s="5">
        <f>'Рейтинговая таблица организаций'!G161</f>
        <v>60</v>
      </c>
      <c r="K161" s="5">
        <f>'Рейтинговая таблица организаций'!H161</f>
        <v>4</v>
      </c>
      <c r="L161" s="5">
        <f>ROUND('Рейтинговая таблица организаций'!I161*100/M161,0)</f>
        <v>100</v>
      </c>
      <c r="M161" s="5">
        <f>'Рейтинговая таблица организаций'!J161</f>
        <v>16</v>
      </c>
      <c r="N161" s="5">
        <f>ROUND('Рейтинговая таблица организаций'!K161*100/O161,0)</f>
        <v>100</v>
      </c>
      <c r="O161" s="5">
        <f>'Рейтинговая таблица организаций'!L161</f>
        <v>16</v>
      </c>
      <c r="P161" s="5">
        <f>'Рейтинговая таблица организаций'!U161</f>
        <v>5</v>
      </c>
      <c r="Q161" s="5">
        <f>'Рейтинговая таблица организаций'!X161</f>
        <v>16</v>
      </c>
      <c r="R161" s="5">
        <f>'Рейтинговая таблица организаций'!Y161</f>
        <v>16</v>
      </c>
      <c r="S161" s="5">
        <f>'Рейтинговая таблица организаций'!AD161</f>
        <v>1</v>
      </c>
      <c r="T161" s="5">
        <f>'Рейтинговая таблица организаций'!AE161</f>
        <v>4</v>
      </c>
      <c r="U161" s="5">
        <f>'Рейтинговая таблица организаций'!AF161</f>
        <v>4</v>
      </c>
      <c r="V161" s="5">
        <f>'Рейтинговая таблица организаций'!AG161</f>
        <v>4</v>
      </c>
      <c r="W161" s="5">
        <f>ROUND('Рейтинговая таблица организаций'!AL161*100/X161,0)</f>
        <v>100</v>
      </c>
      <c r="X161" s="5">
        <f>'Рейтинговая таблица организаций'!AM161</f>
        <v>16</v>
      </c>
      <c r="Y161" s="5">
        <f>ROUND('Рейтинговая таблица организаций'!AN161*100/Z161,0)</f>
        <v>100</v>
      </c>
      <c r="Z161" s="5">
        <f>'Рейтинговая таблица организаций'!AO161</f>
        <v>16</v>
      </c>
      <c r="AA161" s="5">
        <f>ROUND('Рейтинговая таблица организаций'!AP161*100/AB161,0)</f>
        <v>100</v>
      </c>
      <c r="AB161" s="5">
        <f>'Рейтинговая таблица организаций'!AQ161</f>
        <v>16</v>
      </c>
      <c r="AC161" s="5">
        <f>ROUND('Рейтинговая таблица организаций'!AV161*100/AD161,0)</f>
        <v>100</v>
      </c>
      <c r="AD161" s="5">
        <f>'Рейтинговая таблица организаций'!AW161</f>
        <v>16</v>
      </c>
      <c r="AE161" s="5">
        <f>ROUND('Рейтинговая таблица организаций'!AX161*100/AF161,0)</f>
        <v>100</v>
      </c>
      <c r="AF161" s="5">
        <f>'Рейтинговая таблица организаций'!AY161</f>
        <v>16</v>
      </c>
      <c r="AG161" s="5">
        <f>ROUND('Рейтинговая таблица организаций'!AZ161*100/AH161,0)</f>
        <v>100</v>
      </c>
      <c r="AH161" s="5">
        <f>'Рейтинговая таблица организаций'!BA161</f>
        <v>16</v>
      </c>
    </row>
    <row r="162" spans="1:34">
      <c r="A162" s="16">
        <f>'Рейтинговая таблица организаций'!A162</f>
        <v>159</v>
      </c>
      <c r="B162" s="16" t="str">
        <f>'бланки '!C164</f>
        <v>Муниципальное автономное общеобразовательное учреждение "Кожевниковская средняя общеобразовательная школа № 1"</v>
      </c>
      <c r="C162" s="4">
        <f>'бланки '!E164+'бланки '!F164</f>
        <v>848</v>
      </c>
      <c r="D162" s="16">
        <f>'Рейтинговая таблица организаций'!C162</f>
        <v>340</v>
      </c>
      <c r="E162" s="8">
        <f t="shared" si="3"/>
        <v>0.40094339622641512</v>
      </c>
      <c r="F162" s="24">
        <f>анкеты!I160</f>
        <v>85</v>
      </c>
      <c r="G162" s="5">
        <f>ROUND('Рейтинговая таблица организаций'!D162*100/H162,0)</f>
        <v>100</v>
      </c>
      <c r="H162" s="5">
        <f>'Рейтинговая таблица организаций'!E162</f>
        <v>14</v>
      </c>
      <c r="I162" s="5">
        <f>ROUND('Рейтинговая таблица организаций'!F162*100/J162,0)</f>
        <v>100</v>
      </c>
      <c r="J162" s="5">
        <f>'Рейтинговая таблица организаций'!G162</f>
        <v>60</v>
      </c>
      <c r="K162" s="5">
        <f>'Рейтинговая таблица организаций'!H162</f>
        <v>4</v>
      </c>
      <c r="L162" s="5">
        <f>ROUND('Рейтинговая таблица организаций'!I162*100/M162,0)</f>
        <v>100</v>
      </c>
      <c r="M162" s="5">
        <f>'Рейтинговая таблица организаций'!J162</f>
        <v>340</v>
      </c>
      <c r="N162" s="5">
        <f>ROUND('Рейтинговая таблица организаций'!K162*100/O162,0)</f>
        <v>100</v>
      </c>
      <c r="O162" s="5">
        <f>'Рейтинговая таблица организаций'!L162</f>
        <v>340</v>
      </c>
      <c r="P162" s="5">
        <f>'Рейтинговая таблица организаций'!U162</f>
        <v>5</v>
      </c>
      <c r="Q162" s="5">
        <f>'Рейтинговая таблица организаций'!X162</f>
        <v>340</v>
      </c>
      <c r="R162" s="5">
        <f>'Рейтинговая таблица организаций'!Y162</f>
        <v>340</v>
      </c>
      <c r="S162" s="5">
        <f>'Рейтинговая таблица организаций'!AD162</f>
        <v>5</v>
      </c>
      <c r="T162" s="5">
        <f>'Рейтинговая таблица организаций'!AE162</f>
        <v>4</v>
      </c>
      <c r="U162" s="5">
        <f>'Рейтинговая таблица организаций'!AF162</f>
        <v>85</v>
      </c>
      <c r="V162" s="5">
        <f>'Рейтинговая таблица организаций'!AG162</f>
        <v>85</v>
      </c>
      <c r="W162" s="5">
        <f>ROUND('Рейтинговая таблица организаций'!AL162*100/X162,0)</f>
        <v>100</v>
      </c>
      <c r="X162" s="5">
        <f>'Рейтинговая таблица организаций'!AM162</f>
        <v>340</v>
      </c>
      <c r="Y162" s="5">
        <f>ROUND('Рейтинговая таблица организаций'!AN162*100/Z162,0)</f>
        <v>100</v>
      </c>
      <c r="Z162" s="5">
        <f>'Рейтинговая таблица организаций'!AO162</f>
        <v>340</v>
      </c>
      <c r="AA162" s="5">
        <f>ROUND('Рейтинговая таблица организаций'!AP162*100/AB162,0)</f>
        <v>100</v>
      </c>
      <c r="AB162" s="5">
        <f>'Рейтинговая таблица организаций'!AQ162</f>
        <v>340</v>
      </c>
      <c r="AC162" s="5">
        <f>ROUND('Рейтинговая таблица организаций'!AV162*100/AD162,0)</f>
        <v>100</v>
      </c>
      <c r="AD162" s="5">
        <f>'Рейтинговая таблица организаций'!AW162</f>
        <v>340</v>
      </c>
      <c r="AE162" s="5">
        <f>ROUND('Рейтинговая таблица организаций'!AX162*100/AF162,0)</f>
        <v>100</v>
      </c>
      <c r="AF162" s="5">
        <f>'Рейтинговая таблица организаций'!AY162</f>
        <v>340</v>
      </c>
      <c r="AG162" s="5">
        <f>ROUND('Рейтинговая таблица организаций'!AZ162*100/AH162,0)</f>
        <v>100</v>
      </c>
      <c r="AH162" s="5">
        <f>'Рейтинговая таблица организаций'!BA162</f>
        <v>340</v>
      </c>
    </row>
    <row r="163" spans="1:34">
      <c r="A163" s="16">
        <f>'Рейтинговая таблица организаций'!A163</f>
        <v>160</v>
      </c>
      <c r="B163" s="16" t="str">
        <f>'бланки '!C165</f>
        <v>Муниципальное казённое общеобразовательное учреждение "Староювалинская основная общеобразовательная школа"</v>
      </c>
      <c r="C163" s="4">
        <f>'бланки '!E165+'бланки '!F165</f>
        <v>118</v>
      </c>
      <c r="D163" s="16">
        <f>'Рейтинговая таблица организаций'!C163</f>
        <v>48</v>
      </c>
      <c r="E163" s="8">
        <f t="shared" si="3"/>
        <v>0.40677966101694918</v>
      </c>
      <c r="F163" s="24">
        <f>анкеты!I161</f>
        <v>12</v>
      </c>
      <c r="G163" s="5">
        <f>ROUND('Рейтинговая таблица организаций'!D163*100/H163,0)</f>
        <v>100</v>
      </c>
      <c r="H163" s="5">
        <f>'Рейтинговая таблица организаций'!E163</f>
        <v>14</v>
      </c>
      <c r="I163" s="5">
        <f>ROUND('Рейтинговая таблица организаций'!F163*100/J163,0)</f>
        <v>100</v>
      </c>
      <c r="J163" s="5">
        <f>'Рейтинговая таблица организаций'!G163</f>
        <v>60</v>
      </c>
      <c r="K163" s="5">
        <f>'Рейтинговая таблица организаций'!H163</f>
        <v>4</v>
      </c>
      <c r="L163" s="5">
        <f>ROUND('Рейтинговая таблица организаций'!I163*100/M163,0)</f>
        <v>100</v>
      </c>
      <c r="M163" s="5">
        <f>'Рейтинговая таблица организаций'!J163</f>
        <v>48</v>
      </c>
      <c r="N163" s="5">
        <f>ROUND('Рейтинговая таблица организаций'!K163*100/O163,0)</f>
        <v>100</v>
      </c>
      <c r="O163" s="5">
        <f>'Рейтинговая таблица организаций'!L163</f>
        <v>48</v>
      </c>
      <c r="P163" s="5">
        <f>'Рейтинговая таблица организаций'!U163</f>
        <v>5</v>
      </c>
      <c r="Q163" s="5">
        <f>'Рейтинговая таблица организаций'!X163</f>
        <v>48</v>
      </c>
      <c r="R163" s="5">
        <f>'Рейтинговая таблица организаций'!Y163</f>
        <v>48</v>
      </c>
      <c r="S163" s="5">
        <f>'Рейтинговая таблица организаций'!AD163</f>
        <v>3</v>
      </c>
      <c r="T163" s="5">
        <f>'Рейтинговая таблица организаций'!AE163</f>
        <v>4</v>
      </c>
      <c r="U163" s="5">
        <f>'Рейтинговая таблица организаций'!AF163</f>
        <v>12</v>
      </c>
      <c r="V163" s="5">
        <f>'Рейтинговая таблица организаций'!AG163</f>
        <v>12</v>
      </c>
      <c r="W163" s="5">
        <f>ROUND('Рейтинговая таблица организаций'!AL163*100/X163,0)</f>
        <v>100</v>
      </c>
      <c r="X163" s="5">
        <f>'Рейтинговая таблица организаций'!AM163</f>
        <v>48</v>
      </c>
      <c r="Y163" s="5">
        <f>ROUND('Рейтинговая таблица организаций'!AN163*100/Z163,0)</f>
        <v>100</v>
      </c>
      <c r="Z163" s="5">
        <f>'Рейтинговая таблица организаций'!AO163</f>
        <v>48</v>
      </c>
      <c r="AA163" s="5">
        <f>ROUND('Рейтинговая таблица организаций'!AP163*100/AB163,0)</f>
        <v>100</v>
      </c>
      <c r="AB163" s="5">
        <f>'Рейтинговая таблица организаций'!AQ163</f>
        <v>48</v>
      </c>
      <c r="AC163" s="5">
        <f>ROUND('Рейтинговая таблица организаций'!AV163*100/AD163,0)</f>
        <v>100</v>
      </c>
      <c r="AD163" s="5">
        <f>'Рейтинговая таблица организаций'!AW163</f>
        <v>48</v>
      </c>
      <c r="AE163" s="5">
        <f>ROUND('Рейтинговая таблица организаций'!AX163*100/AF163,0)</f>
        <v>100</v>
      </c>
      <c r="AF163" s="5">
        <f>'Рейтинговая таблица организаций'!AY163</f>
        <v>48</v>
      </c>
      <c r="AG163" s="5">
        <f>ROUND('Рейтинговая таблица организаций'!AZ163*100/AH163,0)</f>
        <v>100</v>
      </c>
      <c r="AH163" s="5">
        <f>'Рейтинговая таблица организаций'!BA163</f>
        <v>48</v>
      </c>
    </row>
    <row r="164" spans="1:34">
      <c r="A164" s="16">
        <f>'Рейтинговая таблица организаций'!A164</f>
        <v>161</v>
      </c>
      <c r="B164" s="16" t="str">
        <f>'бланки '!C166</f>
        <v>Муниципальное казённое общеобразовательное учреждение "Зайцевская основная общеобразовательная школа"</v>
      </c>
      <c r="C164" s="4">
        <f>'бланки '!E166+'бланки '!F166</f>
        <v>82</v>
      </c>
      <c r="D164" s="16">
        <f>'Рейтинговая таблица организаций'!C164</f>
        <v>33</v>
      </c>
      <c r="E164" s="8">
        <f t="shared" si="3"/>
        <v>0.40243902439024393</v>
      </c>
      <c r="F164" s="24">
        <f>анкеты!I162</f>
        <v>9</v>
      </c>
      <c r="G164" s="5">
        <f>ROUND('Рейтинговая таблица организаций'!D164*100/H164,0)</f>
        <v>100</v>
      </c>
      <c r="H164" s="5">
        <f>'Рейтинговая таблица организаций'!E164</f>
        <v>14</v>
      </c>
      <c r="I164" s="5">
        <f>ROUND('Рейтинговая таблица организаций'!F164*100/J164,0)</f>
        <v>100</v>
      </c>
      <c r="J164" s="5">
        <f>'Рейтинговая таблица организаций'!G164</f>
        <v>60</v>
      </c>
      <c r="K164" s="5">
        <f>'Рейтинговая таблица организаций'!H164</f>
        <v>4</v>
      </c>
      <c r="L164" s="5">
        <f>ROUND('Рейтинговая таблица организаций'!I164*100/M164,0)</f>
        <v>100</v>
      </c>
      <c r="M164" s="5">
        <f>'Рейтинговая таблица организаций'!J164</f>
        <v>33</v>
      </c>
      <c r="N164" s="5">
        <f>ROUND('Рейтинговая таблица организаций'!K164*100/O164,0)</f>
        <v>100</v>
      </c>
      <c r="O164" s="5">
        <f>'Рейтинговая таблица организаций'!L164</f>
        <v>33</v>
      </c>
      <c r="P164" s="5">
        <f>'Рейтинговая таблица организаций'!U164</f>
        <v>5</v>
      </c>
      <c r="Q164" s="5">
        <f>'Рейтинговая таблица организаций'!X164</f>
        <v>33</v>
      </c>
      <c r="R164" s="5">
        <f>'Рейтинговая таблица организаций'!Y164</f>
        <v>33</v>
      </c>
      <c r="S164" s="5">
        <f>'Рейтинговая таблица организаций'!AD164</f>
        <v>2</v>
      </c>
      <c r="T164" s="5">
        <f>'Рейтинговая таблица организаций'!AE164</f>
        <v>4</v>
      </c>
      <c r="U164" s="5">
        <f>'Рейтинговая таблица организаций'!AF164</f>
        <v>9</v>
      </c>
      <c r="V164" s="5">
        <f>'Рейтинговая таблица организаций'!AG164</f>
        <v>9</v>
      </c>
      <c r="W164" s="5">
        <f>ROUND('Рейтинговая таблица организаций'!AL164*100/X164,0)</f>
        <v>100</v>
      </c>
      <c r="X164" s="5">
        <f>'Рейтинговая таблица организаций'!AM164</f>
        <v>33</v>
      </c>
      <c r="Y164" s="5">
        <f>ROUND('Рейтинговая таблица организаций'!AN164*100/Z164,0)</f>
        <v>100</v>
      </c>
      <c r="Z164" s="5">
        <f>'Рейтинговая таблица организаций'!AO164</f>
        <v>33</v>
      </c>
      <c r="AA164" s="5">
        <f>ROUND('Рейтинговая таблица организаций'!AP164*100/AB164,0)</f>
        <v>100</v>
      </c>
      <c r="AB164" s="5">
        <f>'Рейтинговая таблица организаций'!AQ164</f>
        <v>33</v>
      </c>
      <c r="AC164" s="5">
        <f>ROUND('Рейтинговая таблица организаций'!AV164*100/AD164,0)</f>
        <v>100</v>
      </c>
      <c r="AD164" s="5">
        <f>'Рейтинговая таблица организаций'!AW164</f>
        <v>33</v>
      </c>
      <c r="AE164" s="5">
        <f>ROUND('Рейтинговая таблица организаций'!AX164*100/AF164,0)</f>
        <v>100</v>
      </c>
      <c r="AF164" s="5">
        <f>'Рейтинговая таблица организаций'!AY164</f>
        <v>33</v>
      </c>
      <c r="AG164" s="5">
        <f>ROUND('Рейтинговая таблица организаций'!AZ164*100/AH164,0)</f>
        <v>100</v>
      </c>
      <c r="AH164" s="5">
        <f>'Рейтинговая таблица организаций'!BA164</f>
        <v>33</v>
      </c>
    </row>
    <row r="165" spans="1:34">
      <c r="A165" s="16">
        <f>'Рейтинговая таблица организаций'!A165</f>
        <v>162</v>
      </c>
      <c r="B165" s="16" t="str">
        <f>'бланки '!C167</f>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C165" s="4">
        <f>'бланки '!E167+'бланки '!F167</f>
        <v>1411</v>
      </c>
      <c r="D165" s="16">
        <f>'Рейтинговая таблица организаций'!C165</f>
        <v>565</v>
      </c>
      <c r="E165" s="8">
        <f t="shared" si="3"/>
        <v>0.40042523033309707</v>
      </c>
      <c r="F165" s="24">
        <f>анкеты!I163</f>
        <v>142</v>
      </c>
      <c r="G165" s="5">
        <f>ROUND('Рейтинговая таблица организаций'!D165*100/H165,0)</f>
        <v>100</v>
      </c>
      <c r="H165" s="5">
        <f>'Рейтинговая таблица организаций'!E165</f>
        <v>14</v>
      </c>
      <c r="I165" s="5">
        <f>ROUND('Рейтинговая таблица организаций'!F165*100/J165,0)</f>
        <v>100</v>
      </c>
      <c r="J165" s="5">
        <f>'Рейтинговая таблица организаций'!G165</f>
        <v>60</v>
      </c>
      <c r="K165" s="5">
        <f>'Рейтинговая таблица организаций'!H165</f>
        <v>4</v>
      </c>
      <c r="L165" s="5">
        <f>ROUND('Рейтинговая таблица организаций'!I165*100/M165,0)</f>
        <v>100</v>
      </c>
      <c r="M165" s="5">
        <f>'Рейтинговая таблица организаций'!J165</f>
        <v>565</v>
      </c>
      <c r="N165" s="5">
        <f>ROUND('Рейтинговая таблица организаций'!K165*100/O165,0)</f>
        <v>100</v>
      </c>
      <c r="O165" s="5">
        <f>'Рейтинговая таблица организаций'!L165</f>
        <v>565</v>
      </c>
      <c r="P165" s="5">
        <f>'Рейтинговая таблица организаций'!U165</f>
        <v>5</v>
      </c>
      <c r="Q165" s="5">
        <f>'Рейтинговая таблица организаций'!X165</f>
        <v>565</v>
      </c>
      <c r="R165" s="5">
        <f>'Рейтинговая таблица организаций'!Y165</f>
        <v>565</v>
      </c>
      <c r="S165" s="5">
        <f>'Рейтинговая таблица организаций'!AD165</f>
        <v>2</v>
      </c>
      <c r="T165" s="5">
        <f>'Рейтинговая таблица организаций'!AE165</f>
        <v>4</v>
      </c>
      <c r="U165" s="5">
        <f>'Рейтинговая таблица организаций'!AF165</f>
        <v>142</v>
      </c>
      <c r="V165" s="5">
        <f>'Рейтинговая таблица организаций'!AG165</f>
        <v>142</v>
      </c>
      <c r="W165" s="5">
        <f>ROUND('Рейтинговая таблица организаций'!AL165*100/X165,0)</f>
        <v>100</v>
      </c>
      <c r="X165" s="5">
        <f>'Рейтинговая таблица организаций'!AM165</f>
        <v>565</v>
      </c>
      <c r="Y165" s="5">
        <f>ROUND('Рейтинговая таблица организаций'!AN165*100/Z165,0)</f>
        <v>100</v>
      </c>
      <c r="Z165" s="5">
        <f>'Рейтинговая таблица организаций'!AO165</f>
        <v>565</v>
      </c>
      <c r="AA165" s="5">
        <f>ROUND('Рейтинговая таблица организаций'!AP165*100/AB165,0)</f>
        <v>100</v>
      </c>
      <c r="AB165" s="5">
        <f>'Рейтинговая таблица организаций'!AQ165</f>
        <v>565</v>
      </c>
      <c r="AC165" s="5">
        <f>ROUND('Рейтинговая таблица организаций'!AV165*100/AD165,0)</f>
        <v>100</v>
      </c>
      <c r="AD165" s="5">
        <f>'Рейтинговая таблица организаций'!AW165</f>
        <v>565</v>
      </c>
      <c r="AE165" s="5">
        <f>ROUND('Рейтинговая таблица организаций'!AX165*100/AF165,0)</f>
        <v>100</v>
      </c>
      <c r="AF165" s="5">
        <f>'Рейтинговая таблица организаций'!AY165</f>
        <v>565</v>
      </c>
      <c r="AG165" s="5">
        <f>ROUND('Рейтинговая таблица организаций'!AZ165*100/AH165,0)</f>
        <v>100</v>
      </c>
      <c r="AH165" s="5">
        <f>'Рейтинговая таблица организаций'!BA165</f>
        <v>565</v>
      </c>
    </row>
    <row r="166" spans="1:34">
      <c r="A166" s="16">
        <f>'Рейтинговая таблица организаций'!A166</f>
        <v>163</v>
      </c>
      <c r="B166" s="16" t="str">
        <f>'бланки '!C168</f>
        <v>Муниципальное казённое общеобразовательное учреждение "Новогоренская средняя общеобразовательная школа"</v>
      </c>
      <c r="C166" s="4">
        <f>'бланки '!E168+'бланки '!F168</f>
        <v>44</v>
      </c>
      <c r="D166" s="16">
        <f>'Рейтинговая таблица организаций'!C166</f>
        <v>18</v>
      </c>
      <c r="E166" s="8">
        <f t="shared" si="3"/>
        <v>0.40909090909090912</v>
      </c>
      <c r="F166" s="24">
        <f>анкеты!I164</f>
        <v>5</v>
      </c>
      <c r="G166" s="5">
        <f>ROUND('Рейтинговая таблица организаций'!D166*100/H166,0)</f>
        <v>100</v>
      </c>
      <c r="H166" s="5">
        <f>'Рейтинговая таблица организаций'!E166</f>
        <v>14</v>
      </c>
      <c r="I166" s="5">
        <f>ROUND('Рейтинговая таблица организаций'!F166*100/J166,0)</f>
        <v>100</v>
      </c>
      <c r="J166" s="5">
        <f>'Рейтинговая таблица организаций'!G166</f>
        <v>60</v>
      </c>
      <c r="K166" s="5">
        <f>'Рейтинговая таблица организаций'!H166</f>
        <v>4</v>
      </c>
      <c r="L166" s="5">
        <f>ROUND('Рейтинговая таблица организаций'!I166*100/M166,0)</f>
        <v>100</v>
      </c>
      <c r="M166" s="5">
        <f>'Рейтинговая таблица организаций'!J166</f>
        <v>18</v>
      </c>
      <c r="N166" s="5">
        <f>ROUND('Рейтинговая таблица организаций'!K166*100/O166,0)</f>
        <v>100</v>
      </c>
      <c r="O166" s="5">
        <f>'Рейтинговая таблица организаций'!L166</f>
        <v>18</v>
      </c>
      <c r="P166" s="5">
        <f>'Рейтинговая таблица организаций'!U166</f>
        <v>5</v>
      </c>
      <c r="Q166" s="5">
        <f>'Рейтинговая таблица организаций'!X166</f>
        <v>18</v>
      </c>
      <c r="R166" s="5">
        <f>'Рейтинговая таблица организаций'!Y166</f>
        <v>18</v>
      </c>
      <c r="S166" s="5">
        <f>'Рейтинговая таблица организаций'!AD166</f>
        <v>0</v>
      </c>
      <c r="T166" s="5">
        <f>'Рейтинговая таблица организаций'!AE166</f>
        <v>5</v>
      </c>
      <c r="U166" s="5">
        <f>'Рейтинговая таблица организаций'!AF166</f>
        <v>5</v>
      </c>
      <c r="V166" s="5">
        <f>'Рейтинговая таблица организаций'!AG166</f>
        <v>5</v>
      </c>
      <c r="W166" s="5">
        <f>ROUND('Рейтинговая таблица организаций'!AL166*100/X166,0)</f>
        <v>100</v>
      </c>
      <c r="X166" s="5">
        <f>'Рейтинговая таблица организаций'!AM166</f>
        <v>18</v>
      </c>
      <c r="Y166" s="5">
        <f>ROUND('Рейтинговая таблица организаций'!AN166*100/Z166,0)</f>
        <v>100</v>
      </c>
      <c r="Z166" s="5">
        <f>'Рейтинговая таблица организаций'!AO166</f>
        <v>18</v>
      </c>
      <c r="AA166" s="5">
        <f>ROUND('Рейтинговая таблица организаций'!AP166*100/AB166,0)</f>
        <v>100</v>
      </c>
      <c r="AB166" s="5">
        <f>'Рейтинговая таблица организаций'!AQ166</f>
        <v>18</v>
      </c>
      <c r="AC166" s="5">
        <f>ROUND('Рейтинговая таблица организаций'!AV166*100/AD166,0)</f>
        <v>100</v>
      </c>
      <c r="AD166" s="5">
        <f>'Рейтинговая таблица организаций'!AW166</f>
        <v>18</v>
      </c>
      <c r="AE166" s="5">
        <f>ROUND('Рейтинговая таблица организаций'!AX166*100/AF166,0)</f>
        <v>100</v>
      </c>
      <c r="AF166" s="5">
        <f>'Рейтинговая таблица организаций'!AY166</f>
        <v>18</v>
      </c>
      <c r="AG166" s="5">
        <f>ROUND('Рейтинговая таблица организаций'!AZ166*100/AH166,0)</f>
        <v>100</v>
      </c>
      <c r="AH166" s="5">
        <f>'Рейтинговая таблица организаций'!BA166</f>
        <v>18</v>
      </c>
    </row>
    <row r="167" spans="1:34">
      <c r="A167" s="16">
        <f>'Рейтинговая таблица организаций'!A167</f>
        <v>164</v>
      </c>
      <c r="B167" s="16" t="str">
        <f>'бланки '!C169</f>
        <v>Муниципальное бюджетное общеобразовательное учреждение "Озеренская средняя общеобразовательная школа"</v>
      </c>
      <c r="C167" s="4">
        <f>'бланки '!E169+'бланки '!F169</f>
        <v>98</v>
      </c>
      <c r="D167" s="16">
        <f>'Рейтинговая таблица организаций'!C167</f>
        <v>40</v>
      </c>
      <c r="E167" s="8">
        <f t="shared" si="3"/>
        <v>0.40816326530612246</v>
      </c>
      <c r="F167" s="24">
        <f>анкеты!I165</f>
        <v>10</v>
      </c>
      <c r="G167" s="5">
        <f>ROUND('Рейтинговая таблица организаций'!D167*100/H167,0)</f>
        <v>100</v>
      </c>
      <c r="H167" s="5">
        <f>'Рейтинговая таблица организаций'!E167</f>
        <v>14</v>
      </c>
      <c r="I167" s="5">
        <f>ROUND('Рейтинговая таблица организаций'!F167*100/J167,0)</f>
        <v>100</v>
      </c>
      <c r="J167" s="5">
        <f>'Рейтинговая таблица организаций'!G167</f>
        <v>60</v>
      </c>
      <c r="K167" s="5">
        <f>'Рейтинговая таблица организаций'!H167</f>
        <v>4</v>
      </c>
      <c r="L167" s="5">
        <f>ROUND('Рейтинговая таблица организаций'!I167*100/M167,0)</f>
        <v>100</v>
      </c>
      <c r="M167" s="5">
        <f>'Рейтинговая таблица организаций'!J167</f>
        <v>40</v>
      </c>
      <c r="N167" s="5">
        <f>ROUND('Рейтинговая таблица организаций'!K167*100/O167,0)</f>
        <v>100</v>
      </c>
      <c r="O167" s="5">
        <f>'Рейтинговая таблица организаций'!L167</f>
        <v>40</v>
      </c>
      <c r="P167" s="5">
        <f>'Рейтинговая таблица организаций'!U167</f>
        <v>5</v>
      </c>
      <c r="Q167" s="5">
        <f>'Рейтинговая таблица организаций'!X167</f>
        <v>40</v>
      </c>
      <c r="R167" s="5">
        <f>'Рейтинговая таблица организаций'!Y167</f>
        <v>40</v>
      </c>
      <c r="S167" s="5">
        <f>'Рейтинговая таблица организаций'!AD167</f>
        <v>3</v>
      </c>
      <c r="T167" s="5">
        <f>'Рейтинговая таблица организаций'!AE167</f>
        <v>4</v>
      </c>
      <c r="U167" s="5">
        <f>'Рейтинговая таблица организаций'!AF167</f>
        <v>10</v>
      </c>
      <c r="V167" s="5">
        <f>'Рейтинговая таблица организаций'!AG167</f>
        <v>10</v>
      </c>
      <c r="W167" s="5">
        <f>ROUND('Рейтинговая таблица организаций'!AL167*100/X167,0)</f>
        <v>100</v>
      </c>
      <c r="X167" s="5">
        <f>'Рейтинговая таблица организаций'!AM167</f>
        <v>40</v>
      </c>
      <c r="Y167" s="5">
        <f>ROUND('Рейтинговая таблица организаций'!AN167*100/Z167,0)</f>
        <v>100</v>
      </c>
      <c r="Z167" s="5">
        <f>'Рейтинговая таблица организаций'!AO167</f>
        <v>40</v>
      </c>
      <c r="AA167" s="5">
        <f>ROUND('Рейтинговая таблица организаций'!AP167*100/AB167,0)</f>
        <v>100</v>
      </c>
      <c r="AB167" s="5">
        <f>'Рейтинговая таблица организаций'!AQ167</f>
        <v>40</v>
      </c>
      <c r="AC167" s="5">
        <f>ROUND('Рейтинговая таблица организаций'!AV167*100/AD167,0)</f>
        <v>100</v>
      </c>
      <c r="AD167" s="5">
        <f>'Рейтинговая таблица организаций'!AW167</f>
        <v>40</v>
      </c>
      <c r="AE167" s="5">
        <f>ROUND('Рейтинговая таблица организаций'!AX167*100/AF167,0)</f>
        <v>100</v>
      </c>
      <c r="AF167" s="5">
        <f>'Рейтинговая таблица организаций'!AY167</f>
        <v>40</v>
      </c>
      <c r="AG167" s="5">
        <f>ROUND('Рейтинговая таблица организаций'!AZ167*100/AH167,0)</f>
        <v>100</v>
      </c>
      <c r="AH167" s="5">
        <f>'Рейтинговая таблица организаций'!BA167</f>
        <v>40</v>
      </c>
    </row>
    <row r="168" spans="1:34">
      <c r="A168" s="16">
        <f>'Рейтинговая таблица организаций'!A168</f>
        <v>165</v>
      </c>
      <c r="B168" s="16" t="str">
        <f>'бланки '!C170</f>
        <v>Муниципальное казённое общеобразовательное учреждение "Копыловская основная общеобразовательная школа"</v>
      </c>
      <c r="C168" s="4">
        <f>'бланки '!E170+'бланки '!F170</f>
        <v>14</v>
      </c>
      <c r="D168" s="16">
        <f>'Рейтинговая таблица организаций'!C168</f>
        <v>6</v>
      </c>
      <c r="E168" s="8">
        <f t="shared" si="3"/>
        <v>0.42857142857142855</v>
      </c>
      <c r="F168" s="24">
        <f>анкеты!I166</f>
        <v>2</v>
      </c>
      <c r="G168" s="5">
        <f>ROUND('Рейтинговая таблица организаций'!D168*100/H168,0)</f>
        <v>100</v>
      </c>
      <c r="H168" s="5">
        <f>'Рейтинговая таблица организаций'!E168</f>
        <v>14</v>
      </c>
      <c r="I168" s="5">
        <f>ROUND('Рейтинговая таблица организаций'!F168*100/J168,0)</f>
        <v>100</v>
      </c>
      <c r="J168" s="5">
        <f>'Рейтинговая таблица организаций'!G168</f>
        <v>60</v>
      </c>
      <c r="K168" s="5">
        <f>'Рейтинговая таблица организаций'!H168</f>
        <v>4</v>
      </c>
      <c r="L168" s="5">
        <f>ROUND('Рейтинговая таблица организаций'!I168*100/M168,0)</f>
        <v>100</v>
      </c>
      <c r="M168" s="5">
        <f>'Рейтинговая таблица организаций'!J168</f>
        <v>6</v>
      </c>
      <c r="N168" s="5">
        <f>ROUND('Рейтинговая таблица организаций'!K168*100/O168,0)</f>
        <v>100</v>
      </c>
      <c r="O168" s="5">
        <f>'Рейтинговая таблица организаций'!L168</f>
        <v>6</v>
      </c>
      <c r="P168" s="5">
        <f>'Рейтинговая таблица организаций'!U168</f>
        <v>5</v>
      </c>
      <c r="Q168" s="5">
        <f>'Рейтинговая таблица организаций'!X168</f>
        <v>6</v>
      </c>
      <c r="R168" s="5">
        <f>'Рейтинговая таблица организаций'!Y168</f>
        <v>6</v>
      </c>
      <c r="S168" s="5">
        <f>'Рейтинговая таблица организаций'!AD168</f>
        <v>0</v>
      </c>
      <c r="T168" s="5">
        <f>'Рейтинговая таблица организаций'!AE168</f>
        <v>2</v>
      </c>
      <c r="U168" s="5">
        <f>'Рейтинговая таблица организаций'!AF168</f>
        <v>2</v>
      </c>
      <c r="V168" s="5">
        <f>'Рейтинговая таблица организаций'!AG168</f>
        <v>2</v>
      </c>
      <c r="W168" s="5">
        <f>ROUND('Рейтинговая таблица организаций'!AL168*100/X168,0)</f>
        <v>100</v>
      </c>
      <c r="X168" s="5">
        <f>'Рейтинговая таблица организаций'!AM168</f>
        <v>6</v>
      </c>
      <c r="Y168" s="5">
        <f>ROUND('Рейтинговая таблица организаций'!AN168*100/Z168,0)</f>
        <v>100</v>
      </c>
      <c r="Z168" s="5">
        <f>'Рейтинговая таблица организаций'!AO168</f>
        <v>6</v>
      </c>
      <c r="AA168" s="5">
        <f>ROUND('Рейтинговая таблица организаций'!AP168*100/AB168,0)</f>
        <v>100</v>
      </c>
      <c r="AB168" s="5">
        <f>'Рейтинговая таблица организаций'!AQ168</f>
        <v>6</v>
      </c>
      <c r="AC168" s="5">
        <f>ROUND('Рейтинговая таблица организаций'!AV168*100/AD168,0)</f>
        <v>100</v>
      </c>
      <c r="AD168" s="5">
        <f>'Рейтинговая таблица организаций'!AW168</f>
        <v>6</v>
      </c>
      <c r="AE168" s="5">
        <f>ROUND('Рейтинговая таблица организаций'!AX168*100/AF168,0)</f>
        <v>100</v>
      </c>
      <c r="AF168" s="5">
        <f>'Рейтинговая таблица организаций'!AY168</f>
        <v>6</v>
      </c>
      <c r="AG168" s="5">
        <f>ROUND('Рейтинговая таблица организаций'!AZ168*100/AH168,0)</f>
        <v>100</v>
      </c>
      <c r="AH168" s="5">
        <f>'Рейтинговая таблица организаций'!BA168</f>
        <v>6</v>
      </c>
    </row>
    <row r="169" spans="1:34">
      <c r="A169" s="16">
        <f>'Рейтинговая таблица организаций'!A169</f>
        <v>166</v>
      </c>
      <c r="B169" s="16" t="str">
        <f>'бланки '!C171</f>
        <v>Муниципальное бюджетное общеобразовательное учреждение "Средняя общеобразовательная школа №5"</v>
      </c>
      <c r="C169" s="4">
        <f>'бланки '!E171+'бланки '!F171</f>
        <v>747</v>
      </c>
      <c r="D169" s="16">
        <f>'Рейтинговая таблица организаций'!C169</f>
        <v>299</v>
      </c>
      <c r="E169" s="8">
        <f t="shared" si="3"/>
        <v>0.40026773761713519</v>
      </c>
      <c r="F169" s="24">
        <f>анкеты!I167</f>
        <v>75</v>
      </c>
      <c r="G169" s="5">
        <f>ROUND('Рейтинговая таблица организаций'!D169*100/H169,0)</f>
        <v>100</v>
      </c>
      <c r="H169" s="5">
        <f>'Рейтинговая таблица организаций'!E169</f>
        <v>14</v>
      </c>
      <c r="I169" s="5">
        <f>ROUND('Рейтинговая таблица организаций'!F169*100/J169,0)</f>
        <v>100</v>
      </c>
      <c r="J169" s="5">
        <f>'Рейтинговая таблица организаций'!G169</f>
        <v>60</v>
      </c>
      <c r="K169" s="5">
        <f>'Рейтинговая таблица организаций'!H169</f>
        <v>4</v>
      </c>
      <c r="L169" s="5">
        <f>ROUND('Рейтинговая таблица организаций'!I169*100/M169,0)</f>
        <v>100</v>
      </c>
      <c r="M169" s="5">
        <f>'Рейтинговая таблица организаций'!J169</f>
        <v>299</v>
      </c>
      <c r="N169" s="5">
        <f>ROUND('Рейтинговая таблица организаций'!K169*100/O169,0)</f>
        <v>100</v>
      </c>
      <c r="O169" s="5">
        <f>'Рейтинговая таблица организаций'!L169</f>
        <v>299</v>
      </c>
      <c r="P169" s="5">
        <f>'Рейтинговая таблица организаций'!U169</f>
        <v>5</v>
      </c>
      <c r="Q169" s="5">
        <f>'Рейтинговая таблица организаций'!X169</f>
        <v>299</v>
      </c>
      <c r="R169" s="5">
        <f>'Рейтинговая таблица организаций'!Y169</f>
        <v>299</v>
      </c>
      <c r="S169" s="5">
        <f>'Рейтинговая таблица организаций'!AD169</f>
        <v>0</v>
      </c>
      <c r="T169" s="5">
        <f>'Рейтинговая таблица организаций'!AE169</f>
        <v>5</v>
      </c>
      <c r="U169" s="5">
        <f>'Рейтинговая таблица организаций'!AF169</f>
        <v>75</v>
      </c>
      <c r="V169" s="5">
        <f>'Рейтинговая таблица организаций'!AG169</f>
        <v>75</v>
      </c>
      <c r="W169" s="5">
        <f>ROUND('Рейтинговая таблица организаций'!AL169*100/X169,0)</f>
        <v>100</v>
      </c>
      <c r="X169" s="5">
        <f>'Рейтинговая таблица организаций'!AM169</f>
        <v>299</v>
      </c>
      <c r="Y169" s="5">
        <f>ROUND('Рейтинговая таблица организаций'!AN169*100/Z169,0)</f>
        <v>100</v>
      </c>
      <c r="Z169" s="5">
        <f>'Рейтинговая таблица организаций'!AO169</f>
        <v>299</v>
      </c>
      <c r="AA169" s="5">
        <f>ROUND('Рейтинговая таблица организаций'!AP169*100/AB169,0)</f>
        <v>100</v>
      </c>
      <c r="AB169" s="5">
        <f>'Рейтинговая таблица организаций'!AQ169</f>
        <v>299</v>
      </c>
      <c r="AC169" s="5">
        <f>ROUND('Рейтинговая таблица организаций'!AV169*100/AD169,0)</f>
        <v>100</v>
      </c>
      <c r="AD169" s="5">
        <f>'Рейтинговая таблица организаций'!AW169</f>
        <v>299</v>
      </c>
      <c r="AE169" s="5">
        <f>ROUND('Рейтинговая таблица организаций'!AX169*100/AF169,0)</f>
        <v>100</v>
      </c>
      <c r="AF169" s="5">
        <f>'Рейтинговая таблица организаций'!AY169</f>
        <v>299</v>
      </c>
      <c r="AG169" s="5">
        <f>ROUND('Рейтинговая таблица организаций'!AZ169*100/AH169,0)</f>
        <v>100</v>
      </c>
      <c r="AH169" s="5">
        <f>'Рейтинговая таблица организаций'!BA169</f>
        <v>299</v>
      </c>
    </row>
    <row r="170" spans="1:34">
      <c r="A170" s="16">
        <f>'Рейтинговая таблица организаций'!A170</f>
        <v>167</v>
      </c>
      <c r="B170" s="16" t="str">
        <f>'бланки '!C172</f>
        <v>Муниципальное автономное общеобразовательное учреждение "Средняя общеобразовательная школа №7"</v>
      </c>
      <c r="C170" s="4">
        <f>'бланки '!E172+'бланки '!F172</f>
        <v>1436</v>
      </c>
      <c r="D170" s="16">
        <f>'Рейтинговая таблица организаций'!C170</f>
        <v>575</v>
      </c>
      <c r="E170" s="8">
        <f t="shared" si="3"/>
        <v>0.40041782729805014</v>
      </c>
      <c r="F170" s="24">
        <f>анкеты!I168</f>
        <v>144</v>
      </c>
      <c r="G170" s="5">
        <f>ROUND('Рейтинговая таблица организаций'!D170*100/H170,0)</f>
        <v>100</v>
      </c>
      <c r="H170" s="5">
        <f>'Рейтинговая таблица организаций'!E170</f>
        <v>14</v>
      </c>
      <c r="I170" s="5">
        <f>ROUND('Рейтинговая таблица организаций'!F170*100/J170,0)</f>
        <v>100</v>
      </c>
      <c r="J170" s="5">
        <f>'Рейтинговая таблица организаций'!G170</f>
        <v>60</v>
      </c>
      <c r="K170" s="5">
        <f>'Рейтинговая таблица организаций'!H170</f>
        <v>4</v>
      </c>
      <c r="L170" s="5">
        <f>ROUND('Рейтинговая таблица организаций'!I170*100/M170,0)</f>
        <v>100</v>
      </c>
      <c r="M170" s="5">
        <f>'Рейтинговая таблица организаций'!J170</f>
        <v>575</v>
      </c>
      <c r="N170" s="5">
        <f>ROUND('Рейтинговая таблица организаций'!K170*100/O170,0)</f>
        <v>100</v>
      </c>
      <c r="O170" s="5">
        <f>'Рейтинговая таблица организаций'!L170</f>
        <v>575</v>
      </c>
      <c r="P170" s="5">
        <f>'Рейтинговая таблица организаций'!U170</f>
        <v>5</v>
      </c>
      <c r="Q170" s="5">
        <f>'Рейтинговая таблица организаций'!X170</f>
        <v>575</v>
      </c>
      <c r="R170" s="5">
        <f>'Рейтинговая таблица организаций'!Y170</f>
        <v>575</v>
      </c>
      <c r="S170" s="5">
        <f>'Рейтинговая таблица организаций'!AD170</f>
        <v>4</v>
      </c>
      <c r="T170" s="5">
        <f>'Рейтинговая таблица организаций'!AE170</f>
        <v>5</v>
      </c>
      <c r="U170" s="5">
        <f>'Рейтинговая таблица организаций'!AF170</f>
        <v>144</v>
      </c>
      <c r="V170" s="5">
        <f>'Рейтинговая таблица организаций'!AG170</f>
        <v>144</v>
      </c>
      <c r="W170" s="5">
        <f>ROUND('Рейтинговая таблица организаций'!AL170*100/X170,0)</f>
        <v>100</v>
      </c>
      <c r="X170" s="5">
        <f>'Рейтинговая таблица организаций'!AM170</f>
        <v>575</v>
      </c>
      <c r="Y170" s="5">
        <f>ROUND('Рейтинговая таблица организаций'!AN170*100/Z170,0)</f>
        <v>100</v>
      </c>
      <c r="Z170" s="5">
        <f>'Рейтинговая таблица организаций'!AO170</f>
        <v>575</v>
      </c>
      <c r="AA170" s="5">
        <f>ROUND('Рейтинговая таблица организаций'!AP170*100/AB170,0)</f>
        <v>100</v>
      </c>
      <c r="AB170" s="5">
        <f>'Рейтинговая таблица организаций'!AQ170</f>
        <v>575</v>
      </c>
      <c r="AC170" s="5">
        <f>ROUND('Рейтинговая таблица организаций'!AV170*100/AD170,0)</f>
        <v>100</v>
      </c>
      <c r="AD170" s="5">
        <f>'Рейтинговая таблица организаций'!AW170</f>
        <v>575</v>
      </c>
      <c r="AE170" s="5">
        <f>ROUND('Рейтинговая таблица организаций'!AX170*100/AF170,0)</f>
        <v>100</v>
      </c>
      <c r="AF170" s="5">
        <f>'Рейтинговая таблица организаций'!AY170</f>
        <v>575</v>
      </c>
      <c r="AG170" s="5">
        <f>ROUND('Рейтинговая таблица организаций'!AZ170*100/AH170,0)</f>
        <v>100</v>
      </c>
      <c r="AH170" s="5">
        <f>'Рейтинговая таблица организаций'!BA170</f>
        <v>575</v>
      </c>
    </row>
    <row r="171" spans="1:34">
      <c r="A171" s="16">
        <f>'Рейтинговая таблица организаций'!A171</f>
        <v>168</v>
      </c>
      <c r="B171" s="16" t="str">
        <f>'бланки '!C173</f>
        <v>Муниципальное казённое общеобразовательное учреждение "Открытая (сменная) общеобразовательная школа"</v>
      </c>
      <c r="C171" s="4">
        <f>'бланки '!E173+'бланки '!F173</f>
        <v>317</v>
      </c>
      <c r="D171" s="16">
        <f>'Рейтинговая таблица организаций'!C171</f>
        <v>127</v>
      </c>
      <c r="E171" s="8">
        <f t="shared" si="3"/>
        <v>0.40063091482649843</v>
      </c>
      <c r="F171" s="24">
        <f>анкеты!I169</f>
        <v>32</v>
      </c>
      <c r="G171" s="5">
        <f>ROUND('Рейтинговая таблица организаций'!D171*100/H171,0)</f>
        <v>100</v>
      </c>
      <c r="H171" s="5">
        <f>'Рейтинговая таблица организаций'!E171</f>
        <v>14</v>
      </c>
      <c r="I171" s="5">
        <f>ROUND('Рейтинговая таблица организаций'!F171*100/J171,0)</f>
        <v>100</v>
      </c>
      <c r="J171" s="5">
        <f>'Рейтинговая таблица организаций'!G171</f>
        <v>60</v>
      </c>
      <c r="K171" s="5">
        <f>'Рейтинговая таблица организаций'!H171</f>
        <v>4</v>
      </c>
      <c r="L171" s="5">
        <f>ROUND('Рейтинговая таблица организаций'!I171*100/M171,0)</f>
        <v>100</v>
      </c>
      <c r="M171" s="5">
        <f>'Рейтинговая таблица организаций'!J171</f>
        <v>127</v>
      </c>
      <c r="N171" s="5">
        <f>ROUND('Рейтинговая таблица организаций'!K171*100/O171,0)</f>
        <v>100</v>
      </c>
      <c r="O171" s="5">
        <f>'Рейтинговая таблица организаций'!L171</f>
        <v>127</v>
      </c>
      <c r="P171" s="5">
        <f>'Рейтинговая таблица организаций'!U171</f>
        <v>5</v>
      </c>
      <c r="Q171" s="5">
        <f>'Рейтинговая таблица организаций'!X171</f>
        <v>127</v>
      </c>
      <c r="R171" s="5">
        <f>'Рейтинговая таблица организаций'!Y171</f>
        <v>127</v>
      </c>
      <c r="S171" s="5">
        <f>'Рейтинговая таблица организаций'!AD171</f>
        <v>0</v>
      </c>
      <c r="T171" s="5">
        <f>'Рейтинговая таблица организаций'!AE171</f>
        <v>4</v>
      </c>
      <c r="U171" s="5">
        <f>'Рейтинговая таблица организаций'!AF171</f>
        <v>32</v>
      </c>
      <c r="V171" s="5">
        <f>'Рейтинговая таблица организаций'!AG171</f>
        <v>32</v>
      </c>
      <c r="W171" s="5">
        <f>ROUND('Рейтинговая таблица организаций'!AL171*100/X171,0)</f>
        <v>100</v>
      </c>
      <c r="X171" s="5">
        <f>'Рейтинговая таблица организаций'!AM171</f>
        <v>127</v>
      </c>
      <c r="Y171" s="5">
        <f>ROUND('Рейтинговая таблица организаций'!AN171*100/Z171,0)</f>
        <v>100</v>
      </c>
      <c r="Z171" s="5">
        <f>'Рейтинговая таблица организаций'!AO171</f>
        <v>127</v>
      </c>
      <c r="AA171" s="5">
        <f>ROUND('Рейтинговая таблица организаций'!AP171*100/AB171,0)</f>
        <v>100</v>
      </c>
      <c r="AB171" s="5">
        <f>'Рейтинговая таблица организаций'!AQ171</f>
        <v>127</v>
      </c>
      <c r="AC171" s="5">
        <f>ROUND('Рейтинговая таблица организаций'!AV171*100/AD171,0)</f>
        <v>100</v>
      </c>
      <c r="AD171" s="5">
        <f>'Рейтинговая таблица организаций'!AW171</f>
        <v>127</v>
      </c>
      <c r="AE171" s="5">
        <f>ROUND('Рейтинговая таблица организаций'!AX171*100/AF171,0)</f>
        <v>100</v>
      </c>
      <c r="AF171" s="5">
        <f>'Рейтинговая таблица организаций'!AY171</f>
        <v>127</v>
      </c>
      <c r="AG171" s="5">
        <f>ROUND('Рейтинговая таблица организаций'!AZ171*100/AH171,0)</f>
        <v>100</v>
      </c>
      <c r="AH171" s="5">
        <f>'Рейтинговая таблица организаций'!BA171</f>
        <v>127</v>
      </c>
    </row>
    <row r="172" spans="1:34">
      <c r="A172" s="16">
        <f>'Рейтинговая таблица организаций'!A172</f>
        <v>169</v>
      </c>
      <c r="B172" s="16" t="str">
        <f>'бланки '!C174</f>
        <v>Муниципальное бюджетное общеобразовательное учреждение "Новоселовская средняя общеобразовательная школа"</v>
      </c>
      <c r="C172" s="4">
        <f>'бланки '!E174+'бланки '!F174</f>
        <v>173</v>
      </c>
      <c r="D172" s="16">
        <f>'Рейтинговая таблица организаций'!C172</f>
        <v>70</v>
      </c>
      <c r="E172" s="8">
        <f t="shared" si="3"/>
        <v>0.40462427745664742</v>
      </c>
      <c r="F172" s="24">
        <f>анкеты!I170</f>
        <v>18</v>
      </c>
      <c r="G172" s="5">
        <f>ROUND('Рейтинговая таблица организаций'!D172*100/H172,0)</f>
        <v>100</v>
      </c>
      <c r="H172" s="5">
        <f>'Рейтинговая таблица организаций'!E172</f>
        <v>14</v>
      </c>
      <c r="I172" s="5">
        <f>ROUND('Рейтинговая таблица организаций'!F172*100/J172,0)</f>
        <v>100</v>
      </c>
      <c r="J172" s="5">
        <f>'Рейтинговая таблица организаций'!G172</f>
        <v>60</v>
      </c>
      <c r="K172" s="5">
        <f>'Рейтинговая таблица организаций'!H172</f>
        <v>4</v>
      </c>
      <c r="L172" s="5">
        <f>ROUND('Рейтинговая таблица организаций'!I172*100/M172,0)</f>
        <v>100</v>
      </c>
      <c r="M172" s="5">
        <f>'Рейтинговая таблица организаций'!J172</f>
        <v>70</v>
      </c>
      <c r="N172" s="5">
        <f>ROUND('Рейтинговая таблица организаций'!K172*100/O172,0)</f>
        <v>100</v>
      </c>
      <c r="O172" s="5">
        <f>'Рейтинговая таблица организаций'!L172</f>
        <v>70</v>
      </c>
      <c r="P172" s="5">
        <f>'Рейтинговая таблица организаций'!U172</f>
        <v>5</v>
      </c>
      <c r="Q172" s="5">
        <f>'Рейтинговая таблица организаций'!X172</f>
        <v>70</v>
      </c>
      <c r="R172" s="5">
        <f>'Рейтинговая таблица организаций'!Y172</f>
        <v>70</v>
      </c>
      <c r="S172" s="5">
        <f>'Рейтинговая таблица организаций'!AD172</f>
        <v>1</v>
      </c>
      <c r="T172" s="5">
        <f>'Рейтинговая таблица организаций'!AE172</f>
        <v>3</v>
      </c>
      <c r="U172" s="5">
        <f>'Рейтинговая таблица организаций'!AF172</f>
        <v>18</v>
      </c>
      <c r="V172" s="5">
        <f>'Рейтинговая таблица организаций'!AG172</f>
        <v>18</v>
      </c>
      <c r="W172" s="5">
        <f>ROUND('Рейтинговая таблица организаций'!AL172*100/X172,0)</f>
        <v>100</v>
      </c>
      <c r="X172" s="5">
        <f>'Рейтинговая таблица организаций'!AM172</f>
        <v>70</v>
      </c>
      <c r="Y172" s="5">
        <f>ROUND('Рейтинговая таблица организаций'!AN172*100/Z172,0)</f>
        <v>100</v>
      </c>
      <c r="Z172" s="5">
        <f>'Рейтинговая таблица организаций'!AO172</f>
        <v>70</v>
      </c>
      <c r="AA172" s="5">
        <f>ROUND('Рейтинговая таблица организаций'!AP172*100/AB172,0)</f>
        <v>100</v>
      </c>
      <c r="AB172" s="5">
        <f>'Рейтинговая таблица организаций'!AQ172</f>
        <v>70</v>
      </c>
      <c r="AC172" s="5">
        <f>ROUND('Рейтинговая таблица организаций'!AV172*100/AD172,0)</f>
        <v>100</v>
      </c>
      <c r="AD172" s="5">
        <f>'Рейтинговая таблица организаций'!AW172</f>
        <v>70</v>
      </c>
      <c r="AE172" s="5">
        <f>ROUND('Рейтинговая таблица организаций'!AX172*100/AF172,0)</f>
        <v>100</v>
      </c>
      <c r="AF172" s="5">
        <f>'Рейтинговая таблица организаций'!AY172</f>
        <v>70</v>
      </c>
      <c r="AG172" s="5">
        <f>ROUND('Рейтинговая таблица организаций'!AZ172*100/AH172,0)</f>
        <v>100</v>
      </c>
      <c r="AH172" s="5">
        <f>'Рейтинговая таблица организаций'!BA172</f>
        <v>70</v>
      </c>
    </row>
    <row r="173" spans="1:34">
      <c r="A173" s="16">
        <f>'Рейтинговая таблица организаций'!A173</f>
        <v>170</v>
      </c>
      <c r="B173" s="16" t="str">
        <f>'бланки '!C175</f>
        <v>Муниципальное бюджетное общеобразовательное учреждение "Инкинская средняя общеобразовательная школа"</v>
      </c>
      <c r="C173" s="4">
        <f>'бланки '!E175+'бланки '!F175</f>
        <v>127</v>
      </c>
      <c r="D173" s="16">
        <f>'Рейтинговая таблица организаций'!C173</f>
        <v>51</v>
      </c>
      <c r="E173" s="8">
        <f t="shared" si="3"/>
        <v>0.40157480314960631</v>
      </c>
      <c r="F173" s="24">
        <f>анкеты!I171</f>
        <v>13</v>
      </c>
      <c r="G173" s="5">
        <f>ROUND('Рейтинговая таблица организаций'!D173*100/H173,0)</f>
        <v>100</v>
      </c>
      <c r="H173" s="5">
        <f>'Рейтинговая таблица организаций'!E173</f>
        <v>14</v>
      </c>
      <c r="I173" s="5">
        <f>ROUND('Рейтинговая таблица организаций'!F173*100/J173,0)</f>
        <v>100</v>
      </c>
      <c r="J173" s="5">
        <f>'Рейтинговая таблица организаций'!G173</f>
        <v>60</v>
      </c>
      <c r="K173" s="5">
        <f>'Рейтинговая таблица организаций'!H173</f>
        <v>4</v>
      </c>
      <c r="L173" s="5">
        <f>ROUND('Рейтинговая таблица организаций'!I173*100/M173,0)</f>
        <v>100</v>
      </c>
      <c r="M173" s="5">
        <f>'Рейтинговая таблица организаций'!J173</f>
        <v>51</v>
      </c>
      <c r="N173" s="5">
        <f>ROUND('Рейтинговая таблица организаций'!K173*100/O173,0)</f>
        <v>100</v>
      </c>
      <c r="O173" s="5">
        <f>'Рейтинговая таблица организаций'!L173</f>
        <v>51</v>
      </c>
      <c r="P173" s="5">
        <f>'Рейтинговая таблица организаций'!U173</f>
        <v>5</v>
      </c>
      <c r="Q173" s="5">
        <f>'Рейтинговая таблица организаций'!X173</f>
        <v>51</v>
      </c>
      <c r="R173" s="5">
        <f>'Рейтинговая таблица организаций'!Y173</f>
        <v>51</v>
      </c>
      <c r="S173" s="5">
        <f>'Рейтинговая таблица организаций'!AD173</f>
        <v>3</v>
      </c>
      <c r="T173" s="5">
        <f>'Рейтинговая таблица организаций'!AE173</f>
        <v>4</v>
      </c>
      <c r="U173" s="5">
        <f>'Рейтинговая таблица организаций'!AF173</f>
        <v>13</v>
      </c>
      <c r="V173" s="5">
        <f>'Рейтинговая таблица организаций'!AG173</f>
        <v>13</v>
      </c>
      <c r="W173" s="5">
        <f>ROUND('Рейтинговая таблица организаций'!AL173*100/X173,0)</f>
        <v>100</v>
      </c>
      <c r="X173" s="5">
        <f>'Рейтинговая таблица организаций'!AM173</f>
        <v>51</v>
      </c>
      <c r="Y173" s="5">
        <f>ROUND('Рейтинговая таблица организаций'!AN173*100/Z173,0)</f>
        <v>100</v>
      </c>
      <c r="Z173" s="5">
        <f>'Рейтинговая таблица организаций'!AO173</f>
        <v>51</v>
      </c>
      <c r="AA173" s="5">
        <f>ROUND('Рейтинговая таблица организаций'!AP173*100/AB173,0)</f>
        <v>100</v>
      </c>
      <c r="AB173" s="5">
        <f>'Рейтинговая таблица организаций'!AQ173</f>
        <v>51</v>
      </c>
      <c r="AC173" s="5">
        <f>ROUND('Рейтинговая таблица организаций'!AV173*100/AD173,0)</f>
        <v>100</v>
      </c>
      <c r="AD173" s="5">
        <f>'Рейтинговая таблица организаций'!AW173</f>
        <v>51</v>
      </c>
      <c r="AE173" s="5">
        <f>ROUND('Рейтинговая таблица организаций'!AX173*100/AF173,0)</f>
        <v>100</v>
      </c>
      <c r="AF173" s="5">
        <f>'Рейтинговая таблица организаций'!AY173</f>
        <v>51</v>
      </c>
      <c r="AG173" s="5">
        <f>ROUND('Рейтинговая таблица организаций'!AZ173*100/AH173,0)</f>
        <v>100</v>
      </c>
      <c r="AH173" s="5">
        <f>'Рейтинговая таблица организаций'!BA173</f>
        <v>51</v>
      </c>
    </row>
    <row r="174" spans="1:34">
      <c r="A174" s="16">
        <f>'Рейтинговая таблица организаций'!A174</f>
        <v>171</v>
      </c>
      <c r="B174" s="16" t="str">
        <f>'бланки '!C176</f>
        <v>Муниципальное бюджетное общеобразовательное учреждение "Чажемтовская средняя общеобразовательная школа"</v>
      </c>
      <c r="C174" s="4">
        <f>'бланки '!E176+'бланки '!F176</f>
        <v>369</v>
      </c>
      <c r="D174" s="16">
        <f>'Рейтинговая таблица организаций'!C174</f>
        <v>148</v>
      </c>
      <c r="E174" s="8">
        <f t="shared" si="3"/>
        <v>0.40108401084010842</v>
      </c>
      <c r="F174" s="24">
        <f>анкеты!I172</f>
        <v>37</v>
      </c>
      <c r="G174" s="5">
        <f>ROUND('Рейтинговая таблица организаций'!D174*100/H174,0)</f>
        <v>100</v>
      </c>
      <c r="H174" s="5">
        <f>'Рейтинговая таблица организаций'!E174</f>
        <v>14</v>
      </c>
      <c r="I174" s="5">
        <f>ROUND('Рейтинговая таблица организаций'!F174*100/J174,0)</f>
        <v>100</v>
      </c>
      <c r="J174" s="5">
        <f>'Рейтинговая таблица организаций'!G174</f>
        <v>60</v>
      </c>
      <c r="K174" s="5">
        <f>'Рейтинговая таблица организаций'!H174</f>
        <v>4</v>
      </c>
      <c r="L174" s="5">
        <f>ROUND('Рейтинговая таблица организаций'!I174*100/M174,0)</f>
        <v>100</v>
      </c>
      <c r="M174" s="5">
        <f>'Рейтинговая таблица организаций'!J174</f>
        <v>148</v>
      </c>
      <c r="N174" s="5">
        <f>ROUND('Рейтинговая таблица организаций'!K174*100/O174,0)</f>
        <v>100</v>
      </c>
      <c r="O174" s="5">
        <f>'Рейтинговая таблица организаций'!L174</f>
        <v>148</v>
      </c>
      <c r="P174" s="5">
        <f>'Рейтинговая таблица организаций'!U174</f>
        <v>5</v>
      </c>
      <c r="Q174" s="5">
        <f>'Рейтинговая таблица организаций'!X174</f>
        <v>148</v>
      </c>
      <c r="R174" s="5">
        <f>'Рейтинговая таблица организаций'!Y174</f>
        <v>148</v>
      </c>
      <c r="S174" s="5">
        <f>'Рейтинговая таблица организаций'!AD174</f>
        <v>2</v>
      </c>
      <c r="T174" s="5">
        <f>'Рейтинговая таблица организаций'!AE174</f>
        <v>5</v>
      </c>
      <c r="U174" s="5">
        <f>'Рейтинговая таблица организаций'!AF174</f>
        <v>37</v>
      </c>
      <c r="V174" s="5">
        <f>'Рейтинговая таблица организаций'!AG174</f>
        <v>37</v>
      </c>
      <c r="W174" s="5">
        <f>ROUND('Рейтинговая таблица организаций'!AL174*100/X174,0)</f>
        <v>100</v>
      </c>
      <c r="X174" s="5">
        <f>'Рейтинговая таблица организаций'!AM174</f>
        <v>148</v>
      </c>
      <c r="Y174" s="5">
        <f>ROUND('Рейтинговая таблица организаций'!AN174*100/Z174,0)</f>
        <v>100</v>
      </c>
      <c r="Z174" s="5">
        <f>'Рейтинговая таблица организаций'!AO174</f>
        <v>148</v>
      </c>
      <c r="AA174" s="5">
        <f>ROUND('Рейтинговая таблица организаций'!AP174*100/AB174,0)</f>
        <v>100</v>
      </c>
      <c r="AB174" s="5">
        <f>'Рейтинговая таблица организаций'!AQ174</f>
        <v>148</v>
      </c>
      <c r="AC174" s="5">
        <f>ROUND('Рейтинговая таблица организаций'!AV174*100/AD174,0)</f>
        <v>100</v>
      </c>
      <c r="AD174" s="5">
        <f>'Рейтинговая таблица организаций'!AW174</f>
        <v>148</v>
      </c>
      <c r="AE174" s="5">
        <f>ROUND('Рейтинговая таблица организаций'!AX174*100/AF174,0)</f>
        <v>100</v>
      </c>
      <c r="AF174" s="5">
        <f>'Рейтинговая таблица организаций'!AY174</f>
        <v>148</v>
      </c>
      <c r="AG174" s="5">
        <f>ROUND('Рейтинговая таблица организаций'!AZ174*100/AH174,0)</f>
        <v>100</v>
      </c>
      <c r="AH174" s="5">
        <f>'Рейтинговая таблица организаций'!BA174</f>
        <v>148</v>
      </c>
    </row>
    <row r="175" spans="1:34">
      <c r="A175" s="16">
        <f>'Рейтинговая таблица организаций'!A175</f>
        <v>172</v>
      </c>
      <c r="B175" s="16" t="str">
        <f>'бланки '!C177</f>
        <v>Муниципальное казённое общеобразовательное учреждение "Старо-Короткинская основная общеобразовательная школа"</v>
      </c>
      <c r="C175" s="4">
        <f>'бланки '!E177+'бланки '!F177</f>
        <v>40</v>
      </c>
      <c r="D175" s="16">
        <f>'Рейтинговая таблица организаций'!C175</f>
        <v>16</v>
      </c>
      <c r="E175" s="8">
        <f t="shared" si="3"/>
        <v>0.4</v>
      </c>
      <c r="F175" s="24">
        <f>анкеты!I173</f>
        <v>4</v>
      </c>
      <c r="G175" s="5">
        <f>ROUND('Рейтинговая таблица организаций'!D175*100/H175,0)</f>
        <v>100</v>
      </c>
      <c r="H175" s="5">
        <f>'Рейтинговая таблица организаций'!E175</f>
        <v>14</v>
      </c>
      <c r="I175" s="5">
        <f>ROUND('Рейтинговая таблица организаций'!F175*100/J175,0)</f>
        <v>100</v>
      </c>
      <c r="J175" s="5">
        <f>'Рейтинговая таблица организаций'!G175</f>
        <v>60</v>
      </c>
      <c r="K175" s="5">
        <f>'Рейтинговая таблица организаций'!H175</f>
        <v>4</v>
      </c>
      <c r="L175" s="5">
        <f>ROUND('Рейтинговая таблица организаций'!I175*100/M175,0)</f>
        <v>100</v>
      </c>
      <c r="M175" s="5">
        <f>'Рейтинговая таблица организаций'!J175</f>
        <v>16</v>
      </c>
      <c r="N175" s="5">
        <f>ROUND('Рейтинговая таблица организаций'!K175*100/O175,0)</f>
        <v>100</v>
      </c>
      <c r="O175" s="5">
        <f>'Рейтинговая таблица организаций'!L175</f>
        <v>16</v>
      </c>
      <c r="P175" s="5">
        <f>'Рейтинговая таблица организаций'!U175</f>
        <v>5</v>
      </c>
      <c r="Q175" s="5">
        <f>'Рейтинговая таблица организаций'!X175</f>
        <v>16</v>
      </c>
      <c r="R175" s="5">
        <f>'Рейтинговая таблица организаций'!Y175</f>
        <v>16</v>
      </c>
      <c r="S175" s="5">
        <f>'Рейтинговая таблица организаций'!AD175</f>
        <v>0</v>
      </c>
      <c r="T175" s="5">
        <f>'Рейтинговая таблица организаций'!AE175</f>
        <v>4</v>
      </c>
      <c r="U175" s="5">
        <f>'Рейтинговая таблица организаций'!AF175</f>
        <v>4</v>
      </c>
      <c r="V175" s="5">
        <f>'Рейтинговая таблица организаций'!AG175</f>
        <v>4</v>
      </c>
      <c r="W175" s="5">
        <f>ROUND('Рейтинговая таблица организаций'!AL175*100/X175,0)</f>
        <v>100</v>
      </c>
      <c r="X175" s="5">
        <f>'Рейтинговая таблица организаций'!AM175</f>
        <v>16</v>
      </c>
      <c r="Y175" s="5">
        <f>ROUND('Рейтинговая таблица организаций'!AN175*100/Z175,0)</f>
        <v>100</v>
      </c>
      <c r="Z175" s="5">
        <f>'Рейтинговая таблица организаций'!AO175</f>
        <v>16</v>
      </c>
      <c r="AA175" s="5">
        <f>ROUND('Рейтинговая таблица организаций'!AP175*100/AB175,0)</f>
        <v>100</v>
      </c>
      <c r="AB175" s="5">
        <f>'Рейтинговая таблица организаций'!AQ175</f>
        <v>16</v>
      </c>
      <c r="AC175" s="5">
        <f>ROUND('Рейтинговая таблица организаций'!AV175*100/AD175,0)</f>
        <v>100</v>
      </c>
      <c r="AD175" s="5">
        <f>'Рейтинговая таблица организаций'!AW175</f>
        <v>16</v>
      </c>
      <c r="AE175" s="5">
        <f>ROUND('Рейтинговая таблица организаций'!AX175*100/AF175,0)</f>
        <v>100</v>
      </c>
      <c r="AF175" s="5">
        <f>'Рейтинговая таблица организаций'!AY175</f>
        <v>16</v>
      </c>
      <c r="AG175" s="5">
        <f>ROUND('Рейтинговая таблица организаций'!AZ175*100/AH175,0)</f>
        <v>100</v>
      </c>
      <c r="AH175" s="5">
        <f>'Рейтинговая таблица организаций'!BA175</f>
        <v>16</v>
      </c>
    </row>
    <row r="176" spans="1:34">
      <c r="A176" s="16">
        <f>'Рейтинговая таблица организаций'!A176</f>
        <v>173</v>
      </c>
      <c r="B176" s="16" t="str">
        <f>'бланки '!C178</f>
        <v>Муниципальное казённое общеобразовательное учреждение "Мараксинская основная общеобразовательная школа"</v>
      </c>
      <c r="C176" s="4">
        <f>'бланки '!E178+'бланки '!F178</f>
        <v>96</v>
      </c>
      <c r="D176" s="16">
        <f>'Рейтинговая таблица организаций'!C176</f>
        <v>39</v>
      </c>
      <c r="E176" s="8">
        <f t="shared" si="3"/>
        <v>0.40625</v>
      </c>
      <c r="F176" s="24">
        <f>анкеты!I174</f>
        <v>10</v>
      </c>
      <c r="G176" s="5">
        <f>ROUND('Рейтинговая таблица организаций'!D176*100/H176,0)</f>
        <v>100</v>
      </c>
      <c r="H176" s="5">
        <f>'Рейтинговая таблица организаций'!E176</f>
        <v>14</v>
      </c>
      <c r="I176" s="5">
        <f>ROUND('Рейтинговая таблица организаций'!F176*100/J176,0)</f>
        <v>100</v>
      </c>
      <c r="J176" s="5">
        <f>'Рейтинговая таблица организаций'!G176</f>
        <v>60</v>
      </c>
      <c r="K176" s="5">
        <f>'Рейтинговая таблица организаций'!H176</f>
        <v>4</v>
      </c>
      <c r="L176" s="5">
        <f>ROUND('Рейтинговая таблица организаций'!I176*100/M176,0)</f>
        <v>100</v>
      </c>
      <c r="M176" s="5">
        <f>'Рейтинговая таблица организаций'!J176</f>
        <v>39</v>
      </c>
      <c r="N176" s="5">
        <f>ROUND('Рейтинговая таблица организаций'!K176*100/O176,0)</f>
        <v>100</v>
      </c>
      <c r="O176" s="5">
        <f>'Рейтинговая таблица организаций'!L176</f>
        <v>39</v>
      </c>
      <c r="P176" s="5">
        <f>'Рейтинговая таблица организаций'!U176</f>
        <v>5</v>
      </c>
      <c r="Q176" s="5">
        <f>'Рейтинговая таблица организаций'!X176</f>
        <v>39</v>
      </c>
      <c r="R176" s="5">
        <f>'Рейтинговая таблица организаций'!Y176</f>
        <v>39</v>
      </c>
      <c r="S176" s="5">
        <f>'Рейтинговая таблица организаций'!AD176</f>
        <v>1</v>
      </c>
      <c r="T176" s="5">
        <f>'Рейтинговая таблица организаций'!AE176</f>
        <v>5</v>
      </c>
      <c r="U176" s="5">
        <f>'Рейтинговая таблица организаций'!AF176</f>
        <v>10</v>
      </c>
      <c r="V176" s="5">
        <f>'Рейтинговая таблица организаций'!AG176</f>
        <v>10</v>
      </c>
      <c r="W176" s="5">
        <f>ROUND('Рейтинговая таблица организаций'!AL176*100/X176,0)</f>
        <v>100</v>
      </c>
      <c r="X176" s="5">
        <f>'Рейтинговая таблица организаций'!AM176</f>
        <v>39</v>
      </c>
      <c r="Y176" s="5">
        <f>ROUND('Рейтинговая таблица организаций'!AN176*100/Z176,0)</f>
        <v>100</v>
      </c>
      <c r="Z176" s="5">
        <f>'Рейтинговая таблица организаций'!AO176</f>
        <v>39</v>
      </c>
      <c r="AA176" s="5">
        <f>ROUND('Рейтинговая таблица организаций'!AP176*100/AB176,0)</f>
        <v>100</v>
      </c>
      <c r="AB176" s="5">
        <f>'Рейтинговая таблица организаций'!AQ176</f>
        <v>39</v>
      </c>
      <c r="AC176" s="5">
        <f>ROUND('Рейтинговая таблица организаций'!AV176*100/AD176,0)</f>
        <v>100</v>
      </c>
      <c r="AD176" s="5">
        <f>'Рейтинговая таблица организаций'!AW176</f>
        <v>39</v>
      </c>
      <c r="AE176" s="5">
        <f>ROUND('Рейтинговая таблица организаций'!AX176*100/AF176,0)</f>
        <v>100</v>
      </c>
      <c r="AF176" s="5">
        <f>'Рейтинговая таблица организаций'!AY176</f>
        <v>39</v>
      </c>
      <c r="AG176" s="5">
        <f>ROUND('Рейтинговая таблица организаций'!AZ176*100/AH176,0)</f>
        <v>100</v>
      </c>
      <c r="AH176" s="5">
        <f>'Рейтинговая таблица организаций'!BA176</f>
        <v>39</v>
      </c>
    </row>
    <row r="177" spans="1:34">
      <c r="A177" s="16">
        <f>'Рейтинговая таблица организаций'!A177</f>
        <v>174</v>
      </c>
      <c r="B177" s="16" t="str">
        <f>'бланки '!C179</f>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C177" s="4">
        <f>'бланки '!E179+'бланки '!F179</f>
        <v>1179</v>
      </c>
      <c r="D177" s="16">
        <f>'Рейтинговая таблица организаций'!C177</f>
        <v>472</v>
      </c>
      <c r="E177" s="8">
        <f t="shared" si="3"/>
        <v>0.40033927056827823</v>
      </c>
      <c r="F177" s="24">
        <f>анкеты!I175</f>
        <v>118</v>
      </c>
      <c r="G177" s="5">
        <f>ROUND('Рейтинговая таблица организаций'!D177*100/H177,0)</f>
        <v>100</v>
      </c>
      <c r="H177" s="5">
        <f>'Рейтинговая таблица организаций'!E177</f>
        <v>14</v>
      </c>
      <c r="I177" s="5">
        <f>ROUND('Рейтинговая таблица организаций'!F177*100/J177,0)</f>
        <v>100</v>
      </c>
      <c r="J177" s="5">
        <f>'Рейтинговая таблица организаций'!G177</f>
        <v>60</v>
      </c>
      <c r="K177" s="5">
        <f>'Рейтинговая таблица организаций'!H177</f>
        <v>4</v>
      </c>
      <c r="L177" s="5">
        <f>ROUND('Рейтинговая таблица организаций'!I177*100/M177,0)</f>
        <v>100</v>
      </c>
      <c r="M177" s="5">
        <f>'Рейтинговая таблица организаций'!J177</f>
        <v>472</v>
      </c>
      <c r="N177" s="5">
        <f>ROUND('Рейтинговая таблица организаций'!K177*100/O177,0)</f>
        <v>100</v>
      </c>
      <c r="O177" s="5">
        <f>'Рейтинговая таблица организаций'!L177</f>
        <v>472</v>
      </c>
      <c r="P177" s="5">
        <f>'Рейтинговая таблица организаций'!U177</f>
        <v>5</v>
      </c>
      <c r="Q177" s="5">
        <f>'Рейтинговая таблица организаций'!X177</f>
        <v>472</v>
      </c>
      <c r="R177" s="5">
        <f>'Рейтинговая таблица организаций'!Y177</f>
        <v>472</v>
      </c>
      <c r="S177" s="5">
        <f>'Рейтинговая таблица организаций'!AD177</f>
        <v>4</v>
      </c>
      <c r="T177" s="5">
        <f>'Рейтинговая таблица организаций'!AE177</f>
        <v>3</v>
      </c>
      <c r="U177" s="5">
        <f>'Рейтинговая таблица организаций'!AF177</f>
        <v>118</v>
      </c>
      <c r="V177" s="5">
        <f>'Рейтинговая таблица организаций'!AG177</f>
        <v>118</v>
      </c>
      <c r="W177" s="5">
        <f>ROUND('Рейтинговая таблица организаций'!AL177*100/X177,0)</f>
        <v>100</v>
      </c>
      <c r="X177" s="5">
        <f>'Рейтинговая таблица организаций'!AM177</f>
        <v>472</v>
      </c>
      <c r="Y177" s="5">
        <f>ROUND('Рейтинговая таблица организаций'!AN177*100/Z177,0)</f>
        <v>100</v>
      </c>
      <c r="Z177" s="5">
        <f>'Рейтинговая таблица организаций'!AO177</f>
        <v>472</v>
      </c>
      <c r="AA177" s="5">
        <f>ROUND('Рейтинговая таблица организаций'!AP177*100/AB177,0)</f>
        <v>100</v>
      </c>
      <c r="AB177" s="5">
        <f>'Рейтинговая таблица организаций'!AQ177</f>
        <v>472</v>
      </c>
      <c r="AC177" s="5">
        <f>ROUND('Рейтинговая таблица организаций'!AV177*100/AD177,0)</f>
        <v>100</v>
      </c>
      <c r="AD177" s="5">
        <f>'Рейтинговая таблица организаций'!AW177</f>
        <v>472</v>
      </c>
      <c r="AE177" s="5">
        <f>ROUND('Рейтинговая таблица организаций'!AX177*100/AF177,0)</f>
        <v>100</v>
      </c>
      <c r="AF177" s="5">
        <f>'Рейтинговая таблица организаций'!AY177</f>
        <v>472</v>
      </c>
      <c r="AG177" s="5">
        <f>ROUND('Рейтинговая таблица организаций'!AZ177*100/AH177,0)</f>
        <v>100</v>
      </c>
      <c r="AH177" s="5">
        <f>'Рейтинговая таблица организаций'!BA177</f>
        <v>472</v>
      </c>
    </row>
    <row r="178" spans="1:34">
      <c r="A178" s="16">
        <f>'Рейтинговая таблица организаций'!A178</f>
        <v>175</v>
      </c>
      <c r="B178" s="16" t="str">
        <f>'бланки '!C180</f>
        <v>Муниципальное казённое общеобразовательное учреждение "Никольская основная общеобразовательная школа"</v>
      </c>
      <c r="C178" s="4">
        <f>'бланки '!E180+'бланки '!F180</f>
        <v>24</v>
      </c>
      <c r="D178" s="16">
        <f>'Рейтинговая таблица организаций'!C178</f>
        <v>10</v>
      </c>
      <c r="E178" s="8">
        <f t="shared" si="3"/>
        <v>0.41666666666666669</v>
      </c>
      <c r="F178" s="24">
        <f>анкеты!I176</f>
        <v>3</v>
      </c>
      <c r="G178" s="5">
        <f>ROUND('Рейтинговая таблица организаций'!D178*100/H178,0)</f>
        <v>100</v>
      </c>
      <c r="H178" s="5">
        <f>'Рейтинговая таблица организаций'!E178</f>
        <v>14</v>
      </c>
      <c r="I178" s="5">
        <f>ROUND('Рейтинговая таблица организаций'!F178*100/J178,0)</f>
        <v>100</v>
      </c>
      <c r="J178" s="5">
        <f>'Рейтинговая таблица организаций'!G178</f>
        <v>60</v>
      </c>
      <c r="K178" s="5">
        <f>'Рейтинговая таблица организаций'!H178</f>
        <v>4</v>
      </c>
      <c r="L178" s="5">
        <f>ROUND('Рейтинговая таблица организаций'!I178*100/M178,0)</f>
        <v>100</v>
      </c>
      <c r="M178" s="5">
        <f>'Рейтинговая таблица организаций'!J178</f>
        <v>10</v>
      </c>
      <c r="N178" s="5">
        <f>ROUND('Рейтинговая таблица организаций'!K178*100/O178,0)</f>
        <v>100</v>
      </c>
      <c r="O178" s="5">
        <f>'Рейтинговая таблица организаций'!L178</f>
        <v>10</v>
      </c>
      <c r="P178" s="5">
        <f>'Рейтинговая таблица организаций'!U178</f>
        <v>5</v>
      </c>
      <c r="Q178" s="5">
        <f>'Рейтинговая таблица организаций'!X178</f>
        <v>10</v>
      </c>
      <c r="R178" s="5">
        <f>'Рейтинговая таблица организаций'!Y178</f>
        <v>10</v>
      </c>
      <c r="S178" s="5">
        <f>'Рейтинговая таблица организаций'!AD178</f>
        <v>1</v>
      </c>
      <c r="T178" s="5">
        <f>'Рейтинговая таблица организаций'!AE178</f>
        <v>4</v>
      </c>
      <c r="U178" s="5">
        <f>'Рейтинговая таблица организаций'!AF178</f>
        <v>3</v>
      </c>
      <c r="V178" s="5">
        <f>'Рейтинговая таблица организаций'!AG178</f>
        <v>3</v>
      </c>
      <c r="W178" s="5">
        <f>ROUND('Рейтинговая таблица организаций'!AL178*100/X178,0)</f>
        <v>100</v>
      </c>
      <c r="X178" s="5">
        <f>'Рейтинговая таблица организаций'!AM178</f>
        <v>10</v>
      </c>
      <c r="Y178" s="5">
        <f>ROUND('Рейтинговая таблица организаций'!AN178*100/Z178,0)</f>
        <v>100</v>
      </c>
      <c r="Z178" s="5">
        <f>'Рейтинговая таблица организаций'!AO178</f>
        <v>10</v>
      </c>
      <c r="AA178" s="5">
        <f>ROUND('Рейтинговая таблица организаций'!AP178*100/AB178,0)</f>
        <v>100</v>
      </c>
      <c r="AB178" s="5">
        <f>'Рейтинговая таблица организаций'!AQ178</f>
        <v>10</v>
      </c>
      <c r="AC178" s="5">
        <f>ROUND('Рейтинговая таблица организаций'!AV178*100/AD178,0)</f>
        <v>100</v>
      </c>
      <c r="AD178" s="5">
        <f>'Рейтинговая таблица организаций'!AW178</f>
        <v>10</v>
      </c>
      <c r="AE178" s="5">
        <f>ROUND('Рейтинговая таблица организаций'!AX178*100/AF178,0)</f>
        <v>100</v>
      </c>
      <c r="AF178" s="5">
        <f>'Рейтинговая таблица организаций'!AY178</f>
        <v>10</v>
      </c>
      <c r="AG178" s="5">
        <f>ROUND('Рейтинговая таблица организаций'!AZ178*100/AH178,0)</f>
        <v>100</v>
      </c>
      <c r="AH178" s="5">
        <f>'Рейтинговая таблица организаций'!BA178</f>
        <v>10</v>
      </c>
    </row>
    <row r="179" spans="1:34">
      <c r="A179" s="16">
        <f>'Рейтинговая таблица организаций'!A179</f>
        <v>176</v>
      </c>
      <c r="B179" s="16" t="str">
        <f>'бланки '!C181</f>
        <v>Муниципальное бюджетное общеобразовательное учреждение "Кривошеинская средняя общеобразовательная школа"</v>
      </c>
      <c r="C179" s="4">
        <f>'бланки '!E181+'бланки '!F181</f>
        <v>1047</v>
      </c>
      <c r="D179" s="16">
        <f>'Рейтинговая таблица организаций'!C179</f>
        <v>419</v>
      </c>
      <c r="E179" s="8">
        <f t="shared" si="3"/>
        <v>0.40019102196752626</v>
      </c>
      <c r="F179" s="24">
        <f>анкеты!I177</f>
        <v>105</v>
      </c>
      <c r="G179" s="5">
        <f>ROUND('Рейтинговая таблица организаций'!D179*100/H179,0)</f>
        <v>100</v>
      </c>
      <c r="H179" s="5">
        <f>'Рейтинговая таблица организаций'!E179</f>
        <v>14</v>
      </c>
      <c r="I179" s="5">
        <f>ROUND('Рейтинговая таблица организаций'!F179*100/J179,0)</f>
        <v>100</v>
      </c>
      <c r="J179" s="5">
        <f>'Рейтинговая таблица организаций'!G179</f>
        <v>60</v>
      </c>
      <c r="K179" s="5">
        <f>'Рейтинговая таблица организаций'!H179</f>
        <v>4</v>
      </c>
      <c r="L179" s="5">
        <f>ROUND('Рейтинговая таблица организаций'!I179*100/M179,0)</f>
        <v>100</v>
      </c>
      <c r="M179" s="5">
        <f>'Рейтинговая таблица организаций'!J179</f>
        <v>419</v>
      </c>
      <c r="N179" s="5">
        <f>ROUND('Рейтинговая таблица организаций'!K179*100/O179,0)</f>
        <v>100</v>
      </c>
      <c r="O179" s="5">
        <f>'Рейтинговая таблица организаций'!L179</f>
        <v>419</v>
      </c>
      <c r="P179" s="5">
        <f>'Рейтинговая таблица организаций'!U179</f>
        <v>5</v>
      </c>
      <c r="Q179" s="5">
        <f>'Рейтинговая таблица организаций'!X179</f>
        <v>419</v>
      </c>
      <c r="R179" s="5">
        <f>'Рейтинговая таблица организаций'!Y179</f>
        <v>419</v>
      </c>
      <c r="S179" s="5">
        <f>'Рейтинговая таблица организаций'!AD179</f>
        <v>4</v>
      </c>
      <c r="T179" s="5">
        <f>'Рейтинговая таблица организаций'!AE179</f>
        <v>5</v>
      </c>
      <c r="U179" s="5">
        <f>'Рейтинговая таблица организаций'!AF179</f>
        <v>105</v>
      </c>
      <c r="V179" s="5">
        <f>'Рейтинговая таблица организаций'!AG179</f>
        <v>105</v>
      </c>
      <c r="W179" s="5">
        <f>ROUND('Рейтинговая таблица организаций'!AL179*100/X179,0)</f>
        <v>100</v>
      </c>
      <c r="X179" s="5">
        <f>'Рейтинговая таблица организаций'!AM179</f>
        <v>419</v>
      </c>
      <c r="Y179" s="5">
        <f>ROUND('Рейтинговая таблица организаций'!AN179*100/Z179,0)</f>
        <v>100</v>
      </c>
      <c r="Z179" s="5">
        <f>'Рейтинговая таблица организаций'!AO179</f>
        <v>419</v>
      </c>
      <c r="AA179" s="5">
        <f>ROUND('Рейтинговая таблица организаций'!AP179*100/AB179,0)</f>
        <v>100</v>
      </c>
      <c r="AB179" s="5">
        <f>'Рейтинговая таблица организаций'!AQ179</f>
        <v>419</v>
      </c>
      <c r="AC179" s="5">
        <f>ROUND('Рейтинговая таблица организаций'!AV179*100/AD179,0)</f>
        <v>100</v>
      </c>
      <c r="AD179" s="5">
        <f>'Рейтинговая таблица организаций'!AW179</f>
        <v>419</v>
      </c>
      <c r="AE179" s="5">
        <f>ROUND('Рейтинговая таблица организаций'!AX179*100/AF179,0)</f>
        <v>100</v>
      </c>
      <c r="AF179" s="5">
        <f>'Рейтинговая таблица организаций'!AY179</f>
        <v>419</v>
      </c>
      <c r="AG179" s="5">
        <f>ROUND('Рейтинговая таблица организаций'!AZ179*100/AH179,0)</f>
        <v>100</v>
      </c>
      <c r="AH179" s="5">
        <f>'Рейтинговая таблица организаций'!BA179</f>
        <v>419</v>
      </c>
    </row>
    <row r="180" spans="1:34">
      <c r="A180" s="16">
        <f>'Рейтинговая таблица организаций'!A180</f>
        <v>177</v>
      </c>
      <c r="B180" s="16" t="str">
        <f>'бланки '!C182</f>
        <v>Муниципальное бюджетное общеобразовательное учреждение "Белобугорская основная общеобразовательная школа"</v>
      </c>
      <c r="C180" s="4">
        <f>'бланки '!E182+'бланки '!F182</f>
        <v>91</v>
      </c>
      <c r="D180" s="16">
        <f>'Рейтинговая таблица организаций'!C180</f>
        <v>37</v>
      </c>
      <c r="E180" s="8">
        <f t="shared" si="3"/>
        <v>0.40659340659340659</v>
      </c>
      <c r="F180" s="24">
        <f>анкеты!I178</f>
        <v>10</v>
      </c>
      <c r="G180" s="5">
        <f>ROUND('Рейтинговая таблица организаций'!D180*100/H180,0)</f>
        <v>100</v>
      </c>
      <c r="H180" s="5">
        <f>'Рейтинговая таблица организаций'!E180</f>
        <v>14</v>
      </c>
      <c r="I180" s="5">
        <f>ROUND('Рейтинговая таблица организаций'!F180*100/J180,0)</f>
        <v>100</v>
      </c>
      <c r="J180" s="5">
        <f>'Рейтинговая таблица организаций'!G180</f>
        <v>60</v>
      </c>
      <c r="K180" s="5">
        <f>'Рейтинговая таблица организаций'!H180</f>
        <v>4</v>
      </c>
      <c r="L180" s="5">
        <f>ROUND('Рейтинговая таблица организаций'!I180*100/M180,0)</f>
        <v>100</v>
      </c>
      <c r="M180" s="5">
        <f>'Рейтинговая таблица организаций'!J180</f>
        <v>37</v>
      </c>
      <c r="N180" s="5">
        <f>ROUND('Рейтинговая таблица организаций'!K180*100/O180,0)</f>
        <v>100</v>
      </c>
      <c r="O180" s="5">
        <f>'Рейтинговая таблица организаций'!L180</f>
        <v>37</v>
      </c>
      <c r="P180" s="5">
        <f>'Рейтинговая таблица организаций'!U180</f>
        <v>5</v>
      </c>
      <c r="Q180" s="5">
        <f>'Рейтинговая таблица организаций'!X180</f>
        <v>37</v>
      </c>
      <c r="R180" s="5">
        <f>'Рейтинговая таблица организаций'!Y180</f>
        <v>37</v>
      </c>
      <c r="S180" s="5">
        <f>'Рейтинговая таблица организаций'!AD180</f>
        <v>3</v>
      </c>
      <c r="T180" s="5">
        <f>'Рейтинговая таблица организаций'!AE180</f>
        <v>4</v>
      </c>
      <c r="U180" s="5">
        <f>'Рейтинговая таблица организаций'!AF180</f>
        <v>10</v>
      </c>
      <c r="V180" s="5">
        <f>'Рейтинговая таблица организаций'!AG180</f>
        <v>10</v>
      </c>
      <c r="W180" s="5">
        <f>ROUND('Рейтинговая таблица организаций'!AL180*100/X180,0)</f>
        <v>100</v>
      </c>
      <c r="X180" s="5">
        <f>'Рейтинговая таблица организаций'!AM180</f>
        <v>37</v>
      </c>
      <c r="Y180" s="5">
        <f>ROUND('Рейтинговая таблица организаций'!AN180*100/Z180,0)</f>
        <v>100</v>
      </c>
      <c r="Z180" s="5">
        <f>'Рейтинговая таблица организаций'!AO180</f>
        <v>37</v>
      </c>
      <c r="AA180" s="5">
        <f>ROUND('Рейтинговая таблица организаций'!AP180*100/AB180,0)</f>
        <v>100</v>
      </c>
      <c r="AB180" s="5">
        <f>'Рейтинговая таблица организаций'!AQ180</f>
        <v>37</v>
      </c>
      <c r="AC180" s="5">
        <f>ROUND('Рейтинговая таблица организаций'!AV180*100/AD180,0)</f>
        <v>100</v>
      </c>
      <c r="AD180" s="5">
        <f>'Рейтинговая таблица организаций'!AW180</f>
        <v>37</v>
      </c>
      <c r="AE180" s="5">
        <f>ROUND('Рейтинговая таблица организаций'!AX180*100/AF180,0)</f>
        <v>100</v>
      </c>
      <c r="AF180" s="5">
        <f>'Рейтинговая таблица организаций'!AY180</f>
        <v>37</v>
      </c>
      <c r="AG180" s="5">
        <f>ROUND('Рейтинговая таблица организаций'!AZ180*100/AH180,0)</f>
        <v>100</v>
      </c>
      <c r="AH180" s="5">
        <f>'Рейтинговая таблица организаций'!BA180</f>
        <v>37</v>
      </c>
    </row>
    <row r="181" spans="1:34">
      <c r="A181" s="16">
        <f>'Рейтинговая таблица организаций'!A181</f>
        <v>178</v>
      </c>
      <c r="B181" s="16" t="str">
        <f>'бланки '!C183</f>
        <v>Муниципальное бюджетное общеобразовательное учреждение "Пудовская средняя общеобразовательная школа"</v>
      </c>
      <c r="C181" s="4">
        <f>'бланки '!E183+'бланки '!F183</f>
        <v>118</v>
      </c>
      <c r="D181" s="16">
        <f>'Рейтинговая таблица организаций'!C181</f>
        <v>48</v>
      </c>
      <c r="E181" s="8">
        <f t="shared" si="3"/>
        <v>0.40677966101694918</v>
      </c>
      <c r="F181" s="24">
        <f>анкеты!I179</f>
        <v>12</v>
      </c>
      <c r="G181" s="5">
        <f>ROUND('Рейтинговая таблица организаций'!D181*100/H181,0)</f>
        <v>100</v>
      </c>
      <c r="H181" s="5">
        <f>'Рейтинговая таблица организаций'!E181</f>
        <v>14</v>
      </c>
      <c r="I181" s="5">
        <f>ROUND('Рейтинговая таблица организаций'!F181*100/J181,0)</f>
        <v>100</v>
      </c>
      <c r="J181" s="5">
        <f>'Рейтинговая таблица организаций'!G181</f>
        <v>60</v>
      </c>
      <c r="K181" s="5">
        <f>'Рейтинговая таблица организаций'!H181</f>
        <v>4</v>
      </c>
      <c r="L181" s="5">
        <f>ROUND('Рейтинговая таблица организаций'!I181*100/M181,0)</f>
        <v>100</v>
      </c>
      <c r="M181" s="5">
        <f>'Рейтинговая таблица организаций'!J181</f>
        <v>48</v>
      </c>
      <c r="N181" s="5">
        <f>ROUND('Рейтинговая таблица организаций'!K181*100/O181,0)</f>
        <v>100</v>
      </c>
      <c r="O181" s="5">
        <f>'Рейтинговая таблица организаций'!L181</f>
        <v>48</v>
      </c>
      <c r="P181" s="5">
        <f>'Рейтинговая таблица организаций'!U181</f>
        <v>5</v>
      </c>
      <c r="Q181" s="5">
        <f>'Рейтинговая таблица организаций'!X181</f>
        <v>48</v>
      </c>
      <c r="R181" s="5">
        <f>'Рейтинговая таблица организаций'!Y181</f>
        <v>48</v>
      </c>
      <c r="S181" s="5">
        <f>'Рейтинговая таблица организаций'!AD181</f>
        <v>2</v>
      </c>
      <c r="T181" s="5">
        <f>'Рейтинговая таблица организаций'!AE181</f>
        <v>4</v>
      </c>
      <c r="U181" s="5">
        <f>'Рейтинговая таблица организаций'!AF181</f>
        <v>12</v>
      </c>
      <c r="V181" s="5">
        <f>'Рейтинговая таблица организаций'!AG181</f>
        <v>12</v>
      </c>
      <c r="W181" s="5">
        <f>ROUND('Рейтинговая таблица организаций'!AL181*100/X181,0)</f>
        <v>100</v>
      </c>
      <c r="X181" s="5">
        <f>'Рейтинговая таблица организаций'!AM181</f>
        <v>48</v>
      </c>
      <c r="Y181" s="5">
        <f>ROUND('Рейтинговая таблица организаций'!AN181*100/Z181,0)</f>
        <v>100</v>
      </c>
      <c r="Z181" s="5">
        <f>'Рейтинговая таблица организаций'!AO181</f>
        <v>48</v>
      </c>
      <c r="AA181" s="5">
        <f>ROUND('Рейтинговая таблица организаций'!AP181*100/AB181,0)</f>
        <v>100</v>
      </c>
      <c r="AB181" s="5">
        <f>'Рейтинговая таблица организаций'!AQ181</f>
        <v>48</v>
      </c>
      <c r="AC181" s="5">
        <f>ROUND('Рейтинговая таблица организаций'!AV181*100/AD181,0)</f>
        <v>100</v>
      </c>
      <c r="AD181" s="5">
        <f>'Рейтинговая таблица организаций'!AW181</f>
        <v>48</v>
      </c>
      <c r="AE181" s="5">
        <f>ROUND('Рейтинговая таблица организаций'!AX181*100/AF181,0)</f>
        <v>100</v>
      </c>
      <c r="AF181" s="5">
        <f>'Рейтинговая таблица организаций'!AY181</f>
        <v>48</v>
      </c>
      <c r="AG181" s="5">
        <f>ROUND('Рейтинговая таблица организаций'!AZ181*100/AH181,0)</f>
        <v>100</v>
      </c>
      <c r="AH181" s="5">
        <f>'Рейтинговая таблица организаций'!BA181</f>
        <v>48</v>
      </c>
    </row>
    <row r="182" spans="1:34">
      <c r="A182" s="16">
        <f>'Рейтинговая таблица организаций'!A182</f>
        <v>179</v>
      </c>
      <c r="B182" s="16" t="str">
        <f>'бланки '!C184</f>
        <v>Муниципальное бюджетное общеобразовательное учреждение "Новокривошеинская основная общеобразовательная школа"</v>
      </c>
      <c r="C182" s="4">
        <f>'бланки '!E184+'бланки '!F184</f>
        <v>46</v>
      </c>
      <c r="D182" s="16">
        <f>'Рейтинговая таблица организаций'!C182</f>
        <v>19</v>
      </c>
      <c r="E182" s="8">
        <f t="shared" si="3"/>
        <v>0.41304347826086957</v>
      </c>
      <c r="F182" s="24">
        <f>анкеты!I180</f>
        <v>5</v>
      </c>
      <c r="G182" s="5">
        <f>ROUND('Рейтинговая таблица организаций'!D182*100/H182,0)</f>
        <v>100</v>
      </c>
      <c r="H182" s="5">
        <f>'Рейтинговая таблица организаций'!E182</f>
        <v>14</v>
      </c>
      <c r="I182" s="5">
        <f>ROUND('Рейтинговая таблица организаций'!F182*100/J182,0)</f>
        <v>100</v>
      </c>
      <c r="J182" s="5">
        <f>'Рейтинговая таблица организаций'!G182</f>
        <v>60</v>
      </c>
      <c r="K182" s="5">
        <f>'Рейтинговая таблица организаций'!H182</f>
        <v>4</v>
      </c>
      <c r="L182" s="5">
        <f>ROUND('Рейтинговая таблица организаций'!I182*100/M182,0)</f>
        <v>100</v>
      </c>
      <c r="M182" s="5">
        <f>'Рейтинговая таблица организаций'!J182</f>
        <v>19</v>
      </c>
      <c r="N182" s="5">
        <f>ROUND('Рейтинговая таблица организаций'!K182*100/O182,0)</f>
        <v>100</v>
      </c>
      <c r="O182" s="5">
        <f>'Рейтинговая таблица организаций'!L182</f>
        <v>19</v>
      </c>
      <c r="P182" s="5">
        <f>'Рейтинговая таблица организаций'!U182</f>
        <v>5</v>
      </c>
      <c r="Q182" s="5">
        <f>'Рейтинговая таблица организаций'!X182</f>
        <v>19</v>
      </c>
      <c r="R182" s="5">
        <f>'Рейтинговая таблица организаций'!Y182</f>
        <v>19</v>
      </c>
      <c r="S182" s="5">
        <f>'Рейтинговая таблица организаций'!AD182</f>
        <v>0</v>
      </c>
      <c r="T182" s="5">
        <f>'Рейтинговая таблица организаций'!AE182</f>
        <v>4</v>
      </c>
      <c r="U182" s="5">
        <f>'Рейтинговая таблица организаций'!AF182</f>
        <v>5</v>
      </c>
      <c r="V182" s="5">
        <f>'Рейтинговая таблица организаций'!AG182</f>
        <v>5</v>
      </c>
      <c r="W182" s="5">
        <f>ROUND('Рейтинговая таблица организаций'!AL182*100/X182,0)</f>
        <v>100</v>
      </c>
      <c r="X182" s="5">
        <f>'Рейтинговая таблица организаций'!AM182</f>
        <v>19</v>
      </c>
      <c r="Y182" s="5">
        <f>ROUND('Рейтинговая таблица организаций'!AN182*100/Z182,0)</f>
        <v>100</v>
      </c>
      <c r="Z182" s="5">
        <f>'Рейтинговая таблица организаций'!AO182</f>
        <v>19</v>
      </c>
      <c r="AA182" s="5">
        <f>ROUND('Рейтинговая таблица организаций'!AP182*100/AB182,0)</f>
        <v>100</v>
      </c>
      <c r="AB182" s="5">
        <f>'Рейтинговая таблица организаций'!AQ182</f>
        <v>19</v>
      </c>
      <c r="AC182" s="5">
        <f>ROUND('Рейтинговая таблица организаций'!AV182*100/AD182,0)</f>
        <v>100</v>
      </c>
      <c r="AD182" s="5">
        <f>'Рейтинговая таблица организаций'!AW182</f>
        <v>19</v>
      </c>
      <c r="AE182" s="5">
        <f>ROUND('Рейтинговая таблица организаций'!AX182*100/AF182,0)</f>
        <v>100</v>
      </c>
      <c r="AF182" s="5">
        <f>'Рейтинговая таблица организаций'!AY182</f>
        <v>19</v>
      </c>
      <c r="AG182" s="5">
        <f>ROUND('Рейтинговая таблица организаций'!AZ182*100/AH182,0)</f>
        <v>100</v>
      </c>
      <c r="AH182" s="5">
        <f>'Рейтинговая таблица организаций'!BA182</f>
        <v>19</v>
      </c>
    </row>
    <row r="183" spans="1:34">
      <c r="A183" s="16">
        <f>'Рейтинговая таблица организаций'!A183</f>
        <v>180</v>
      </c>
      <c r="B183" s="16" t="str">
        <f>'бланки '!C185</f>
        <v>Муниципальное бюджетное общеобразовательное учреждение "Красноярская средняя общеобразовательная школа"</v>
      </c>
      <c r="C183" s="4">
        <f>'бланки '!E185+'бланки '!F185</f>
        <v>171</v>
      </c>
      <c r="D183" s="16">
        <f>'Рейтинговая таблица организаций'!C183</f>
        <v>69</v>
      </c>
      <c r="E183" s="8">
        <f t="shared" si="3"/>
        <v>0.40350877192982454</v>
      </c>
      <c r="F183" s="24">
        <f>анкеты!I181</f>
        <v>18</v>
      </c>
      <c r="G183" s="5">
        <f>ROUND('Рейтинговая таблица организаций'!D183*100/H183,0)</f>
        <v>100</v>
      </c>
      <c r="H183" s="5">
        <f>'Рейтинговая таблица организаций'!E183</f>
        <v>14</v>
      </c>
      <c r="I183" s="5">
        <f>ROUND('Рейтинговая таблица организаций'!F183*100/J183,0)</f>
        <v>100</v>
      </c>
      <c r="J183" s="5">
        <f>'Рейтинговая таблица организаций'!G183</f>
        <v>60</v>
      </c>
      <c r="K183" s="5">
        <f>'Рейтинговая таблица организаций'!H183</f>
        <v>4</v>
      </c>
      <c r="L183" s="5">
        <f>ROUND('Рейтинговая таблица организаций'!I183*100/M183,0)</f>
        <v>100</v>
      </c>
      <c r="M183" s="5">
        <f>'Рейтинговая таблица организаций'!J183</f>
        <v>69</v>
      </c>
      <c r="N183" s="5">
        <f>ROUND('Рейтинговая таблица организаций'!K183*100/O183,0)</f>
        <v>100</v>
      </c>
      <c r="O183" s="5">
        <f>'Рейтинговая таблица организаций'!L183</f>
        <v>69</v>
      </c>
      <c r="P183" s="5">
        <f>'Рейтинговая таблица организаций'!U183</f>
        <v>5</v>
      </c>
      <c r="Q183" s="5">
        <f>'Рейтинговая таблица организаций'!X183</f>
        <v>69</v>
      </c>
      <c r="R183" s="5">
        <f>'Рейтинговая таблица организаций'!Y183</f>
        <v>69</v>
      </c>
      <c r="S183" s="5">
        <f>'Рейтинговая таблица организаций'!AD183</f>
        <v>4</v>
      </c>
      <c r="T183" s="5">
        <f>'Рейтинговая таблица организаций'!AE183</f>
        <v>5</v>
      </c>
      <c r="U183" s="5">
        <f>'Рейтинговая таблица организаций'!AF183</f>
        <v>18</v>
      </c>
      <c r="V183" s="5">
        <f>'Рейтинговая таблица организаций'!AG183</f>
        <v>18</v>
      </c>
      <c r="W183" s="5">
        <f>ROUND('Рейтинговая таблица организаций'!AL183*100/X183,0)</f>
        <v>100</v>
      </c>
      <c r="X183" s="5">
        <f>'Рейтинговая таблица организаций'!AM183</f>
        <v>69</v>
      </c>
      <c r="Y183" s="5">
        <f>ROUND('Рейтинговая таблица организаций'!AN183*100/Z183,0)</f>
        <v>100</v>
      </c>
      <c r="Z183" s="5">
        <f>'Рейтинговая таблица организаций'!AO183</f>
        <v>69</v>
      </c>
      <c r="AA183" s="5">
        <f>ROUND('Рейтинговая таблица организаций'!AP183*100/AB183,0)</f>
        <v>100</v>
      </c>
      <c r="AB183" s="5">
        <f>'Рейтинговая таблица организаций'!AQ183</f>
        <v>69</v>
      </c>
      <c r="AC183" s="5">
        <f>ROUND('Рейтинговая таблица организаций'!AV183*100/AD183,0)</f>
        <v>100</v>
      </c>
      <c r="AD183" s="5">
        <f>'Рейтинговая таблица организаций'!AW183</f>
        <v>69</v>
      </c>
      <c r="AE183" s="5">
        <f>ROUND('Рейтинговая таблица организаций'!AX183*100/AF183,0)</f>
        <v>100</v>
      </c>
      <c r="AF183" s="5">
        <f>'Рейтинговая таблица организаций'!AY183</f>
        <v>69</v>
      </c>
      <c r="AG183" s="5">
        <f>ROUND('Рейтинговая таблица организаций'!AZ183*100/AH183,0)</f>
        <v>100</v>
      </c>
      <c r="AH183" s="5">
        <f>'Рейтинговая таблица организаций'!BA183</f>
        <v>69</v>
      </c>
    </row>
    <row r="184" spans="1:34">
      <c r="A184" s="16">
        <f>'Рейтинговая таблица организаций'!A184</f>
        <v>181</v>
      </c>
      <c r="B184" s="16" t="str">
        <f>'бланки '!C186</f>
        <v>Муниципальное казённое общеобразовательное учреждение "Петровская основная общеобразовательная школа"</v>
      </c>
      <c r="C184" s="4">
        <f>'бланки '!E186+'бланки '!F186</f>
        <v>48</v>
      </c>
      <c r="D184" s="16">
        <f>'Рейтинговая таблица организаций'!C184</f>
        <v>20</v>
      </c>
      <c r="E184" s="8">
        <f t="shared" si="3"/>
        <v>0.41666666666666669</v>
      </c>
      <c r="F184" s="24">
        <f>анкеты!I182</f>
        <v>5</v>
      </c>
      <c r="G184" s="5">
        <f>ROUND('Рейтинговая таблица организаций'!D184*100/H184,0)</f>
        <v>100</v>
      </c>
      <c r="H184" s="5">
        <f>'Рейтинговая таблица организаций'!E184</f>
        <v>14</v>
      </c>
      <c r="I184" s="5">
        <f>ROUND('Рейтинговая таблица организаций'!F184*100/J184,0)</f>
        <v>100</v>
      </c>
      <c r="J184" s="5">
        <f>'Рейтинговая таблица организаций'!G184</f>
        <v>60</v>
      </c>
      <c r="K184" s="5">
        <f>'Рейтинговая таблица организаций'!H184</f>
        <v>4</v>
      </c>
      <c r="L184" s="5">
        <f>ROUND('Рейтинговая таблица организаций'!I184*100/M184,0)</f>
        <v>100</v>
      </c>
      <c r="M184" s="5">
        <f>'Рейтинговая таблица организаций'!J184</f>
        <v>20</v>
      </c>
      <c r="N184" s="5">
        <f>ROUND('Рейтинговая таблица организаций'!K184*100/O184,0)</f>
        <v>100</v>
      </c>
      <c r="O184" s="5">
        <f>'Рейтинговая таблица организаций'!L184</f>
        <v>20</v>
      </c>
      <c r="P184" s="5">
        <f>'Рейтинговая таблица организаций'!U184</f>
        <v>5</v>
      </c>
      <c r="Q184" s="5">
        <f>'Рейтинговая таблица организаций'!X184</f>
        <v>20</v>
      </c>
      <c r="R184" s="5">
        <f>'Рейтинговая таблица организаций'!Y184</f>
        <v>20</v>
      </c>
      <c r="S184" s="5">
        <f>'Рейтинговая таблица организаций'!AD184</f>
        <v>1</v>
      </c>
      <c r="T184" s="5">
        <f>'Рейтинговая таблица организаций'!AE184</f>
        <v>3</v>
      </c>
      <c r="U184" s="5">
        <f>'Рейтинговая таблица организаций'!AF184</f>
        <v>5</v>
      </c>
      <c r="V184" s="5">
        <f>'Рейтинговая таблица организаций'!AG184</f>
        <v>5</v>
      </c>
      <c r="W184" s="5">
        <f>ROUND('Рейтинговая таблица организаций'!AL184*100/X184,0)</f>
        <v>100</v>
      </c>
      <c r="X184" s="5">
        <f>'Рейтинговая таблица организаций'!AM184</f>
        <v>20</v>
      </c>
      <c r="Y184" s="5">
        <f>ROUND('Рейтинговая таблица организаций'!AN184*100/Z184,0)</f>
        <v>100</v>
      </c>
      <c r="Z184" s="5">
        <f>'Рейтинговая таблица организаций'!AO184</f>
        <v>20</v>
      </c>
      <c r="AA184" s="5">
        <f>ROUND('Рейтинговая таблица организаций'!AP184*100/AB184,0)</f>
        <v>100</v>
      </c>
      <c r="AB184" s="5">
        <f>'Рейтинговая таблица организаций'!AQ184</f>
        <v>20</v>
      </c>
      <c r="AC184" s="5">
        <f>ROUND('Рейтинговая таблица организаций'!AV184*100/AD184,0)</f>
        <v>100</v>
      </c>
      <c r="AD184" s="5">
        <f>'Рейтинговая таблица организаций'!AW184</f>
        <v>20</v>
      </c>
      <c r="AE184" s="5">
        <f>ROUND('Рейтинговая таблица организаций'!AX184*100/AF184,0)</f>
        <v>100</v>
      </c>
      <c r="AF184" s="5">
        <f>'Рейтинговая таблица организаций'!AY184</f>
        <v>20</v>
      </c>
      <c r="AG184" s="5">
        <f>ROUND('Рейтинговая таблица организаций'!AZ184*100/AH184,0)</f>
        <v>100</v>
      </c>
      <c r="AH184" s="5">
        <f>'Рейтинговая таблица организаций'!BA184</f>
        <v>20</v>
      </c>
    </row>
    <row r="185" spans="1:34">
      <c r="A185" s="16">
        <f>'Рейтинговая таблица организаций'!A185</f>
        <v>182</v>
      </c>
      <c r="B185" s="16" t="str">
        <f>'бланки '!C187</f>
        <v>Муниципальное бюджетное общеобразовательное учреждение "Володинская средняя общеобразовательная школа"</v>
      </c>
      <c r="C185" s="4">
        <f>'бланки '!E187+'бланки '!F187</f>
        <v>191</v>
      </c>
      <c r="D185" s="16">
        <f>'Рейтинговая таблица организаций'!C185</f>
        <v>77</v>
      </c>
      <c r="E185" s="8">
        <f t="shared" si="3"/>
        <v>0.40314136125654448</v>
      </c>
      <c r="F185" s="24">
        <f>анкеты!I183</f>
        <v>20</v>
      </c>
      <c r="G185" s="5">
        <f>ROUND('Рейтинговая таблица организаций'!D185*100/H185,0)</f>
        <v>100</v>
      </c>
      <c r="H185" s="5">
        <f>'Рейтинговая таблица организаций'!E185</f>
        <v>14</v>
      </c>
      <c r="I185" s="5">
        <f>ROUND('Рейтинговая таблица организаций'!F185*100/J185,0)</f>
        <v>100</v>
      </c>
      <c r="J185" s="5">
        <f>'Рейтинговая таблица организаций'!G185</f>
        <v>60</v>
      </c>
      <c r="K185" s="5">
        <f>'Рейтинговая таблица организаций'!H185</f>
        <v>4</v>
      </c>
      <c r="L185" s="5">
        <f>ROUND('Рейтинговая таблица организаций'!I185*100/M185,0)</f>
        <v>100</v>
      </c>
      <c r="M185" s="5">
        <f>'Рейтинговая таблица организаций'!J185</f>
        <v>77</v>
      </c>
      <c r="N185" s="5">
        <f>ROUND('Рейтинговая таблица организаций'!K185*100/O185,0)</f>
        <v>100</v>
      </c>
      <c r="O185" s="5">
        <f>'Рейтинговая таблица организаций'!L185</f>
        <v>77</v>
      </c>
      <c r="P185" s="5">
        <f>'Рейтинговая таблица организаций'!U185</f>
        <v>5</v>
      </c>
      <c r="Q185" s="5">
        <f>'Рейтинговая таблица организаций'!X185</f>
        <v>77</v>
      </c>
      <c r="R185" s="5">
        <f>'Рейтинговая таблица организаций'!Y185</f>
        <v>77</v>
      </c>
      <c r="S185" s="5">
        <f>'Рейтинговая таблица организаций'!AD185</f>
        <v>1</v>
      </c>
      <c r="T185" s="5">
        <f>'Рейтинговая таблица организаций'!AE185</f>
        <v>4</v>
      </c>
      <c r="U185" s="5">
        <f>'Рейтинговая таблица организаций'!AF185</f>
        <v>20</v>
      </c>
      <c r="V185" s="5">
        <f>'Рейтинговая таблица организаций'!AG185</f>
        <v>20</v>
      </c>
      <c r="W185" s="5">
        <f>ROUND('Рейтинговая таблица организаций'!AL185*100/X185,0)</f>
        <v>100</v>
      </c>
      <c r="X185" s="5">
        <f>'Рейтинговая таблица организаций'!AM185</f>
        <v>77</v>
      </c>
      <c r="Y185" s="5">
        <f>ROUND('Рейтинговая таблица организаций'!AN185*100/Z185,0)</f>
        <v>100</v>
      </c>
      <c r="Z185" s="5">
        <f>'Рейтинговая таблица организаций'!AO185</f>
        <v>77</v>
      </c>
      <c r="AA185" s="5">
        <f>ROUND('Рейтинговая таблица организаций'!AP185*100/AB185,0)</f>
        <v>100</v>
      </c>
      <c r="AB185" s="5">
        <f>'Рейтинговая таблица организаций'!AQ185</f>
        <v>77</v>
      </c>
      <c r="AC185" s="5">
        <f>ROUND('Рейтинговая таблица организаций'!AV185*100/AD185,0)</f>
        <v>100</v>
      </c>
      <c r="AD185" s="5">
        <f>'Рейтинговая таблица организаций'!AW185</f>
        <v>77</v>
      </c>
      <c r="AE185" s="5">
        <f>ROUND('Рейтинговая таблица организаций'!AX185*100/AF185,0)</f>
        <v>100</v>
      </c>
      <c r="AF185" s="5">
        <f>'Рейтинговая таблица организаций'!AY185</f>
        <v>77</v>
      </c>
      <c r="AG185" s="5">
        <f>ROUND('Рейтинговая таблица организаций'!AZ185*100/AH185,0)</f>
        <v>100</v>
      </c>
      <c r="AH185" s="5">
        <f>'Рейтинговая таблица организаций'!BA185</f>
        <v>77</v>
      </c>
    </row>
    <row r="186" spans="1:34">
      <c r="A186" s="16">
        <f>'Рейтинговая таблица организаций'!A186</f>
        <v>183</v>
      </c>
      <c r="B186" s="16" t="str">
        <f>'бланки '!C188</f>
        <v>Муниципальное бюджетное общеобразовательное учреждение "Иштанская основная общеобразовательная школа"</v>
      </c>
      <c r="C186" s="4">
        <f>'бланки '!E188+'бланки '!F188</f>
        <v>44</v>
      </c>
      <c r="D186" s="16">
        <f>'Рейтинговая таблица организаций'!C186</f>
        <v>18</v>
      </c>
      <c r="E186" s="8">
        <f t="shared" si="3"/>
        <v>0.40909090909090912</v>
      </c>
      <c r="F186" s="24">
        <f>анкеты!I184</f>
        <v>5</v>
      </c>
      <c r="G186" s="5">
        <f>ROUND('Рейтинговая таблица организаций'!D186*100/H186,0)</f>
        <v>100</v>
      </c>
      <c r="H186" s="5">
        <f>'Рейтинговая таблица организаций'!E186</f>
        <v>14</v>
      </c>
      <c r="I186" s="5">
        <f>ROUND('Рейтинговая таблица организаций'!F186*100/J186,0)</f>
        <v>100</v>
      </c>
      <c r="J186" s="5">
        <f>'Рейтинговая таблица организаций'!G186</f>
        <v>60</v>
      </c>
      <c r="K186" s="5">
        <f>'Рейтинговая таблица организаций'!H186</f>
        <v>4</v>
      </c>
      <c r="L186" s="5">
        <f>ROUND('Рейтинговая таблица организаций'!I186*100/M186,0)</f>
        <v>100</v>
      </c>
      <c r="M186" s="5">
        <f>'Рейтинговая таблица организаций'!J186</f>
        <v>18</v>
      </c>
      <c r="N186" s="5">
        <f>ROUND('Рейтинговая таблица организаций'!K186*100/O186,0)</f>
        <v>100</v>
      </c>
      <c r="O186" s="5">
        <f>'Рейтинговая таблица организаций'!L186</f>
        <v>18</v>
      </c>
      <c r="P186" s="5">
        <f>'Рейтинговая таблица организаций'!U186</f>
        <v>5</v>
      </c>
      <c r="Q186" s="5">
        <f>'Рейтинговая таблица организаций'!X186</f>
        <v>18</v>
      </c>
      <c r="R186" s="5">
        <f>'Рейтинговая таблица организаций'!Y186</f>
        <v>18</v>
      </c>
      <c r="S186" s="5">
        <f>'Рейтинговая таблица организаций'!AD186</f>
        <v>1</v>
      </c>
      <c r="T186" s="5">
        <f>'Рейтинговая таблица организаций'!AE186</f>
        <v>3</v>
      </c>
      <c r="U186" s="5">
        <f>'Рейтинговая таблица организаций'!AF186</f>
        <v>5</v>
      </c>
      <c r="V186" s="5">
        <f>'Рейтинговая таблица организаций'!AG186</f>
        <v>5</v>
      </c>
      <c r="W186" s="5">
        <f>ROUND('Рейтинговая таблица организаций'!AL186*100/X186,0)</f>
        <v>100</v>
      </c>
      <c r="X186" s="5">
        <f>'Рейтинговая таблица организаций'!AM186</f>
        <v>18</v>
      </c>
      <c r="Y186" s="5">
        <f>ROUND('Рейтинговая таблица организаций'!AN186*100/Z186,0)</f>
        <v>100</v>
      </c>
      <c r="Z186" s="5">
        <f>'Рейтинговая таблица организаций'!AO186</f>
        <v>18</v>
      </c>
      <c r="AA186" s="5">
        <f>ROUND('Рейтинговая таблица организаций'!AP186*100/AB186,0)</f>
        <v>100</v>
      </c>
      <c r="AB186" s="5">
        <f>'Рейтинговая таблица организаций'!AQ186</f>
        <v>18</v>
      </c>
      <c r="AC186" s="5">
        <f>ROUND('Рейтинговая таблица организаций'!AV186*100/AD186,0)</f>
        <v>100</v>
      </c>
      <c r="AD186" s="5">
        <f>'Рейтинговая таблица организаций'!AW186</f>
        <v>18</v>
      </c>
      <c r="AE186" s="5">
        <f>ROUND('Рейтинговая таблица организаций'!AX186*100/AF186,0)</f>
        <v>100</v>
      </c>
      <c r="AF186" s="5">
        <f>'Рейтинговая таблица организаций'!AY186</f>
        <v>18</v>
      </c>
      <c r="AG186" s="5">
        <f>ROUND('Рейтинговая таблица организаций'!AZ186*100/AH186,0)</f>
        <v>100</v>
      </c>
      <c r="AH186" s="5">
        <f>'Рейтинговая таблица организаций'!BA186</f>
        <v>18</v>
      </c>
    </row>
    <row r="187" spans="1:34">
      <c r="A187" s="16">
        <f>'Рейтинговая таблица организаций'!A187</f>
        <v>184</v>
      </c>
      <c r="B187" s="16" t="str">
        <f>'бланки '!C189</f>
        <v>Муниципальное бюджетное общеобразовательное учреждение "Малиновская основная общеобразовательная школа"</v>
      </c>
      <c r="C187" s="4">
        <f>'бланки '!E189+'бланки '!F189</f>
        <v>164</v>
      </c>
      <c r="D187" s="16">
        <f>'Рейтинговая таблица организаций'!C187</f>
        <v>66</v>
      </c>
      <c r="E187" s="8">
        <f t="shared" si="3"/>
        <v>0.40243902439024393</v>
      </c>
      <c r="F187" s="24">
        <f>анкеты!I185</f>
        <v>17</v>
      </c>
      <c r="G187" s="5">
        <f>ROUND('Рейтинговая таблица организаций'!D187*100/H187,0)</f>
        <v>100</v>
      </c>
      <c r="H187" s="5">
        <f>'Рейтинговая таблица организаций'!E187</f>
        <v>14</v>
      </c>
      <c r="I187" s="5">
        <f>ROUND('Рейтинговая таблица организаций'!F187*100/J187,0)</f>
        <v>100</v>
      </c>
      <c r="J187" s="5">
        <f>'Рейтинговая таблица организаций'!G187</f>
        <v>60</v>
      </c>
      <c r="K187" s="5">
        <f>'Рейтинговая таблица организаций'!H187</f>
        <v>4</v>
      </c>
      <c r="L187" s="5">
        <f>ROUND('Рейтинговая таблица организаций'!I187*100/M187,0)</f>
        <v>100</v>
      </c>
      <c r="M187" s="5">
        <f>'Рейтинговая таблица организаций'!J187</f>
        <v>66</v>
      </c>
      <c r="N187" s="5">
        <f>ROUND('Рейтинговая таблица организаций'!K187*100/O187,0)</f>
        <v>100</v>
      </c>
      <c r="O187" s="5">
        <f>'Рейтинговая таблица организаций'!L187</f>
        <v>66</v>
      </c>
      <c r="P187" s="5">
        <f>'Рейтинговая таблица организаций'!U187</f>
        <v>5</v>
      </c>
      <c r="Q187" s="5">
        <f>'Рейтинговая таблица организаций'!X187</f>
        <v>66</v>
      </c>
      <c r="R187" s="5">
        <f>'Рейтинговая таблица организаций'!Y187</f>
        <v>66</v>
      </c>
      <c r="S187" s="5">
        <f>'Рейтинговая таблица организаций'!AD187</f>
        <v>1</v>
      </c>
      <c r="T187" s="5">
        <f>'Рейтинговая таблица организаций'!AE187</f>
        <v>4</v>
      </c>
      <c r="U187" s="5">
        <f>'Рейтинговая таблица организаций'!AF187</f>
        <v>17</v>
      </c>
      <c r="V187" s="5">
        <f>'Рейтинговая таблица организаций'!AG187</f>
        <v>17</v>
      </c>
      <c r="W187" s="5">
        <f>ROUND('Рейтинговая таблица организаций'!AL187*100/X187,0)</f>
        <v>100</v>
      </c>
      <c r="X187" s="5">
        <f>'Рейтинговая таблица организаций'!AM187</f>
        <v>66</v>
      </c>
      <c r="Y187" s="5">
        <f>ROUND('Рейтинговая таблица организаций'!AN187*100/Z187,0)</f>
        <v>100</v>
      </c>
      <c r="Z187" s="5">
        <f>'Рейтинговая таблица организаций'!AO187</f>
        <v>66</v>
      </c>
      <c r="AA187" s="5">
        <f>ROUND('Рейтинговая таблица организаций'!AP187*100/AB187,0)</f>
        <v>100</v>
      </c>
      <c r="AB187" s="5">
        <f>'Рейтинговая таблица организаций'!AQ187</f>
        <v>66</v>
      </c>
      <c r="AC187" s="5">
        <f>ROUND('Рейтинговая таблица организаций'!AV187*100/AD187,0)</f>
        <v>100</v>
      </c>
      <c r="AD187" s="5">
        <f>'Рейтинговая таблица организаций'!AW187</f>
        <v>66</v>
      </c>
      <c r="AE187" s="5">
        <f>ROUND('Рейтинговая таблица организаций'!AX187*100/AF187,0)</f>
        <v>100</v>
      </c>
      <c r="AF187" s="5">
        <f>'Рейтинговая таблица организаций'!AY187</f>
        <v>66</v>
      </c>
      <c r="AG187" s="5">
        <f>ROUND('Рейтинговая таблица организаций'!AZ187*100/AH187,0)</f>
        <v>100</v>
      </c>
      <c r="AH187" s="5">
        <f>'Рейтинговая таблица организаций'!BA187</f>
        <v>66</v>
      </c>
    </row>
    <row r="188" spans="1:34">
      <c r="A188" s="16">
        <f>'Рейтинговая таблица организаций'!A188</f>
        <v>185</v>
      </c>
      <c r="B188" s="16" t="str">
        <f>'бланки '!C190</f>
        <v>Муниципальное автономное общеобразовательное учреждение "Тунгусовская средняя общеобразовательная школа"</v>
      </c>
      <c r="C188" s="4">
        <f>'бланки '!E190+'бланки '!F190</f>
        <v>252</v>
      </c>
      <c r="D188" s="16">
        <f>'Рейтинговая таблица организаций'!C188</f>
        <v>101</v>
      </c>
      <c r="E188" s="8">
        <f t="shared" si="3"/>
        <v>0.40079365079365081</v>
      </c>
      <c r="F188" s="24">
        <f>анкеты!I186</f>
        <v>26</v>
      </c>
      <c r="G188" s="5">
        <f>ROUND('Рейтинговая таблица организаций'!D188*100/H188,0)</f>
        <v>100</v>
      </c>
      <c r="H188" s="5">
        <f>'Рейтинговая таблица организаций'!E188</f>
        <v>14</v>
      </c>
      <c r="I188" s="5">
        <f>ROUND('Рейтинговая таблица организаций'!F188*100/J188,0)</f>
        <v>100</v>
      </c>
      <c r="J188" s="5">
        <f>'Рейтинговая таблица организаций'!G188</f>
        <v>60</v>
      </c>
      <c r="K188" s="5">
        <f>'Рейтинговая таблица организаций'!H188</f>
        <v>4</v>
      </c>
      <c r="L188" s="5">
        <f>ROUND('Рейтинговая таблица организаций'!I188*100/M188,0)</f>
        <v>100</v>
      </c>
      <c r="M188" s="5">
        <f>'Рейтинговая таблица организаций'!J188</f>
        <v>101</v>
      </c>
      <c r="N188" s="5">
        <f>ROUND('Рейтинговая таблица организаций'!K188*100/O188,0)</f>
        <v>100</v>
      </c>
      <c r="O188" s="5">
        <f>'Рейтинговая таблица организаций'!L188</f>
        <v>101</v>
      </c>
      <c r="P188" s="5">
        <f>'Рейтинговая таблица организаций'!U188</f>
        <v>5</v>
      </c>
      <c r="Q188" s="5">
        <f>'Рейтинговая таблица организаций'!X188</f>
        <v>101</v>
      </c>
      <c r="R188" s="5">
        <f>'Рейтинговая таблица организаций'!Y188</f>
        <v>101</v>
      </c>
      <c r="S188" s="5">
        <f>'Рейтинговая таблица организаций'!AD188</f>
        <v>1</v>
      </c>
      <c r="T188" s="5">
        <f>'Рейтинговая таблица организаций'!AE188</f>
        <v>4</v>
      </c>
      <c r="U188" s="5">
        <f>'Рейтинговая таблица организаций'!AF188</f>
        <v>26</v>
      </c>
      <c r="V188" s="5">
        <f>'Рейтинговая таблица организаций'!AG188</f>
        <v>26</v>
      </c>
      <c r="W188" s="5">
        <f>ROUND('Рейтинговая таблица организаций'!AL188*100/X188,0)</f>
        <v>100</v>
      </c>
      <c r="X188" s="5">
        <f>'Рейтинговая таблица организаций'!AM188</f>
        <v>101</v>
      </c>
      <c r="Y188" s="5">
        <f>ROUND('Рейтинговая таблица организаций'!AN188*100/Z188,0)</f>
        <v>100</v>
      </c>
      <c r="Z188" s="5">
        <f>'Рейтинговая таблица организаций'!AO188</f>
        <v>101</v>
      </c>
      <c r="AA188" s="5">
        <f>ROUND('Рейтинговая таблица организаций'!AP188*100/AB188,0)</f>
        <v>100</v>
      </c>
      <c r="AB188" s="5">
        <f>'Рейтинговая таблица организаций'!AQ188</f>
        <v>101</v>
      </c>
      <c r="AC188" s="5">
        <f>ROUND('Рейтинговая таблица организаций'!AV188*100/AD188,0)</f>
        <v>100</v>
      </c>
      <c r="AD188" s="5">
        <f>'Рейтинговая таблица организаций'!AW188</f>
        <v>101</v>
      </c>
      <c r="AE188" s="5">
        <f>ROUND('Рейтинговая таблица организаций'!AX188*100/AF188,0)</f>
        <v>100</v>
      </c>
      <c r="AF188" s="5">
        <f>'Рейтинговая таблица организаций'!AY188</f>
        <v>101</v>
      </c>
      <c r="AG188" s="5">
        <f>ROUND('Рейтинговая таблица организаций'!AZ188*100/AH188,0)</f>
        <v>100</v>
      </c>
      <c r="AH188" s="5">
        <f>'Рейтинговая таблица организаций'!BA188</f>
        <v>101</v>
      </c>
    </row>
    <row r="189" spans="1:34">
      <c r="A189" s="16">
        <f>'Рейтинговая таблица организаций'!A189</f>
        <v>186</v>
      </c>
      <c r="B189" s="16" t="str">
        <f>'бланки '!C191</f>
        <v>Муниципальное бюджетное общеобразовательное учреждение "Могочинская средняя общеобразовательная школа имени А.С. Пушкина"</v>
      </c>
      <c r="C189" s="4">
        <f>'бланки '!E191+'бланки '!F191</f>
        <v>358</v>
      </c>
      <c r="D189" s="16">
        <f>'Рейтинговая таблица организаций'!C189</f>
        <v>144</v>
      </c>
      <c r="E189" s="8">
        <f t="shared" si="3"/>
        <v>0.4022346368715084</v>
      </c>
      <c r="F189" s="24">
        <f>анкеты!I187</f>
        <v>36</v>
      </c>
      <c r="G189" s="5">
        <f>ROUND('Рейтинговая таблица организаций'!D189*100/H189,0)</f>
        <v>100</v>
      </c>
      <c r="H189" s="5">
        <f>'Рейтинговая таблица организаций'!E189</f>
        <v>14</v>
      </c>
      <c r="I189" s="5">
        <f>ROUND('Рейтинговая таблица организаций'!F189*100/J189,0)</f>
        <v>100</v>
      </c>
      <c r="J189" s="5">
        <f>'Рейтинговая таблица организаций'!G189</f>
        <v>60</v>
      </c>
      <c r="K189" s="5">
        <f>'Рейтинговая таблица организаций'!H189</f>
        <v>4</v>
      </c>
      <c r="L189" s="5">
        <f>ROUND('Рейтинговая таблица организаций'!I189*100/M189,0)</f>
        <v>100</v>
      </c>
      <c r="M189" s="5">
        <f>'Рейтинговая таблица организаций'!J189</f>
        <v>144</v>
      </c>
      <c r="N189" s="5">
        <f>ROUND('Рейтинговая таблица организаций'!K189*100/O189,0)</f>
        <v>100</v>
      </c>
      <c r="O189" s="5">
        <f>'Рейтинговая таблица организаций'!L189</f>
        <v>144</v>
      </c>
      <c r="P189" s="5">
        <f>'Рейтинговая таблица организаций'!U189</f>
        <v>5</v>
      </c>
      <c r="Q189" s="5">
        <f>'Рейтинговая таблица организаций'!X189</f>
        <v>144</v>
      </c>
      <c r="R189" s="5">
        <f>'Рейтинговая таблица организаций'!Y189</f>
        <v>144</v>
      </c>
      <c r="S189" s="5">
        <f>'Рейтинговая таблица организаций'!AD189</f>
        <v>1</v>
      </c>
      <c r="T189" s="5">
        <f>'Рейтинговая таблица организаций'!AE189</f>
        <v>5</v>
      </c>
      <c r="U189" s="5">
        <f>'Рейтинговая таблица организаций'!AF189</f>
        <v>36</v>
      </c>
      <c r="V189" s="5">
        <f>'Рейтинговая таблица организаций'!AG189</f>
        <v>36</v>
      </c>
      <c r="W189" s="5">
        <f>ROUND('Рейтинговая таблица организаций'!AL189*100/X189,0)</f>
        <v>100</v>
      </c>
      <c r="X189" s="5">
        <f>'Рейтинговая таблица организаций'!AM189</f>
        <v>144</v>
      </c>
      <c r="Y189" s="5">
        <f>ROUND('Рейтинговая таблица организаций'!AN189*100/Z189,0)</f>
        <v>100</v>
      </c>
      <c r="Z189" s="5">
        <f>'Рейтинговая таблица организаций'!AO189</f>
        <v>144</v>
      </c>
      <c r="AA189" s="5">
        <f>ROUND('Рейтинговая таблица организаций'!AP189*100/AB189,0)</f>
        <v>100</v>
      </c>
      <c r="AB189" s="5">
        <f>'Рейтинговая таблица организаций'!AQ189</f>
        <v>144</v>
      </c>
      <c r="AC189" s="5">
        <f>ROUND('Рейтинговая таблица организаций'!AV189*100/AD189,0)</f>
        <v>100</v>
      </c>
      <c r="AD189" s="5">
        <f>'Рейтинговая таблица организаций'!AW189</f>
        <v>144</v>
      </c>
      <c r="AE189" s="5">
        <f>ROUND('Рейтинговая таблица организаций'!AX189*100/AF189,0)</f>
        <v>100</v>
      </c>
      <c r="AF189" s="5">
        <f>'Рейтинговая таблица организаций'!AY189</f>
        <v>144</v>
      </c>
      <c r="AG189" s="5">
        <f>ROUND('Рейтинговая таблица организаций'!AZ189*100/AH189,0)</f>
        <v>100</v>
      </c>
      <c r="AH189" s="5">
        <f>'Рейтинговая таблица организаций'!BA189</f>
        <v>144</v>
      </c>
    </row>
    <row r="190" spans="1:34">
      <c r="A190" s="16">
        <f>'Рейтинговая таблица организаций'!A190</f>
        <v>187</v>
      </c>
      <c r="B190" s="16" t="str">
        <f>'бланки '!C192</f>
        <v>Муниципальное автономное общеобразовательное учреждение "Молчановская средняя общеобразовательная школа №1"</v>
      </c>
      <c r="C190" s="4">
        <f>'бланки '!E192+'бланки '!F192</f>
        <v>726</v>
      </c>
      <c r="D190" s="16">
        <f>'Рейтинговая таблица организаций'!C190</f>
        <v>291</v>
      </c>
      <c r="E190" s="8">
        <f t="shared" si="3"/>
        <v>0.40082644628099173</v>
      </c>
      <c r="F190" s="24">
        <f>анкеты!I188</f>
        <v>73</v>
      </c>
      <c r="G190" s="5">
        <f>ROUND('Рейтинговая таблица организаций'!D190*100/H190,0)</f>
        <v>100</v>
      </c>
      <c r="H190" s="5">
        <f>'Рейтинговая таблица организаций'!E190</f>
        <v>14</v>
      </c>
      <c r="I190" s="5">
        <f>ROUND('Рейтинговая таблица организаций'!F190*100/J190,0)</f>
        <v>100</v>
      </c>
      <c r="J190" s="5">
        <f>'Рейтинговая таблица организаций'!G190</f>
        <v>60</v>
      </c>
      <c r="K190" s="5">
        <f>'Рейтинговая таблица организаций'!H190</f>
        <v>4</v>
      </c>
      <c r="L190" s="5">
        <f>ROUND('Рейтинговая таблица организаций'!I190*100/M190,0)</f>
        <v>100</v>
      </c>
      <c r="M190" s="5">
        <f>'Рейтинговая таблица организаций'!J190</f>
        <v>291</v>
      </c>
      <c r="N190" s="5">
        <f>ROUND('Рейтинговая таблица организаций'!K190*100/O190,0)</f>
        <v>100</v>
      </c>
      <c r="O190" s="5">
        <f>'Рейтинговая таблица организаций'!L190</f>
        <v>291</v>
      </c>
      <c r="P190" s="5">
        <f>'Рейтинговая таблица организаций'!U190</f>
        <v>5</v>
      </c>
      <c r="Q190" s="5">
        <f>'Рейтинговая таблица организаций'!X190</f>
        <v>291</v>
      </c>
      <c r="R190" s="5">
        <f>'Рейтинговая таблица организаций'!Y190</f>
        <v>291</v>
      </c>
      <c r="S190" s="5">
        <f>'Рейтинговая таблица организаций'!AD190</f>
        <v>4</v>
      </c>
      <c r="T190" s="5">
        <f>'Рейтинговая таблица организаций'!AE190</f>
        <v>4</v>
      </c>
      <c r="U190" s="5">
        <f>'Рейтинговая таблица организаций'!AF190</f>
        <v>73</v>
      </c>
      <c r="V190" s="5">
        <f>'Рейтинговая таблица организаций'!AG190</f>
        <v>73</v>
      </c>
      <c r="W190" s="5">
        <f>ROUND('Рейтинговая таблица организаций'!AL190*100/X190,0)</f>
        <v>100</v>
      </c>
      <c r="X190" s="5">
        <f>'Рейтинговая таблица организаций'!AM190</f>
        <v>291</v>
      </c>
      <c r="Y190" s="5">
        <f>ROUND('Рейтинговая таблица организаций'!AN190*100/Z190,0)</f>
        <v>100</v>
      </c>
      <c r="Z190" s="5">
        <f>'Рейтинговая таблица организаций'!AO190</f>
        <v>291</v>
      </c>
      <c r="AA190" s="5">
        <f>ROUND('Рейтинговая таблица организаций'!AP190*100/AB190,0)</f>
        <v>100</v>
      </c>
      <c r="AB190" s="5">
        <f>'Рейтинговая таблица организаций'!AQ190</f>
        <v>291</v>
      </c>
      <c r="AC190" s="5">
        <f>ROUND('Рейтинговая таблица организаций'!AV190*100/AD190,0)</f>
        <v>100</v>
      </c>
      <c r="AD190" s="5">
        <f>'Рейтинговая таблица организаций'!AW190</f>
        <v>291</v>
      </c>
      <c r="AE190" s="5">
        <f>ROUND('Рейтинговая таблица организаций'!AX190*100/AF190,0)</f>
        <v>100</v>
      </c>
      <c r="AF190" s="5">
        <f>'Рейтинговая таблица организаций'!AY190</f>
        <v>291</v>
      </c>
      <c r="AG190" s="5">
        <f>ROUND('Рейтинговая таблица организаций'!AZ190*100/AH190,0)</f>
        <v>100</v>
      </c>
      <c r="AH190" s="5">
        <f>'Рейтинговая таблица организаций'!BA190</f>
        <v>291</v>
      </c>
    </row>
    <row r="191" spans="1:34">
      <c r="A191" s="16">
        <f>'Рейтинговая таблица организаций'!A191</f>
        <v>188</v>
      </c>
      <c r="B191" s="16" t="str">
        <f>'бланки '!C193</f>
        <v>Муниципальное автономное общеобразовательное учреждение "Суйгинская средняя общеобразовательная школа"</v>
      </c>
      <c r="C191" s="4">
        <f>'бланки '!E193+'бланки '!F193</f>
        <v>73</v>
      </c>
      <c r="D191" s="16">
        <f>'Рейтинговая таблица организаций'!C191</f>
        <v>30</v>
      </c>
      <c r="E191" s="8">
        <f t="shared" si="3"/>
        <v>0.41095890410958902</v>
      </c>
      <c r="F191" s="24">
        <f>анкеты!I189</f>
        <v>8</v>
      </c>
      <c r="G191" s="5">
        <f>ROUND('Рейтинговая таблица организаций'!D191*100/H191,0)</f>
        <v>100</v>
      </c>
      <c r="H191" s="5">
        <f>'Рейтинговая таблица организаций'!E191</f>
        <v>14</v>
      </c>
      <c r="I191" s="5">
        <f>ROUND('Рейтинговая таблица организаций'!F191*100/J191,0)</f>
        <v>100</v>
      </c>
      <c r="J191" s="5">
        <f>'Рейтинговая таблица организаций'!G191</f>
        <v>60</v>
      </c>
      <c r="K191" s="5">
        <f>'Рейтинговая таблица организаций'!H191</f>
        <v>4</v>
      </c>
      <c r="L191" s="5">
        <f>ROUND('Рейтинговая таблица организаций'!I191*100/M191,0)</f>
        <v>100</v>
      </c>
      <c r="M191" s="5">
        <f>'Рейтинговая таблица организаций'!J191</f>
        <v>30</v>
      </c>
      <c r="N191" s="5">
        <f>ROUND('Рейтинговая таблица организаций'!K191*100/O191,0)</f>
        <v>100</v>
      </c>
      <c r="O191" s="5">
        <f>'Рейтинговая таблица организаций'!L191</f>
        <v>30</v>
      </c>
      <c r="P191" s="5">
        <f>'Рейтинговая таблица организаций'!U191</f>
        <v>5</v>
      </c>
      <c r="Q191" s="5">
        <f>'Рейтинговая таблица организаций'!X191</f>
        <v>30</v>
      </c>
      <c r="R191" s="5">
        <f>'Рейтинговая таблица организаций'!Y191</f>
        <v>30</v>
      </c>
      <c r="S191" s="5">
        <f>'Рейтинговая таблица организаций'!AD191</f>
        <v>2</v>
      </c>
      <c r="T191" s="5">
        <f>'Рейтинговая таблица организаций'!AE191</f>
        <v>5</v>
      </c>
      <c r="U191" s="5">
        <f>'Рейтинговая таблица организаций'!AF191</f>
        <v>8</v>
      </c>
      <c r="V191" s="5">
        <f>'Рейтинговая таблица организаций'!AG191</f>
        <v>8</v>
      </c>
      <c r="W191" s="5">
        <f>ROUND('Рейтинговая таблица организаций'!AL191*100/X191,0)</f>
        <v>100</v>
      </c>
      <c r="X191" s="5">
        <f>'Рейтинговая таблица организаций'!AM191</f>
        <v>30</v>
      </c>
      <c r="Y191" s="5">
        <f>ROUND('Рейтинговая таблица организаций'!AN191*100/Z191,0)</f>
        <v>100</v>
      </c>
      <c r="Z191" s="5">
        <f>'Рейтинговая таблица организаций'!AO191</f>
        <v>30</v>
      </c>
      <c r="AA191" s="5">
        <f>ROUND('Рейтинговая таблица организаций'!AP191*100/AB191,0)</f>
        <v>100</v>
      </c>
      <c r="AB191" s="5">
        <f>'Рейтинговая таблица организаций'!AQ191</f>
        <v>30</v>
      </c>
      <c r="AC191" s="5">
        <f>ROUND('Рейтинговая таблица организаций'!AV191*100/AD191,0)</f>
        <v>100</v>
      </c>
      <c r="AD191" s="5">
        <f>'Рейтинговая таблица организаций'!AW191</f>
        <v>30</v>
      </c>
      <c r="AE191" s="5">
        <f>ROUND('Рейтинговая таблица организаций'!AX191*100/AF191,0)</f>
        <v>100</v>
      </c>
      <c r="AF191" s="5">
        <f>'Рейтинговая таблица организаций'!AY191</f>
        <v>30</v>
      </c>
      <c r="AG191" s="5">
        <f>ROUND('Рейтинговая таблица организаций'!AZ191*100/AH191,0)</f>
        <v>100</v>
      </c>
      <c r="AH191" s="5">
        <f>'Рейтинговая таблица организаций'!BA191</f>
        <v>30</v>
      </c>
    </row>
    <row r="192" spans="1:34">
      <c r="A192" s="16">
        <f>'Рейтинговая таблица организаций'!A192</f>
        <v>189</v>
      </c>
      <c r="B192" s="16" t="str">
        <f>'бланки '!C194</f>
        <v>Муниципальное автономное общеобразовательное учреждение "Молчановская средняя общеобразовательная школа № 2"</v>
      </c>
      <c r="C192" s="4">
        <f>'бланки '!E194+'бланки '!F194</f>
        <v>451</v>
      </c>
      <c r="D192" s="16">
        <f>'Рейтинговая таблица организаций'!C192</f>
        <v>181</v>
      </c>
      <c r="E192" s="8">
        <f t="shared" si="3"/>
        <v>0.40133037694013302</v>
      </c>
      <c r="F192" s="24">
        <f>анкеты!I190</f>
        <v>46</v>
      </c>
      <c r="G192" s="5">
        <f>ROUND('Рейтинговая таблица организаций'!D192*100/H192,0)</f>
        <v>100</v>
      </c>
      <c r="H192" s="5">
        <f>'Рейтинговая таблица организаций'!E192</f>
        <v>14</v>
      </c>
      <c r="I192" s="5">
        <f>ROUND('Рейтинговая таблица организаций'!F192*100/J192,0)</f>
        <v>100</v>
      </c>
      <c r="J192" s="5">
        <f>'Рейтинговая таблица организаций'!G192</f>
        <v>60</v>
      </c>
      <c r="K192" s="5">
        <f>'Рейтинговая таблица организаций'!H192</f>
        <v>4</v>
      </c>
      <c r="L192" s="5">
        <f>ROUND('Рейтинговая таблица организаций'!I192*100/M192,0)</f>
        <v>100</v>
      </c>
      <c r="M192" s="5">
        <f>'Рейтинговая таблица организаций'!J192</f>
        <v>181</v>
      </c>
      <c r="N192" s="5">
        <f>ROUND('Рейтинговая таблица организаций'!K192*100/O192,0)</f>
        <v>100</v>
      </c>
      <c r="O192" s="5">
        <f>'Рейтинговая таблица организаций'!L192</f>
        <v>181</v>
      </c>
      <c r="P192" s="5">
        <f>'Рейтинговая таблица организаций'!U192</f>
        <v>5</v>
      </c>
      <c r="Q192" s="5">
        <f>'Рейтинговая таблица организаций'!X192</f>
        <v>181</v>
      </c>
      <c r="R192" s="5">
        <f>'Рейтинговая таблица организаций'!Y192</f>
        <v>181</v>
      </c>
      <c r="S192" s="5">
        <f>'Рейтинговая таблица организаций'!AD192</f>
        <v>1</v>
      </c>
      <c r="T192" s="5">
        <f>'Рейтинговая таблица организаций'!AE192</f>
        <v>5</v>
      </c>
      <c r="U192" s="5">
        <f>'Рейтинговая таблица организаций'!AF192</f>
        <v>46</v>
      </c>
      <c r="V192" s="5">
        <f>'Рейтинговая таблица организаций'!AG192</f>
        <v>46</v>
      </c>
      <c r="W192" s="5">
        <f>ROUND('Рейтинговая таблица организаций'!AL192*100/X192,0)</f>
        <v>100</v>
      </c>
      <c r="X192" s="5">
        <f>'Рейтинговая таблица организаций'!AM192</f>
        <v>181</v>
      </c>
      <c r="Y192" s="5">
        <f>ROUND('Рейтинговая таблица организаций'!AN192*100/Z192,0)</f>
        <v>100</v>
      </c>
      <c r="Z192" s="5">
        <f>'Рейтинговая таблица организаций'!AO192</f>
        <v>181</v>
      </c>
      <c r="AA192" s="5">
        <f>ROUND('Рейтинговая таблица организаций'!AP192*100/AB192,0)</f>
        <v>100</v>
      </c>
      <c r="AB192" s="5">
        <f>'Рейтинговая таблица организаций'!AQ192</f>
        <v>181</v>
      </c>
      <c r="AC192" s="5">
        <f>ROUND('Рейтинговая таблица организаций'!AV192*100/AD192,0)</f>
        <v>100</v>
      </c>
      <c r="AD192" s="5">
        <f>'Рейтинговая таблица организаций'!AW192</f>
        <v>181</v>
      </c>
      <c r="AE192" s="5">
        <f>ROUND('Рейтинговая таблица организаций'!AX192*100/AF192,0)</f>
        <v>100</v>
      </c>
      <c r="AF192" s="5">
        <f>'Рейтинговая таблица организаций'!AY192</f>
        <v>181</v>
      </c>
      <c r="AG192" s="5">
        <f>ROUND('Рейтинговая таблица организаций'!AZ192*100/AH192,0)</f>
        <v>100</v>
      </c>
      <c r="AH192" s="5">
        <f>'Рейтинговая таблица организаций'!BA192</f>
        <v>181</v>
      </c>
    </row>
    <row r="193" spans="1:34">
      <c r="A193" s="16">
        <f>'Рейтинговая таблица организаций'!A193</f>
        <v>190</v>
      </c>
      <c r="B193" s="16" t="str">
        <f>'бланки '!C195</f>
        <v>Муниципальное бюджетное общеобразовательное учреждение "Сарафановская средняя общеобразовательная школа"</v>
      </c>
      <c r="C193" s="4">
        <f>'бланки '!E195+'бланки '!F195</f>
        <v>82</v>
      </c>
      <c r="D193" s="16">
        <f>'Рейтинговая таблица организаций'!C193</f>
        <v>33</v>
      </c>
      <c r="E193" s="8">
        <f t="shared" si="3"/>
        <v>0.40243902439024393</v>
      </c>
      <c r="F193" s="24">
        <f>анкеты!I191</f>
        <v>9</v>
      </c>
      <c r="G193" s="5">
        <f>ROUND('Рейтинговая таблица организаций'!D193*100/H193,0)</f>
        <v>100</v>
      </c>
      <c r="H193" s="5">
        <f>'Рейтинговая таблица организаций'!E193</f>
        <v>14</v>
      </c>
      <c r="I193" s="5">
        <f>ROUND('Рейтинговая таблица организаций'!F193*100/J193,0)</f>
        <v>100</v>
      </c>
      <c r="J193" s="5">
        <f>'Рейтинговая таблица организаций'!G193</f>
        <v>60</v>
      </c>
      <c r="K193" s="5">
        <f>'Рейтинговая таблица организаций'!H193</f>
        <v>4</v>
      </c>
      <c r="L193" s="5">
        <f>ROUND('Рейтинговая таблица организаций'!I193*100/M193,0)</f>
        <v>100</v>
      </c>
      <c r="M193" s="5">
        <f>'Рейтинговая таблица организаций'!J193</f>
        <v>33</v>
      </c>
      <c r="N193" s="5">
        <f>ROUND('Рейтинговая таблица организаций'!K193*100/O193,0)</f>
        <v>100</v>
      </c>
      <c r="O193" s="5">
        <f>'Рейтинговая таблица организаций'!L193</f>
        <v>33</v>
      </c>
      <c r="P193" s="5">
        <f>'Рейтинговая таблица организаций'!U193</f>
        <v>5</v>
      </c>
      <c r="Q193" s="5">
        <f>'Рейтинговая таблица организаций'!X193</f>
        <v>33</v>
      </c>
      <c r="R193" s="5">
        <f>'Рейтинговая таблица организаций'!Y193</f>
        <v>33</v>
      </c>
      <c r="S193" s="5">
        <f>'Рейтинговая таблица организаций'!AD193</f>
        <v>4</v>
      </c>
      <c r="T193" s="5">
        <f>'Рейтинговая таблица организаций'!AE193</f>
        <v>3</v>
      </c>
      <c r="U193" s="5">
        <f>'Рейтинговая таблица организаций'!AF193</f>
        <v>9</v>
      </c>
      <c r="V193" s="5">
        <f>'Рейтинговая таблица организаций'!AG193</f>
        <v>9</v>
      </c>
      <c r="W193" s="5">
        <f>ROUND('Рейтинговая таблица организаций'!AL193*100/X193,0)</f>
        <v>100</v>
      </c>
      <c r="X193" s="5">
        <f>'Рейтинговая таблица организаций'!AM193</f>
        <v>33</v>
      </c>
      <c r="Y193" s="5">
        <f>ROUND('Рейтинговая таблица организаций'!AN193*100/Z193,0)</f>
        <v>100</v>
      </c>
      <c r="Z193" s="5">
        <f>'Рейтинговая таблица организаций'!AO193</f>
        <v>33</v>
      </c>
      <c r="AA193" s="5">
        <f>ROUND('Рейтинговая таблица организаций'!AP193*100/AB193,0)</f>
        <v>100</v>
      </c>
      <c r="AB193" s="5">
        <f>'Рейтинговая таблица организаций'!AQ193</f>
        <v>33</v>
      </c>
      <c r="AC193" s="5">
        <f>ROUND('Рейтинговая таблица организаций'!AV193*100/AD193,0)</f>
        <v>100</v>
      </c>
      <c r="AD193" s="5">
        <f>'Рейтинговая таблица организаций'!AW193</f>
        <v>33</v>
      </c>
      <c r="AE193" s="5">
        <f>ROUND('Рейтинговая таблица организаций'!AX193*100/AF193,0)</f>
        <v>100</v>
      </c>
      <c r="AF193" s="5">
        <f>'Рейтинговая таблица организаций'!AY193</f>
        <v>33</v>
      </c>
      <c r="AG193" s="5">
        <f>ROUND('Рейтинговая таблица организаций'!AZ193*100/AH193,0)</f>
        <v>100</v>
      </c>
      <c r="AH193" s="5">
        <f>'Рейтинговая таблица организаций'!BA193</f>
        <v>33</v>
      </c>
    </row>
    <row r="194" spans="1:34">
      <c r="A194" s="16">
        <f>'Рейтинговая таблица организаций'!A194</f>
        <v>191</v>
      </c>
      <c r="B194" s="16" t="str">
        <f>'бланки '!C196</f>
        <v>Муниципальное автономное общеобразовательное учреждение "Сулзатская средняя общеобразовательная школа"</v>
      </c>
      <c r="C194" s="4">
        <f>'бланки '!E196+'бланки '!F196</f>
        <v>98</v>
      </c>
      <c r="D194" s="16">
        <f>'Рейтинговая таблица организаций'!C194</f>
        <v>40</v>
      </c>
      <c r="E194" s="8">
        <f t="shared" si="3"/>
        <v>0.40816326530612246</v>
      </c>
      <c r="F194" s="24">
        <f>анкеты!I192</f>
        <v>10</v>
      </c>
      <c r="G194" s="5">
        <f>ROUND('Рейтинговая таблица организаций'!D194*100/H194,0)</f>
        <v>100</v>
      </c>
      <c r="H194" s="5">
        <f>'Рейтинговая таблица организаций'!E194</f>
        <v>14</v>
      </c>
      <c r="I194" s="5">
        <f>ROUND('Рейтинговая таблица организаций'!F194*100/J194,0)</f>
        <v>100</v>
      </c>
      <c r="J194" s="5">
        <f>'Рейтинговая таблица организаций'!G194</f>
        <v>60</v>
      </c>
      <c r="K194" s="5">
        <f>'Рейтинговая таблица организаций'!H194</f>
        <v>4</v>
      </c>
      <c r="L194" s="5">
        <f>ROUND('Рейтинговая таблица организаций'!I194*100/M194,0)</f>
        <v>100</v>
      </c>
      <c r="M194" s="5">
        <f>'Рейтинговая таблица организаций'!J194</f>
        <v>40</v>
      </c>
      <c r="N194" s="5">
        <f>ROUND('Рейтинговая таблица организаций'!K194*100/O194,0)</f>
        <v>100</v>
      </c>
      <c r="O194" s="5">
        <f>'Рейтинговая таблица организаций'!L194</f>
        <v>40</v>
      </c>
      <c r="P194" s="5">
        <f>'Рейтинговая таблица организаций'!U194</f>
        <v>5</v>
      </c>
      <c r="Q194" s="5">
        <f>'Рейтинговая таблица организаций'!X194</f>
        <v>40</v>
      </c>
      <c r="R194" s="5">
        <f>'Рейтинговая таблица организаций'!Y194</f>
        <v>40</v>
      </c>
      <c r="S194" s="5">
        <f>'Рейтинговая таблица организаций'!AD194</f>
        <v>1</v>
      </c>
      <c r="T194" s="5">
        <f>'Рейтинговая таблица организаций'!AE194</f>
        <v>5</v>
      </c>
      <c r="U194" s="5">
        <f>'Рейтинговая таблица организаций'!AF194</f>
        <v>10</v>
      </c>
      <c r="V194" s="5">
        <f>'Рейтинговая таблица организаций'!AG194</f>
        <v>10</v>
      </c>
      <c r="W194" s="5">
        <f>ROUND('Рейтинговая таблица организаций'!AL194*100/X194,0)</f>
        <v>100</v>
      </c>
      <c r="X194" s="5">
        <f>'Рейтинговая таблица организаций'!AM194</f>
        <v>40</v>
      </c>
      <c r="Y194" s="5">
        <f>ROUND('Рейтинговая таблица организаций'!AN194*100/Z194,0)</f>
        <v>100</v>
      </c>
      <c r="Z194" s="5">
        <f>'Рейтинговая таблица организаций'!AO194</f>
        <v>40</v>
      </c>
      <c r="AA194" s="5">
        <f>ROUND('Рейтинговая таблица организаций'!AP194*100/AB194,0)</f>
        <v>100</v>
      </c>
      <c r="AB194" s="5">
        <f>'Рейтинговая таблица организаций'!AQ194</f>
        <v>40</v>
      </c>
      <c r="AC194" s="5">
        <f>ROUND('Рейтинговая таблица организаций'!AV194*100/AD194,0)</f>
        <v>100</v>
      </c>
      <c r="AD194" s="5">
        <f>'Рейтинговая таблица организаций'!AW194</f>
        <v>40</v>
      </c>
      <c r="AE194" s="5">
        <f>ROUND('Рейтинговая таблица организаций'!AX194*100/AF194,0)</f>
        <v>100</v>
      </c>
      <c r="AF194" s="5">
        <f>'Рейтинговая таблица организаций'!AY194</f>
        <v>40</v>
      </c>
      <c r="AG194" s="5">
        <f>ROUND('Рейтинговая таблица организаций'!AZ194*100/AH194,0)</f>
        <v>100</v>
      </c>
      <c r="AH194" s="5">
        <f>'Рейтинговая таблица организаций'!BA194</f>
        <v>40</v>
      </c>
    </row>
    <row r="195" spans="1:34">
      <c r="A195" s="16">
        <f>'Рейтинговая таблица организаций'!A195</f>
        <v>192</v>
      </c>
      <c r="B195" s="16" t="str">
        <f>'бланки '!C197</f>
        <v>Муниципальное бюджетное общеобразовательное учреждение "Наргинская средняя общеобразовательная школа"</v>
      </c>
      <c r="C195" s="4">
        <f>'бланки '!E197+'бланки '!F197</f>
        <v>158</v>
      </c>
      <c r="D195" s="16">
        <f>'Рейтинговая таблица организаций'!C195</f>
        <v>64</v>
      </c>
      <c r="E195" s="8">
        <f t="shared" si="3"/>
        <v>0.4050632911392405</v>
      </c>
      <c r="F195" s="24">
        <f>анкеты!I193</f>
        <v>16</v>
      </c>
      <c r="G195" s="5">
        <f>ROUND('Рейтинговая таблица организаций'!D195*100/H195,0)</f>
        <v>100</v>
      </c>
      <c r="H195" s="5">
        <f>'Рейтинговая таблица организаций'!E195</f>
        <v>14</v>
      </c>
      <c r="I195" s="5">
        <f>ROUND('Рейтинговая таблица организаций'!F195*100/J195,0)</f>
        <v>100</v>
      </c>
      <c r="J195" s="5">
        <f>'Рейтинговая таблица организаций'!G195</f>
        <v>60</v>
      </c>
      <c r="K195" s="5">
        <f>'Рейтинговая таблица организаций'!H195</f>
        <v>4</v>
      </c>
      <c r="L195" s="5">
        <f>ROUND('Рейтинговая таблица организаций'!I195*100/M195,0)</f>
        <v>100</v>
      </c>
      <c r="M195" s="5">
        <f>'Рейтинговая таблица организаций'!J195</f>
        <v>64</v>
      </c>
      <c r="N195" s="5">
        <f>ROUND('Рейтинговая таблица организаций'!K195*100/O195,0)</f>
        <v>100</v>
      </c>
      <c r="O195" s="5">
        <f>'Рейтинговая таблица организаций'!L195</f>
        <v>64</v>
      </c>
      <c r="P195" s="5">
        <f>'Рейтинговая таблица организаций'!U195</f>
        <v>5</v>
      </c>
      <c r="Q195" s="5">
        <f>'Рейтинговая таблица организаций'!X195</f>
        <v>64</v>
      </c>
      <c r="R195" s="5">
        <f>'Рейтинговая таблица организаций'!Y195</f>
        <v>64</v>
      </c>
      <c r="S195" s="5">
        <f>'Рейтинговая таблица организаций'!AD195</f>
        <v>2</v>
      </c>
      <c r="T195" s="5">
        <f>'Рейтинговая таблица организаций'!AE195</f>
        <v>3</v>
      </c>
      <c r="U195" s="5">
        <f>'Рейтинговая таблица организаций'!AF195</f>
        <v>16</v>
      </c>
      <c r="V195" s="5">
        <f>'Рейтинговая таблица организаций'!AG195</f>
        <v>16</v>
      </c>
      <c r="W195" s="5">
        <f>ROUND('Рейтинговая таблица организаций'!AL195*100/X195,0)</f>
        <v>100</v>
      </c>
      <c r="X195" s="5">
        <f>'Рейтинговая таблица организаций'!AM195</f>
        <v>64</v>
      </c>
      <c r="Y195" s="5">
        <f>ROUND('Рейтинговая таблица организаций'!AN195*100/Z195,0)</f>
        <v>100</v>
      </c>
      <c r="Z195" s="5">
        <f>'Рейтинговая таблица организаций'!AO195</f>
        <v>64</v>
      </c>
      <c r="AA195" s="5">
        <f>ROUND('Рейтинговая таблица организаций'!AP195*100/AB195,0)</f>
        <v>100</v>
      </c>
      <c r="AB195" s="5">
        <f>'Рейтинговая таблица организаций'!AQ195</f>
        <v>64</v>
      </c>
      <c r="AC195" s="5">
        <f>ROUND('Рейтинговая таблица организаций'!AV195*100/AD195,0)</f>
        <v>100</v>
      </c>
      <c r="AD195" s="5">
        <f>'Рейтинговая таблица организаций'!AW195</f>
        <v>64</v>
      </c>
      <c r="AE195" s="5">
        <f>ROUND('Рейтинговая таблица организаций'!AX195*100/AF195,0)</f>
        <v>100</v>
      </c>
      <c r="AF195" s="5">
        <f>'Рейтинговая таблица организаций'!AY195</f>
        <v>64</v>
      </c>
      <c r="AG195" s="5">
        <f>ROUND('Рейтинговая таблица организаций'!AZ195*100/AH195,0)</f>
        <v>100</v>
      </c>
      <c r="AH195" s="5">
        <f>'Рейтинговая таблица организаций'!BA195</f>
        <v>64</v>
      </c>
    </row>
    <row r="196" spans="1:34">
      <c r="A196" s="16">
        <f>'Рейтинговая таблица организаций'!A196</f>
        <v>193</v>
      </c>
      <c r="B196" s="16" t="str">
        <f>'бланки '!C198</f>
        <v>Муниципальное казённое общеобразовательное учреждение "Новосельцевская средняя школа"</v>
      </c>
      <c r="C196" s="4">
        <f>'бланки '!E198+'бланки '!F198</f>
        <v>149</v>
      </c>
      <c r="D196" s="16">
        <f>'Рейтинговая таблица организаций'!C196</f>
        <v>60</v>
      </c>
      <c r="E196" s="8">
        <f t="shared" si="3"/>
        <v>0.40268456375838924</v>
      </c>
      <c r="F196" s="24">
        <f>анкеты!I194</f>
        <v>15</v>
      </c>
      <c r="G196" s="5">
        <f>ROUND('Рейтинговая таблица организаций'!D196*100/H196,0)</f>
        <v>100</v>
      </c>
      <c r="H196" s="5">
        <f>'Рейтинговая таблица организаций'!E196</f>
        <v>14</v>
      </c>
      <c r="I196" s="5">
        <f>ROUND('Рейтинговая таблица организаций'!F196*100/J196,0)</f>
        <v>100</v>
      </c>
      <c r="J196" s="5">
        <f>'Рейтинговая таблица организаций'!G196</f>
        <v>60</v>
      </c>
      <c r="K196" s="5">
        <f>'Рейтинговая таблица организаций'!H196</f>
        <v>4</v>
      </c>
      <c r="L196" s="5">
        <f>ROUND('Рейтинговая таблица организаций'!I196*100/M196,0)</f>
        <v>100</v>
      </c>
      <c r="M196" s="5">
        <f>'Рейтинговая таблица организаций'!J196</f>
        <v>60</v>
      </c>
      <c r="N196" s="5">
        <f>ROUND('Рейтинговая таблица организаций'!K196*100/O196,0)</f>
        <v>100</v>
      </c>
      <c r="O196" s="5">
        <f>'Рейтинговая таблица организаций'!L196</f>
        <v>60</v>
      </c>
      <c r="P196" s="5">
        <f>'Рейтинговая таблица организаций'!U196</f>
        <v>5</v>
      </c>
      <c r="Q196" s="5">
        <f>'Рейтинговая таблица организаций'!X196</f>
        <v>60</v>
      </c>
      <c r="R196" s="5">
        <f>'Рейтинговая таблица организаций'!Y196</f>
        <v>60</v>
      </c>
      <c r="S196" s="5">
        <f>'Рейтинговая таблица организаций'!AD196</f>
        <v>0</v>
      </c>
      <c r="T196" s="5">
        <f>'Рейтинговая таблица организаций'!AE196</f>
        <v>3</v>
      </c>
      <c r="U196" s="5">
        <f>'Рейтинговая таблица организаций'!AF196</f>
        <v>15</v>
      </c>
      <c r="V196" s="5">
        <f>'Рейтинговая таблица организаций'!AG196</f>
        <v>15</v>
      </c>
      <c r="W196" s="5">
        <f>ROUND('Рейтинговая таблица организаций'!AL196*100/X196,0)</f>
        <v>100</v>
      </c>
      <c r="X196" s="5">
        <f>'Рейтинговая таблица организаций'!AM196</f>
        <v>60</v>
      </c>
      <c r="Y196" s="5">
        <f>ROUND('Рейтинговая таблица организаций'!AN196*100/Z196,0)</f>
        <v>100</v>
      </c>
      <c r="Z196" s="5">
        <f>'Рейтинговая таблица организаций'!AO196</f>
        <v>60</v>
      </c>
      <c r="AA196" s="5">
        <f>ROUND('Рейтинговая таблица организаций'!AP196*100/AB196,0)</f>
        <v>100</v>
      </c>
      <c r="AB196" s="5">
        <f>'Рейтинговая таблица организаций'!AQ196</f>
        <v>60</v>
      </c>
      <c r="AC196" s="5">
        <f>ROUND('Рейтинговая таблица организаций'!AV196*100/AD196,0)</f>
        <v>100</v>
      </c>
      <c r="AD196" s="5">
        <f>'Рейтинговая таблица организаций'!AW196</f>
        <v>60</v>
      </c>
      <c r="AE196" s="5">
        <f>ROUND('Рейтинговая таблица организаций'!AX196*100/AF196,0)</f>
        <v>100</v>
      </c>
      <c r="AF196" s="5">
        <f>'Рейтинговая таблица организаций'!AY196</f>
        <v>60</v>
      </c>
      <c r="AG196" s="5">
        <f>ROUND('Рейтинговая таблица организаций'!AZ196*100/AH196,0)</f>
        <v>100</v>
      </c>
      <c r="AH196" s="5">
        <f>'Рейтинговая таблица организаций'!BA196</f>
        <v>60</v>
      </c>
    </row>
    <row r="197" spans="1:34">
      <c r="A197" s="16">
        <f>'Рейтинговая таблица организаций'!A197</f>
        <v>194</v>
      </c>
      <c r="B197" s="16" t="str">
        <f>'бланки '!C199</f>
        <v>Муниципальное бюджетное общеобразовательное учреждение "Шпалозаводская средняя школа"</v>
      </c>
      <c r="C197" s="4">
        <f>'бланки '!E199+'бланки '!F199</f>
        <v>60</v>
      </c>
      <c r="D197" s="16">
        <f>'Рейтинговая таблица организаций'!C197</f>
        <v>24</v>
      </c>
      <c r="E197" s="8">
        <f t="shared" si="3"/>
        <v>0.4</v>
      </c>
      <c r="F197" s="24">
        <f>анкеты!I195</f>
        <v>6</v>
      </c>
      <c r="G197" s="5">
        <f>ROUND('Рейтинговая таблица организаций'!D197*100/H197,0)</f>
        <v>100</v>
      </c>
      <c r="H197" s="5">
        <f>'Рейтинговая таблица организаций'!E197</f>
        <v>14</v>
      </c>
      <c r="I197" s="5">
        <f>ROUND('Рейтинговая таблица организаций'!F197*100/J197,0)</f>
        <v>100</v>
      </c>
      <c r="J197" s="5">
        <f>'Рейтинговая таблица организаций'!G197</f>
        <v>60</v>
      </c>
      <c r="K197" s="5">
        <f>'Рейтинговая таблица организаций'!H197</f>
        <v>4</v>
      </c>
      <c r="L197" s="5">
        <f>ROUND('Рейтинговая таблица организаций'!I197*100/M197,0)</f>
        <v>100</v>
      </c>
      <c r="M197" s="5">
        <f>'Рейтинговая таблица организаций'!J197</f>
        <v>24</v>
      </c>
      <c r="N197" s="5">
        <f>ROUND('Рейтинговая таблица организаций'!K197*100/O197,0)</f>
        <v>100</v>
      </c>
      <c r="O197" s="5">
        <f>'Рейтинговая таблица организаций'!L197</f>
        <v>24</v>
      </c>
      <c r="P197" s="5">
        <f>'Рейтинговая таблица организаций'!U197</f>
        <v>5</v>
      </c>
      <c r="Q197" s="5">
        <f>'Рейтинговая таблица организаций'!X197</f>
        <v>24</v>
      </c>
      <c r="R197" s="5">
        <f>'Рейтинговая таблица организаций'!Y197</f>
        <v>24</v>
      </c>
      <c r="S197" s="5">
        <f>'Рейтинговая таблица организаций'!AD197</f>
        <v>2</v>
      </c>
      <c r="T197" s="5">
        <f>'Рейтинговая таблица организаций'!AE197</f>
        <v>3</v>
      </c>
      <c r="U197" s="5">
        <f>'Рейтинговая таблица организаций'!AF197</f>
        <v>6</v>
      </c>
      <c r="V197" s="5">
        <f>'Рейтинговая таблица организаций'!AG197</f>
        <v>6</v>
      </c>
      <c r="W197" s="5">
        <f>ROUND('Рейтинговая таблица организаций'!AL197*100/X197,0)</f>
        <v>100</v>
      </c>
      <c r="X197" s="5">
        <f>'Рейтинговая таблица организаций'!AM197</f>
        <v>24</v>
      </c>
      <c r="Y197" s="5">
        <f>ROUND('Рейтинговая таблица организаций'!AN197*100/Z197,0)</f>
        <v>100</v>
      </c>
      <c r="Z197" s="5">
        <f>'Рейтинговая таблица организаций'!AO197</f>
        <v>24</v>
      </c>
      <c r="AA197" s="5">
        <f>ROUND('Рейтинговая таблица организаций'!AP197*100/AB197,0)</f>
        <v>100</v>
      </c>
      <c r="AB197" s="5">
        <f>'Рейтинговая таблица организаций'!AQ197</f>
        <v>24</v>
      </c>
      <c r="AC197" s="5">
        <f>ROUND('Рейтинговая таблица организаций'!AV197*100/AD197,0)</f>
        <v>100</v>
      </c>
      <c r="AD197" s="5">
        <f>'Рейтинговая таблица организаций'!AW197</f>
        <v>24</v>
      </c>
      <c r="AE197" s="5">
        <f>ROUND('Рейтинговая таблица организаций'!AX197*100/AF197,0)</f>
        <v>100</v>
      </c>
      <c r="AF197" s="5">
        <f>'Рейтинговая таблица организаций'!AY197</f>
        <v>24</v>
      </c>
      <c r="AG197" s="5">
        <f>ROUND('Рейтинговая таблица организаций'!AZ197*100/AH197,0)</f>
        <v>100</v>
      </c>
      <c r="AH197" s="5">
        <f>'Рейтинговая таблица организаций'!BA197</f>
        <v>24</v>
      </c>
    </row>
    <row r="198" spans="1:34">
      <c r="A198" s="16">
        <f>'Рейтинговая таблица организаций'!A198</f>
        <v>195</v>
      </c>
      <c r="B198" s="16" t="str">
        <f>'бланки '!C200</f>
        <v>Муниципальное бюджетное общеобразовательное учреждение "Парабельская средняя школа имени Николая Андреевича Образцова"</v>
      </c>
      <c r="C198" s="4">
        <f>'бланки '!E200+'бланки '!F200</f>
        <v>878</v>
      </c>
      <c r="D198" s="16">
        <f>'Рейтинговая таблица организаций'!C198</f>
        <v>352</v>
      </c>
      <c r="E198" s="8">
        <f t="shared" si="3"/>
        <v>0.40091116173120728</v>
      </c>
      <c r="F198" s="24">
        <f>анкеты!I196</f>
        <v>88</v>
      </c>
      <c r="G198" s="5">
        <f>ROUND('Рейтинговая таблица организаций'!D198*100/H198,0)</f>
        <v>100</v>
      </c>
      <c r="H198" s="5">
        <f>'Рейтинговая таблица организаций'!E198</f>
        <v>14</v>
      </c>
      <c r="I198" s="5">
        <f>ROUND('Рейтинговая таблица организаций'!F198*100/J198,0)</f>
        <v>100</v>
      </c>
      <c r="J198" s="5">
        <f>'Рейтинговая таблица организаций'!G198</f>
        <v>60</v>
      </c>
      <c r="K198" s="5">
        <f>'Рейтинговая таблица организаций'!H198</f>
        <v>4</v>
      </c>
      <c r="L198" s="5">
        <f>ROUND('Рейтинговая таблица организаций'!I198*100/M198,0)</f>
        <v>100</v>
      </c>
      <c r="M198" s="5">
        <f>'Рейтинговая таблица организаций'!J198</f>
        <v>352</v>
      </c>
      <c r="N198" s="5">
        <f>ROUND('Рейтинговая таблица организаций'!K198*100/O198,0)</f>
        <v>100</v>
      </c>
      <c r="O198" s="5">
        <f>'Рейтинговая таблица организаций'!L198</f>
        <v>352</v>
      </c>
      <c r="P198" s="5">
        <f>'Рейтинговая таблица организаций'!U198</f>
        <v>5</v>
      </c>
      <c r="Q198" s="5">
        <f>'Рейтинговая таблица организаций'!X198</f>
        <v>352</v>
      </c>
      <c r="R198" s="5">
        <f>'Рейтинговая таблица организаций'!Y198</f>
        <v>352</v>
      </c>
      <c r="S198" s="5">
        <f>'Рейтинговая таблица организаций'!AD198</f>
        <v>3</v>
      </c>
      <c r="T198" s="5">
        <f>'Рейтинговая таблица организаций'!AE198</f>
        <v>3</v>
      </c>
      <c r="U198" s="5">
        <f>'Рейтинговая таблица организаций'!AF198</f>
        <v>88</v>
      </c>
      <c r="V198" s="5">
        <f>'Рейтинговая таблица организаций'!AG198</f>
        <v>88</v>
      </c>
      <c r="W198" s="5">
        <f>ROUND('Рейтинговая таблица организаций'!AL198*100/X198,0)</f>
        <v>100</v>
      </c>
      <c r="X198" s="5">
        <f>'Рейтинговая таблица организаций'!AM198</f>
        <v>352</v>
      </c>
      <c r="Y198" s="5">
        <f>ROUND('Рейтинговая таблица организаций'!AN198*100/Z198,0)</f>
        <v>100</v>
      </c>
      <c r="Z198" s="5">
        <f>'Рейтинговая таблица организаций'!AO198</f>
        <v>352</v>
      </c>
      <c r="AA198" s="5">
        <f>ROUND('Рейтинговая таблица организаций'!AP198*100/AB198,0)</f>
        <v>100</v>
      </c>
      <c r="AB198" s="5">
        <f>'Рейтинговая таблица организаций'!AQ198</f>
        <v>352</v>
      </c>
      <c r="AC198" s="5">
        <f>ROUND('Рейтинговая таблица организаций'!AV198*100/AD198,0)</f>
        <v>100</v>
      </c>
      <c r="AD198" s="5">
        <f>'Рейтинговая таблица организаций'!AW198</f>
        <v>352</v>
      </c>
      <c r="AE198" s="5">
        <f>ROUND('Рейтинговая таблица организаций'!AX198*100/AF198,0)</f>
        <v>100</v>
      </c>
      <c r="AF198" s="5">
        <f>'Рейтинговая таблица организаций'!AY198</f>
        <v>352</v>
      </c>
      <c r="AG198" s="5">
        <f>ROUND('Рейтинговая таблица организаций'!AZ198*100/AH198,0)</f>
        <v>100</v>
      </c>
      <c r="AH198" s="5">
        <f>'Рейтинговая таблица организаций'!BA198</f>
        <v>352</v>
      </c>
    </row>
    <row r="199" spans="1:34">
      <c r="A199" s="16">
        <f>'Рейтинговая таблица организаций'!A199</f>
        <v>196</v>
      </c>
      <c r="B199" s="16" t="str">
        <f>'бланки '!C201</f>
        <v>Муниципальное бюджетное общеобразовательное учреждение "Парабельская гимназия"</v>
      </c>
      <c r="C199" s="4">
        <f>'бланки '!E201+'бланки '!F201</f>
        <v>855</v>
      </c>
      <c r="D199" s="16">
        <f>'Рейтинговая таблица организаций'!C199</f>
        <v>342</v>
      </c>
      <c r="E199" s="8">
        <f t="shared" si="3"/>
        <v>0.4</v>
      </c>
      <c r="F199" s="24">
        <f>анкеты!I197</f>
        <v>86</v>
      </c>
      <c r="G199" s="5">
        <f>ROUND('Рейтинговая таблица организаций'!D199*100/H199,0)</f>
        <v>100</v>
      </c>
      <c r="H199" s="5">
        <f>'Рейтинговая таблица организаций'!E199</f>
        <v>14</v>
      </c>
      <c r="I199" s="5">
        <f>ROUND('Рейтинговая таблица организаций'!F199*100/J199,0)</f>
        <v>100</v>
      </c>
      <c r="J199" s="5">
        <f>'Рейтинговая таблица организаций'!G199</f>
        <v>60</v>
      </c>
      <c r="K199" s="5">
        <f>'Рейтинговая таблица организаций'!H199</f>
        <v>4</v>
      </c>
      <c r="L199" s="5">
        <f>ROUND('Рейтинговая таблица организаций'!I199*100/M199,0)</f>
        <v>100</v>
      </c>
      <c r="M199" s="5">
        <f>'Рейтинговая таблица организаций'!J199</f>
        <v>342</v>
      </c>
      <c r="N199" s="5">
        <f>ROUND('Рейтинговая таблица организаций'!K199*100/O199,0)</f>
        <v>100</v>
      </c>
      <c r="O199" s="5">
        <f>'Рейтинговая таблица организаций'!L199</f>
        <v>342</v>
      </c>
      <c r="P199" s="5">
        <f>'Рейтинговая таблица организаций'!U199</f>
        <v>5</v>
      </c>
      <c r="Q199" s="5">
        <f>'Рейтинговая таблица организаций'!X199</f>
        <v>342</v>
      </c>
      <c r="R199" s="5">
        <f>'Рейтинговая таблица организаций'!Y199</f>
        <v>342</v>
      </c>
      <c r="S199" s="5">
        <f>'Рейтинговая таблица организаций'!AD199</f>
        <v>2</v>
      </c>
      <c r="T199" s="5">
        <f>'Рейтинговая таблица организаций'!AE199</f>
        <v>3</v>
      </c>
      <c r="U199" s="5">
        <f>'Рейтинговая таблица организаций'!AF199</f>
        <v>86</v>
      </c>
      <c r="V199" s="5">
        <f>'Рейтинговая таблица организаций'!AG199</f>
        <v>86</v>
      </c>
      <c r="W199" s="5">
        <f>ROUND('Рейтинговая таблица организаций'!AL199*100/X199,0)</f>
        <v>100</v>
      </c>
      <c r="X199" s="5">
        <f>'Рейтинговая таблица организаций'!AM199</f>
        <v>342</v>
      </c>
      <c r="Y199" s="5">
        <f>ROUND('Рейтинговая таблица организаций'!AN199*100/Z199,0)</f>
        <v>100</v>
      </c>
      <c r="Z199" s="5">
        <f>'Рейтинговая таблица организаций'!AO199</f>
        <v>342</v>
      </c>
      <c r="AA199" s="5">
        <f>ROUND('Рейтинговая таблица организаций'!AP199*100/AB199,0)</f>
        <v>100</v>
      </c>
      <c r="AB199" s="5">
        <f>'Рейтинговая таблица организаций'!AQ199</f>
        <v>342</v>
      </c>
      <c r="AC199" s="5">
        <f>ROUND('Рейтинговая таблица организаций'!AV199*100/AD199,0)</f>
        <v>100</v>
      </c>
      <c r="AD199" s="5">
        <f>'Рейтинговая таблица организаций'!AW199</f>
        <v>342</v>
      </c>
      <c r="AE199" s="5">
        <f>ROUND('Рейтинговая таблица организаций'!AX199*100/AF199,0)</f>
        <v>100</v>
      </c>
      <c r="AF199" s="5">
        <f>'Рейтинговая таблица организаций'!AY199</f>
        <v>342</v>
      </c>
      <c r="AG199" s="5">
        <f>ROUND('Рейтинговая таблица организаций'!AZ199*100/AH199,0)</f>
        <v>100</v>
      </c>
      <c r="AH199" s="5">
        <f>'Рейтинговая таблица организаций'!BA199</f>
        <v>342</v>
      </c>
    </row>
    <row r="200" spans="1:34">
      <c r="A200" s="16">
        <f>'Рейтинговая таблица организаций'!A200</f>
        <v>197</v>
      </c>
      <c r="B200" s="16" t="str">
        <f>'бланки '!C202</f>
        <v>Муниципальное казённое общеобразовательное учреждение "Заводская средняя школа"</v>
      </c>
      <c r="C200" s="4">
        <f>'бланки '!E202+'бланки '!F202</f>
        <v>155</v>
      </c>
      <c r="D200" s="16">
        <f>'Рейтинговая таблица организаций'!C200</f>
        <v>62</v>
      </c>
      <c r="E200" s="8">
        <f t="shared" si="3"/>
        <v>0.4</v>
      </c>
      <c r="F200" s="24">
        <f>анкеты!I198</f>
        <v>16</v>
      </c>
      <c r="G200" s="5">
        <f>ROUND('Рейтинговая таблица организаций'!D200*100/H200,0)</f>
        <v>100</v>
      </c>
      <c r="H200" s="5">
        <f>'Рейтинговая таблица организаций'!E200</f>
        <v>14</v>
      </c>
      <c r="I200" s="5">
        <f>ROUND('Рейтинговая таблица организаций'!F200*100/J200,0)</f>
        <v>100</v>
      </c>
      <c r="J200" s="5">
        <f>'Рейтинговая таблица организаций'!G200</f>
        <v>60</v>
      </c>
      <c r="K200" s="5">
        <f>'Рейтинговая таблица организаций'!H200</f>
        <v>4</v>
      </c>
      <c r="L200" s="5">
        <f>ROUND('Рейтинговая таблица организаций'!I200*100/M200,0)</f>
        <v>100</v>
      </c>
      <c r="M200" s="5">
        <f>'Рейтинговая таблица организаций'!J200</f>
        <v>62</v>
      </c>
      <c r="N200" s="5">
        <f>ROUND('Рейтинговая таблица организаций'!K200*100/O200,0)</f>
        <v>100</v>
      </c>
      <c r="O200" s="5">
        <f>'Рейтинговая таблица организаций'!L200</f>
        <v>62</v>
      </c>
      <c r="P200" s="5">
        <f>'Рейтинговая таблица организаций'!U200</f>
        <v>5</v>
      </c>
      <c r="Q200" s="5">
        <f>'Рейтинговая таблица организаций'!X200</f>
        <v>62</v>
      </c>
      <c r="R200" s="5">
        <f>'Рейтинговая таблица организаций'!Y200</f>
        <v>62</v>
      </c>
      <c r="S200" s="5">
        <f>'Рейтинговая таблица организаций'!AD200</f>
        <v>0</v>
      </c>
      <c r="T200" s="5">
        <f>'Рейтинговая таблица организаций'!AE200</f>
        <v>4</v>
      </c>
      <c r="U200" s="5">
        <f>'Рейтинговая таблица организаций'!AF200</f>
        <v>16</v>
      </c>
      <c r="V200" s="5">
        <f>'Рейтинговая таблица организаций'!AG200</f>
        <v>16</v>
      </c>
      <c r="W200" s="5">
        <f>ROUND('Рейтинговая таблица организаций'!AL200*100/X200,0)</f>
        <v>100</v>
      </c>
      <c r="X200" s="5">
        <f>'Рейтинговая таблица организаций'!AM200</f>
        <v>62</v>
      </c>
      <c r="Y200" s="5">
        <f>ROUND('Рейтинговая таблица организаций'!AN200*100/Z200,0)</f>
        <v>100</v>
      </c>
      <c r="Z200" s="5">
        <f>'Рейтинговая таблица организаций'!AO200</f>
        <v>62</v>
      </c>
      <c r="AA200" s="5">
        <f>ROUND('Рейтинговая таблица организаций'!AP200*100/AB200,0)</f>
        <v>100</v>
      </c>
      <c r="AB200" s="5">
        <f>'Рейтинговая таблица организаций'!AQ200</f>
        <v>62</v>
      </c>
      <c r="AC200" s="5">
        <f>ROUND('Рейтинговая таблица организаций'!AV200*100/AD200,0)</f>
        <v>100</v>
      </c>
      <c r="AD200" s="5">
        <f>'Рейтинговая таблица организаций'!AW200</f>
        <v>62</v>
      </c>
      <c r="AE200" s="5">
        <f>ROUND('Рейтинговая таблица организаций'!AX200*100/AF200,0)</f>
        <v>100</v>
      </c>
      <c r="AF200" s="5">
        <f>'Рейтинговая таблица организаций'!AY200</f>
        <v>62</v>
      </c>
      <c r="AG200" s="5">
        <f>ROUND('Рейтинговая таблица организаций'!AZ200*100/AH200,0)</f>
        <v>100</v>
      </c>
      <c r="AH200" s="5">
        <f>'Рейтинговая таблица организаций'!BA200</f>
        <v>62</v>
      </c>
    </row>
    <row r="201" spans="1:34">
      <c r="A201" s="16">
        <f>'Рейтинговая таблица организаций'!A201</f>
        <v>198</v>
      </c>
      <c r="B201" s="16" t="str">
        <f>'бланки '!C203</f>
        <v>Муниципальное бюджетное общеобразовательное учреждение "Нарымская средняя школа"</v>
      </c>
      <c r="C201" s="4">
        <f>'бланки '!E203+'бланки '!F203</f>
        <v>132</v>
      </c>
      <c r="D201" s="16">
        <f>'Рейтинговая таблица организаций'!C201</f>
        <v>53</v>
      </c>
      <c r="E201" s="8">
        <f t="shared" si="3"/>
        <v>0.40151515151515149</v>
      </c>
      <c r="F201" s="24">
        <f>анкеты!I199</f>
        <v>14</v>
      </c>
      <c r="G201" s="5">
        <f>ROUND('Рейтинговая таблица организаций'!D201*100/H201,0)</f>
        <v>100</v>
      </c>
      <c r="H201" s="5">
        <f>'Рейтинговая таблица организаций'!E201</f>
        <v>14</v>
      </c>
      <c r="I201" s="5">
        <f>ROUND('Рейтинговая таблица организаций'!F201*100/J201,0)</f>
        <v>100</v>
      </c>
      <c r="J201" s="5">
        <f>'Рейтинговая таблица организаций'!G201</f>
        <v>60</v>
      </c>
      <c r="K201" s="5">
        <f>'Рейтинговая таблица организаций'!H201</f>
        <v>4</v>
      </c>
      <c r="L201" s="5">
        <f>ROUND('Рейтинговая таблица организаций'!I201*100/M201,0)</f>
        <v>100</v>
      </c>
      <c r="M201" s="5">
        <f>'Рейтинговая таблица организаций'!J201</f>
        <v>53</v>
      </c>
      <c r="N201" s="5">
        <f>ROUND('Рейтинговая таблица организаций'!K201*100/O201,0)</f>
        <v>100</v>
      </c>
      <c r="O201" s="5">
        <f>'Рейтинговая таблица организаций'!L201</f>
        <v>53</v>
      </c>
      <c r="P201" s="5">
        <f>'Рейтинговая таблица организаций'!U201</f>
        <v>5</v>
      </c>
      <c r="Q201" s="5">
        <f>'Рейтинговая таблица организаций'!X201</f>
        <v>53</v>
      </c>
      <c r="R201" s="5">
        <f>'Рейтинговая таблица организаций'!Y201</f>
        <v>53</v>
      </c>
      <c r="S201" s="5">
        <f>'Рейтинговая таблица организаций'!AD201</f>
        <v>1</v>
      </c>
      <c r="T201" s="5">
        <f>'Рейтинговая таблица организаций'!AE201</f>
        <v>3</v>
      </c>
      <c r="U201" s="5">
        <f>'Рейтинговая таблица организаций'!AF201</f>
        <v>14</v>
      </c>
      <c r="V201" s="5">
        <f>'Рейтинговая таблица организаций'!AG201</f>
        <v>14</v>
      </c>
      <c r="W201" s="5">
        <f>ROUND('Рейтинговая таблица организаций'!AL201*100/X201,0)</f>
        <v>100</v>
      </c>
      <c r="X201" s="5">
        <f>'Рейтинговая таблица организаций'!AM201</f>
        <v>53</v>
      </c>
      <c r="Y201" s="5">
        <f>ROUND('Рейтинговая таблица организаций'!AN201*100/Z201,0)</f>
        <v>100</v>
      </c>
      <c r="Z201" s="5">
        <f>'Рейтинговая таблица организаций'!AO201</f>
        <v>53</v>
      </c>
      <c r="AA201" s="5">
        <f>ROUND('Рейтинговая таблица организаций'!AP201*100/AB201,0)</f>
        <v>100</v>
      </c>
      <c r="AB201" s="5">
        <f>'Рейтинговая таблица организаций'!AQ201</f>
        <v>53</v>
      </c>
      <c r="AC201" s="5">
        <f>ROUND('Рейтинговая таблица организаций'!AV201*100/AD201,0)</f>
        <v>100</v>
      </c>
      <c r="AD201" s="5">
        <f>'Рейтинговая таблица организаций'!AW201</f>
        <v>53</v>
      </c>
      <c r="AE201" s="5">
        <f>ROUND('Рейтинговая таблица организаций'!AX201*100/AF201,0)</f>
        <v>100</v>
      </c>
      <c r="AF201" s="5">
        <f>'Рейтинговая таблица организаций'!AY201</f>
        <v>53</v>
      </c>
      <c r="AG201" s="5">
        <f>ROUND('Рейтинговая таблица организаций'!AZ201*100/AH201,0)</f>
        <v>100</v>
      </c>
      <c r="AH201" s="5">
        <f>'Рейтинговая таблица организаций'!BA201</f>
        <v>53</v>
      </c>
    </row>
    <row r="202" spans="1:34">
      <c r="A202" s="16">
        <f>'Рейтинговая таблица организаций'!A202</f>
        <v>199</v>
      </c>
      <c r="B202" s="16" t="str">
        <f>'бланки '!C204</f>
        <v>Муниципальное казённое общеобразовательное учреждение "Нельмачевская основная школа"</v>
      </c>
      <c r="C202" s="4">
        <f>'бланки '!E204+'бланки '!F204</f>
        <v>17</v>
      </c>
      <c r="D202" s="16">
        <f>'Рейтинговая таблица организаций'!C202</f>
        <v>7</v>
      </c>
      <c r="E202" s="8">
        <f t="shared" si="3"/>
        <v>0.41176470588235292</v>
      </c>
      <c r="F202" s="24">
        <f>анкеты!I200</f>
        <v>2</v>
      </c>
      <c r="G202" s="5">
        <f>ROUND('Рейтинговая таблица организаций'!D202*100/H202,0)</f>
        <v>100</v>
      </c>
      <c r="H202" s="5">
        <f>'Рейтинговая таблица организаций'!E202</f>
        <v>14</v>
      </c>
      <c r="I202" s="5">
        <f>ROUND('Рейтинговая таблица организаций'!F202*100/J202,0)</f>
        <v>100</v>
      </c>
      <c r="J202" s="5">
        <f>'Рейтинговая таблица организаций'!G202</f>
        <v>60</v>
      </c>
      <c r="K202" s="5">
        <f>'Рейтинговая таблица организаций'!H202</f>
        <v>4</v>
      </c>
      <c r="L202" s="5">
        <f>ROUND('Рейтинговая таблица организаций'!I202*100/M202,0)</f>
        <v>100</v>
      </c>
      <c r="M202" s="5">
        <f>'Рейтинговая таблица организаций'!J202</f>
        <v>7</v>
      </c>
      <c r="N202" s="5">
        <f>ROUND('Рейтинговая таблица организаций'!K202*100/O202,0)</f>
        <v>100</v>
      </c>
      <c r="O202" s="5">
        <f>'Рейтинговая таблица организаций'!L202</f>
        <v>7</v>
      </c>
      <c r="P202" s="5">
        <f>'Рейтинговая таблица организаций'!U202</f>
        <v>5</v>
      </c>
      <c r="Q202" s="5">
        <f>'Рейтинговая таблица организаций'!X202</f>
        <v>7</v>
      </c>
      <c r="R202" s="5">
        <f>'Рейтинговая таблица организаций'!Y202</f>
        <v>7</v>
      </c>
      <c r="S202" s="5">
        <f>'Рейтинговая таблица организаций'!AD202</f>
        <v>2</v>
      </c>
      <c r="T202" s="5">
        <f>'Рейтинговая таблица организаций'!AE202</f>
        <v>3</v>
      </c>
      <c r="U202" s="5">
        <f>'Рейтинговая таблица организаций'!AF202</f>
        <v>2</v>
      </c>
      <c r="V202" s="5">
        <f>'Рейтинговая таблица организаций'!AG202</f>
        <v>2</v>
      </c>
      <c r="W202" s="5">
        <f>ROUND('Рейтинговая таблица организаций'!AL202*100/X202,0)</f>
        <v>100</v>
      </c>
      <c r="X202" s="5">
        <f>'Рейтинговая таблица организаций'!AM202</f>
        <v>7</v>
      </c>
      <c r="Y202" s="5">
        <f>ROUND('Рейтинговая таблица организаций'!AN202*100/Z202,0)</f>
        <v>100</v>
      </c>
      <c r="Z202" s="5">
        <f>'Рейтинговая таблица организаций'!AO202</f>
        <v>7</v>
      </c>
      <c r="AA202" s="5">
        <f>ROUND('Рейтинговая таблица организаций'!AP202*100/AB202,0)</f>
        <v>100</v>
      </c>
      <c r="AB202" s="5">
        <f>'Рейтинговая таблица организаций'!AQ202</f>
        <v>7</v>
      </c>
      <c r="AC202" s="5">
        <f>ROUND('Рейтинговая таблица организаций'!AV202*100/AD202,0)</f>
        <v>100</v>
      </c>
      <c r="AD202" s="5">
        <f>'Рейтинговая таблица организаций'!AW202</f>
        <v>7</v>
      </c>
      <c r="AE202" s="5">
        <f>ROUND('Рейтинговая таблица организаций'!AX202*100/AF202,0)</f>
        <v>100</v>
      </c>
      <c r="AF202" s="5">
        <f>'Рейтинговая таблица организаций'!AY202</f>
        <v>7</v>
      </c>
      <c r="AG202" s="5">
        <f>ROUND('Рейтинговая таблица организаций'!AZ202*100/AH202,0)</f>
        <v>100</v>
      </c>
      <c r="AH202" s="5">
        <f>'Рейтинговая таблица организаций'!BA202</f>
        <v>7</v>
      </c>
    </row>
    <row r="203" spans="1:34">
      <c r="A203" s="16">
        <f>'Рейтинговая таблица организаций'!A203</f>
        <v>200</v>
      </c>
      <c r="B203" s="16" t="str">
        <f>'бланки '!C205</f>
        <v>Муниципальное бюджетное общеобразовательное учреждение "Старицинская средняя школа"</v>
      </c>
      <c r="C203" s="4">
        <f>'бланки '!E205+'бланки '!F205</f>
        <v>40</v>
      </c>
      <c r="D203" s="16">
        <f>'Рейтинговая таблица организаций'!C203</f>
        <v>16</v>
      </c>
      <c r="E203" s="8">
        <f t="shared" si="3"/>
        <v>0.4</v>
      </c>
      <c r="F203" s="24">
        <f>анкеты!I201</f>
        <v>4</v>
      </c>
      <c r="G203" s="5">
        <f>ROUND('Рейтинговая таблица организаций'!D203*100/H203,0)</f>
        <v>100</v>
      </c>
      <c r="H203" s="5">
        <f>'Рейтинговая таблица организаций'!E203</f>
        <v>14</v>
      </c>
      <c r="I203" s="5">
        <f>ROUND('Рейтинговая таблица организаций'!F203*100/J203,0)</f>
        <v>100</v>
      </c>
      <c r="J203" s="5">
        <f>'Рейтинговая таблица организаций'!G203</f>
        <v>60</v>
      </c>
      <c r="K203" s="5">
        <f>'Рейтинговая таблица организаций'!H203</f>
        <v>4</v>
      </c>
      <c r="L203" s="5">
        <f>ROUND('Рейтинговая таблица организаций'!I203*100/M203,0)</f>
        <v>100</v>
      </c>
      <c r="M203" s="5">
        <f>'Рейтинговая таблица организаций'!J203</f>
        <v>16</v>
      </c>
      <c r="N203" s="5">
        <f>ROUND('Рейтинговая таблица организаций'!K203*100/O203,0)</f>
        <v>100</v>
      </c>
      <c r="O203" s="5">
        <f>'Рейтинговая таблица организаций'!L203</f>
        <v>16</v>
      </c>
      <c r="P203" s="5">
        <f>'Рейтинговая таблица организаций'!U203</f>
        <v>5</v>
      </c>
      <c r="Q203" s="5">
        <f>'Рейтинговая таблица организаций'!X203</f>
        <v>16</v>
      </c>
      <c r="R203" s="5">
        <f>'Рейтинговая таблица организаций'!Y203</f>
        <v>16</v>
      </c>
      <c r="S203" s="5">
        <f>'Рейтинговая таблица организаций'!AD203</f>
        <v>1</v>
      </c>
      <c r="T203" s="5">
        <f>'Рейтинговая таблица организаций'!AE203</f>
        <v>3</v>
      </c>
      <c r="U203" s="5">
        <f>'Рейтинговая таблица организаций'!AF203</f>
        <v>4</v>
      </c>
      <c r="V203" s="5">
        <f>'Рейтинговая таблица организаций'!AG203</f>
        <v>4</v>
      </c>
      <c r="W203" s="5">
        <f>ROUND('Рейтинговая таблица организаций'!AL203*100/X203,0)</f>
        <v>100</v>
      </c>
      <c r="X203" s="5">
        <f>'Рейтинговая таблица организаций'!AM203</f>
        <v>16</v>
      </c>
      <c r="Y203" s="5">
        <f>ROUND('Рейтинговая таблица организаций'!AN203*100/Z203,0)</f>
        <v>100</v>
      </c>
      <c r="Z203" s="5">
        <f>'Рейтинговая таблица организаций'!AO203</f>
        <v>16</v>
      </c>
      <c r="AA203" s="5">
        <f>ROUND('Рейтинговая таблица организаций'!AP203*100/AB203,0)</f>
        <v>100</v>
      </c>
      <c r="AB203" s="5">
        <f>'Рейтинговая таблица организаций'!AQ203</f>
        <v>16</v>
      </c>
      <c r="AC203" s="5">
        <f>ROUND('Рейтинговая таблица организаций'!AV203*100/AD203,0)</f>
        <v>100</v>
      </c>
      <c r="AD203" s="5">
        <f>'Рейтинговая таблица организаций'!AW203</f>
        <v>16</v>
      </c>
      <c r="AE203" s="5">
        <f>ROUND('Рейтинговая таблица организаций'!AX203*100/AF203,0)</f>
        <v>100</v>
      </c>
      <c r="AF203" s="5">
        <f>'Рейтинговая таблица организаций'!AY203</f>
        <v>16</v>
      </c>
      <c r="AG203" s="5">
        <f>ROUND('Рейтинговая таблица организаций'!AZ203*100/AH203,0)</f>
        <v>100</v>
      </c>
      <c r="AH203" s="5">
        <f>'Рейтинговая таблица организаций'!BA203</f>
        <v>16</v>
      </c>
    </row>
    <row r="204" spans="1:34">
      <c r="A204" s="16">
        <f>'Рейтинговая таблица организаций'!A204</f>
        <v>201</v>
      </c>
      <c r="B204" s="16" t="str">
        <f>'бланки '!C206</f>
        <v>Муниципальное автономное общеобразовательное учреждение Сергеевская средняя общеобразовательная школа Первомайского района</v>
      </c>
      <c r="C204" s="4">
        <f>'бланки '!E206+'бланки '!F206</f>
        <v>142</v>
      </c>
      <c r="D204" s="16">
        <f>'Рейтинговая таблица организаций'!C204</f>
        <v>57</v>
      </c>
      <c r="E204" s="8">
        <f t="shared" si="3"/>
        <v>0.40140845070422537</v>
      </c>
      <c r="F204" s="24">
        <f>анкеты!I202</f>
        <v>15</v>
      </c>
      <c r="G204" s="5">
        <f>ROUND('Рейтинговая таблица организаций'!D204*100/H204,0)</f>
        <v>100</v>
      </c>
      <c r="H204" s="5">
        <f>'Рейтинговая таблица организаций'!E204</f>
        <v>14</v>
      </c>
      <c r="I204" s="5">
        <f>ROUND('Рейтинговая таблица организаций'!F204*100/J204,0)</f>
        <v>100</v>
      </c>
      <c r="J204" s="5">
        <f>'Рейтинговая таблица организаций'!G204</f>
        <v>60</v>
      </c>
      <c r="K204" s="5">
        <f>'Рейтинговая таблица организаций'!H204</f>
        <v>4</v>
      </c>
      <c r="L204" s="5">
        <f>ROUND('Рейтинговая таблица организаций'!I204*100/M204,0)</f>
        <v>100</v>
      </c>
      <c r="M204" s="5">
        <f>'Рейтинговая таблица организаций'!J204</f>
        <v>57</v>
      </c>
      <c r="N204" s="5">
        <f>ROUND('Рейтинговая таблица организаций'!K204*100/O204,0)</f>
        <v>100</v>
      </c>
      <c r="O204" s="5">
        <f>'Рейтинговая таблица организаций'!L204</f>
        <v>57</v>
      </c>
      <c r="P204" s="5">
        <f>'Рейтинговая таблица организаций'!U204</f>
        <v>5</v>
      </c>
      <c r="Q204" s="5">
        <f>'Рейтинговая таблица организаций'!X204</f>
        <v>57</v>
      </c>
      <c r="R204" s="5">
        <f>'Рейтинговая таблица организаций'!Y204</f>
        <v>57</v>
      </c>
      <c r="S204" s="5">
        <f>'Рейтинговая таблица организаций'!AD204</f>
        <v>2</v>
      </c>
      <c r="T204" s="5">
        <f>'Рейтинговая таблица организаций'!AE204</f>
        <v>3</v>
      </c>
      <c r="U204" s="5">
        <f>'Рейтинговая таблица организаций'!AF204</f>
        <v>15</v>
      </c>
      <c r="V204" s="5">
        <f>'Рейтинговая таблица организаций'!AG204</f>
        <v>15</v>
      </c>
      <c r="W204" s="5">
        <f>ROUND('Рейтинговая таблица организаций'!AL204*100/X204,0)</f>
        <v>100</v>
      </c>
      <c r="X204" s="5">
        <f>'Рейтинговая таблица организаций'!AM204</f>
        <v>57</v>
      </c>
      <c r="Y204" s="5">
        <f>ROUND('Рейтинговая таблица организаций'!AN204*100/Z204,0)</f>
        <v>100</v>
      </c>
      <c r="Z204" s="5">
        <f>'Рейтинговая таблица организаций'!AO204</f>
        <v>57</v>
      </c>
      <c r="AA204" s="5">
        <f>ROUND('Рейтинговая таблица организаций'!AP204*100/AB204,0)</f>
        <v>100</v>
      </c>
      <c r="AB204" s="5">
        <f>'Рейтинговая таблица организаций'!AQ204</f>
        <v>57</v>
      </c>
      <c r="AC204" s="5">
        <f>ROUND('Рейтинговая таблица организаций'!AV204*100/AD204,0)</f>
        <v>100</v>
      </c>
      <c r="AD204" s="5">
        <f>'Рейтинговая таблица организаций'!AW204</f>
        <v>57</v>
      </c>
      <c r="AE204" s="5">
        <f>ROUND('Рейтинговая таблица организаций'!AX204*100/AF204,0)</f>
        <v>100</v>
      </c>
      <c r="AF204" s="5">
        <f>'Рейтинговая таблица организаций'!AY204</f>
        <v>57</v>
      </c>
      <c r="AG204" s="5">
        <f>ROUND('Рейтинговая таблица организаций'!AZ204*100/AH204,0)</f>
        <v>100</v>
      </c>
      <c r="AH204" s="5">
        <f>'Рейтинговая таблица организаций'!BA204</f>
        <v>57</v>
      </c>
    </row>
    <row r="205" spans="1:34">
      <c r="A205" s="16">
        <f>'Рейтинговая таблица организаций'!A205</f>
        <v>202</v>
      </c>
      <c r="B205" s="16" t="str">
        <f>'бланки '!C207</f>
        <v>Муниципальное бюджетное общеобразовательное учреждение Куяновская средняя общеобразовательная школа Первомайского района</v>
      </c>
      <c r="C205" s="4">
        <f>'бланки '!E207+'бланки '!F207</f>
        <v>154</v>
      </c>
      <c r="D205" s="16">
        <f>'Рейтинговая таблица организаций'!C205</f>
        <v>62</v>
      </c>
      <c r="E205" s="8">
        <f t="shared" si="3"/>
        <v>0.40259740259740262</v>
      </c>
      <c r="F205" s="24">
        <f>анкеты!I203</f>
        <v>16</v>
      </c>
      <c r="G205" s="5">
        <f>ROUND('Рейтинговая таблица организаций'!D205*100/H205,0)</f>
        <v>100</v>
      </c>
      <c r="H205" s="5">
        <f>'Рейтинговая таблица организаций'!E205</f>
        <v>14</v>
      </c>
      <c r="I205" s="5">
        <f>ROUND('Рейтинговая таблица организаций'!F205*100/J205,0)</f>
        <v>100</v>
      </c>
      <c r="J205" s="5">
        <f>'Рейтинговая таблица организаций'!G205</f>
        <v>60</v>
      </c>
      <c r="K205" s="5">
        <f>'Рейтинговая таблица организаций'!H205</f>
        <v>4</v>
      </c>
      <c r="L205" s="5">
        <f>ROUND('Рейтинговая таблица организаций'!I205*100/M205,0)</f>
        <v>100</v>
      </c>
      <c r="M205" s="5">
        <f>'Рейтинговая таблица организаций'!J205</f>
        <v>62</v>
      </c>
      <c r="N205" s="5">
        <f>ROUND('Рейтинговая таблица организаций'!K205*100/O205,0)</f>
        <v>100</v>
      </c>
      <c r="O205" s="5">
        <f>'Рейтинговая таблица организаций'!L205</f>
        <v>62</v>
      </c>
      <c r="P205" s="5">
        <f>'Рейтинговая таблица организаций'!U205</f>
        <v>5</v>
      </c>
      <c r="Q205" s="5">
        <f>'Рейтинговая таблица организаций'!X205</f>
        <v>62</v>
      </c>
      <c r="R205" s="5">
        <f>'Рейтинговая таблица организаций'!Y205</f>
        <v>62</v>
      </c>
      <c r="S205" s="5">
        <f>'Рейтинговая таблица организаций'!AD205</f>
        <v>3</v>
      </c>
      <c r="T205" s="5">
        <f>'Рейтинговая таблица организаций'!AE205</f>
        <v>4</v>
      </c>
      <c r="U205" s="5">
        <f>'Рейтинговая таблица организаций'!AF205</f>
        <v>16</v>
      </c>
      <c r="V205" s="5">
        <f>'Рейтинговая таблица организаций'!AG205</f>
        <v>16</v>
      </c>
      <c r="W205" s="5">
        <f>ROUND('Рейтинговая таблица организаций'!AL205*100/X205,0)</f>
        <v>100</v>
      </c>
      <c r="X205" s="5">
        <f>'Рейтинговая таблица организаций'!AM205</f>
        <v>62</v>
      </c>
      <c r="Y205" s="5">
        <f>ROUND('Рейтинговая таблица организаций'!AN205*100/Z205,0)</f>
        <v>100</v>
      </c>
      <c r="Z205" s="5">
        <f>'Рейтинговая таблица организаций'!AO205</f>
        <v>62</v>
      </c>
      <c r="AA205" s="5">
        <f>ROUND('Рейтинговая таблица организаций'!AP205*100/AB205,0)</f>
        <v>100</v>
      </c>
      <c r="AB205" s="5">
        <f>'Рейтинговая таблица организаций'!AQ205</f>
        <v>62</v>
      </c>
      <c r="AC205" s="5">
        <f>ROUND('Рейтинговая таблица организаций'!AV205*100/AD205,0)</f>
        <v>100</v>
      </c>
      <c r="AD205" s="5">
        <f>'Рейтинговая таблица организаций'!AW205</f>
        <v>62</v>
      </c>
      <c r="AE205" s="5">
        <f>ROUND('Рейтинговая таблица организаций'!AX205*100/AF205,0)</f>
        <v>100</v>
      </c>
      <c r="AF205" s="5">
        <f>'Рейтинговая таблица организаций'!AY205</f>
        <v>62</v>
      </c>
      <c r="AG205" s="5">
        <f>ROUND('Рейтинговая таблица организаций'!AZ205*100/AH205,0)</f>
        <v>100</v>
      </c>
      <c r="AH205" s="5">
        <f>'Рейтинговая таблица организаций'!BA205</f>
        <v>62</v>
      </c>
    </row>
    <row r="206" spans="1:34">
      <c r="A206" s="16">
        <f>'Рейтинговая таблица организаций'!A206</f>
        <v>203</v>
      </c>
      <c r="B206" s="16" t="str">
        <f>'бланки '!C208</f>
        <v>Муниципальное автономное общеобразовательное учреждение Туендатская основная общеобразовательная школа Первомайского района</v>
      </c>
      <c r="C206" s="4">
        <f>'бланки '!E208+'бланки '!F208</f>
        <v>83</v>
      </c>
      <c r="D206" s="16">
        <f>'Рейтинговая таблица организаций'!C206</f>
        <v>34</v>
      </c>
      <c r="E206" s="8">
        <f t="shared" si="3"/>
        <v>0.40963855421686746</v>
      </c>
      <c r="F206" s="24">
        <f>анкеты!I204</f>
        <v>9</v>
      </c>
      <c r="G206" s="5">
        <f>ROUND('Рейтинговая таблица организаций'!D206*100/H206,0)</f>
        <v>100</v>
      </c>
      <c r="H206" s="5">
        <f>'Рейтинговая таблица организаций'!E206</f>
        <v>14</v>
      </c>
      <c r="I206" s="5">
        <f>ROUND('Рейтинговая таблица организаций'!F206*100/J206,0)</f>
        <v>100</v>
      </c>
      <c r="J206" s="5">
        <f>'Рейтинговая таблица организаций'!G206</f>
        <v>60</v>
      </c>
      <c r="K206" s="5">
        <f>'Рейтинговая таблица организаций'!H206</f>
        <v>4</v>
      </c>
      <c r="L206" s="5">
        <f>ROUND('Рейтинговая таблица организаций'!I206*100/M206,0)</f>
        <v>100</v>
      </c>
      <c r="M206" s="5">
        <f>'Рейтинговая таблица организаций'!J206</f>
        <v>34</v>
      </c>
      <c r="N206" s="5">
        <f>ROUND('Рейтинговая таблица организаций'!K206*100/O206,0)</f>
        <v>100</v>
      </c>
      <c r="O206" s="5">
        <f>'Рейтинговая таблица организаций'!L206</f>
        <v>34</v>
      </c>
      <c r="P206" s="5">
        <f>'Рейтинговая таблица организаций'!U206</f>
        <v>5</v>
      </c>
      <c r="Q206" s="5">
        <f>'Рейтинговая таблица организаций'!X206</f>
        <v>34</v>
      </c>
      <c r="R206" s="5">
        <f>'Рейтинговая таблица организаций'!Y206</f>
        <v>34</v>
      </c>
      <c r="S206" s="5">
        <f>'Рейтинговая таблица организаций'!AD206</f>
        <v>1</v>
      </c>
      <c r="T206" s="5">
        <f>'Рейтинговая таблица организаций'!AE206</f>
        <v>3</v>
      </c>
      <c r="U206" s="5">
        <f>'Рейтинговая таблица организаций'!AF206</f>
        <v>9</v>
      </c>
      <c r="V206" s="5">
        <f>'Рейтинговая таблица организаций'!AG206</f>
        <v>9</v>
      </c>
      <c r="W206" s="5">
        <f>ROUND('Рейтинговая таблица организаций'!AL206*100/X206,0)</f>
        <v>100</v>
      </c>
      <c r="X206" s="5">
        <f>'Рейтинговая таблица организаций'!AM206</f>
        <v>34</v>
      </c>
      <c r="Y206" s="5">
        <f>ROUND('Рейтинговая таблица организаций'!AN206*100/Z206,0)</f>
        <v>100</v>
      </c>
      <c r="Z206" s="5">
        <f>'Рейтинговая таблица организаций'!AO206</f>
        <v>34</v>
      </c>
      <c r="AA206" s="5">
        <f>ROUND('Рейтинговая таблица организаций'!AP206*100/AB206,0)</f>
        <v>100</v>
      </c>
      <c r="AB206" s="5">
        <f>'Рейтинговая таблица организаций'!AQ206</f>
        <v>34</v>
      </c>
      <c r="AC206" s="5">
        <f>ROUND('Рейтинговая таблица организаций'!AV206*100/AD206,0)</f>
        <v>100</v>
      </c>
      <c r="AD206" s="5">
        <f>'Рейтинговая таблица организаций'!AW206</f>
        <v>34</v>
      </c>
      <c r="AE206" s="5">
        <f>ROUND('Рейтинговая таблица организаций'!AX206*100/AF206,0)</f>
        <v>100</v>
      </c>
      <c r="AF206" s="5">
        <f>'Рейтинговая таблица организаций'!AY206</f>
        <v>34</v>
      </c>
      <c r="AG206" s="5">
        <f>ROUND('Рейтинговая таблица организаций'!AZ206*100/AH206,0)</f>
        <v>100</v>
      </c>
      <c r="AH206" s="5">
        <f>'Рейтинговая таблица организаций'!BA206</f>
        <v>34</v>
      </c>
    </row>
    <row r="207" spans="1:34">
      <c r="A207" s="16">
        <f>'Рейтинговая таблица организаций'!A207</f>
        <v>204</v>
      </c>
      <c r="B207" s="16" t="str">
        <f>'бланки '!C209</f>
        <v>Муниципальное автономное общеобразовательное учреждение Улу-Юльская средняя общеобразовательная школа Первомайского район</v>
      </c>
      <c r="C207" s="4">
        <f>'бланки '!E209+'бланки '!F209</f>
        <v>208</v>
      </c>
      <c r="D207" s="16">
        <f>'Рейтинговая таблица организаций'!C207</f>
        <v>84</v>
      </c>
      <c r="E207" s="8">
        <f t="shared" si="3"/>
        <v>0.40384615384615385</v>
      </c>
      <c r="F207" s="24">
        <f>анкеты!I205</f>
        <v>21</v>
      </c>
      <c r="G207" s="5">
        <f>ROUND('Рейтинговая таблица организаций'!D207*100/H207,0)</f>
        <v>100</v>
      </c>
      <c r="H207" s="5">
        <f>'Рейтинговая таблица организаций'!E207</f>
        <v>14</v>
      </c>
      <c r="I207" s="5">
        <f>ROUND('Рейтинговая таблица организаций'!F207*100/J207,0)</f>
        <v>100</v>
      </c>
      <c r="J207" s="5">
        <f>'Рейтинговая таблица организаций'!G207</f>
        <v>60</v>
      </c>
      <c r="K207" s="5">
        <f>'Рейтинговая таблица организаций'!H207</f>
        <v>4</v>
      </c>
      <c r="L207" s="5">
        <f>ROUND('Рейтинговая таблица организаций'!I207*100/M207,0)</f>
        <v>100</v>
      </c>
      <c r="M207" s="5">
        <f>'Рейтинговая таблица организаций'!J207</f>
        <v>84</v>
      </c>
      <c r="N207" s="5">
        <f>ROUND('Рейтинговая таблица организаций'!K207*100/O207,0)</f>
        <v>100</v>
      </c>
      <c r="O207" s="5">
        <f>'Рейтинговая таблица организаций'!L207</f>
        <v>84</v>
      </c>
      <c r="P207" s="5">
        <f>'Рейтинговая таблица организаций'!U207</f>
        <v>5</v>
      </c>
      <c r="Q207" s="5">
        <f>'Рейтинговая таблица организаций'!X207</f>
        <v>84</v>
      </c>
      <c r="R207" s="5">
        <f>'Рейтинговая таблица организаций'!Y207</f>
        <v>84</v>
      </c>
      <c r="S207" s="5">
        <f>'Рейтинговая таблица организаций'!AD207</f>
        <v>1</v>
      </c>
      <c r="T207" s="5">
        <f>'Рейтинговая таблица организаций'!AE207</f>
        <v>3</v>
      </c>
      <c r="U207" s="5">
        <f>'Рейтинговая таблица организаций'!AF207</f>
        <v>21</v>
      </c>
      <c r="V207" s="5">
        <f>'Рейтинговая таблица организаций'!AG207</f>
        <v>21</v>
      </c>
      <c r="W207" s="5">
        <f>ROUND('Рейтинговая таблица организаций'!AL207*100/X207,0)</f>
        <v>100</v>
      </c>
      <c r="X207" s="5">
        <f>'Рейтинговая таблица организаций'!AM207</f>
        <v>84</v>
      </c>
      <c r="Y207" s="5">
        <f>ROUND('Рейтинговая таблица организаций'!AN207*100/Z207,0)</f>
        <v>100</v>
      </c>
      <c r="Z207" s="5">
        <f>'Рейтинговая таблица организаций'!AO207</f>
        <v>84</v>
      </c>
      <c r="AA207" s="5">
        <f>ROUND('Рейтинговая таблица организаций'!AP207*100/AB207,0)</f>
        <v>100</v>
      </c>
      <c r="AB207" s="5">
        <f>'Рейтинговая таблица организаций'!AQ207</f>
        <v>84</v>
      </c>
      <c r="AC207" s="5">
        <f>ROUND('Рейтинговая таблица организаций'!AV207*100/AD207,0)</f>
        <v>100</v>
      </c>
      <c r="AD207" s="5">
        <f>'Рейтинговая таблица организаций'!AW207</f>
        <v>84</v>
      </c>
      <c r="AE207" s="5">
        <f>ROUND('Рейтинговая таблица организаций'!AX207*100/AF207,0)</f>
        <v>100</v>
      </c>
      <c r="AF207" s="5">
        <f>'Рейтинговая таблица организаций'!AY207</f>
        <v>84</v>
      </c>
      <c r="AG207" s="5">
        <f>ROUND('Рейтинговая таблица организаций'!AZ207*100/AH207,0)</f>
        <v>100</v>
      </c>
      <c r="AH207" s="5">
        <f>'Рейтинговая таблица организаций'!BA207</f>
        <v>84</v>
      </c>
    </row>
    <row r="208" spans="1:34">
      <c r="A208" s="16">
        <f>'Рейтинговая таблица организаций'!A208</f>
        <v>205</v>
      </c>
      <c r="B208" s="16" t="str">
        <f>'бланки '!C210</f>
        <v>Муниципальное бюджетное общеобразовательное учреждение Первомайская средняя общеобразовательная школа Первомайского района</v>
      </c>
      <c r="C208" s="4">
        <f>'бланки '!E210+'бланки '!F210</f>
        <v>1265</v>
      </c>
      <c r="D208" s="16">
        <f>'Рейтинговая таблица организаций'!C208</f>
        <v>506</v>
      </c>
      <c r="E208" s="8">
        <f t="shared" si="3"/>
        <v>0.4</v>
      </c>
      <c r="F208" s="24">
        <f>анкеты!I206</f>
        <v>127</v>
      </c>
      <c r="G208" s="5">
        <f>ROUND('Рейтинговая таблица организаций'!D208*100/H208,0)</f>
        <v>100</v>
      </c>
      <c r="H208" s="5">
        <f>'Рейтинговая таблица организаций'!E208</f>
        <v>14</v>
      </c>
      <c r="I208" s="5">
        <f>ROUND('Рейтинговая таблица организаций'!F208*100/J208,0)</f>
        <v>100</v>
      </c>
      <c r="J208" s="5">
        <f>'Рейтинговая таблица организаций'!G208</f>
        <v>60</v>
      </c>
      <c r="K208" s="5">
        <f>'Рейтинговая таблица организаций'!H208</f>
        <v>4</v>
      </c>
      <c r="L208" s="5">
        <f>ROUND('Рейтинговая таблица организаций'!I208*100/M208,0)</f>
        <v>100</v>
      </c>
      <c r="M208" s="5">
        <f>'Рейтинговая таблица организаций'!J208</f>
        <v>506</v>
      </c>
      <c r="N208" s="5">
        <f>ROUND('Рейтинговая таблица организаций'!K208*100/O208,0)</f>
        <v>100</v>
      </c>
      <c r="O208" s="5">
        <f>'Рейтинговая таблица организаций'!L208</f>
        <v>506</v>
      </c>
      <c r="P208" s="5">
        <f>'Рейтинговая таблица организаций'!U208</f>
        <v>5</v>
      </c>
      <c r="Q208" s="5">
        <f>'Рейтинговая таблица организаций'!X208</f>
        <v>506</v>
      </c>
      <c r="R208" s="5">
        <f>'Рейтинговая таблица организаций'!Y208</f>
        <v>506</v>
      </c>
      <c r="S208" s="5">
        <f>'Рейтинговая таблица организаций'!AD208</f>
        <v>3</v>
      </c>
      <c r="T208" s="5">
        <f>'Рейтинговая таблица организаций'!AE208</f>
        <v>4</v>
      </c>
      <c r="U208" s="5">
        <f>'Рейтинговая таблица организаций'!AF208</f>
        <v>127</v>
      </c>
      <c r="V208" s="5">
        <f>'Рейтинговая таблица организаций'!AG208</f>
        <v>127</v>
      </c>
      <c r="W208" s="5">
        <f>ROUND('Рейтинговая таблица организаций'!AL208*100/X208,0)</f>
        <v>100</v>
      </c>
      <c r="X208" s="5">
        <f>'Рейтинговая таблица организаций'!AM208</f>
        <v>506</v>
      </c>
      <c r="Y208" s="5">
        <f>ROUND('Рейтинговая таблица организаций'!AN208*100/Z208,0)</f>
        <v>100</v>
      </c>
      <c r="Z208" s="5">
        <f>'Рейтинговая таблица организаций'!AO208</f>
        <v>506</v>
      </c>
      <c r="AA208" s="5">
        <f>ROUND('Рейтинговая таблица организаций'!AP208*100/AB208,0)</f>
        <v>100</v>
      </c>
      <c r="AB208" s="5">
        <f>'Рейтинговая таблица организаций'!AQ208</f>
        <v>506</v>
      </c>
      <c r="AC208" s="5">
        <f>ROUND('Рейтинговая таблица организаций'!AV208*100/AD208,0)</f>
        <v>100</v>
      </c>
      <c r="AD208" s="5">
        <f>'Рейтинговая таблица организаций'!AW208</f>
        <v>506</v>
      </c>
      <c r="AE208" s="5">
        <f>ROUND('Рейтинговая таблица организаций'!AX208*100/AF208,0)</f>
        <v>100</v>
      </c>
      <c r="AF208" s="5">
        <f>'Рейтинговая таблица организаций'!AY208</f>
        <v>506</v>
      </c>
      <c r="AG208" s="5">
        <f>ROUND('Рейтинговая таблица организаций'!AZ208*100/AH208,0)</f>
        <v>100</v>
      </c>
      <c r="AH208" s="5">
        <f>'Рейтинговая таблица организаций'!BA208</f>
        <v>506</v>
      </c>
    </row>
    <row r="209" spans="1:34">
      <c r="A209" s="16">
        <f>'Рейтинговая таблица организаций'!A209</f>
        <v>206</v>
      </c>
      <c r="B209" s="16" t="str">
        <f>'бланки '!C211</f>
        <v>Муниципальное бюджетное общеобразовательное учреждение Берёзовская средняя общеобразовательная школа Первомайского района</v>
      </c>
      <c r="C209" s="4">
        <f>'бланки '!E211+'бланки '!F211</f>
        <v>51</v>
      </c>
      <c r="D209" s="16">
        <f>'Рейтинговая таблица организаций'!C209</f>
        <v>21</v>
      </c>
      <c r="E209" s="8">
        <f t="shared" si="3"/>
        <v>0.41176470588235292</v>
      </c>
      <c r="F209" s="24">
        <f>анкеты!I207</f>
        <v>6</v>
      </c>
      <c r="G209" s="5">
        <f>ROUND('Рейтинговая таблица организаций'!D209*100/H209,0)</f>
        <v>100</v>
      </c>
      <c r="H209" s="5">
        <f>'Рейтинговая таблица организаций'!E209</f>
        <v>14</v>
      </c>
      <c r="I209" s="5">
        <f>ROUND('Рейтинговая таблица организаций'!F209*100/J209,0)</f>
        <v>100</v>
      </c>
      <c r="J209" s="5">
        <f>'Рейтинговая таблица организаций'!G209</f>
        <v>60</v>
      </c>
      <c r="K209" s="5">
        <f>'Рейтинговая таблица организаций'!H209</f>
        <v>4</v>
      </c>
      <c r="L209" s="5">
        <f>ROUND('Рейтинговая таблица организаций'!I209*100/M209,0)</f>
        <v>100</v>
      </c>
      <c r="M209" s="5">
        <f>'Рейтинговая таблица организаций'!J209</f>
        <v>21</v>
      </c>
      <c r="N209" s="5">
        <f>ROUND('Рейтинговая таблица организаций'!K209*100/O209,0)</f>
        <v>100</v>
      </c>
      <c r="O209" s="5">
        <f>'Рейтинговая таблица организаций'!L209</f>
        <v>21</v>
      </c>
      <c r="P209" s="5">
        <f>'Рейтинговая таблица организаций'!U209</f>
        <v>5</v>
      </c>
      <c r="Q209" s="5">
        <f>'Рейтинговая таблица организаций'!X209</f>
        <v>21</v>
      </c>
      <c r="R209" s="5">
        <f>'Рейтинговая таблица организаций'!Y209</f>
        <v>21</v>
      </c>
      <c r="S209" s="5">
        <f>'Рейтинговая таблица организаций'!AD209</f>
        <v>1</v>
      </c>
      <c r="T209" s="5">
        <f>'Рейтинговая таблица организаций'!AE209</f>
        <v>3</v>
      </c>
      <c r="U209" s="5">
        <f>'Рейтинговая таблица организаций'!AF209</f>
        <v>6</v>
      </c>
      <c r="V209" s="5">
        <f>'Рейтинговая таблица организаций'!AG209</f>
        <v>6</v>
      </c>
      <c r="W209" s="5">
        <f>ROUND('Рейтинговая таблица организаций'!AL209*100/X209,0)</f>
        <v>100</v>
      </c>
      <c r="X209" s="5">
        <f>'Рейтинговая таблица организаций'!AM209</f>
        <v>21</v>
      </c>
      <c r="Y209" s="5">
        <f>ROUND('Рейтинговая таблица организаций'!AN209*100/Z209,0)</f>
        <v>100</v>
      </c>
      <c r="Z209" s="5">
        <f>'Рейтинговая таблица организаций'!AO209</f>
        <v>21</v>
      </c>
      <c r="AA209" s="5">
        <f>ROUND('Рейтинговая таблица организаций'!AP209*100/AB209,0)</f>
        <v>100</v>
      </c>
      <c r="AB209" s="5">
        <f>'Рейтинговая таблица организаций'!AQ209</f>
        <v>21</v>
      </c>
      <c r="AC209" s="5">
        <f>ROUND('Рейтинговая таблица организаций'!AV209*100/AD209,0)</f>
        <v>100</v>
      </c>
      <c r="AD209" s="5">
        <f>'Рейтинговая таблица организаций'!AW209</f>
        <v>21</v>
      </c>
      <c r="AE209" s="5">
        <f>ROUND('Рейтинговая таблица организаций'!AX209*100/AF209,0)</f>
        <v>100</v>
      </c>
      <c r="AF209" s="5">
        <f>'Рейтинговая таблица организаций'!AY209</f>
        <v>21</v>
      </c>
      <c r="AG209" s="5">
        <f>ROUND('Рейтинговая таблица организаций'!AZ209*100/AH209,0)</f>
        <v>100</v>
      </c>
      <c r="AH209" s="5">
        <f>'Рейтинговая таблица организаций'!BA209</f>
        <v>21</v>
      </c>
    </row>
    <row r="210" spans="1:34">
      <c r="A210" s="16">
        <f>'Рейтинговая таблица организаций'!A210</f>
        <v>207</v>
      </c>
      <c r="B210" s="16" t="str">
        <f>'бланки '!C212</f>
        <v>Муниципальное бюджетное общеобразовательное учреждение основная общеобразовательная школа п. Новый Первомайского района</v>
      </c>
      <c r="C210" s="4">
        <f>'бланки '!E212+'бланки '!F212</f>
        <v>118</v>
      </c>
      <c r="D210" s="16">
        <f>'Рейтинговая таблица организаций'!C210</f>
        <v>48</v>
      </c>
      <c r="E210" s="8">
        <f t="shared" si="3"/>
        <v>0.40677966101694918</v>
      </c>
      <c r="F210" s="24">
        <f>анкеты!I208</f>
        <v>12</v>
      </c>
      <c r="G210" s="5">
        <f>ROUND('Рейтинговая таблица организаций'!D210*100/H210,0)</f>
        <v>100</v>
      </c>
      <c r="H210" s="5">
        <f>'Рейтинговая таблица организаций'!E210</f>
        <v>14</v>
      </c>
      <c r="I210" s="5">
        <f>ROUND('Рейтинговая таблица организаций'!F210*100/J210,0)</f>
        <v>100</v>
      </c>
      <c r="J210" s="5">
        <f>'Рейтинговая таблица организаций'!G210</f>
        <v>60</v>
      </c>
      <c r="K210" s="5">
        <f>'Рейтинговая таблица организаций'!H210</f>
        <v>4</v>
      </c>
      <c r="L210" s="5">
        <f>ROUND('Рейтинговая таблица организаций'!I210*100/M210,0)</f>
        <v>100</v>
      </c>
      <c r="M210" s="5">
        <f>'Рейтинговая таблица организаций'!J210</f>
        <v>48</v>
      </c>
      <c r="N210" s="5">
        <f>ROUND('Рейтинговая таблица организаций'!K210*100/O210,0)</f>
        <v>100</v>
      </c>
      <c r="O210" s="5">
        <f>'Рейтинговая таблица организаций'!L210</f>
        <v>48</v>
      </c>
      <c r="P210" s="5">
        <f>'Рейтинговая таблица организаций'!U210</f>
        <v>5</v>
      </c>
      <c r="Q210" s="5">
        <f>'Рейтинговая таблица организаций'!X210</f>
        <v>48</v>
      </c>
      <c r="R210" s="5">
        <f>'Рейтинговая таблица организаций'!Y210</f>
        <v>48</v>
      </c>
      <c r="S210" s="5">
        <f>'Рейтинговая таблица организаций'!AD210</f>
        <v>1</v>
      </c>
      <c r="T210" s="5">
        <f>'Рейтинговая таблица организаций'!AE210</f>
        <v>3</v>
      </c>
      <c r="U210" s="5">
        <f>'Рейтинговая таблица организаций'!AF210</f>
        <v>12</v>
      </c>
      <c r="V210" s="5">
        <f>'Рейтинговая таблица организаций'!AG210</f>
        <v>12</v>
      </c>
      <c r="W210" s="5">
        <f>ROUND('Рейтинговая таблица организаций'!AL210*100/X210,0)</f>
        <v>100</v>
      </c>
      <c r="X210" s="5">
        <f>'Рейтинговая таблица организаций'!AM210</f>
        <v>48</v>
      </c>
      <c r="Y210" s="5">
        <f>ROUND('Рейтинговая таблица организаций'!AN210*100/Z210,0)</f>
        <v>100</v>
      </c>
      <c r="Z210" s="5">
        <f>'Рейтинговая таблица организаций'!AO210</f>
        <v>48</v>
      </c>
      <c r="AA210" s="5">
        <f>ROUND('Рейтинговая таблица организаций'!AP210*100/AB210,0)</f>
        <v>100</v>
      </c>
      <c r="AB210" s="5">
        <f>'Рейтинговая таблица организаций'!AQ210</f>
        <v>48</v>
      </c>
      <c r="AC210" s="5">
        <f>ROUND('Рейтинговая таблица организаций'!AV210*100/AD210,0)</f>
        <v>100</v>
      </c>
      <c r="AD210" s="5">
        <f>'Рейтинговая таблица организаций'!AW210</f>
        <v>48</v>
      </c>
      <c r="AE210" s="5">
        <f>ROUND('Рейтинговая таблица организаций'!AX210*100/AF210,0)</f>
        <v>100</v>
      </c>
      <c r="AF210" s="5">
        <f>'Рейтинговая таблица организаций'!AY210</f>
        <v>48</v>
      </c>
      <c r="AG210" s="5">
        <f>ROUND('Рейтинговая таблица организаций'!AZ210*100/AH210,0)</f>
        <v>100</v>
      </c>
      <c r="AH210" s="5">
        <f>'Рейтинговая таблица организаций'!BA210</f>
        <v>48</v>
      </c>
    </row>
    <row r="211" spans="1:34">
      <c r="A211" s="16">
        <f>'Рейтинговая таблица организаций'!A211</f>
        <v>208</v>
      </c>
      <c r="B211" s="16" t="str">
        <f>'бланки '!C213</f>
        <v>Муниципальное бюджетное общеобразовательное учреждение Ежинская основная общеобразовательная школа Первомайского района</v>
      </c>
      <c r="C211" s="4">
        <f>'бланки '!E213+'бланки '!F213</f>
        <v>86</v>
      </c>
      <c r="D211" s="16">
        <f>'Рейтинговая таблица организаций'!C211</f>
        <v>35</v>
      </c>
      <c r="E211" s="8">
        <f t="shared" si="3"/>
        <v>0.40697674418604651</v>
      </c>
      <c r="F211" s="24">
        <f>анкеты!I209</f>
        <v>9</v>
      </c>
      <c r="G211" s="5">
        <f>ROUND('Рейтинговая таблица организаций'!D211*100/H211,0)</f>
        <v>100</v>
      </c>
      <c r="H211" s="5">
        <f>'Рейтинговая таблица организаций'!E211</f>
        <v>14</v>
      </c>
      <c r="I211" s="5">
        <f>ROUND('Рейтинговая таблица организаций'!F211*100/J211,0)</f>
        <v>100</v>
      </c>
      <c r="J211" s="5">
        <f>'Рейтинговая таблица организаций'!G211</f>
        <v>60</v>
      </c>
      <c r="K211" s="5">
        <f>'Рейтинговая таблица организаций'!H211</f>
        <v>4</v>
      </c>
      <c r="L211" s="5">
        <f>ROUND('Рейтинговая таблица организаций'!I211*100/M211,0)</f>
        <v>100</v>
      </c>
      <c r="M211" s="5">
        <f>'Рейтинговая таблица организаций'!J211</f>
        <v>35</v>
      </c>
      <c r="N211" s="5">
        <f>ROUND('Рейтинговая таблица организаций'!K211*100/O211,0)</f>
        <v>100</v>
      </c>
      <c r="O211" s="5">
        <f>'Рейтинговая таблица организаций'!L211</f>
        <v>35</v>
      </c>
      <c r="P211" s="5">
        <f>'Рейтинговая таблица организаций'!U211</f>
        <v>5</v>
      </c>
      <c r="Q211" s="5">
        <f>'Рейтинговая таблица организаций'!X211</f>
        <v>35</v>
      </c>
      <c r="R211" s="5">
        <f>'Рейтинговая таблица организаций'!Y211</f>
        <v>35</v>
      </c>
      <c r="S211" s="5">
        <f>'Рейтинговая таблица организаций'!AD211</f>
        <v>0</v>
      </c>
      <c r="T211" s="5">
        <f>'Рейтинговая таблица организаций'!AE211</f>
        <v>3</v>
      </c>
      <c r="U211" s="5">
        <f>'Рейтинговая таблица организаций'!AF211</f>
        <v>9</v>
      </c>
      <c r="V211" s="5">
        <f>'Рейтинговая таблица организаций'!AG211</f>
        <v>9</v>
      </c>
      <c r="W211" s="5">
        <f>ROUND('Рейтинговая таблица организаций'!AL211*100/X211,0)</f>
        <v>100</v>
      </c>
      <c r="X211" s="5">
        <f>'Рейтинговая таблица организаций'!AM211</f>
        <v>35</v>
      </c>
      <c r="Y211" s="5">
        <f>ROUND('Рейтинговая таблица организаций'!AN211*100/Z211,0)</f>
        <v>100</v>
      </c>
      <c r="Z211" s="5">
        <f>'Рейтинговая таблица организаций'!AO211</f>
        <v>35</v>
      </c>
      <c r="AA211" s="5">
        <f>ROUND('Рейтинговая таблица организаций'!AP211*100/AB211,0)</f>
        <v>100</v>
      </c>
      <c r="AB211" s="5">
        <f>'Рейтинговая таблица организаций'!AQ211</f>
        <v>35</v>
      </c>
      <c r="AC211" s="5">
        <f>ROUND('Рейтинговая таблица организаций'!AV211*100/AD211,0)</f>
        <v>100</v>
      </c>
      <c r="AD211" s="5">
        <f>'Рейтинговая таблица организаций'!AW211</f>
        <v>35</v>
      </c>
      <c r="AE211" s="5">
        <f>ROUND('Рейтинговая таблица организаций'!AX211*100/AF211,0)</f>
        <v>100</v>
      </c>
      <c r="AF211" s="5">
        <f>'Рейтинговая таблица организаций'!AY211</f>
        <v>35</v>
      </c>
      <c r="AG211" s="5">
        <f>ROUND('Рейтинговая таблица организаций'!AZ211*100/AH211,0)</f>
        <v>100</v>
      </c>
      <c r="AH211" s="5">
        <f>'Рейтинговая таблица организаций'!BA211</f>
        <v>35</v>
      </c>
    </row>
    <row r="212" spans="1:34">
      <c r="A212" s="16">
        <f>'Рейтинговая таблица организаций'!A212</f>
        <v>209</v>
      </c>
      <c r="B212" s="16" t="str">
        <f>'бланки '!C214</f>
        <v>Муниципальное автономное общеобразовательное учреждение Аргат-Юльская средняя общеобразовательная школа Первомайского района</v>
      </c>
      <c r="C212" s="4">
        <f>'бланки '!E214+'бланки '!F214</f>
        <v>33</v>
      </c>
      <c r="D212" s="16">
        <f>'Рейтинговая таблица организаций'!C212</f>
        <v>14</v>
      </c>
      <c r="E212" s="8">
        <f t="shared" si="3"/>
        <v>0.42424242424242425</v>
      </c>
      <c r="F212" s="24">
        <f>анкеты!I210</f>
        <v>4</v>
      </c>
      <c r="G212" s="5">
        <f>ROUND('Рейтинговая таблица организаций'!D212*100/H212,0)</f>
        <v>100</v>
      </c>
      <c r="H212" s="5">
        <f>'Рейтинговая таблица организаций'!E212</f>
        <v>14</v>
      </c>
      <c r="I212" s="5">
        <f>ROUND('Рейтинговая таблица организаций'!F212*100/J212,0)</f>
        <v>100</v>
      </c>
      <c r="J212" s="5">
        <f>'Рейтинговая таблица организаций'!G212</f>
        <v>60</v>
      </c>
      <c r="K212" s="5">
        <f>'Рейтинговая таблица организаций'!H212</f>
        <v>4</v>
      </c>
      <c r="L212" s="5">
        <f>ROUND('Рейтинговая таблица организаций'!I212*100/M212,0)</f>
        <v>100</v>
      </c>
      <c r="M212" s="5">
        <f>'Рейтинговая таблица организаций'!J212</f>
        <v>14</v>
      </c>
      <c r="N212" s="5">
        <f>ROUND('Рейтинговая таблица организаций'!K212*100/O212,0)</f>
        <v>100</v>
      </c>
      <c r="O212" s="5">
        <f>'Рейтинговая таблица организаций'!L212</f>
        <v>14</v>
      </c>
      <c r="P212" s="5">
        <f>'Рейтинговая таблица организаций'!U212</f>
        <v>5</v>
      </c>
      <c r="Q212" s="5">
        <f>'Рейтинговая таблица организаций'!X212</f>
        <v>14</v>
      </c>
      <c r="R212" s="5">
        <f>'Рейтинговая таблица организаций'!Y212</f>
        <v>14</v>
      </c>
      <c r="S212" s="5">
        <f>'Рейтинговая таблица организаций'!AD212</f>
        <v>1</v>
      </c>
      <c r="T212" s="5">
        <f>'Рейтинговая таблица организаций'!AE212</f>
        <v>3</v>
      </c>
      <c r="U212" s="5">
        <f>'Рейтинговая таблица организаций'!AF212</f>
        <v>4</v>
      </c>
      <c r="V212" s="5">
        <f>'Рейтинговая таблица организаций'!AG212</f>
        <v>4</v>
      </c>
      <c r="W212" s="5">
        <f>ROUND('Рейтинговая таблица организаций'!AL212*100/X212,0)</f>
        <v>100</v>
      </c>
      <c r="X212" s="5">
        <f>'Рейтинговая таблица организаций'!AM212</f>
        <v>14</v>
      </c>
      <c r="Y212" s="5">
        <f>ROUND('Рейтинговая таблица организаций'!AN212*100/Z212,0)</f>
        <v>100</v>
      </c>
      <c r="Z212" s="5">
        <f>'Рейтинговая таблица организаций'!AO212</f>
        <v>14</v>
      </c>
      <c r="AA212" s="5">
        <f>ROUND('Рейтинговая таблица организаций'!AP212*100/AB212,0)</f>
        <v>100</v>
      </c>
      <c r="AB212" s="5">
        <f>'Рейтинговая таблица организаций'!AQ212</f>
        <v>14</v>
      </c>
      <c r="AC212" s="5">
        <f>ROUND('Рейтинговая таблица организаций'!AV212*100/AD212,0)</f>
        <v>100</v>
      </c>
      <c r="AD212" s="5">
        <f>'Рейтинговая таблица организаций'!AW212</f>
        <v>14</v>
      </c>
      <c r="AE212" s="5">
        <f>ROUND('Рейтинговая таблица организаций'!AX212*100/AF212,0)</f>
        <v>100</v>
      </c>
      <c r="AF212" s="5">
        <f>'Рейтинговая таблица организаций'!AY212</f>
        <v>14</v>
      </c>
      <c r="AG212" s="5">
        <f>ROUND('Рейтинговая таблица организаций'!AZ212*100/AH212,0)</f>
        <v>100</v>
      </c>
      <c r="AH212" s="5">
        <f>'Рейтинговая таблица организаций'!BA212</f>
        <v>14</v>
      </c>
    </row>
    <row r="213" spans="1:34">
      <c r="A213" s="16">
        <f>'Рейтинговая таблица организаций'!A213</f>
        <v>210</v>
      </c>
      <c r="B213" s="16" t="str">
        <f>'бланки '!C215</f>
        <v>Муниципальное бюджетное общеобразовательное учреждение Торбеевская основная общеобразовательная школа Первомайского района</v>
      </c>
      <c r="C213" s="4">
        <f>'бланки '!E215+'бланки '!F215</f>
        <v>118</v>
      </c>
      <c r="D213" s="16">
        <f>'Рейтинговая таблица организаций'!C213</f>
        <v>48</v>
      </c>
      <c r="E213" s="8">
        <f t="shared" si="3"/>
        <v>0.40677966101694918</v>
      </c>
      <c r="F213" s="24">
        <f>анкеты!I211</f>
        <v>12</v>
      </c>
      <c r="G213" s="5">
        <f>ROUND('Рейтинговая таблица организаций'!D213*100/H213,0)</f>
        <v>100</v>
      </c>
      <c r="H213" s="5">
        <f>'Рейтинговая таблица организаций'!E213</f>
        <v>14</v>
      </c>
      <c r="I213" s="5">
        <f>ROUND('Рейтинговая таблица организаций'!F213*100/J213,0)</f>
        <v>100</v>
      </c>
      <c r="J213" s="5">
        <f>'Рейтинговая таблица организаций'!G213</f>
        <v>60</v>
      </c>
      <c r="K213" s="5">
        <f>'Рейтинговая таблица организаций'!H213</f>
        <v>4</v>
      </c>
      <c r="L213" s="5">
        <f>ROUND('Рейтинговая таблица организаций'!I213*100/M213,0)</f>
        <v>100</v>
      </c>
      <c r="M213" s="5">
        <f>'Рейтинговая таблица организаций'!J213</f>
        <v>48</v>
      </c>
      <c r="N213" s="5">
        <f>ROUND('Рейтинговая таблица организаций'!K213*100/O213,0)</f>
        <v>100</v>
      </c>
      <c r="O213" s="5">
        <f>'Рейтинговая таблица организаций'!L213</f>
        <v>48</v>
      </c>
      <c r="P213" s="5">
        <f>'Рейтинговая таблица организаций'!U213</f>
        <v>5</v>
      </c>
      <c r="Q213" s="5">
        <f>'Рейтинговая таблица организаций'!X213</f>
        <v>48</v>
      </c>
      <c r="R213" s="5">
        <f>'Рейтинговая таблица организаций'!Y213</f>
        <v>48</v>
      </c>
      <c r="S213" s="5">
        <f>'Рейтинговая таблица организаций'!AD213</f>
        <v>2</v>
      </c>
      <c r="T213" s="5">
        <f>'Рейтинговая таблица организаций'!AE213</f>
        <v>3</v>
      </c>
      <c r="U213" s="5">
        <f>'Рейтинговая таблица организаций'!AF213</f>
        <v>12</v>
      </c>
      <c r="V213" s="5">
        <f>'Рейтинговая таблица организаций'!AG213</f>
        <v>12</v>
      </c>
      <c r="W213" s="5">
        <f>ROUND('Рейтинговая таблица организаций'!AL213*100/X213,0)</f>
        <v>100</v>
      </c>
      <c r="X213" s="5">
        <f>'Рейтинговая таблица организаций'!AM213</f>
        <v>48</v>
      </c>
      <c r="Y213" s="5">
        <f>ROUND('Рейтинговая таблица организаций'!AN213*100/Z213,0)</f>
        <v>100</v>
      </c>
      <c r="Z213" s="5">
        <f>'Рейтинговая таблица организаций'!AO213</f>
        <v>48</v>
      </c>
      <c r="AA213" s="5">
        <f>ROUND('Рейтинговая таблица организаций'!AP213*100/AB213,0)</f>
        <v>100</v>
      </c>
      <c r="AB213" s="5">
        <f>'Рейтинговая таблица организаций'!AQ213</f>
        <v>48</v>
      </c>
      <c r="AC213" s="5">
        <f>ROUND('Рейтинговая таблица организаций'!AV213*100/AD213,0)</f>
        <v>100</v>
      </c>
      <c r="AD213" s="5">
        <f>'Рейтинговая таблица организаций'!AW213</f>
        <v>48</v>
      </c>
      <c r="AE213" s="5">
        <f>ROUND('Рейтинговая таблица организаций'!AX213*100/AF213,0)</f>
        <v>100</v>
      </c>
      <c r="AF213" s="5">
        <f>'Рейтинговая таблица организаций'!AY213</f>
        <v>48</v>
      </c>
      <c r="AG213" s="5">
        <f>ROUND('Рейтинговая таблица организаций'!AZ213*100/AH213,0)</f>
        <v>100</v>
      </c>
      <c r="AH213" s="5">
        <f>'Рейтинговая таблица организаций'!BA213</f>
        <v>48</v>
      </c>
    </row>
    <row r="214" spans="1:34">
      <c r="A214" s="16">
        <f>'Рейтинговая таблица организаций'!A214</f>
        <v>211</v>
      </c>
      <c r="B214" s="16" t="str">
        <f>'бланки '!C216</f>
        <v>Муниципальное бюджетное общеобразовательное учреждение Беляйская основная общеобразовательная школа Первомайского района</v>
      </c>
      <c r="C214" s="4">
        <f>'бланки '!E216+'бланки '!F216</f>
        <v>172</v>
      </c>
      <c r="D214" s="16">
        <f>'Рейтинговая таблица организаций'!C214</f>
        <v>69</v>
      </c>
      <c r="E214" s="8">
        <f t="shared" si="3"/>
        <v>0.40116279069767441</v>
      </c>
      <c r="F214" s="24">
        <f>анкеты!I212</f>
        <v>18</v>
      </c>
      <c r="G214" s="5">
        <f>ROUND('Рейтинговая таблица организаций'!D214*100/H214,0)</f>
        <v>100</v>
      </c>
      <c r="H214" s="5">
        <f>'Рейтинговая таблица организаций'!E214</f>
        <v>14</v>
      </c>
      <c r="I214" s="5">
        <f>ROUND('Рейтинговая таблица организаций'!F214*100/J214,0)</f>
        <v>100</v>
      </c>
      <c r="J214" s="5">
        <f>'Рейтинговая таблица организаций'!G214</f>
        <v>60</v>
      </c>
      <c r="K214" s="5">
        <f>'Рейтинговая таблица организаций'!H214</f>
        <v>4</v>
      </c>
      <c r="L214" s="5">
        <f>ROUND('Рейтинговая таблица организаций'!I214*100/M214,0)</f>
        <v>100</v>
      </c>
      <c r="M214" s="5">
        <f>'Рейтинговая таблица организаций'!J214</f>
        <v>69</v>
      </c>
      <c r="N214" s="5">
        <f>ROUND('Рейтинговая таблица организаций'!K214*100/O214,0)</f>
        <v>100</v>
      </c>
      <c r="O214" s="5">
        <f>'Рейтинговая таблица организаций'!L214</f>
        <v>69</v>
      </c>
      <c r="P214" s="5">
        <f>'Рейтинговая таблица организаций'!U214</f>
        <v>5</v>
      </c>
      <c r="Q214" s="5">
        <f>'Рейтинговая таблица организаций'!X214</f>
        <v>69</v>
      </c>
      <c r="R214" s="5">
        <f>'Рейтинговая таблица организаций'!Y214</f>
        <v>69</v>
      </c>
      <c r="S214" s="5">
        <f>'Рейтинговая таблица организаций'!AD214</f>
        <v>1</v>
      </c>
      <c r="T214" s="5">
        <f>'Рейтинговая таблица организаций'!AE214</f>
        <v>3</v>
      </c>
      <c r="U214" s="5">
        <f>'Рейтинговая таблица организаций'!AF214</f>
        <v>18</v>
      </c>
      <c r="V214" s="5">
        <f>'Рейтинговая таблица организаций'!AG214</f>
        <v>18</v>
      </c>
      <c r="W214" s="5">
        <f>ROUND('Рейтинговая таблица организаций'!AL214*100/X214,0)</f>
        <v>100</v>
      </c>
      <c r="X214" s="5">
        <f>'Рейтинговая таблица организаций'!AM214</f>
        <v>69</v>
      </c>
      <c r="Y214" s="5">
        <f>ROUND('Рейтинговая таблица организаций'!AN214*100/Z214,0)</f>
        <v>100</v>
      </c>
      <c r="Z214" s="5">
        <f>'Рейтинговая таблица организаций'!AO214</f>
        <v>69</v>
      </c>
      <c r="AA214" s="5">
        <f>ROUND('Рейтинговая таблица организаций'!AP214*100/AB214,0)</f>
        <v>100</v>
      </c>
      <c r="AB214" s="5">
        <f>'Рейтинговая таблица организаций'!AQ214</f>
        <v>69</v>
      </c>
      <c r="AC214" s="5">
        <f>ROUND('Рейтинговая таблица организаций'!AV214*100/AD214,0)</f>
        <v>100</v>
      </c>
      <c r="AD214" s="5">
        <f>'Рейтинговая таблица организаций'!AW214</f>
        <v>69</v>
      </c>
      <c r="AE214" s="5">
        <f>ROUND('Рейтинговая таблица организаций'!AX214*100/AF214,0)</f>
        <v>100</v>
      </c>
      <c r="AF214" s="5">
        <f>'Рейтинговая таблица организаций'!AY214</f>
        <v>69</v>
      </c>
      <c r="AG214" s="5">
        <f>ROUND('Рейтинговая таблица организаций'!AZ214*100/AH214,0)</f>
        <v>100</v>
      </c>
      <c r="AH214" s="5">
        <f>'Рейтинговая таблица организаций'!BA214</f>
        <v>69</v>
      </c>
    </row>
    <row r="215" spans="1:34">
      <c r="A215" s="16">
        <f>'Рейтинговая таблица организаций'!A215</f>
        <v>212</v>
      </c>
      <c r="B215" s="16" t="str">
        <f>'бланки '!C217</f>
        <v>Муниципальное бюджетное общеобразовательное учреждение Ореховская средняя общеобразовательная школа Первомайского района</v>
      </c>
      <c r="C215" s="4">
        <f>'бланки '!E217+'бланки '!F217</f>
        <v>51</v>
      </c>
      <c r="D215" s="16">
        <f>'Рейтинговая таблица организаций'!C215</f>
        <v>21</v>
      </c>
      <c r="E215" s="8">
        <f t="shared" si="3"/>
        <v>0.41176470588235292</v>
      </c>
      <c r="F215" s="24">
        <f>анкеты!I213</f>
        <v>6</v>
      </c>
      <c r="G215" s="5">
        <f>ROUND('Рейтинговая таблица организаций'!D215*100/H215,0)</f>
        <v>100</v>
      </c>
      <c r="H215" s="5">
        <f>'Рейтинговая таблица организаций'!E215</f>
        <v>14</v>
      </c>
      <c r="I215" s="5">
        <f>ROUND('Рейтинговая таблица организаций'!F215*100/J215,0)</f>
        <v>100</v>
      </c>
      <c r="J215" s="5">
        <f>'Рейтинговая таблица организаций'!G215</f>
        <v>60</v>
      </c>
      <c r="K215" s="5">
        <f>'Рейтинговая таблица организаций'!H215</f>
        <v>4</v>
      </c>
      <c r="L215" s="5">
        <f>ROUND('Рейтинговая таблица организаций'!I215*100/M215,0)</f>
        <v>100</v>
      </c>
      <c r="M215" s="5">
        <f>'Рейтинговая таблица организаций'!J215</f>
        <v>21</v>
      </c>
      <c r="N215" s="5">
        <f>ROUND('Рейтинговая таблица организаций'!K215*100/O215,0)</f>
        <v>100</v>
      </c>
      <c r="O215" s="5">
        <f>'Рейтинговая таблица организаций'!L215</f>
        <v>21</v>
      </c>
      <c r="P215" s="5">
        <f>'Рейтинговая таблица организаций'!U215</f>
        <v>5</v>
      </c>
      <c r="Q215" s="5">
        <f>'Рейтинговая таблица организаций'!X215</f>
        <v>21</v>
      </c>
      <c r="R215" s="5">
        <f>'Рейтинговая таблица организаций'!Y215</f>
        <v>21</v>
      </c>
      <c r="S215" s="5">
        <f>'Рейтинговая таблица организаций'!AD215</f>
        <v>3</v>
      </c>
      <c r="T215" s="5">
        <f>'Рейтинговая таблица организаций'!AE215</f>
        <v>4</v>
      </c>
      <c r="U215" s="5">
        <f>'Рейтинговая таблица организаций'!AF215</f>
        <v>6</v>
      </c>
      <c r="V215" s="5">
        <f>'Рейтинговая таблица организаций'!AG215</f>
        <v>6</v>
      </c>
      <c r="W215" s="5">
        <f>ROUND('Рейтинговая таблица организаций'!AL215*100/X215,0)</f>
        <v>100</v>
      </c>
      <c r="X215" s="5">
        <f>'Рейтинговая таблица организаций'!AM215</f>
        <v>21</v>
      </c>
      <c r="Y215" s="5">
        <f>ROUND('Рейтинговая таблица организаций'!AN215*100/Z215,0)</f>
        <v>100</v>
      </c>
      <c r="Z215" s="5">
        <f>'Рейтинговая таблица организаций'!AO215</f>
        <v>21</v>
      </c>
      <c r="AA215" s="5">
        <f>ROUND('Рейтинговая таблица организаций'!AP215*100/AB215,0)</f>
        <v>100</v>
      </c>
      <c r="AB215" s="5">
        <f>'Рейтинговая таблица организаций'!AQ215</f>
        <v>21</v>
      </c>
      <c r="AC215" s="5">
        <f>ROUND('Рейтинговая таблица организаций'!AV215*100/AD215,0)</f>
        <v>100</v>
      </c>
      <c r="AD215" s="5">
        <f>'Рейтинговая таблица организаций'!AW215</f>
        <v>21</v>
      </c>
      <c r="AE215" s="5">
        <f>ROUND('Рейтинговая таблица организаций'!AX215*100/AF215,0)</f>
        <v>100</v>
      </c>
      <c r="AF215" s="5">
        <f>'Рейтинговая таблица организаций'!AY215</f>
        <v>21</v>
      </c>
      <c r="AG215" s="5">
        <f>ROUND('Рейтинговая таблица организаций'!AZ215*100/AH215,0)</f>
        <v>100</v>
      </c>
      <c r="AH215" s="5">
        <f>'Рейтинговая таблица организаций'!BA215</f>
        <v>21</v>
      </c>
    </row>
    <row r="216" spans="1:34">
      <c r="A216" s="16">
        <f>'Рейтинговая таблица организаций'!A216</f>
        <v>213</v>
      </c>
      <c r="B216" s="16" t="str">
        <f>'бланки '!C218</f>
        <v>Муниципальное автономное общеобразовательное учреждение Альмяковская основная общеобразовательная школа Первомайского района</v>
      </c>
      <c r="C216" s="4">
        <f>'бланки '!E218+'бланки '!F218</f>
        <v>24</v>
      </c>
      <c r="D216" s="16">
        <f>'Рейтинговая таблица организаций'!C216</f>
        <v>10</v>
      </c>
      <c r="E216" s="8">
        <f t="shared" si="3"/>
        <v>0.41666666666666669</v>
      </c>
      <c r="F216" s="24">
        <f>анкеты!I214</f>
        <v>3</v>
      </c>
      <c r="G216" s="5">
        <f>ROUND('Рейтинговая таблица организаций'!D216*100/H216,0)</f>
        <v>100</v>
      </c>
      <c r="H216" s="5">
        <f>'Рейтинговая таблица организаций'!E216</f>
        <v>14</v>
      </c>
      <c r="I216" s="5">
        <f>ROUND('Рейтинговая таблица организаций'!F216*100/J216,0)</f>
        <v>100</v>
      </c>
      <c r="J216" s="5">
        <f>'Рейтинговая таблица организаций'!G216</f>
        <v>60</v>
      </c>
      <c r="K216" s="5">
        <f>'Рейтинговая таблица организаций'!H216</f>
        <v>4</v>
      </c>
      <c r="L216" s="5">
        <f>ROUND('Рейтинговая таблица организаций'!I216*100/M216,0)</f>
        <v>100</v>
      </c>
      <c r="M216" s="5">
        <f>'Рейтинговая таблица организаций'!J216</f>
        <v>10</v>
      </c>
      <c r="N216" s="5">
        <f>ROUND('Рейтинговая таблица организаций'!K216*100/O216,0)</f>
        <v>100</v>
      </c>
      <c r="O216" s="5">
        <f>'Рейтинговая таблица организаций'!L216</f>
        <v>10</v>
      </c>
      <c r="P216" s="5">
        <f>'Рейтинговая таблица организаций'!U216</f>
        <v>5</v>
      </c>
      <c r="Q216" s="5">
        <f>'Рейтинговая таблица организаций'!X216</f>
        <v>10</v>
      </c>
      <c r="R216" s="5">
        <f>'Рейтинговая таблица организаций'!Y216</f>
        <v>10</v>
      </c>
      <c r="S216" s="5">
        <f>'Рейтинговая таблица организаций'!AD216</f>
        <v>5</v>
      </c>
      <c r="T216" s="5">
        <f>'Рейтинговая таблица организаций'!AE216</f>
        <v>6</v>
      </c>
      <c r="U216" s="5">
        <f>'Рейтинговая таблица организаций'!AF216</f>
        <v>3</v>
      </c>
      <c r="V216" s="5">
        <f>'Рейтинговая таблица организаций'!AG216</f>
        <v>3</v>
      </c>
      <c r="W216" s="5">
        <f>ROUND('Рейтинговая таблица организаций'!AL216*100/X216,0)</f>
        <v>100</v>
      </c>
      <c r="X216" s="5">
        <f>'Рейтинговая таблица организаций'!AM216</f>
        <v>10</v>
      </c>
      <c r="Y216" s="5">
        <f>ROUND('Рейтинговая таблица организаций'!AN216*100/Z216,0)</f>
        <v>100</v>
      </c>
      <c r="Z216" s="5">
        <f>'Рейтинговая таблица организаций'!AO216</f>
        <v>10</v>
      </c>
      <c r="AA216" s="5">
        <f>ROUND('Рейтинговая таблица организаций'!AP216*100/AB216,0)</f>
        <v>100</v>
      </c>
      <c r="AB216" s="5">
        <f>'Рейтинговая таблица организаций'!AQ216</f>
        <v>10</v>
      </c>
      <c r="AC216" s="5">
        <f>ROUND('Рейтинговая таблица организаций'!AV216*100/AD216,0)</f>
        <v>100</v>
      </c>
      <c r="AD216" s="5">
        <f>'Рейтинговая таблица организаций'!AW216</f>
        <v>10</v>
      </c>
      <c r="AE216" s="5">
        <f>ROUND('Рейтинговая таблица организаций'!AX216*100/AF216,0)</f>
        <v>100</v>
      </c>
      <c r="AF216" s="5">
        <f>'Рейтинговая таблица организаций'!AY216</f>
        <v>10</v>
      </c>
      <c r="AG216" s="5">
        <f>ROUND('Рейтинговая таблица организаций'!AZ216*100/AH216,0)</f>
        <v>100</v>
      </c>
      <c r="AH216" s="5">
        <f>'Рейтинговая таблица организаций'!BA216</f>
        <v>10</v>
      </c>
    </row>
    <row r="217" spans="1:34">
      <c r="A217" s="16">
        <f>'Рейтинговая таблица организаций'!A217</f>
        <v>214</v>
      </c>
      <c r="B217" s="16" t="str">
        <f>'бланки '!C219</f>
        <v>Муниципальное казённое образовательное учреждение "Тегульдетская средняя общеобразовательная школа"</v>
      </c>
      <c r="C217" s="4">
        <f>'бланки '!E219+'бланки '!F219</f>
        <v>882</v>
      </c>
      <c r="D217" s="16">
        <f>'Рейтинговая таблица организаций'!C217</f>
        <v>353</v>
      </c>
      <c r="E217" s="8">
        <f t="shared" si="3"/>
        <v>0.40022675736961449</v>
      </c>
      <c r="F217" s="24">
        <f>анкеты!I215</f>
        <v>89</v>
      </c>
      <c r="G217" s="5">
        <f>ROUND('Рейтинговая таблица организаций'!D217*100/H217,0)</f>
        <v>100</v>
      </c>
      <c r="H217" s="5">
        <f>'Рейтинговая таблица организаций'!E217</f>
        <v>14</v>
      </c>
      <c r="I217" s="5">
        <f>ROUND('Рейтинговая таблица организаций'!F217*100/J217,0)</f>
        <v>100</v>
      </c>
      <c r="J217" s="5">
        <f>'Рейтинговая таблица организаций'!G217</f>
        <v>60</v>
      </c>
      <c r="K217" s="5">
        <f>'Рейтинговая таблица организаций'!H217</f>
        <v>4</v>
      </c>
      <c r="L217" s="5">
        <f>ROUND('Рейтинговая таблица организаций'!I217*100/M217,0)</f>
        <v>100</v>
      </c>
      <c r="M217" s="5">
        <f>'Рейтинговая таблица организаций'!J217</f>
        <v>353</v>
      </c>
      <c r="N217" s="5">
        <f>ROUND('Рейтинговая таблица организаций'!K217*100/O217,0)</f>
        <v>100</v>
      </c>
      <c r="O217" s="5">
        <f>'Рейтинговая таблица организаций'!L217</f>
        <v>353</v>
      </c>
      <c r="P217" s="5">
        <f>'Рейтинговая таблица организаций'!U217</f>
        <v>5</v>
      </c>
      <c r="Q217" s="5">
        <f>'Рейтинговая таблица организаций'!X217</f>
        <v>353</v>
      </c>
      <c r="R217" s="5">
        <f>'Рейтинговая таблица организаций'!Y217</f>
        <v>353</v>
      </c>
      <c r="S217" s="5">
        <f>'Рейтинговая таблица организаций'!AD217</f>
        <v>2</v>
      </c>
      <c r="T217" s="5">
        <f>'Рейтинговая таблица организаций'!AE217</f>
        <v>5</v>
      </c>
      <c r="U217" s="5">
        <f>'Рейтинговая таблица организаций'!AF217</f>
        <v>89</v>
      </c>
      <c r="V217" s="5">
        <f>'Рейтинговая таблица организаций'!AG217</f>
        <v>89</v>
      </c>
      <c r="W217" s="5">
        <f>ROUND('Рейтинговая таблица организаций'!AL217*100/X217,0)</f>
        <v>100</v>
      </c>
      <c r="X217" s="5">
        <f>'Рейтинговая таблица организаций'!AM217</f>
        <v>353</v>
      </c>
      <c r="Y217" s="5">
        <f>ROUND('Рейтинговая таблица организаций'!AN217*100/Z217,0)</f>
        <v>100</v>
      </c>
      <c r="Z217" s="5">
        <f>'Рейтинговая таблица организаций'!AO217</f>
        <v>353</v>
      </c>
      <c r="AA217" s="5">
        <f>ROUND('Рейтинговая таблица организаций'!AP217*100/AB217,0)</f>
        <v>100</v>
      </c>
      <c r="AB217" s="5">
        <f>'Рейтинговая таблица организаций'!AQ217</f>
        <v>353</v>
      </c>
      <c r="AC217" s="5">
        <f>ROUND('Рейтинговая таблица организаций'!AV217*100/AD217,0)</f>
        <v>100</v>
      </c>
      <c r="AD217" s="5">
        <f>'Рейтинговая таблица организаций'!AW217</f>
        <v>353</v>
      </c>
      <c r="AE217" s="5">
        <f>ROUND('Рейтинговая таблица организаций'!AX217*100/AF217,0)</f>
        <v>100</v>
      </c>
      <c r="AF217" s="5">
        <f>'Рейтинговая таблица организаций'!AY217</f>
        <v>353</v>
      </c>
      <c r="AG217" s="5">
        <f>ROUND('Рейтинговая таблица организаций'!AZ217*100/AH217,0)</f>
        <v>100</v>
      </c>
      <c r="AH217" s="5">
        <f>'Рейтинговая таблица организаций'!BA217</f>
        <v>353</v>
      </c>
    </row>
    <row r="218" spans="1:34">
      <c r="A218" s="16">
        <f>'Рейтинговая таблица организаций'!A218</f>
        <v>215</v>
      </c>
      <c r="B218" s="16" t="str">
        <f>'бланки '!C220</f>
        <v>Муниципальное казённое образовательное учреждение "Четь-Конторская основная общеобразовательная школа"</v>
      </c>
      <c r="C218" s="4">
        <f>'бланки '!E220+'бланки '!F220</f>
        <v>33</v>
      </c>
      <c r="D218" s="16">
        <f>'Рейтинговая таблица организаций'!C218</f>
        <v>14</v>
      </c>
      <c r="E218" s="8">
        <f t="shared" si="3"/>
        <v>0.42424242424242425</v>
      </c>
      <c r="F218" s="24">
        <f>анкеты!I216</f>
        <v>4</v>
      </c>
      <c r="G218" s="5">
        <f>ROUND('Рейтинговая таблица организаций'!D218*100/H218,0)</f>
        <v>100</v>
      </c>
      <c r="H218" s="5">
        <f>'Рейтинговая таблица организаций'!E218</f>
        <v>14</v>
      </c>
      <c r="I218" s="5">
        <f>ROUND('Рейтинговая таблица организаций'!F218*100/J218,0)</f>
        <v>100</v>
      </c>
      <c r="J218" s="5">
        <f>'Рейтинговая таблица организаций'!G218</f>
        <v>60</v>
      </c>
      <c r="K218" s="5">
        <f>'Рейтинговая таблица организаций'!H218</f>
        <v>4</v>
      </c>
      <c r="L218" s="5">
        <f>ROUND('Рейтинговая таблица организаций'!I218*100/M218,0)</f>
        <v>100</v>
      </c>
      <c r="M218" s="5">
        <f>'Рейтинговая таблица организаций'!J218</f>
        <v>14</v>
      </c>
      <c r="N218" s="5">
        <f>ROUND('Рейтинговая таблица организаций'!K218*100/O218,0)</f>
        <v>100</v>
      </c>
      <c r="O218" s="5">
        <f>'Рейтинговая таблица организаций'!L218</f>
        <v>14</v>
      </c>
      <c r="P218" s="5">
        <f>'Рейтинговая таблица организаций'!U218</f>
        <v>5</v>
      </c>
      <c r="Q218" s="5">
        <f>'Рейтинговая таблица организаций'!X218</f>
        <v>14</v>
      </c>
      <c r="R218" s="5">
        <f>'Рейтинговая таблица организаций'!Y218</f>
        <v>14</v>
      </c>
      <c r="S218" s="5">
        <f>'Рейтинговая таблица организаций'!AD218</f>
        <v>1</v>
      </c>
      <c r="T218" s="5">
        <f>'Рейтинговая таблица организаций'!AE218</f>
        <v>5</v>
      </c>
      <c r="U218" s="5">
        <f>'Рейтинговая таблица организаций'!AF218</f>
        <v>4</v>
      </c>
      <c r="V218" s="5">
        <f>'Рейтинговая таблица организаций'!AG218</f>
        <v>4</v>
      </c>
      <c r="W218" s="5">
        <f>ROUND('Рейтинговая таблица организаций'!AL218*100/X218,0)</f>
        <v>100</v>
      </c>
      <c r="X218" s="5">
        <f>'Рейтинговая таблица организаций'!AM218</f>
        <v>14</v>
      </c>
      <c r="Y218" s="5">
        <f>ROUND('Рейтинговая таблица организаций'!AN218*100/Z218,0)</f>
        <v>100</v>
      </c>
      <c r="Z218" s="5">
        <f>'Рейтинговая таблица организаций'!AO218</f>
        <v>14</v>
      </c>
      <c r="AA218" s="5">
        <f>ROUND('Рейтинговая таблица организаций'!AP218*100/AB218,0)</f>
        <v>100</v>
      </c>
      <c r="AB218" s="5">
        <f>'Рейтинговая таблица организаций'!AQ218</f>
        <v>14</v>
      </c>
      <c r="AC218" s="5">
        <f>ROUND('Рейтинговая таблица организаций'!AV218*100/AD218,0)</f>
        <v>100</v>
      </c>
      <c r="AD218" s="5">
        <f>'Рейтинговая таблица организаций'!AW218</f>
        <v>14</v>
      </c>
      <c r="AE218" s="5">
        <f>ROUND('Рейтинговая таблица организаций'!AX218*100/AF218,0)</f>
        <v>100</v>
      </c>
      <c r="AF218" s="5">
        <f>'Рейтинговая таблица организаций'!AY218</f>
        <v>14</v>
      </c>
      <c r="AG218" s="5">
        <f>ROUND('Рейтинговая таблица организаций'!AZ218*100/AH218,0)</f>
        <v>100</v>
      </c>
      <c r="AH218" s="5">
        <f>'Рейтинговая таблица организаций'!BA218</f>
        <v>14</v>
      </c>
    </row>
    <row r="219" spans="1:34">
      <c r="A219" s="16">
        <f>'Рейтинговая таблица организаций'!A219</f>
        <v>216</v>
      </c>
      <c r="B219" s="16" t="str">
        <f>'бланки '!C221</f>
        <v>Муниципальное казённое образовательное учреждение "Красногорская основная общеобразовательная школа"</v>
      </c>
      <c r="C219" s="4">
        <f>'бланки '!E221+'бланки '!F221</f>
        <v>17</v>
      </c>
      <c r="D219" s="16">
        <f>'Рейтинговая таблица организаций'!C219</f>
        <v>7</v>
      </c>
      <c r="E219" s="8">
        <f t="shared" si="3"/>
        <v>0.41176470588235292</v>
      </c>
      <c r="F219" s="24">
        <f>анкеты!I217</f>
        <v>2</v>
      </c>
      <c r="G219" s="5">
        <f>ROUND('Рейтинговая таблица организаций'!D219*100/H219,0)</f>
        <v>100</v>
      </c>
      <c r="H219" s="5">
        <f>'Рейтинговая таблица организаций'!E219</f>
        <v>14</v>
      </c>
      <c r="I219" s="5">
        <f>ROUND('Рейтинговая таблица организаций'!F219*100/J219,0)</f>
        <v>100</v>
      </c>
      <c r="J219" s="5">
        <f>'Рейтинговая таблица организаций'!G219</f>
        <v>60</v>
      </c>
      <c r="K219" s="5">
        <f>'Рейтинговая таблица организаций'!H219</f>
        <v>4</v>
      </c>
      <c r="L219" s="5">
        <f>ROUND('Рейтинговая таблица организаций'!I219*100/M219,0)</f>
        <v>100</v>
      </c>
      <c r="M219" s="5">
        <f>'Рейтинговая таблица организаций'!J219</f>
        <v>7</v>
      </c>
      <c r="N219" s="5">
        <f>ROUND('Рейтинговая таблица организаций'!K219*100/O219,0)</f>
        <v>100</v>
      </c>
      <c r="O219" s="5">
        <f>'Рейтинговая таблица организаций'!L219</f>
        <v>7</v>
      </c>
      <c r="P219" s="5">
        <f>'Рейтинговая таблица организаций'!U219</f>
        <v>5</v>
      </c>
      <c r="Q219" s="5">
        <f>'Рейтинговая таблица организаций'!X219</f>
        <v>7</v>
      </c>
      <c r="R219" s="5">
        <f>'Рейтинговая таблица организаций'!Y219</f>
        <v>7</v>
      </c>
      <c r="S219" s="5">
        <f>'Рейтинговая таблица организаций'!AD219</f>
        <v>0</v>
      </c>
      <c r="T219" s="5">
        <f>'Рейтинговая таблица организаций'!AE219</f>
        <v>4</v>
      </c>
      <c r="U219" s="5">
        <f>'Рейтинговая таблица организаций'!AF219</f>
        <v>2</v>
      </c>
      <c r="V219" s="5">
        <f>'Рейтинговая таблица организаций'!AG219</f>
        <v>2</v>
      </c>
      <c r="W219" s="5">
        <f>ROUND('Рейтинговая таблица организаций'!AL219*100/X219,0)</f>
        <v>100</v>
      </c>
      <c r="X219" s="5">
        <f>'Рейтинговая таблица организаций'!AM219</f>
        <v>7</v>
      </c>
      <c r="Y219" s="5">
        <f>ROUND('Рейтинговая таблица организаций'!AN219*100/Z219,0)</f>
        <v>100</v>
      </c>
      <c r="Z219" s="5">
        <f>'Рейтинговая таблица организаций'!AO219</f>
        <v>7</v>
      </c>
      <c r="AA219" s="5">
        <f>ROUND('Рейтинговая таблица организаций'!AP219*100/AB219,0)</f>
        <v>100</v>
      </c>
      <c r="AB219" s="5">
        <f>'Рейтинговая таблица организаций'!AQ219</f>
        <v>7</v>
      </c>
      <c r="AC219" s="5">
        <f>ROUND('Рейтинговая таблица организаций'!AV219*100/AD219,0)</f>
        <v>100</v>
      </c>
      <c r="AD219" s="5">
        <f>'Рейтинговая таблица организаций'!AW219</f>
        <v>7</v>
      </c>
      <c r="AE219" s="5">
        <f>ROUND('Рейтинговая таблица организаций'!AX219*100/AF219,0)</f>
        <v>100</v>
      </c>
      <c r="AF219" s="5">
        <f>'Рейтинговая таблица организаций'!AY219</f>
        <v>7</v>
      </c>
      <c r="AG219" s="5">
        <f>ROUND('Рейтинговая таблица организаций'!AZ219*100/AH219,0)</f>
        <v>100</v>
      </c>
      <c r="AH219" s="5">
        <f>'Рейтинговая таблица организаций'!BA219</f>
        <v>7</v>
      </c>
    </row>
    <row r="220" spans="1:34">
      <c r="A220" s="16">
        <f>'Рейтинговая таблица организаций'!A220</f>
        <v>217</v>
      </c>
      <c r="B220" s="16" t="str">
        <f>'бланки '!C222</f>
        <v>Муниципальное казённое образовательное учреждение "Белоярская средняя общеобразовательная школа"</v>
      </c>
      <c r="C220" s="4">
        <f>'бланки '!E222+'бланки '!F222</f>
        <v>62</v>
      </c>
      <c r="D220" s="16">
        <f>'Рейтинговая таблица организаций'!C220</f>
        <v>25</v>
      </c>
      <c r="E220" s="8">
        <f t="shared" si="3"/>
        <v>0.40322580645161288</v>
      </c>
      <c r="F220" s="24">
        <f>анкеты!I218</f>
        <v>7</v>
      </c>
      <c r="G220" s="5">
        <f>ROUND('Рейтинговая таблица организаций'!D220*100/H220,0)</f>
        <v>100</v>
      </c>
      <c r="H220" s="5">
        <f>'Рейтинговая таблица организаций'!E220</f>
        <v>14</v>
      </c>
      <c r="I220" s="5">
        <f>ROUND('Рейтинговая таблица организаций'!F220*100/J220,0)</f>
        <v>100</v>
      </c>
      <c r="J220" s="5">
        <f>'Рейтинговая таблица организаций'!G220</f>
        <v>60</v>
      </c>
      <c r="K220" s="5">
        <f>'Рейтинговая таблица организаций'!H220</f>
        <v>4</v>
      </c>
      <c r="L220" s="5">
        <f>ROUND('Рейтинговая таблица организаций'!I220*100/M220,0)</f>
        <v>100</v>
      </c>
      <c r="M220" s="5">
        <f>'Рейтинговая таблица организаций'!J220</f>
        <v>25</v>
      </c>
      <c r="N220" s="5">
        <f>ROUND('Рейтинговая таблица организаций'!K220*100/O220,0)</f>
        <v>100</v>
      </c>
      <c r="O220" s="5">
        <f>'Рейтинговая таблица организаций'!L220</f>
        <v>25</v>
      </c>
      <c r="P220" s="5">
        <f>'Рейтинговая таблица организаций'!U220</f>
        <v>5</v>
      </c>
      <c r="Q220" s="5">
        <f>'Рейтинговая таблица организаций'!X220</f>
        <v>25</v>
      </c>
      <c r="R220" s="5">
        <f>'Рейтинговая таблица организаций'!Y220</f>
        <v>25</v>
      </c>
      <c r="S220" s="5">
        <f>'Рейтинговая таблица организаций'!AD220</f>
        <v>0</v>
      </c>
      <c r="T220" s="5">
        <f>'Рейтинговая таблица организаций'!AE220</f>
        <v>4</v>
      </c>
      <c r="U220" s="5">
        <f>'Рейтинговая таблица организаций'!AF220</f>
        <v>7</v>
      </c>
      <c r="V220" s="5">
        <f>'Рейтинговая таблица организаций'!AG220</f>
        <v>7</v>
      </c>
      <c r="W220" s="5">
        <f>ROUND('Рейтинговая таблица организаций'!AL220*100/X220,0)</f>
        <v>100</v>
      </c>
      <c r="X220" s="5">
        <f>'Рейтинговая таблица организаций'!AM220</f>
        <v>25</v>
      </c>
      <c r="Y220" s="5">
        <f>ROUND('Рейтинговая таблица организаций'!AN220*100/Z220,0)</f>
        <v>100</v>
      </c>
      <c r="Z220" s="5">
        <f>'Рейтинговая таблица организаций'!AO220</f>
        <v>25</v>
      </c>
      <c r="AA220" s="5">
        <f>ROUND('Рейтинговая таблица организаций'!AP220*100/AB220,0)</f>
        <v>100</v>
      </c>
      <c r="AB220" s="5">
        <f>'Рейтинговая таблица организаций'!AQ220</f>
        <v>25</v>
      </c>
      <c r="AC220" s="5">
        <f>ROUND('Рейтинговая таблица организаций'!AV220*100/AD220,0)</f>
        <v>100</v>
      </c>
      <c r="AD220" s="5">
        <f>'Рейтинговая таблица организаций'!AW220</f>
        <v>25</v>
      </c>
      <c r="AE220" s="5">
        <f>ROUND('Рейтинговая таблица организаций'!AX220*100/AF220,0)</f>
        <v>100</v>
      </c>
      <c r="AF220" s="5">
        <f>'Рейтинговая таблица организаций'!AY220</f>
        <v>25</v>
      </c>
      <c r="AG220" s="5">
        <f>ROUND('Рейтинговая таблица организаций'!AZ220*100/AH220,0)</f>
        <v>100</v>
      </c>
      <c r="AH220" s="5">
        <f>'Рейтинговая таблица организаций'!BA220</f>
        <v>25</v>
      </c>
    </row>
    <row r="221" spans="1:34">
      <c r="A221" s="16">
        <f>'Рейтинговая таблица организаций'!A221</f>
        <v>218</v>
      </c>
      <c r="B221" s="16" t="str">
        <f>'бланки '!C223</f>
        <v>Муниципальное казённое образовательное учреждение "Берегаевская средняя общеобразовательная школа"</v>
      </c>
      <c r="C221" s="4">
        <f>'бланки '!E223+'бланки '!F223</f>
        <v>80</v>
      </c>
      <c r="D221" s="16">
        <f>'Рейтинговая таблица организаций'!C221</f>
        <v>32</v>
      </c>
      <c r="E221" s="8">
        <f t="shared" ref="E221:E277" si="4">D221/C221</f>
        <v>0.4</v>
      </c>
      <c r="F221" s="24">
        <f>анкеты!I219</f>
        <v>8</v>
      </c>
      <c r="G221" s="5">
        <f>ROUND('Рейтинговая таблица организаций'!D221*100/H221,0)</f>
        <v>100</v>
      </c>
      <c r="H221" s="5">
        <f>'Рейтинговая таблица организаций'!E221</f>
        <v>14</v>
      </c>
      <c r="I221" s="5">
        <f>ROUND('Рейтинговая таблица организаций'!F221*100/J221,0)</f>
        <v>100</v>
      </c>
      <c r="J221" s="5">
        <f>'Рейтинговая таблица организаций'!G221</f>
        <v>60</v>
      </c>
      <c r="K221" s="5">
        <f>'Рейтинговая таблица организаций'!H221</f>
        <v>4</v>
      </c>
      <c r="L221" s="5">
        <f>ROUND('Рейтинговая таблица организаций'!I221*100/M221,0)</f>
        <v>100</v>
      </c>
      <c r="M221" s="5">
        <f>'Рейтинговая таблица организаций'!J221</f>
        <v>32</v>
      </c>
      <c r="N221" s="5">
        <f>ROUND('Рейтинговая таблица организаций'!K221*100/O221,0)</f>
        <v>100</v>
      </c>
      <c r="O221" s="5">
        <f>'Рейтинговая таблица организаций'!L221</f>
        <v>32</v>
      </c>
      <c r="P221" s="5">
        <f>'Рейтинговая таблица организаций'!U221</f>
        <v>5</v>
      </c>
      <c r="Q221" s="5">
        <f>'Рейтинговая таблица организаций'!X221</f>
        <v>32</v>
      </c>
      <c r="R221" s="5">
        <f>'Рейтинговая таблица организаций'!Y221</f>
        <v>32</v>
      </c>
      <c r="S221" s="5">
        <f>'Рейтинговая таблица организаций'!AD221</f>
        <v>0</v>
      </c>
      <c r="T221" s="5">
        <f>'Рейтинговая таблица организаций'!AE221</f>
        <v>4</v>
      </c>
      <c r="U221" s="5">
        <f>'Рейтинговая таблица организаций'!AF221</f>
        <v>8</v>
      </c>
      <c r="V221" s="5">
        <f>'Рейтинговая таблица организаций'!AG221</f>
        <v>8</v>
      </c>
      <c r="W221" s="5">
        <f>ROUND('Рейтинговая таблица организаций'!AL221*100/X221,0)</f>
        <v>100</v>
      </c>
      <c r="X221" s="5">
        <f>'Рейтинговая таблица организаций'!AM221</f>
        <v>32</v>
      </c>
      <c r="Y221" s="5">
        <f>ROUND('Рейтинговая таблица организаций'!AN221*100/Z221,0)</f>
        <v>100</v>
      </c>
      <c r="Z221" s="5">
        <f>'Рейтинговая таблица организаций'!AO221</f>
        <v>32</v>
      </c>
      <c r="AA221" s="5">
        <f>ROUND('Рейтинговая таблица организаций'!AP221*100/AB221,0)</f>
        <v>100</v>
      </c>
      <c r="AB221" s="5">
        <f>'Рейтинговая таблица организаций'!AQ221</f>
        <v>32</v>
      </c>
      <c r="AC221" s="5">
        <f>ROUND('Рейтинговая таблица организаций'!AV221*100/AD221,0)</f>
        <v>100</v>
      </c>
      <c r="AD221" s="5">
        <f>'Рейтинговая таблица организаций'!AW221</f>
        <v>32</v>
      </c>
      <c r="AE221" s="5">
        <f>ROUND('Рейтинговая таблица организаций'!AX221*100/AF221,0)</f>
        <v>100</v>
      </c>
      <c r="AF221" s="5">
        <f>'Рейтинговая таблица организаций'!AY221</f>
        <v>32</v>
      </c>
      <c r="AG221" s="5">
        <f>ROUND('Рейтинговая таблица организаций'!AZ221*100/AH221,0)</f>
        <v>100</v>
      </c>
      <c r="AH221" s="5">
        <f>'Рейтинговая таблица организаций'!BA221</f>
        <v>32</v>
      </c>
    </row>
    <row r="222" spans="1:34">
      <c r="A222" s="16">
        <f>'Рейтинговая таблица организаций'!A222</f>
        <v>219</v>
      </c>
      <c r="B222" s="16" t="str">
        <f>'бланки '!C224</f>
        <v>Муниципальное казённое образовательное учреждение "Черноярская средняя общеобразовательная школа"</v>
      </c>
      <c r="C222" s="4">
        <f>'бланки '!E224+'бланки '!F224</f>
        <v>59</v>
      </c>
      <c r="D222" s="16">
        <f>'Рейтинговая таблица организаций'!C222</f>
        <v>24</v>
      </c>
      <c r="E222" s="8">
        <f t="shared" si="4"/>
        <v>0.40677966101694918</v>
      </c>
      <c r="F222" s="24">
        <f>анкеты!I220</f>
        <v>6</v>
      </c>
      <c r="G222" s="5">
        <f>ROUND('Рейтинговая таблица организаций'!D222*100/H222,0)</f>
        <v>100</v>
      </c>
      <c r="H222" s="5">
        <f>'Рейтинговая таблица организаций'!E222</f>
        <v>14</v>
      </c>
      <c r="I222" s="5">
        <f>ROUND('Рейтинговая таблица организаций'!F222*100/J222,0)</f>
        <v>100</v>
      </c>
      <c r="J222" s="5">
        <f>'Рейтинговая таблица организаций'!G222</f>
        <v>60</v>
      </c>
      <c r="K222" s="5">
        <f>'Рейтинговая таблица организаций'!H222</f>
        <v>4</v>
      </c>
      <c r="L222" s="5">
        <f>ROUND('Рейтинговая таблица организаций'!I222*100/M222,0)</f>
        <v>100</v>
      </c>
      <c r="M222" s="5">
        <f>'Рейтинговая таблица организаций'!J222</f>
        <v>24</v>
      </c>
      <c r="N222" s="5">
        <f>ROUND('Рейтинговая таблица организаций'!K222*100/O222,0)</f>
        <v>100</v>
      </c>
      <c r="O222" s="5">
        <f>'Рейтинговая таблица организаций'!L222</f>
        <v>24</v>
      </c>
      <c r="P222" s="5">
        <f>'Рейтинговая таблица организаций'!U222</f>
        <v>5</v>
      </c>
      <c r="Q222" s="5">
        <f>'Рейтинговая таблица организаций'!X222</f>
        <v>24</v>
      </c>
      <c r="R222" s="5">
        <f>'Рейтинговая таблица организаций'!Y222</f>
        <v>24</v>
      </c>
      <c r="S222" s="5">
        <f>'Рейтинговая таблица организаций'!AD222</f>
        <v>0</v>
      </c>
      <c r="T222" s="5">
        <f>'Рейтинговая таблица организаций'!AE222</f>
        <v>2</v>
      </c>
      <c r="U222" s="5">
        <f>'Рейтинговая таблица организаций'!AF222</f>
        <v>6</v>
      </c>
      <c r="V222" s="5">
        <f>'Рейтинговая таблица организаций'!AG222</f>
        <v>6</v>
      </c>
      <c r="W222" s="5">
        <f>ROUND('Рейтинговая таблица организаций'!AL222*100/X222,0)</f>
        <v>100</v>
      </c>
      <c r="X222" s="5">
        <f>'Рейтинговая таблица организаций'!AM222</f>
        <v>24</v>
      </c>
      <c r="Y222" s="5">
        <f>ROUND('Рейтинговая таблица организаций'!AN222*100/Z222,0)</f>
        <v>100</v>
      </c>
      <c r="Z222" s="5">
        <f>'Рейтинговая таблица организаций'!AO222</f>
        <v>24</v>
      </c>
      <c r="AA222" s="5">
        <f>ROUND('Рейтинговая таблица организаций'!AP222*100/AB222,0)</f>
        <v>100</v>
      </c>
      <c r="AB222" s="5">
        <f>'Рейтинговая таблица организаций'!AQ222</f>
        <v>24</v>
      </c>
      <c r="AC222" s="5">
        <f>ROUND('Рейтинговая таблица организаций'!AV222*100/AD222,0)</f>
        <v>100</v>
      </c>
      <c r="AD222" s="5">
        <f>'Рейтинговая таблица организаций'!AW222</f>
        <v>24</v>
      </c>
      <c r="AE222" s="5">
        <f>ROUND('Рейтинговая таблица организаций'!AX222*100/AF222,0)</f>
        <v>100</v>
      </c>
      <c r="AF222" s="5">
        <f>'Рейтинговая таблица организаций'!AY222</f>
        <v>24</v>
      </c>
      <c r="AG222" s="5">
        <f>ROUND('Рейтинговая таблица организаций'!AZ222*100/AH222,0)</f>
        <v>100</v>
      </c>
      <c r="AH222" s="5">
        <f>'Рейтинговая таблица организаций'!BA222</f>
        <v>24</v>
      </c>
    </row>
    <row r="223" spans="1:34">
      <c r="A223" s="16">
        <f>'Рейтинговая таблица организаций'!A223</f>
        <v>220</v>
      </c>
      <c r="B223" s="16" t="str">
        <f>'бланки '!C225</f>
        <v>Муниципальное автономное общеобразовательное учреждение «Итатская средняя общеобразовательная школа» Томского района</v>
      </c>
      <c r="C223" s="4">
        <f>'бланки '!E225+'бланки '!F225</f>
        <v>290</v>
      </c>
      <c r="D223" s="16">
        <f>'Рейтинговая таблица организаций'!C223</f>
        <v>116</v>
      </c>
      <c r="E223" s="8">
        <f t="shared" si="4"/>
        <v>0.4</v>
      </c>
      <c r="F223" s="24">
        <f>анкеты!I221</f>
        <v>29</v>
      </c>
      <c r="G223" s="5">
        <f>ROUND('Рейтинговая таблица организаций'!D223*100/H223,0)</f>
        <v>100</v>
      </c>
      <c r="H223" s="5">
        <f>'Рейтинговая таблица организаций'!E223</f>
        <v>14</v>
      </c>
      <c r="I223" s="5">
        <f>ROUND('Рейтинговая таблица организаций'!F223*100/J223,0)</f>
        <v>100</v>
      </c>
      <c r="J223" s="5">
        <f>'Рейтинговая таблица организаций'!G223</f>
        <v>60</v>
      </c>
      <c r="K223" s="5">
        <f>'Рейтинговая таблица организаций'!H223</f>
        <v>4</v>
      </c>
      <c r="L223" s="5">
        <f>ROUND('Рейтинговая таблица организаций'!I223*100/M223,0)</f>
        <v>100</v>
      </c>
      <c r="M223" s="5">
        <f>'Рейтинговая таблица организаций'!J223</f>
        <v>116</v>
      </c>
      <c r="N223" s="5">
        <f>ROUND('Рейтинговая таблица организаций'!K223*100/O223,0)</f>
        <v>100</v>
      </c>
      <c r="O223" s="5">
        <f>'Рейтинговая таблица организаций'!L223</f>
        <v>116</v>
      </c>
      <c r="P223" s="5">
        <f>'Рейтинговая таблица организаций'!U223</f>
        <v>5</v>
      </c>
      <c r="Q223" s="5">
        <f>'Рейтинговая таблица организаций'!X223</f>
        <v>116</v>
      </c>
      <c r="R223" s="5">
        <f>'Рейтинговая таблица организаций'!Y223</f>
        <v>116</v>
      </c>
      <c r="S223" s="5">
        <f>'Рейтинговая таблица организаций'!AD223</f>
        <v>1</v>
      </c>
      <c r="T223" s="5">
        <f>'Рейтинговая таблица организаций'!AE223</f>
        <v>4</v>
      </c>
      <c r="U223" s="5">
        <f>'Рейтинговая таблица организаций'!AF223</f>
        <v>29</v>
      </c>
      <c r="V223" s="5">
        <f>'Рейтинговая таблица организаций'!AG223</f>
        <v>29</v>
      </c>
      <c r="W223" s="5">
        <f>ROUND('Рейтинговая таблица организаций'!AL223*100/X223,0)</f>
        <v>100</v>
      </c>
      <c r="X223" s="5">
        <f>'Рейтинговая таблица организаций'!AM223</f>
        <v>116</v>
      </c>
      <c r="Y223" s="5">
        <f>ROUND('Рейтинговая таблица организаций'!AN223*100/Z223,0)</f>
        <v>100</v>
      </c>
      <c r="Z223" s="5">
        <f>'Рейтинговая таблица организаций'!AO223</f>
        <v>116</v>
      </c>
      <c r="AA223" s="5">
        <f>ROUND('Рейтинговая таблица организаций'!AP223*100/AB223,0)</f>
        <v>100</v>
      </c>
      <c r="AB223" s="5">
        <f>'Рейтинговая таблица организаций'!AQ223</f>
        <v>116</v>
      </c>
      <c r="AC223" s="5">
        <f>ROUND('Рейтинговая таблица организаций'!AV223*100/AD223,0)</f>
        <v>100</v>
      </c>
      <c r="AD223" s="5">
        <f>'Рейтинговая таблица организаций'!AW223</f>
        <v>116</v>
      </c>
      <c r="AE223" s="5">
        <f>ROUND('Рейтинговая таблица организаций'!AX223*100/AF223,0)</f>
        <v>100</v>
      </c>
      <c r="AF223" s="5">
        <f>'Рейтинговая таблица организаций'!AY223</f>
        <v>116</v>
      </c>
      <c r="AG223" s="5">
        <f>ROUND('Рейтинговая таблица организаций'!AZ223*100/AH223,0)</f>
        <v>100</v>
      </c>
      <c r="AH223" s="5">
        <f>'Рейтинговая таблица организаций'!BA223</f>
        <v>116</v>
      </c>
    </row>
    <row r="224" spans="1:34">
      <c r="A224" s="16">
        <f>'Рейтинговая таблица организаций'!A224</f>
        <v>221</v>
      </c>
      <c r="B224" s="16" t="str">
        <f>'бланки '!C226</f>
        <v>Муниципальное автономное общеобразовательное учреждение «Калтайская средняя общеобразовательная школа» Томского района</v>
      </c>
      <c r="C224" s="4">
        <f>'бланки '!E226+'бланки '!F226</f>
        <v>307</v>
      </c>
      <c r="D224" s="16">
        <f>'Рейтинговая таблица организаций'!C224</f>
        <v>123</v>
      </c>
      <c r="E224" s="8">
        <f t="shared" si="4"/>
        <v>0.40065146579804561</v>
      </c>
      <c r="F224" s="24">
        <f>анкеты!I222</f>
        <v>31</v>
      </c>
      <c r="G224" s="5">
        <f>ROUND('Рейтинговая таблица организаций'!D224*100/H224,0)</f>
        <v>100</v>
      </c>
      <c r="H224" s="5">
        <f>'Рейтинговая таблица организаций'!E224</f>
        <v>14</v>
      </c>
      <c r="I224" s="5">
        <f>ROUND('Рейтинговая таблица организаций'!F224*100/J224,0)</f>
        <v>100</v>
      </c>
      <c r="J224" s="5">
        <f>'Рейтинговая таблица организаций'!G224</f>
        <v>60</v>
      </c>
      <c r="K224" s="5">
        <f>'Рейтинговая таблица организаций'!H224</f>
        <v>4</v>
      </c>
      <c r="L224" s="5">
        <f>ROUND('Рейтинговая таблица организаций'!I224*100/M224,0)</f>
        <v>100</v>
      </c>
      <c r="M224" s="5">
        <f>'Рейтинговая таблица организаций'!J224</f>
        <v>123</v>
      </c>
      <c r="N224" s="5">
        <f>ROUND('Рейтинговая таблица организаций'!K224*100/O224,0)</f>
        <v>100</v>
      </c>
      <c r="O224" s="5">
        <f>'Рейтинговая таблица организаций'!L224</f>
        <v>123</v>
      </c>
      <c r="P224" s="5">
        <f>'Рейтинговая таблица организаций'!U224</f>
        <v>5</v>
      </c>
      <c r="Q224" s="5">
        <f>'Рейтинговая таблица организаций'!X224</f>
        <v>123</v>
      </c>
      <c r="R224" s="5">
        <f>'Рейтинговая таблица организаций'!Y224</f>
        <v>123</v>
      </c>
      <c r="S224" s="5">
        <f>'Рейтинговая таблица организаций'!AD224</f>
        <v>1</v>
      </c>
      <c r="T224" s="5">
        <f>'Рейтинговая таблица организаций'!AE224</f>
        <v>3</v>
      </c>
      <c r="U224" s="5">
        <f>'Рейтинговая таблица организаций'!AF224</f>
        <v>31</v>
      </c>
      <c r="V224" s="5">
        <f>'Рейтинговая таблица организаций'!AG224</f>
        <v>31</v>
      </c>
      <c r="W224" s="5">
        <f>ROUND('Рейтинговая таблица организаций'!AL224*100/X224,0)</f>
        <v>100</v>
      </c>
      <c r="X224" s="5">
        <f>'Рейтинговая таблица организаций'!AM224</f>
        <v>123</v>
      </c>
      <c r="Y224" s="5">
        <f>ROUND('Рейтинговая таблица организаций'!AN224*100/Z224,0)</f>
        <v>100</v>
      </c>
      <c r="Z224" s="5">
        <f>'Рейтинговая таблица организаций'!AO224</f>
        <v>123</v>
      </c>
      <c r="AA224" s="5">
        <f>ROUND('Рейтинговая таблица организаций'!AP224*100/AB224,0)</f>
        <v>100</v>
      </c>
      <c r="AB224" s="5">
        <f>'Рейтинговая таблица организаций'!AQ224</f>
        <v>123</v>
      </c>
      <c r="AC224" s="5">
        <f>ROUND('Рейтинговая таблица организаций'!AV224*100/AD224,0)</f>
        <v>100</v>
      </c>
      <c r="AD224" s="5">
        <f>'Рейтинговая таблица организаций'!AW224</f>
        <v>123</v>
      </c>
      <c r="AE224" s="5">
        <f>ROUND('Рейтинговая таблица организаций'!AX224*100/AF224,0)</f>
        <v>100</v>
      </c>
      <c r="AF224" s="5">
        <f>'Рейтинговая таблица организаций'!AY224</f>
        <v>123</v>
      </c>
      <c r="AG224" s="5">
        <f>ROUND('Рейтинговая таблица организаций'!AZ224*100/AH224,0)</f>
        <v>100</v>
      </c>
      <c r="AH224" s="5">
        <f>'Рейтинговая таблица организаций'!BA224</f>
        <v>123</v>
      </c>
    </row>
    <row r="225" spans="1:34">
      <c r="A225" s="16">
        <f>'Рейтинговая таблица организаций'!A225</f>
        <v>222</v>
      </c>
      <c r="B225" s="16" t="str">
        <f>'бланки '!C227</f>
        <v>Муниципальное бюджетное общеобразовательное учреждение «Наумовская средняя общеобразовательная школа» Томского района</v>
      </c>
      <c r="C225" s="4">
        <f>'бланки '!E227+'бланки '!F227</f>
        <v>71</v>
      </c>
      <c r="D225" s="16">
        <f>'Рейтинговая таблица организаций'!C225</f>
        <v>29</v>
      </c>
      <c r="E225" s="8">
        <f t="shared" si="4"/>
        <v>0.40845070422535212</v>
      </c>
      <c r="F225" s="24">
        <f>анкеты!I223</f>
        <v>8</v>
      </c>
      <c r="G225" s="5">
        <f>ROUND('Рейтинговая таблица организаций'!D225*100/H225,0)</f>
        <v>100</v>
      </c>
      <c r="H225" s="5">
        <f>'Рейтинговая таблица организаций'!E225</f>
        <v>14</v>
      </c>
      <c r="I225" s="5">
        <f>ROUND('Рейтинговая таблица организаций'!F225*100/J225,0)</f>
        <v>100</v>
      </c>
      <c r="J225" s="5">
        <f>'Рейтинговая таблица организаций'!G225</f>
        <v>60</v>
      </c>
      <c r="K225" s="5">
        <f>'Рейтинговая таблица организаций'!H225</f>
        <v>4</v>
      </c>
      <c r="L225" s="5">
        <f>ROUND('Рейтинговая таблица организаций'!I225*100/M225,0)</f>
        <v>100</v>
      </c>
      <c r="M225" s="5">
        <f>'Рейтинговая таблица организаций'!J225</f>
        <v>29</v>
      </c>
      <c r="N225" s="5">
        <f>ROUND('Рейтинговая таблица организаций'!K225*100/O225,0)</f>
        <v>100</v>
      </c>
      <c r="O225" s="5">
        <f>'Рейтинговая таблица организаций'!L225</f>
        <v>29</v>
      </c>
      <c r="P225" s="5">
        <f>'Рейтинговая таблица организаций'!U225</f>
        <v>5</v>
      </c>
      <c r="Q225" s="5">
        <f>'Рейтинговая таблица организаций'!X225</f>
        <v>29</v>
      </c>
      <c r="R225" s="5">
        <f>'Рейтинговая таблица организаций'!Y225</f>
        <v>29</v>
      </c>
      <c r="S225" s="5">
        <f>'Рейтинговая таблица организаций'!AD225</f>
        <v>0</v>
      </c>
      <c r="T225" s="5">
        <f>'Рейтинговая таблица организаций'!AE225</f>
        <v>3</v>
      </c>
      <c r="U225" s="5">
        <f>'Рейтинговая таблица организаций'!AF225</f>
        <v>8</v>
      </c>
      <c r="V225" s="5">
        <f>'Рейтинговая таблица организаций'!AG225</f>
        <v>8</v>
      </c>
      <c r="W225" s="5">
        <f>ROUND('Рейтинговая таблица организаций'!AL225*100/X225,0)</f>
        <v>100</v>
      </c>
      <c r="X225" s="5">
        <f>'Рейтинговая таблица организаций'!AM225</f>
        <v>29</v>
      </c>
      <c r="Y225" s="5">
        <f>ROUND('Рейтинговая таблица организаций'!AN225*100/Z225,0)</f>
        <v>100</v>
      </c>
      <c r="Z225" s="5">
        <f>'Рейтинговая таблица организаций'!AO225</f>
        <v>29</v>
      </c>
      <c r="AA225" s="5">
        <f>ROUND('Рейтинговая таблица организаций'!AP225*100/AB225,0)</f>
        <v>100</v>
      </c>
      <c r="AB225" s="5">
        <f>'Рейтинговая таблица организаций'!AQ225</f>
        <v>29</v>
      </c>
      <c r="AC225" s="5">
        <f>ROUND('Рейтинговая таблица организаций'!AV225*100/AD225,0)</f>
        <v>100</v>
      </c>
      <c r="AD225" s="5">
        <f>'Рейтинговая таблица организаций'!AW225</f>
        <v>29</v>
      </c>
      <c r="AE225" s="5">
        <f>ROUND('Рейтинговая таблица организаций'!AX225*100/AF225,0)</f>
        <v>100</v>
      </c>
      <c r="AF225" s="5">
        <f>'Рейтинговая таблица организаций'!AY225</f>
        <v>29</v>
      </c>
      <c r="AG225" s="5">
        <f>ROUND('Рейтинговая таблица организаций'!AZ225*100/AH225,0)</f>
        <v>100</v>
      </c>
      <c r="AH225" s="5">
        <f>'Рейтинговая таблица организаций'!BA225</f>
        <v>29</v>
      </c>
    </row>
    <row r="226" spans="1:34">
      <c r="A226" s="16">
        <f>'Рейтинговая таблица организаций'!A226</f>
        <v>223</v>
      </c>
      <c r="B226" s="16" t="str">
        <f>'бланки '!C228</f>
        <v>Муниципальное бюджетное общеобразовательное учреждение «Межениновская средняя общеобразовательная школа» Томского района</v>
      </c>
      <c r="C226" s="4">
        <f>'бланки '!E228+'бланки '!F228</f>
        <v>170</v>
      </c>
      <c r="D226" s="16">
        <f>'Рейтинговая таблица организаций'!C226</f>
        <v>68</v>
      </c>
      <c r="E226" s="8">
        <f t="shared" si="4"/>
        <v>0.4</v>
      </c>
      <c r="F226" s="24">
        <f>анкеты!I224</f>
        <v>17</v>
      </c>
      <c r="G226" s="5">
        <f>ROUND('Рейтинговая таблица организаций'!D226*100/H226,0)</f>
        <v>100</v>
      </c>
      <c r="H226" s="5">
        <f>'Рейтинговая таблица организаций'!E226</f>
        <v>14</v>
      </c>
      <c r="I226" s="5">
        <f>ROUND('Рейтинговая таблица организаций'!F226*100/J226,0)</f>
        <v>100</v>
      </c>
      <c r="J226" s="5">
        <f>'Рейтинговая таблица организаций'!G226</f>
        <v>60</v>
      </c>
      <c r="K226" s="5">
        <f>'Рейтинговая таблица организаций'!H226</f>
        <v>4</v>
      </c>
      <c r="L226" s="5">
        <f>ROUND('Рейтинговая таблица организаций'!I226*100/M226,0)</f>
        <v>100</v>
      </c>
      <c r="M226" s="5">
        <f>'Рейтинговая таблица организаций'!J226</f>
        <v>68</v>
      </c>
      <c r="N226" s="5">
        <f>ROUND('Рейтинговая таблица организаций'!K226*100/O226,0)</f>
        <v>100</v>
      </c>
      <c r="O226" s="5">
        <f>'Рейтинговая таблица организаций'!L226</f>
        <v>68</v>
      </c>
      <c r="P226" s="5">
        <f>'Рейтинговая таблица организаций'!U226</f>
        <v>5</v>
      </c>
      <c r="Q226" s="5">
        <f>'Рейтинговая таблица организаций'!X226</f>
        <v>68</v>
      </c>
      <c r="R226" s="5">
        <f>'Рейтинговая таблица организаций'!Y226</f>
        <v>68</v>
      </c>
      <c r="S226" s="5">
        <f>'Рейтинговая таблица организаций'!AD226</f>
        <v>0</v>
      </c>
      <c r="T226" s="5">
        <f>'Рейтинговая таблица организаций'!AE226</f>
        <v>3</v>
      </c>
      <c r="U226" s="5">
        <f>'Рейтинговая таблица организаций'!AF226</f>
        <v>17</v>
      </c>
      <c r="V226" s="5">
        <f>'Рейтинговая таблица организаций'!AG226</f>
        <v>17</v>
      </c>
      <c r="W226" s="5">
        <f>ROUND('Рейтинговая таблица организаций'!AL226*100/X226,0)</f>
        <v>100</v>
      </c>
      <c r="X226" s="5">
        <f>'Рейтинговая таблица организаций'!AM226</f>
        <v>68</v>
      </c>
      <c r="Y226" s="5">
        <f>ROUND('Рейтинговая таблица организаций'!AN226*100/Z226,0)</f>
        <v>100</v>
      </c>
      <c r="Z226" s="5">
        <f>'Рейтинговая таблица организаций'!AO226</f>
        <v>68</v>
      </c>
      <c r="AA226" s="5">
        <f>ROUND('Рейтинговая таблица организаций'!AP226*100/AB226,0)</f>
        <v>100</v>
      </c>
      <c r="AB226" s="5">
        <f>'Рейтинговая таблица организаций'!AQ226</f>
        <v>68</v>
      </c>
      <c r="AC226" s="5">
        <f>ROUND('Рейтинговая таблица организаций'!AV226*100/AD226,0)</f>
        <v>100</v>
      </c>
      <c r="AD226" s="5">
        <f>'Рейтинговая таблица организаций'!AW226</f>
        <v>68</v>
      </c>
      <c r="AE226" s="5">
        <f>ROUND('Рейтинговая таблица организаций'!AX226*100/AF226,0)</f>
        <v>100</v>
      </c>
      <c r="AF226" s="5">
        <f>'Рейтинговая таблица организаций'!AY226</f>
        <v>68</v>
      </c>
      <c r="AG226" s="5">
        <f>ROUND('Рейтинговая таблица организаций'!AZ226*100/AH226,0)</f>
        <v>100</v>
      </c>
      <c r="AH226" s="5">
        <f>'Рейтинговая таблица организаций'!BA226</f>
        <v>68</v>
      </c>
    </row>
    <row r="227" spans="1:34">
      <c r="A227" s="16">
        <f>'Рейтинговая таблица организаций'!A227</f>
        <v>224</v>
      </c>
      <c r="B227" s="16" t="str">
        <f>'бланки '!C229</f>
        <v>Муниципальное автономное общеобразовательное учреждение «Моряковская средняя общеобразовательная школа» Томского района</v>
      </c>
      <c r="C227" s="4">
        <f>'бланки '!E229+'бланки '!F229</f>
        <v>867</v>
      </c>
      <c r="D227" s="16">
        <f>'Рейтинговая таблица организаций'!C227</f>
        <v>347</v>
      </c>
      <c r="E227" s="8">
        <f t="shared" si="4"/>
        <v>0.40023068050749711</v>
      </c>
      <c r="F227" s="24">
        <f>анкеты!I225</f>
        <v>87</v>
      </c>
      <c r="G227" s="5">
        <f>ROUND('Рейтинговая таблица организаций'!D227*100/H227,0)</f>
        <v>100</v>
      </c>
      <c r="H227" s="5">
        <f>'Рейтинговая таблица организаций'!E227</f>
        <v>14</v>
      </c>
      <c r="I227" s="5">
        <f>ROUND('Рейтинговая таблица организаций'!F227*100/J227,0)</f>
        <v>100</v>
      </c>
      <c r="J227" s="5">
        <f>'Рейтинговая таблица организаций'!G227</f>
        <v>60</v>
      </c>
      <c r="K227" s="5">
        <f>'Рейтинговая таблица организаций'!H227</f>
        <v>4</v>
      </c>
      <c r="L227" s="5">
        <f>ROUND('Рейтинговая таблица организаций'!I227*100/M227,0)</f>
        <v>100</v>
      </c>
      <c r="M227" s="5">
        <f>'Рейтинговая таблица организаций'!J227</f>
        <v>347</v>
      </c>
      <c r="N227" s="5">
        <f>ROUND('Рейтинговая таблица организаций'!K227*100/O227,0)</f>
        <v>100</v>
      </c>
      <c r="O227" s="5">
        <f>'Рейтинговая таблица организаций'!L227</f>
        <v>347</v>
      </c>
      <c r="P227" s="5">
        <f>'Рейтинговая таблица организаций'!U227</f>
        <v>5</v>
      </c>
      <c r="Q227" s="5">
        <f>'Рейтинговая таблица организаций'!X227</f>
        <v>347</v>
      </c>
      <c r="R227" s="5">
        <f>'Рейтинговая таблица организаций'!Y227</f>
        <v>347</v>
      </c>
      <c r="S227" s="5">
        <f>'Рейтинговая таблица организаций'!AD227</f>
        <v>3</v>
      </c>
      <c r="T227" s="5">
        <f>'Рейтинговая таблица организаций'!AE227</f>
        <v>4</v>
      </c>
      <c r="U227" s="5">
        <f>'Рейтинговая таблица организаций'!AF227</f>
        <v>87</v>
      </c>
      <c r="V227" s="5">
        <f>'Рейтинговая таблица организаций'!AG227</f>
        <v>87</v>
      </c>
      <c r="W227" s="5">
        <f>ROUND('Рейтинговая таблица организаций'!AL227*100/X227,0)</f>
        <v>100</v>
      </c>
      <c r="X227" s="5">
        <f>'Рейтинговая таблица организаций'!AM227</f>
        <v>347</v>
      </c>
      <c r="Y227" s="5">
        <f>ROUND('Рейтинговая таблица организаций'!AN227*100/Z227,0)</f>
        <v>100</v>
      </c>
      <c r="Z227" s="5">
        <f>'Рейтинговая таблица организаций'!AO227</f>
        <v>347</v>
      </c>
      <c r="AA227" s="5">
        <f>ROUND('Рейтинговая таблица организаций'!AP227*100/AB227,0)</f>
        <v>100</v>
      </c>
      <c r="AB227" s="5">
        <f>'Рейтинговая таблица организаций'!AQ227</f>
        <v>347</v>
      </c>
      <c r="AC227" s="5">
        <f>ROUND('Рейтинговая таблица организаций'!AV227*100/AD227,0)</f>
        <v>100</v>
      </c>
      <c r="AD227" s="5">
        <f>'Рейтинговая таблица организаций'!AW227</f>
        <v>347</v>
      </c>
      <c r="AE227" s="5">
        <f>ROUND('Рейтинговая таблица организаций'!AX227*100/AF227,0)</f>
        <v>100</v>
      </c>
      <c r="AF227" s="5">
        <f>'Рейтинговая таблица организаций'!AY227</f>
        <v>347</v>
      </c>
      <c r="AG227" s="5">
        <f>ROUND('Рейтинговая таблица организаций'!AZ227*100/AH227,0)</f>
        <v>100</v>
      </c>
      <c r="AH227" s="5">
        <f>'Рейтинговая таблица организаций'!BA227</f>
        <v>347</v>
      </c>
    </row>
    <row r="228" spans="1:34">
      <c r="A228" s="16">
        <f>'Рейтинговая таблица организаций'!A228</f>
        <v>225</v>
      </c>
      <c r="B228" s="16" t="str">
        <f>'бланки '!C230</f>
        <v>Муниципальное бюджетное общеобразовательное учреждение «Лучановская средняя общеобразовательная школа имени В.В. Михетко» Томского района</v>
      </c>
      <c r="C228" s="4">
        <f>'бланки '!E230+'бланки '!F230</f>
        <v>220</v>
      </c>
      <c r="D228" s="16">
        <f>'Рейтинговая таблица организаций'!C228</f>
        <v>88</v>
      </c>
      <c r="E228" s="8">
        <f t="shared" si="4"/>
        <v>0.4</v>
      </c>
      <c r="F228" s="24">
        <f>анкеты!I226</f>
        <v>22</v>
      </c>
      <c r="G228" s="5">
        <f>ROUND('Рейтинговая таблица организаций'!D228*100/H228,0)</f>
        <v>100</v>
      </c>
      <c r="H228" s="5">
        <f>'Рейтинговая таблица организаций'!E228</f>
        <v>14</v>
      </c>
      <c r="I228" s="5">
        <f>ROUND('Рейтинговая таблица организаций'!F228*100/J228,0)</f>
        <v>100</v>
      </c>
      <c r="J228" s="5">
        <f>'Рейтинговая таблица организаций'!G228</f>
        <v>60</v>
      </c>
      <c r="K228" s="5">
        <f>'Рейтинговая таблица организаций'!H228</f>
        <v>4</v>
      </c>
      <c r="L228" s="5">
        <f>ROUND('Рейтинговая таблица организаций'!I228*100/M228,0)</f>
        <v>100</v>
      </c>
      <c r="M228" s="5">
        <f>'Рейтинговая таблица организаций'!J228</f>
        <v>88</v>
      </c>
      <c r="N228" s="5">
        <f>ROUND('Рейтинговая таблица организаций'!K228*100/O228,0)</f>
        <v>100</v>
      </c>
      <c r="O228" s="5">
        <f>'Рейтинговая таблица организаций'!L228</f>
        <v>88</v>
      </c>
      <c r="P228" s="5">
        <f>'Рейтинговая таблица организаций'!U228</f>
        <v>5</v>
      </c>
      <c r="Q228" s="5">
        <f>'Рейтинговая таблица организаций'!X228</f>
        <v>88</v>
      </c>
      <c r="R228" s="5">
        <f>'Рейтинговая таблица организаций'!Y228</f>
        <v>88</v>
      </c>
      <c r="S228" s="5">
        <f>'Рейтинговая таблица организаций'!AD228</f>
        <v>0</v>
      </c>
      <c r="T228" s="5">
        <f>'Рейтинговая таблица организаций'!AE228</f>
        <v>4</v>
      </c>
      <c r="U228" s="5">
        <f>'Рейтинговая таблица организаций'!AF228</f>
        <v>22</v>
      </c>
      <c r="V228" s="5">
        <f>'Рейтинговая таблица организаций'!AG228</f>
        <v>22</v>
      </c>
      <c r="W228" s="5">
        <f>ROUND('Рейтинговая таблица организаций'!AL228*100/X228,0)</f>
        <v>100</v>
      </c>
      <c r="X228" s="5">
        <f>'Рейтинговая таблица организаций'!AM228</f>
        <v>88</v>
      </c>
      <c r="Y228" s="5">
        <f>ROUND('Рейтинговая таблица организаций'!AN228*100/Z228,0)</f>
        <v>100</v>
      </c>
      <c r="Z228" s="5">
        <f>'Рейтинговая таблица организаций'!AO228</f>
        <v>88</v>
      </c>
      <c r="AA228" s="5">
        <f>ROUND('Рейтинговая таблица организаций'!AP228*100/AB228,0)</f>
        <v>100</v>
      </c>
      <c r="AB228" s="5">
        <f>'Рейтинговая таблица организаций'!AQ228</f>
        <v>88</v>
      </c>
      <c r="AC228" s="5">
        <f>ROUND('Рейтинговая таблица организаций'!AV228*100/AD228,0)</f>
        <v>100</v>
      </c>
      <c r="AD228" s="5">
        <f>'Рейтинговая таблица организаций'!AW228</f>
        <v>88</v>
      </c>
      <c r="AE228" s="5">
        <f>ROUND('Рейтинговая таблица организаций'!AX228*100/AF228,0)</f>
        <v>100</v>
      </c>
      <c r="AF228" s="5">
        <f>'Рейтинговая таблица организаций'!AY228</f>
        <v>88</v>
      </c>
      <c r="AG228" s="5">
        <f>ROUND('Рейтинговая таблица организаций'!AZ228*100/AH228,0)</f>
        <v>100</v>
      </c>
      <c r="AH228" s="5">
        <f>'Рейтинговая таблица организаций'!BA228</f>
        <v>88</v>
      </c>
    </row>
    <row r="229" spans="1:34">
      <c r="A229" s="16">
        <f>'Рейтинговая таблица организаций'!A229</f>
        <v>226</v>
      </c>
      <c r="B229" s="16" t="str">
        <f>'бланки '!C231</f>
        <v>Муниципальное автономное общеобразовательное учреждение «Кафтанчиковская средняя общеобразовательная школа» Томского района</v>
      </c>
      <c r="C229" s="4">
        <f>'бланки '!E231+'бланки '!F231</f>
        <v>456</v>
      </c>
      <c r="D229" s="16">
        <f>'Рейтинговая таблица организаций'!C229</f>
        <v>183</v>
      </c>
      <c r="E229" s="8">
        <f t="shared" si="4"/>
        <v>0.40131578947368424</v>
      </c>
      <c r="F229" s="24">
        <f>анкеты!I227</f>
        <v>46</v>
      </c>
      <c r="G229" s="5">
        <f>ROUND('Рейтинговая таблица организаций'!D229*100/H229,0)</f>
        <v>100</v>
      </c>
      <c r="H229" s="5">
        <f>'Рейтинговая таблица организаций'!E229</f>
        <v>14</v>
      </c>
      <c r="I229" s="5">
        <f>ROUND('Рейтинговая таблица организаций'!F229*100/J229,0)</f>
        <v>100</v>
      </c>
      <c r="J229" s="5">
        <f>'Рейтинговая таблица организаций'!G229</f>
        <v>60</v>
      </c>
      <c r="K229" s="5">
        <f>'Рейтинговая таблица организаций'!H229</f>
        <v>4</v>
      </c>
      <c r="L229" s="5">
        <f>ROUND('Рейтинговая таблица организаций'!I229*100/M229,0)</f>
        <v>100</v>
      </c>
      <c r="M229" s="5">
        <f>'Рейтинговая таблица организаций'!J229</f>
        <v>183</v>
      </c>
      <c r="N229" s="5">
        <f>ROUND('Рейтинговая таблица организаций'!K229*100/O229,0)</f>
        <v>100</v>
      </c>
      <c r="O229" s="5">
        <f>'Рейтинговая таблица организаций'!L229</f>
        <v>183</v>
      </c>
      <c r="P229" s="5">
        <f>'Рейтинговая таблица организаций'!U229</f>
        <v>5</v>
      </c>
      <c r="Q229" s="5">
        <f>'Рейтинговая таблица организаций'!X229</f>
        <v>183</v>
      </c>
      <c r="R229" s="5">
        <f>'Рейтинговая таблица организаций'!Y229</f>
        <v>183</v>
      </c>
      <c r="S229" s="5">
        <f>'Рейтинговая таблица организаций'!AD229</f>
        <v>1</v>
      </c>
      <c r="T229" s="5">
        <f>'Рейтинговая таблица организаций'!AE229</f>
        <v>3</v>
      </c>
      <c r="U229" s="5">
        <f>'Рейтинговая таблица организаций'!AF229</f>
        <v>46</v>
      </c>
      <c r="V229" s="5">
        <f>'Рейтинговая таблица организаций'!AG229</f>
        <v>46</v>
      </c>
      <c r="W229" s="5">
        <f>ROUND('Рейтинговая таблица организаций'!AL229*100/X229,0)</f>
        <v>100</v>
      </c>
      <c r="X229" s="5">
        <f>'Рейтинговая таблица организаций'!AM229</f>
        <v>183</v>
      </c>
      <c r="Y229" s="5">
        <f>ROUND('Рейтинговая таблица организаций'!AN229*100/Z229,0)</f>
        <v>100</v>
      </c>
      <c r="Z229" s="5">
        <f>'Рейтинговая таблица организаций'!AO229</f>
        <v>183</v>
      </c>
      <c r="AA229" s="5">
        <f>ROUND('Рейтинговая таблица организаций'!AP229*100/AB229,0)</f>
        <v>100</v>
      </c>
      <c r="AB229" s="5">
        <f>'Рейтинговая таблица организаций'!AQ229</f>
        <v>183</v>
      </c>
      <c r="AC229" s="5">
        <f>ROUND('Рейтинговая таблица организаций'!AV229*100/AD229,0)</f>
        <v>100</v>
      </c>
      <c r="AD229" s="5">
        <f>'Рейтинговая таблица организаций'!AW229</f>
        <v>183</v>
      </c>
      <c r="AE229" s="5">
        <f>ROUND('Рейтинговая таблица организаций'!AX229*100/AF229,0)</f>
        <v>100</v>
      </c>
      <c r="AF229" s="5">
        <f>'Рейтинговая таблица организаций'!AY229</f>
        <v>183</v>
      </c>
      <c r="AG229" s="5">
        <f>ROUND('Рейтинговая таблица организаций'!AZ229*100/AH229,0)</f>
        <v>100</v>
      </c>
      <c r="AH229" s="5">
        <f>'Рейтинговая таблица организаций'!BA229</f>
        <v>183</v>
      </c>
    </row>
    <row r="230" spans="1:34">
      <c r="A230" s="16">
        <f>'Рейтинговая таблица организаций'!A230</f>
        <v>227</v>
      </c>
      <c r="B230" s="16" t="str">
        <f>'бланки '!C232</f>
        <v>Муниципальное бюджетное общеобразовательное учреждение «Курлекская средняя общеобразовательная школа» Томского района</v>
      </c>
      <c r="C230" s="4">
        <f>'бланки '!E232+'бланки '!F232</f>
        <v>204</v>
      </c>
      <c r="D230" s="16">
        <f>'Рейтинговая таблица организаций'!C230</f>
        <v>82</v>
      </c>
      <c r="E230" s="8">
        <f t="shared" si="4"/>
        <v>0.40196078431372551</v>
      </c>
      <c r="F230" s="24">
        <f>анкеты!I228</f>
        <v>21</v>
      </c>
      <c r="G230" s="5">
        <f>ROUND('Рейтинговая таблица организаций'!D230*100/H230,0)</f>
        <v>100</v>
      </c>
      <c r="H230" s="5">
        <f>'Рейтинговая таблица организаций'!E230</f>
        <v>14</v>
      </c>
      <c r="I230" s="5">
        <f>ROUND('Рейтинговая таблица организаций'!F230*100/J230,0)</f>
        <v>100</v>
      </c>
      <c r="J230" s="5">
        <f>'Рейтинговая таблица организаций'!G230</f>
        <v>60</v>
      </c>
      <c r="K230" s="5">
        <f>'Рейтинговая таблица организаций'!H230</f>
        <v>4</v>
      </c>
      <c r="L230" s="5">
        <f>ROUND('Рейтинговая таблица организаций'!I230*100/M230,0)</f>
        <v>100</v>
      </c>
      <c r="M230" s="5">
        <f>'Рейтинговая таблица организаций'!J230</f>
        <v>82</v>
      </c>
      <c r="N230" s="5">
        <f>ROUND('Рейтинговая таблица организаций'!K230*100/O230,0)</f>
        <v>100</v>
      </c>
      <c r="O230" s="5">
        <f>'Рейтинговая таблица организаций'!L230</f>
        <v>82</v>
      </c>
      <c r="P230" s="5">
        <f>'Рейтинговая таблица организаций'!U230</f>
        <v>5</v>
      </c>
      <c r="Q230" s="5">
        <f>'Рейтинговая таблица организаций'!X230</f>
        <v>82</v>
      </c>
      <c r="R230" s="5">
        <f>'Рейтинговая таблица организаций'!Y230</f>
        <v>82</v>
      </c>
      <c r="S230" s="5">
        <f>'Рейтинговая таблица организаций'!AD230</f>
        <v>0</v>
      </c>
      <c r="T230" s="5">
        <f>'Рейтинговая таблица организаций'!AE230</f>
        <v>3</v>
      </c>
      <c r="U230" s="5">
        <f>'Рейтинговая таблица организаций'!AF230</f>
        <v>21</v>
      </c>
      <c r="V230" s="5">
        <f>'Рейтинговая таблица организаций'!AG230</f>
        <v>21</v>
      </c>
      <c r="W230" s="5">
        <f>ROUND('Рейтинговая таблица организаций'!AL230*100/X230,0)</f>
        <v>100</v>
      </c>
      <c r="X230" s="5">
        <f>'Рейтинговая таблица организаций'!AM230</f>
        <v>82</v>
      </c>
      <c r="Y230" s="5">
        <f>ROUND('Рейтинговая таблица организаций'!AN230*100/Z230,0)</f>
        <v>100</v>
      </c>
      <c r="Z230" s="5">
        <f>'Рейтинговая таблица организаций'!AO230</f>
        <v>82</v>
      </c>
      <c r="AA230" s="5">
        <f>ROUND('Рейтинговая таблица организаций'!AP230*100/AB230,0)</f>
        <v>100</v>
      </c>
      <c r="AB230" s="5">
        <f>'Рейтинговая таблица организаций'!AQ230</f>
        <v>82</v>
      </c>
      <c r="AC230" s="5">
        <f>ROUND('Рейтинговая таблица организаций'!AV230*100/AD230,0)</f>
        <v>100</v>
      </c>
      <c r="AD230" s="5">
        <f>'Рейтинговая таблица организаций'!AW230</f>
        <v>82</v>
      </c>
      <c r="AE230" s="5">
        <f>ROUND('Рейтинговая таблица организаций'!AX230*100/AF230,0)</f>
        <v>100</v>
      </c>
      <c r="AF230" s="5">
        <f>'Рейтинговая таблица организаций'!AY230</f>
        <v>82</v>
      </c>
      <c r="AG230" s="5">
        <f>ROUND('Рейтинговая таблица организаций'!AZ230*100/AH230,0)</f>
        <v>100</v>
      </c>
      <c r="AH230" s="5">
        <f>'Рейтинговая таблица организаций'!BA230</f>
        <v>82</v>
      </c>
    </row>
    <row r="231" spans="1:34">
      <c r="A231" s="16">
        <f>'Рейтинговая таблица организаций'!A231</f>
        <v>228</v>
      </c>
      <c r="B231" s="16" t="str">
        <f>'бланки '!C233</f>
        <v>Муниципальное бюджетное общеобразовательное учреждение «Молодежненская средняя общеобразовательная школа» Томского района</v>
      </c>
      <c r="C231" s="4">
        <f>'бланки '!E233+'бланки '!F233</f>
        <v>250</v>
      </c>
      <c r="D231" s="16">
        <f>'Рейтинговая таблица организаций'!C231</f>
        <v>100</v>
      </c>
      <c r="E231" s="8">
        <f t="shared" si="4"/>
        <v>0.4</v>
      </c>
      <c r="F231" s="24">
        <f>анкеты!I229</f>
        <v>25</v>
      </c>
      <c r="G231" s="5">
        <f>ROUND('Рейтинговая таблица организаций'!D231*100/H231,0)</f>
        <v>100</v>
      </c>
      <c r="H231" s="5">
        <f>'Рейтинговая таблица организаций'!E231</f>
        <v>14</v>
      </c>
      <c r="I231" s="5">
        <f>ROUND('Рейтинговая таблица организаций'!F231*100/J231,0)</f>
        <v>100</v>
      </c>
      <c r="J231" s="5">
        <f>'Рейтинговая таблица организаций'!G231</f>
        <v>60</v>
      </c>
      <c r="K231" s="5">
        <f>'Рейтинговая таблица организаций'!H231</f>
        <v>4</v>
      </c>
      <c r="L231" s="5">
        <f>ROUND('Рейтинговая таблица организаций'!I231*100/M231,0)</f>
        <v>100</v>
      </c>
      <c r="M231" s="5">
        <f>'Рейтинговая таблица организаций'!J231</f>
        <v>100</v>
      </c>
      <c r="N231" s="5">
        <f>ROUND('Рейтинговая таблица организаций'!K231*100/O231,0)</f>
        <v>100</v>
      </c>
      <c r="O231" s="5">
        <f>'Рейтинговая таблица организаций'!L231</f>
        <v>100</v>
      </c>
      <c r="P231" s="5">
        <f>'Рейтинговая таблица организаций'!U231</f>
        <v>5</v>
      </c>
      <c r="Q231" s="5">
        <f>'Рейтинговая таблица организаций'!X231</f>
        <v>100</v>
      </c>
      <c r="R231" s="5">
        <f>'Рейтинговая таблица организаций'!Y231</f>
        <v>100</v>
      </c>
      <c r="S231" s="5">
        <f>'Рейтинговая таблица организаций'!AD231</f>
        <v>0</v>
      </c>
      <c r="T231" s="5">
        <f>'Рейтинговая таблица организаций'!AE231</f>
        <v>4</v>
      </c>
      <c r="U231" s="5">
        <f>'Рейтинговая таблица организаций'!AF231</f>
        <v>25</v>
      </c>
      <c r="V231" s="5">
        <f>'Рейтинговая таблица организаций'!AG231</f>
        <v>25</v>
      </c>
      <c r="W231" s="5">
        <f>ROUND('Рейтинговая таблица организаций'!AL231*100/X231,0)</f>
        <v>100</v>
      </c>
      <c r="X231" s="5">
        <f>'Рейтинговая таблица организаций'!AM231</f>
        <v>100</v>
      </c>
      <c r="Y231" s="5">
        <f>ROUND('Рейтинговая таблица организаций'!AN231*100/Z231,0)</f>
        <v>100</v>
      </c>
      <c r="Z231" s="5">
        <f>'Рейтинговая таблица организаций'!AO231</f>
        <v>100</v>
      </c>
      <c r="AA231" s="5">
        <f>ROUND('Рейтинговая таблица организаций'!AP231*100/AB231,0)</f>
        <v>100</v>
      </c>
      <c r="AB231" s="5">
        <f>'Рейтинговая таблица организаций'!AQ231</f>
        <v>100</v>
      </c>
      <c r="AC231" s="5">
        <f>ROUND('Рейтинговая таблица организаций'!AV231*100/AD231,0)</f>
        <v>100</v>
      </c>
      <c r="AD231" s="5">
        <f>'Рейтинговая таблица организаций'!AW231</f>
        <v>100</v>
      </c>
      <c r="AE231" s="5">
        <f>ROUND('Рейтинговая таблица организаций'!AX231*100/AF231,0)</f>
        <v>100</v>
      </c>
      <c r="AF231" s="5">
        <f>'Рейтинговая таблица организаций'!AY231</f>
        <v>100</v>
      </c>
      <c r="AG231" s="5">
        <f>ROUND('Рейтинговая таблица организаций'!AZ231*100/AH231,0)</f>
        <v>100</v>
      </c>
      <c r="AH231" s="5">
        <f>'Рейтинговая таблица организаций'!BA231</f>
        <v>100</v>
      </c>
    </row>
    <row r="232" spans="1:34">
      <c r="A232" s="16">
        <f>'Рейтинговая таблица организаций'!A232</f>
        <v>229</v>
      </c>
      <c r="B232" s="16" t="str">
        <f>'бланки '!C234</f>
        <v>Муниципальное бюджетное общеобразовательное учреждение «Поросинская средняя общеобразовательная школа» Томского района</v>
      </c>
      <c r="C232" s="4">
        <f>'бланки '!E234+'бланки '!F234</f>
        <v>245</v>
      </c>
      <c r="D232" s="16">
        <f>'Рейтинговая таблица организаций'!C232</f>
        <v>98</v>
      </c>
      <c r="E232" s="8">
        <f t="shared" si="4"/>
        <v>0.4</v>
      </c>
      <c r="F232" s="24">
        <f>анкеты!I230</f>
        <v>25</v>
      </c>
      <c r="G232" s="5">
        <f>ROUND('Рейтинговая таблица организаций'!D232*100/H232,0)</f>
        <v>100</v>
      </c>
      <c r="H232" s="5">
        <f>'Рейтинговая таблица организаций'!E232</f>
        <v>14</v>
      </c>
      <c r="I232" s="5">
        <f>ROUND('Рейтинговая таблица организаций'!F232*100/J232,0)</f>
        <v>100</v>
      </c>
      <c r="J232" s="5">
        <f>'Рейтинговая таблица организаций'!G232</f>
        <v>60</v>
      </c>
      <c r="K232" s="5">
        <f>'Рейтинговая таблица организаций'!H232</f>
        <v>4</v>
      </c>
      <c r="L232" s="5">
        <f>ROUND('Рейтинговая таблица организаций'!I232*100/M232,0)</f>
        <v>100</v>
      </c>
      <c r="M232" s="5">
        <f>'Рейтинговая таблица организаций'!J232</f>
        <v>98</v>
      </c>
      <c r="N232" s="5">
        <f>ROUND('Рейтинговая таблица организаций'!K232*100/O232,0)</f>
        <v>100</v>
      </c>
      <c r="O232" s="5">
        <f>'Рейтинговая таблица организаций'!L232</f>
        <v>98</v>
      </c>
      <c r="P232" s="5">
        <f>'Рейтинговая таблица организаций'!U232</f>
        <v>5</v>
      </c>
      <c r="Q232" s="5">
        <f>'Рейтинговая таблица организаций'!X232</f>
        <v>98</v>
      </c>
      <c r="R232" s="5">
        <f>'Рейтинговая таблица организаций'!Y232</f>
        <v>98</v>
      </c>
      <c r="S232" s="5">
        <f>'Рейтинговая таблица организаций'!AD232</f>
        <v>0</v>
      </c>
      <c r="T232" s="5">
        <f>'Рейтинговая таблица организаций'!AE232</f>
        <v>3</v>
      </c>
      <c r="U232" s="5">
        <f>'Рейтинговая таблица организаций'!AF232</f>
        <v>25</v>
      </c>
      <c r="V232" s="5">
        <f>'Рейтинговая таблица организаций'!AG232</f>
        <v>25</v>
      </c>
      <c r="W232" s="5">
        <f>ROUND('Рейтинговая таблица организаций'!AL232*100/X232,0)</f>
        <v>100</v>
      </c>
      <c r="X232" s="5">
        <f>'Рейтинговая таблица организаций'!AM232</f>
        <v>98</v>
      </c>
      <c r="Y232" s="5">
        <f>ROUND('Рейтинговая таблица организаций'!AN232*100/Z232,0)</f>
        <v>100</v>
      </c>
      <c r="Z232" s="5">
        <f>'Рейтинговая таблица организаций'!AO232</f>
        <v>98</v>
      </c>
      <c r="AA232" s="5">
        <f>ROUND('Рейтинговая таблица организаций'!AP232*100/AB232,0)</f>
        <v>100</v>
      </c>
      <c r="AB232" s="5">
        <f>'Рейтинговая таблица организаций'!AQ232</f>
        <v>98</v>
      </c>
      <c r="AC232" s="5">
        <f>ROUND('Рейтинговая таблица организаций'!AV232*100/AD232,0)</f>
        <v>100</v>
      </c>
      <c r="AD232" s="5">
        <f>'Рейтинговая таблица организаций'!AW232</f>
        <v>98</v>
      </c>
      <c r="AE232" s="5">
        <f>ROUND('Рейтинговая таблица организаций'!AX232*100/AF232,0)</f>
        <v>100</v>
      </c>
      <c r="AF232" s="5">
        <f>'Рейтинговая таблица организаций'!AY232</f>
        <v>98</v>
      </c>
      <c r="AG232" s="5">
        <f>ROUND('Рейтинговая таблица организаций'!AZ232*100/AH232,0)</f>
        <v>100</v>
      </c>
      <c r="AH232" s="5">
        <f>'Рейтинговая таблица организаций'!BA232</f>
        <v>98</v>
      </c>
    </row>
    <row r="233" spans="1:34">
      <c r="A233" s="16">
        <f>'Рейтинговая таблица организаций'!A233</f>
        <v>230</v>
      </c>
      <c r="B233" s="16" t="str">
        <f>'бланки '!C235</f>
        <v>Муниципальное автономное общеобразовательное учреждение «Малиновская средняя общеобразовательная школа» Томского района</v>
      </c>
      <c r="C233" s="4">
        <f>'бланки '!E235+'бланки '!F235</f>
        <v>475</v>
      </c>
      <c r="D233" s="16">
        <f>'Рейтинговая таблица организаций'!C233</f>
        <v>190</v>
      </c>
      <c r="E233" s="8">
        <f t="shared" si="4"/>
        <v>0.4</v>
      </c>
      <c r="F233" s="24">
        <f>анкеты!I231</f>
        <v>48</v>
      </c>
      <c r="G233" s="5">
        <f>ROUND('Рейтинговая таблица организаций'!D233*100/H233,0)</f>
        <v>100</v>
      </c>
      <c r="H233" s="5">
        <f>'Рейтинговая таблица организаций'!E233</f>
        <v>14</v>
      </c>
      <c r="I233" s="5">
        <f>ROUND('Рейтинговая таблица организаций'!F233*100/J233,0)</f>
        <v>100</v>
      </c>
      <c r="J233" s="5">
        <f>'Рейтинговая таблица организаций'!G233</f>
        <v>59</v>
      </c>
      <c r="K233" s="5">
        <f>'Рейтинговая таблица организаций'!H233</f>
        <v>4</v>
      </c>
      <c r="L233" s="5">
        <f>ROUND('Рейтинговая таблица организаций'!I233*100/M233,0)</f>
        <v>100</v>
      </c>
      <c r="M233" s="5">
        <f>'Рейтинговая таблица организаций'!J233</f>
        <v>190</v>
      </c>
      <c r="N233" s="5">
        <f>ROUND('Рейтинговая таблица организаций'!K233*100/O233,0)</f>
        <v>100</v>
      </c>
      <c r="O233" s="5">
        <f>'Рейтинговая таблица организаций'!L233</f>
        <v>190</v>
      </c>
      <c r="P233" s="5">
        <f>'Рейтинговая таблица организаций'!U233</f>
        <v>5</v>
      </c>
      <c r="Q233" s="5">
        <f>'Рейтинговая таблица организаций'!X233</f>
        <v>190</v>
      </c>
      <c r="R233" s="5">
        <f>'Рейтинговая таблица организаций'!Y233</f>
        <v>190</v>
      </c>
      <c r="S233" s="5">
        <f>'Рейтинговая таблица организаций'!AD233</f>
        <v>0</v>
      </c>
      <c r="T233" s="5">
        <f>'Рейтинговая таблица организаций'!AE233</f>
        <v>4</v>
      </c>
      <c r="U233" s="5">
        <f>'Рейтинговая таблица организаций'!AF233</f>
        <v>48</v>
      </c>
      <c r="V233" s="5">
        <f>'Рейтинговая таблица организаций'!AG233</f>
        <v>48</v>
      </c>
      <c r="W233" s="5">
        <f>ROUND('Рейтинговая таблица организаций'!AL233*100/X233,0)</f>
        <v>100</v>
      </c>
      <c r="X233" s="5">
        <f>'Рейтинговая таблица организаций'!AM233</f>
        <v>190</v>
      </c>
      <c r="Y233" s="5">
        <f>ROUND('Рейтинговая таблица организаций'!AN233*100/Z233,0)</f>
        <v>100</v>
      </c>
      <c r="Z233" s="5">
        <f>'Рейтинговая таблица организаций'!AO233</f>
        <v>190</v>
      </c>
      <c r="AA233" s="5">
        <f>ROUND('Рейтинговая таблица организаций'!AP233*100/AB233,0)</f>
        <v>100</v>
      </c>
      <c r="AB233" s="5">
        <f>'Рейтинговая таблица организаций'!AQ233</f>
        <v>190</v>
      </c>
      <c r="AC233" s="5">
        <f>ROUND('Рейтинговая таблица организаций'!AV233*100/AD233,0)</f>
        <v>100</v>
      </c>
      <c r="AD233" s="5">
        <f>'Рейтинговая таблица организаций'!AW233</f>
        <v>190</v>
      </c>
      <c r="AE233" s="5">
        <f>ROUND('Рейтинговая таблица организаций'!AX233*100/AF233,0)</f>
        <v>100</v>
      </c>
      <c r="AF233" s="5">
        <f>'Рейтинговая таблица организаций'!AY233</f>
        <v>190</v>
      </c>
      <c r="AG233" s="5">
        <f>ROUND('Рейтинговая таблица организаций'!AZ233*100/AH233,0)</f>
        <v>100</v>
      </c>
      <c r="AH233" s="5">
        <f>'Рейтинговая таблица организаций'!BA233</f>
        <v>190</v>
      </c>
    </row>
    <row r="234" spans="1:34">
      <c r="A234" s="16">
        <f>'Рейтинговая таблица организаций'!A234</f>
        <v>231</v>
      </c>
      <c r="B234" s="16" t="str">
        <f>'бланки '!C236</f>
        <v>Муниципальное бюджетное общеобразовательное учреждение «Воронинская средняя общеобразовательная школа» Томского района</v>
      </c>
      <c r="C234" s="4">
        <f>'бланки '!E236+'бланки '!F236</f>
        <v>269</v>
      </c>
      <c r="D234" s="16">
        <f>'Рейтинговая таблица организаций'!C234</f>
        <v>108</v>
      </c>
      <c r="E234" s="8">
        <f t="shared" si="4"/>
        <v>0.40148698884758366</v>
      </c>
      <c r="F234" s="24">
        <f>анкеты!I232</f>
        <v>27</v>
      </c>
      <c r="G234" s="5">
        <f>ROUND('Рейтинговая таблица организаций'!D234*100/H234,0)</f>
        <v>100</v>
      </c>
      <c r="H234" s="5">
        <f>'Рейтинговая таблица организаций'!E234</f>
        <v>14</v>
      </c>
      <c r="I234" s="5">
        <f>ROUND('Рейтинговая таблица организаций'!F234*100/J234,0)</f>
        <v>100</v>
      </c>
      <c r="J234" s="5">
        <f>'Рейтинговая таблица организаций'!G234</f>
        <v>60</v>
      </c>
      <c r="K234" s="5">
        <f>'Рейтинговая таблица организаций'!H234</f>
        <v>4</v>
      </c>
      <c r="L234" s="5">
        <f>ROUND('Рейтинговая таблица организаций'!I234*100/M234,0)</f>
        <v>100</v>
      </c>
      <c r="M234" s="5">
        <f>'Рейтинговая таблица организаций'!J234</f>
        <v>108</v>
      </c>
      <c r="N234" s="5">
        <f>ROUND('Рейтинговая таблица организаций'!K234*100/O234,0)</f>
        <v>100</v>
      </c>
      <c r="O234" s="5">
        <f>'Рейтинговая таблица организаций'!L234</f>
        <v>108</v>
      </c>
      <c r="P234" s="5">
        <f>'Рейтинговая таблица организаций'!U234</f>
        <v>5</v>
      </c>
      <c r="Q234" s="5">
        <f>'Рейтинговая таблица организаций'!X234</f>
        <v>108</v>
      </c>
      <c r="R234" s="5">
        <f>'Рейтинговая таблица организаций'!Y234</f>
        <v>108</v>
      </c>
      <c r="S234" s="5">
        <f>'Рейтинговая таблица организаций'!AD234</f>
        <v>0</v>
      </c>
      <c r="T234" s="5">
        <f>'Рейтинговая таблица организаций'!AE234</f>
        <v>3</v>
      </c>
      <c r="U234" s="5">
        <f>'Рейтинговая таблица организаций'!AF234</f>
        <v>27</v>
      </c>
      <c r="V234" s="5">
        <f>'Рейтинговая таблица организаций'!AG234</f>
        <v>27</v>
      </c>
      <c r="W234" s="5">
        <f>ROUND('Рейтинговая таблица организаций'!AL234*100/X234,0)</f>
        <v>100</v>
      </c>
      <c r="X234" s="5">
        <f>'Рейтинговая таблица организаций'!AM234</f>
        <v>108</v>
      </c>
      <c r="Y234" s="5">
        <f>ROUND('Рейтинговая таблица организаций'!AN234*100/Z234,0)</f>
        <v>100</v>
      </c>
      <c r="Z234" s="5">
        <f>'Рейтинговая таблица организаций'!AO234</f>
        <v>108</v>
      </c>
      <c r="AA234" s="5">
        <f>ROUND('Рейтинговая таблица организаций'!AP234*100/AB234,0)</f>
        <v>100</v>
      </c>
      <c r="AB234" s="5">
        <f>'Рейтинговая таблица организаций'!AQ234</f>
        <v>108</v>
      </c>
      <c r="AC234" s="5">
        <f>ROUND('Рейтинговая таблица организаций'!AV234*100/AD234,0)</f>
        <v>100</v>
      </c>
      <c r="AD234" s="5">
        <f>'Рейтинговая таблица организаций'!AW234</f>
        <v>108</v>
      </c>
      <c r="AE234" s="5">
        <f>ROUND('Рейтинговая таблица организаций'!AX234*100/AF234,0)</f>
        <v>100</v>
      </c>
      <c r="AF234" s="5">
        <f>'Рейтинговая таблица организаций'!AY234</f>
        <v>108</v>
      </c>
      <c r="AG234" s="5">
        <f>ROUND('Рейтинговая таблица организаций'!AZ234*100/AH234,0)</f>
        <v>100</v>
      </c>
      <c r="AH234" s="5">
        <f>'Рейтинговая таблица организаций'!BA234</f>
        <v>108</v>
      </c>
    </row>
    <row r="235" spans="1:34">
      <c r="A235" s="16">
        <f>'Рейтинговая таблица организаций'!A235</f>
        <v>232</v>
      </c>
      <c r="B235" s="16" t="str">
        <f>'бланки '!C237</f>
        <v>Муниципальное бюджетное общеобразовательное учреждение «Новоархангельская средняя общеобразовательная школа» Томского района</v>
      </c>
      <c r="C235" s="4">
        <f>'бланки '!E237+'бланки '!F237</f>
        <v>57</v>
      </c>
      <c r="D235" s="16">
        <f>'Рейтинговая таблица организаций'!C235</f>
        <v>23</v>
      </c>
      <c r="E235" s="8">
        <f t="shared" si="4"/>
        <v>0.40350877192982454</v>
      </c>
      <c r="F235" s="24">
        <f>анкеты!I233</f>
        <v>6</v>
      </c>
      <c r="G235" s="5">
        <f>ROUND('Рейтинговая таблица организаций'!D235*100/H235,0)</f>
        <v>100</v>
      </c>
      <c r="H235" s="5">
        <f>'Рейтинговая таблица организаций'!E235</f>
        <v>14</v>
      </c>
      <c r="I235" s="5">
        <f>ROUND('Рейтинговая таблица организаций'!F235*100/J235,0)</f>
        <v>100</v>
      </c>
      <c r="J235" s="5">
        <f>'Рейтинговая таблица организаций'!G235</f>
        <v>60</v>
      </c>
      <c r="K235" s="5">
        <f>'Рейтинговая таблица организаций'!H235</f>
        <v>4</v>
      </c>
      <c r="L235" s="5">
        <f>ROUND('Рейтинговая таблица организаций'!I235*100/M235,0)</f>
        <v>100</v>
      </c>
      <c r="M235" s="5">
        <f>'Рейтинговая таблица организаций'!J235</f>
        <v>23</v>
      </c>
      <c r="N235" s="5">
        <f>ROUND('Рейтинговая таблица организаций'!K235*100/O235,0)</f>
        <v>100</v>
      </c>
      <c r="O235" s="5">
        <f>'Рейтинговая таблица организаций'!L235</f>
        <v>23</v>
      </c>
      <c r="P235" s="5">
        <f>'Рейтинговая таблица организаций'!U235</f>
        <v>5</v>
      </c>
      <c r="Q235" s="5">
        <f>'Рейтинговая таблица организаций'!X235</f>
        <v>23</v>
      </c>
      <c r="R235" s="5">
        <f>'Рейтинговая таблица организаций'!Y235</f>
        <v>23</v>
      </c>
      <c r="S235" s="5">
        <f>'Рейтинговая таблица организаций'!AD235</f>
        <v>0</v>
      </c>
      <c r="T235" s="5">
        <f>'Рейтинговая таблица организаций'!AE235</f>
        <v>4</v>
      </c>
      <c r="U235" s="5">
        <f>'Рейтинговая таблица организаций'!AF235</f>
        <v>6</v>
      </c>
      <c r="V235" s="5">
        <f>'Рейтинговая таблица организаций'!AG235</f>
        <v>6</v>
      </c>
      <c r="W235" s="5">
        <f>ROUND('Рейтинговая таблица организаций'!AL235*100/X235,0)</f>
        <v>100</v>
      </c>
      <c r="X235" s="5">
        <f>'Рейтинговая таблица организаций'!AM235</f>
        <v>23</v>
      </c>
      <c r="Y235" s="5">
        <f>ROUND('Рейтинговая таблица организаций'!AN235*100/Z235,0)</f>
        <v>100</v>
      </c>
      <c r="Z235" s="5">
        <f>'Рейтинговая таблица организаций'!AO235</f>
        <v>23</v>
      </c>
      <c r="AA235" s="5">
        <f>ROUND('Рейтинговая таблица организаций'!AP235*100/AB235,0)</f>
        <v>100</v>
      </c>
      <c r="AB235" s="5">
        <f>'Рейтинговая таблица организаций'!AQ235</f>
        <v>23</v>
      </c>
      <c r="AC235" s="5">
        <f>ROUND('Рейтинговая таблица организаций'!AV235*100/AD235,0)</f>
        <v>100</v>
      </c>
      <c r="AD235" s="5">
        <f>'Рейтинговая таблица организаций'!AW235</f>
        <v>23</v>
      </c>
      <c r="AE235" s="5">
        <f>ROUND('Рейтинговая таблица организаций'!AX235*100/AF235,0)</f>
        <v>100</v>
      </c>
      <c r="AF235" s="5">
        <f>'Рейтинговая таблица организаций'!AY235</f>
        <v>23</v>
      </c>
      <c r="AG235" s="5">
        <f>ROUND('Рейтинговая таблица организаций'!AZ235*100/AH235,0)</f>
        <v>100</v>
      </c>
      <c r="AH235" s="5">
        <f>'Рейтинговая таблица организаций'!BA235</f>
        <v>23</v>
      </c>
    </row>
    <row r="236" spans="1:34">
      <c r="A236" s="16">
        <f>'Рейтинговая таблица организаций'!A236</f>
        <v>233</v>
      </c>
      <c r="B236" s="16" t="str">
        <f>'бланки '!C238</f>
        <v>Муниципальное бюджетное общеобразовательное учреждение «Рассветовская средняя общеобразовательная школа» Томского района</v>
      </c>
      <c r="C236" s="4">
        <f>'бланки '!E238+'бланки '!F238</f>
        <v>316</v>
      </c>
      <c r="D236" s="16">
        <f>'Рейтинговая таблица организаций'!C236</f>
        <v>127</v>
      </c>
      <c r="E236" s="8">
        <f t="shared" si="4"/>
        <v>0.40189873417721517</v>
      </c>
      <c r="F236" s="24">
        <f>анкеты!I234</f>
        <v>32</v>
      </c>
      <c r="G236" s="5">
        <f>ROUND('Рейтинговая таблица организаций'!D236*100/H236,0)</f>
        <v>100</v>
      </c>
      <c r="H236" s="5">
        <f>'Рейтинговая таблица организаций'!E236</f>
        <v>14</v>
      </c>
      <c r="I236" s="5">
        <f>ROUND('Рейтинговая таблица организаций'!F236*100/J236,0)</f>
        <v>100</v>
      </c>
      <c r="J236" s="5">
        <f>'Рейтинговая таблица организаций'!G236</f>
        <v>60</v>
      </c>
      <c r="K236" s="5">
        <f>'Рейтинговая таблица организаций'!H236</f>
        <v>4</v>
      </c>
      <c r="L236" s="5">
        <f>ROUND('Рейтинговая таблица организаций'!I236*100/M236,0)</f>
        <v>100</v>
      </c>
      <c r="M236" s="5">
        <f>'Рейтинговая таблица организаций'!J236</f>
        <v>127</v>
      </c>
      <c r="N236" s="5">
        <f>ROUND('Рейтинговая таблица организаций'!K236*100/O236,0)</f>
        <v>100</v>
      </c>
      <c r="O236" s="5">
        <f>'Рейтинговая таблица организаций'!L236</f>
        <v>127</v>
      </c>
      <c r="P236" s="5">
        <f>'Рейтинговая таблица организаций'!U236</f>
        <v>5</v>
      </c>
      <c r="Q236" s="5">
        <f>'Рейтинговая таблица организаций'!X236</f>
        <v>127</v>
      </c>
      <c r="R236" s="5">
        <f>'Рейтинговая таблица организаций'!Y236</f>
        <v>127</v>
      </c>
      <c r="S236" s="5">
        <f>'Рейтинговая таблица организаций'!AD236</f>
        <v>0</v>
      </c>
      <c r="T236" s="5">
        <f>'Рейтинговая таблица организаций'!AE236</f>
        <v>3</v>
      </c>
      <c r="U236" s="5">
        <f>'Рейтинговая таблица организаций'!AF236</f>
        <v>32</v>
      </c>
      <c r="V236" s="5">
        <f>'Рейтинговая таблица организаций'!AG236</f>
        <v>32</v>
      </c>
      <c r="W236" s="5">
        <f>ROUND('Рейтинговая таблица организаций'!AL236*100/X236,0)</f>
        <v>100</v>
      </c>
      <c r="X236" s="5">
        <f>'Рейтинговая таблица организаций'!AM236</f>
        <v>127</v>
      </c>
      <c r="Y236" s="5">
        <f>ROUND('Рейтинговая таблица организаций'!AN236*100/Z236,0)</f>
        <v>100</v>
      </c>
      <c r="Z236" s="5">
        <f>'Рейтинговая таблица организаций'!AO236</f>
        <v>127</v>
      </c>
      <c r="AA236" s="5">
        <f>ROUND('Рейтинговая таблица организаций'!AP236*100/AB236,0)</f>
        <v>100</v>
      </c>
      <c r="AB236" s="5">
        <f>'Рейтинговая таблица организаций'!AQ236</f>
        <v>127</v>
      </c>
      <c r="AC236" s="5">
        <f>ROUND('Рейтинговая таблица организаций'!AV236*100/AD236,0)</f>
        <v>100</v>
      </c>
      <c r="AD236" s="5">
        <f>'Рейтинговая таблица организаций'!AW236</f>
        <v>127</v>
      </c>
      <c r="AE236" s="5">
        <f>ROUND('Рейтинговая таблица организаций'!AX236*100/AF236,0)</f>
        <v>100</v>
      </c>
      <c r="AF236" s="5">
        <f>'Рейтинговая таблица организаций'!AY236</f>
        <v>127</v>
      </c>
      <c r="AG236" s="5">
        <f>ROUND('Рейтинговая таблица организаций'!AZ236*100/AH236,0)</f>
        <v>100</v>
      </c>
      <c r="AH236" s="5">
        <f>'Рейтинговая таблица организаций'!BA236</f>
        <v>127</v>
      </c>
    </row>
    <row r="237" spans="1:34">
      <c r="A237" s="16">
        <f>'Рейтинговая таблица организаций'!A237</f>
        <v>234</v>
      </c>
      <c r="B237" s="16" t="str">
        <f>'бланки '!C239</f>
        <v>Муниципальное бюджетное общеобразовательное учреждение «Рыбаловская средняя общеобразовательная школа» Томского района</v>
      </c>
      <c r="C237" s="4">
        <f>'бланки '!E239+'бланки '!F239</f>
        <v>397</v>
      </c>
      <c r="D237" s="16">
        <f>'Рейтинговая таблица организаций'!C237</f>
        <v>159</v>
      </c>
      <c r="E237" s="8">
        <f t="shared" si="4"/>
        <v>0.40050377833753148</v>
      </c>
      <c r="F237" s="24">
        <f>анкеты!I235</f>
        <v>40</v>
      </c>
      <c r="G237" s="5">
        <f>ROUND('Рейтинговая таблица организаций'!D237*100/H237,0)</f>
        <v>100</v>
      </c>
      <c r="H237" s="5">
        <f>'Рейтинговая таблица организаций'!E237</f>
        <v>14</v>
      </c>
      <c r="I237" s="5">
        <f>ROUND('Рейтинговая таблица организаций'!F237*100/J237,0)</f>
        <v>100</v>
      </c>
      <c r="J237" s="5">
        <f>'Рейтинговая таблица организаций'!G237</f>
        <v>60</v>
      </c>
      <c r="K237" s="5">
        <f>'Рейтинговая таблица организаций'!H237</f>
        <v>4</v>
      </c>
      <c r="L237" s="5">
        <f>ROUND('Рейтинговая таблица организаций'!I237*100/M237,0)</f>
        <v>100</v>
      </c>
      <c r="M237" s="5">
        <f>'Рейтинговая таблица организаций'!J237</f>
        <v>159</v>
      </c>
      <c r="N237" s="5">
        <f>ROUND('Рейтинговая таблица организаций'!K237*100/O237,0)</f>
        <v>100</v>
      </c>
      <c r="O237" s="5">
        <f>'Рейтинговая таблица организаций'!L237</f>
        <v>159</v>
      </c>
      <c r="P237" s="5">
        <f>'Рейтинговая таблица организаций'!U237</f>
        <v>5</v>
      </c>
      <c r="Q237" s="5">
        <f>'Рейтинговая таблица организаций'!X237</f>
        <v>159</v>
      </c>
      <c r="R237" s="5">
        <f>'Рейтинговая таблица организаций'!Y237</f>
        <v>159</v>
      </c>
      <c r="S237" s="5">
        <f>'Рейтинговая таблица организаций'!AD237</f>
        <v>2</v>
      </c>
      <c r="T237" s="5">
        <f>'Рейтинговая таблица организаций'!AE237</f>
        <v>4</v>
      </c>
      <c r="U237" s="5">
        <f>'Рейтинговая таблица организаций'!AF237</f>
        <v>40</v>
      </c>
      <c r="V237" s="5">
        <f>'Рейтинговая таблица организаций'!AG237</f>
        <v>40</v>
      </c>
      <c r="W237" s="5">
        <f>ROUND('Рейтинговая таблица организаций'!AL237*100/X237,0)</f>
        <v>100</v>
      </c>
      <c r="X237" s="5">
        <f>'Рейтинговая таблица организаций'!AM237</f>
        <v>159</v>
      </c>
      <c r="Y237" s="5">
        <f>ROUND('Рейтинговая таблица организаций'!AN237*100/Z237,0)</f>
        <v>100</v>
      </c>
      <c r="Z237" s="5">
        <f>'Рейтинговая таблица организаций'!AO237</f>
        <v>159</v>
      </c>
      <c r="AA237" s="5">
        <f>ROUND('Рейтинговая таблица организаций'!AP237*100/AB237,0)</f>
        <v>100</v>
      </c>
      <c r="AB237" s="5">
        <f>'Рейтинговая таблица организаций'!AQ237</f>
        <v>159</v>
      </c>
      <c r="AC237" s="5">
        <f>ROUND('Рейтинговая таблица организаций'!AV237*100/AD237,0)</f>
        <v>100</v>
      </c>
      <c r="AD237" s="5">
        <f>'Рейтинговая таблица организаций'!AW237</f>
        <v>159</v>
      </c>
      <c r="AE237" s="5">
        <f>ROUND('Рейтинговая таблица организаций'!AX237*100/AF237,0)</f>
        <v>100</v>
      </c>
      <c r="AF237" s="5">
        <f>'Рейтинговая таблица организаций'!AY237</f>
        <v>159</v>
      </c>
      <c r="AG237" s="5">
        <f>ROUND('Рейтинговая таблица организаций'!AZ237*100/AH237,0)</f>
        <v>100</v>
      </c>
      <c r="AH237" s="5">
        <f>'Рейтинговая таблица организаций'!BA237</f>
        <v>159</v>
      </c>
    </row>
    <row r="238" spans="1:34">
      <c r="A238" s="16">
        <f>'Рейтинговая таблица организаций'!A238</f>
        <v>235</v>
      </c>
      <c r="B238" s="16" t="str">
        <f>'бланки '!C240</f>
        <v>Муниципальное бюджетное общеобразовательное учреждение «Александровская средняя общеобразовательная школа» Томского района</v>
      </c>
      <c r="C238" s="4">
        <f>'бланки '!E240+'бланки '!F240</f>
        <v>199</v>
      </c>
      <c r="D238" s="16">
        <f>'Рейтинговая таблица организаций'!C238</f>
        <v>80</v>
      </c>
      <c r="E238" s="8">
        <f t="shared" si="4"/>
        <v>0.4020100502512563</v>
      </c>
      <c r="F238" s="24">
        <f>анкеты!I236</f>
        <v>20</v>
      </c>
      <c r="G238" s="5">
        <f>ROUND('Рейтинговая таблица организаций'!D238*100/H238,0)</f>
        <v>100</v>
      </c>
      <c r="H238" s="5">
        <f>'Рейтинговая таблица организаций'!E238</f>
        <v>14</v>
      </c>
      <c r="I238" s="5">
        <f>ROUND('Рейтинговая таблица организаций'!F238*100/J238,0)</f>
        <v>100</v>
      </c>
      <c r="J238" s="5">
        <f>'Рейтинговая таблица организаций'!G238</f>
        <v>60</v>
      </c>
      <c r="K238" s="5">
        <f>'Рейтинговая таблица организаций'!H238</f>
        <v>4</v>
      </c>
      <c r="L238" s="5">
        <f>ROUND('Рейтинговая таблица организаций'!I238*100/M238,0)</f>
        <v>100</v>
      </c>
      <c r="M238" s="5">
        <f>'Рейтинговая таблица организаций'!J238</f>
        <v>80</v>
      </c>
      <c r="N238" s="5">
        <f>ROUND('Рейтинговая таблица организаций'!K238*100/O238,0)</f>
        <v>100</v>
      </c>
      <c r="O238" s="5">
        <f>'Рейтинговая таблица организаций'!L238</f>
        <v>80</v>
      </c>
      <c r="P238" s="5">
        <f>'Рейтинговая таблица организаций'!U238</f>
        <v>5</v>
      </c>
      <c r="Q238" s="5">
        <f>'Рейтинговая таблица организаций'!X238</f>
        <v>80</v>
      </c>
      <c r="R238" s="5">
        <f>'Рейтинговая таблица организаций'!Y238</f>
        <v>80</v>
      </c>
      <c r="S238" s="5">
        <f>'Рейтинговая таблица организаций'!AD238</f>
        <v>1</v>
      </c>
      <c r="T238" s="5">
        <f>'Рейтинговая таблица организаций'!AE238</f>
        <v>4</v>
      </c>
      <c r="U238" s="5">
        <f>'Рейтинговая таблица организаций'!AF238</f>
        <v>20</v>
      </c>
      <c r="V238" s="5">
        <f>'Рейтинговая таблица организаций'!AG238</f>
        <v>20</v>
      </c>
      <c r="W238" s="5">
        <f>ROUND('Рейтинговая таблица организаций'!AL238*100/X238,0)</f>
        <v>100</v>
      </c>
      <c r="X238" s="5">
        <f>'Рейтинговая таблица организаций'!AM238</f>
        <v>80</v>
      </c>
      <c r="Y238" s="5">
        <f>ROUND('Рейтинговая таблица организаций'!AN238*100/Z238,0)</f>
        <v>100</v>
      </c>
      <c r="Z238" s="5">
        <f>'Рейтинговая таблица организаций'!AO238</f>
        <v>80</v>
      </c>
      <c r="AA238" s="5">
        <f>ROUND('Рейтинговая таблица организаций'!AP238*100/AB238,0)</f>
        <v>100</v>
      </c>
      <c r="AB238" s="5">
        <f>'Рейтинговая таблица организаций'!AQ238</f>
        <v>80</v>
      </c>
      <c r="AC238" s="5">
        <f>ROUND('Рейтинговая таблица организаций'!AV238*100/AD238,0)</f>
        <v>100</v>
      </c>
      <c r="AD238" s="5">
        <f>'Рейтинговая таблица организаций'!AW238</f>
        <v>80</v>
      </c>
      <c r="AE238" s="5">
        <f>ROUND('Рейтинговая таблица организаций'!AX238*100/AF238,0)</f>
        <v>100</v>
      </c>
      <c r="AF238" s="5">
        <f>'Рейтинговая таблица организаций'!AY238</f>
        <v>80</v>
      </c>
      <c r="AG238" s="5">
        <f>ROUND('Рейтинговая таблица организаций'!AZ238*100/AH238,0)</f>
        <v>100</v>
      </c>
      <c r="AH238" s="5">
        <f>'Рейтинговая таблица организаций'!BA238</f>
        <v>80</v>
      </c>
    </row>
    <row r="239" spans="1:34">
      <c r="A239" s="16">
        <f>'Рейтинговая таблица организаций'!A239</f>
        <v>236</v>
      </c>
      <c r="B239" s="16" t="str">
        <f>'бланки '!C241</f>
        <v>Муниципальное бюджетное общеобразовательное учреждение «Октябрьская средняя общеобразовательная школа» Томского района</v>
      </c>
      <c r="C239" s="4">
        <f>'бланки '!E241+'бланки '!F241</f>
        <v>326</v>
      </c>
      <c r="D239" s="16">
        <f>'Рейтинговая таблица организаций'!C239</f>
        <v>131</v>
      </c>
      <c r="E239" s="8">
        <f t="shared" si="4"/>
        <v>0.40184049079754602</v>
      </c>
      <c r="F239" s="24">
        <f>анкеты!I237</f>
        <v>33</v>
      </c>
      <c r="G239" s="5">
        <f>ROUND('Рейтинговая таблица организаций'!D239*100/H239,0)</f>
        <v>100</v>
      </c>
      <c r="H239" s="5">
        <f>'Рейтинговая таблица организаций'!E239</f>
        <v>14</v>
      </c>
      <c r="I239" s="5">
        <f>ROUND('Рейтинговая таблица организаций'!F239*100/J239,0)</f>
        <v>100</v>
      </c>
      <c r="J239" s="5">
        <f>'Рейтинговая таблица организаций'!G239</f>
        <v>60</v>
      </c>
      <c r="K239" s="5">
        <f>'Рейтинговая таблица организаций'!H239</f>
        <v>4</v>
      </c>
      <c r="L239" s="5">
        <f>ROUND('Рейтинговая таблица организаций'!I239*100/M239,0)</f>
        <v>100</v>
      </c>
      <c r="M239" s="5">
        <f>'Рейтинговая таблица организаций'!J239</f>
        <v>131</v>
      </c>
      <c r="N239" s="5">
        <f>ROUND('Рейтинговая таблица организаций'!K239*100/O239,0)</f>
        <v>100</v>
      </c>
      <c r="O239" s="5">
        <f>'Рейтинговая таблица организаций'!L239</f>
        <v>131</v>
      </c>
      <c r="P239" s="5">
        <f>'Рейтинговая таблица организаций'!U239</f>
        <v>5</v>
      </c>
      <c r="Q239" s="5">
        <f>'Рейтинговая таблица организаций'!X239</f>
        <v>131</v>
      </c>
      <c r="R239" s="5">
        <f>'Рейтинговая таблица организаций'!Y239</f>
        <v>131</v>
      </c>
      <c r="S239" s="5">
        <f>'Рейтинговая таблица организаций'!AD239</f>
        <v>0</v>
      </c>
      <c r="T239" s="5">
        <f>'Рейтинговая таблица организаций'!AE239</f>
        <v>4</v>
      </c>
      <c r="U239" s="5">
        <f>'Рейтинговая таблица организаций'!AF239</f>
        <v>33</v>
      </c>
      <c r="V239" s="5">
        <f>'Рейтинговая таблица организаций'!AG239</f>
        <v>33</v>
      </c>
      <c r="W239" s="5">
        <f>ROUND('Рейтинговая таблица организаций'!AL239*100/X239,0)</f>
        <v>100</v>
      </c>
      <c r="X239" s="5">
        <f>'Рейтинговая таблица организаций'!AM239</f>
        <v>131</v>
      </c>
      <c r="Y239" s="5">
        <f>ROUND('Рейтинговая таблица организаций'!AN239*100/Z239,0)</f>
        <v>100</v>
      </c>
      <c r="Z239" s="5">
        <f>'Рейтинговая таблица организаций'!AO239</f>
        <v>131</v>
      </c>
      <c r="AA239" s="5">
        <f>ROUND('Рейтинговая таблица организаций'!AP239*100/AB239,0)</f>
        <v>100</v>
      </c>
      <c r="AB239" s="5">
        <f>'Рейтинговая таблица организаций'!AQ239</f>
        <v>131</v>
      </c>
      <c r="AC239" s="5">
        <f>ROUND('Рейтинговая таблица организаций'!AV239*100/AD239,0)</f>
        <v>100</v>
      </c>
      <c r="AD239" s="5">
        <f>'Рейтинговая таблица организаций'!AW239</f>
        <v>131</v>
      </c>
      <c r="AE239" s="5">
        <f>ROUND('Рейтинговая таблица организаций'!AX239*100/AF239,0)</f>
        <v>100</v>
      </c>
      <c r="AF239" s="5">
        <f>'Рейтинговая таблица организаций'!AY239</f>
        <v>131</v>
      </c>
      <c r="AG239" s="5">
        <f>ROUND('Рейтинговая таблица организаций'!AZ239*100/AH239,0)</f>
        <v>100</v>
      </c>
      <c r="AH239" s="5">
        <f>'Рейтинговая таблица организаций'!BA239</f>
        <v>131</v>
      </c>
    </row>
    <row r="240" spans="1:34">
      <c r="A240" s="16">
        <f>'Рейтинговая таблица организаций'!A240</f>
        <v>237</v>
      </c>
      <c r="B240" s="16" t="str">
        <f>'бланки '!C242</f>
        <v>Муниципальное бюджетное общеобразовательное учреждение «Кисловская средняя общеобразовательная школа»Томского района</v>
      </c>
      <c r="C240" s="4">
        <f>'бланки '!E242+'бланки '!F242</f>
        <v>983</v>
      </c>
      <c r="D240" s="16">
        <f>'Рейтинговая таблица организаций'!C240</f>
        <v>394</v>
      </c>
      <c r="E240" s="8">
        <f t="shared" si="4"/>
        <v>0.40081383519837233</v>
      </c>
      <c r="F240" s="24">
        <f>анкеты!I238</f>
        <v>99</v>
      </c>
      <c r="G240" s="5">
        <f>ROUND('Рейтинговая таблица организаций'!D240*100/H240,0)</f>
        <v>100</v>
      </c>
      <c r="H240" s="5">
        <f>'Рейтинговая таблица организаций'!E240</f>
        <v>14</v>
      </c>
      <c r="I240" s="5">
        <f>ROUND('Рейтинговая таблица организаций'!F240*100/J240,0)</f>
        <v>100</v>
      </c>
      <c r="J240" s="5">
        <f>'Рейтинговая таблица организаций'!G240</f>
        <v>60</v>
      </c>
      <c r="K240" s="5">
        <f>'Рейтинговая таблица организаций'!H240</f>
        <v>4</v>
      </c>
      <c r="L240" s="5">
        <f>ROUND('Рейтинговая таблица организаций'!I240*100/M240,0)</f>
        <v>100</v>
      </c>
      <c r="M240" s="5">
        <f>'Рейтинговая таблица организаций'!J240</f>
        <v>394</v>
      </c>
      <c r="N240" s="5">
        <f>ROUND('Рейтинговая таблица организаций'!K240*100/O240,0)</f>
        <v>100</v>
      </c>
      <c r="O240" s="5">
        <f>'Рейтинговая таблица организаций'!L240</f>
        <v>394</v>
      </c>
      <c r="P240" s="5">
        <f>'Рейтинговая таблица организаций'!U240</f>
        <v>5</v>
      </c>
      <c r="Q240" s="5">
        <f>'Рейтинговая таблица организаций'!X240</f>
        <v>394</v>
      </c>
      <c r="R240" s="5">
        <f>'Рейтинговая таблица организаций'!Y240</f>
        <v>394</v>
      </c>
      <c r="S240" s="5">
        <f>'Рейтинговая таблица организаций'!AD240</f>
        <v>2</v>
      </c>
      <c r="T240" s="5">
        <f>'Рейтинговая таблица организаций'!AE240</f>
        <v>4</v>
      </c>
      <c r="U240" s="5">
        <f>'Рейтинговая таблица организаций'!AF240</f>
        <v>99</v>
      </c>
      <c r="V240" s="5">
        <f>'Рейтинговая таблица организаций'!AG240</f>
        <v>99</v>
      </c>
      <c r="W240" s="5">
        <f>ROUND('Рейтинговая таблица организаций'!AL240*100/X240,0)</f>
        <v>100</v>
      </c>
      <c r="X240" s="5">
        <f>'Рейтинговая таблица организаций'!AM240</f>
        <v>394</v>
      </c>
      <c r="Y240" s="5">
        <f>ROUND('Рейтинговая таблица организаций'!AN240*100/Z240,0)</f>
        <v>100</v>
      </c>
      <c r="Z240" s="5">
        <f>'Рейтинговая таблица организаций'!AO240</f>
        <v>394</v>
      </c>
      <c r="AA240" s="5">
        <f>ROUND('Рейтинговая таблица организаций'!AP240*100/AB240,0)</f>
        <v>100</v>
      </c>
      <c r="AB240" s="5">
        <f>'Рейтинговая таблица организаций'!AQ240</f>
        <v>394</v>
      </c>
      <c r="AC240" s="5">
        <f>ROUND('Рейтинговая таблица организаций'!AV240*100/AD240,0)</f>
        <v>100</v>
      </c>
      <c r="AD240" s="5">
        <f>'Рейтинговая таблица организаций'!AW240</f>
        <v>394</v>
      </c>
      <c r="AE240" s="5">
        <f>ROUND('Рейтинговая таблица организаций'!AX240*100/AF240,0)</f>
        <v>100</v>
      </c>
      <c r="AF240" s="5">
        <f>'Рейтинговая таблица организаций'!AY240</f>
        <v>394</v>
      </c>
      <c r="AG240" s="5">
        <f>ROUND('Рейтинговая таблица организаций'!AZ240*100/AH240,0)</f>
        <v>100</v>
      </c>
      <c r="AH240" s="5">
        <f>'Рейтинговая таблица организаций'!BA240</f>
        <v>394</v>
      </c>
    </row>
    <row r="241" spans="1:34">
      <c r="A241" s="16">
        <f>'Рейтинговая таблица организаций'!A241</f>
        <v>238</v>
      </c>
      <c r="B241" s="16" t="str">
        <f>'бланки '!C243</f>
        <v>Муниципальное бюджетное общеобразовательное учреждение "Начальная общеобразовательная школа мкр. "Южные Ворота" Томского района</v>
      </c>
      <c r="C241" s="4">
        <f>'бланки '!E243+'бланки '!F243</f>
        <v>6</v>
      </c>
      <c r="D241" s="16">
        <f>'Рейтинговая таблица организаций'!C241</f>
        <v>3</v>
      </c>
      <c r="E241" s="8">
        <f t="shared" si="4"/>
        <v>0.5</v>
      </c>
      <c r="F241" s="24">
        <f>анкеты!I239</f>
        <v>1</v>
      </c>
      <c r="G241" s="5">
        <f>ROUND('Рейтинговая таблица организаций'!D241*100/H241,0)</f>
        <v>100</v>
      </c>
      <c r="H241" s="5">
        <f>'Рейтинговая таблица организаций'!E241</f>
        <v>14</v>
      </c>
      <c r="I241" s="5">
        <f>ROUND('Рейтинговая таблица организаций'!F241*100/J241,0)</f>
        <v>100</v>
      </c>
      <c r="J241" s="5">
        <f>'Рейтинговая таблица организаций'!G241</f>
        <v>60</v>
      </c>
      <c r="K241" s="5">
        <f>'Рейтинговая таблица организаций'!H241</f>
        <v>4</v>
      </c>
      <c r="L241" s="5">
        <f>ROUND('Рейтинговая таблица организаций'!I241*100/M241,0)</f>
        <v>100</v>
      </c>
      <c r="M241" s="5">
        <f>'Рейтинговая таблица организаций'!J241</f>
        <v>3</v>
      </c>
      <c r="N241" s="5">
        <f>ROUND('Рейтинговая таблица организаций'!K241*100/O241,0)</f>
        <v>100</v>
      </c>
      <c r="O241" s="5">
        <f>'Рейтинговая таблица организаций'!L241</f>
        <v>3</v>
      </c>
      <c r="P241" s="5">
        <f>'Рейтинговая таблица организаций'!U241</f>
        <v>5</v>
      </c>
      <c r="Q241" s="5">
        <f>'Рейтинговая таблица организаций'!X241</f>
        <v>3</v>
      </c>
      <c r="R241" s="5">
        <f>'Рейтинговая таблица организаций'!Y241</f>
        <v>3</v>
      </c>
      <c r="S241" s="5">
        <f>'Рейтинговая таблица организаций'!AD241</f>
        <v>5</v>
      </c>
      <c r="T241" s="5">
        <f>'Рейтинговая таблица организаций'!AE241</f>
        <v>4</v>
      </c>
      <c r="U241" s="5">
        <f>'Рейтинговая таблица организаций'!AF241</f>
        <v>1</v>
      </c>
      <c r="V241" s="5">
        <f>'Рейтинговая таблица организаций'!AG241</f>
        <v>1</v>
      </c>
      <c r="W241" s="5">
        <f>ROUND('Рейтинговая таблица организаций'!AL241*100/X241,0)</f>
        <v>100</v>
      </c>
      <c r="X241" s="5">
        <f>'Рейтинговая таблица организаций'!AM241</f>
        <v>3</v>
      </c>
      <c r="Y241" s="5">
        <f>ROUND('Рейтинговая таблица организаций'!AN241*100/Z241,0)</f>
        <v>100</v>
      </c>
      <c r="Z241" s="5">
        <f>'Рейтинговая таблица организаций'!AO241</f>
        <v>3</v>
      </c>
      <c r="AA241" s="5">
        <f>ROUND('Рейтинговая таблица организаций'!AP241*100/AB241,0)</f>
        <v>100</v>
      </c>
      <c r="AB241" s="5">
        <f>'Рейтинговая таблица организаций'!AQ241</f>
        <v>3</v>
      </c>
      <c r="AC241" s="5">
        <f>ROUND('Рейтинговая таблица организаций'!AV241*100/AD241,0)</f>
        <v>100</v>
      </c>
      <c r="AD241" s="5">
        <f>'Рейтинговая таблица организаций'!AW241</f>
        <v>3</v>
      </c>
      <c r="AE241" s="5">
        <f>ROUND('Рейтинговая таблица организаций'!AX241*100/AF241,0)</f>
        <v>100</v>
      </c>
      <c r="AF241" s="5">
        <f>'Рейтинговая таблица организаций'!AY241</f>
        <v>3</v>
      </c>
      <c r="AG241" s="5">
        <f>ROUND('Рейтинговая таблица организаций'!AZ241*100/AH241,0)</f>
        <v>100</v>
      </c>
      <c r="AH241" s="5">
        <f>'Рейтинговая таблица организаций'!BA241</f>
        <v>3</v>
      </c>
    </row>
    <row r="242" spans="1:34">
      <c r="A242" s="16">
        <f>'Рейтинговая таблица организаций'!A242</f>
        <v>239</v>
      </c>
      <c r="B242" s="16" t="str">
        <f>'бланки '!C244</f>
        <v>Муниципальное бюджетное общеобразовательное учреждение «Халдеевская основная общеобразовательная школа» Томского района</v>
      </c>
      <c r="C242" s="4">
        <f>'бланки '!E244+'бланки '!F244</f>
        <v>52</v>
      </c>
      <c r="D242" s="16">
        <f>'Рейтинговая таблица организаций'!C242</f>
        <v>21</v>
      </c>
      <c r="E242" s="8">
        <f t="shared" si="4"/>
        <v>0.40384615384615385</v>
      </c>
      <c r="F242" s="24">
        <f>анкеты!I240</f>
        <v>6</v>
      </c>
      <c r="G242" s="5">
        <f>ROUND('Рейтинговая таблица организаций'!D242*100/H242,0)</f>
        <v>100</v>
      </c>
      <c r="H242" s="5">
        <f>'Рейтинговая таблица организаций'!E242</f>
        <v>14</v>
      </c>
      <c r="I242" s="5">
        <f>ROUND('Рейтинговая таблица организаций'!F242*100/J242,0)</f>
        <v>100</v>
      </c>
      <c r="J242" s="5">
        <f>'Рейтинговая таблица организаций'!G242</f>
        <v>60</v>
      </c>
      <c r="K242" s="5">
        <f>'Рейтинговая таблица организаций'!H242</f>
        <v>4</v>
      </c>
      <c r="L242" s="5">
        <f>ROUND('Рейтинговая таблица организаций'!I242*100/M242,0)</f>
        <v>100</v>
      </c>
      <c r="M242" s="5">
        <f>'Рейтинговая таблица организаций'!J242</f>
        <v>21</v>
      </c>
      <c r="N242" s="5">
        <f>ROUND('Рейтинговая таблица организаций'!K242*100/O242,0)</f>
        <v>100</v>
      </c>
      <c r="O242" s="5">
        <f>'Рейтинговая таблица организаций'!L242</f>
        <v>21</v>
      </c>
      <c r="P242" s="5">
        <f>'Рейтинговая таблица организаций'!U242</f>
        <v>5</v>
      </c>
      <c r="Q242" s="5">
        <f>'Рейтинговая таблица организаций'!X242</f>
        <v>21</v>
      </c>
      <c r="R242" s="5">
        <f>'Рейтинговая таблица организаций'!Y242</f>
        <v>21</v>
      </c>
      <c r="S242" s="5">
        <f>'Рейтинговая таблица организаций'!AD242</f>
        <v>0</v>
      </c>
      <c r="T242" s="5">
        <f>'Рейтинговая таблица организаций'!AE242</f>
        <v>3</v>
      </c>
      <c r="U242" s="5">
        <f>'Рейтинговая таблица организаций'!AF242</f>
        <v>6</v>
      </c>
      <c r="V242" s="5">
        <f>'Рейтинговая таблица организаций'!AG242</f>
        <v>6</v>
      </c>
      <c r="W242" s="5">
        <f>ROUND('Рейтинговая таблица организаций'!AL242*100/X242,0)</f>
        <v>100</v>
      </c>
      <c r="X242" s="5">
        <f>'Рейтинговая таблица организаций'!AM242</f>
        <v>21</v>
      </c>
      <c r="Y242" s="5">
        <f>ROUND('Рейтинговая таблица организаций'!AN242*100/Z242,0)</f>
        <v>100</v>
      </c>
      <c r="Z242" s="5">
        <f>'Рейтинговая таблица организаций'!AO242</f>
        <v>21</v>
      </c>
      <c r="AA242" s="5">
        <f>ROUND('Рейтинговая таблица организаций'!AP242*100/AB242,0)</f>
        <v>100</v>
      </c>
      <c r="AB242" s="5">
        <f>'Рейтинговая таблица организаций'!AQ242</f>
        <v>21</v>
      </c>
      <c r="AC242" s="5">
        <f>ROUND('Рейтинговая таблица организаций'!AV242*100/AD242,0)</f>
        <v>100</v>
      </c>
      <c r="AD242" s="5">
        <f>'Рейтинговая таблица организаций'!AW242</f>
        <v>21</v>
      </c>
      <c r="AE242" s="5">
        <f>ROUND('Рейтинговая таблица организаций'!AX242*100/AF242,0)</f>
        <v>100</v>
      </c>
      <c r="AF242" s="5">
        <f>'Рейтинговая таблица организаций'!AY242</f>
        <v>21</v>
      </c>
      <c r="AG242" s="5">
        <f>ROUND('Рейтинговая таблица организаций'!AZ242*100/AH242,0)</f>
        <v>100</v>
      </c>
      <c r="AH242" s="5">
        <f>'Рейтинговая таблица организаций'!BA242</f>
        <v>21</v>
      </c>
    </row>
    <row r="243" spans="1:34">
      <c r="A243" s="16">
        <f>'Рейтинговая таблица организаций'!A243</f>
        <v>240</v>
      </c>
      <c r="B243" s="16" t="str">
        <f>'бланки '!C245</f>
        <v>Муниципальное бюджетное общеобразовательное учреждение «Нелюбинская средняя общеобразовательная школа» Томского района</v>
      </c>
      <c r="C243" s="4">
        <f>'бланки '!E245+'бланки '!F245</f>
        <v>227</v>
      </c>
      <c r="D243" s="16">
        <f>'Рейтинговая таблица организаций'!C243</f>
        <v>91</v>
      </c>
      <c r="E243" s="8">
        <f t="shared" si="4"/>
        <v>0.40088105726872247</v>
      </c>
      <c r="F243" s="24">
        <f>анкеты!I241</f>
        <v>23</v>
      </c>
      <c r="G243" s="5">
        <f>ROUND('Рейтинговая таблица организаций'!D243*100/H243,0)</f>
        <v>100</v>
      </c>
      <c r="H243" s="5">
        <f>'Рейтинговая таблица организаций'!E243</f>
        <v>14</v>
      </c>
      <c r="I243" s="5">
        <f>ROUND('Рейтинговая таблица организаций'!F243*100/J243,0)</f>
        <v>100</v>
      </c>
      <c r="J243" s="5">
        <f>'Рейтинговая таблица организаций'!G243</f>
        <v>60</v>
      </c>
      <c r="K243" s="5">
        <f>'Рейтинговая таблица организаций'!H243</f>
        <v>4</v>
      </c>
      <c r="L243" s="5">
        <f>ROUND('Рейтинговая таблица организаций'!I243*100/M243,0)</f>
        <v>100</v>
      </c>
      <c r="M243" s="5">
        <f>'Рейтинговая таблица организаций'!J243</f>
        <v>91</v>
      </c>
      <c r="N243" s="5">
        <f>ROUND('Рейтинговая таблица организаций'!K243*100/O243,0)</f>
        <v>100</v>
      </c>
      <c r="O243" s="5">
        <f>'Рейтинговая таблица организаций'!L243</f>
        <v>91</v>
      </c>
      <c r="P243" s="5">
        <f>'Рейтинговая таблица организаций'!U243</f>
        <v>5</v>
      </c>
      <c r="Q243" s="5">
        <f>'Рейтинговая таблица организаций'!X243</f>
        <v>91</v>
      </c>
      <c r="R243" s="5">
        <f>'Рейтинговая таблица организаций'!Y243</f>
        <v>91</v>
      </c>
      <c r="S243" s="5">
        <f>'Рейтинговая таблица организаций'!AD243</f>
        <v>0</v>
      </c>
      <c r="T243" s="5">
        <f>'Рейтинговая таблица организаций'!AE243</f>
        <v>3</v>
      </c>
      <c r="U243" s="5">
        <f>'Рейтинговая таблица организаций'!AF243</f>
        <v>23</v>
      </c>
      <c r="V243" s="5">
        <f>'Рейтинговая таблица организаций'!AG243</f>
        <v>23</v>
      </c>
      <c r="W243" s="5">
        <f>ROUND('Рейтинговая таблица организаций'!AL243*100/X243,0)</f>
        <v>100</v>
      </c>
      <c r="X243" s="5">
        <f>'Рейтинговая таблица организаций'!AM243</f>
        <v>91</v>
      </c>
      <c r="Y243" s="5">
        <f>ROUND('Рейтинговая таблица организаций'!AN243*100/Z243,0)</f>
        <v>100</v>
      </c>
      <c r="Z243" s="5">
        <f>'Рейтинговая таблица организаций'!AO243</f>
        <v>91</v>
      </c>
      <c r="AA243" s="5">
        <f>ROUND('Рейтинговая таблица организаций'!AP243*100/AB243,0)</f>
        <v>100</v>
      </c>
      <c r="AB243" s="5">
        <f>'Рейтинговая таблица организаций'!AQ243</f>
        <v>91</v>
      </c>
      <c r="AC243" s="5">
        <f>ROUND('Рейтинговая таблица организаций'!AV243*100/AD243,0)</f>
        <v>100</v>
      </c>
      <c r="AD243" s="5">
        <f>'Рейтинговая таблица организаций'!AW243</f>
        <v>91</v>
      </c>
      <c r="AE243" s="5">
        <f>ROUND('Рейтинговая таблица организаций'!AX243*100/AF243,0)</f>
        <v>100</v>
      </c>
      <c r="AF243" s="5">
        <f>'Рейтинговая таблица организаций'!AY243</f>
        <v>91</v>
      </c>
      <c r="AG243" s="5">
        <f>ROUND('Рейтинговая таблица организаций'!AZ243*100/AH243,0)</f>
        <v>100</v>
      </c>
      <c r="AH243" s="5">
        <f>'Рейтинговая таблица организаций'!BA243</f>
        <v>91</v>
      </c>
    </row>
    <row r="244" spans="1:34">
      <c r="A244" s="16">
        <f>'Рейтинговая таблица организаций'!A244</f>
        <v>241</v>
      </c>
      <c r="B244" s="16" t="str">
        <f>'бланки '!C246</f>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C244" s="4">
        <f>'бланки '!E246+'бланки '!F246</f>
        <v>111</v>
      </c>
      <c r="D244" s="16">
        <f>'Рейтинговая таблица организаций'!C244</f>
        <v>45</v>
      </c>
      <c r="E244" s="8">
        <f t="shared" si="4"/>
        <v>0.40540540540540543</v>
      </c>
      <c r="F244" s="24">
        <f>анкеты!I242</f>
        <v>12</v>
      </c>
      <c r="G244" s="5">
        <f>ROUND('Рейтинговая таблица организаций'!D244*100/H244,0)</f>
        <v>100</v>
      </c>
      <c r="H244" s="5">
        <f>'Рейтинговая таблица организаций'!E244</f>
        <v>14</v>
      </c>
      <c r="I244" s="5">
        <f>ROUND('Рейтинговая таблица организаций'!F244*100/J244,0)</f>
        <v>100</v>
      </c>
      <c r="J244" s="5">
        <f>'Рейтинговая таблица организаций'!G244</f>
        <v>60</v>
      </c>
      <c r="K244" s="5">
        <f>'Рейтинговая таблица организаций'!H244</f>
        <v>4</v>
      </c>
      <c r="L244" s="5">
        <f>ROUND('Рейтинговая таблица организаций'!I244*100/M244,0)</f>
        <v>100</v>
      </c>
      <c r="M244" s="5">
        <f>'Рейтинговая таблица организаций'!J244</f>
        <v>45</v>
      </c>
      <c r="N244" s="5">
        <f>ROUND('Рейтинговая таблица организаций'!K244*100/O244,0)</f>
        <v>100</v>
      </c>
      <c r="O244" s="5">
        <f>'Рейтинговая таблица организаций'!L244</f>
        <v>45</v>
      </c>
      <c r="P244" s="5">
        <f>'Рейтинговая таблица организаций'!U244</f>
        <v>5</v>
      </c>
      <c r="Q244" s="5">
        <f>'Рейтинговая таблица организаций'!X244</f>
        <v>45</v>
      </c>
      <c r="R244" s="5">
        <f>'Рейтинговая таблица организаций'!Y244</f>
        <v>45</v>
      </c>
      <c r="S244" s="5">
        <f>'Рейтинговая таблица организаций'!AD244</f>
        <v>0</v>
      </c>
      <c r="T244" s="5">
        <f>'Рейтинговая таблица организаций'!AE244</f>
        <v>4</v>
      </c>
      <c r="U244" s="5">
        <f>'Рейтинговая таблица организаций'!AF244</f>
        <v>12</v>
      </c>
      <c r="V244" s="5">
        <f>'Рейтинговая таблица организаций'!AG244</f>
        <v>12</v>
      </c>
      <c r="W244" s="5">
        <f>ROUND('Рейтинговая таблица организаций'!AL244*100/X244,0)</f>
        <v>100</v>
      </c>
      <c r="X244" s="5">
        <f>'Рейтинговая таблица организаций'!AM244</f>
        <v>45</v>
      </c>
      <c r="Y244" s="5">
        <f>ROUND('Рейтинговая таблица организаций'!AN244*100/Z244,0)</f>
        <v>100</v>
      </c>
      <c r="Z244" s="5">
        <f>'Рейтинговая таблица организаций'!AO244</f>
        <v>45</v>
      </c>
      <c r="AA244" s="5">
        <f>ROUND('Рейтинговая таблица организаций'!AP244*100/AB244,0)</f>
        <v>100</v>
      </c>
      <c r="AB244" s="5">
        <f>'Рейтинговая таблица организаций'!AQ244</f>
        <v>45</v>
      </c>
      <c r="AC244" s="5">
        <f>ROUND('Рейтинговая таблица организаций'!AV244*100/AD244,0)</f>
        <v>100</v>
      </c>
      <c r="AD244" s="5">
        <f>'Рейтинговая таблица организаций'!AW244</f>
        <v>45</v>
      </c>
      <c r="AE244" s="5">
        <f>ROUND('Рейтинговая таблица организаций'!AX244*100/AF244,0)</f>
        <v>100</v>
      </c>
      <c r="AF244" s="5">
        <f>'Рейтинговая таблица организаций'!AY244</f>
        <v>45</v>
      </c>
      <c r="AG244" s="5">
        <f>ROUND('Рейтинговая таблица организаций'!AZ244*100/AH244,0)</f>
        <v>100</v>
      </c>
      <c r="AH244" s="5">
        <f>'Рейтинговая таблица организаций'!BA244</f>
        <v>45</v>
      </c>
    </row>
    <row r="245" spans="1:34">
      <c r="A245" s="16">
        <f>'Рейтинговая таблица организаций'!A245</f>
        <v>242</v>
      </c>
      <c r="B245" s="16" t="str">
        <f>'бланки '!C247</f>
        <v>Муниципальное автономное общеобразовательное учреждение «Зональненская средняя общеобразовательная школа» Томского района</v>
      </c>
      <c r="C245" s="4">
        <f>'бланки '!E247+'бланки '!F247</f>
        <v>1673</v>
      </c>
      <c r="D245" s="16">
        <f>'Рейтинговая таблица организаций'!C245</f>
        <v>600</v>
      </c>
      <c r="E245" s="8">
        <f t="shared" si="4"/>
        <v>0.35863717872086071</v>
      </c>
      <c r="F245" s="24">
        <f>анкеты!I243</f>
        <v>168</v>
      </c>
      <c r="G245" s="5">
        <f>ROUND('Рейтинговая таблица организаций'!D245*100/H245,0)</f>
        <v>100</v>
      </c>
      <c r="H245" s="5">
        <f>'Рейтинговая таблица организаций'!E245</f>
        <v>14</v>
      </c>
      <c r="I245" s="5">
        <f>ROUND('Рейтинговая таблица организаций'!F245*100/J245,0)</f>
        <v>100</v>
      </c>
      <c r="J245" s="5">
        <f>'Рейтинговая таблица организаций'!G245</f>
        <v>60</v>
      </c>
      <c r="K245" s="5">
        <f>'Рейтинговая таблица организаций'!H245</f>
        <v>4</v>
      </c>
      <c r="L245" s="5">
        <f>ROUND('Рейтинговая таблица организаций'!I245*100/M245,0)</f>
        <v>100</v>
      </c>
      <c r="M245" s="5">
        <f>'Рейтинговая таблица организаций'!J245</f>
        <v>600</v>
      </c>
      <c r="N245" s="5">
        <f>ROUND('Рейтинговая таблица организаций'!K245*100/O245,0)</f>
        <v>100</v>
      </c>
      <c r="O245" s="5">
        <f>'Рейтинговая таблица организаций'!L245</f>
        <v>600</v>
      </c>
      <c r="P245" s="5">
        <f>'Рейтинговая таблица организаций'!U245</f>
        <v>5</v>
      </c>
      <c r="Q245" s="5">
        <f>'Рейтинговая таблица организаций'!X245</f>
        <v>600</v>
      </c>
      <c r="R245" s="5">
        <f>'Рейтинговая таблица организаций'!Y245</f>
        <v>600</v>
      </c>
      <c r="S245" s="5">
        <f>'Рейтинговая таблица организаций'!AD245</f>
        <v>0</v>
      </c>
      <c r="T245" s="5">
        <f>'Рейтинговая таблица организаций'!AE245</f>
        <v>5</v>
      </c>
      <c r="U245" s="5">
        <f>'Рейтинговая таблица организаций'!AF245</f>
        <v>168</v>
      </c>
      <c r="V245" s="5">
        <f>'Рейтинговая таблица организаций'!AG245</f>
        <v>168</v>
      </c>
      <c r="W245" s="5">
        <f>ROUND('Рейтинговая таблица организаций'!AL245*100/X245,0)</f>
        <v>100</v>
      </c>
      <c r="X245" s="5">
        <f>'Рейтинговая таблица организаций'!AM245</f>
        <v>600</v>
      </c>
      <c r="Y245" s="5">
        <f>ROUND('Рейтинговая таблица организаций'!AN245*100/Z245,0)</f>
        <v>100</v>
      </c>
      <c r="Z245" s="5">
        <f>'Рейтинговая таблица организаций'!AO245</f>
        <v>600</v>
      </c>
      <c r="AA245" s="5">
        <f>ROUND('Рейтинговая таблица организаций'!AP245*100/AB245,0)</f>
        <v>100</v>
      </c>
      <c r="AB245" s="5">
        <f>'Рейтинговая таблица организаций'!AQ245</f>
        <v>600</v>
      </c>
      <c r="AC245" s="5">
        <f>ROUND('Рейтинговая таблица организаций'!AV245*100/AD245,0)</f>
        <v>100</v>
      </c>
      <c r="AD245" s="5">
        <f>'Рейтинговая таблица организаций'!AW245</f>
        <v>600</v>
      </c>
      <c r="AE245" s="5">
        <f>ROUND('Рейтинговая таблица организаций'!AX245*100/AF245,0)</f>
        <v>100</v>
      </c>
      <c r="AF245" s="5">
        <f>'Рейтинговая таблица организаций'!AY245</f>
        <v>600</v>
      </c>
      <c r="AG245" s="5">
        <f>ROUND('Рейтинговая таблица организаций'!AZ245*100/AH245,0)</f>
        <v>100</v>
      </c>
      <c r="AH245" s="5">
        <f>'Рейтинговая таблица организаций'!BA245</f>
        <v>600</v>
      </c>
    </row>
    <row r="246" spans="1:34">
      <c r="A246" s="16">
        <f>'Рейтинговая таблица организаций'!A246</f>
        <v>243</v>
      </c>
      <c r="B246" s="16" t="str">
        <f>'бланки '!C248</f>
        <v>Муниципальное бюджетное общеобразовательное учреждение «Богашевская средняя общеобразовательная школа им. А.И.Федорова» Томского района</v>
      </c>
      <c r="C246" s="4">
        <f>'бланки '!E248+'бланки '!F248</f>
        <v>871</v>
      </c>
      <c r="D246" s="16">
        <f>'Рейтинговая таблица организаций'!C246</f>
        <v>349</v>
      </c>
      <c r="E246" s="8">
        <f t="shared" si="4"/>
        <v>0.40068886337543053</v>
      </c>
      <c r="F246" s="24">
        <f>анкеты!I244</f>
        <v>88</v>
      </c>
      <c r="G246" s="5">
        <f>ROUND('Рейтинговая таблица организаций'!D246*100/H246,0)</f>
        <v>100</v>
      </c>
      <c r="H246" s="5">
        <f>'Рейтинговая таблица организаций'!E246</f>
        <v>14</v>
      </c>
      <c r="I246" s="5">
        <f>ROUND('Рейтинговая таблица организаций'!F246*100/J246,0)</f>
        <v>100</v>
      </c>
      <c r="J246" s="5">
        <f>'Рейтинговая таблица организаций'!G246</f>
        <v>60</v>
      </c>
      <c r="K246" s="5">
        <f>'Рейтинговая таблица организаций'!H246</f>
        <v>4</v>
      </c>
      <c r="L246" s="5">
        <f>ROUND('Рейтинговая таблица организаций'!I246*100/M246,0)</f>
        <v>100</v>
      </c>
      <c r="M246" s="5">
        <f>'Рейтинговая таблица организаций'!J246</f>
        <v>349</v>
      </c>
      <c r="N246" s="5">
        <f>ROUND('Рейтинговая таблица организаций'!K246*100/O246,0)</f>
        <v>100</v>
      </c>
      <c r="O246" s="5">
        <f>'Рейтинговая таблица организаций'!L246</f>
        <v>349</v>
      </c>
      <c r="P246" s="5">
        <f>'Рейтинговая таблица организаций'!U246</f>
        <v>5</v>
      </c>
      <c r="Q246" s="5">
        <f>'Рейтинговая таблица организаций'!X246</f>
        <v>349</v>
      </c>
      <c r="R246" s="5">
        <f>'Рейтинговая таблица организаций'!Y246</f>
        <v>349</v>
      </c>
      <c r="S246" s="5">
        <f>'Рейтинговая таблица организаций'!AD246</f>
        <v>2</v>
      </c>
      <c r="T246" s="5">
        <f>'Рейтинговая таблица организаций'!AE246</f>
        <v>3</v>
      </c>
      <c r="U246" s="5">
        <f>'Рейтинговая таблица организаций'!AF246</f>
        <v>88</v>
      </c>
      <c r="V246" s="5">
        <f>'Рейтинговая таблица организаций'!AG246</f>
        <v>88</v>
      </c>
      <c r="W246" s="5">
        <f>ROUND('Рейтинговая таблица организаций'!AL246*100/X246,0)</f>
        <v>100</v>
      </c>
      <c r="X246" s="5">
        <f>'Рейтинговая таблица организаций'!AM246</f>
        <v>349</v>
      </c>
      <c r="Y246" s="5">
        <f>ROUND('Рейтинговая таблица организаций'!AN246*100/Z246,0)</f>
        <v>100</v>
      </c>
      <c r="Z246" s="5">
        <f>'Рейтинговая таблица организаций'!AO246</f>
        <v>349</v>
      </c>
      <c r="AA246" s="5">
        <f>ROUND('Рейтинговая таблица организаций'!AP246*100/AB246,0)</f>
        <v>100</v>
      </c>
      <c r="AB246" s="5">
        <f>'Рейтинговая таблица организаций'!AQ246</f>
        <v>349</v>
      </c>
      <c r="AC246" s="5">
        <f>ROUND('Рейтинговая таблица организаций'!AV246*100/AD246,0)</f>
        <v>100</v>
      </c>
      <c r="AD246" s="5">
        <f>'Рейтинговая таблица организаций'!AW246</f>
        <v>349</v>
      </c>
      <c r="AE246" s="5">
        <f>ROUND('Рейтинговая таблица организаций'!AX246*100/AF246,0)</f>
        <v>100</v>
      </c>
      <c r="AF246" s="5">
        <f>'Рейтинговая таблица организаций'!AY246</f>
        <v>349</v>
      </c>
      <c r="AG246" s="5">
        <f>ROUND('Рейтинговая таблица организаций'!AZ246*100/AH246,0)</f>
        <v>100</v>
      </c>
      <c r="AH246" s="5">
        <f>'Рейтинговая таблица организаций'!BA246</f>
        <v>349</v>
      </c>
    </row>
    <row r="247" spans="1:34">
      <c r="A247" s="16">
        <f>'Рейтинговая таблица организаций'!A247</f>
        <v>244</v>
      </c>
      <c r="B247" s="16" t="str">
        <f>'бланки '!C249</f>
        <v>Муниципальное бюджетное общеобразовательное учреждение «Корниловская средняя обшеобразовательная школа» Томского района</v>
      </c>
      <c r="C247" s="4">
        <f>'бланки '!E249+'бланки '!F249</f>
        <v>897</v>
      </c>
      <c r="D247" s="16">
        <f>'Рейтинговая таблица организаций'!C247</f>
        <v>359</v>
      </c>
      <c r="E247" s="8">
        <f t="shared" si="4"/>
        <v>0.40022296544035674</v>
      </c>
      <c r="F247" s="24">
        <f>анкеты!I245</f>
        <v>90</v>
      </c>
      <c r="G247" s="5">
        <f>ROUND('Рейтинговая таблица организаций'!D247*100/H247,0)</f>
        <v>100</v>
      </c>
      <c r="H247" s="5">
        <f>'Рейтинговая таблица организаций'!E247</f>
        <v>14</v>
      </c>
      <c r="I247" s="5">
        <f>ROUND('Рейтинговая таблица организаций'!F247*100/J247,0)</f>
        <v>100</v>
      </c>
      <c r="J247" s="5">
        <f>'Рейтинговая таблица организаций'!G247</f>
        <v>60</v>
      </c>
      <c r="K247" s="5">
        <f>'Рейтинговая таблица организаций'!H247</f>
        <v>4</v>
      </c>
      <c r="L247" s="5">
        <f>ROUND('Рейтинговая таблица организаций'!I247*100/M247,0)</f>
        <v>100</v>
      </c>
      <c r="M247" s="5">
        <f>'Рейтинговая таблица организаций'!J247</f>
        <v>359</v>
      </c>
      <c r="N247" s="5">
        <f>ROUND('Рейтинговая таблица организаций'!K247*100/O247,0)</f>
        <v>100</v>
      </c>
      <c r="O247" s="5">
        <f>'Рейтинговая таблица организаций'!L247</f>
        <v>359</v>
      </c>
      <c r="P247" s="5">
        <f>'Рейтинговая таблица организаций'!U247</f>
        <v>5</v>
      </c>
      <c r="Q247" s="5">
        <f>'Рейтинговая таблица организаций'!X247</f>
        <v>359</v>
      </c>
      <c r="R247" s="5">
        <f>'Рейтинговая таблица организаций'!Y247</f>
        <v>359</v>
      </c>
      <c r="S247" s="5">
        <f>'Рейтинговая таблица организаций'!AD247</f>
        <v>0</v>
      </c>
      <c r="T247" s="5">
        <f>'Рейтинговая таблица организаций'!AE247</f>
        <v>5</v>
      </c>
      <c r="U247" s="5">
        <f>'Рейтинговая таблица организаций'!AF247</f>
        <v>90</v>
      </c>
      <c r="V247" s="5">
        <f>'Рейтинговая таблица организаций'!AG247</f>
        <v>90</v>
      </c>
      <c r="W247" s="5">
        <f>ROUND('Рейтинговая таблица организаций'!AL247*100/X247,0)</f>
        <v>100</v>
      </c>
      <c r="X247" s="5">
        <f>'Рейтинговая таблица организаций'!AM247</f>
        <v>359</v>
      </c>
      <c r="Y247" s="5">
        <f>ROUND('Рейтинговая таблица организаций'!AN247*100/Z247,0)</f>
        <v>100</v>
      </c>
      <c r="Z247" s="5">
        <f>'Рейтинговая таблица организаций'!AO247</f>
        <v>359</v>
      </c>
      <c r="AA247" s="5">
        <f>ROUND('Рейтинговая таблица организаций'!AP247*100/AB247,0)</f>
        <v>100</v>
      </c>
      <c r="AB247" s="5">
        <f>'Рейтинговая таблица организаций'!AQ247</f>
        <v>359</v>
      </c>
      <c r="AC247" s="5">
        <f>ROUND('Рейтинговая таблица организаций'!AV247*100/AD247,0)</f>
        <v>100</v>
      </c>
      <c r="AD247" s="5">
        <f>'Рейтинговая таблица организаций'!AW247</f>
        <v>359</v>
      </c>
      <c r="AE247" s="5">
        <f>ROUND('Рейтинговая таблица организаций'!AX247*100/AF247,0)</f>
        <v>100</v>
      </c>
      <c r="AF247" s="5">
        <f>'Рейтинговая таблица организаций'!AY247</f>
        <v>359</v>
      </c>
      <c r="AG247" s="5">
        <f>ROUND('Рейтинговая таблица организаций'!AZ247*100/AH247,0)</f>
        <v>100</v>
      </c>
      <c r="AH247" s="5">
        <f>'Рейтинговая таблица организаций'!BA247</f>
        <v>359</v>
      </c>
    </row>
    <row r="248" spans="1:34">
      <c r="A248" s="16">
        <f>'Рейтинговая таблица организаций'!A248</f>
        <v>245</v>
      </c>
      <c r="B248" s="16" t="str">
        <f>'бланки '!C250</f>
        <v>Муниципальное бюджетное общеобразовательное учреждение «Семилуженская средняя общеобразовательная школа» Томского района</v>
      </c>
      <c r="C248" s="4">
        <f>'бланки '!E250+'бланки '!F250</f>
        <v>210</v>
      </c>
      <c r="D248" s="16">
        <f>'Рейтинговая таблица организаций'!C248</f>
        <v>84</v>
      </c>
      <c r="E248" s="8">
        <f t="shared" si="4"/>
        <v>0.4</v>
      </c>
      <c r="F248" s="24">
        <f>анкеты!I246</f>
        <v>21</v>
      </c>
      <c r="G248" s="5">
        <f>ROUND('Рейтинговая таблица организаций'!D248*100/H248,0)</f>
        <v>100</v>
      </c>
      <c r="H248" s="5">
        <f>'Рейтинговая таблица организаций'!E248</f>
        <v>14</v>
      </c>
      <c r="I248" s="5">
        <f>ROUND('Рейтинговая таблица организаций'!F248*100/J248,0)</f>
        <v>100</v>
      </c>
      <c r="J248" s="5">
        <f>'Рейтинговая таблица организаций'!G248</f>
        <v>60</v>
      </c>
      <c r="K248" s="5">
        <f>'Рейтинговая таблица организаций'!H248</f>
        <v>4</v>
      </c>
      <c r="L248" s="5">
        <f>ROUND('Рейтинговая таблица организаций'!I248*100/M248,0)</f>
        <v>100</v>
      </c>
      <c r="M248" s="5">
        <f>'Рейтинговая таблица организаций'!J248</f>
        <v>84</v>
      </c>
      <c r="N248" s="5">
        <f>ROUND('Рейтинговая таблица организаций'!K248*100/O248,0)</f>
        <v>100</v>
      </c>
      <c r="O248" s="5">
        <f>'Рейтинговая таблица организаций'!L248</f>
        <v>84</v>
      </c>
      <c r="P248" s="5">
        <f>'Рейтинговая таблица организаций'!U248</f>
        <v>5</v>
      </c>
      <c r="Q248" s="5">
        <f>'Рейтинговая таблица организаций'!X248</f>
        <v>84</v>
      </c>
      <c r="R248" s="5">
        <f>'Рейтинговая таблица организаций'!Y248</f>
        <v>84</v>
      </c>
      <c r="S248" s="5">
        <f>'Рейтинговая таблица организаций'!AD248</f>
        <v>3</v>
      </c>
      <c r="T248" s="5">
        <f>'Рейтинговая таблица организаций'!AE248</f>
        <v>3</v>
      </c>
      <c r="U248" s="5">
        <f>'Рейтинговая таблица организаций'!AF248</f>
        <v>21</v>
      </c>
      <c r="V248" s="5">
        <f>'Рейтинговая таблица организаций'!AG248</f>
        <v>21</v>
      </c>
      <c r="W248" s="5">
        <f>ROUND('Рейтинговая таблица организаций'!AL248*100/X248,0)</f>
        <v>100</v>
      </c>
      <c r="X248" s="5">
        <f>'Рейтинговая таблица организаций'!AM248</f>
        <v>84</v>
      </c>
      <c r="Y248" s="5">
        <f>ROUND('Рейтинговая таблица организаций'!AN248*100/Z248,0)</f>
        <v>100</v>
      </c>
      <c r="Z248" s="5">
        <f>'Рейтинговая таблица организаций'!AO248</f>
        <v>84</v>
      </c>
      <c r="AA248" s="5">
        <f>ROUND('Рейтинговая таблица организаций'!AP248*100/AB248,0)</f>
        <v>100</v>
      </c>
      <c r="AB248" s="5">
        <f>'Рейтинговая таблица организаций'!AQ248</f>
        <v>84</v>
      </c>
      <c r="AC248" s="5">
        <f>ROUND('Рейтинговая таблица организаций'!AV248*100/AD248,0)</f>
        <v>100</v>
      </c>
      <c r="AD248" s="5">
        <f>'Рейтинговая таблица организаций'!AW248</f>
        <v>84</v>
      </c>
      <c r="AE248" s="5">
        <f>ROUND('Рейтинговая таблица организаций'!AX248*100/AF248,0)</f>
        <v>100</v>
      </c>
      <c r="AF248" s="5">
        <f>'Рейтинговая таблица организаций'!AY248</f>
        <v>84</v>
      </c>
      <c r="AG248" s="5">
        <f>ROUND('Рейтинговая таблица организаций'!AZ248*100/AH248,0)</f>
        <v>100</v>
      </c>
      <c r="AH248" s="5">
        <f>'Рейтинговая таблица организаций'!BA248</f>
        <v>84</v>
      </c>
    </row>
    <row r="249" spans="1:34">
      <c r="A249" s="16">
        <f>'Рейтинговая таблица организаций'!A249</f>
        <v>246</v>
      </c>
      <c r="B249" s="16" t="str">
        <f>'бланки '!C251</f>
        <v>Муниципальное автономное общеобразовательное учреждение «Лицей им. И.В. Авдзейко» Томского района</v>
      </c>
      <c r="C249" s="4">
        <f>'бланки '!E251+'бланки '!F251</f>
        <v>544</v>
      </c>
      <c r="D249" s="16">
        <f>'Рейтинговая таблица организаций'!C249</f>
        <v>218</v>
      </c>
      <c r="E249" s="8">
        <f t="shared" si="4"/>
        <v>0.40073529411764708</v>
      </c>
      <c r="F249" s="24">
        <f>анкеты!I247</f>
        <v>55</v>
      </c>
      <c r="G249" s="5">
        <f>ROUND('Рейтинговая таблица организаций'!D249*100/H249,0)</f>
        <v>100</v>
      </c>
      <c r="H249" s="5">
        <f>'Рейтинговая таблица организаций'!E249</f>
        <v>14</v>
      </c>
      <c r="I249" s="5">
        <f>ROUND('Рейтинговая таблица организаций'!F249*100/J249,0)</f>
        <v>100</v>
      </c>
      <c r="J249" s="5">
        <f>'Рейтинговая таблица организаций'!G249</f>
        <v>60</v>
      </c>
      <c r="K249" s="5">
        <f>'Рейтинговая таблица организаций'!H249</f>
        <v>4</v>
      </c>
      <c r="L249" s="5">
        <f>ROUND('Рейтинговая таблица организаций'!I249*100/M249,0)</f>
        <v>100</v>
      </c>
      <c r="M249" s="5">
        <f>'Рейтинговая таблица организаций'!J249</f>
        <v>218</v>
      </c>
      <c r="N249" s="5">
        <f>ROUND('Рейтинговая таблица организаций'!K249*100/O249,0)</f>
        <v>100</v>
      </c>
      <c r="O249" s="5">
        <f>'Рейтинговая таблица организаций'!L249</f>
        <v>218</v>
      </c>
      <c r="P249" s="5">
        <f>'Рейтинговая таблица организаций'!U249</f>
        <v>5</v>
      </c>
      <c r="Q249" s="5">
        <f>'Рейтинговая таблица организаций'!X249</f>
        <v>218</v>
      </c>
      <c r="R249" s="5">
        <f>'Рейтинговая таблица организаций'!Y249</f>
        <v>218</v>
      </c>
      <c r="S249" s="5">
        <f>'Рейтинговая таблица организаций'!AD249</f>
        <v>2</v>
      </c>
      <c r="T249" s="5">
        <f>'Рейтинговая таблица организаций'!AE249</f>
        <v>5</v>
      </c>
      <c r="U249" s="5">
        <f>'Рейтинговая таблица организаций'!AF249</f>
        <v>55</v>
      </c>
      <c r="V249" s="5">
        <f>'Рейтинговая таблица организаций'!AG249</f>
        <v>55</v>
      </c>
      <c r="W249" s="5">
        <f>ROUND('Рейтинговая таблица организаций'!AL249*100/X249,0)</f>
        <v>100</v>
      </c>
      <c r="X249" s="5">
        <f>'Рейтинговая таблица организаций'!AM249</f>
        <v>218</v>
      </c>
      <c r="Y249" s="5">
        <f>ROUND('Рейтинговая таблица организаций'!AN249*100/Z249,0)</f>
        <v>100</v>
      </c>
      <c r="Z249" s="5">
        <f>'Рейтинговая таблица организаций'!AO249</f>
        <v>218</v>
      </c>
      <c r="AA249" s="5">
        <f>ROUND('Рейтинговая таблица организаций'!AP249*100/AB249,0)</f>
        <v>100</v>
      </c>
      <c r="AB249" s="5">
        <f>'Рейтинговая таблица организаций'!AQ249</f>
        <v>218</v>
      </c>
      <c r="AC249" s="5">
        <f>ROUND('Рейтинговая таблица организаций'!AV249*100/AD249,0)</f>
        <v>100</v>
      </c>
      <c r="AD249" s="5">
        <f>'Рейтинговая таблица организаций'!AW249</f>
        <v>218</v>
      </c>
      <c r="AE249" s="5">
        <f>ROUND('Рейтинговая таблица организаций'!AX249*100/AF249,0)</f>
        <v>100</v>
      </c>
      <c r="AF249" s="5">
        <f>'Рейтинговая таблица организаций'!AY249</f>
        <v>218</v>
      </c>
      <c r="AG249" s="5">
        <f>ROUND('Рейтинговая таблица организаций'!AZ249*100/AH249,0)</f>
        <v>100</v>
      </c>
      <c r="AH249" s="5">
        <f>'Рейтинговая таблица организаций'!BA249</f>
        <v>218</v>
      </c>
    </row>
    <row r="250" spans="1:34">
      <c r="A250" s="16">
        <f>'Рейтинговая таблица организаций'!A250</f>
        <v>247</v>
      </c>
      <c r="B250" s="16" t="str">
        <f>'бланки '!C252</f>
        <v>Муниципальное бюджетное общеобразовательное учреждение «Турунтаевская средняя общеобразовательная школа» Томского района</v>
      </c>
      <c r="C250" s="4">
        <f>'бланки '!E252+'бланки '!F252</f>
        <v>155</v>
      </c>
      <c r="D250" s="16">
        <f>'Рейтинговая таблица организаций'!C250</f>
        <v>62</v>
      </c>
      <c r="E250" s="8">
        <f t="shared" si="4"/>
        <v>0.4</v>
      </c>
      <c r="F250" s="24">
        <f>анкеты!I248</f>
        <v>16</v>
      </c>
      <c r="G250" s="5">
        <f>ROUND('Рейтинговая таблица организаций'!D250*100/H250,0)</f>
        <v>100</v>
      </c>
      <c r="H250" s="5">
        <f>'Рейтинговая таблица организаций'!E250</f>
        <v>14</v>
      </c>
      <c r="I250" s="5">
        <f>ROUND('Рейтинговая таблица организаций'!F250*100/J250,0)</f>
        <v>100</v>
      </c>
      <c r="J250" s="5">
        <f>'Рейтинговая таблица организаций'!G250</f>
        <v>60</v>
      </c>
      <c r="K250" s="5">
        <f>'Рейтинговая таблица организаций'!H250</f>
        <v>4</v>
      </c>
      <c r="L250" s="5">
        <f>ROUND('Рейтинговая таблица организаций'!I250*100/M250,0)</f>
        <v>100</v>
      </c>
      <c r="M250" s="5">
        <f>'Рейтинговая таблица организаций'!J250</f>
        <v>62</v>
      </c>
      <c r="N250" s="5">
        <f>ROUND('Рейтинговая таблица организаций'!K250*100/O250,0)</f>
        <v>100</v>
      </c>
      <c r="O250" s="5">
        <f>'Рейтинговая таблица организаций'!L250</f>
        <v>62</v>
      </c>
      <c r="P250" s="5">
        <f>'Рейтинговая таблица организаций'!U250</f>
        <v>5</v>
      </c>
      <c r="Q250" s="5">
        <f>'Рейтинговая таблица организаций'!X250</f>
        <v>62</v>
      </c>
      <c r="R250" s="5">
        <f>'Рейтинговая таблица организаций'!Y250</f>
        <v>62</v>
      </c>
      <c r="S250" s="5">
        <f>'Рейтинговая таблица организаций'!AD250</f>
        <v>0</v>
      </c>
      <c r="T250" s="5">
        <f>'Рейтинговая таблица организаций'!AE250</f>
        <v>2</v>
      </c>
      <c r="U250" s="5">
        <f>'Рейтинговая таблица организаций'!AF250</f>
        <v>16</v>
      </c>
      <c r="V250" s="5">
        <f>'Рейтинговая таблица организаций'!AG250</f>
        <v>16</v>
      </c>
      <c r="W250" s="5">
        <f>ROUND('Рейтинговая таблица организаций'!AL250*100/X250,0)</f>
        <v>100</v>
      </c>
      <c r="X250" s="5">
        <f>'Рейтинговая таблица организаций'!AM250</f>
        <v>62</v>
      </c>
      <c r="Y250" s="5">
        <f>ROUND('Рейтинговая таблица организаций'!AN250*100/Z250,0)</f>
        <v>100</v>
      </c>
      <c r="Z250" s="5">
        <f>'Рейтинговая таблица организаций'!AO250</f>
        <v>62</v>
      </c>
      <c r="AA250" s="5">
        <f>ROUND('Рейтинговая таблица организаций'!AP250*100/AB250,0)</f>
        <v>100</v>
      </c>
      <c r="AB250" s="5">
        <f>'Рейтинговая таблица организаций'!AQ250</f>
        <v>62</v>
      </c>
      <c r="AC250" s="5">
        <f>ROUND('Рейтинговая таблица организаций'!AV250*100/AD250,0)</f>
        <v>100</v>
      </c>
      <c r="AD250" s="5">
        <f>'Рейтинговая таблица организаций'!AW250</f>
        <v>62</v>
      </c>
      <c r="AE250" s="5">
        <f>ROUND('Рейтинговая таблица организаций'!AX250*100/AF250,0)</f>
        <v>100</v>
      </c>
      <c r="AF250" s="5">
        <f>'Рейтинговая таблица организаций'!AY250</f>
        <v>62</v>
      </c>
      <c r="AG250" s="5">
        <f>ROUND('Рейтинговая таблица организаций'!AZ250*100/AH250,0)</f>
        <v>100</v>
      </c>
      <c r="AH250" s="5">
        <f>'Рейтинговая таблица организаций'!BA250</f>
        <v>62</v>
      </c>
    </row>
    <row r="251" spans="1:34">
      <c r="A251" s="16">
        <f>'Рейтинговая таблица организаций'!A251</f>
        <v>248</v>
      </c>
      <c r="B251" s="16" t="str">
        <f>'бланки '!C253</f>
        <v>Муниципальное автономное общеобразовательное учреждение «Копыловская средняя общеобразовательная школа» Томского района</v>
      </c>
      <c r="C251" s="4">
        <f>'бланки '!E253+'бланки '!F253</f>
        <v>407</v>
      </c>
      <c r="D251" s="16">
        <f>'Рейтинговая таблица организаций'!C251</f>
        <v>163</v>
      </c>
      <c r="E251" s="8">
        <f t="shared" si="4"/>
        <v>0.40049140049140047</v>
      </c>
      <c r="F251" s="24">
        <f>анкеты!I249</f>
        <v>41</v>
      </c>
      <c r="G251" s="5">
        <f>ROUND('Рейтинговая таблица организаций'!D251*100/H251,0)</f>
        <v>100</v>
      </c>
      <c r="H251" s="5">
        <f>'Рейтинговая таблица организаций'!E251</f>
        <v>14</v>
      </c>
      <c r="I251" s="5">
        <f>ROUND('Рейтинговая таблица организаций'!F251*100/J251,0)</f>
        <v>100</v>
      </c>
      <c r="J251" s="5">
        <f>'Рейтинговая таблица организаций'!G251</f>
        <v>60</v>
      </c>
      <c r="K251" s="5">
        <f>'Рейтинговая таблица организаций'!H251</f>
        <v>4</v>
      </c>
      <c r="L251" s="5">
        <f>ROUND('Рейтинговая таблица организаций'!I251*100/M251,0)</f>
        <v>100</v>
      </c>
      <c r="M251" s="5">
        <f>'Рейтинговая таблица организаций'!J251</f>
        <v>163</v>
      </c>
      <c r="N251" s="5">
        <f>ROUND('Рейтинговая таблица организаций'!K251*100/O251,0)</f>
        <v>100</v>
      </c>
      <c r="O251" s="5">
        <f>'Рейтинговая таблица организаций'!L251</f>
        <v>163</v>
      </c>
      <c r="P251" s="5">
        <f>'Рейтинговая таблица организаций'!U251</f>
        <v>5</v>
      </c>
      <c r="Q251" s="5">
        <f>'Рейтинговая таблица организаций'!X251</f>
        <v>163</v>
      </c>
      <c r="R251" s="5">
        <f>'Рейтинговая таблица организаций'!Y251</f>
        <v>163</v>
      </c>
      <c r="S251" s="5">
        <f>'Рейтинговая таблица организаций'!AD251</f>
        <v>1</v>
      </c>
      <c r="T251" s="5">
        <f>'Рейтинговая таблица организаций'!AE251</f>
        <v>4</v>
      </c>
      <c r="U251" s="5">
        <f>'Рейтинговая таблица организаций'!AF251</f>
        <v>41</v>
      </c>
      <c r="V251" s="5">
        <f>'Рейтинговая таблица организаций'!AG251</f>
        <v>41</v>
      </c>
      <c r="W251" s="5">
        <f>ROUND('Рейтинговая таблица организаций'!AL251*100/X251,0)</f>
        <v>100</v>
      </c>
      <c r="X251" s="5">
        <f>'Рейтинговая таблица организаций'!AM251</f>
        <v>163</v>
      </c>
      <c r="Y251" s="5">
        <f>ROUND('Рейтинговая таблица организаций'!AN251*100/Z251,0)</f>
        <v>100</v>
      </c>
      <c r="Z251" s="5">
        <f>'Рейтинговая таблица организаций'!AO251</f>
        <v>163</v>
      </c>
      <c r="AA251" s="5">
        <f>ROUND('Рейтинговая таблица организаций'!AP251*100/AB251,0)</f>
        <v>100</v>
      </c>
      <c r="AB251" s="5">
        <f>'Рейтинговая таблица организаций'!AQ251</f>
        <v>163</v>
      </c>
      <c r="AC251" s="5">
        <f>ROUND('Рейтинговая таблица организаций'!AV251*100/AD251,0)</f>
        <v>100</v>
      </c>
      <c r="AD251" s="5">
        <f>'Рейтинговая таблица организаций'!AW251</f>
        <v>163</v>
      </c>
      <c r="AE251" s="5">
        <f>ROUND('Рейтинговая таблица организаций'!AX251*100/AF251,0)</f>
        <v>100</v>
      </c>
      <c r="AF251" s="5">
        <f>'Рейтинговая таблица организаций'!AY251</f>
        <v>163</v>
      </c>
      <c r="AG251" s="5">
        <f>ROUND('Рейтинговая таблица организаций'!AZ251*100/AH251,0)</f>
        <v>100</v>
      </c>
      <c r="AH251" s="5">
        <f>'Рейтинговая таблица организаций'!BA251</f>
        <v>163</v>
      </c>
    </row>
    <row r="252" spans="1:34">
      <c r="A252" s="16">
        <f>'Рейтинговая таблица организаций'!A252</f>
        <v>249</v>
      </c>
      <c r="B252" s="16" t="str">
        <f>'бланки '!C254</f>
        <v>Муниципальное бюджетное общеобразовательное учреждение «Петуховская средняя общеобразовательная школа» Томского района</v>
      </c>
      <c r="C252" s="4">
        <f>'бланки '!E254+'бланки '!F254</f>
        <v>129</v>
      </c>
      <c r="D252" s="16">
        <f>'Рейтинговая таблица организаций'!C252</f>
        <v>52</v>
      </c>
      <c r="E252" s="8">
        <f t="shared" si="4"/>
        <v>0.40310077519379844</v>
      </c>
      <c r="F252" s="24">
        <f>анкеты!I250</f>
        <v>13</v>
      </c>
      <c r="G252" s="5">
        <f>ROUND('Рейтинговая таблица организаций'!D252*100/H252,0)</f>
        <v>100</v>
      </c>
      <c r="H252" s="5">
        <f>'Рейтинговая таблица организаций'!E252</f>
        <v>14</v>
      </c>
      <c r="I252" s="5">
        <f>ROUND('Рейтинговая таблица организаций'!F252*100/J252,0)</f>
        <v>100</v>
      </c>
      <c r="J252" s="5">
        <f>'Рейтинговая таблица организаций'!G252</f>
        <v>60</v>
      </c>
      <c r="K252" s="5">
        <f>'Рейтинговая таблица организаций'!H252</f>
        <v>4</v>
      </c>
      <c r="L252" s="5">
        <f>ROUND('Рейтинговая таблица организаций'!I252*100/M252,0)</f>
        <v>100</v>
      </c>
      <c r="M252" s="5">
        <f>'Рейтинговая таблица организаций'!J252</f>
        <v>52</v>
      </c>
      <c r="N252" s="5">
        <f>ROUND('Рейтинговая таблица организаций'!K252*100/O252,0)</f>
        <v>100</v>
      </c>
      <c r="O252" s="5">
        <f>'Рейтинговая таблица организаций'!L252</f>
        <v>52</v>
      </c>
      <c r="P252" s="5">
        <f>'Рейтинговая таблица организаций'!U252</f>
        <v>5</v>
      </c>
      <c r="Q252" s="5">
        <f>'Рейтинговая таблица организаций'!X252</f>
        <v>52</v>
      </c>
      <c r="R252" s="5">
        <f>'Рейтинговая таблица организаций'!Y252</f>
        <v>52</v>
      </c>
      <c r="S252" s="5">
        <f>'Рейтинговая таблица организаций'!AD252</f>
        <v>0</v>
      </c>
      <c r="T252" s="5">
        <f>'Рейтинговая таблица организаций'!AE252</f>
        <v>3</v>
      </c>
      <c r="U252" s="5">
        <f>'Рейтинговая таблица организаций'!AF252</f>
        <v>13</v>
      </c>
      <c r="V252" s="5">
        <f>'Рейтинговая таблица организаций'!AG252</f>
        <v>13</v>
      </c>
      <c r="W252" s="5">
        <f>ROUND('Рейтинговая таблица организаций'!AL252*100/X252,0)</f>
        <v>100</v>
      </c>
      <c r="X252" s="5">
        <f>'Рейтинговая таблица организаций'!AM252</f>
        <v>52</v>
      </c>
      <c r="Y252" s="5">
        <f>ROUND('Рейтинговая таблица организаций'!AN252*100/Z252,0)</f>
        <v>100</v>
      </c>
      <c r="Z252" s="5">
        <f>'Рейтинговая таблица организаций'!AO252</f>
        <v>52</v>
      </c>
      <c r="AA252" s="5">
        <f>ROUND('Рейтинговая таблица организаций'!AP252*100/AB252,0)</f>
        <v>100</v>
      </c>
      <c r="AB252" s="5">
        <f>'Рейтинговая таблица организаций'!AQ252</f>
        <v>52</v>
      </c>
      <c r="AC252" s="5">
        <f>ROUND('Рейтинговая таблица организаций'!AV252*100/AD252,0)</f>
        <v>100</v>
      </c>
      <c r="AD252" s="5">
        <f>'Рейтинговая таблица организаций'!AW252</f>
        <v>52</v>
      </c>
      <c r="AE252" s="5">
        <f>ROUND('Рейтинговая таблица организаций'!AX252*100/AF252,0)</f>
        <v>100</v>
      </c>
      <c r="AF252" s="5">
        <f>'Рейтинговая таблица организаций'!AY252</f>
        <v>52</v>
      </c>
      <c r="AG252" s="5">
        <f>ROUND('Рейтинговая таблица организаций'!AZ252*100/AH252,0)</f>
        <v>100</v>
      </c>
      <c r="AH252" s="5">
        <f>'Рейтинговая таблица организаций'!BA252</f>
        <v>52</v>
      </c>
    </row>
    <row r="253" spans="1:34">
      <c r="A253" s="16">
        <f>'Рейтинговая таблица организаций'!A253</f>
        <v>250</v>
      </c>
      <c r="B253" s="16" t="str">
        <f>'бланки '!C255</f>
        <v>Муниципальное бюджетное общеобразовательное учреждение «Басандайская средняя общеобразовательная школа им.Д.А.Козлова» Томского района</v>
      </c>
      <c r="C253" s="4">
        <f>'бланки '!E255+'бланки '!F255</f>
        <v>109</v>
      </c>
      <c r="D253" s="16">
        <f>'Рейтинговая таблица организаций'!C253</f>
        <v>44</v>
      </c>
      <c r="E253" s="8">
        <f t="shared" si="4"/>
        <v>0.40366972477064222</v>
      </c>
      <c r="F253" s="24">
        <f>анкеты!I251</f>
        <v>11</v>
      </c>
      <c r="G253" s="5">
        <f>ROUND('Рейтинговая таблица организаций'!D253*100/H253,0)</f>
        <v>100</v>
      </c>
      <c r="H253" s="5">
        <f>'Рейтинговая таблица организаций'!E253</f>
        <v>14</v>
      </c>
      <c r="I253" s="5">
        <f>ROUND('Рейтинговая таблица организаций'!F253*100/J253,0)</f>
        <v>100</v>
      </c>
      <c r="J253" s="5">
        <f>'Рейтинговая таблица организаций'!G253</f>
        <v>60</v>
      </c>
      <c r="K253" s="5">
        <f>'Рейтинговая таблица организаций'!H253</f>
        <v>4</v>
      </c>
      <c r="L253" s="5">
        <f>ROUND('Рейтинговая таблица организаций'!I253*100/M253,0)</f>
        <v>100</v>
      </c>
      <c r="M253" s="5">
        <f>'Рейтинговая таблица организаций'!J253</f>
        <v>44</v>
      </c>
      <c r="N253" s="5">
        <f>ROUND('Рейтинговая таблица организаций'!K253*100/O253,0)</f>
        <v>100</v>
      </c>
      <c r="O253" s="5">
        <f>'Рейтинговая таблица организаций'!L253</f>
        <v>44</v>
      </c>
      <c r="P253" s="5">
        <f>'Рейтинговая таблица организаций'!U253</f>
        <v>5</v>
      </c>
      <c r="Q253" s="5">
        <f>'Рейтинговая таблица организаций'!X253</f>
        <v>44</v>
      </c>
      <c r="R253" s="5">
        <f>'Рейтинговая таблица организаций'!Y253</f>
        <v>44</v>
      </c>
      <c r="S253" s="5">
        <f>'Рейтинговая таблица организаций'!AD253</f>
        <v>1</v>
      </c>
      <c r="T253" s="5">
        <f>'Рейтинговая таблица организаций'!AE253</f>
        <v>3</v>
      </c>
      <c r="U253" s="5">
        <f>'Рейтинговая таблица организаций'!AF253</f>
        <v>11</v>
      </c>
      <c r="V253" s="5">
        <f>'Рейтинговая таблица организаций'!AG253</f>
        <v>11</v>
      </c>
      <c r="W253" s="5">
        <f>ROUND('Рейтинговая таблица организаций'!AL253*100/X253,0)</f>
        <v>100</v>
      </c>
      <c r="X253" s="5">
        <f>'Рейтинговая таблица организаций'!AM253</f>
        <v>44</v>
      </c>
      <c r="Y253" s="5">
        <f>ROUND('Рейтинговая таблица организаций'!AN253*100/Z253,0)</f>
        <v>100</v>
      </c>
      <c r="Z253" s="5">
        <f>'Рейтинговая таблица организаций'!AO253</f>
        <v>44</v>
      </c>
      <c r="AA253" s="5">
        <f>ROUND('Рейтинговая таблица организаций'!AP253*100/AB253,0)</f>
        <v>100</v>
      </c>
      <c r="AB253" s="5">
        <f>'Рейтинговая таблица организаций'!AQ253</f>
        <v>44</v>
      </c>
      <c r="AC253" s="5">
        <f>ROUND('Рейтинговая таблица организаций'!AV253*100/AD253,0)</f>
        <v>100</v>
      </c>
      <c r="AD253" s="5">
        <f>'Рейтинговая таблица организаций'!AW253</f>
        <v>44</v>
      </c>
      <c r="AE253" s="5">
        <f>ROUND('Рейтинговая таблица организаций'!AX253*100/AF253,0)</f>
        <v>100</v>
      </c>
      <c r="AF253" s="5">
        <f>'Рейтинговая таблица организаций'!AY253</f>
        <v>44</v>
      </c>
      <c r="AG253" s="5">
        <f>ROUND('Рейтинговая таблица организаций'!AZ253*100/AH253,0)</f>
        <v>100</v>
      </c>
      <c r="AH253" s="5">
        <f>'Рейтинговая таблица организаций'!BA253</f>
        <v>44</v>
      </c>
    </row>
    <row r="254" spans="1:34">
      <c r="A254" s="16">
        <f>'Рейтинговая таблица организаций'!A254</f>
        <v>251</v>
      </c>
      <c r="B254" s="16" t="str">
        <f>'бланки '!C256</f>
        <v>Муниципальное бюджетное общеобразовательное учреждение «Мазаловская средняя общеобразовательная школа» Томского района</v>
      </c>
      <c r="C254" s="4">
        <f>'бланки '!E256+'бланки '!F256</f>
        <v>38</v>
      </c>
      <c r="D254" s="16">
        <f>'Рейтинговая таблица организаций'!C254</f>
        <v>16</v>
      </c>
      <c r="E254" s="8">
        <f t="shared" si="4"/>
        <v>0.42105263157894735</v>
      </c>
      <c r="F254" s="24">
        <f>анкеты!I252</f>
        <v>4</v>
      </c>
      <c r="G254" s="5">
        <f>ROUND('Рейтинговая таблица организаций'!D254*100/H254,0)</f>
        <v>100</v>
      </c>
      <c r="H254" s="5">
        <f>'Рейтинговая таблица организаций'!E254</f>
        <v>14</v>
      </c>
      <c r="I254" s="5">
        <f>ROUND('Рейтинговая таблица организаций'!F254*100/J254,0)</f>
        <v>100</v>
      </c>
      <c r="J254" s="5">
        <f>'Рейтинговая таблица организаций'!G254</f>
        <v>60</v>
      </c>
      <c r="K254" s="5">
        <f>'Рейтинговая таблица организаций'!H254</f>
        <v>4</v>
      </c>
      <c r="L254" s="5">
        <f>ROUND('Рейтинговая таблица организаций'!I254*100/M254,0)</f>
        <v>100</v>
      </c>
      <c r="M254" s="5">
        <f>'Рейтинговая таблица организаций'!J254</f>
        <v>16</v>
      </c>
      <c r="N254" s="5">
        <f>ROUND('Рейтинговая таблица организаций'!K254*100/O254,0)</f>
        <v>100</v>
      </c>
      <c r="O254" s="5">
        <f>'Рейтинговая таблица организаций'!L254</f>
        <v>16</v>
      </c>
      <c r="P254" s="5">
        <f>'Рейтинговая таблица организаций'!U254</f>
        <v>5</v>
      </c>
      <c r="Q254" s="5">
        <f>'Рейтинговая таблица организаций'!X254</f>
        <v>16</v>
      </c>
      <c r="R254" s="5">
        <f>'Рейтинговая таблица организаций'!Y254</f>
        <v>16</v>
      </c>
      <c r="S254" s="5">
        <f>'Рейтинговая таблица организаций'!AD254</f>
        <v>0</v>
      </c>
      <c r="T254" s="5">
        <f>'Рейтинговая таблица организаций'!AE254</f>
        <v>2</v>
      </c>
      <c r="U254" s="5">
        <f>'Рейтинговая таблица организаций'!AF254</f>
        <v>4</v>
      </c>
      <c r="V254" s="5">
        <f>'Рейтинговая таблица организаций'!AG254</f>
        <v>4</v>
      </c>
      <c r="W254" s="5">
        <f>ROUND('Рейтинговая таблица организаций'!AL254*100/X254,0)</f>
        <v>100</v>
      </c>
      <c r="X254" s="5">
        <f>'Рейтинговая таблица организаций'!AM254</f>
        <v>16</v>
      </c>
      <c r="Y254" s="5">
        <f>ROUND('Рейтинговая таблица организаций'!AN254*100/Z254,0)</f>
        <v>100</v>
      </c>
      <c r="Z254" s="5">
        <f>'Рейтинговая таблица организаций'!AO254</f>
        <v>16</v>
      </c>
      <c r="AA254" s="5">
        <f>ROUND('Рейтинговая таблица организаций'!AP254*100/AB254,0)</f>
        <v>100</v>
      </c>
      <c r="AB254" s="5">
        <f>'Рейтинговая таблица организаций'!AQ254</f>
        <v>16</v>
      </c>
      <c r="AC254" s="5">
        <f>ROUND('Рейтинговая таблица организаций'!AV254*100/AD254,0)</f>
        <v>100</v>
      </c>
      <c r="AD254" s="5">
        <f>'Рейтинговая таблица организаций'!AW254</f>
        <v>16</v>
      </c>
      <c r="AE254" s="5">
        <f>ROUND('Рейтинговая таблица организаций'!AX254*100/AF254,0)</f>
        <v>100</v>
      </c>
      <c r="AF254" s="5">
        <f>'Рейтинговая таблица организаций'!AY254</f>
        <v>16</v>
      </c>
      <c r="AG254" s="5">
        <f>ROUND('Рейтинговая таблица организаций'!AZ254*100/AH254,0)</f>
        <v>100</v>
      </c>
      <c r="AH254" s="5">
        <f>'Рейтинговая таблица организаций'!BA254</f>
        <v>16</v>
      </c>
    </row>
    <row r="255" spans="1:34">
      <c r="A255" s="16">
        <f>'Рейтинговая таблица организаций'!A255</f>
        <v>252</v>
      </c>
      <c r="B255" s="16" t="str">
        <f>'бланки '!C257</f>
        <v>Муниципальное бюджетное общеобразовательное учреждение «Зоркальцевская средняя общеобразовательная школа» Томского района</v>
      </c>
      <c r="C255" s="4">
        <f>'бланки '!E257+'бланки '!F257</f>
        <v>504</v>
      </c>
      <c r="D255" s="16">
        <f>'Рейтинговая таблица организаций'!C255</f>
        <v>202</v>
      </c>
      <c r="E255" s="8">
        <f t="shared" si="4"/>
        <v>0.40079365079365081</v>
      </c>
      <c r="F255" s="24">
        <f>анкеты!I253</f>
        <v>51</v>
      </c>
      <c r="G255" s="5">
        <f>ROUND('Рейтинговая таблица организаций'!D255*100/H255,0)</f>
        <v>100</v>
      </c>
      <c r="H255" s="5">
        <f>'Рейтинговая таблица организаций'!E255</f>
        <v>14</v>
      </c>
      <c r="I255" s="5">
        <f>ROUND('Рейтинговая таблица организаций'!F255*100/J255,0)</f>
        <v>100</v>
      </c>
      <c r="J255" s="5">
        <f>'Рейтинговая таблица организаций'!G255</f>
        <v>60</v>
      </c>
      <c r="K255" s="5">
        <f>'Рейтинговая таблица организаций'!H255</f>
        <v>4</v>
      </c>
      <c r="L255" s="5">
        <f>ROUND('Рейтинговая таблица организаций'!I255*100/M255,0)</f>
        <v>100</v>
      </c>
      <c r="M255" s="5">
        <f>'Рейтинговая таблица организаций'!J255</f>
        <v>202</v>
      </c>
      <c r="N255" s="5">
        <f>ROUND('Рейтинговая таблица организаций'!K255*100/O255,0)</f>
        <v>100</v>
      </c>
      <c r="O255" s="5">
        <f>'Рейтинговая таблица организаций'!L255</f>
        <v>202</v>
      </c>
      <c r="P255" s="5">
        <f>'Рейтинговая таблица организаций'!U255</f>
        <v>5</v>
      </c>
      <c r="Q255" s="5">
        <f>'Рейтинговая таблица организаций'!X255</f>
        <v>202</v>
      </c>
      <c r="R255" s="5">
        <f>'Рейтинговая таблица организаций'!Y255</f>
        <v>202</v>
      </c>
      <c r="S255" s="5">
        <f>'Рейтинговая таблица организаций'!AD255</f>
        <v>1</v>
      </c>
      <c r="T255" s="5">
        <f>'Рейтинговая таблица организаций'!AE255</f>
        <v>4</v>
      </c>
      <c r="U255" s="5">
        <f>'Рейтинговая таблица организаций'!AF255</f>
        <v>51</v>
      </c>
      <c r="V255" s="5">
        <f>'Рейтинговая таблица организаций'!AG255</f>
        <v>51</v>
      </c>
      <c r="W255" s="5">
        <f>ROUND('Рейтинговая таблица организаций'!AL255*100/X255,0)</f>
        <v>100</v>
      </c>
      <c r="X255" s="5">
        <f>'Рейтинговая таблица организаций'!AM255</f>
        <v>202</v>
      </c>
      <c r="Y255" s="5">
        <f>ROUND('Рейтинговая таблица организаций'!AN255*100/Z255,0)</f>
        <v>100</v>
      </c>
      <c r="Z255" s="5">
        <f>'Рейтинговая таблица организаций'!AO255</f>
        <v>202</v>
      </c>
      <c r="AA255" s="5">
        <f>ROUND('Рейтинговая таблица организаций'!AP255*100/AB255,0)</f>
        <v>100</v>
      </c>
      <c r="AB255" s="5">
        <f>'Рейтинговая таблица организаций'!AQ255</f>
        <v>202</v>
      </c>
      <c r="AC255" s="5">
        <f>ROUND('Рейтинговая таблица организаций'!AV255*100/AD255,0)</f>
        <v>100</v>
      </c>
      <c r="AD255" s="5">
        <f>'Рейтинговая таблица организаций'!AW255</f>
        <v>202</v>
      </c>
      <c r="AE255" s="5">
        <f>ROUND('Рейтинговая таблица организаций'!AX255*100/AF255,0)</f>
        <v>100</v>
      </c>
      <c r="AF255" s="5">
        <f>'Рейтинговая таблица организаций'!AY255</f>
        <v>202</v>
      </c>
      <c r="AG255" s="5">
        <f>ROUND('Рейтинговая таблица организаций'!AZ255*100/AH255,0)</f>
        <v>100</v>
      </c>
      <c r="AH255" s="5">
        <f>'Рейтинговая таблица организаций'!BA255</f>
        <v>202</v>
      </c>
    </row>
    <row r="256" spans="1:34">
      <c r="A256" s="16">
        <f>'Рейтинговая таблица организаций'!A256</f>
        <v>253</v>
      </c>
      <c r="B256" s="16" t="str">
        <f>'бланки '!C258</f>
        <v>Муниципальное бюджетное общеобразовательное учреждение "Усть-Бакчарская средняя общеобразовательная школа"</v>
      </c>
      <c r="C256" s="4">
        <f>'бланки '!E258+'бланки '!F258</f>
        <v>104</v>
      </c>
      <c r="D256" s="16">
        <f>'Рейтинговая таблица организаций'!C256</f>
        <v>42</v>
      </c>
      <c r="E256" s="8">
        <f t="shared" si="4"/>
        <v>0.40384615384615385</v>
      </c>
      <c r="F256" s="24">
        <f>анкеты!I254</f>
        <v>11</v>
      </c>
      <c r="G256" s="5">
        <f>ROUND('Рейтинговая таблица организаций'!D256*100/H256,0)</f>
        <v>100</v>
      </c>
      <c r="H256" s="5">
        <f>'Рейтинговая таблица организаций'!E256</f>
        <v>14</v>
      </c>
      <c r="I256" s="5">
        <f>ROUND('Рейтинговая таблица организаций'!F256*100/J256,0)</f>
        <v>100</v>
      </c>
      <c r="J256" s="5">
        <f>'Рейтинговая таблица организаций'!G256</f>
        <v>60</v>
      </c>
      <c r="K256" s="5">
        <f>'Рейтинговая таблица организаций'!H256</f>
        <v>4</v>
      </c>
      <c r="L256" s="5">
        <f>ROUND('Рейтинговая таблица организаций'!I256*100/M256,0)</f>
        <v>100</v>
      </c>
      <c r="M256" s="5">
        <f>'Рейтинговая таблица организаций'!J256</f>
        <v>42</v>
      </c>
      <c r="N256" s="5">
        <f>ROUND('Рейтинговая таблица организаций'!K256*100/O256,0)</f>
        <v>100</v>
      </c>
      <c r="O256" s="5">
        <f>'Рейтинговая таблица организаций'!L256</f>
        <v>42</v>
      </c>
      <c r="P256" s="5">
        <f>'Рейтинговая таблица организаций'!U256</f>
        <v>5</v>
      </c>
      <c r="Q256" s="5">
        <f>'Рейтинговая таблица организаций'!X256</f>
        <v>42</v>
      </c>
      <c r="R256" s="5">
        <f>'Рейтинговая таблица организаций'!Y256</f>
        <v>42</v>
      </c>
      <c r="S256" s="5">
        <f>'Рейтинговая таблица организаций'!AD256</f>
        <v>1</v>
      </c>
      <c r="T256" s="5">
        <f>'Рейтинговая таблица организаций'!AE256</f>
        <v>4</v>
      </c>
      <c r="U256" s="5">
        <f>'Рейтинговая таблица организаций'!AF256</f>
        <v>11</v>
      </c>
      <c r="V256" s="5">
        <f>'Рейтинговая таблица организаций'!AG256</f>
        <v>11</v>
      </c>
      <c r="W256" s="5">
        <f>ROUND('Рейтинговая таблица организаций'!AL256*100/X256,0)</f>
        <v>100</v>
      </c>
      <c r="X256" s="5">
        <f>'Рейтинговая таблица организаций'!AM256</f>
        <v>42</v>
      </c>
      <c r="Y256" s="5">
        <f>ROUND('Рейтинговая таблица организаций'!AN256*100/Z256,0)</f>
        <v>100</v>
      </c>
      <c r="Z256" s="5">
        <f>'Рейтинговая таблица организаций'!AO256</f>
        <v>42</v>
      </c>
      <c r="AA256" s="5">
        <f>ROUND('Рейтинговая таблица организаций'!AP256*100/AB256,0)</f>
        <v>100</v>
      </c>
      <c r="AB256" s="5">
        <f>'Рейтинговая таблица организаций'!AQ256</f>
        <v>42</v>
      </c>
      <c r="AC256" s="5">
        <f>ROUND('Рейтинговая таблица организаций'!AV256*100/AD256,0)</f>
        <v>100</v>
      </c>
      <c r="AD256" s="5">
        <f>'Рейтинговая таблица организаций'!AW256</f>
        <v>42</v>
      </c>
      <c r="AE256" s="5">
        <f>ROUND('Рейтинговая таблица организаций'!AX256*100/AF256,0)</f>
        <v>100</v>
      </c>
      <c r="AF256" s="5">
        <f>'Рейтинговая таблица организаций'!AY256</f>
        <v>42</v>
      </c>
      <c r="AG256" s="5">
        <f>ROUND('Рейтинговая таблица организаций'!AZ256*100/AH256,0)</f>
        <v>100</v>
      </c>
      <c r="AH256" s="5">
        <f>'Рейтинговая таблица организаций'!BA256</f>
        <v>42</v>
      </c>
    </row>
    <row r="257" spans="1:34">
      <c r="A257" s="16">
        <f>'Рейтинговая таблица организаций'!A257</f>
        <v>254</v>
      </c>
      <c r="B257" s="16" t="str">
        <f>'бланки '!C259</f>
        <v>Муниципальное автономное общеобразовательное учреждение Чаинского района "Подгорнская средняя общеобразовательная школа"</v>
      </c>
      <c r="C257" s="4">
        <f>'бланки '!E259+'бланки '!F259</f>
        <v>1074</v>
      </c>
      <c r="D257" s="16">
        <f>'Рейтинговая таблица организаций'!C257</f>
        <v>430</v>
      </c>
      <c r="E257" s="8">
        <f t="shared" si="4"/>
        <v>0.40037243947858475</v>
      </c>
      <c r="F257" s="24">
        <f>анкеты!I255</f>
        <v>108</v>
      </c>
      <c r="G257" s="5">
        <f>ROUND('Рейтинговая таблица организаций'!D257*100/H257,0)</f>
        <v>100</v>
      </c>
      <c r="H257" s="5">
        <f>'Рейтинговая таблица организаций'!E257</f>
        <v>14</v>
      </c>
      <c r="I257" s="5">
        <f>ROUND('Рейтинговая таблица организаций'!F257*100/J257,0)</f>
        <v>100</v>
      </c>
      <c r="J257" s="5">
        <f>'Рейтинговая таблица организаций'!G257</f>
        <v>60</v>
      </c>
      <c r="K257" s="5">
        <f>'Рейтинговая таблица организаций'!H257</f>
        <v>4</v>
      </c>
      <c r="L257" s="5">
        <f>ROUND('Рейтинговая таблица организаций'!I257*100/M257,0)</f>
        <v>100</v>
      </c>
      <c r="M257" s="5">
        <f>'Рейтинговая таблица организаций'!J257</f>
        <v>430</v>
      </c>
      <c r="N257" s="5">
        <f>ROUND('Рейтинговая таблица организаций'!K257*100/O257,0)</f>
        <v>100</v>
      </c>
      <c r="O257" s="5">
        <f>'Рейтинговая таблица организаций'!L257</f>
        <v>430</v>
      </c>
      <c r="P257" s="5">
        <f>'Рейтинговая таблица организаций'!U257</f>
        <v>5</v>
      </c>
      <c r="Q257" s="5">
        <f>'Рейтинговая таблица организаций'!X257</f>
        <v>430</v>
      </c>
      <c r="R257" s="5">
        <f>'Рейтинговая таблица организаций'!Y257</f>
        <v>430</v>
      </c>
      <c r="S257" s="5">
        <f>'Рейтинговая таблица организаций'!AD257</f>
        <v>2</v>
      </c>
      <c r="T257" s="5">
        <f>'Рейтинговая таблица организаций'!AE257</f>
        <v>5</v>
      </c>
      <c r="U257" s="5">
        <f>'Рейтинговая таблица организаций'!AF257</f>
        <v>108</v>
      </c>
      <c r="V257" s="5">
        <f>'Рейтинговая таблица организаций'!AG257</f>
        <v>108</v>
      </c>
      <c r="W257" s="5">
        <f>ROUND('Рейтинговая таблица организаций'!AL257*100/X257,0)</f>
        <v>100</v>
      </c>
      <c r="X257" s="5">
        <f>'Рейтинговая таблица организаций'!AM257</f>
        <v>430</v>
      </c>
      <c r="Y257" s="5">
        <f>ROUND('Рейтинговая таблица организаций'!AN257*100/Z257,0)</f>
        <v>100</v>
      </c>
      <c r="Z257" s="5">
        <f>'Рейтинговая таблица организаций'!AO257</f>
        <v>430</v>
      </c>
      <c r="AA257" s="5">
        <f>ROUND('Рейтинговая таблица организаций'!AP257*100/AB257,0)</f>
        <v>100</v>
      </c>
      <c r="AB257" s="5">
        <f>'Рейтинговая таблица организаций'!AQ257</f>
        <v>430</v>
      </c>
      <c r="AC257" s="5">
        <f>ROUND('Рейтинговая таблица организаций'!AV257*100/AD257,0)</f>
        <v>100</v>
      </c>
      <c r="AD257" s="5">
        <f>'Рейтинговая таблица организаций'!AW257</f>
        <v>430</v>
      </c>
      <c r="AE257" s="5">
        <f>ROUND('Рейтинговая таблица организаций'!AX257*100/AF257,0)</f>
        <v>100</v>
      </c>
      <c r="AF257" s="5">
        <f>'Рейтинговая таблица организаций'!AY257</f>
        <v>430</v>
      </c>
      <c r="AG257" s="5">
        <f>ROUND('Рейтинговая таблица организаций'!AZ257*100/AH257,0)</f>
        <v>100</v>
      </c>
      <c r="AH257" s="5">
        <f>'Рейтинговая таблица организаций'!BA257</f>
        <v>430</v>
      </c>
    </row>
    <row r="258" spans="1:34">
      <c r="A258" s="16">
        <f>'Рейтинговая таблица организаций'!A258</f>
        <v>255</v>
      </c>
      <c r="B258" s="16" t="str">
        <f>'бланки '!C260</f>
        <v>Муниципальное казённое общеобразовательное учреждение " Чаинская школа-интернат"</v>
      </c>
      <c r="C258" s="4">
        <f>'бланки '!E260+'бланки '!F260</f>
        <v>68</v>
      </c>
      <c r="D258" s="16">
        <f>'Рейтинговая таблица организаций'!C258</f>
        <v>28</v>
      </c>
      <c r="E258" s="8">
        <f t="shared" si="4"/>
        <v>0.41176470588235292</v>
      </c>
      <c r="F258" s="24">
        <f>анкеты!I256</f>
        <v>7</v>
      </c>
      <c r="G258" s="5">
        <f>ROUND('Рейтинговая таблица организаций'!D258*100/H258,0)</f>
        <v>100</v>
      </c>
      <c r="H258" s="5">
        <f>'Рейтинговая таблица организаций'!E258</f>
        <v>14</v>
      </c>
      <c r="I258" s="5">
        <f>ROUND('Рейтинговая таблица организаций'!F258*100/J258,0)</f>
        <v>100</v>
      </c>
      <c r="J258" s="5">
        <f>'Рейтинговая таблица организаций'!G258</f>
        <v>60</v>
      </c>
      <c r="K258" s="5">
        <f>'Рейтинговая таблица организаций'!H258</f>
        <v>4</v>
      </c>
      <c r="L258" s="5">
        <f>ROUND('Рейтинговая таблица организаций'!I258*100/M258,0)</f>
        <v>100</v>
      </c>
      <c r="M258" s="5">
        <f>'Рейтинговая таблица организаций'!J258</f>
        <v>28</v>
      </c>
      <c r="N258" s="5">
        <f>ROUND('Рейтинговая таблица организаций'!K258*100/O258,0)</f>
        <v>100</v>
      </c>
      <c r="O258" s="5">
        <f>'Рейтинговая таблица организаций'!L258</f>
        <v>28</v>
      </c>
      <c r="P258" s="5">
        <f>'Рейтинговая таблица организаций'!U258</f>
        <v>5</v>
      </c>
      <c r="Q258" s="5">
        <f>'Рейтинговая таблица организаций'!X258</f>
        <v>28</v>
      </c>
      <c r="R258" s="5">
        <f>'Рейтинговая таблица организаций'!Y258</f>
        <v>28</v>
      </c>
      <c r="S258" s="5">
        <f>'Рейтинговая таблица организаций'!AD258</f>
        <v>0</v>
      </c>
      <c r="T258" s="5">
        <f>'Рейтинговая таблица организаций'!AE258</f>
        <v>4</v>
      </c>
      <c r="U258" s="5">
        <f>'Рейтинговая таблица организаций'!AF258</f>
        <v>7</v>
      </c>
      <c r="V258" s="5">
        <f>'Рейтинговая таблица организаций'!AG258</f>
        <v>7</v>
      </c>
      <c r="W258" s="5">
        <f>ROUND('Рейтинговая таблица организаций'!AL258*100/X258,0)</f>
        <v>100</v>
      </c>
      <c r="X258" s="5">
        <f>'Рейтинговая таблица организаций'!AM258</f>
        <v>28</v>
      </c>
      <c r="Y258" s="5">
        <f>ROUND('Рейтинговая таблица организаций'!AN258*100/Z258,0)</f>
        <v>100</v>
      </c>
      <c r="Z258" s="5">
        <f>'Рейтинговая таблица организаций'!AO258</f>
        <v>28</v>
      </c>
      <c r="AA258" s="5">
        <f>ROUND('Рейтинговая таблица организаций'!AP258*100/AB258,0)</f>
        <v>100</v>
      </c>
      <c r="AB258" s="5">
        <f>'Рейтинговая таблица организаций'!AQ258</f>
        <v>28</v>
      </c>
      <c r="AC258" s="5">
        <f>ROUND('Рейтинговая таблица организаций'!AV258*100/AD258,0)</f>
        <v>100</v>
      </c>
      <c r="AD258" s="5">
        <f>'Рейтинговая таблица организаций'!AW258</f>
        <v>28</v>
      </c>
      <c r="AE258" s="5">
        <f>ROUND('Рейтинговая таблица организаций'!AX258*100/AF258,0)</f>
        <v>100</v>
      </c>
      <c r="AF258" s="5">
        <f>'Рейтинговая таблица организаций'!AY258</f>
        <v>28</v>
      </c>
      <c r="AG258" s="5">
        <f>ROUND('Рейтинговая таблица организаций'!AZ258*100/AH258,0)</f>
        <v>100</v>
      </c>
      <c r="AH258" s="5">
        <f>'Рейтинговая таблица организаций'!BA258</f>
        <v>28</v>
      </c>
    </row>
    <row r="259" spans="1:34">
      <c r="A259" s="16">
        <f>'Рейтинговая таблица организаций'!A259</f>
        <v>256</v>
      </c>
      <c r="B259" s="16" t="str">
        <f>'бланки '!C261</f>
        <v>Муниципальное бюджетное общеобразовательное учреждение " Гореловская основная общеобразовательная школа"</v>
      </c>
      <c r="C259" s="4">
        <f>'бланки '!E261+'бланки '!F261</f>
        <v>30</v>
      </c>
      <c r="D259" s="16">
        <f>'Рейтинговая таблица организаций'!C259</f>
        <v>12</v>
      </c>
      <c r="E259" s="8">
        <f t="shared" si="4"/>
        <v>0.4</v>
      </c>
      <c r="F259" s="24">
        <f>анкеты!I257</f>
        <v>3</v>
      </c>
      <c r="G259" s="5">
        <f>ROUND('Рейтинговая таблица организаций'!D259*100/H259,0)</f>
        <v>100</v>
      </c>
      <c r="H259" s="5">
        <f>'Рейтинговая таблица организаций'!E259</f>
        <v>14</v>
      </c>
      <c r="I259" s="5">
        <f>ROUND('Рейтинговая таблица организаций'!F259*100/J259,0)</f>
        <v>100</v>
      </c>
      <c r="J259" s="5">
        <f>'Рейтинговая таблица организаций'!G259</f>
        <v>60</v>
      </c>
      <c r="K259" s="5">
        <f>'Рейтинговая таблица организаций'!H259</f>
        <v>4</v>
      </c>
      <c r="L259" s="5">
        <f>ROUND('Рейтинговая таблица организаций'!I259*100/M259,0)</f>
        <v>100</v>
      </c>
      <c r="M259" s="5">
        <f>'Рейтинговая таблица организаций'!J259</f>
        <v>12</v>
      </c>
      <c r="N259" s="5">
        <f>ROUND('Рейтинговая таблица организаций'!K259*100/O259,0)</f>
        <v>100</v>
      </c>
      <c r="O259" s="5">
        <f>'Рейтинговая таблица организаций'!L259</f>
        <v>12</v>
      </c>
      <c r="P259" s="5">
        <f>'Рейтинговая таблица организаций'!U259</f>
        <v>5</v>
      </c>
      <c r="Q259" s="5">
        <f>'Рейтинговая таблица организаций'!X259</f>
        <v>12</v>
      </c>
      <c r="R259" s="5">
        <f>'Рейтинговая таблица организаций'!Y259</f>
        <v>12</v>
      </c>
      <c r="S259" s="5">
        <f>'Рейтинговая таблица организаций'!AD259</f>
        <v>1</v>
      </c>
      <c r="T259" s="5">
        <f>'Рейтинговая таблица организаций'!AE259</f>
        <v>5</v>
      </c>
      <c r="U259" s="5">
        <f>'Рейтинговая таблица организаций'!AF259</f>
        <v>3</v>
      </c>
      <c r="V259" s="5">
        <f>'Рейтинговая таблица организаций'!AG259</f>
        <v>3</v>
      </c>
      <c r="W259" s="5">
        <f>ROUND('Рейтинговая таблица организаций'!AL259*100/X259,0)</f>
        <v>100</v>
      </c>
      <c r="X259" s="5">
        <f>'Рейтинговая таблица организаций'!AM259</f>
        <v>12</v>
      </c>
      <c r="Y259" s="5">
        <f>ROUND('Рейтинговая таблица организаций'!AN259*100/Z259,0)</f>
        <v>100</v>
      </c>
      <c r="Z259" s="5">
        <f>'Рейтинговая таблица организаций'!AO259</f>
        <v>12</v>
      </c>
      <c r="AA259" s="5">
        <f>ROUND('Рейтинговая таблица организаций'!AP259*100/AB259,0)</f>
        <v>100</v>
      </c>
      <c r="AB259" s="5">
        <f>'Рейтинговая таблица организаций'!AQ259</f>
        <v>12</v>
      </c>
      <c r="AC259" s="5">
        <f>ROUND('Рейтинговая таблица организаций'!AV259*100/AD259,0)</f>
        <v>100</v>
      </c>
      <c r="AD259" s="5">
        <f>'Рейтинговая таблица организаций'!AW259</f>
        <v>12</v>
      </c>
      <c r="AE259" s="5">
        <f>ROUND('Рейтинговая таблица организаций'!AX259*100/AF259,0)</f>
        <v>100</v>
      </c>
      <c r="AF259" s="5">
        <f>'Рейтинговая таблица организаций'!AY259</f>
        <v>12</v>
      </c>
      <c r="AG259" s="5">
        <f>ROUND('Рейтинговая таблица организаций'!AZ259*100/AH259,0)</f>
        <v>100</v>
      </c>
      <c r="AH259" s="5">
        <f>'Рейтинговая таблица организаций'!BA259</f>
        <v>12</v>
      </c>
    </row>
    <row r="260" spans="1:34">
      <c r="A260" s="16">
        <f>'Рейтинговая таблица организаций'!A260</f>
        <v>257</v>
      </c>
      <c r="B260" s="16" t="str">
        <f>'бланки '!C262</f>
        <v>Муниципальное бюджетное общеобразовательное учреждение "Леботёрская основная общеобразовательная школа"</v>
      </c>
      <c r="C260" s="4">
        <f>'бланки '!E262+'бланки '!F262</f>
        <v>54</v>
      </c>
      <c r="D260" s="16">
        <f>'Рейтинговая таблица организаций'!C260</f>
        <v>22</v>
      </c>
      <c r="E260" s="8">
        <f t="shared" si="4"/>
        <v>0.40740740740740738</v>
      </c>
      <c r="F260" s="24">
        <f>анкеты!I258</f>
        <v>6</v>
      </c>
      <c r="G260" s="5">
        <f>ROUND('Рейтинговая таблица организаций'!D260*100/H260,0)</f>
        <v>100</v>
      </c>
      <c r="H260" s="5">
        <f>'Рейтинговая таблица организаций'!E260</f>
        <v>14</v>
      </c>
      <c r="I260" s="5">
        <f>ROUND('Рейтинговая таблица организаций'!F260*100/J260,0)</f>
        <v>100</v>
      </c>
      <c r="J260" s="5">
        <f>'Рейтинговая таблица организаций'!G260</f>
        <v>60</v>
      </c>
      <c r="K260" s="5">
        <f>'Рейтинговая таблица организаций'!H260</f>
        <v>4</v>
      </c>
      <c r="L260" s="5">
        <f>ROUND('Рейтинговая таблица организаций'!I260*100/M260,0)</f>
        <v>100</v>
      </c>
      <c r="M260" s="5">
        <f>'Рейтинговая таблица организаций'!J260</f>
        <v>22</v>
      </c>
      <c r="N260" s="5">
        <f>ROUND('Рейтинговая таблица организаций'!K260*100/O260,0)</f>
        <v>100</v>
      </c>
      <c r="O260" s="5">
        <f>'Рейтинговая таблица организаций'!L260</f>
        <v>22</v>
      </c>
      <c r="P260" s="5">
        <f>'Рейтинговая таблица организаций'!U260</f>
        <v>5</v>
      </c>
      <c r="Q260" s="5">
        <f>'Рейтинговая таблица организаций'!X260</f>
        <v>22</v>
      </c>
      <c r="R260" s="5">
        <f>'Рейтинговая таблица организаций'!Y260</f>
        <v>22</v>
      </c>
      <c r="S260" s="5">
        <f>'Рейтинговая таблица организаций'!AD260</f>
        <v>2</v>
      </c>
      <c r="T260" s="5">
        <f>'Рейтинговая таблица организаций'!AE260</f>
        <v>4</v>
      </c>
      <c r="U260" s="5">
        <f>'Рейтинговая таблица организаций'!AF260</f>
        <v>6</v>
      </c>
      <c r="V260" s="5">
        <f>'Рейтинговая таблица организаций'!AG260</f>
        <v>6</v>
      </c>
      <c r="W260" s="5">
        <f>ROUND('Рейтинговая таблица организаций'!AL260*100/X260,0)</f>
        <v>100</v>
      </c>
      <c r="X260" s="5">
        <f>'Рейтинговая таблица организаций'!AM260</f>
        <v>22</v>
      </c>
      <c r="Y260" s="5">
        <f>ROUND('Рейтинговая таблица организаций'!AN260*100/Z260,0)</f>
        <v>100</v>
      </c>
      <c r="Z260" s="5">
        <f>'Рейтинговая таблица организаций'!AO260</f>
        <v>22</v>
      </c>
      <c r="AA260" s="5">
        <f>ROUND('Рейтинговая таблица организаций'!AP260*100/AB260,0)</f>
        <v>100</v>
      </c>
      <c r="AB260" s="5">
        <f>'Рейтинговая таблица организаций'!AQ260</f>
        <v>22</v>
      </c>
      <c r="AC260" s="5">
        <f>ROUND('Рейтинговая таблица организаций'!AV260*100/AD260,0)</f>
        <v>100</v>
      </c>
      <c r="AD260" s="5">
        <f>'Рейтинговая таблица организаций'!AW260</f>
        <v>22</v>
      </c>
      <c r="AE260" s="5">
        <f>ROUND('Рейтинговая таблица организаций'!AX260*100/AF260,0)</f>
        <v>100</v>
      </c>
      <c r="AF260" s="5">
        <f>'Рейтинговая таблица организаций'!AY260</f>
        <v>22</v>
      </c>
      <c r="AG260" s="5">
        <f>ROUND('Рейтинговая таблица организаций'!AZ260*100/AH260,0)</f>
        <v>100</v>
      </c>
      <c r="AH260" s="5">
        <f>'Рейтинговая таблица организаций'!BA260</f>
        <v>22</v>
      </c>
    </row>
    <row r="261" spans="1:34">
      <c r="A261" s="16">
        <f>'Рейтинговая таблица организаций'!A261</f>
        <v>258</v>
      </c>
      <c r="B261" s="16" t="str">
        <f>'бланки '!C263</f>
        <v>Муниципальное бюджетное общеобразовательное учреждение "Варгатёрская основная общеобразовательная школа"</v>
      </c>
      <c r="C261" s="4">
        <f>'бланки '!E263+'бланки '!F263</f>
        <v>84</v>
      </c>
      <c r="D261" s="16">
        <f>'Рейтинговая таблица организаций'!C261</f>
        <v>34</v>
      </c>
      <c r="E261" s="8">
        <f t="shared" si="4"/>
        <v>0.40476190476190477</v>
      </c>
      <c r="F261" s="24">
        <f>анкеты!I259</f>
        <v>9</v>
      </c>
      <c r="G261" s="5">
        <f>ROUND('Рейтинговая таблица организаций'!D261*100/H261,0)</f>
        <v>100</v>
      </c>
      <c r="H261" s="5">
        <f>'Рейтинговая таблица организаций'!E261</f>
        <v>14</v>
      </c>
      <c r="I261" s="5">
        <f>ROUND('Рейтинговая таблица организаций'!F261*100/J261,0)</f>
        <v>100</v>
      </c>
      <c r="J261" s="5">
        <f>'Рейтинговая таблица организаций'!G261</f>
        <v>60</v>
      </c>
      <c r="K261" s="5">
        <f>'Рейтинговая таблица организаций'!H261</f>
        <v>4</v>
      </c>
      <c r="L261" s="5">
        <f>ROUND('Рейтинговая таблица организаций'!I261*100/M261,0)</f>
        <v>100</v>
      </c>
      <c r="M261" s="5">
        <f>'Рейтинговая таблица организаций'!J261</f>
        <v>34</v>
      </c>
      <c r="N261" s="5">
        <f>ROUND('Рейтинговая таблица организаций'!K261*100/O261,0)</f>
        <v>100</v>
      </c>
      <c r="O261" s="5">
        <f>'Рейтинговая таблица организаций'!L261</f>
        <v>34</v>
      </c>
      <c r="P261" s="5">
        <f>'Рейтинговая таблица организаций'!U261</f>
        <v>5</v>
      </c>
      <c r="Q261" s="5">
        <f>'Рейтинговая таблица организаций'!X261</f>
        <v>34</v>
      </c>
      <c r="R261" s="5">
        <f>'Рейтинговая таблица организаций'!Y261</f>
        <v>34</v>
      </c>
      <c r="S261" s="5">
        <f>'Рейтинговая таблица организаций'!AD261</f>
        <v>2</v>
      </c>
      <c r="T261" s="5">
        <f>'Рейтинговая таблица организаций'!AE261</f>
        <v>5</v>
      </c>
      <c r="U261" s="5">
        <f>'Рейтинговая таблица организаций'!AF261</f>
        <v>9</v>
      </c>
      <c r="V261" s="5">
        <f>'Рейтинговая таблица организаций'!AG261</f>
        <v>9</v>
      </c>
      <c r="W261" s="5">
        <f>ROUND('Рейтинговая таблица организаций'!AL261*100/X261,0)</f>
        <v>100</v>
      </c>
      <c r="X261" s="5">
        <f>'Рейтинговая таблица организаций'!AM261</f>
        <v>34</v>
      </c>
      <c r="Y261" s="5">
        <f>ROUND('Рейтинговая таблица организаций'!AN261*100/Z261,0)</f>
        <v>100</v>
      </c>
      <c r="Z261" s="5">
        <f>'Рейтинговая таблица организаций'!AO261</f>
        <v>34</v>
      </c>
      <c r="AA261" s="5">
        <f>ROUND('Рейтинговая таблица организаций'!AP261*100/AB261,0)</f>
        <v>100</v>
      </c>
      <c r="AB261" s="5">
        <f>'Рейтинговая таблица организаций'!AQ261</f>
        <v>34</v>
      </c>
      <c r="AC261" s="5">
        <f>ROUND('Рейтинговая таблица организаций'!AV261*100/AD261,0)</f>
        <v>100</v>
      </c>
      <c r="AD261" s="5">
        <f>'Рейтинговая таблица организаций'!AW261</f>
        <v>34</v>
      </c>
      <c r="AE261" s="5">
        <f>ROUND('Рейтинговая таблица организаций'!AX261*100/AF261,0)</f>
        <v>100</v>
      </c>
      <c r="AF261" s="5">
        <f>'Рейтинговая таблица организаций'!AY261</f>
        <v>34</v>
      </c>
      <c r="AG261" s="5">
        <f>ROUND('Рейтинговая таблица организаций'!AZ261*100/AH261,0)</f>
        <v>100</v>
      </c>
      <c r="AH261" s="5">
        <f>'Рейтинговая таблица организаций'!BA261</f>
        <v>34</v>
      </c>
    </row>
    <row r="262" spans="1:34">
      <c r="A262" s="16">
        <f>'Рейтинговая таблица организаций'!A262</f>
        <v>259</v>
      </c>
      <c r="B262" s="16" t="str">
        <f>'бланки '!C264</f>
        <v>Муниципальное бюджетное общеобразовательное учреждение "Нижнетигинская основная общеобразовательная школа"</v>
      </c>
      <c r="C262" s="4">
        <f>'бланки '!E264+'бланки '!F264</f>
        <v>65</v>
      </c>
      <c r="D262" s="16">
        <f>'Рейтинговая таблица организаций'!C262</f>
        <v>26</v>
      </c>
      <c r="E262" s="8">
        <f t="shared" si="4"/>
        <v>0.4</v>
      </c>
      <c r="F262" s="24">
        <f>анкеты!I260</f>
        <v>7</v>
      </c>
      <c r="G262" s="5">
        <f>ROUND('Рейтинговая таблица организаций'!D262*100/H262,0)</f>
        <v>100</v>
      </c>
      <c r="H262" s="5">
        <f>'Рейтинговая таблица организаций'!E262</f>
        <v>14</v>
      </c>
      <c r="I262" s="5">
        <f>ROUND('Рейтинговая таблица организаций'!F262*100/J262,0)</f>
        <v>100</v>
      </c>
      <c r="J262" s="5">
        <f>'Рейтинговая таблица организаций'!G262</f>
        <v>60</v>
      </c>
      <c r="K262" s="5">
        <f>'Рейтинговая таблица организаций'!H262</f>
        <v>4</v>
      </c>
      <c r="L262" s="5">
        <f>ROUND('Рейтинговая таблица организаций'!I262*100/M262,0)</f>
        <v>100</v>
      </c>
      <c r="M262" s="5">
        <f>'Рейтинговая таблица организаций'!J262</f>
        <v>26</v>
      </c>
      <c r="N262" s="5">
        <f>ROUND('Рейтинговая таблица организаций'!K262*100/O262,0)</f>
        <v>100</v>
      </c>
      <c r="O262" s="5">
        <f>'Рейтинговая таблица организаций'!L262</f>
        <v>26</v>
      </c>
      <c r="P262" s="5">
        <f>'Рейтинговая таблица организаций'!U262</f>
        <v>5</v>
      </c>
      <c r="Q262" s="5">
        <f>'Рейтинговая таблица организаций'!X262</f>
        <v>26</v>
      </c>
      <c r="R262" s="5">
        <f>'Рейтинговая таблица организаций'!Y262</f>
        <v>26</v>
      </c>
      <c r="S262" s="5">
        <f>'Рейтинговая таблица организаций'!AD262</f>
        <v>0</v>
      </c>
      <c r="T262" s="5">
        <f>'Рейтинговая таблица организаций'!AE262</f>
        <v>4</v>
      </c>
      <c r="U262" s="5">
        <f>'Рейтинговая таблица организаций'!AF262</f>
        <v>7</v>
      </c>
      <c r="V262" s="5">
        <f>'Рейтинговая таблица организаций'!AG262</f>
        <v>7</v>
      </c>
      <c r="W262" s="5">
        <f>ROUND('Рейтинговая таблица организаций'!AL262*100/X262,0)</f>
        <v>100</v>
      </c>
      <c r="X262" s="5">
        <f>'Рейтинговая таблица организаций'!AM262</f>
        <v>26</v>
      </c>
      <c r="Y262" s="5">
        <f>ROUND('Рейтинговая таблица организаций'!AN262*100/Z262,0)</f>
        <v>100</v>
      </c>
      <c r="Z262" s="5">
        <f>'Рейтинговая таблица организаций'!AO262</f>
        <v>26</v>
      </c>
      <c r="AA262" s="5">
        <f>ROUND('Рейтинговая таблица организаций'!AP262*100/AB262,0)</f>
        <v>100</v>
      </c>
      <c r="AB262" s="5">
        <f>'Рейтинговая таблица организаций'!AQ262</f>
        <v>26</v>
      </c>
      <c r="AC262" s="5">
        <f>ROUND('Рейтинговая таблица организаций'!AV262*100/AD262,0)</f>
        <v>100</v>
      </c>
      <c r="AD262" s="5">
        <f>'Рейтинговая таблица организаций'!AW262</f>
        <v>26</v>
      </c>
      <c r="AE262" s="5">
        <f>ROUND('Рейтинговая таблица организаций'!AX262*100/AF262,0)</f>
        <v>100</v>
      </c>
      <c r="AF262" s="5">
        <f>'Рейтинговая таблица организаций'!AY262</f>
        <v>26</v>
      </c>
      <c r="AG262" s="5">
        <f>ROUND('Рейтинговая таблица организаций'!AZ262*100/AH262,0)</f>
        <v>100</v>
      </c>
      <c r="AH262" s="5">
        <f>'Рейтинговая таблица организаций'!BA262</f>
        <v>26</v>
      </c>
    </row>
    <row r="263" spans="1:34">
      <c r="A263" s="16">
        <f>'Рейтинговая таблица организаций'!A263</f>
        <v>260</v>
      </c>
      <c r="B263" s="16" t="str">
        <f>'бланки '!C265</f>
        <v>Муниципальное бюджетное общеобразовательное учреждение "Новоколоминская средняя общеобразовательная школа"</v>
      </c>
      <c r="C263" s="4">
        <f>'бланки '!E265+'бланки '!F265</f>
        <v>85</v>
      </c>
      <c r="D263" s="16">
        <f>'Рейтинговая таблица организаций'!C263</f>
        <v>34</v>
      </c>
      <c r="E263" s="8">
        <f t="shared" si="4"/>
        <v>0.4</v>
      </c>
      <c r="F263" s="24">
        <f>анкеты!I261</f>
        <v>9</v>
      </c>
      <c r="G263" s="5">
        <f>ROUND('Рейтинговая таблица организаций'!D263*100/H263,0)</f>
        <v>100</v>
      </c>
      <c r="H263" s="5">
        <f>'Рейтинговая таблица организаций'!E263</f>
        <v>14</v>
      </c>
      <c r="I263" s="5">
        <f>ROUND('Рейтинговая таблица организаций'!F263*100/J263,0)</f>
        <v>100</v>
      </c>
      <c r="J263" s="5">
        <f>'Рейтинговая таблица организаций'!G263</f>
        <v>60</v>
      </c>
      <c r="K263" s="5">
        <f>'Рейтинговая таблица организаций'!H263</f>
        <v>4</v>
      </c>
      <c r="L263" s="5">
        <f>ROUND('Рейтинговая таблица организаций'!I263*100/M263,0)</f>
        <v>100</v>
      </c>
      <c r="M263" s="5">
        <f>'Рейтинговая таблица организаций'!J263</f>
        <v>34</v>
      </c>
      <c r="N263" s="5">
        <f>ROUND('Рейтинговая таблица организаций'!K263*100/O263,0)</f>
        <v>100</v>
      </c>
      <c r="O263" s="5">
        <f>'Рейтинговая таблица организаций'!L263</f>
        <v>34</v>
      </c>
      <c r="P263" s="5">
        <f>'Рейтинговая таблица организаций'!U263</f>
        <v>5</v>
      </c>
      <c r="Q263" s="5">
        <f>'Рейтинговая таблица организаций'!X263</f>
        <v>34</v>
      </c>
      <c r="R263" s="5">
        <f>'Рейтинговая таблица организаций'!Y263</f>
        <v>34</v>
      </c>
      <c r="S263" s="5">
        <f>'Рейтинговая таблица организаций'!AD263</f>
        <v>1</v>
      </c>
      <c r="T263" s="5">
        <f>'Рейтинговая таблица организаций'!AE263</f>
        <v>4</v>
      </c>
      <c r="U263" s="5">
        <f>'Рейтинговая таблица организаций'!AF263</f>
        <v>9</v>
      </c>
      <c r="V263" s="5">
        <f>'Рейтинговая таблица организаций'!AG263</f>
        <v>9</v>
      </c>
      <c r="W263" s="5">
        <f>ROUND('Рейтинговая таблица организаций'!AL263*100/X263,0)</f>
        <v>100</v>
      </c>
      <c r="X263" s="5">
        <f>'Рейтинговая таблица организаций'!AM263</f>
        <v>34</v>
      </c>
      <c r="Y263" s="5">
        <f>ROUND('Рейтинговая таблица организаций'!AN263*100/Z263,0)</f>
        <v>100</v>
      </c>
      <c r="Z263" s="5">
        <f>'Рейтинговая таблица организаций'!AO263</f>
        <v>34</v>
      </c>
      <c r="AA263" s="5">
        <f>ROUND('Рейтинговая таблица организаций'!AP263*100/AB263,0)</f>
        <v>100</v>
      </c>
      <c r="AB263" s="5">
        <f>'Рейтинговая таблица организаций'!AQ263</f>
        <v>34</v>
      </c>
      <c r="AC263" s="5">
        <f>ROUND('Рейтинговая таблица организаций'!AV263*100/AD263,0)</f>
        <v>100</v>
      </c>
      <c r="AD263" s="5">
        <f>'Рейтинговая таблица организаций'!AW263</f>
        <v>34</v>
      </c>
      <c r="AE263" s="5">
        <f>ROUND('Рейтинговая таблица организаций'!AX263*100/AF263,0)</f>
        <v>100</v>
      </c>
      <c r="AF263" s="5">
        <f>'Рейтинговая таблица организаций'!AY263</f>
        <v>34</v>
      </c>
      <c r="AG263" s="5">
        <f>ROUND('Рейтинговая таблица организаций'!AZ263*100/AH263,0)</f>
        <v>100</v>
      </c>
      <c r="AH263" s="5">
        <f>'Рейтинговая таблица организаций'!BA263</f>
        <v>34</v>
      </c>
    </row>
    <row r="264" spans="1:34">
      <c r="A264" s="16">
        <f>'Рейтинговая таблица организаций'!A264</f>
        <v>261</v>
      </c>
      <c r="B264" s="16" t="str">
        <f>'бланки '!C266</f>
        <v>Муниципальное бюджетное общеобразовательное учреждение "Коломиногривская средняя общеобразовательная школа"</v>
      </c>
      <c r="C264" s="4">
        <f>'бланки '!E266+'бланки '!F266</f>
        <v>92</v>
      </c>
      <c r="D264" s="16">
        <f>'Рейтинговая таблица организаций'!C264</f>
        <v>37</v>
      </c>
      <c r="E264" s="8">
        <f t="shared" si="4"/>
        <v>0.40217391304347827</v>
      </c>
      <c r="F264" s="24">
        <f>анкеты!I262</f>
        <v>10</v>
      </c>
      <c r="G264" s="5">
        <f>ROUND('Рейтинговая таблица организаций'!D264*100/H264,0)</f>
        <v>100</v>
      </c>
      <c r="H264" s="5">
        <f>'Рейтинговая таблица организаций'!E264</f>
        <v>14</v>
      </c>
      <c r="I264" s="5">
        <f>ROUND('Рейтинговая таблица организаций'!F264*100/J264,0)</f>
        <v>100</v>
      </c>
      <c r="J264" s="5">
        <f>'Рейтинговая таблица организаций'!G264</f>
        <v>60</v>
      </c>
      <c r="K264" s="5">
        <f>'Рейтинговая таблица организаций'!H264</f>
        <v>4</v>
      </c>
      <c r="L264" s="5">
        <f>ROUND('Рейтинговая таблица организаций'!I264*100/M264,0)</f>
        <v>100</v>
      </c>
      <c r="M264" s="5">
        <f>'Рейтинговая таблица организаций'!J264</f>
        <v>37</v>
      </c>
      <c r="N264" s="5">
        <f>ROUND('Рейтинговая таблица организаций'!K264*100/O264,0)</f>
        <v>100</v>
      </c>
      <c r="O264" s="5">
        <f>'Рейтинговая таблица организаций'!L264</f>
        <v>37</v>
      </c>
      <c r="P264" s="5">
        <f>'Рейтинговая таблица организаций'!U264</f>
        <v>5</v>
      </c>
      <c r="Q264" s="5">
        <f>'Рейтинговая таблица организаций'!X264</f>
        <v>37</v>
      </c>
      <c r="R264" s="5">
        <f>'Рейтинговая таблица организаций'!Y264</f>
        <v>37</v>
      </c>
      <c r="S264" s="5">
        <f>'Рейтинговая таблица организаций'!AD264</f>
        <v>2</v>
      </c>
      <c r="T264" s="5">
        <f>'Рейтинговая таблица организаций'!AE264</f>
        <v>3</v>
      </c>
      <c r="U264" s="5">
        <f>'Рейтинговая таблица организаций'!AF264</f>
        <v>10</v>
      </c>
      <c r="V264" s="5">
        <f>'Рейтинговая таблица организаций'!AG264</f>
        <v>10</v>
      </c>
      <c r="W264" s="5">
        <f>ROUND('Рейтинговая таблица организаций'!AL264*100/X264,0)</f>
        <v>100</v>
      </c>
      <c r="X264" s="5">
        <f>'Рейтинговая таблица организаций'!AM264</f>
        <v>37</v>
      </c>
      <c r="Y264" s="5">
        <f>ROUND('Рейтинговая таблица организаций'!AN264*100/Z264,0)</f>
        <v>100</v>
      </c>
      <c r="Z264" s="5">
        <f>'Рейтинговая таблица организаций'!AO264</f>
        <v>37</v>
      </c>
      <c r="AA264" s="5">
        <f>ROUND('Рейтинговая таблица организаций'!AP264*100/AB264,0)</f>
        <v>100</v>
      </c>
      <c r="AB264" s="5">
        <f>'Рейтинговая таблица организаций'!AQ264</f>
        <v>37</v>
      </c>
      <c r="AC264" s="5">
        <f>ROUND('Рейтинговая таблица организаций'!AV264*100/AD264,0)</f>
        <v>100</v>
      </c>
      <c r="AD264" s="5">
        <f>'Рейтинговая таблица организаций'!AW264</f>
        <v>37</v>
      </c>
      <c r="AE264" s="5">
        <f>ROUND('Рейтинговая таблица организаций'!AX264*100/AF264,0)</f>
        <v>100</v>
      </c>
      <c r="AF264" s="5">
        <f>'Рейтинговая таблица организаций'!AY264</f>
        <v>37</v>
      </c>
      <c r="AG264" s="5">
        <f>ROUND('Рейтинговая таблица организаций'!AZ264*100/AH264,0)</f>
        <v>100</v>
      </c>
      <c r="AH264" s="5">
        <f>'Рейтинговая таблица организаций'!BA264</f>
        <v>37</v>
      </c>
    </row>
    <row r="265" spans="1:34">
      <c r="A265" s="16">
        <f>'Рейтинговая таблица организаций'!A265</f>
        <v>262</v>
      </c>
      <c r="B265" s="16" t="str">
        <f>'бланки '!C267</f>
        <v>Муниципальное бюджетное общеобразовательное учреждение «Анастасьевская средняя общеобразовательная школа»</v>
      </c>
      <c r="C265" s="4">
        <f>'бланки '!E267+'бланки '!F267</f>
        <v>61</v>
      </c>
      <c r="D265" s="16">
        <f>'Рейтинговая таблица организаций'!C265</f>
        <v>25</v>
      </c>
      <c r="E265" s="8">
        <f t="shared" si="4"/>
        <v>0.4098360655737705</v>
      </c>
      <c r="F265" s="24">
        <f>анкеты!I263</f>
        <v>7</v>
      </c>
      <c r="G265" s="5">
        <f>ROUND('Рейтинговая таблица организаций'!D265*100/H265,0)</f>
        <v>100</v>
      </c>
      <c r="H265" s="5">
        <f>'Рейтинговая таблица организаций'!E265</f>
        <v>14</v>
      </c>
      <c r="I265" s="5">
        <f>ROUND('Рейтинговая таблица организаций'!F265*100/J265,0)</f>
        <v>100</v>
      </c>
      <c r="J265" s="5">
        <f>'Рейтинговая таблица организаций'!G265</f>
        <v>60</v>
      </c>
      <c r="K265" s="5">
        <f>'Рейтинговая таблица организаций'!H265</f>
        <v>4</v>
      </c>
      <c r="L265" s="5">
        <f>ROUND('Рейтинговая таблица организаций'!I265*100/M265,0)</f>
        <v>100</v>
      </c>
      <c r="M265" s="5">
        <f>'Рейтинговая таблица организаций'!J265</f>
        <v>25</v>
      </c>
      <c r="N265" s="5">
        <f>ROUND('Рейтинговая таблица организаций'!K265*100/O265,0)</f>
        <v>100</v>
      </c>
      <c r="O265" s="5">
        <f>'Рейтинговая таблица организаций'!L265</f>
        <v>25</v>
      </c>
      <c r="P265" s="5">
        <f>'Рейтинговая таблица организаций'!U265</f>
        <v>5</v>
      </c>
      <c r="Q265" s="5">
        <f>'Рейтинговая таблица организаций'!X265</f>
        <v>25</v>
      </c>
      <c r="R265" s="5">
        <f>'Рейтинговая таблица организаций'!Y265</f>
        <v>25</v>
      </c>
      <c r="S265" s="5">
        <f>'Рейтинговая таблица организаций'!AD265</f>
        <v>1</v>
      </c>
      <c r="T265" s="5">
        <f>'Рейтинговая таблица организаций'!AE265</f>
        <v>3</v>
      </c>
      <c r="U265" s="5">
        <f>'Рейтинговая таблица организаций'!AF265</f>
        <v>7</v>
      </c>
      <c r="V265" s="5">
        <f>'Рейтинговая таблица организаций'!AG265</f>
        <v>7</v>
      </c>
      <c r="W265" s="5">
        <f>ROUND('Рейтинговая таблица организаций'!AL265*100/X265,0)</f>
        <v>100</v>
      </c>
      <c r="X265" s="5">
        <f>'Рейтинговая таблица организаций'!AM265</f>
        <v>25</v>
      </c>
      <c r="Y265" s="5">
        <f>ROUND('Рейтинговая таблица организаций'!AN265*100/Z265,0)</f>
        <v>100</v>
      </c>
      <c r="Z265" s="5">
        <f>'Рейтинговая таблица организаций'!AO265</f>
        <v>25</v>
      </c>
      <c r="AA265" s="5">
        <f>ROUND('Рейтинговая таблица организаций'!AP265*100/AB265,0)</f>
        <v>100</v>
      </c>
      <c r="AB265" s="5">
        <f>'Рейтинговая таблица организаций'!AQ265</f>
        <v>25</v>
      </c>
      <c r="AC265" s="5">
        <f>ROUND('Рейтинговая таблица организаций'!AV265*100/AD265,0)</f>
        <v>100</v>
      </c>
      <c r="AD265" s="5">
        <f>'Рейтинговая таблица организаций'!AW265</f>
        <v>25</v>
      </c>
      <c r="AE265" s="5">
        <f>ROUND('Рейтинговая таблица организаций'!AX265*100/AF265,0)</f>
        <v>100</v>
      </c>
      <c r="AF265" s="5">
        <f>'Рейтинговая таблица организаций'!AY265</f>
        <v>25</v>
      </c>
      <c r="AG265" s="5">
        <f>ROUND('Рейтинговая таблица организаций'!AZ265*100/AH265,0)</f>
        <v>100</v>
      </c>
      <c r="AH265" s="5">
        <f>'Рейтинговая таблица организаций'!BA265</f>
        <v>25</v>
      </c>
    </row>
    <row r="266" spans="1:34">
      <c r="A266" s="16">
        <f>'Рейтинговая таблица организаций'!A266</f>
        <v>263</v>
      </c>
      <c r="B266" s="16" t="str">
        <f>'бланки '!C268</f>
        <v>Муниципальное казённое общеобразовательное учреждение "Бабарыкинская средняя общеобразовательная школа"</v>
      </c>
      <c r="C266" s="4">
        <f>'бланки '!E268+'бланки '!F268</f>
        <v>79</v>
      </c>
      <c r="D266" s="16">
        <f>'Рейтинговая таблица организаций'!C266</f>
        <v>32</v>
      </c>
      <c r="E266" s="8">
        <f t="shared" si="4"/>
        <v>0.4050632911392405</v>
      </c>
      <c r="F266" s="24">
        <f>анкеты!I264</f>
        <v>8</v>
      </c>
      <c r="G266" s="5">
        <f>ROUND('Рейтинговая таблица организаций'!D266*100/H266,0)</f>
        <v>100</v>
      </c>
      <c r="H266" s="5">
        <f>'Рейтинговая таблица организаций'!E266</f>
        <v>14</v>
      </c>
      <c r="I266" s="5">
        <f>ROUND('Рейтинговая таблица организаций'!F266*100/J266,0)</f>
        <v>100</v>
      </c>
      <c r="J266" s="5">
        <f>'Рейтинговая таблица организаций'!G266</f>
        <v>60</v>
      </c>
      <c r="K266" s="5">
        <f>'Рейтинговая таблица организаций'!H266</f>
        <v>4</v>
      </c>
      <c r="L266" s="5">
        <f>ROUND('Рейтинговая таблица организаций'!I266*100/M266,0)</f>
        <v>100</v>
      </c>
      <c r="M266" s="5">
        <f>'Рейтинговая таблица организаций'!J266</f>
        <v>32</v>
      </c>
      <c r="N266" s="5">
        <f>ROUND('Рейтинговая таблица организаций'!K266*100/O266,0)</f>
        <v>100</v>
      </c>
      <c r="O266" s="5">
        <f>'Рейтинговая таблица организаций'!L266</f>
        <v>32</v>
      </c>
      <c r="P266" s="5">
        <f>'Рейтинговая таблица организаций'!U266</f>
        <v>5</v>
      </c>
      <c r="Q266" s="5">
        <f>'Рейтинговая таблица организаций'!X266</f>
        <v>32</v>
      </c>
      <c r="R266" s="5">
        <f>'Рейтинговая таблица организаций'!Y266</f>
        <v>32</v>
      </c>
      <c r="S266" s="5">
        <f>'Рейтинговая таблица организаций'!AD266</f>
        <v>1</v>
      </c>
      <c r="T266" s="5">
        <f>'Рейтинговая таблица организаций'!AE266</f>
        <v>2</v>
      </c>
      <c r="U266" s="5">
        <f>'Рейтинговая таблица организаций'!AF266</f>
        <v>8</v>
      </c>
      <c r="V266" s="5">
        <f>'Рейтинговая таблица организаций'!AG266</f>
        <v>8</v>
      </c>
      <c r="W266" s="5">
        <f>ROUND('Рейтинговая таблица организаций'!AL266*100/X266,0)</f>
        <v>100</v>
      </c>
      <c r="X266" s="5">
        <f>'Рейтинговая таблица организаций'!AM266</f>
        <v>32</v>
      </c>
      <c r="Y266" s="5">
        <f>ROUND('Рейтинговая таблица организаций'!AN266*100/Z266,0)</f>
        <v>100</v>
      </c>
      <c r="Z266" s="5">
        <f>'Рейтинговая таблица организаций'!AO266</f>
        <v>32</v>
      </c>
      <c r="AA266" s="5">
        <f>ROUND('Рейтинговая таблица организаций'!AP266*100/AB266,0)</f>
        <v>100</v>
      </c>
      <c r="AB266" s="5">
        <f>'Рейтинговая таблица организаций'!AQ266</f>
        <v>32</v>
      </c>
      <c r="AC266" s="5">
        <f>ROUND('Рейтинговая таблица организаций'!AV266*100/AD266,0)</f>
        <v>100</v>
      </c>
      <c r="AD266" s="5">
        <f>'Рейтинговая таблица организаций'!AW266</f>
        <v>32</v>
      </c>
      <c r="AE266" s="5">
        <f>ROUND('Рейтинговая таблица организаций'!AX266*100/AF266,0)</f>
        <v>100</v>
      </c>
      <c r="AF266" s="5">
        <f>'Рейтинговая таблица организаций'!AY266</f>
        <v>32</v>
      </c>
      <c r="AG266" s="5">
        <f>ROUND('Рейтинговая таблица организаций'!AZ266*100/AH266,0)</f>
        <v>100</v>
      </c>
      <c r="AH266" s="5">
        <f>'Рейтинговая таблица организаций'!BA266</f>
        <v>32</v>
      </c>
    </row>
    <row r="267" spans="1:34">
      <c r="A267" s="16">
        <f>'Рейтинговая таблица организаций'!A267</f>
        <v>264</v>
      </c>
      <c r="B267" s="16" t="str">
        <f>'бланки '!C269</f>
        <v>Муниципальное казённое общеобразовательное учреждение «Баткатская средняя общеобразовательная школа»</v>
      </c>
      <c r="C267" s="4">
        <f>'бланки '!E269+'бланки '!F269</f>
        <v>146</v>
      </c>
      <c r="D267" s="16">
        <f>'Рейтинговая таблица организаций'!C267</f>
        <v>59</v>
      </c>
      <c r="E267" s="8">
        <f t="shared" si="4"/>
        <v>0.4041095890410959</v>
      </c>
      <c r="F267" s="24">
        <f>анкеты!I265</f>
        <v>15</v>
      </c>
      <c r="G267" s="5">
        <f>ROUND('Рейтинговая таблица организаций'!D267*100/H267,0)</f>
        <v>100</v>
      </c>
      <c r="H267" s="5">
        <f>'Рейтинговая таблица организаций'!E267</f>
        <v>14</v>
      </c>
      <c r="I267" s="5">
        <f>ROUND('Рейтинговая таблица организаций'!F267*100/J267,0)</f>
        <v>100</v>
      </c>
      <c r="J267" s="5">
        <f>'Рейтинговая таблица организаций'!G267</f>
        <v>60</v>
      </c>
      <c r="K267" s="5">
        <f>'Рейтинговая таблица организаций'!H267</f>
        <v>4</v>
      </c>
      <c r="L267" s="5">
        <f>ROUND('Рейтинговая таблица организаций'!I267*100/M267,0)</f>
        <v>100</v>
      </c>
      <c r="M267" s="5">
        <f>'Рейтинговая таблица организаций'!J267</f>
        <v>59</v>
      </c>
      <c r="N267" s="5">
        <f>ROUND('Рейтинговая таблица организаций'!K267*100/O267,0)</f>
        <v>100</v>
      </c>
      <c r="O267" s="5">
        <f>'Рейтинговая таблица организаций'!L267</f>
        <v>59</v>
      </c>
      <c r="P267" s="5">
        <f>'Рейтинговая таблица организаций'!U267</f>
        <v>5</v>
      </c>
      <c r="Q267" s="5">
        <f>'Рейтинговая таблица организаций'!X267</f>
        <v>59</v>
      </c>
      <c r="R267" s="5">
        <f>'Рейтинговая таблица организаций'!Y267</f>
        <v>59</v>
      </c>
      <c r="S267" s="5">
        <f>'Рейтинговая таблица организаций'!AD267</f>
        <v>4</v>
      </c>
      <c r="T267" s="5">
        <f>'Рейтинговая таблица организаций'!AE267</f>
        <v>3</v>
      </c>
      <c r="U267" s="5">
        <f>'Рейтинговая таблица организаций'!AF267</f>
        <v>15</v>
      </c>
      <c r="V267" s="5">
        <f>'Рейтинговая таблица организаций'!AG267</f>
        <v>15</v>
      </c>
      <c r="W267" s="5">
        <f>ROUND('Рейтинговая таблица организаций'!AL267*100/X267,0)</f>
        <v>100</v>
      </c>
      <c r="X267" s="5">
        <f>'Рейтинговая таблица организаций'!AM267</f>
        <v>59</v>
      </c>
      <c r="Y267" s="5">
        <f>ROUND('Рейтинговая таблица организаций'!AN267*100/Z267,0)</f>
        <v>100</v>
      </c>
      <c r="Z267" s="5">
        <f>'Рейтинговая таблица организаций'!AO267</f>
        <v>59</v>
      </c>
      <c r="AA267" s="5">
        <f>ROUND('Рейтинговая таблица организаций'!AP267*100/AB267,0)</f>
        <v>100</v>
      </c>
      <c r="AB267" s="5">
        <f>'Рейтинговая таблица организаций'!AQ267</f>
        <v>59</v>
      </c>
      <c r="AC267" s="5">
        <f>ROUND('Рейтинговая таблица организаций'!AV267*100/AD267,0)</f>
        <v>100</v>
      </c>
      <c r="AD267" s="5">
        <f>'Рейтинговая таблица организаций'!AW267</f>
        <v>59</v>
      </c>
      <c r="AE267" s="5">
        <f>ROUND('Рейтинговая таблица организаций'!AX267*100/AF267,0)</f>
        <v>100</v>
      </c>
      <c r="AF267" s="5">
        <f>'Рейтинговая таблица организаций'!AY267</f>
        <v>59</v>
      </c>
      <c r="AG267" s="5">
        <f>ROUND('Рейтинговая таблица организаций'!AZ267*100/AH267,0)</f>
        <v>100</v>
      </c>
      <c r="AH267" s="5">
        <f>'Рейтинговая таблица организаций'!BA267</f>
        <v>59</v>
      </c>
    </row>
    <row r="268" spans="1:34">
      <c r="A268" s="16">
        <f>'Рейтинговая таблица организаций'!A268</f>
        <v>265</v>
      </c>
      <c r="B268" s="16" t="str">
        <f>'бланки '!C270</f>
        <v>Муниципальное казённое образовательное учреждение «Гусевская средняя общеобразовательная школа»</v>
      </c>
      <c r="C268" s="4">
        <f>'бланки '!E270+'бланки '!F270</f>
        <v>74</v>
      </c>
      <c r="D268" s="16">
        <f>'Рейтинговая таблица организаций'!C268</f>
        <v>30</v>
      </c>
      <c r="E268" s="8">
        <f t="shared" si="4"/>
        <v>0.40540540540540543</v>
      </c>
      <c r="F268" s="24">
        <f>анкеты!I266</f>
        <v>8</v>
      </c>
      <c r="G268" s="5">
        <f>ROUND('Рейтинговая таблица организаций'!D268*100/H268,0)</f>
        <v>100</v>
      </c>
      <c r="H268" s="5">
        <f>'Рейтинговая таблица организаций'!E268</f>
        <v>14</v>
      </c>
      <c r="I268" s="5">
        <f>ROUND('Рейтинговая таблица организаций'!F268*100/J268,0)</f>
        <v>100</v>
      </c>
      <c r="J268" s="5">
        <f>'Рейтинговая таблица организаций'!G268</f>
        <v>60</v>
      </c>
      <c r="K268" s="5">
        <f>'Рейтинговая таблица организаций'!H268</f>
        <v>4</v>
      </c>
      <c r="L268" s="5">
        <f>ROUND('Рейтинговая таблица организаций'!I268*100/M268,0)</f>
        <v>100</v>
      </c>
      <c r="M268" s="5">
        <f>'Рейтинговая таблица организаций'!J268</f>
        <v>30</v>
      </c>
      <c r="N268" s="5">
        <f>ROUND('Рейтинговая таблица организаций'!K268*100/O268,0)</f>
        <v>100</v>
      </c>
      <c r="O268" s="5">
        <f>'Рейтинговая таблица организаций'!L268</f>
        <v>30</v>
      </c>
      <c r="P268" s="5">
        <f>'Рейтинговая таблица организаций'!U268</f>
        <v>5</v>
      </c>
      <c r="Q268" s="5">
        <f>'Рейтинговая таблица организаций'!X268</f>
        <v>30</v>
      </c>
      <c r="R268" s="5">
        <f>'Рейтинговая таблица организаций'!Y268</f>
        <v>30</v>
      </c>
      <c r="S268" s="5">
        <f>'Рейтинговая таблица организаций'!AD268</f>
        <v>0</v>
      </c>
      <c r="T268" s="5">
        <f>'Рейтинговая таблица организаций'!AE268</f>
        <v>2</v>
      </c>
      <c r="U268" s="5">
        <f>'Рейтинговая таблица организаций'!AF268</f>
        <v>8</v>
      </c>
      <c r="V268" s="5">
        <f>'Рейтинговая таблица организаций'!AG268</f>
        <v>8</v>
      </c>
      <c r="W268" s="5">
        <f>ROUND('Рейтинговая таблица организаций'!AL268*100/X268,0)</f>
        <v>100</v>
      </c>
      <c r="X268" s="5">
        <f>'Рейтинговая таблица организаций'!AM268</f>
        <v>30</v>
      </c>
      <c r="Y268" s="5">
        <f>ROUND('Рейтинговая таблица организаций'!AN268*100/Z268,0)</f>
        <v>100</v>
      </c>
      <c r="Z268" s="5">
        <f>'Рейтинговая таблица организаций'!AO268</f>
        <v>30</v>
      </c>
      <c r="AA268" s="5">
        <f>ROUND('Рейтинговая таблица организаций'!AP268*100/AB268,0)</f>
        <v>100</v>
      </c>
      <c r="AB268" s="5">
        <f>'Рейтинговая таблица организаций'!AQ268</f>
        <v>30</v>
      </c>
      <c r="AC268" s="5">
        <f>ROUND('Рейтинговая таблица организаций'!AV268*100/AD268,0)</f>
        <v>100</v>
      </c>
      <c r="AD268" s="5">
        <f>'Рейтинговая таблица организаций'!AW268</f>
        <v>30</v>
      </c>
      <c r="AE268" s="5">
        <f>ROUND('Рейтинговая таблица организаций'!AX268*100/AF268,0)</f>
        <v>100</v>
      </c>
      <c r="AF268" s="5">
        <f>'Рейтинговая таблица организаций'!AY268</f>
        <v>30</v>
      </c>
      <c r="AG268" s="5">
        <f>ROUND('Рейтинговая таблица организаций'!AZ268*100/AH268,0)</f>
        <v>100</v>
      </c>
      <c r="AH268" s="5">
        <f>'Рейтинговая таблица организаций'!BA268</f>
        <v>30</v>
      </c>
    </row>
    <row r="269" spans="1:34">
      <c r="A269" s="16">
        <f>'Рейтинговая таблица организаций'!A269</f>
        <v>266</v>
      </c>
      <c r="B269" s="16" t="str">
        <f>'бланки '!C271</f>
        <v>Муниципальное казённое общеобразовательное учреждение "Каргалинская основная общеобразовательная школа"</v>
      </c>
      <c r="C269" s="4">
        <f>'бланки '!E271+'бланки '!F271</f>
        <v>65</v>
      </c>
      <c r="D269" s="16">
        <f>'Рейтинговая таблица организаций'!C269</f>
        <v>26</v>
      </c>
      <c r="E269" s="8">
        <f t="shared" si="4"/>
        <v>0.4</v>
      </c>
      <c r="F269" s="24">
        <f>анкеты!I267</f>
        <v>7</v>
      </c>
      <c r="G269" s="5">
        <f>ROUND('Рейтинговая таблица организаций'!D269*100/H269,0)</f>
        <v>100</v>
      </c>
      <c r="H269" s="5">
        <f>'Рейтинговая таблица организаций'!E269</f>
        <v>14</v>
      </c>
      <c r="I269" s="5">
        <f>ROUND('Рейтинговая таблица организаций'!F269*100/J269,0)</f>
        <v>100</v>
      </c>
      <c r="J269" s="5">
        <f>'Рейтинговая таблица организаций'!G269</f>
        <v>60</v>
      </c>
      <c r="K269" s="5">
        <f>'Рейтинговая таблица организаций'!H269</f>
        <v>4</v>
      </c>
      <c r="L269" s="5">
        <f>ROUND('Рейтинговая таблица организаций'!I269*100/M269,0)</f>
        <v>100</v>
      </c>
      <c r="M269" s="5">
        <f>'Рейтинговая таблица организаций'!J269</f>
        <v>26</v>
      </c>
      <c r="N269" s="5">
        <f>ROUND('Рейтинговая таблица организаций'!K269*100/O269,0)</f>
        <v>100</v>
      </c>
      <c r="O269" s="5">
        <f>'Рейтинговая таблица организаций'!L269</f>
        <v>26</v>
      </c>
      <c r="P269" s="5">
        <f>'Рейтинговая таблица организаций'!U269</f>
        <v>5</v>
      </c>
      <c r="Q269" s="5">
        <f>'Рейтинговая таблица организаций'!X269</f>
        <v>26</v>
      </c>
      <c r="R269" s="5">
        <f>'Рейтинговая таблица организаций'!Y269</f>
        <v>26</v>
      </c>
      <c r="S269" s="5">
        <f>'Рейтинговая таблица организаций'!AD269</f>
        <v>4</v>
      </c>
      <c r="T269" s="5">
        <f>'Рейтинговая таблица организаций'!AE269</f>
        <v>3</v>
      </c>
      <c r="U269" s="5">
        <f>'Рейтинговая таблица организаций'!AF269</f>
        <v>7</v>
      </c>
      <c r="V269" s="5">
        <f>'Рейтинговая таблица организаций'!AG269</f>
        <v>7</v>
      </c>
      <c r="W269" s="5">
        <f>ROUND('Рейтинговая таблица организаций'!AL269*100/X269,0)</f>
        <v>100</v>
      </c>
      <c r="X269" s="5">
        <f>'Рейтинговая таблица организаций'!AM269</f>
        <v>26</v>
      </c>
      <c r="Y269" s="5">
        <f>ROUND('Рейтинговая таблица организаций'!AN269*100/Z269,0)</f>
        <v>100</v>
      </c>
      <c r="Z269" s="5">
        <f>'Рейтинговая таблица организаций'!AO269</f>
        <v>26</v>
      </c>
      <c r="AA269" s="5">
        <f>ROUND('Рейтинговая таблица организаций'!AP269*100/AB269,0)</f>
        <v>100</v>
      </c>
      <c r="AB269" s="5">
        <f>'Рейтинговая таблица организаций'!AQ269</f>
        <v>26</v>
      </c>
      <c r="AC269" s="5">
        <f>ROUND('Рейтинговая таблица организаций'!AV269*100/AD269,0)</f>
        <v>100</v>
      </c>
      <c r="AD269" s="5">
        <f>'Рейтинговая таблица организаций'!AW269</f>
        <v>26</v>
      </c>
      <c r="AE269" s="5">
        <f>ROUND('Рейтинговая таблица организаций'!AX269*100/AF269,0)</f>
        <v>100</v>
      </c>
      <c r="AF269" s="5">
        <f>'Рейтинговая таблица организаций'!AY269</f>
        <v>26</v>
      </c>
      <c r="AG269" s="5">
        <f>ROUND('Рейтинговая таблица организаций'!AZ269*100/AH269,0)</f>
        <v>100</v>
      </c>
      <c r="AH269" s="5">
        <f>'Рейтинговая таблица организаций'!BA269</f>
        <v>26</v>
      </c>
    </row>
    <row r="270" spans="1:34">
      <c r="A270" s="16">
        <f>'Рейтинговая таблица организаций'!A270</f>
        <v>267</v>
      </c>
      <c r="B270" s="16" t="str">
        <f>'бланки '!C272</f>
        <v>Муниципальное казённое общеобразовательное учреждение «Малобрагинская основная общеобразовательная школа»</v>
      </c>
      <c r="C270" s="4">
        <f>'бланки '!E272+'бланки '!F272</f>
        <v>17</v>
      </c>
      <c r="D270" s="16">
        <f>'Рейтинговая таблица организаций'!C270</f>
        <v>7</v>
      </c>
      <c r="E270" s="8">
        <f t="shared" si="4"/>
        <v>0.41176470588235292</v>
      </c>
      <c r="F270" s="24">
        <f>анкеты!I268</f>
        <v>2</v>
      </c>
      <c r="G270" s="5">
        <f>ROUND('Рейтинговая таблица организаций'!D270*100/H270,0)</f>
        <v>100</v>
      </c>
      <c r="H270" s="5">
        <f>'Рейтинговая таблица организаций'!E270</f>
        <v>14</v>
      </c>
      <c r="I270" s="5">
        <f>ROUND('Рейтинговая таблица организаций'!F270*100/J270,0)</f>
        <v>100</v>
      </c>
      <c r="J270" s="5">
        <f>'Рейтинговая таблица организаций'!G270</f>
        <v>60</v>
      </c>
      <c r="K270" s="5">
        <f>'Рейтинговая таблица организаций'!H270</f>
        <v>4</v>
      </c>
      <c r="L270" s="5">
        <f>ROUND('Рейтинговая таблица организаций'!I270*100/M270,0)</f>
        <v>100</v>
      </c>
      <c r="M270" s="5">
        <f>'Рейтинговая таблица организаций'!J270</f>
        <v>7</v>
      </c>
      <c r="N270" s="5">
        <f>ROUND('Рейтинговая таблица организаций'!K270*100/O270,0)</f>
        <v>100</v>
      </c>
      <c r="O270" s="5">
        <f>'Рейтинговая таблица организаций'!L270</f>
        <v>7</v>
      </c>
      <c r="P270" s="5">
        <f>'Рейтинговая таблица организаций'!U270</f>
        <v>5</v>
      </c>
      <c r="Q270" s="5">
        <f>'Рейтинговая таблица организаций'!X270</f>
        <v>7</v>
      </c>
      <c r="R270" s="5">
        <f>'Рейтинговая таблица организаций'!Y270</f>
        <v>7</v>
      </c>
      <c r="S270" s="5">
        <f>'Рейтинговая таблица организаций'!AD270</f>
        <v>0</v>
      </c>
      <c r="T270" s="5">
        <f>'Рейтинговая таблица организаций'!AE270</f>
        <v>2</v>
      </c>
      <c r="U270" s="5">
        <f>'Рейтинговая таблица организаций'!AF270</f>
        <v>2</v>
      </c>
      <c r="V270" s="5">
        <f>'Рейтинговая таблица организаций'!AG270</f>
        <v>2</v>
      </c>
      <c r="W270" s="5">
        <f>ROUND('Рейтинговая таблица организаций'!AL270*100/X270,0)</f>
        <v>100</v>
      </c>
      <c r="X270" s="5">
        <f>'Рейтинговая таблица организаций'!AM270</f>
        <v>7</v>
      </c>
      <c r="Y270" s="5">
        <f>ROUND('Рейтинговая таблица организаций'!AN270*100/Z270,0)</f>
        <v>100</v>
      </c>
      <c r="Z270" s="5">
        <f>'Рейтинговая таблица организаций'!AO270</f>
        <v>7</v>
      </c>
      <c r="AA270" s="5">
        <f>ROUND('Рейтинговая таблица организаций'!AP270*100/AB270,0)</f>
        <v>100</v>
      </c>
      <c r="AB270" s="5">
        <f>'Рейтинговая таблица организаций'!AQ270</f>
        <v>7</v>
      </c>
      <c r="AC270" s="5">
        <f>ROUND('Рейтинговая таблица организаций'!AV270*100/AD270,0)</f>
        <v>100</v>
      </c>
      <c r="AD270" s="5">
        <f>'Рейтинговая таблица организаций'!AW270</f>
        <v>7</v>
      </c>
      <c r="AE270" s="5">
        <f>ROUND('Рейтинговая таблица организаций'!AX270*100/AF270,0)</f>
        <v>100</v>
      </c>
      <c r="AF270" s="5">
        <f>'Рейтинговая таблица организаций'!AY270</f>
        <v>7</v>
      </c>
      <c r="AG270" s="5">
        <f>ROUND('Рейтинговая таблица организаций'!AZ270*100/AH270,0)</f>
        <v>100</v>
      </c>
      <c r="AH270" s="5">
        <f>'Рейтинговая таблица организаций'!BA270</f>
        <v>7</v>
      </c>
    </row>
    <row r="271" spans="1:34">
      <c r="A271" s="16">
        <f>'Рейтинговая таблица организаций'!A271</f>
        <v>268</v>
      </c>
      <c r="B271" s="16" t="str">
        <f>'бланки '!C273</f>
        <v>Муниципальное казённое общеобразовательное учреждение "Маркеловская средняя общеобразовательная школа"</v>
      </c>
      <c r="C271" s="4">
        <f>'бланки '!E273+'бланки '!F273</f>
        <v>154</v>
      </c>
      <c r="D271" s="16">
        <f>'Рейтинговая таблица организаций'!C271</f>
        <v>62</v>
      </c>
      <c r="E271" s="8">
        <f t="shared" si="4"/>
        <v>0.40259740259740262</v>
      </c>
      <c r="F271" s="24">
        <f>анкеты!I269</f>
        <v>16</v>
      </c>
      <c r="G271" s="5">
        <f>ROUND('Рейтинговая таблица организаций'!D271*100/H271,0)</f>
        <v>100</v>
      </c>
      <c r="H271" s="5">
        <f>'Рейтинговая таблица организаций'!E271</f>
        <v>14</v>
      </c>
      <c r="I271" s="5">
        <f>ROUND('Рейтинговая таблица организаций'!F271*100/J271,0)</f>
        <v>100</v>
      </c>
      <c r="J271" s="5">
        <f>'Рейтинговая таблица организаций'!G271</f>
        <v>60</v>
      </c>
      <c r="K271" s="5">
        <f>'Рейтинговая таблица организаций'!H271</f>
        <v>4</v>
      </c>
      <c r="L271" s="5">
        <f>ROUND('Рейтинговая таблица организаций'!I271*100/M271,0)</f>
        <v>100</v>
      </c>
      <c r="M271" s="5">
        <f>'Рейтинговая таблица организаций'!J271</f>
        <v>62</v>
      </c>
      <c r="N271" s="5">
        <f>ROUND('Рейтинговая таблица организаций'!K271*100/O271,0)</f>
        <v>100</v>
      </c>
      <c r="O271" s="5">
        <f>'Рейтинговая таблица организаций'!L271</f>
        <v>62</v>
      </c>
      <c r="P271" s="5">
        <f>'Рейтинговая таблица организаций'!U271</f>
        <v>5</v>
      </c>
      <c r="Q271" s="5">
        <f>'Рейтинговая таблица организаций'!X271</f>
        <v>62</v>
      </c>
      <c r="R271" s="5">
        <f>'Рейтинговая таблица организаций'!Y271</f>
        <v>62</v>
      </c>
      <c r="S271" s="5">
        <f>'Рейтинговая таблица организаций'!AD271</f>
        <v>1</v>
      </c>
      <c r="T271" s="5">
        <f>'Рейтинговая таблица организаций'!AE271</f>
        <v>3</v>
      </c>
      <c r="U271" s="5">
        <f>'Рейтинговая таблица организаций'!AF271</f>
        <v>16</v>
      </c>
      <c r="V271" s="5">
        <f>'Рейтинговая таблица организаций'!AG271</f>
        <v>16</v>
      </c>
      <c r="W271" s="5">
        <f>ROUND('Рейтинговая таблица организаций'!AL271*100/X271,0)</f>
        <v>100</v>
      </c>
      <c r="X271" s="5">
        <f>'Рейтинговая таблица организаций'!AM271</f>
        <v>62</v>
      </c>
      <c r="Y271" s="5">
        <f>ROUND('Рейтинговая таблица организаций'!AN271*100/Z271,0)</f>
        <v>100</v>
      </c>
      <c r="Z271" s="5">
        <f>'Рейтинговая таблица организаций'!AO271</f>
        <v>62</v>
      </c>
      <c r="AA271" s="5">
        <f>ROUND('Рейтинговая таблица организаций'!AP271*100/AB271,0)</f>
        <v>100</v>
      </c>
      <c r="AB271" s="5">
        <f>'Рейтинговая таблица организаций'!AQ271</f>
        <v>62</v>
      </c>
      <c r="AC271" s="5">
        <f>ROUND('Рейтинговая таблица организаций'!AV271*100/AD271,0)</f>
        <v>100</v>
      </c>
      <c r="AD271" s="5">
        <f>'Рейтинговая таблица организаций'!AW271</f>
        <v>62</v>
      </c>
      <c r="AE271" s="5">
        <f>ROUND('Рейтинговая таблица организаций'!AX271*100/AF271,0)</f>
        <v>100</v>
      </c>
      <c r="AF271" s="5">
        <f>'Рейтинговая таблица организаций'!AY271</f>
        <v>62</v>
      </c>
      <c r="AG271" s="5">
        <f>ROUND('Рейтинговая таблица организаций'!AZ271*100/AH271,0)</f>
        <v>100</v>
      </c>
      <c r="AH271" s="5">
        <f>'Рейтинговая таблица организаций'!BA271</f>
        <v>62</v>
      </c>
    </row>
    <row r="272" spans="1:34">
      <c r="A272" s="16">
        <f>'Рейтинговая таблица организаций'!A272</f>
        <v>269</v>
      </c>
      <c r="B272" s="16" t="str">
        <f>'бланки '!C274</f>
        <v>Муниципальное казённое общеобразовательное учреждение "Монастырская основная общеобразовательная школа"</v>
      </c>
      <c r="C272" s="4">
        <f>'бланки '!E274+'бланки '!F274</f>
        <v>93</v>
      </c>
      <c r="D272" s="16">
        <f>'Рейтинговая таблица организаций'!C272</f>
        <v>38</v>
      </c>
      <c r="E272" s="8">
        <f t="shared" si="4"/>
        <v>0.40860215053763443</v>
      </c>
      <c r="F272" s="24">
        <f>анкеты!I270</f>
        <v>10</v>
      </c>
      <c r="G272" s="5">
        <f>ROUND('Рейтинговая таблица организаций'!D272*100/H272,0)</f>
        <v>100</v>
      </c>
      <c r="H272" s="5">
        <f>'Рейтинговая таблица организаций'!E272</f>
        <v>14</v>
      </c>
      <c r="I272" s="5">
        <f>ROUND('Рейтинговая таблица организаций'!F272*100/J272,0)</f>
        <v>100</v>
      </c>
      <c r="J272" s="5">
        <f>'Рейтинговая таблица организаций'!G272</f>
        <v>60</v>
      </c>
      <c r="K272" s="5">
        <f>'Рейтинговая таблица организаций'!H272</f>
        <v>4</v>
      </c>
      <c r="L272" s="5">
        <f>ROUND('Рейтинговая таблица организаций'!I272*100/M272,0)</f>
        <v>100</v>
      </c>
      <c r="M272" s="5">
        <f>'Рейтинговая таблица организаций'!J272</f>
        <v>38</v>
      </c>
      <c r="N272" s="5">
        <f>ROUND('Рейтинговая таблица организаций'!K272*100/O272,0)</f>
        <v>100</v>
      </c>
      <c r="O272" s="5">
        <f>'Рейтинговая таблица организаций'!L272</f>
        <v>38</v>
      </c>
      <c r="P272" s="5">
        <f>'Рейтинговая таблица организаций'!U272</f>
        <v>5</v>
      </c>
      <c r="Q272" s="5">
        <f>'Рейтинговая таблица организаций'!X272</f>
        <v>38</v>
      </c>
      <c r="R272" s="5">
        <f>'Рейтинговая таблица организаций'!Y272</f>
        <v>38</v>
      </c>
      <c r="S272" s="5">
        <f>'Рейтинговая таблица организаций'!AD272</f>
        <v>2</v>
      </c>
      <c r="T272" s="5">
        <f>'Рейтинговая таблица организаций'!AE272</f>
        <v>4</v>
      </c>
      <c r="U272" s="5">
        <f>'Рейтинговая таблица организаций'!AF272</f>
        <v>10</v>
      </c>
      <c r="V272" s="5">
        <f>'Рейтинговая таблица организаций'!AG272</f>
        <v>10</v>
      </c>
      <c r="W272" s="5">
        <f>ROUND('Рейтинговая таблица организаций'!AL272*100/X272,0)</f>
        <v>100</v>
      </c>
      <c r="X272" s="5">
        <f>'Рейтинговая таблица организаций'!AM272</f>
        <v>38</v>
      </c>
      <c r="Y272" s="5">
        <f>ROUND('Рейтинговая таблица организаций'!AN272*100/Z272,0)</f>
        <v>100</v>
      </c>
      <c r="Z272" s="5">
        <f>'Рейтинговая таблица организаций'!AO272</f>
        <v>38</v>
      </c>
      <c r="AA272" s="5">
        <f>ROUND('Рейтинговая таблица организаций'!AP272*100/AB272,0)</f>
        <v>100</v>
      </c>
      <c r="AB272" s="5">
        <f>'Рейтинговая таблица организаций'!AQ272</f>
        <v>38</v>
      </c>
      <c r="AC272" s="5">
        <f>ROUND('Рейтинговая таблица организаций'!AV272*100/AD272,0)</f>
        <v>100</v>
      </c>
      <c r="AD272" s="5">
        <f>'Рейтинговая таблица организаций'!AW272</f>
        <v>38</v>
      </c>
      <c r="AE272" s="5">
        <f>ROUND('Рейтинговая таблица организаций'!AX272*100/AF272,0)</f>
        <v>100</v>
      </c>
      <c r="AF272" s="5">
        <f>'Рейтинговая таблица организаций'!AY272</f>
        <v>38</v>
      </c>
      <c r="AG272" s="5">
        <f>ROUND('Рейтинговая таблица организаций'!AZ272*100/AH272,0)</f>
        <v>100</v>
      </c>
      <c r="AH272" s="5">
        <f>'Рейтинговая таблица организаций'!BA272</f>
        <v>38</v>
      </c>
    </row>
    <row r="273" spans="1:34">
      <c r="A273" s="16">
        <f>'Рейтинговая таблица организаций'!A273</f>
        <v>270</v>
      </c>
      <c r="B273" s="16" t="str">
        <f>'бланки '!C275</f>
        <v>Муниципальное казённое общеобразовательное учреждение «Побединская средняя общеобразовательная школа»</v>
      </c>
      <c r="C273" s="4">
        <f>'бланки '!E275+'бланки '!F275</f>
        <v>150</v>
      </c>
      <c r="D273" s="16">
        <f>'Рейтинговая таблица организаций'!C273</f>
        <v>60</v>
      </c>
      <c r="E273" s="8">
        <f t="shared" si="4"/>
        <v>0.4</v>
      </c>
      <c r="F273" s="24">
        <f>анкеты!I271</f>
        <v>15</v>
      </c>
      <c r="G273" s="5">
        <f>ROUND('Рейтинговая таблица организаций'!D273*100/H273,0)</f>
        <v>100</v>
      </c>
      <c r="H273" s="5">
        <f>'Рейтинговая таблица организаций'!E273</f>
        <v>14</v>
      </c>
      <c r="I273" s="5">
        <f>ROUND('Рейтинговая таблица организаций'!F273*100/J273,0)</f>
        <v>100</v>
      </c>
      <c r="J273" s="5">
        <f>'Рейтинговая таблица организаций'!G273</f>
        <v>60</v>
      </c>
      <c r="K273" s="5">
        <f>'Рейтинговая таблица организаций'!H273</f>
        <v>4</v>
      </c>
      <c r="L273" s="5">
        <f>ROUND('Рейтинговая таблица организаций'!I273*100/M273,0)</f>
        <v>100</v>
      </c>
      <c r="M273" s="5">
        <f>'Рейтинговая таблица организаций'!J273</f>
        <v>60</v>
      </c>
      <c r="N273" s="5">
        <f>ROUND('Рейтинговая таблица организаций'!K273*100/O273,0)</f>
        <v>100</v>
      </c>
      <c r="O273" s="5">
        <f>'Рейтинговая таблица организаций'!L273</f>
        <v>60</v>
      </c>
      <c r="P273" s="5">
        <f>'Рейтинговая таблица организаций'!U273</f>
        <v>5</v>
      </c>
      <c r="Q273" s="5">
        <f>'Рейтинговая таблица организаций'!X273</f>
        <v>60</v>
      </c>
      <c r="R273" s="5">
        <f>'Рейтинговая таблица организаций'!Y273</f>
        <v>60</v>
      </c>
      <c r="S273" s="5">
        <f>'Рейтинговая таблица организаций'!AD273</f>
        <v>0</v>
      </c>
      <c r="T273" s="5">
        <f>'Рейтинговая таблица организаций'!AE273</f>
        <v>3</v>
      </c>
      <c r="U273" s="5">
        <f>'Рейтинговая таблица организаций'!AF273</f>
        <v>15</v>
      </c>
      <c r="V273" s="5">
        <f>'Рейтинговая таблица организаций'!AG273</f>
        <v>15</v>
      </c>
      <c r="W273" s="5">
        <f>ROUND('Рейтинговая таблица организаций'!AL273*100/X273,0)</f>
        <v>100</v>
      </c>
      <c r="X273" s="5">
        <f>'Рейтинговая таблица организаций'!AM273</f>
        <v>60</v>
      </c>
      <c r="Y273" s="5">
        <f>ROUND('Рейтинговая таблица организаций'!AN273*100/Z273,0)</f>
        <v>100</v>
      </c>
      <c r="Z273" s="5">
        <f>'Рейтинговая таблица организаций'!AO273</f>
        <v>60</v>
      </c>
      <c r="AA273" s="5">
        <f>ROUND('Рейтинговая таблица организаций'!AP273*100/AB273,0)</f>
        <v>100</v>
      </c>
      <c r="AB273" s="5">
        <f>'Рейтинговая таблица организаций'!AQ273</f>
        <v>60</v>
      </c>
      <c r="AC273" s="5">
        <f>ROUND('Рейтинговая таблица организаций'!AV273*100/AD273,0)</f>
        <v>100</v>
      </c>
      <c r="AD273" s="5">
        <f>'Рейтинговая таблица организаций'!AW273</f>
        <v>60</v>
      </c>
      <c r="AE273" s="5">
        <f>ROUND('Рейтинговая таблица организаций'!AX273*100/AF273,0)</f>
        <v>100</v>
      </c>
      <c r="AF273" s="5">
        <f>'Рейтинговая таблица организаций'!AY273</f>
        <v>60</v>
      </c>
      <c r="AG273" s="5">
        <f>ROUND('Рейтинговая таблица организаций'!AZ273*100/AH273,0)</f>
        <v>100</v>
      </c>
      <c r="AH273" s="5">
        <f>'Рейтинговая таблица организаций'!BA273</f>
        <v>60</v>
      </c>
    </row>
    <row r="274" spans="1:34">
      <c r="A274" s="16">
        <f>'Рейтинговая таблица организаций'!A274</f>
        <v>271</v>
      </c>
      <c r="B274" s="16" t="str">
        <f>'бланки '!C276</f>
        <v>Муниципальное казённое общеобразовательное учреждение «Трубачевская средняя общеобразовательная школа»</v>
      </c>
      <c r="C274" s="4">
        <f>'бланки '!E276+'бланки '!F276</f>
        <v>58</v>
      </c>
      <c r="D274" s="16">
        <f>'Рейтинговая таблица организаций'!C274</f>
        <v>24</v>
      </c>
      <c r="E274" s="8">
        <f t="shared" si="4"/>
        <v>0.41379310344827586</v>
      </c>
      <c r="F274" s="24">
        <f>анкеты!I272</f>
        <v>6</v>
      </c>
      <c r="G274" s="5">
        <f>ROUND('Рейтинговая таблица организаций'!D274*100/H274,0)</f>
        <v>100</v>
      </c>
      <c r="H274" s="5">
        <f>'Рейтинговая таблица организаций'!E274</f>
        <v>14</v>
      </c>
      <c r="I274" s="5">
        <f>ROUND('Рейтинговая таблица организаций'!F274*100/J274,0)</f>
        <v>100</v>
      </c>
      <c r="J274" s="5">
        <f>'Рейтинговая таблица организаций'!G274</f>
        <v>60</v>
      </c>
      <c r="K274" s="5">
        <f>'Рейтинговая таблица организаций'!H274</f>
        <v>4</v>
      </c>
      <c r="L274" s="5">
        <f>ROUND('Рейтинговая таблица организаций'!I274*100/M274,0)</f>
        <v>100</v>
      </c>
      <c r="M274" s="5">
        <f>'Рейтинговая таблица организаций'!J274</f>
        <v>24</v>
      </c>
      <c r="N274" s="5">
        <f>ROUND('Рейтинговая таблица организаций'!K274*100/O274,0)</f>
        <v>100</v>
      </c>
      <c r="O274" s="5">
        <f>'Рейтинговая таблица организаций'!L274</f>
        <v>24</v>
      </c>
      <c r="P274" s="5">
        <f>'Рейтинговая таблица организаций'!U274</f>
        <v>5</v>
      </c>
      <c r="Q274" s="5">
        <f>'Рейтинговая таблица организаций'!X274</f>
        <v>24</v>
      </c>
      <c r="R274" s="5">
        <f>'Рейтинговая таблица организаций'!Y274</f>
        <v>24</v>
      </c>
      <c r="S274" s="5">
        <f>'Рейтинговая таблица организаций'!AD274</f>
        <v>0</v>
      </c>
      <c r="T274" s="5">
        <f>'Рейтинговая таблица организаций'!AE274</f>
        <v>3</v>
      </c>
      <c r="U274" s="5">
        <f>'Рейтинговая таблица организаций'!AF274</f>
        <v>6</v>
      </c>
      <c r="V274" s="5">
        <f>'Рейтинговая таблица организаций'!AG274</f>
        <v>6</v>
      </c>
      <c r="W274" s="5">
        <f>ROUND('Рейтинговая таблица организаций'!AL274*100/X274,0)</f>
        <v>100</v>
      </c>
      <c r="X274" s="5">
        <f>'Рейтинговая таблица организаций'!AM274</f>
        <v>24</v>
      </c>
      <c r="Y274" s="5">
        <f>ROUND('Рейтинговая таблица организаций'!AN274*100/Z274,0)</f>
        <v>100</v>
      </c>
      <c r="Z274" s="5">
        <f>'Рейтинговая таблица организаций'!AO274</f>
        <v>24</v>
      </c>
      <c r="AA274" s="5">
        <f>ROUND('Рейтинговая таблица организаций'!AP274*100/AB274,0)</f>
        <v>100</v>
      </c>
      <c r="AB274" s="5">
        <f>'Рейтинговая таблица организаций'!AQ274</f>
        <v>24</v>
      </c>
      <c r="AC274" s="5">
        <f>ROUND('Рейтинговая таблица организаций'!AV274*100/AD274,0)</f>
        <v>100</v>
      </c>
      <c r="AD274" s="5">
        <f>'Рейтинговая таблица организаций'!AW274</f>
        <v>24</v>
      </c>
      <c r="AE274" s="5">
        <f>ROUND('Рейтинговая таблица организаций'!AX274*100/AF274,0)</f>
        <v>100</v>
      </c>
      <c r="AF274" s="5">
        <f>'Рейтинговая таблица организаций'!AY274</f>
        <v>24</v>
      </c>
      <c r="AG274" s="5">
        <f>ROUND('Рейтинговая таблица организаций'!AZ274*100/AH274,0)</f>
        <v>100</v>
      </c>
      <c r="AH274" s="5">
        <f>'Рейтинговая таблица организаций'!BA274</f>
        <v>24</v>
      </c>
    </row>
    <row r="275" spans="1:34">
      <c r="A275" s="16">
        <f>'Рейтинговая таблица организаций'!A275</f>
        <v>272</v>
      </c>
      <c r="B275" s="16" t="str">
        <f>'бланки '!C277</f>
        <v>Муниципальное казённое общеобразовательное учреждение "Шегарская средняя общеобразовательная школа №1"</v>
      </c>
      <c r="C275" s="4">
        <f>'бланки '!E277+'бланки '!F277</f>
        <v>800</v>
      </c>
      <c r="D275" s="16">
        <f>'Рейтинговая таблица организаций'!C275</f>
        <v>320</v>
      </c>
      <c r="E275" s="8">
        <f t="shared" si="4"/>
        <v>0.4</v>
      </c>
      <c r="F275" s="24">
        <f>анкеты!I273</f>
        <v>80</v>
      </c>
      <c r="G275" s="5">
        <f>ROUND('Рейтинговая таблица организаций'!D275*100/H275,0)</f>
        <v>100</v>
      </c>
      <c r="H275" s="5">
        <f>'Рейтинговая таблица организаций'!E275</f>
        <v>14</v>
      </c>
      <c r="I275" s="5">
        <f>ROUND('Рейтинговая таблица организаций'!F275*100/J275,0)</f>
        <v>100</v>
      </c>
      <c r="J275" s="5">
        <f>'Рейтинговая таблица организаций'!G275</f>
        <v>60</v>
      </c>
      <c r="K275" s="5">
        <f>'Рейтинговая таблица организаций'!H275</f>
        <v>4</v>
      </c>
      <c r="L275" s="5">
        <f>ROUND('Рейтинговая таблица организаций'!I275*100/M275,0)</f>
        <v>100</v>
      </c>
      <c r="M275" s="5">
        <f>'Рейтинговая таблица организаций'!J275</f>
        <v>320</v>
      </c>
      <c r="N275" s="5">
        <f>ROUND('Рейтинговая таблица организаций'!K275*100/O275,0)</f>
        <v>100</v>
      </c>
      <c r="O275" s="5">
        <f>'Рейтинговая таблица организаций'!L275</f>
        <v>320</v>
      </c>
      <c r="P275" s="5">
        <f>'Рейтинговая таблица организаций'!U275</f>
        <v>5</v>
      </c>
      <c r="Q275" s="5">
        <f>'Рейтинговая таблица организаций'!X275</f>
        <v>320</v>
      </c>
      <c r="R275" s="5">
        <f>'Рейтинговая таблица организаций'!Y275</f>
        <v>320</v>
      </c>
      <c r="S275" s="5">
        <f>'Рейтинговая таблица организаций'!AD275</f>
        <v>1</v>
      </c>
      <c r="T275" s="5">
        <f>'Рейтинговая таблица организаций'!AE275</f>
        <v>3</v>
      </c>
      <c r="U275" s="5">
        <f>'Рейтинговая таблица организаций'!AF275</f>
        <v>80</v>
      </c>
      <c r="V275" s="5">
        <f>'Рейтинговая таблица организаций'!AG275</f>
        <v>80</v>
      </c>
      <c r="W275" s="5">
        <f>ROUND('Рейтинговая таблица организаций'!AL275*100/X275,0)</f>
        <v>100</v>
      </c>
      <c r="X275" s="5">
        <f>'Рейтинговая таблица организаций'!AM275</f>
        <v>320</v>
      </c>
      <c r="Y275" s="5">
        <f>ROUND('Рейтинговая таблица организаций'!AN275*100/Z275,0)</f>
        <v>100</v>
      </c>
      <c r="Z275" s="5">
        <f>'Рейтинговая таблица организаций'!AO275</f>
        <v>320</v>
      </c>
      <c r="AA275" s="5">
        <f>ROUND('Рейтинговая таблица организаций'!AP275*100/AB275,0)</f>
        <v>100</v>
      </c>
      <c r="AB275" s="5">
        <f>'Рейтинговая таблица организаций'!AQ275</f>
        <v>320</v>
      </c>
      <c r="AC275" s="5">
        <f>ROUND('Рейтинговая таблица организаций'!AV275*100/AD275,0)</f>
        <v>100</v>
      </c>
      <c r="AD275" s="5">
        <f>'Рейтинговая таблица организаций'!AW275</f>
        <v>320</v>
      </c>
      <c r="AE275" s="5">
        <f>ROUND('Рейтинговая таблица организаций'!AX275*100/AF275,0)</f>
        <v>100</v>
      </c>
      <c r="AF275" s="5">
        <f>'Рейтинговая таблица организаций'!AY275</f>
        <v>320</v>
      </c>
      <c r="AG275" s="5">
        <f>ROUND('Рейтинговая таблица организаций'!AZ275*100/AH275,0)</f>
        <v>100</v>
      </c>
      <c r="AH275" s="5">
        <f>'Рейтинговая таблица организаций'!BA275</f>
        <v>320</v>
      </c>
    </row>
    <row r="276" spans="1:34">
      <c r="A276" s="16">
        <f>'Рейтинговая таблица организаций'!A276</f>
        <v>273</v>
      </c>
      <c r="B276" s="16" t="str">
        <f>'бланки '!C278</f>
        <v>Муниципальное казённое общеобразовательное учреждение «Шегарская средняя общеобразовательная школа № 2»</v>
      </c>
      <c r="C276" s="4">
        <f>'бланки '!E278+'бланки '!F278</f>
        <v>681</v>
      </c>
      <c r="D276" s="16">
        <f>'Рейтинговая таблица организаций'!C276</f>
        <v>273</v>
      </c>
      <c r="E276" s="8">
        <f t="shared" si="4"/>
        <v>0.40088105726872247</v>
      </c>
      <c r="F276" s="24">
        <f>анкеты!I274</f>
        <v>69</v>
      </c>
      <c r="G276" s="5">
        <f>ROUND('Рейтинговая таблица организаций'!D276*100/H276,0)</f>
        <v>100</v>
      </c>
      <c r="H276" s="5">
        <f>'Рейтинговая таблица организаций'!E276</f>
        <v>14</v>
      </c>
      <c r="I276" s="5">
        <f>ROUND('Рейтинговая таблица организаций'!F276*100/J276,0)</f>
        <v>100</v>
      </c>
      <c r="J276" s="5">
        <f>'Рейтинговая таблица организаций'!G276</f>
        <v>60</v>
      </c>
      <c r="K276" s="5">
        <f>'Рейтинговая таблица организаций'!H276</f>
        <v>4</v>
      </c>
      <c r="L276" s="5">
        <f>ROUND('Рейтинговая таблица организаций'!I276*100/M276,0)</f>
        <v>100</v>
      </c>
      <c r="M276" s="5">
        <f>'Рейтинговая таблица организаций'!J276</f>
        <v>273</v>
      </c>
      <c r="N276" s="5">
        <f>ROUND('Рейтинговая таблица организаций'!K276*100/O276,0)</f>
        <v>100</v>
      </c>
      <c r="O276" s="5">
        <f>'Рейтинговая таблица организаций'!L276</f>
        <v>273</v>
      </c>
      <c r="P276" s="5">
        <f>'Рейтинговая таблица организаций'!U276</f>
        <v>5</v>
      </c>
      <c r="Q276" s="5">
        <f>'Рейтинговая таблица организаций'!X276</f>
        <v>273</v>
      </c>
      <c r="R276" s="5">
        <f>'Рейтинговая таблица организаций'!Y276</f>
        <v>273</v>
      </c>
      <c r="S276" s="5">
        <f>'Рейтинговая таблица организаций'!AD276</f>
        <v>4</v>
      </c>
      <c r="T276" s="5">
        <f>'Рейтинговая таблица организаций'!AE276</f>
        <v>3</v>
      </c>
      <c r="U276" s="5">
        <f>'Рейтинговая таблица организаций'!AF276</f>
        <v>69</v>
      </c>
      <c r="V276" s="5">
        <f>'Рейтинговая таблица организаций'!AG276</f>
        <v>69</v>
      </c>
      <c r="W276" s="5">
        <f>ROUND('Рейтинговая таблица организаций'!AL276*100/X276,0)</f>
        <v>100</v>
      </c>
      <c r="X276" s="5">
        <f>'Рейтинговая таблица организаций'!AM276</f>
        <v>273</v>
      </c>
      <c r="Y276" s="5">
        <f>ROUND('Рейтинговая таблица организаций'!AN276*100/Z276,0)</f>
        <v>100</v>
      </c>
      <c r="Z276" s="5">
        <f>'Рейтинговая таблица организаций'!AO276</f>
        <v>273</v>
      </c>
      <c r="AA276" s="5">
        <f>ROUND('Рейтинговая таблица организаций'!AP276*100/AB276,0)</f>
        <v>100</v>
      </c>
      <c r="AB276" s="5">
        <f>'Рейтинговая таблица организаций'!AQ276</f>
        <v>273</v>
      </c>
      <c r="AC276" s="5">
        <f>ROUND('Рейтинговая таблица организаций'!AV276*100/AD276,0)</f>
        <v>100</v>
      </c>
      <c r="AD276" s="5">
        <f>'Рейтинговая таблица организаций'!AW276</f>
        <v>273</v>
      </c>
      <c r="AE276" s="5">
        <f>ROUND('Рейтинговая таблица организаций'!AX276*100/AF276,0)</f>
        <v>100</v>
      </c>
      <c r="AF276" s="5">
        <f>'Рейтинговая таблица организаций'!AY276</f>
        <v>273</v>
      </c>
      <c r="AG276" s="5">
        <f>ROUND('Рейтинговая таблица организаций'!AZ276*100/AH276,0)</f>
        <v>100</v>
      </c>
      <c r="AH276" s="5">
        <f>'Рейтинговая таблица организаций'!BA276</f>
        <v>273</v>
      </c>
    </row>
    <row r="277" spans="1:34">
      <c r="A277" s="16">
        <f>'Рейтинговая таблица организаций'!A277</f>
        <v>274</v>
      </c>
      <c r="B277" s="16" t="str">
        <f>'бланки '!C279</f>
        <v>Муниципальное казённое общеобразовательное учреждение "Вороновская начальная общеобразовательная школа"</v>
      </c>
      <c r="C277" s="4">
        <f>'бланки '!E279+'бланки '!F279</f>
        <v>43</v>
      </c>
      <c r="D277" s="16">
        <f>'Рейтинговая таблица организаций'!C277</f>
        <v>18</v>
      </c>
      <c r="E277" s="8">
        <f t="shared" si="4"/>
        <v>0.41860465116279072</v>
      </c>
      <c r="F277" s="24">
        <f>анкеты!I275</f>
        <v>5</v>
      </c>
      <c r="G277" s="5">
        <f>ROUND('Рейтинговая таблица организаций'!D277*100/H277,0)</f>
        <v>100</v>
      </c>
      <c r="H277" s="5">
        <f>'Рейтинговая таблица организаций'!E277</f>
        <v>14</v>
      </c>
      <c r="I277" s="5">
        <f>ROUND('Рейтинговая таблица организаций'!F277*100/J277,0)</f>
        <v>100</v>
      </c>
      <c r="J277" s="5">
        <f>'Рейтинговая таблица организаций'!G277</f>
        <v>60</v>
      </c>
      <c r="K277" s="5">
        <f>'Рейтинговая таблица организаций'!H277</f>
        <v>4</v>
      </c>
      <c r="L277" s="5">
        <f>ROUND('Рейтинговая таблица организаций'!I277*100/M277,0)</f>
        <v>100</v>
      </c>
      <c r="M277" s="5">
        <f>'Рейтинговая таблица организаций'!J277</f>
        <v>18</v>
      </c>
      <c r="N277" s="5">
        <f>ROUND('Рейтинговая таблица организаций'!K277*100/O277,0)</f>
        <v>100</v>
      </c>
      <c r="O277" s="5">
        <f>'Рейтинговая таблица организаций'!L277</f>
        <v>18</v>
      </c>
      <c r="P277" s="5">
        <f>'Рейтинговая таблица организаций'!U277</f>
        <v>5</v>
      </c>
      <c r="Q277" s="5">
        <f>'Рейтинговая таблица организаций'!X277</f>
        <v>18</v>
      </c>
      <c r="R277" s="5">
        <f>'Рейтинговая таблица организаций'!Y277</f>
        <v>18</v>
      </c>
      <c r="S277" s="5">
        <f>'Рейтинговая таблица организаций'!AD277</f>
        <v>1</v>
      </c>
      <c r="T277" s="5">
        <f>'Рейтинговая таблица организаций'!AE277</f>
        <v>4</v>
      </c>
      <c r="U277" s="5">
        <f>'Рейтинговая таблица организаций'!AF277</f>
        <v>5</v>
      </c>
      <c r="V277" s="5">
        <f>'Рейтинговая таблица организаций'!AG277</f>
        <v>5</v>
      </c>
      <c r="W277" s="5">
        <f>ROUND('Рейтинговая таблица организаций'!AL277*100/X277,0)</f>
        <v>100</v>
      </c>
      <c r="X277" s="5">
        <f>'Рейтинговая таблица организаций'!AM277</f>
        <v>18</v>
      </c>
      <c r="Y277" s="5">
        <f>ROUND('Рейтинговая таблица организаций'!AN277*100/Z277,0)</f>
        <v>100</v>
      </c>
      <c r="Z277" s="5">
        <f>'Рейтинговая таблица организаций'!AO277</f>
        <v>18</v>
      </c>
      <c r="AA277" s="5">
        <f>ROUND('Рейтинговая таблица организаций'!AP277*100/AB277,0)</f>
        <v>100</v>
      </c>
      <c r="AB277" s="5">
        <f>'Рейтинговая таблица организаций'!AQ277</f>
        <v>18</v>
      </c>
      <c r="AC277" s="5">
        <f>ROUND('Рейтинговая таблица организаций'!AV277*100/AD277,0)</f>
        <v>100</v>
      </c>
      <c r="AD277" s="5">
        <f>'Рейтинговая таблица организаций'!AW277</f>
        <v>18</v>
      </c>
      <c r="AE277" s="5">
        <f>ROUND('Рейтинговая таблица организаций'!AX277*100/AF277,0)</f>
        <v>100</v>
      </c>
      <c r="AF277" s="5">
        <f>'Рейтинговая таблица организаций'!AY277</f>
        <v>18</v>
      </c>
      <c r="AG277" s="5">
        <f>ROUND('Рейтинговая таблица организаций'!AZ277*100/AH277,0)</f>
        <v>100</v>
      </c>
      <c r="AH277" s="5">
        <f>'Рейтинговая таблица организаций'!BA277</f>
        <v>18</v>
      </c>
    </row>
    <row r="278" spans="1:34">
      <c r="A278" s="16"/>
      <c r="B278" s="16" t="s">
        <v>786</v>
      </c>
      <c r="C278" s="4">
        <f>SUM(C4:C277)</f>
        <v>149093</v>
      </c>
      <c r="D278" s="4">
        <f>SUM(D4:D277)</f>
        <v>54327</v>
      </c>
      <c r="E278" s="8">
        <f t="shared" ref="E278" si="5">D278/C278</f>
        <v>0.36438330438048733</v>
      </c>
      <c r="F278" s="24">
        <f>анкеты!I433</f>
        <v>0</v>
      </c>
      <c r="G278" s="5" t="e">
        <f>ROUND('Рейтинговая таблица организаций'!D278*100/H278,0)</f>
        <v>#DIV/0!</v>
      </c>
      <c r="H278" s="5">
        <f>'Рейтинговая таблица организаций'!E278</f>
        <v>0</v>
      </c>
      <c r="I278" s="5" t="e">
        <f>ROUND('Рейтинговая таблица организаций'!F278*100/J278,0)</f>
        <v>#DIV/0!</v>
      </c>
      <c r="J278" s="5">
        <f>'Рейтинговая таблица организаций'!G278</f>
        <v>0</v>
      </c>
      <c r="K278" s="5">
        <f>'Рейтинговая таблица организаций'!H278</f>
        <v>0</v>
      </c>
      <c r="L278" s="5" t="e">
        <f>ROUND('Рейтинговая таблица организаций'!I278*100/M278,0)</f>
        <v>#DIV/0!</v>
      </c>
      <c r="M278" s="5">
        <f>'Рейтинговая таблица организаций'!J278</f>
        <v>0</v>
      </c>
      <c r="N278" s="5" t="e">
        <f>ROUND('Рейтинговая таблица организаций'!K278*100/O278,0)</f>
        <v>#DIV/0!</v>
      </c>
      <c r="O278" s="5">
        <f>'Рейтинговая таблица организаций'!L278</f>
        <v>0</v>
      </c>
      <c r="P278" s="5">
        <f>'Рейтинговая таблица организаций'!U278</f>
        <v>0</v>
      </c>
      <c r="Q278" s="5">
        <f>'Рейтинговая таблица организаций'!X278</f>
        <v>0</v>
      </c>
      <c r="R278" s="5">
        <f>'Рейтинговая таблица организаций'!Y278</f>
        <v>0</v>
      </c>
      <c r="S278" s="5">
        <f>'Рейтинговая таблица организаций'!AD278</f>
        <v>0</v>
      </c>
      <c r="T278" s="5">
        <f>'Рейтинговая таблица организаций'!AE278</f>
        <v>0</v>
      </c>
      <c r="U278" s="5">
        <f>'Рейтинговая таблица организаций'!AF278</f>
        <v>0</v>
      </c>
      <c r="V278" s="5">
        <f>'Рейтинговая таблица организаций'!AG278</f>
        <v>0</v>
      </c>
      <c r="W278" s="5" t="e">
        <f>ROUND('Рейтинговая таблица организаций'!AL278*100/X278,0)</f>
        <v>#DIV/0!</v>
      </c>
      <c r="X278" s="5">
        <f>'Рейтинговая таблица организаций'!AM278</f>
        <v>0</v>
      </c>
      <c r="Y278" s="5" t="e">
        <f>ROUND('Рейтинговая таблица организаций'!AN278*100/Z278,0)</f>
        <v>#DIV/0!</v>
      </c>
      <c r="Z278" s="5">
        <f>'Рейтинговая таблица организаций'!AO278</f>
        <v>0</v>
      </c>
      <c r="AA278" s="5" t="e">
        <f>ROUND('Рейтинговая таблица организаций'!AP278*100/AB278,0)</f>
        <v>#DIV/0!</v>
      </c>
      <c r="AB278" s="5">
        <f>'Рейтинговая таблица организаций'!AQ278</f>
        <v>0</v>
      </c>
      <c r="AC278" s="5" t="e">
        <f>ROUND('Рейтинговая таблица организаций'!AV278*100/AD278,0)</f>
        <v>#DIV/0!</v>
      </c>
      <c r="AD278" s="5">
        <f>'Рейтинговая таблица организаций'!AW278</f>
        <v>0</v>
      </c>
      <c r="AE278" s="5" t="e">
        <f>ROUND('Рейтинговая таблица организаций'!AX278*100/AF278,0)</f>
        <v>#DIV/0!</v>
      </c>
      <c r="AF278" s="5">
        <f>'Рейтинговая таблица организаций'!AY278</f>
        <v>0</v>
      </c>
      <c r="AG278" s="5" t="e">
        <f>ROUND('Рейтинговая таблица организаций'!AZ278*100/AH278,0)</f>
        <v>#DIV/0!</v>
      </c>
      <c r="AH278" s="5">
        <f>'Рейтинговая таблица организаций'!BA278</f>
        <v>0</v>
      </c>
    </row>
    <row r="279" spans="1:34">
      <c r="C279" s="83"/>
    </row>
  </sheetData>
  <mergeCells count="29">
    <mergeCell ref="S1:V1"/>
    <mergeCell ref="W1:AB1"/>
    <mergeCell ref="AC1:AH1"/>
    <mergeCell ref="W2:X2"/>
    <mergeCell ref="AE2:AF2"/>
    <mergeCell ref="AG2:AH2"/>
    <mergeCell ref="Y2:Z2"/>
    <mergeCell ref="AA2:AB2"/>
    <mergeCell ref="AC2:AD2"/>
    <mergeCell ref="S2:S3"/>
    <mergeCell ref="T2:T3"/>
    <mergeCell ref="U2:V2"/>
    <mergeCell ref="G2:G3"/>
    <mergeCell ref="H2:H3"/>
    <mergeCell ref="A1:A3"/>
    <mergeCell ref="B1:B3"/>
    <mergeCell ref="D1:D3"/>
    <mergeCell ref="G1:O1"/>
    <mergeCell ref="C1:C3"/>
    <mergeCell ref="E1:E3"/>
    <mergeCell ref="F1:F3"/>
    <mergeCell ref="P1:R1"/>
    <mergeCell ref="P2:P3"/>
    <mergeCell ref="Q2:R2"/>
    <mergeCell ref="N2:O2"/>
    <mergeCell ref="I2:I3"/>
    <mergeCell ref="J2:J3"/>
    <mergeCell ref="K2:K3"/>
    <mergeCell ref="L2:M2"/>
  </mergeCells>
  <pageMargins left="0.7" right="0.7" top="0.75" bottom="0.75" header="0.3" footer="0.3"/>
  <pageSetup paperSize="9" orientation="portrait" horizontalDpi="4294967292" verticalDpi="0" r:id="rId1"/>
</worksheet>
</file>

<file path=xl/worksheets/sheet3.xml><?xml version="1.0" encoding="utf-8"?>
<worksheet xmlns="http://schemas.openxmlformats.org/spreadsheetml/2006/main" xmlns:r="http://schemas.openxmlformats.org/officeDocument/2006/relationships">
  <dimension ref="A1:F275"/>
  <sheetViews>
    <sheetView topLeftCell="A283" workbookViewId="0">
      <selection activeCell="A2" sqref="A2:B275"/>
    </sheetView>
  </sheetViews>
  <sheetFormatPr defaultRowHeight="14.5"/>
  <sheetData>
    <row r="1" spans="1:6">
      <c r="A1" s="81" t="s">
        <v>0</v>
      </c>
      <c r="B1" s="81" t="s">
        <v>1</v>
      </c>
      <c r="C1" s="81" t="s">
        <v>396</v>
      </c>
      <c r="D1" s="81" t="s">
        <v>397</v>
      </c>
      <c r="E1" s="81" t="s">
        <v>398</v>
      </c>
      <c r="F1" s="80"/>
    </row>
    <row r="2" spans="1:6">
      <c r="A2" s="82">
        <f>'бланки '!D6</f>
        <v>1</v>
      </c>
      <c r="B2" s="82" t="str">
        <f>'бланки '!C6</f>
        <v>Муниципальное казенное общеобразовательное учреждение Пудинская средняя общеобразовательная школа</v>
      </c>
      <c r="C2" s="82">
        <f>'Рейтинговая таблица организаций'!M4</f>
        <v>100</v>
      </c>
      <c r="D2" s="82">
        <f>'Рейтинговая таблица организаций'!N4</f>
        <v>100</v>
      </c>
      <c r="E2" s="82">
        <f>'Рейтинговая таблица организаций'!H4</f>
        <v>4</v>
      </c>
    </row>
    <row r="3" spans="1:6">
      <c r="A3" s="82">
        <f>'бланки '!D7</f>
        <v>2</v>
      </c>
      <c r="B3" s="82" t="str">
        <f>'бланки '!C7</f>
        <v>Муниципальное казенное общеобразовательное учреждение средняя общеобразовательная школа №1 г. Кедрового</v>
      </c>
      <c r="C3" s="82">
        <f>'Рейтинговая таблица организаций'!M5</f>
        <v>100</v>
      </c>
      <c r="D3" s="82">
        <f>'Рейтинговая таблица организаций'!N5</f>
        <v>100</v>
      </c>
      <c r="E3" s="82">
        <f>'Рейтинговая таблица организаций'!H5</f>
        <v>4</v>
      </c>
    </row>
    <row r="4" spans="1:6">
      <c r="A4" s="82">
        <f>'бланки '!D8</f>
        <v>3</v>
      </c>
      <c r="B4" s="82" t="str">
        <f>'бланки '!C8</f>
        <v>Муниципальное автономное общеобразовательное учреждение средняя общеобразовательная школа № 11 им. В.И. Смирнова г.Томска</v>
      </c>
      <c r="C4" s="82">
        <f>'Рейтинговая таблица организаций'!M6</f>
        <v>100</v>
      </c>
      <c r="D4" s="82">
        <f>'Рейтинговая таблица организаций'!N6</f>
        <v>100</v>
      </c>
      <c r="E4" s="82">
        <f>'Рейтинговая таблица организаций'!H6</f>
        <v>4</v>
      </c>
    </row>
    <row r="5" spans="1:6">
      <c r="A5" s="82">
        <f>'бланки '!D9</f>
        <v>4</v>
      </c>
      <c r="B5" s="82" t="str">
        <f>'бланки '!C9</f>
        <v>Муниципальное автономное общеобразовательное учреждение средняя общеобразовательная школа № 25 г. Томска</v>
      </c>
      <c r="C5" s="82">
        <f>'Рейтинговая таблица организаций'!M7</f>
        <v>100</v>
      </c>
      <c r="D5" s="82">
        <f>'Рейтинговая таблица организаций'!N7</f>
        <v>100</v>
      </c>
      <c r="E5" s="82">
        <f>'Рейтинговая таблица организаций'!H7</f>
        <v>4</v>
      </c>
    </row>
    <row r="6" spans="1:6">
      <c r="A6" s="82">
        <f>'бланки '!D10</f>
        <v>5</v>
      </c>
      <c r="B6" s="82" t="str">
        <f>'бланки '!C10</f>
        <v>Муниципальное автономное общеобразовательное учреждение лицей № 1 имени А.С. Пушкина г. Томска</v>
      </c>
      <c r="C6" s="82">
        <f>'Рейтинговая таблица организаций'!M8</f>
        <v>100</v>
      </c>
      <c r="D6" s="82">
        <f>'Рейтинговая таблица организаций'!N8</f>
        <v>100</v>
      </c>
      <c r="E6" s="82">
        <f>'Рейтинговая таблица организаций'!H8</f>
        <v>4</v>
      </c>
    </row>
    <row r="7" spans="1:6">
      <c r="A7" s="82">
        <f>'бланки '!D11</f>
        <v>6</v>
      </c>
      <c r="B7" s="82" t="str">
        <f>'бланки '!C11</f>
        <v>Муниципальное бюджетное общеобразовательное учреждение лицей при ТПУ г. Томска</v>
      </c>
      <c r="C7" s="82">
        <f>'Рейтинговая таблица организаций'!M9</f>
        <v>100</v>
      </c>
      <c r="D7" s="82">
        <f>'Рейтинговая таблица организаций'!N9</f>
        <v>100</v>
      </c>
      <c r="E7" s="82">
        <f>'Рейтинговая таблица организаций'!H9</f>
        <v>4</v>
      </c>
    </row>
    <row r="8" spans="1:6">
      <c r="A8" s="82">
        <f>'бланки '!D12</f>
        <v>7</v>
      </c>
      <c r="B8" s="82" t="str">
        <f>'бланки '!C12</f>
        <v>Муниципальное автономное общеобразовательное учреждение лицей № 7 г. Томска</v>
      </c>
      <c r="C8" s="82">
        <f>'Рейтинговая таблица организаций'!M10</f>
        <v>100</v>
      </c>
      <c r="D8" s="82">
        <f>'Рейтинговая таблица организаций'!N10</f>
        <v>100</v>
      </c>
      <c r="E8" s="82">
        <f>'Рейтинговая таблица организаций'!H10</f>
        <v>4</v>
      </c>
    </row>
    <row r="9" spans="1:6">
      <c r="A9" s="82">
        <f>'бланки '!D13</f>
        <v>8</v>
      </c>
      <c r="B9" s="82" t="str">
        <f>'бланки '!C13</f>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C9" s="82">
        <f>'Рейтинговая таблица организаций'!M11</f>
        <v>100</v>
      </c>
      <c r="D9" s="82">
        <f>'Рейтинговая таблица организаций'!N11</f>
        <v>100</v>
      </c>
      <c r="E9" s="82">
        <f>'Рейтинговая таблица организаций'!H11</f>
        <v>4</v>
      </c>
    </row>
    <row r="10" spans="1:6">
      <c r="A10" s="82">
        <f>'бланки '!D14</f>
        <v>9</v>
      </c>
      <c r="B10" s="82" t="str">
        <f>'бланки '!C14</f>
        <v>Муниципальное автономное общеобразовательное учреждение средняя общеобразовательная школа № 47 г. Томска</v>
      </c>
      <c r="C10" s="82">
        <f>'Рейтинговая таблица организаций'!M12</f>
        <v>100</v>
      </c>
      <c r="D10" s="82">
        <f>'Рейтинговая таблица организаций'!N12</f>
        <v>100</v>
      </c>
      <c r="E10" s="82">
        <f>'Рейтинговая таблица организаций'!H12</f>
        <v>4</v>
      </c>
    </row>
    <row r="11" spans="1:6">
      <c r="A11" s="82">
        <f>'бланки '!D15</f>
        <v>10</v>
      </c>
      <c r="B11" s="82" t="str">
        <f>'бланки '!C15</f>
        <v>Муниципальное автономное общеобразовательное учреждение средняя общеобразовательная школа № 43 г.Томска</v>
      </c>
      <c r="C11" s="82">
        <f>'Рейтинговая таблица организаций'!M13</f>
        <v>100</v>
      </c>
      <c r="D11" s="82">
        <f>'Рейтинговая таблица организаций'!N13</f>
        <v>100</v>
      </c>
      <c r="E11" s="82">
        <f>'Рейтинговая таблица организаций'!H13</f>
        <v>4</v>
      </c>
    </row>
    <row r="12" spans="1:6">
      <c r="A12" s="82">
        <f>'бланки '!D16</f>
        <v>11</v>
      </c>
      <c r="B12" s="82" t="str">
        <f>'бланки '!C16</f>
        <v>Муниципальное автономное общеобразовательное учреждение средняя общеобразовательная школа № 64 г.Томска</v>
      </c>
      <c r="C12" s="82">
        <f>'Рейтинговая таблица организаций'!M14</f>
        <v>100</v>
      </c>
      <c r="D12" s="82">
        <f>'Рейтинговая таблица организаций'!N14</f>
        <v>100</v>
      </c>
      <c r="E12" s="82">
        <f>'Рейтинговая таблица организаций'!H14</f>
        <v>4</v>
      </c>
    </row>
    <row r="13" spans="1:6">
      <c r="A13" s="82">
        <f>'бланки '!D17</f>
        <v>12</v>
      </c>
      <c r="B13" s="82" t="str">
        <f>'бланки '!C17</f>
        <v>Муниципальное автономное общеобразовательное учреждение средняя общеобразовательная школа № 40 г.Томска</v>
      </c>
      <c r="C13" s="82">
        <f>'Рейтинговая таблица организаций'!M15</f>
        <v>100</v>
      </c>
      <c r="D13" s="82">
        <f>'Рейтинговая таблица организаций'!N15</f>
        <v>100</v>
      </c>
      <c r="E13" s="82">
        <f>'Рейтинговая таблица организаций'!H15</f>
        <v>4</v>
      </c>
    </row>
    <row r="14" spans="1:6">
      <c r="A14" s="82">
        <f>'бланки '!D18</f>
        <v>13</v>
      </c>
      <c r="B14" s="82" t="str">
        <f>'бланки '!C18</f>
        <v>Муниципальное автономное общеобразовательное учреждение средняя общеобразовательная школа № 53 г.Томска</v>
      </c>
      <c r="C14" s="82">
        <f>'Рейтинговая таблица организаций'!M16</f>
        <v>100</v>
      </c>
      <c r="D14" s="82">
        <f>'Рейтинговая таблица организаций'!N16</f>
        <v>100</v>
      </c>
      <c r="E14" s="82">
        <f>'Рейтинговая таблица организаций'!H16</f>
        <v>4</v>
      </c>
    </row>
    <row r="15" spans="1:6">
      <c r="A15" s="82">
        <f>'бланки '!D19</f>
        <v>14</v>
      </c>
      <c r="B15" s="82" t="str">
        <f>'бланки '!C19</f>
        <v>Муниципальное автономное общеобразовательное учреждение гимназия № 13 г. Томска</v>
      </c>
      <c r="C15" s="82">
        <f>'Рейтинговая таблица организаций'!M17</f>
        <v>100</v>
      </c>
      <c r="D15" s="82">
        <f>'Рейтинговая таблица организаций'!N17</f>
        <v>100</v>
      </c>
      <c r="E15" s="82">
        <f>'Рейтинговая таблица организаций'!H17</f>
        <v>4</v>
      </c>
    </row>
    <row r="16" spans="1:6">
      <c r="A16" s="82">
        <f>'бланки '!D20</f>
        <v>15</v>
      </c>
      <c r="B16" s="82" t="str">
        <f>'бланки '!C20</f>
        <v>Муниципальное автономное общеобразовательное учреждение средняя общеобразовательная школа № 31 г. Томска</v>
      </c>
      <c r="C16" s="82">
        <f>'Рейтинговая таблица организаций'!M18</f>
        <v>100</v>
      </c>
      <c r="D16" s="82">
        <f>'Рейтинговая таблица организаций'!N18</f>
        <v>100</v>
      </c>
      <c r="E16" s="82">
        <f>'Рейтинговая таблица организаций'!H18</f>
        <v>4</v>
      </c>
    </row>
    <row r="17" spans="1:5">
      <c r="A17" s="82">
        <f>'бланки '!D21</f>
        <v>16</v>
      </c>
      <c r="B17" s="82" t="str">
        <f>'бланки '!C21</f>
        <v>Муниципальное автономное общеобразовательное учреждение Школа "Эврика-развитие" г. Томска</v>
      </c>
      <c r="C17" s="82">
        <f>'Рейтинговая таблица организаций'!M19</f>
        <v>100</v>
      </c>
      <c r="D17" s="82">
        <f>'Рейтинговая таблица организаций'!N19</f>
        <v>100</v>
      </c>
      <c r="E17" s="82">
        <f>'Рейтинговая таблица организаций'!H19</f>
        <v>4</v>
      </c>
    </row>
    <row r="18" spans="1:5">
      <c r="A18" s="82">
        <f>'бланки '!D22</f>
        <v>17</v>
      </c>
      <c r="B18" s="82" t="str">
        <f>'бланки '!C22</f>
        <v>Муниципальное автономное общеобразовательное учреждение гимназия № 29 г. Томска</v>
      </c>
      <c r="C18" s="82">
        <f>'Рейтинговая таблица организаций'!M20</f>
        <v>100</v>
      </c>
      <c r="D18" s="82">
        <f>'Рейтинговая таблица организаций'!N20</f>
        <v>100</v>
      </c>
      <c r="E18" s="82">
        <f>'Рейтинговая таблица организаций'!H20</f>
        <v>4</v>
      </c>
    </row>
    <row r="19" spans="1:5">
      <c r="A19" s="82">
        <f>'бланки '!D23</f>
        <v>18</v>
      </c>
      <c r="B19" s="82" t="str">
        <f>'бланки '!C23</f>
        <v>Муниципальное автономное общеобразовательное учреждение средняя общеобразовательная школа № 42 г.Томска</v>
      </c>
      <c r="C19" s="82">
        <f>'Рейтинговая таблица организаций'!M21</f>
        <v>100</v>
      </c>
      <c r="D19" s="82">
        <f>'Рейтинговая таблица организаций'!N21</f>
        <v>100</v>
      </c>
      <c r="E19" s="82">
        <f>'Рейтинговая таблица организаций'!H21</f>
        <v>4</v>
      </c>
    </row>
    <row r="20" spans="1:5">
      <c r="A20" s="82">
        <f>'бланки '!D24</f>
        <v>19</v>
      </c>
      <c r="B20" s="82" t="str">
        <f>'бланки '!C24</f>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C20" s="82">
        <f>'Рейтинговая таблица организаций'!M22</f>
        <v>100</v>
      </c>
      <c r="D20" s="82">
        <f>'Рейтинговая таблица организаций'!N22</f>
        <v>100</v>
      </c>
      <c r="E20" s="82">
        <f>'Рейтинговая таблица организаций'!H22</f>
        <v>4</v>
      </c>
    </row>
    <row r="21" spans="1:5">
      <c r="A21" s="82">
        <f>'бланки '!D25</f>
        <v>20</v>
      </c>
      <c r="B21" s="82" t="str">
        <f>'бланки '!C25</f>
        <v>Муниципальное автономное общеобразовательное учреждение средняя общеобразовательная школа № 44 г.Томска</v>
      </c>
      <c r="C21" s="82">
        <f>'Рейтинговая таблица организаций'!M23</f>
        <v>100</v>
      </c>
      <c r="D21" s="82">
        <f>'Рейтинговая таблица организаций'!N23</f>
        <v>100</v>
      </c>
      <c r="E21" s="82">
        <f>'Рейтинговая таблица организаций'!H23</f>
        <v>4</v>
      </c>
    </row>
    <row r="22" spans="1:5">
      <c r="A22" s="82">
        <f>'бланки '!D26</f>
        <v>21</v>
      </c>
      <c r="B22" s="82" t="str">
        <f>'бланки '!C26</f>
        <v>Муниципальное автономное общеобразовательное учреждение средняя общеобразовательная школа № 54 города Томска</v>
      </c>
      <c r="C22" s="82">
        <f>'Рейтинговая таблица организаций'!M24</f>
        <v>100</v>
      </c>
      <c r="D22" s="82">
        <f>'Рейтинговая таблица организаций'!N24</f>
        <v>100</v>
      </c>
      <c r="E22" s="82">
        <f>'Рейтинговая таблица организаций'!H24</f>
        <v>4</v>
      </c>
    </row>
    <row r="23" spans="1:5">
      <c r="A23" s="82">
        <f>'бланки '!D27</f>
        <v>22</v>
      </c>
      <c r="B23" s="82" t="str">
        <f>'бланки '!C27</f>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C23" s="82">
        <f>'Рейтинговая таблица организаций'!M25</f>
        <v>100</v>
      </c>
      <c r="D23" s="82">
        <f>'Рейтинговая таблица организаций'!N25</f>
        <v>100</v>
      </c>
      <c r="E23" s="82">
        <f>'Рейтинговая таблица организаций'!H25</f>
        <v>4</v>
      </c>
    </row>
    <row r="24" spans="1:5">
      <c r="A24" s="82">
        <f>'бланки '!D28</f>
        <v>23</v>
      </c>
      <c r="B24" s="82" t="str">
        <f>'бланки '!C28</f>
        <v>Муниципальное автономное общеобразовательное учреждение лицей № 51 г.Томска</v>
      </c>
      <c r="C24" s="82">
        <f>'Рейтинговая таблица организаций'!M26</f>
        <v>100</v>
      </c>
      <c r="D24" s="82">
        <f>'Рейтинговая таблица организаций'!N26</f>
        <v>100</v>
      </c>
      <c r="E24" s="82">
        <f>'Рейтинговая таблица организаций'!H26</f>
        <v>4</v>
      </c>
    </row>
    <row r="25" spans="1:5">
      <c r="A25" s="82">
        <f>'бланки '!D29</f>
        <v>24</v>
      </c>
      <c r="B25" s="82" t="str">
        <f>'бланки '!C29</f>
        <v>Муниципальное автономное общеобразовательное учреждение средняя общеобразовательная школа № 67 г. Томска</v>
      </c>
      <c r="C25" s="82">
        <f>'Рейтинговая таблица организаций'!M27</f>
        <v>100</v>
      </c>
      <c r="D25" s="82">
        <f>'Рейтинговая таблица организаций'!N27</f>
        <v>100</v>
      </c>
      <c r="E25" s="82">
        <f>'Рейтинговая таблица организаций'!H27</f>
        <v>4</v>
      </c>
    </row>
    <row r="26" spans="1:5">
      <c r="A26" s="82">
        <f>'бланки '!D30</f>
        <v>25</v>
      </c>
      <c r="B26" s="82" t="str">
        <f>'бланки '!C30</f>
        <v>Муниципальное автономное общеобразовательное учреждение средняя общеобразовательная школа № 22 г. Томска</v>
      </c>
      <c r="C26" s="82">
        <f>'Рейтинговая таблица организаций'!M28</f>
        <v>100</v>
      </c>
      <c r="D26" s="82">
        <f>'Рейтинговая таблица организаций'!N28</f>
        <v>100</v>
      </c>
      <c r="E26" s="82">
        <f>'Рейтинговая таблица организаций'!H28</f>
        <v>4</v>
      </c>
    </row>
    <row r="27" spans="1:5">
      <c r="A27" s="82">
        <f>'бланки '!D31</f>
        <v>26</v>
      </c>
      <c r="B27" s="82" t="str">
        <f>'бланки '!C31</f>
        <v>Муниципальное бюджетное общеобразовательное учреждение Академический лицей им. Г.А. Псахье г. Томска</v>
      </c>
      <c r="C27" s="82">
        <f>'Рейтинговая таблица организаций'!M29</f>
        <v>100</v>
      </c>
      <c r="D27" s="82">
        <f>'Рейтинговая таблица организаций'!N29</f>
        <v>100</v>
      </c>
      <c r="E27" s="82">
        <f>'Рейтинговая таблица организаций'!H29</f>
        <v>4</v>
      </c>
    </row>
    <row r="28" spans="1:5">
      <c r="A28" s="82">
        <f>'бланки '!D32</f>
        <v>27</v>
      </c>
      <c r="B28" s="82" t="str">
        <f>'бланки '!C32</f>
        <v>Муниципальное автономное общеобразовательное учреждение средняя общеобразовательная школа № 27 им. Г.Н. Ворошилова г. Томска</v>
      </c>
      <c r="C28" s="82">
        <f>'Рейтинговая таблица организаций'!M30</f>
        <v>100</v>
      </c>
      <c r="D28" s="82">
        <f>'Рейтинговая таблица организаций'!N30</f>
        <v>100</v>
      </c>
      <c r="E28" s="82">
        <f>'Рейтинговая таблица организаций'!H30</f>
        <v>4</v>
      </c>
    </row>
    <row r="29" spans="1:5">
      <c r="A29" s="82">
        <f>'бланки '!D33</f>
        <v>28</v>
      </c>
      <c r="B29" s="82" t="str">
        <f>'бланки '!C33</f>
        <v>Муниципальное автономное общеобразовательное учреждение гимназия № 26 города Томска</v>
      </c>
      <c r="C29" s="82">
        <f>'Рейтинговая таблица организаций'!M31</f>
        <v>100</v>
      </c>
      <c r="D29" s="82">
        <f>'Рейтинговая таблица организаций'!N31</f>
        <v>100</v>
      </c>
      <c r="E29" s="82">
        <f>'Рейтинговая таблица организаций'!H31</f>
        <v>4</v>
      </c>
    </row>
    <row r="30" spans="1:5">
      <c r="A30" s="82">
        <f>'бланки '!D34</f>
        <v>29</v>
      </c>
      <c r="B30" s="82" t="str">
        <f>'бланки '!C34</f>
        <v>Муниципальное автономное общеобразовательное учреждение гимназия № 55 им. Е.Г. Вёрсткиной г. Томска</v>
      </c>
      <c r="C30" s="82">
        <f>'Рейтинговая таблица организаций'!M32</f>
        <v>100</v>
      </c>
      <c r="D30" s="82">
        <f>'Рейтинговая таблица организаций'!N32</f>
        <v>100</v>
      </c>
      <c r="E30" s="82">
        <f>'Рейтинговая таблица организаций'!H32</f>
        <v>4</v>
      </c>
    </row>
    <row r="31" spans="1:5">
      <c r="A31" s="82">
        <f>'бланки '!D35</f>
        <v>30</v>
      </c>
      <c r="B31" s="82" t="str">
        <f>'бланки '!C35</f>
        <v>Муниципальное автономное общеобразовательное учреждение средняя общеобразовательная школа № 12 г. Томска</v>
      </c>
      <c r="C31" s="82">
        <f>'Рейтинговая таблица организаций'!M33</f>
        <v>100</v>
      </c>
      <c r="D31" s="82">
        <f>'Рейтинговая таблица организаций'!N33</f>
        <v>100</v>
      </c>
      <c r="E31" s="82">
        <f>'Рейтинговая таблица организаций'!H33</f>
        <v>4</v>
      </c>
    </row>
    <row r="32" spans="1:5">
      <c r="A32" s="82">
        <f>'бланки '!D36</f>
        <v>31</v>
      </c>
      <c r="B32" s="82" t="str">
        <f>'бланки '!C36</f>
        <v>Муниципальное автономное общеобразовательное учреждение средняя общеобразовательная школа № 33 г.Томска</v>
      </c>
      <c r="C32" s="82">
        <f>'Рейтинговая таблица организаций'!M34</f>
        <v>100</v>
      </c>
      <c r="D32" s="82">
        <f>'Рейтинговая таблица организаций'!N34</f>
        <v>100</v>
      </c>
      <c r="E32" s="82">
        <f>'Рейтинговая таблица организаций'!H34</f>
        <v>4</v>
      </c>
    </row>
    <row r="33" spans="1:5">
      <c r="A33" s="82">
        <f>'бланки '!D37</f>
        <v>32</v>
      </c>
      <c r="B33" s="82" t="str">
        <f>'бланки '!C37</f>
        <v>Муниципальное автономное общеобразовательное учреждение средняя общеобразовательная школа № 28 г. Томска</v>
      </c>
      <c r="C33" s="82">
        <f>'Рейтинговая таблица организаций'!M35</f>
        <v>100</v>
      </c>
      <c r="D33" s="82">
        <f>'Рейтинговая таблица организаций'!N35</f>
        <v>100</v>
      </c>
      <c r="E33" s="82">
        <f>'Рейтинговая таблица организаций'!H35</f>
        <v>4</v>
      </c>
    </row>
    <row r="34" spans="1:5">
      <c r="A34" s="82">
        <f>'бланки '!D38</f>
        <v>33</v>
      </c>
      <c r="B34" s="82" t="str">
        <f>'бланки '!C38</f>
        <v>Муниципальное автономное общеобразовательное учреждение средняя общеобразовательная школа № 2 г. Томска</v>
      </c>
      <c r="C34" s="82">
        <f>'Рейтинговая таблица организаций'!M36</f>
        <v>100</v>
      </c>
      <c r="D34" s="82">
        <f>'Рейтинговая таблица организаций'!N36</f>
        <v>100</v>
      </c>
      <c r="E34" s="82">
        <f>'Рейтинговая таблица организаций'!H36</f>
        <v>4</v>
      </c>
    </row>
    <row r="35" spans="1:5">
      <c r="A35" s="82">
        <f>'бланки '!D39</f>
        <v>34</v>
      </c>
      <c r="B35" s="82" t="str">
        <f>'бланки '!C39</f>
        <v>Муниципальное автономное общеобразовательное учреждение гимназия № 6 г. Томска</v>
      </c>
      <c r="C35" s="82">
        <f>'Рейтинговая таблица организаций'!M37</f>
        <v>100</v>
      </c>
      <c r="D35" s="82">
        <f>'Рейтинговая таблица организаций'!N37</f>
        <v>100</v>
      </c>
      <c r="E35" s="82">
        <f>'Рейтинговая таблица организаций'!H37</f>
        <v>4</v>
      </c>
    </row>
    <row r="36" spans="1:5">
      <c r="A36" s="82">
        <f>'бланки '!D40</f>
        <v>35</v>
      </c>
      <c r="B36" s="82" t="str">
        <f>'бланки '!C40</f>
        <v>Муниципальное бюджетное общеобразовательное учреждение общеобразовательная школа-интернат № 1 основного общего образования г. Томска</v>
      </c>
      <c r="C36" s="82">
        <f>'Рейтинговая таблица организаций'!M38</f>
        <v>100</v>
      </c>
      <c r="D36" s="82">
        <f>'Рейтинговая таблица организаций'!N38</f>
        <v>100</v>
      </c>
      <c r="E36" s="82">
        <f>'Рейтинговая таблица организаций'!H38</f>
        <v>4</v>
      </c>
    </row>
    <row r="37" spans="1:5">
      <c r="A37" s="82">
        <f>'бланки '!D41</f>
        <v>36</v>
      </c>
      <c r="B37" s="82" t="str">
        <f>'бланки '!C41</f>
        <v>Муниципальное автономное общеобразовательное учреждение средняя общеобразовательная школа № 4 имени И.С. Черных г. Томска</v>
      </c>
      <c r="C37" s="82">
        <f>'Рейтинговая таблица организаций'!M39</f>
        <v>100</v>
      </c>
      <c r="D37" s="82">
        <f>'Рейтинговая таблица организаций'!N39</f>
        <v>100</v>
      </c>
      <c r="E37" s="82">
        <f>'Рейтинговая таблица организаций'!H39</f>
        <v>4</v>
      </c>
    </row>
    <row r="38" spans="1:5">
      <c r="A38" s="82">
        <f>'бланки '!D42</f>
        <v>37</v>
      </c>
      <c r="B38" s="82" t="str">
        <f>'бланки '!C42</f>
        <v>Муниципальное автономное общеобразовательное учреждение гимназия № 24 им. М.В. Октябрьской г. Томска</v>
      </c>
      <c r="C38" s="82">
        <f>'Рейтинговая таблица организаций'!M40</f>
        <v>100</v>
      </c>
      <c r="D38" s="82">
        <f>'Рейтинговая таблица организаций'!N40</f>
        <v>100</v>
      </c>
      <c r="E38" s="82">
        <f>'Рейтинговая таблица организаций'!H40</f>
        <v>4</v>
      </c>
    </row>
    <row r="39" spans="1:5">
      <c r="A39" s="82">
        <f>'бланки '!D43</f>
        <v>38</v>
      </c>
      <c r="B39" s="82" t="str">
        <f>'бланки '!C43</f>
        <v>Муниципальное автономное общеобразовательное учреждение средняя общеобразовательная школа № 50 города Томска</v>
      </c>
      <c r="C39" s="82">
        <f>'Рейтинговая таблица организаций'!M41</f>
        <v>100</v>
      </c>
      <c r="D39" s="82">
        <f>'Рейтинговая таблица организаций'!N41</f>
        <v>100</v>
      </c>
      <c r="E39" s="82">
        <f>'Рейтинговая таблица организаций'!H41</f>
        <v>4</v>
      </c>
    </row>
    <row r="40" spans="1:5">
      <c r="A40" s="82">
        <f>'бланки '!D44</f>
        <v>39</v>
      </c>
      <c r="B40" s="82" t="str">
        <f>'бланки '!C44</f>
        <v>Муниципальное автономное общеобразовательное учреждение Школа «Перспектива» г. Томска</v>
      </c>
      <c r="C40" s="82">
        <f>'Рейтинговая таблица организаций'!M42</f>
        <v>100</v>
      </c>
      <c r="D40" s="82">
        <f>'Рейтинговая таблица организаций'!N42</f>
        <v>100</v>
      </c>
      <c r="E40" s="82">
        <f>'Рейтинговая таблица организаций'!H42</f>
        <v>4</v>
      </c>
    </row>
    <row r="41" spans="1:5">
      <c r="A41" s="82">
        <f>'бланки '!D45</f>
        <v>40</v>
      </c>
      <c r="B41" s="82" t="str">
        <f>'бланки '!C45</f>
        <v>Муниципальное автономное общеобразовательное учреждение средняя общеобразовательная школа № 32 г.Томска</v>
      </c>
      <c r="C41" s="82">
        <f>'Рейтинговая таблица организаций'!M43</f>
        <v>100</v>
      </c>
      <c r="D41" s="82">
        <f>'Рейтинговая таблица организаций'!N43</f>
        <v>100</v>
      </c>
      <c r="E41" s="82">
        <f>'Рейтинговая таблица организаций'!H43</f>
        <v>4</v>
      </c>
    </row>
    <row r="42" spans="1:5">
      <c r="A42" s="82">
        <f>'бланки '!D46</f>
        <v>41</v>
      </c>
      <c r="B42" s="82" t="str">
        <f>'бланки '!C46</f>
        <v>Муниципальное автономное общеобразовательное учреждение средняя общеобразовательная школа № 41 г.Томска</v>
      </c>
      <c r="C42" s="82">
        <f>'Рейтинговая таблица организаций'!M44</f>
        <v>100</v>
      </c>
      <c r="D42" s="82">
        <f>'Рейтинговая таблица организаций'!N44</f>
        <v>100</v>
      </c>
      <c r="E42" s="82">
        <f>'Рейтинговая таблица организаций'!H44</f>
        <v>4</v>
      </c>
    </row>
    <row r="43" spans="1:5">
      <c r="A43" s="82">
        <f>'бланки '!D47</f>
        <v>42</v>
      </c>
      <c r="B43" s="82" t="str">
        <f>'бланки '!C47</f>
        <v>Муниципальное автономное общеобразовательное учреждение средняя общеобразовательная школа № 46 г. Томска</v>
      </c>
      <c r="C43" s="82">
        <f>'Рейтинговая таблица организаций'!M45</f>
        <v>100</v>
      </c>
      <c r="D43" s="82">
        <f>'Рейтинговая таблица организаций'!N45</f>
        <v>100</v>
      </c>
      <c r="E43" s="82">
        <f>'Рейтинговая таблица организаций'!H45</f>
        <v>4</v>
      </c>
    </row>
    <row r="44" spans="1:5">
      <c r="A44" s="82">
        <f>'бланки '!D48</f>
        <v>43</v>
      </c>
      <c r="B44" s="82" t="str">
        <f>'бланки '!C48</f>
        <v>Муниципальное автономное общеобразовательное учреждение Мариинская средняя общеобразовательная школа № 3 г. Томска</v>
      </c>
      <c r="C44" s="82">
        <f>'Рейтинговая таблица организаций'!M46</f>
        <v>100</v>
      </c>
      <c r="D44" s="82">
        <f>'Рейтинговая таблица организаций'!N46</f>
        <v>100</v>
      </c>
      <c r="E44" s="82">
        <f>'Рейтинговая таблица организаций'!H46</f>
        <v>4</v>
      </c>
    </row>
    <row r="45" spans="1:5">
      <c r="A45" s="82">
        <f>'бланки '!D49</f>
        <v>44</v>
      </c>
      <c r="B45" s="82" t="str">
        <f>'бланки '!C49</f>
        <v>Муниципальное автономное общеобразовательное учреждение средняя общеобразовательная школа № 36 г.Томска</v>
      </c>
      <c r="C45" s="82">
        <f>'Рейтинговая таблица организаций'!M47</f>
        <v>100</v>
      </c>
      <c r="D45" s="82">
        <f>'Рейтинговая таблица организаций'!N47</f>
        <v>100</v>
      </c>
      <c r="E45" s="82">
        <f>'Рейтинговая таблица организаций'!H47</f>
        <v>4</v>
      </c>
    </row>
    <row r="46" spans="1:5">
      <c r="A46" s="82">
        <f>'бланки '!D50</f>
        <v>45</v>
      </c>
      <c r="B46" s="82" t="str">
        <f>'бланки '!C50</f>
        <v>Муниципальное автономное общеобразовательное учреждение средняя общеобразовательная школа № 37 г. Томска</v>
      </c>
      <c r="C46" s="82">
        <f>'Рейтинговая таблица организаций'!M48</f>
        <v>100</v>
      </c>
      <c r="D46" s="82">
        <f>'Рейтинговая таблица организаций'!N48</f>
        <v>100</v>
      </c>
      <c r="E46" s="82">
        <f>'Рейтинговая таблица организаций'!H48</f>
        <v>4</v>
      </c>
    </row>
    <row r="47" spans="1:5">
      <c r="A47" s="82">
        <f>'бланки '!D51</f>
        <v>46</v>
      </c>
      <c r="B47" s="82" t="str">
        <f>'бланки '!C51</f>
        <v>Муниципальное автономное общеобразовательное учреждение гимназия № 56 г. Томска</v>
      </c>
      <c r="C47" s="82">
        <f>'Рейтинговая таблица организаций'!M49</f>
        <v>100</v>
      </c>
      <c r="D47" s="82">
        <f>'Рейтинговая таблица организаций'!N49</f>
        <v>100</v>
      </c>
      <c r="E47" s="82">
        <f>'Рейтинговая таблица организаций'!H49</f>
        <v>4</v>
      </c>
    </row>
    <row r="48" spans="1:5">
      <c r="A48" s="82">
        <f>'бланки '!D52</f>
        <v>47</v>
      </c>
      <c r="B48" s="82" t="str">
        <f>'бланки '!C52</f>
        <v>Муниципальное автономное общеобразовательное учреждение гимназия № 18 г. Томска</v>
      </c>
      <c r="C48" s="82">
        <f>'Рейтинговая таблица организаций'!M50</f>
        <v>100</v>
      </c>
      <c r="D48" s="82">
        <f>'Рейтинговая таблица организаций'!N50</f>
        <v>100</v>
      </c>
      <c r="E48" s="82">
        <f>'Рейтинговая таблица организаций'!H50</f>
        <v>4</v>
      </c>
    </row>
    <row r="49" spans="1:5">
      <c r="A49" s="82">
        <f>'бланки '!D53</f>
        <v>48</v>
      </c>
      <c r="B49" s="82" t="str">
        <f>'бланки '!C53</f>
        <v>Муниципальное автономное общеобразовательное учреждение средняя общеобразовательная школа № 23 г. Томска</v>
      </c>
      <c r="C49" s="82">
        <f>'Рейтинговая таблица организаций'!M51</f>
        <v>100</v>
      </c>
      <c r="D49" s="82">
        <f>'Рейтинговая таблица организаций'!N51</f>
        <v>100</v>
      </c>
      <c r="E49" s="82">
        <f>'Рейтинговая таблица организаций'!H51</f>
        <v>4</v>
      </c>
    </row>
    <row r="50" spans="1:5">
      <c r="A50" s="82">
        <f>'бланки '!D54</f>
        <v>49</v>
      </c>
      <c r="B50" s="82" t="str">
        <f>'бланки '!C54</f>
        <v>Муниципальное автономное общеобразовательное учреждение средняя общеобразовательная школа № 34 имени 79-й Гвардейской стрелковой дивизии г. Томска</v>
      </c>
      <c r="C50" s="82">
        <f>'Рейтинговая таблица организаций'!M52</f>
        <v>100</v>
      </c>
      <c r="D50" s="82">
        <f>'Рейтинговая таблица организаций'!N52</f>
        <v>100</v>
      </c>
      <c r="E50" s="82">
        <f>'Рейтинговая таблица организаций'!H52</f>
        <v>4</v>
      </c>
    </row>
    <row r="51" spans="1:5">
      <c r="A51" s="82">
        <f>'бланки '!D55</f>
        <v>50</v>
      </c>
      <c r="B51" s="82" t="str">
        <f>'бланки '!C55</f>
        <v>Муниципальное автономное общеобразовательное учреждение средняя общеобразовательная школа № 65 г.Томска</v>
      </c>
      <c r="C51" s="82">
        <f>'Рейтинговая таблица организаций'!M53</f>
        <v>100</v>
      </c>
      <c r="D51" s="82">
        <f>'Рейтинговая таблица организаций'!N53</f>
        <v>100</v>
      </c>
      <c r="E51" s="82">
        <f>'Рейтинговая таблица организаций'!H53</f>
        <v>4</v>
      </c>
    </row>
    <row r="52" spans="1:5">
      <c r="A52" s="82">
        <f>'бланки '!D56</f>
        <v>51</v>
      </c>
      <c r="B52" s="82" t="str">
        <f>'бланки '!C56</f>
        <v>Муниципальное автономное общеобразовательное учреждение Сибирский лицей г. Томска</v>
      </c>
      <c r="C52" s="82">
        <f>'Рейтинговая таблица организаций'!M54</f>
        <v>100</v>
      </c>
      <c r="D52" s="82">
        <f>'Рейтинговая таблица организаций'!N54</f>
        <v>100</v>
      </c>
      <c r="E52" s="82">
        <f>'Рейтинговая таблица организаций'!H54</f>
        <v>4</v>
      </c>
    </row>
    <row r="53" spans="1:5">
      <c r="A53" s="82">
        <f>'бланки '!D57</f>
        <v>52</v>
      </c>
      <c r="B53" s="82" t="str">
        <f>'бланки '!C57</f>
        <v>Муниципальное автономное общеобразовательное учреждение Гуманитарный лицей г. Томска</v>
      </c>
      <c r="C53" s="82">
        <f>'Рейтинговая таблица организаций'!M55</f>
        <v>100</v>
      </c>
      <c r="D53" s="82">
        <f>'Рейтинговая таблица организаций'!N55</f>
        <v>100</v>
      </c>
      <c r="E53" s="82">
        <f>'Рейтинговая таблица организаций'!H55</f>
        <v>4</v>
      </c>
    </row>
    <row r="54" spans="1:5">
      <c r="A54" s="82">
        <f>'бланки '!D58</f>
        <v>53</v>
      </c>
      <c r="B54" s="82" t="str">
        <f>'бланки '!C58</f>
        <v>ЧАСТНОЕ ОБЩЕОБРАЗОВАТЕЛЬНОЕ УЧРЕЖДЕНИЕ "ЛИЦЕЙ ТГУ"</v>
      </c>
      <c r="C54" s="82">
        <f>'Рейтинговая таблица организаций'!M56</f>
        <v>100</v>
      </c>
      <c r="D54" s="82">
        <f>'Рейтинговая таблица организаций'!N56</f>
        <v>100</v>
      </c>
      <c r="E54" s="82">
        <f>'Рейтинговая таблица организаций'!H56</f>
        <v>4</v>
      </c>
    </row>
    <row r="55" spans="1:5">
      <c r="A55" s="82">
        <f>'бланки '!D59</f>
        <v>54</v>
      </c>
      <c r="B55" s="82" t="str">
        <f>'бланки '!C59</f>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C55" s="82">
        <f>'Рейтинговая таблица организаций'!M57</f>
        <v>100</v>
      </c>
      <c r="D55" s="82">
        <f>'Рейтинговая таблица организаций'!N57</f>
        <v>100</v>
      </c>
      <c r="E55" s="82">
        <f>'Рейтинговая таблица организаций'!H57</f>
        <v>4</v>
      </c>
    </row>
    <row r="56" spans="1:5">
      <c r="A56" s="82">
        <f>'бланки '!D60</f>
        <v>55</v>
      </c>
      <c r="B56" s="82" t="str">
        <f>'бланки '!C60</f>
        <v>Муниципальное автономное общеобразовательное учреждение прогимназия «Кристина» г. Томска</v>
      </c>
      <c r="C56" s="82">
        <f>'Рейтинговая таблица организаций'!M58</f>
        <v>100</v>
      </c>
      <c r="D56" s="82">
        <f>'Рейтинговая таблица организаций'!N58</f>
        <v>100</v>
      </c>
      <c r="E56" s="82">
        <f>'Рейтинговая таблица организаций'!H58</f>
        <v>4</v>
      </c>
    </row>
    <row r="57" spans="1:5">
      <c r="A57" s="82">
        <f>'бланки '!D61</f>
        <v>56</v>
      </c>
      <c r="B57" s="82" t="str">
        <f>'бланки '!C61</f>
        <v>Муниципальное бюджетное общеобразовательное учреждение Русская классическая гимназия № 2 г.Томска</v>
      </c>
      <c r="C57" s="82">
        <f>'Рейтинговая таблица организаций'!M59</f>
        <v>100</v>
      </c>
      <c r="D57" s="82">
        <f>'Рейтинговая таблица организаций'!N59</f>
        <v>100</v>
      </c>
      <c r="E57" s="82">
        <f>'Рейтинговая таблица организаций'!H59</f>
        <v>4</v>
      </c>
    </row>
    <row r="58" spans="1:5">
      <c r="A58" s="82">
        <f>'бланки '!D62</f>
        <v>57</v>
      </c>
      <c r="B58" s="82" t="str">
        <f>'бланки '!C62</f>
        <v>НЕГОСУДАРСТВЕННОЕ ОБЩЕОБРАЗОВАТЕЛЬНОЕ УЧРЕЖДЕНИЕ "КАТОЛИЧЕСКАЯ ГИМНАЗИЯ Г. ТОМСКА"</v>
      </c>
      <c r="C58" s="82">
        <f>'Рейтинговая таблица организаций'!M60</f>
        <v>100</v>
      </c>
      <c r="D58" s="82">
        <f>'Рейтинговая таблица организаций'!N60</f>
        <v>100</v>
      </c>
      <c r="E58" s="82">
        <f>'Рейтинговая таблица организаций'!H60</f>
        <v>4</v>
      </c>
    </row>
    <row r="59" spans="1:5">
      <c r="A59" s="82">
        <f>'бланки '!D63</f>
        <v>58</v>
      </c>
      <c r="B59" s="82" t="str">
        <f>'бланки '!C63</f>
        <v>Муниципальное автономное общеобразовательное учреждение средняя общеобразовательная школа № 19 г. Томска</v>
      </c>
      <c r="C59" s="82">
        <f>'Рейтинговая таблица организаций'!M61</f>
        <v>100</v>
      </c>
      <c r="D59" s="82">
        <f>'Рейтинговая таблица организаций'!N61</f>
        <v>100</v>
      </c>
      <c r="E59" s="82">
        <f>'Рейтинговая таблица организаций'!H61</f>
        <v>4</v>
      </c>
    </row>
    <row r="60" spans="1:5">
      <c r="A60" s="82">
        <f>'бланки '!D64</f>
        <v>59</v>
      </c>
      <c r="B60" s="82" t="str">
        <f>'бланки '!C64</f>
        <v>Муниципальное автономное общеобразовательное учреждение средняя общеобразовательная школа № 35 г.Томска</v>
      </c>
      <c r="C60" s="82">
        <f>'Рейтинговая таблица организаций'!M62</f>
        <v>100</v>
      </c>
      <c r="D60" s="82">
        <f>'Рейтинговая таблица организаций'!N62</f>
        <v>100</v>
      </c>
      <c r="E60" s="82">
        <f>'Рейтинговая таблица организаций'!H62</f>
        <v>4</v>
      </c>
    </row>
    <row r="61" spans="1:5">
      <c r="A61" s="82">
        <f>'бланки '!D65</f>
        <v>60</v>
      </c>
      <c r="B61" s="82" t="str">
        <f>'бланки '!C65</f>
        <v>Муниципальное автономное общеобразовательное учреждение средняя общеобразовательная школа № 15 имени Г.Е. Николаевой г. Томска</v>
      </c>
      <c r="C61" s="82">
        <f>'Рейтинговая таблица организаций'!M63</f>
        <v>100</v>
      </c>
      <c r="D61" s="82">
        <f>'Рейтинговая таблица организаций'!N63</f>
        <v>100</v>
      </c>
      <c r="E61" s="82">
        <f>'Рейтинговая таблица организаций'!H63</f>
        <v>4</v>
      </c>
    </row>
    <row r="62" spans="1:5">
      <c r="A62" s="82">
        <f>'бланки '!D66</f>
        <v>61</v>
      </c>
      <c r="B62" s="82" t="str">
        <f>'бланки '!C66</f>
        <v>Муниципальное автономное общеобразовательное учреждение основная общеобразовательная школа № 66 г. Томска</v>
      </c>
      <c r="C62" s="82">
        <f>'Рейтинговая таблица организаций'!M64</f>
        <v>100</v>
      </c>
      <c r="D62" s="82">
        <f>'Рейтинговая таблица организаций'!N64</f>
        <v>100</v>
      </c>
      <c r="E62" s="82">
        <f>'Рейтинговая таблица организаций'!H64</f>
        <v>4</v>
      </c>
    </row>
    <row r="63" spans="1:5">
      <c r="A63" s="82">
        <f>'бланки '!D67</f>
        <v>62</v>
      </c>
      <c r="B63" s="82" t="str">
        <f>'бланки '!C67</f>
        <v>ЧАСТНОЕ ОБЩЕОБРАЗОВАТЕЛЬНОЕ УЧРЕЖДЕНИЕ ГИМНАЗИЯ "ТОМЬ"</v>
      </c>
      <c r="C63" s="82">
        <f>'Рейтинговая таблица организаций'!M65</f>
        <v>100</v>
      </c>
      <c r="D63" s="82">
        <f>'Рейтинговая таблица организаций'!N65</f>
        <v>100</v>
      </c>
      <c r="E63" s="82">
        <f>'Рейтинговая таблица организаций'!H65</f>
        <v>4</v>
      </c>
    </row>
    <row r="64" spans="1:5">
      <c r="A64" s="82">
        <f>'бланки '!D68</f>
        <v>63</v>
      </c>
      <c r="B64" s="82" t="str">
        <f>'бланки '!C68</f>
        <v>ЧАСТНОЕ ОБЩЕОБРАЗОВАТЕЛЬНОЕ УЧРЕЖДЕНИЕ СИБИРСКИЙ ИНСТИТУТ РАЗВИВАЮЩЕГО ОБУЧЕНИЯ "ПЕЛЕНГ"</v>
      </c>
      <c r="C64" s="82">
        <f>'Рейтинговая таблица организаций'!M66</f>
        <v>100</v>
      </c>
      <c r="D64" s="82">
        <f>'Рейтинговая таблица организаций'!N66</f>
        <v>100</v>
      </c>
      <c r="E64" s="82">
        <f>'Рейтинговая таблица организаций'!H66</f>
        <v>4</v>
      </c>
    </row>
    <row r="65" spans="1:5">
      <c r="A65" s="82">
        <f>'бланки '!D69</f>
        <v>64</v>
      </c>
      <c r="B65" s="82" t="str">
        <f>'бланки '!C69</f>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C65" s="82">
        <f>'Рейтинговая таблица организаций'!M67</f>
        <v>100</v>
      </c>
      <c r="D65" s="82">
        <f>'Рейтинговая таблица организаций'!N67</f>
        <v>100</v>
      </c>
      <c r="E65" s="82">
        <f>'Рейтинговая таблица организаций'!H67</f>
        <v>4</v>
      </c>
    </row>
    <row r="66" spans="1:5">
      <c r="A66" s="82">
        <f>'бланки '!D70</f>
        <v>65</v>
      </c>
      <c r="B66" s="82" t="str">
        <f>'бланки '!C70</f>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C66" s="82">
        <f>'Рейтинговая таблица организаций'!M68</f>
        <v>100</v>
      </c>
      <c r="D66" s="82">
        <f>'Рейтинговая таблица организаций'!N68</f>
        <v>100</v>
      </c>
      <c r="E66" s="82">
        <f>'Рейтинговая таблица организаций'!H68</f>
        <v>4</v>
      </c>
    </row>
    <row r="67" spans="1:5">
      <c r="A67" s="82">
        <f>'бланки '!D71</f>
        <v>66</v>
      </c>
      <c r="B67" s="82" t="str">
        <f>'бланки '!C71</f>
        <v>Муниципальное общеобразовательное учреждение Средняя общеобразовательная школа № 2 городского округа Стрежевой</v>
      </c>
      <c r="C67" s="82">
        <f>'Рейтинговая таблица организаций'!M69</f>
        <v>100</v>
      </c>
      <c r="D67" s="82">
        <f>'Рейтинговая таблица организаций'!N69</f>
        <v>100</v>
      </c>
      <c r="E67" s="82">
        <f>'Рейтинговая таблица организаций'!H69</f>
        <v>4</v>
      </c>
    </row>
    <row r="68" spans="1:5">
      <c r="A68" s="82">
        <f>'бланки '!D72</f>
        <v>67</v>
      </c>
      <c r="B68" s="82" t="str">
        <f>'бланки '!C72</f>
        <v>Муниципальное общеобразовательное учреждение "Специальная (коррекционная) школа" городского округа Стрежевой</v>
      </c>
      <c r="C68" s="82">
        <f>'Рейтинговая таблица организаций'!M70</f>
        <v>100</v>
      </c>
      <c r="D68" s="82">
        <f>'Рейтинговая таблица организаций'!N70</f>
        <v>100</v>
      </c>
      <c r="E68" s="82">
        <f>'Рейтинговая таблица организаций'!H70</f>
        <v>4</v>
      </c>
    </row>
    <row r="69" spans="1:5">
      <c r="A69" s="82">
        <f>'бланки '!D73</f>
        <v>68</v>
      </c>
      <c r="B69" s="82" t="str">
        <f>'бланки '!C73</f>
        <v>Муниципальное общеобразовательное учреждение "Средняя общеобразовательная школа № 6 городского округа Стрежевой"</v>
      </c>
      <c r="C69" s="82">
        <f>'Рейтинговая таблица организаций'!M71</f>
        <v>100</v>
      </c>
      <c r="D69" s="82">
        <f>'Рейтинговая таблица организаций'!N71</f>
        <v>100</v>
      </c>
      <c r="E69" s="82">
        <f>'Рейтинговая таблица организаций'!H71</f>
        <v>4</v>
      </c>
    </row>
    <row r="70" spans="1:5">
      <c r="A70" s="82">
        <f>'бланки '!D74</f>
        <v>69</v>
      </c>
      <c r="B70" s="82" t="str">
        <f>'бланки '!C74</f>
        <v>Муниципальное общеобразовательное учреждение "Средняя общеобразовательная школа №3 городского округа Стрежевой"</v>
      </c>
      <c r="C70" s="82">
        <f>'Рейтинговая таблица организаций'!M72</f>
        <v>100</v>
      </c>
      <c r="D70" s="82">
        <f>'Рейтинговая таблица организаций'!N72</f>
        <v>100</v>
      </c>
      <c r="E70" s="82">
        <f>'Рейтинговая таблица организаций'!H72</f>
        <v>4</v>
      </c>
    </row>
    <row r="71" spans="1:5">
      <c r="A71" s="82">
        <f>'бланки '!D75</f>
        <v>70</v>
      </c>
      <c r="B71" s="82" t="str">
        <f>'бланки '!C75</f>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C71" s="82">
        <f>'Рейтинговая таблица организаций'!M73</f>
        <v>100</v>
      </c>
      <c r="D71" s="82">
        <f>'Рейтинговая таблица организаций'!N73</f>
        <v>100</v>
      </c>
      <c r="E71" s="82">
        <f>'Рейтинговая таблица организаций'!H73</f>
        <v>4</v>
      </c>
    </row>
    <row r="72" spans="1:5">
      <c r="A72" s="82">
        <f>'бланки '!D76</f>
        <v>71</v>
      </c>
      <c r="B72" s="82" t="str">
        <f>'бланки '!C76</f>
        <v>Муниципальное общеобразовательное учреждение "Гимназия №1 городского округа Стрежевой"</v>
      </c>
      <c r="C72" s="82">
        <f>'Рейтинговая таблица организаций'!M74</f>
        <v>100</v>
      </c>
      <c r="D72" s="82">
        <f>'Рейтинговая таблица организаций'!N74</f>
        <v>100</v>
      </c>
      <c r="E72" s="82">
        <f>'Рейтинговая таблица организаций'!H74</f>
        <v>4</v>
      </c>
    </row>
    <row r="73" spans="1:5">
      <c r="A73" s="82">
        <f>'бланки '!D77</f>
        <v>72</v>
      </c>
      <c r="B73" s="82" t="str">
        <f>'бланки '!C77</f>
        <v>Муниципальное бюджетное образовательное учреждение «Средняя общеобразовательная школа № 88 имени А.Бородина и А.Кочева»</v>
      </c>
      <c r="C73" s="82">
        <f>'Рейтинговая таблица организаций'!M75</f>
        <v>100</v>
      </c>
      <c r="D73" s="82">
        <f>'Рейтинговая таблица организаций'!N75</f>
        <v>100</v>
      </c>
      <c r="E73" s="82">
        <f>'Рейтинговая таблица организаций'!H75</f>
        <v>4</v>
      </c>
    </row>
    <row r="74" spans="1:5">
      <c r="A74" s="82">
        <f>'бланки '!D78</f>
        <v>73</v>
      </c>
      <c r="B74" s="82" t="str">
        <f>'бланки '!C78</f>
        <v>Муниципальное бюджетное образовательное учреждение «Средняя общеобразовательная школа № 78»</v>
      </c>
      <c r="C74" s="82">
        <f>'Рейтинговая таблица организаций'!M76</f>
        <v>100</v>
      </c>
      <c r="D74" s="82">
        <f>'Рейтинговая таблица организаций'!N76</f>
        <v>100</v>
      </c>
      <c r="E74" s="82">
        <f>'Рейтинговая таблица организаций'!H76</f>
        <v>4</v>
      </c>
    </row>
    <row r="75" spans="1:5">
      <c r="A75" s="82">
        <f>'бланки '!D79</f>
        <v>74</v>
      </c>
      <c r="B75" s="82" t="str">
        <f>'бланки '!C79</f>
        <v>Муниципальное бюджетное образовательное учреждение «Северская гимназия»</v>
      </c>
      <c r="C75" s="82">
        <f>'Рейтинговая таблица организаций'!M77</f>
        <v>100</v>
      </c>
      <c r="D75" s="82">
        <f>'Рейтинговая таблица организаций'!N77</f>
        <v>100</v>
      </c>
      <c r="E75" s="82">
        <f>'Рейтинговая таблица организаций'!H77</f>
        <v>4</v>
      </c>
    </row>
    <row r="76" spans="1:5">
      <c r="A76" s="82">
        <f>'бланки '!D80</f>
        <v>75</v>
      </c>
      <c r="B76" s="82" t="str">
        <f>'бланки '!C80</f>
        <v>Муниципальное бюджетное образовательное учреждение «Средняя общеобразовательная школа № 87»</v>
      </c>
      <c r="C76" s="82">
        <f>'Рейтинговая таблица организаций'!M78</f>
        <v>100</v>
      </c>
      <c r="D76" s="82">
        <f>'Рейтинговая таблица организаций'!N78</f>
        <v>100</v>
      </c>
      <c r="E76" s="82">
        <f>'Рейтинговая таблица организаций'!H78</f>
        <v>4</v>
      </c>
    </row>
    <row r="77" spans="1:5">
      <c r="A77" s="82">
        <f>'бланки '!D81</f>
        <v>76</v>
      </c>
      <c r="B77" s="82" t="str">
        <f>'бланки '!C81</f>
        <v>Муниципальное бюджетное образовательное учреждение «Северский лицей»</v>
      </c>
      <c r="C77" s="82">
        <f>'Рейтинговая таблица организаций'!M79</f>
        <v>100</v>
      </c>
      <c r="D77" s="82">
        <f>'Рейтинговая таблица организаций'!N79</f>
        <v>100</v>
      </c>
      <c r="E77" s="82">
        <f>'Рейтинговая таблица организаций'!H79</f>
        <v>4</v>
      </c>
    </row>
    <row r="78" spans="1:5">
      <c r="A78" s="82">
        <f>'бланки '!D82</f>
        <v>77</v>
      </c>
      <c r="B78" s="82" t="str">
        <f>'бланки '!C82</f>
        <v>Муниципальное автономное образовательное учреждение «Средняя общеобразовательная школа № 80»</v>
      </c>
      <c r="C78" s="82">
        <f>'Рейтинговая таблица организаций'!M80</f>
        <v>100</v>
      </c>
      <c r="D78" s="82">
        <f>'Рейтинговая таблица организаций'!N80</f>
        <v>100</v>
      </c>
      <c r="E78" s="82">
        <f>'Рейтинговая таблица организаций'!H80</f>
        <v>4</v>
      </c>
    </row>
    <row r="79" spans="1:5">
      <c r="A79" s="82">
        <f>'бланки '!D83</f>
        <v>78</v>
      </c>
      <c r="B79" s="82" t="str">
        <f>'бланки '!C83</f>
        <v>Муниципальное бюджетное образовательное учреждение 2Средняя общеобразовательная школа № 83»</v>
      </c>
      <c r="C79" s="82">
        <f>'Рейтинговая таблица организаций'!M81</f>
        <v>100</v>
      </c>
      <c r="D79" s="82">
        <f>'Рейтинговая таблица организаций'!N81</f>
        <v>100</v>
      </c>
      <c r="E79" s="82">
        <f>'Рейтинговая таблица организаций'!H81</f>
        <v>4</v>
      </c>
    </row>
    <row r="80" spans="1:5">
      <c r="A80" s="82">
        <f>'бланки '!D84</f>
        <v>79</v>
      </c>
      <c r="B80" s="82" t="str">
        <f>'бланки '!C84</f>
        <v>Муниципальное бюджетное образовательное учреждение "Средняя общеобразовательная школа №198"</v>
      </c>
      <c r="C80" s="82">
        <f>'Рейтинговая таблица организаций'!M82</f>
        <v>100</v>
      </c>
      <c r="D80" s="82">
        <f>'Рейтинговая таблица организаций'!N82</f>
        <v>100</v>
      </c>
      <c r="E80" s="82">
        <f>'Рейтинговая таблица организаций'!H82</f>
        <v>4</v>
      </c>
    </row>
    <row r="81" spans="1:5">
      <c r="A81" s="82">
        <f>'бланки '!D85</f>
        <v>80</v>
      </c>
      <c r="B81" s="82" t="str">
        <f>'бланки '!C85</f>
        <v>Муниципальное бюджетное образовательное учреждение «Средняя общеобразовательная школа №89»</v>
      </c>
      <c r="C81" s="82">
        <f>'Рейтинговая таблица организаций'!M83</f>
        <v>100</v>
      </c>
      <c r="D81" s="82">
        <f>'Рейтинговая таблица организаций'!N83</f>
        <v>100</v>
      </c>
      <c r="E81" s="82">
        <f>'Рейтинговая таблица организаций'!H83</f>
        <v>4</v>
      </c>
    </row>
    <row r="82" spans="1:5">
      <c r="A82" s="82">
        <f>'бланки '!D86</f>
        <v>81</v>
      </c>
      <c r="B82" s="82" t="str">
        <f>'бланки '!C86</f>
        <v>Муниципальное бюджетное образовательное учреждение «Северская школа-интернат для обучающихся с ограниченными возможностями здоровья»</v>
      </c>
      <c r="C82" s="82">
        <f>'Рейтинговая таблица организаций'!M84</f>
        <v>100</v>
      </c>
      <c r="D82" s="82">
        <f>'Рейтинговая таблица организаций'!N84</f>
        <v>100</v>
      </c>
      <c r="E82" s="82">
        <f>'Рейтинговая таблица организаций'!H84</f>
        <v>4</v>
      </c>
    </row>
    <row r="83" spans="1:5">
      <c r="A83" s="82">
        <f>'бланки '!D87</f>
        <v>82</v>
      </c>
      <c r="B83" s="82" t="str">
        <f>'бланки '!C87</f>
        <v>Муниципальное автономное образовательное учреждение «Северский физико-математический лицей»</v>
      </c>
      <c r="C83" s="82">
        <f>'Рейтинговая таблица организаций'!M85</f>
        <v>100</v>
      </c>
      <c r="D83" s="82">
        <f>'Рейтинговая таблица организаций'!N85</f>
        <v>100</v>
      </c>
      <c r="E83" s="82">
        <f>'Рейтинговая таблица организаций'!H85</f>
        <v>4</v>
      </c>
    </row>
    <row r="84" spans="1:5">
      <c r="A84" s="82">
        <f>'бланки '!D88</f>
        <v>83</v>
      </c>
      <c r="B84" s="82" t="str">
        <f>'бланки '!C88</f>
        <v>Муниципальное бюджетное образовательное учреждение «Средняя общеобразовательная школа №197 им.В.Маркелова»</v>
      </c>
      <c r="C84" s="82">
        <f>'Рейтинговая таблица организаций'!M86</f>
        <v>100</v>
      </c>
      <c r="D84" s="82">
        <f>'Рейтинговая таблица организаций'!N86</f>
        <v>100</v>
      </c>
      <c r="E84" s="82">
        <f>'Рейтинговая таблица организаций'!H86</f>
        <v>4</v>
      </c>
    </row>
    <row r="85" spans="1:5">
      <c r="A85" s="82">
        <f>'бланки '!D89</f>
        <v>84</v>
      </c>
      <c r="B85" s="82" t="str">
        <f>'бланки '!C89</f>
        <v>Муниципальное бюджетное образовательное учреждение «Средняя общеобразовательная школа № 90»</v>
      </c>
      <c r="C85" s="82">
        <f>'Рейтинговая таблица организаций'!M87</f>
        <v>100</v>
      </c>
      <c r="D85" s="82">
        <f>'Рейтинговая таблица организаций'!N87</f>
        <v>100</v>
      </c>
      <c r="E85" s="82">
        <f>'Рейтинговая таблица организаций'!H87</f>
        <v>4</v>
      </c>
    </row>
    <row r="86" spans="1:5">
      <c r="A86" s="82">
        <f>'бланки '!D90</f>
        <v>85</v>
      </c>
      <c r="B86" s="82" t="str">
        <f>'бланки '!C90</f>
        <v>Муниципальное бюджетное образовательное учреждение «Орловская cредняя общеобразовательная школа»</v>
      </c>
      <c r="C86" s="82">
        <f>'Рейтинговая таблица организаций'!M88</f>
        <v>100</v>
      </c>
      <c r="D86" s="82">
        <f>'Рейтинговая таблица организаций'!N88</f>
        <v>100</v>
      </c>
      <c r="E86" s="82">
        <f>'Рейтинговая таблица организаций'!H88</f>
        <v>4</v>
      </c>
    </row>
    <row r="87" spans="1:5">
      <c r="A87" s="82">
        <f>'бланки '!D91</f>
        <v>86</v>
      </c>
      <c r="B87" s="82" t="str">
        <f>'бланки '!C91</f>
        <v>Муниципальное бюджетное образовательное учреждение «Средняя общеобразовательная школа № 84»</v>
      </c>
      <c r="C87" s="82">
        <f>'Рейтинговая таблица организаций'!M89</f>
        <v>100</v>
      </c>
      <c r="D87" s="82">
        <f>'Рейтинговая таблица организаций'!N89</f>
        <v>100</v>
      </c>
      <c r="E87" s="82">
        <f>'Рейтинговая таблица организаций'!H89</f>
        <v>4</v>
      </c>
    </row>
    <row r="88" spans="1:5">
      <c r="A88" s="82">
        <f>'бланки '!D92</f>
        <v>87</v>
      </c>
      <c r="B88" s="82" t="str">
        <f>'бланки '!C92</f>
        <v>Муниципальное бюджетное образовательное учреждение «Средняя общеобразовательная школа № 196»</v>
      </c>
      <c r="C88" s="82">
        <f>'Рейтинговая таблица организаций'!M90</f>
        <v>100</v>
      </c>
      <c r="D88" s="82">
        <f>'Рейтинговая таблица организаций'!N90</f>
        <v>100</v>
      </c>
      <c r="E88" s="82">
        <f>'Рейтинговая таблица организаций'!H90</f>
        <v>4</v>
      </c>
    </row>
    <row r="89" spans="1:5">
      <c r="A89" s="82">
        <f>'бланки '!D93</f>
        <v>88</v>
      </c>
      <c r="B89" s="82" t="str">
        <f>'бланки '!C93</f>
        <v>Муниципальное бюджетное образовательное учреждение «Самусьский лицей им. академика В.В.Пекарского»</v>
      </c>
      <c r="C89" s="82">
        <f>'Рейтинговая таблица организаций'!M91</f>
        <v>100</v>
      </c>
      <c r="D89" s="82">
        <f>'Рейтинговая таблица организаций'!N91</f>
        <v>100</v>
      </c>
      <c r="E89" s="82">
        <f>'Рейтинговая таблица организаций'!H91</f>
        <v>4</v>
      </c>
    </row>
    <row r="90" spans="1:5">
      <c r="A90" s="82">
        <f>'бланки '!D94</f>
        <v>89</v>
      </c>
      <c r="B90" s="82" t="str">
        <f>'бланки '!C94</f>
        <v>Муниципальное автономное образовательное учреждение «Средняя общеобразовательная школа № 76»</v>
      </c>
      <c r="C90" s="82">
        <f>'Рейтинговая таблица организаций'!M92</f>
        <v>100</v>
      </c>
      <c r="D90" s="82">
        <f>'Рейтинговая таблица организаций'!N92</f>
        <v>100</v>
      </c>
      <c r="E90" s="82">
        <f>'Рейтинговая таблица организаций'!H92</f>
        <v>4</v>
      </c>
    </row>
    <row r="91" spans="1:5">
      <c r="A91" s="82">
        <f>'бланки '!D95</f>
        <v>90</v>
      </c>
      <c r="B91" s="82" t="str">
        <f>'бланки '!C95</f>
        <v>Муниципальное автономное общеобразовательное учреждение "Средняя общеобразовательная школа № 1 с. Александровское"</v>
      </c>
      <c r="C91" s="82">
        <f>'Рейтинговая таблица организаций'!M93</f>
        <v>100</v>
      </c>
      <c r="D91" s="82">
        <f>'Рейтинговая таблица организаций'!N93</f>
        <v>100</v>
      </c>
      <c r="E91" s="82">
        <f>'Рейтинговая таблица организаций'!H93</f>
        <v>4</v>
      </c>
    </row>
    <row r="92" spans="1:5">
      <c r="A92" s="82">
        <f>'бланки '!D96</f>
        <v>91</v>
      </c>
      <c r="B92" s="82" t="str">
        <f>'бланки '!C96</f>
        <v>Муниципальное автономное общеобразовательное учреждение "Средняя общеобразовательная школа № 2 с. Александровское"</v>
      </c>
      <c r="C92" s="82">
        <f>'Рейтинговая таблица организаций'!M94</f>
        <v>100</v>
      </c>
      <c r="D92" s="82">
        <f>'Рейтинговая таблица организаций'!N94</f>
        <v>100</v>
      </c>
      <c r="E92" s="82">
        <f>'Рейтинговая таблица организаций'!H94</f>
        <v>4</v>
      </c>
    </row>
    <row r="93" spans="1:5">
      <c r="A93" s="82">
        <f>'бланки '!D97</f>
        <v>92</v>
      </c>
      <c r="B93" s="82" t="str">
        <f>'бланки '!C97</f>
        <v>Муниципальное казённое общеобразовательное учреждение "Средняя общеобразовательная школа с. Новоникольское"</v>
      </c>
      <c r="C93" s="82">
        <f>'Рейтинговая таблица организаций'!M95</f>
        <v>100</v>
      </c>
      <c r="D93" s="82">
        <f>'Рейтинговая таблица организаций'!N95</f>
        <v>100</v>
      </c>
      <c r="E93" s="82">
        <f>'Рейтинговая таблица организаций'!H95</f>
        <v>4</v>
      </c>
    </row>
    <row r="94" spans="1:5">
      <c r="A94" s="82">
        <f>'бланки '!D98</f>
        <v>93</v>
      </c>
      <c r="B94" s="82" t="str">
        <f>'бланки '!C98</f>
        <v>Муниципальное казённое общеобразовательное учреждение "Средняя общеобразовательная школа с. Назино"</v>
      </c>
      <c r="C94" s="82">
        <f>'Рейтинговая таблица организаций'!M96</f>
        <v>100</v>
      </c>
      <c r="D94" s="82">
        <f>'Рейтинговая таблица организаций'!N96</f>
        <v>100</v>
      </c>
      <c r="E94" s="82">
        <f>'Рейтинговая таблица организаций'!H96</f>
        <v>4</v>
      </c>
    </row>
    <row r="95" spans="1:5">
      <c r="A95" s="82">
        <f>'бланки '!D99</f>
        <v>94</v>
      </c>
      <c r="B95" s="82" t="str">
        <f>'бланки '!C99</f>
        <v>Муниципальное казённое общеобразовательное учреждение "Средняя общеобразовательная школа с. Лукашкин Яр"</v>
      </c>
      <c r="C95" s="82">
        <f>'Рейтинговая таблица организаций'!M97</f>
        <v>100</v>
      </c>
      <c r="D95" s="82">
        <f>'Рейтинговая таблица организаций'!N97</f>
        <v>100</v>
      </c>
      <c r="E95" s="82">
        <f>'Рейтинговая таблица организаций'!H97</f>
        <v>4</v>
      </c>
    </row>
    <row r="96" spans="1:5">
      <c r="A96" s="82">
        <f>'бланки '!D100</f>
        <v>95</v>
      </c>
      <c r="B96" s="82" t="str">
        <f>'бланки '!C100</f>
        <v>Муниципальное казённое общеобразовательное учреждение "Основная общеобразовательная школа п. Октябрьский"</v>
      </c>
      <c r="C96" s="82">
        <f>'Рейтинговая таблица организаций'!M98</f>
        <v>100</v>
      </c>
      <c r="D96" s="82">
        <f>'Рейтинговая таблица организаций'!N98</f>
        <v>100</v>
      </c>
      <c r="E96" s="82">
        <f>'Рейтинговая таблица организаций'!H98</f>
        <v>4</v>
      </c>
    </row>
    <row r="97" spans="1:5">
      <c r="A97" s="82">
        <f>'бланки '!D101</f>
        <v>96</v>
      </c>
      <c r="B97" s="82" t="str">
        <f>'бланки '!C101</f>
        <v>Муниципальное бюджетное общеобразовательное учреждение вечерняя (сменная) общеобразовательная школа № 9 г. Асино</v>
      </c>
      <c r="C97" s="82">
        <f>'Рейтинговая таблица организаций'!M99</f>
        <v>100</v>
      </c>
      <c r="D97" s="82">
        <f>'Рейтинговая таблица организаций'!N99</f>
        <v>100</v>
      </c>
      <c r="E97" s="82">
        <f>'Рейтинговая таблица организаций'!H99</f>
        <v>4</v>
      </c>
    </row>
    <row r="98" spans="1:5">
      <c r="A98" s="82">
        <f>'бланки '!D102</f>
        <v>97</v>
      </c>
      <c r="B98" s="82" t="str">
        <f>'бланки '!C102</f>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C98" s="82">
        <f>'Рейтинговая таблица организаций'!M100</f>
        <v>100</v>
      </c>
      <c r="D98" s="82">
        <f>'Рейтинговая таблица организаций'!N100</f>
        <v>100</v>
      </c>
      <c r="E98" s="82">
        <f>'Рейтинговая таблица организаций'!H100</f>
        <v>4</v>
      </c>
    </row>
    <row r="99" spans="1:5">
      <c r="A99" s="82">
        <f>'бланки '!D103</f>
        <v>98</v>
      </c>
      <c r="B99" s="82" t="str">
        <f>'бланки '!C103</f>
        <v>Муниципальное автономное общеобразовательное учреждение - средняя общеобразовательная школа с. Батурино Асиновского района Томской области</v>
      </c>
      <c r="C99" s="82">
        <f>'Рейтинговая таблица организаций'!M101</f>
        <v>100</v>
      </c>
      <c r="D99" s="82">
        <f>'Рейтинговая таблица организаций'!N101</f>
        <v>100</v>
      </c>
      <c r="E99" s="82">
        <f>'Рейтинговая таблица организаций'!H101</f>
        <v>4</v>
      </c>
    </row>
    <row r="100" spans="1:5">
      <c r="A100" s="82">
        <f>'бланки '!D104</f>
        <v>99</v>
      </c>
      <c r="B100" s="82" t="str">
        <f>'бланки '!C104</f>
        <v>Муниципальное автономное общеобразовательное учреждение «Средняя общеобразовательная школа с.Ново-Кусково Асиновского района Томской области»</v>
      </c>
      <c r="C100" s="82">
        <f>'Рейтинговая таблица организаций'!M102</f>
        <v>100</v>
      </c>
      <c r="D100" s="82">
        <f>'Рейтинговая таблица организаций'!N102</f>
        <v>100</v>
      </c>
      <c r="E100" s="82">
        <f>'Рейтинговая таблица организаций'!H102</f>
        <v>4</v>
      </c>
    </row>
    <row r="101" spans="1:5">
      <c r="A101" s="82">
        <f>'бланки '!D105</f>
        <v>100</v>
      </c>
      <c r="B101" s="82" t="str">
        <f>'бланки '!C105</f>
        <v>Муниципальное автономное общеобразовательное учреждение-основная общеобразовательная школа с.Больше-Дорохово Асиновского района Томской области</v>
      </c>
      <c r="C101" s="82">
        <f>'Рейтинговая таблица организаций'!M103</f>
        <v>100</v>
      </c>
      <c r="D101" s="82">
        <f>'Рейтинговая таблица организаций'!N103</f>
        <v>100</v>
      </c>
      <c r="E101" s="82">
        <f>'Рейтинговая таблица организаций'!H103</f>
        <v>4</v>
      </c>
    </row>
    <row r="102" spans="1:5">
      <c r="A102" s="82">
        <f>'бланки '!D106</f>
        <v>101</v>
      </c>
      <c r="B102" s="82" t="str">
        <f>'бланки '!C106</f>
        <v>Муниципальное автономное общеобразовательное учреждение – средняя общеобразовательная школа с. Минаевки Асиновского района Томской области</v>
      </c>
      <c r="C102" s="82">
        <f>'Рейтинговая таблица организаций'!M104</f>
        <v>100</v>
      </c>
      <c r="D102" s="82">
        <f>'Рейтинговая таблица организаций'!N104</f>
        <v>100</v>
      </c>
      <c r="E102" s="82">
        <f>'Рейтинговая таблица организаций'!H104</f>
        <v>4</v>
      </c>
    </row>
    <row r="103" spans="1:5">
      <c r="A103" s="82">
        <f>'бланки '!D107</f>
        <v>102</v>
      </c>
      <c r="B103" s="82" t="str">
        <f>'бланки '!C107</f>
        <v>Муниципальное автономное общеобразовательное учреждение - средняя общеобразовательная школа с. Новиковка Асиновского района Томской области</v>
      </c>
      <c r="C103" s="82">
        <f>'Рейтинговая таблица организаций'!M105</f>
        <v>100</v>
      </c>
      <c r="D103" s="82">
        <f>'Рейтинговая таблица организаций'!N105</f>
        <v>100</v>
      </c>
      <c r="E103" s="82">
        <f>'Рейтинговая таблица организаций'!H105</f>
        <v>4</v>
      </c>
    </row>
    <row r="104" spans="1:5">
      <c r="A104" s="82">
        <f>'бланки '!D108</f>
        <v>103</v>
      </c>
      <c r="B104" s="82" t="str">
        <f>'бланки '!C108</f>
        <v>Муниципальное автономное общеобразовательное учреждение «Общеобразовательная школа № 5 г. Асино»</v>
      </c>
      <c r="C104" s="82">
        <f>'Рейтинговая таблица организаций'!M106</f>
        <v>100</v>
      </c>
      <c r="D104" s="82">
        <f>'Рейтинговая таблица организаций'!N106</f>
        <v>100</v>
      </c>
      <c r="E104" s="82">
        <f>'Рейтинговая таблица организаций'!H106</f>
        <v>4</v>
      </c>
    </row>
    <row r="105" spans="1:5">
      <c r="A105" s="82">
        <f>'бланки '!D109</f>
        <v>104</v>
      </c>
      <c r="B105" s="82" t="str">
        <f>'бланки '!C109</f>
        <v>Муниципальное автономное общеобразовательное учреждение - средняя общеобразовательная школа с. Новониколавки Асиновского района Томской области</v>
      </c>
      <c r="C105" s="82">
        <f>'Рейтинговая таблица организаций'!M107</f>
        <v>100</v>
      </c>
      <c r="D105" s="82">
        <f>'Рейтинговая таблица организаций'!N107</f>
        <v>100</v>
      </c>
      <c r="E105" s="82">
        <f>'Рейтинговая таблица организаций'!H107</f>
        <v>4</v>
      </c>
    </row>
    <row r="106" spans="1:5">
      <c r="A106" s="82">
        <f>'бланки '!D110</f>
        <v>105</v>
      </c>
      <c r="B106" s="82" t="str">
        <f>'бланки '!C110</f>
        <v>Муниципальное автономное общеобразовательное учреждение средняя общеобразовательная школа № 1 г. Асино</v>
      </c>
      <c r="C106" s="82">
        <f>'Рейтинговая таблица организаций'!M108</f>
        <v>100</v>
      </c>
      <c r="D106" s="82">
        <f>'Рейтинговая таблица организаций'!N108</f>
        <v>100</v>
      </c>
      <c r="E106" s="82">
        <f>'Рейтинговая таблица организаций'!H108</f>
        <v>4</v>
      </c>
    </row>
    <row r="107" spans="1:5">
      <c r="A107" s="82">
        <f>'бланки '!D111</f>
        <v>106</v>
      </c>
      <c r="B107" s="82" t="str">
        <f>'бланки '!C111</f>
        <v>Муниципальное автономное общеобразовательное учреждение гимназия № 2 г. Асино</v>
      </c>
      <c r="C107" s="82">
        <f>'Рейтинговая таблица организаций'!M109</f>
        <v>100</v>
      </c>
      <c r="D107" s="82">
        <f>'Рейтинговая таблица организаций'!N109</f>
        <v>100</v>
      </c>
      <c r="E107" s="82">
        <f>'Рейтинговая таблица организаций'!H109</f>
        <v>4</v>
      </c>
    </row>
    <row r="108" spans="1:5">
      <c r="A108" s="82">
        <f>'бланки '!D112</f>
        <v>107</v>
      </c>
      <c r="B108" s="82" t="str">
        <f>'бланки '!C112</f>
        <v>Муниципальное автономное общеобразовательное учреждение - средняя общеобразовательная школа с. Ягодного Асиновского района Томской области</v>
      </c>
      <c r="C108" s="82">
        <f>'Рейтинговая таблица организаций'!M110</f>
        <v>100</v>
      </c>
      <c r="D108" s="82">
        <f>'Рейтинговая таблица организаций'!N110</f>
        <v>100</v>
      </c>
      <c r="E108" s="82">
        <f>'Рейтинговая таблица организаций'!H110</f>
        <v>4</v>
      </c>
    </row>
    <row r="109" spans="1:5">
      <c r="A109" s="82">
        <f>'бланки '!D113</f>
        <v>108</v>
      </c>
      <c r="B109" s="82" t="str">
        <f>'бланки '!C113</f>
        <v>Муниципальное автономное общеобразовательное учреждение средняя общеобразовательная школа № 4 г. Асино</v>
      </c>
      <c r="C109" s="82">
        <f>'Рейтинговая таблица организаций'!M111</f>
        <v>100</v>
      </c>
      <c r="D109" s="82">
        <f>'Рейтинговая таблица организаций'!N111</f>
        <v>100</v>
      </c>
      <c r="E109" s="82">
        <f>'Рейтинговая таблица организаций'!H111</f>
        <v>4</v>
      </c>
    </row>
    <row r="110" spans="1:5">
      <c r="A110" s="82">
        <f>'бланки '!D114</f>
        <v>109</v>
      </c>
      <c r="B110" s="82" t="str">
        <f>'бланки '!C114</f>
        <v>Муниципальное казённое общеобразовательное учреждение "Вавиловская средняя общеобразовательная школа"</v>
      </c>
      <c r="C110" s="82">
        <f>'Рейтинговая таблица организаций'!M112</f>
        <v>100</v>
      </c>
      <c r="D110" s="82">
        <f>'Рейтинговая таблица организаций'!N112</f>
        <v>100</v>
      </c>
      <c r="E110" s="82">
        <f>'Рейтинговая таблица организаций'!H112</f>
        <v>4</v>
      </c>
    </row>
    <row r="111" spans="1:5">
      <c r="A111" s="82">
        <f>'бланки '!D115</f>
        <v>110</v>
      </c>
      <c r="B111" s="82" t="str">
        <f>'бланки '!C115</f>
        <v>Муниципальное бюджетное общеобразовательное учреждение "Парбигская средняя общеобразовательная школа имени Михаила Тимофеевича Калашникова"</v>
      </c>
      <c r="C111" s="82">
        <f>'Рейтинговая таблица организаций'!M113</f>
        <v>100</v>
      </c>
      <c r="D111" s="82">
        <f>'Рейтинговая таблица организаций'!N113</f>
        <v>100</v>
      </c>
      <c r="E111" s="82">
        <f>'Рейтинговая таблица организаций'!H113</f>
        <v>4</v>
      </c>
    </row>
    <row r="112" spans="1:5">
      <c r="A112" s="82">
        <f>'бланки '!D116</f>
        <v>111</v>
      </c>
      <c r="B112" s="82" t="str">
        <f>'бланки '!C116</f>
        <v>Муниципальное казённое общеобразовательное учреждение "Плотниковская средняя общеобразовательная школа"</v>
      </c>
      <c r="C112" s="82">
        <f>'Рейтинговая таблица организаций'!M114</f>
        <v>100</v>
      </c>
      <c r="D112" s="82">
        <f>'Рейтинговая таблица организаций'!N114</f>
        <v>100</v>
      </c>
      <c r="E112" s="82">
        <f>'Рейтинговая таблица организаций'!H114</f>
        <v>4</v>
      </c>
    </row>
    <row r="113" spans="1:5">
      <c r="A113" s="82">
        <f>'бланки '!D117</f>
        <v>112</v>
      </c>
      <c r="B113" s="82" t="str">
        <f>'бланки '!C117</f>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C113" s="82">
        <f>'Рейтинговая таблица организаций'!M115</f>
        <v>100</v>
      </c>
      <c r="D113" s="82">
        <f>'Рейтинговая таблица организаций'!N115</f>
        <v>100</v>
      </c>
      <c r="E113" s="82">
        <f>'Рейтинговая таблица организаций'!H115</f>
        <v>4</v>
      </c>
    </row>
    <row r="114" spans="1:5">
      <c r="A114" s="82">
        <f>'бланки '!D118</f>
        <v>113</v>
      </c>
      <c r="B114" s="82" t="str">
        <f>'бланки '!C118</f>
        <v>Муниципальное бюджетное общеобразовательное учреждение "Бакчарская средняя общеобразовательная школа"</v>
      </c>
      <c r="C114" s="82">
        <f>'Рейтинговая таблица организаций'!M116</f>
        <v>100</v>
      </c>
      <c r="D114" s="82">
        <f>'Рейтинговая таблица организаций'!N116</f>
        <v>100</v>
      </c>
      <c r="E114" s="82">
        <f>'Рейтинговая таблица организаций'!H116</f>
        <v>4</v>
      </c>
    </row>
    <row r="115" spans="1:5">
      <c r="A115" s="82">
        <f>'бланки '!D119</f>
        <v>114</v>
      </c>
      <c r="B115" s="82" t="str">
        <f>'бланки '!C119</f>
        <v>Муниципальное казённое общеобразовательное учреждение "Поротниковская средняя общеобразовательная школа"</v>
      </c>
      <c r="C115" s="82">
        <f>'Рейтинговая таблица организаций'!M117</f>
        <v>100</v>
      </c>
      <c r="D115" s="82">
        <f>'Рейтинговая таблица организаций'!N117</f>
        <v>100</v>
      </c>
      <c r="E115" s="82">
        <f>'Рейтинговая таблица организаций'!H117</f>
        <v>4</v>
      </c>
    </row>
    <row r="116" spans="1:5">
      <c r="A116" s="82">
        <f>'бланки '!D120</f>
        <v>115</v>
      </c>
      <c r="B116" s="82" t="str">
        <f>'бланки '!C120</f>
        <v>Муниципальное казённое общеобразовательное учреждение "Большегалкинская средняя общеобразовательная школа"</v>
      </c>
      <c r="C116" s="82">
        <f>'Рейтинговая таблица организаций'!M118</f>
        <v>100</v>
      </c>
      <c r="D116" s="82">
        <f>'Рейтинговая таблица организаций'!N118</f>
        <v>100</v>
      </c>
      <c r="E116" s="82">
        <f>'Рейтинговая таблица организаций'!H118</f>
        <v>4</v>
      </c>
    </row>
    <row r="117" spans="1:5">
      <c r="A117" s="82">
        <f>'бланки '!D121</f>
        <v>116</v>
      </c>
      <c r="B117" s="82" t="str">
        <f>'бланки '!C121</f>
        <v>Муниципальное казённое общеобразовательное учреждение "Высокоярская средняя общеобразовательная школа"</v>
      </c>
      <c r="C117" s="82">
        <f>'Рейтинговая таблица организаций'!M119</f>
        <v>100</v>
      </c>
      <c r="D117" s="82">
        <f>'Рейтинговая таблица организаций'!N119</f>
        <v>100</v>
      </c>
      <c r="E117" s="82">
        <f>'Рейтинговая таблица организаций'!H119</f>
        <v>4</v>
      </c>
    </row>
    <row r="118" spans="1:5">
      <c r="A118" s="82">
        <f>'бланки '!D122</f>
        <v>117</v>
      </c>
      <c r="B118" s="82" t="str">
        <f>'бланки '!C122</f>
        <v>Муниципальное бюджетное общеобразовательное учреждение "Клюквинская средняя общеобразовательная школа - интернат"</v>
      </c>
      <c r="C118" s="82">
        <f>'Рейтинговая таблица организаций'!M120</f>
        <v>100</v>
      </c>
      <c r="D118" s="82">
        <f>'Рейтинговая таблица организаций'!N120</f>
        <v>100</v>
      </c>
      <c r="E118" s="82">
        <f>'Рейтинговая таблица организаций'!H120</f>
        <v>4</v>
      </c>
    </row>
    <row r="119" spans="1:5">
      <c r="A119" s="82">
        <f>'бланки '!D123</f>
        <v>118</v>
      </c>
      <c r="B119" s="82" t="str">
        <f>'бланки '!C123</f>
        <v>Муниципальное бюджетное общеобразовательное учреждение "Белоярская средняя общеобразовательная школа №1" Верхнекетского района Томской области</v>
      </c>
      <c r="C119" s="82">
        <f>'Рейтинговая таблица организаций'!M121</f>
        <v>100</v>
      </c>
      <c r="D119" s="82">
        <f>'Рейтинговая таблица организаций'!N121</f>
        <v>100</v>
      </c>
      <c r="E119" s="82">
        <f>'Рейтинговая таблица организаций'!H121</f>
        <v>4</v>
      </c>
    </row>
    <row r="120" spans="1:5">
      <c r="A120" s="82">
        <f>'бланки '!D124</f>
        <v>119</v>
      </c>
      <c r="B120" s="82" t="str">
        <f>'бланки '!C124</f>
        <v>Муниципальное бюджетное общеобразовательное учреждение "Степановская средняя общеобразовательная школа" Верхнекетского района Томской области</v>
      </c>
      <c r="C120" s="82">
        <f>'Рейтинговая таблица организаций'!M122</f>
        <v>100</v>
      </c>
      <c r="D120" s="82">
        <f>'Рейтинговая таблица организаций'!N122</f>
        <v>100</v>
      </c>
      <c r="E120" s="82">
        <f>'Рейтинговая таблица организаций'!H122</f>
        <v>4</v>
      </c>
    </row>
    <row r="121" spans="1:5">
      <c r="A121" s="82">
        <f>'бланки '!D125</f>
        <v>120</v>
      </c>
      <c r="B121" s="82" t="str">
        <f>'бланки '!C125</f>
        <v>Муниципальное бюджетное общеобразовательное учреждение "Сайгинская средняя общеобразовательная школа" Верхнекетского района Томской области</v>
      </c>
      <c r="C121" s="82">
        <f>'Рейтинговая таблица организаций'!M123</f>
        <v>100</v>
      </c>
      <c r="D121" s="82">
        <f>'Рейтинговая таблица организаций'!N123</f>
        <v>100</v>
      </c>
      <c r="E121" s="82">
        <f>'Рейтинговая таблица организаций'!H123</f>
        <v>4</v>
      </c>
    </row>
    <row r="122" spans="1:5">
      <c r="A122" s="82">
        <f>'бланки '!D126</f>
        <v>121</v>
      </c>
      <c r="B122" s="82" t="str">
        <f>'бланки '!C126</f>
        <v>Муниципальное бюджетное общеобразовательное учреждение "Катайгинская средняя общеобразовательная школа" Верхнекетского района Томской области</v>
      </c>
      <c r="C122" s="82">
        <f>'Рейтинговая таблица организаций'!M124</f>
        <v>100</v>
      </c>
      <c r="D122" s="82">
        <f>'Рейтинговая таблица организаций'!N124</f>
        <v>100</v>
      </c>
      <c r="E122" s="82">
        <f>'Рейтинговая таблица организаций'!H124</f>
        <v>4</v>
      </c>
    </row>
    <row r="123" spans="1:5">
      <c r="A123" s="82">
        <f>'бланки '!D127</f>
        <v>122</v>
      </c>
      <c r="B123" s="82" t="str">
        <f>'бланки '!C127</f>
        <v>Муниципальное автономное общеобразовательное учреждение "Белоярская средняя общеобразовательная школа №2"</v>
      </c>
      <c r="C123" s="82">
        <f>'Рейтинговая таблица организаций'!M125</f>
        <v>100</v>
      </c>
      <c r="D123" s="82">
        <f>'Рейтинговая таблица организаций'!N125</f>
        <v>100</v>
      </c>
      <c r="E123" s="82">
        <f>'Рейтинговая таблица организаций'!H125</f>
        <v>4</v>
      </c>
    </row>
    <row r="124" spans="1:5">
      <c r="A124" s="82">
        <f>'бланки '!D128</f>
        <v>123</v>
      </c>
      <c r="B124" s="82" t="str">
        <f>'бланки '!C128</f>
        <v>Муниципальное общеобразовательное учреждение «Высоковская средняя общеобразовательная школа» Зырянского района</v>
      </c>
      <c r="C124" s="82">
        <f>'Рейтинговая таблица организаций'!M126</f>
        <v>100</v>
      </c>
      <c r="D124" s="82">
        <f>'Рейтинговая таблица организаций'!N126</f>
        <v>100</v>
      </c>
      <c r="E124" s="82">
        <f>'Рейтинговая таблица организаций'!H126</f>
        <v>4</v>
      </c>
    </row>
    <row r="125" spans="1:5">
      <c r="A125" s="82">
        <f>'бланки '!D129</f>
        <v>124</v>
      </c>
      <c r="B125" s="82" t="str">
        <f>'бланки '!C129</f>
        <v>Муниципальное бюджетное общеобразовательное учреждение «Зырянская средняя общеобразовательная школа» Зырянского района</v>
      </c>
      <c r="C125" s="82">
        <f>'Рейтинговая таблица организаций'!M127</f>
        <v>100</v>
      </c>
      <c r="D125" s="82">
        <f>'Рейтинговая таблица организаций'!N127</f>
        <v>100</v>
      </c>
      <c r="E125" s="82">
        <f>'Рейтинговая таблица организаций'!H127</f>
        <v>4</v>
      </c>
    </row>
    <row r="126" spans="1:5">
      <c r="A126" s="82">
        <f>'бланки '!D130</f>
        <v>125</v>
      </c>
      <c r="B126" s="82" t="str">
        <f>'бланки '!C130</f>
        <v>Муниципальное бюджетное общеобразовательное учреждение «Берлинская основная общеобразовательная школа» Зырянского района</v>
      </c>
      <c r="C126" s="82">
        <f>'Рейтинговая таблица организаций'!M128</f>
        <v>100</v>
      </c>
      <c r="D126" s="82">
        <f>'Рейтинговая таблица организаций'!N128</f>
        <v>100</v>
      </c>
      <c r="E126" s="82">
        <f>'Рейтинговая таблица организаций'!H128</f>
        <v>4</v>
      </c>
    </row>
    <row r="127" spans="1:5">
      <c r="A127" s="82">
        <f>'бланки '!D131</f>
        <v>126</v>
      </c>
      <c r="B127" s="82" t="str">
        <f>'бланки '!C131</f>
        <v>Муниципальное бюджетное общеобразовательное учреждение «Семёновская основная общеобразовательная школа» Зырянского района</v>
      </c>
      <c r="C127" s="82">
        <f>'Рейтинговая таблица организаций'!M129</f>
        <v>100</v>
      </c>
      <c r="D127" s="82">
        <f>'Рейтинговая таблица организаций'!N129</f>
        <v>100</v>
      </c>
      <c r="E127" s="82">
        <f>'Рейтинговая таблица организаций'!H129</f>
        <v>4</v>
      </c>
    </row>
    <row r="128" spans="1:5">
      <c r="A128" s="82">
        <f>'бланки '!D132</f>
        <v>127</v>
      </c>
      <c r="B128" s="82" t="str">
        <f>'бланки '!C132</f>
        <v>Муниципальное бюджетное общеобразовательное учреждение «Дубровская основная общеобразовательная школа» Зырянского района</v>
      </c>
      <c r="C128" s="82">
        <f>'Рейтинговая таблица организаций'!M130</f>
        <v>100</v>
      </c>
      <c r="D128" s="82">
        <f>'Рейтинговая таблица организаций'!N130</f>
        <v>100</v>
      </c>
      <c r="E128" s="82">
        <f>'Рейтинговая таблица организаций'!H130</f>
        <v>4</v>
      </c>
    </row>
    <row r="129" spans="1:5">
      <c r="A129" s="82">
        <f>'бланки '!D133</f>
        <v>128</v>
      </c>
      <c r="B129" s="82" t="str">
        <f>'бланки '!C133</f>
        <v>Муниципальное общеобразовательное учреждение «Чердатская средняя общеобразовательная школа» Зырянского района</v>
      </c>
      <c r="C129" s="82">
        <f>'Рейтинговая таблица организаций'!M131</f>
        <v>100</v>
      </c>
      <c r="D129" s="82">
        <f>'Рейтинговая таблица организаций'!N131</f>
        <v>100</v>
      </c>
      <c r="E129" s="82">
        <f>'Рейтинговая таблица организаций'!H131</f>
        <v>4</v>
      </c>
    </row>
    <row r="130" spans="1:5">
      <c r="A130" s="82">
        <f>'бланки '!D134</f>
        <v>129</v>
      </c>
      <c r="B130" s="82" t="str">
        <f>'бланки '!C134</f>
        <v>Муниципальное казённое общеобразовательное учреждение «Староюгинская основная общеобразовательная школа»</v>
      </c>
      <c r="C130" s="82">
        <f>'Рейтинговая таблица организаций'!M132</f>
        <v>100</v>
      </c>
      <c r="D130" s="82">
        <f>'Рейтинговая таблица организаций'!N132</f>
        <v>100</v>
      </c>
      <c r="E130" s="82">
        <f>'Рейтинговая таблица организаций'!H132</f>
        <v>4</v>
      </c>
    </row>
    <row r="131" spans="1:5">
      <c r="A131" s="82">
        <f>'бланки '!D135</f>
        <v>130</v>
      </c>
      <c r="B131" s="82" t="str">
        <f>'бланки '!C135</f>
        <v>Муниципальное казённое общеобразовательное учреждение "Вертикосская средняя общеобразовательная школа"</v>
      </c>
      <c r="C131" s="82">
        <f>'Рейтинговая таблица организаций'!M133</f>
        <v>100</v>
      </c>
      <c r="D131" s="82">
        <f>'Рейтинговая таблица организаций'!N133</f>
        <v>100</v>
      </c>
      <c r="E131" s="82">
        <f>'Рейтинговая таблица организаций'!H133</f>
        <v>4</v>
      </c>
    </row>
    <row r="132" spans="1:5">
      <c r="A132" s="82">
        <f>'бланки '!D136</f>
        <v>131</v>
      </c>
      <c r="B132" s="82" t="str">
        <f>'бланки '!C136</f>
        <v>Муниципальное бюджетное общеобразовательное учреждение «Каргасокская средняя общеобразовательная школа №2»</v>
      </c>
      <c r="C132" s="82">
        <f>'Рейтинговая таблица организаций'!M134</f>
        <v>100</v>
      </c>
      <c r="D132" s="82">
        <f>'Рейтинговая таблица организаций'!N134</f>
        <v>100</v>
      </c>
      <c r="E132" s="82">
        <f>'Рейтинговая таблица организаций'!H134</f>
        <v>4</v>
      </c>
    </row>
    <row r="133" spans="1:5">
      <c r="A133" s="82">
        <f>'бланки '!D137</f>
        <v>132</v>
      </c>
      <c r="B133" s="82" t="str">
        <f>'бланки '!C137</f>
        <v>Муниципальное казённое общеобразовательное учреждение «Тымская основная общеобразовательная школа»</v>
      </c>
      <c r="C133" s="82">
        <f>'Рейтинговая таблица организаций'!M135</f>
        <v>100</v>
      </c>
      <c r="D133" s="82">
        <f>'Рейтинговая таблица организаций'!N135</f>
        <v>100</v>
      </c>
      <c r="E133" s="82">
        <f>'Рейтинговая таблица организаций'!H135</f>
        <v>4</v>
      </c>
    </row>
    <row r="134" spans="1:5">
      <c r="A134" s="82">
        <f>'бланки '!D138</f>
        <v>133</v>
      </c>
      <c r="B134" s="82" t="str">
        <f>'бланки '!C138</f>
        <v>Муниципальное казённое общеобразовательное учреждение «Усть-Тымская основная общеобразовательная школа»</v>
      </c>
      <c r="C134" s="82">
        <f>'Рейтинговая таблица организаций'!M136</f>
        <v>100</v>
      </c>
      <c r="D134" s="82">
        <f>'Рейтинговая таблица организаций'!N136</f>
        <v>100</v>
      </c>
      <c r="E134" s="82">
        <f>'Рейтинговая таблица организаций'!H136</f>
        <v>4</v>
      </c>
    </row>
    <row r="135" spans="1:5">
      <c r="A135" s="82">
        <f>'бланки '!D139</f>
        <v>134</v>
      </c>
      <c r="B135" s="82" t="str">
        <f>'бланки '!C139</f>
        <v>Муниципальное бюджетное общеобразовательное учреждение Каргасокская средняя общеобразовательная школа-интернат №1</v>
      </c>
      <c r="C135" s="82">
        <f>'Рейтинговая таблица организаций'!M137</f>
        <v>100</v>
      </c>
      <c r="D135" s="82">
        <f>'Рейтинговая таблица организаций'!N137</f>
        <v>100</v>
      </c>
      <c r="E135" s="82">
        <f>'Рейтинговая таблица организаций'!H137</f>
        <v>4</v>
      </c>
    </row>
    <row r="136" spans="1:5">
      <c r="A136" s="82">
        <f>'бланки '!D140</f>
        <v>135</v>
      </c>
      <c r="B136" s="82" t="str">
        <f>'бланки '!C140</f>
        <v>Муниципальное казённое общеобразовательное учреждение «Павловская основная общеобразовательная школа»</v>
      </c>
      <c r="C136" s="82">
        <f>'Рейтинговая таблица организаций'!M138</f>
        <v>100</v>
      </c>
      <c r="D136" s="82">
        <f>'Рейтинговая таблица организаций'!N138</f>
        <v>100</v>
      </c>
      <c r="E136" s="82">
        <f>'Рейтинговая таблица организаций'!H138</f>
        <v>4</v>
      </c>
    </row>
    <row r="137" spans="1:5">
      <c r="A137" s="82">
        <f>'бланки '!D141</f>
        <v>136</v>
      </c>
      <c r="B137" s="82" t="str">
        <f>'бланки '!C141</f>
        <v>Муниципальное казённое общеобразовательное учреждение "Средневасюганская средняя общеобразовательная школа"</v>
      </c>
      <c r="C137" s="82">
        <f>'Рейтинговая таблица организаций'!M139</f>
        <v>100</v>
      </c>
      <c r="D137" s="82">
        <f>'Рейтинговая таблица организаций'!N139</f>
        <v>100</v>
      </c>
      <c r="E137" s="82">
        <f>'Рейтинговая таблица организаций'!H139</f>
        <v>4</v>
      </c>
    </row>
    <row r="138" spans="1:5">
      <c r="A138" s="82">
        <f>'бланки '!D142</f>
        <v>137</v>
      </c>
      <c r="B138" s="82" t="str">
        <f>'бланки '!C142</f>
        <v>Муниципальное казённое общеобразовательное учреждение «Среднетымская средняя общеобразовательная школа»</v>
      </c>
      <c r="C138" s="82">
        <f>'Рейтинговая таблица организаций'!M140</f>
        <v>100</v>
      </c>
      <c r="D138" s="82">
        <f>'Рейтинговая таблица организаций'!N140</f>
        <v>100</v>
      </c>
      <c r="E138" s="82">
        <f>'Рейтинговая таблица организаций'!H140</f>
        <v>4</v>
      </c>
    </row>
    <row r="139" spans="1:5">
      <c r="A139" s="82">
        <f>'бланки '!D143</f>
        <v>138</v>
      </c>
      <c r="B139" s="82" t="str">
        <f>'бланки '!C143</f>
        <v>Муниципальное казённое общеобразовательное учреждение «Мыльджинская основная общеобразовательная школа имени Владимира Николаевича Ляшенко»</v>
      </c>
      <c r="C139" s="82">
        <f>'Рейтинговая таблица организаций'!M141</f>
        <v>100</v>
      </c>
      <c r="D139" s="82">
        <f>'Рейтинговая таблица организаций'!N141</f>
        <v>100</v>
      </c>
      <c r="E139" s="82">
        <f>'Рейтинговая таблица организаций'!H141</f>
        <v>4</v>
      </c>
    </row>
    <row r="140" spans="1:5">
      <c r="A140" s="82">
        <f>'бланки '!D144</f>
        <v>139</v>
      </c>
      <c r="B140" s="82" t="str">
        <f>'бланки '!C144</f>
        <v>Муниципальное казённое общеобразовательное учреждение «Напасская основная общеобразовательная школа»</v>
      </c>
      <c r="C140" s="82">
        <f>'Рейтинговая таблица организаций'!M142</f>
        <v>100</v>
      </c>
      <c r="D140" s="82">
        <f>'Рейтинговая таблица организаций'!N142</f>
        <v>100</v>
      </c>
      <c r="E140" s="82">
        <f>'Рейтинговая таблица организаций'!H142</f>
        <v>4</v>
      </c>
    </row>
    <row r="141" spans="1:5">
      <c r="A141" s="82">
        <f>'бланки '!D145</f>
        <v>140</v>
      </c>
      <c r="B141" s="82" t="str">
        <f>'бланки '!C145</f>
        <v>Муниципальное казённое общеобразовательное учреждение «Новоюгинская средняя общеобразовательная школа»</v>
      </c>
      <c r="C141" s="82">
        <f>'Рейтинговая таблица организаций'!M143</f>
        <v>100</v>
      </c>
      <c r="D141" s="82">
        <f>'Рейтинговая таблица организаций'!N143</f>
        <v>100</v>
      </c>
      <c r="E141" s="82">
        <f>'Рейтинговая таблица организаций'!H143</f>
        <v>4</v>
      </c>
    </row>
    <row r="142" spans="1:5">
      <c r="A142" s="82">
        <f>'бланки '!D146</f>
        <v>141</v>
      </c>
      <c r="B142" s="82" t="str">
        <f>'бланки '!C146</f>
        <v>Муниципальное бюджетное общеобразовательное учреждение "Нововасюганская средняя общеобразовательная школа"</v>
      </c>
      <c r="C142" s="82">
        <f>'Рейтинговая таблица организаций'!M144</f>
        <v>100</v>
      </c>
      <c r="D142" s="82">
        <f>'Рейтинговая таблица организаций'!N144</f>
        <v>100</v>
      </c>
      <c r="E142" s="82">
        <f>'Рейтинговая таблица организаций'!H144</f>
        <v>4</v>
      </c>
    </row>
    <row r="143" spans="1:5">
      <c r="A143" s="82">
        <f>'бланки '!D147</f>
        <v>142</v>
      </c>
      <c r="B143" s="82" t="str">
        <f>'бланки '!C147</f>
        <v>Муниципальное казённое общеобразовательное учреждение «Киндальская начальная общеобразовательная школа</v>
      </c>
      <c r="C143" s="82">
        <f>'Рейтинговая таблица организаций'!M145</f>
        <v>100</v>
      </c>
      <c r="D143" s="82">
        <f>'Рейтинговая таблица организаций'!N145</f>
        <v>100</v>
      </c>
      <c r="E143" s="82">
        <f>'Рейтинговая таблица организаций'!H145</f>
        <v>4</v>
      </c>
    </row>
    <row r="144" spans="1:5">
      <c r="A144" s="82">
        <f>'бланки '!D148</f>
        <v>143</v>
      </c>
      <c r="B144" s="82" t="str">
        <f>'бланки '!C148</f>
        <v>Муниципальное казённое общеобразовательное учреждение «Сосновская основная общеобразовательная школа»</v>
      </c>
      <c r="C144" s="82">
        <f>'Рейтинговая таблица организаций'!M146</f>
        <v>100</v>
      </c>
      <c r="D144" s="82">
        <f>'Рейтинговая таблица организаций'!N146</f>
        <v>100</v>
      </c>
      <c r="E144" s="82">
        <f>'Рейтинговая таблица организаций'!H146</f>
        <v>4</v>
      </c>
    </row>
    <row r="145" spans="1:5">
      <c r="A145" s="82">
        <f>'бланки '!D149</f>
        <v>144</v>
      </c>
      <c r="B145" s="82" t="str">
        <f>'бланки '!C149</f>
        <v>Муниципальное казённое общеобразовательное учреждение «Киевская основная общеобразовательная школа»</v>
      </c>
      <c r="C145" s="82">
        <f>'Рейтинговая таблица организаций'!M147</f>
        <v>100</v>
      </c>
      <c r="D145" s="82">
        <f>'Рейтинговая таблица организаций'!N147</f>
        <v>100</v>
      </c>
      <c r="E145" s="82">
        <f>'Рейтинговая таблица организаций'!H147</f>
        <v>4</v>
      </c>
    </row>
    <row r="146" spans="1:5">
      <c r="A146" s="82">
        <f>'бланки '!D150</f>
        <v>145</v>
      </c>
      <c r="B146" s="82" t="str">
        <f>'бланки '!C150</f>
        <v>Филиал Муниципального казённого общеобразовательного учреждения «Киевская основная общеобразовательная школа» в пос. Нёготка</v>
      </c>
      <c r="C146" s="82">
        <f>'Рейтинговая таблица организаций'!M148</f>
        <v>100</v>
      </c>
      <c r="D146" s="82">
        <f>'Рейтинговая таблица организаций'!N148</f>
        <v>100</v>
      </c>
      <c r="E146" s="82">
        <f>'Рейтинговая таблица организаций'!H148</f>
        <v>4</v>
      </c>
    </row>
    <row r="147" spans="1:5">
      <c r="A147" s="82">
        <f>'бланки '!D151</f>
        <v>146</v>
      </c>
      <c r="B147" s="82" t="str">
        <f>'бланки '!C151</f>
        <v>Филиал Муниципального казённого общеобразовательного учреждения «Новоюгинская средняя общеобразовательная школа» в пос.Старая Берёзовка</v>
      </c>
      <c r="C147" s="82">
        <f>'Рейтинговая таблица организаций'!M149</f>
        <v>100</v>
      </c>
      <c r="D147" s="82">
        <f>'Рейтинговая таблица организаций'!N149</f>
        <v>100</v>
      </c>
      <c r="E147" s="82">
        <f>'Рейтинговая таблица организаций'!H149</f>
        <v>4</v>
      </c>
    </row>
    <row r="148" spans="1:5">
      <c r="A148" s="82">
        <f>'бланки '!D152</f>
        <v>147</v>
      </c>
      <c r="B148" s="82" t="str">
        <f>'бланки '!C152</f>
        <v>Муниципальное казённое общеобразовательное учреждение "Малиновская основная общеобразовательная школа"</v>
      </c>
      <c r="C148" s="82">
        <f>'Рейтинговая таблица организаций'!M150</f>
        <v>100</v>
      </c>
      <c r="D148" s="82">
        <f>'Рейтинговая таблица организаций'!N150</f>
        <v>100</v>
      </c>
      <c r="E148" s="82">
        <f>'Рейтинговая таблица организаций'!H150</f>
        <v>4</v>
      </c>
    </row>
    <row r="149" spans="1:5">
      <c r="A149" s="82">
        <f>'бланки '!D153</f>
        <v>148</v>
      </c>
      <c r="B149" s="82" t="str">
        <f>'бланки '!C153</f>
        <v>Муниципальное казённое общеобразовательное учреждение "Елгайская основная общеобразовательная школа"</v>
      </c>
      <c r="C149" s="82">
        <f>'Рейтинговая таблица организаций'!M151</f>
        <v>100</v>
      </c>
      <c r="D149" s="82">
        <f>'Рейтинговая таблица организаций'!N151</f>
        <v>100</v>
      </c>
      <c r="E149" s="82">
        <f>'Рейтинговая таблица организаций'!H151</f>
        <v>4</v>
      </c>
    </row>
    <row r="150" spans="1:5">
      <c r="A150" s="82">
        <f>'бланки '!D154</f>
        <v>149</v>
      </c>
      <c r="B150" s="82" t="str">
        <f>'бланки '!C154</f>
        <v>Муниципальное казённое общеобразовательное учреждение "Вороновская средняя общеобразовательная школа"</v>
      </c>
      <c r="C150" s="82">
        <f>'Рейтинговая таблица организаций'!M152</f>
        <v>100</v>
      </c>
      <c r="D150" s="82">
        <f>'Рейтинговая таблица организаций'!N152</f>
        <v>100</v>
      </c>
      <c r="E150" s="82">
        <f>'Рейтинговая таблица организаций'!H152</f>
        <v>4</v>
      </c>
    </row>
    <row r="151" spans="1:5">
      <c r="A151" s="82">
        <f>'бланки '!D155</f>
        <v>150</v>
      </c>
      <c r="B151" s="82" t="str">
        <f>'бланки '!C155</f>
        <v>Муниципальное казённое общеобразовательное учреждение "Песочнодубровская средняя общеобразовательная школа"</v>
      </c>
      <c r="C151" s="82">
        <f>'Рейтинговая таблица организаций'!M153</f>
        <v>100</v>
      </c>
      <c r="D151" s="82">
        <f>'Рейтинговая таблица организаций'!N153</f>
        <v>100</v>
      </c>
      <c r="E151" s="82">
        <f>'Рейтинговая таблица организаций'!H153</f>
        <v>4</v>
      </c>
    </row>
    <row r="152" spans="1:5">
      <c r="A152" s="82">
        <f>'бланки '!D156</f>
        <v>151</v>
      </c>
      <c r="B152" s="82" t="str">
        <f>'бланки '!C156</f>
        <v>Муниципальное казённое общеобразовательное учреждение "Новосергеевская основная общеобразовательная школа"</v>
      </c>
      <c r="C152" s="82">
        <f>'Рейтинговая таблица организаций'!M154</f>
        <v>100</v>
      </c>
      <c r="D152" s="82">
        <f>'Рейтинговая таблица организаций'!N154</f>
        <v>100</v>
      </c>
      <c r="E152" s="82">
        <f>'Рейтинговая таблица организаций'!H154</f>
        <v>4</v>
      </c>
    </row>
    <row r="153" spans="1:5">
      <c r="A153" s="82">
        <f>'бланки '!D157</f>
        <v>152</v>
      </c>
      <c r="B153" s="82" t="str">
        <f>'бланки '!C157</f>
        <v>Муниципальное казённое общеобразовательное учреждение "Батуринская основная общеобразовательная школа"</v>
      </c>
      <c r="C153" s="82">
        <f>'Рейтинговая таблица организаций'!M155</f>
        <v>100</v>
      </c>
      <c r="D153" s="82">
        <f>'Рейтинговая таблица организаций'!N155</f>
        <v>100</v>
      </c>
      <c r="E153" s="82">
        <f>'Рейтинговая таблица организаций'!H155</f>
        <v>4</v>
      </c>
    </row>
    <row r="154" spans="1:5">
      <c r="A154" s="82">
        <f>'бланки '!D158</f>
        <v>153</v>
      </c>
      <c r="B154" s="82" t="str">
        <f>'бланки '!C158</f>
        <v>Муниципальное казённое общеобразовательное учреждение "Базойская основная общеобразовательная школа"</v>
      </c>
      <c r="C154" s="82">
        <f>'Рейтинговая таблица организаций'!M156</f>
        <v>100</v>
      </c>
      <c r="D154" s="82">
        <f>'Рейтинговая таблица организаций'!N156</f>
        <v>100</v>
      </c>
      <c r="E154" s="82">
        <f>'Рейтинговая таблица организаций'!H156</f>
        <v>4</v>
      </c>
    </row>
    <row r="155" spans="1:5">
      <c r="A155" s="82">
        <f>'бланки '!D159</f>
        <v>154</v>
      </c>
      <c r="B155" s="82" t="str">
        <f>'бланки '!C159</f>
        <v>Муниципальное казённое общеобразовательное учреждение "Уртамская средняя общеобразовательная школа"</v>
      </c>
      <c r="C155" s="82">
        <f>'Рейтинговая таблица организаций'!M157</f>
        <v>100</v>
      </c>
      <c r="D155" s="82">
        <f>'Рейтинговая таблица организаций'!N157</f>
        <v>100</v>
      </c>
      <c r="E155" s="82">
        <f>'Рейтинговая таблица организаций'!H157</f>
        <v>4</v>
      </c>
    </row>
    <row r="156" spans="1:5">
      <c r="A156" s="82">
        <f>'бланки '!D160</f>
        <v>155</v>
      </c>
      <c r="B156" s="82" t="str">
        <f>'бланки '!C160</f>
        <v>Муниципальное казённое общеобразовательное учреждение "Чилинская средняя общеобразовательная школа"</v>
      </c>
      <c r="C156" s="82">
        <f>'Рейтинговая таблица организаций'!M158</f>
        <v>100</v>
      </c>
      <c r="D156" s="82">
        <f>'Рейтинговая таблица организаций'!N158</f>
        <v>100</v>
      </c>
      <c r="E156" s="82">
        <f>'Рейтинговая таблица организаций'!H158</f>
        <v>4</v>
      </c>
    </row>
    <row r="157" spans="1:5">
      <c r="A157" s="82">
        <f>'бланки '!D161</f>
        <v>156</v>
      </c>
      <c r="B157" s="82" t="str">
        <f>'бланки '!C161</f>
        <v>Муниципальное автономное общеобразовательное учреждение "Кожевниковская средняя общеобразовательная школа №2"</v>
      </c>
      <c r="C157" s="82">
        <f>'Рейтинговая таблица организаций'!M159</f>
        <v>100</v>
      </c>
      <c r="D157" s="82">
        <f>'Рейтинговая таблица организаций'!N159</f>
        <v>100</v>
      </c>
      <c r="E157" s="82">
        <f>'Рейтинговая таблица организаций'!H159</f>
        <v>4</v>
      </c>
    </row>
    <row r="158" spans="1:5">
      <c r="A158" s="82">
        <f>'бланки '!D162</f>
        <v>157</v>
      </c>
      <c r="B158" s="82" t="str">
        <f>'бланки '!C162</f>
        <v>Муниципальное казённое общеобразовательное учреждение "Новопокровская основная общеобразовательная школа"</v>
      </c>
      <c r="C158" s="82">
        <f>'Рейтинговая таблица организаций'!M160</f>
        <v>100</v>
      </c>
      <c r="D158" s="82">
        <f>'Рейтинговая таблица организаций'!N160</f>
        <v>100</v>
      </c>
      <c r="E158" s="82">
        <f>'Рейтинговая таблица организаций'!H160</f>
        <v>4</v>
      </c>
    </row>
    <row r="159" spans="1:5">
      <c r="A159" s="82">
        <f>'бланки '!D163</f>
        <v>158</v>
      </c>
      <c r="B159" s="82" t="str">
        <f>'бланки '!C163</f>
        <v>Муниципальное казённое общеобразовательное учреждение "Осиновская средняя общеобразовательная школа"</v>
      </c>
      <c r="C159" s="82">
        <f>'Рейтинговая таблица организаций'!M161</f>
        <v>100</v>
      </c>
      <c r="D159" s="82">
        <f>'Рейтинговая таблица организаций'!N161</f>
        <v>100</v>
      </c>
      <c r="E159" s="82">
        <f>'Рейтинговая таблица организаций'!H161</f>
        <v>4</v>
      </c>
    </row>
    <row r="160" spans="1:5">
      <c r="A160" s="82">
        <f>'бланки '!D164</f>
        <v>159</v>
      </c>
      <c r="B160" s="82" t="str">
        <f>'бланки '!C164</f>
        <v>Муниципальное автономное общеобразовательное учреждение "Кожевниковская средняя общеобразовательная школа № 1"</v>
      </c>
      <c r="C160" s="82">
        <f>'Рейтинговая таблица организаций'!M162</f>
        <v>100</v>
      </c>
      <c r="D160" s="82">
        <f>'Рейтинговая таблица организаций'!N162</f>
        <v>100</v>
      </c>
      <c r="E160" s="82">
        <f>'Рейтинговая таблица организаций'!H162</f>
        <v>4</v>
      </c>
    </row>
    <row r="161" spans="1:5">
      <c r="A161" s="82">
        <f>'бланки '!D165</f>
        <v>160</v>
      </c>
      <c r="B161" s="82" t="str">
        <f>'бланки '!C165</f>
        <v>Муниципальное казённое общеобразовательное учреждение "Староювалинская основная общеобразовательная школа"</v>
      </c>
      <c r="C161" s="82">
        <f>'Рейтинговая таблица организаций'!M163</f>
        <v>100</v>
      </c>
      <c r="D161" s="82">
        <f>'Рейтинговая таблица организаций'!N163</f>
        <v>100</v>
      </c>
      <c r="E161" s="82">
        <f>'Рейтинговая таблица организаций'!H163</f>
        <v>4</v>
      </c>
    </row>
    <row r="162" spans="1:5">
      <c r="A162" s="82">
        <f>'бланки '!D166</f>
        <v>161</v>
      </c>
      <c r="B162" s="82" t="str">
        <f>'бланки '!C166</f>
        <v>Муниципальное казённое общеобразовательное учреждение "Зайцевская основная общеобразовательная школа"</v>
      </c>
      <c r="C162" s="82">
        <f>'Рейтинговая таблица организаций'!M164</f>
        <v>100</v>
      </c>
      <c r="D162" s="82">
        <f>'Рейтинговая таблица организаций'!N164</f>
        <v>100</v>
      </c>
      <c r="E162" s="82">
        <f>'Рейтинговая таблица организаций'!H164</f>
        <v>4</v>
      </c>
    </row>
    <row r="163" spans="1:5">
      <c r="A163" s="82">
        <f>'бланки '!D167</f>
        <v>162</v>
      </c>
      <c r="B163" s="82" t="str">
        <f>'бланки '!C167</f>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C163" s="82">
        <f>'Рейтинговая таблица организаций'!M165</f>
        <v>100</v>
      </c>
      <c r="D163" s="82">
        <f>'Рейтинговая таблица организаций'!N165</f>
        <v>100</v>
      </c>
      <c r="E163" s="82">
        <f>'Рейтинговая таблица организаций'!H165</f>
        <v>4</v>
      </c>
    </row>
    <row r="164" spans="1:5">
      <c r="A164" s="82">
        <f>'бланки '!D168</f>
        <v>163</v>
      </c>
      <c r="B164" s="82" t="str">
        <f>'бланки '!C168</f>
        <v>Муниципальное казённое общеобразовательное учреждение "Новогоренская средняя общеобразовательная школа"</v>
      </c>
      <c r="C164" s="82">
        <f>'Рейтинговая таблица организаций'!M166</f>
        <v>100</v>
      </c>
      <c r="D164" s="82">
        <f>'Рейтинговая таблица организаций'!N166</f>
        <v>100</v>
      </c>
      <c r="E164" s="82">
        <f>'Рейтинговая таблица организаций'!H166</f>
        <v>4</v>
      </c>
    </row>
    <row r="165" spans="1:5">
      <c r="A165" s="82">
        <f>'бланки '!D169</f>
        <v>164</v>
      </c>
      <c r="B165" s="82" t="str">
        <f>'бланки '!C169</f>
        <v>Муниципальное бюджетное общеобразовательное учреждение "Озеренская средняя общеобразовательная школа"</v>
      </c>
      <c r="C165" s="82">
        <f>'Рейтинговая таблица организаций'!M167</f>
        <v>100</v>
      </c>
      <c r="D165" s="82">
        <f>'Рейтинговая таблица организаций'!N167</f>
        <v>100</v>
      </c>
      <c r="E165" s="82">
        <f>'Рейтинговая таблица организаций'!H167</f>
        <v>4</v>
      </c>
    </row>
    <row r="166" spans="1:5">
      <c r="A166" s="82">
        <f>'бланки '!D170</f>
        <v>165</v>
      </c>
      <c r="B166" s="82" t="str">
        <f>'бланки '!C170</f>
        <v>Муниципальное казённое общеобразовательное учреждение "Копыловская основная общеобразовательная школа"</v>
      </c>
      <c r="C166" s="82">
        <f>'Рейтинговая таблица организаций'!M168</f>
        <v>100</v>
      </c>
      <c r="D166" s="82">
        <f>'Рейтинговая таблица организаций'!N168</f>
        <v>100</v>
      </c>
      <c r="E166" s="82">
        <f>'Рейтинговая таблица организаций'!H168</f>
        <v>4</v>
      </c>
    </row>
    <row r="167" spans="1:5">
      <c r="A167" s="82">
        <f>'бланки '!D171</f>
        <v>166</v>
      </c>
      <c r="B167" s="82" t="str">
        <f>'бланки '!C171</f>
        <v>Муниципальное бюджетное общеобразовательное учреждение "Средняя общеобразовательная школа №5"</v>
      </c>
      <c r="C167" s="82">
        <f>'Рейтинговая таблица организаций'!M169</f>
        <v>100</v>
      </c>
      <c r="D167" s="82">
        <f>'Рейтинговая таблица организаций'!N169</f>
        <v>100</v>
      </c>
      <c r="E167" s="82">
        <f>'Рейтинговая таблица организаций'!H169</f>
        <v>4</v>
      </c>
    </row>
    <row r="168" spans="1:5">
      <c r="A168" s="82">
        <f>'бланки '!D172</f>
        <v>167</v>
      </c>
      <c r="B168" s="82" t="str">
        <f>'бланки '!C172</f>
        <v>Муниципальное автономное общеобразовательное учреждение "Средняя общеобразовательная школа №7"</v>
      </c>
      <c r="C168" s="82">
        <f>'Рейтинговая таблица организаций'!M170</f>
        <v>100</v>
      </c>
      <c r="D168" s="82">
        <f>'Рейтинговая таблица организаций'!N170</f>
        <v>100</v>
      </c>
      <c r="E168" s="82">
        <f>'Рейтинговая таблица организаций'!H170</f>
        <v>4</v>
      </c>
    </row>
    <row r="169" spans="1:5">
      <c r="A169" s="82">
        <f>'бланки '!D173</f>
        <v>168</v>
      </c>
      <c r="B169" s="82" t="str">
        <f>'бланки '!C173</f>
        <v>Муниципальное казённое общеобразовательное учреждение "Открытая (сменная) общеобразовательная школа"</v>
      </c>
      <c r="C169" s="82">
        <f>'Рейтинговая таблица организаций'!M171</f>
        <v>100</v>
      </c>
      <c r="D169" s="82">
        <f>'Рейтинговая таблица организаций'!N171</f>
        <v>100</v>
      </c>
      <c r="E169" s="82">
        <f>'Рейтинговая таблица организаций'!H171</f>
        <v>4</v>
      </c>
    </row>
    <row r="170" spans="1:5">
      <c r="A170" s="82">
        <f>'бланки '!D174</f>
        <v>169</v>
      </c>
      <c r="B170" s="82" t="str">
        <f>'бланки '!C174</f>
        <v>Муниципальное бюджетное общеобразовательное учреждение "Новоселовская средняя общеобразовательная школа"</v>
      </c>
      <c r="C170" s="82">
        <f>'Рейтинговая таблица организаций'!M172</f>
        <v>100</v>
      </c>
      <c r="D170" s="82">
        <f>'Рейтинговая таблица организаций'!N172</f>
        <v>100</v>
      </c>
      <c r="E170" s="82">
        <f>'Рейтинговая таблица организаций'!H172</f>
        <v>4</v>
      </c>
    </row>
    <row r="171" spans="1:5">
      <c r="A171" s="82">
        <f>'бланки '!D175</f>
        <v>170</v>
      </c>
      <c r="B171" s="82" t="str">
        <f>'бланки '!C175</f>
        <v>Муниципальное бюджетное общеобразовательное учреждение "Инкинская средняя общеобразовательная школа"</v>
      </c>
      <c r="C171" s="82">
        <f>'Рейтинговая таблица организаций'!M173</f>
        <v>100</v>
      </c>
      <c r="D171" s="82">
        <f>'Рейтинговая таблица организаций'!N173</f>
        <v>100</v>
      </c>
      <c r="E171" s="82">
        <f>'Рейтинговая таблица организаций'!H173</f>
        <v>4</v>
      </c>
    </row>
    <row r="172" spans="1:5">
      <c r="A172" s="82">
        <f>'бланки '!D176</f>
        <v>171</v>
      </c>
      <c r="B172" s="82" t="str">
        <f>'бланки '!C176</f>
        <v>Муниципальное бюджетное общеобразовательное учреждение "Чажемтовская средняя общеобразовательная школа"</v>
      </c>
      <c r="C172" s="82">
        <f>'Рейтинговая таблица организаций'!M174</f>
        <v>100</v>
      </c>
      <c r="D172" s="82">
        <f>'Рейтинговая таблица организаций'!N174</f>
        <v>100</v>
      </c>
      <c r="E172" s="82">
        <f>'Рейтинговая таблица организаций'!H174</f>
        <v>4</v>
      </c>
    </row>
    <row r="173" spans="1:5">
      <c r="A173" s="82">
        <f>'бланки '!D177</f>
        <v>172</v>
      </c>
      <c r="B173" s="82" t="str">
        <f>'бланки '!C177</f>
        <v>Муниципальное казённое общеобразовательное учреждение "Старо-Короткинская основная общеобразовательная школа"</v>
      </c>
      <c r="C173" s="82">
        <f>'Рейтинговая таблица организаций'!M175</f>
        <v>100</v>
      </c>
      <c r="D173" s="82">
        <f>'Рейтинговая таблица организаций'!N175</f>
        <v>100</v>
      </c>
      <c r="E173" s="82">
        <f>'Рейтинговая таблица организаций'!H175</f>
        <v>4</v>
      </c>
    </row>
    <row r="174" spans="1:5">
      <c r="A174" s="82">
        <f>'бланки '!D178</f>
        <v>173</v>
      </c>
      <c r="B174" s="82" t="str">
        <f>'бланки '!C178</f>
        <v>Муниципальное казённое общеобразовательное учреждение "Мараксинская основная общеобразовательная школа"</v>
      </c>
      <c r="C174" s="82">
        <f>'Рейтинговая таблица организаций'!M176</f>
        <v>100</v>
      </c>
      <c r="D174" s="82">
        <f>'Рейтинговая таблица организаций'!N176</f>
        <v>100</v>
      </c>
      <c r="E174" s="82">
        <f>'Рейтинговая таблица организаций'!H176</f>
        <v>4</v>
      </c>
    </row>
    <row r="175" spans="1:5">
      <c r="A175" s="82">
        <f>'бланки '!D179</f>
        <v>174</v>
      </c>
      <c r="B175" s="82" t="str">
        <f>'бланки '!C179</f>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C175" s="82">
        <f>'Рейтинговая таблица организаций'!M177</f>
        <v>100</v>
      </c>
      <c r="D175" s="82">
        <f>'Рейтинговая таблица организаций'!N177</f>
        <v>100</v>
      </c>
      <c r="E175" s="82">
        <f>'Рейтинговая таблица организаций'!H177</f>
        <v>4</v>
      </c>
    </row>
    <row r="176" spans="1:5">
      <c r="A176" s="82">
        <f>'бланки '!D180</f>
        <v>175</v>
      </c>
      <c r="B176" s="82" t="str">
        <f>'бланки '!C180</f>
        <v>Муниципальное казённое общеобразовательное учреждение "Никольская основная общеобразовательная школа"</v>
      </c>
      <c r="C176" s="82">
        <f>'Рейтинговая таблица организаций'!M178</f>
        <v>100</v>
      </c>
      <c r="D176" s="82">
        <f>'Рейтинговая таблица организаций'!N178</f>
        <v>100</v>
      </c>
      <c r="E176" s="82">
        <f>'Рейтинговая таблица организаций'!H178</f>
        <v>4</v>
      </c>
    </row>
    <row r="177" spans="1:5">
      <c r="A177" s="82">
        <f>'бланки '!D181</f>
        <v>176</v>
      </c>
      <c r="B177" s="82" t="str">
        <f>'бланки '!C181</f>
        <v>Муниципальное бюджетное общеобразовательное учреждение "Кривошеинская средняя общеобразовательная школа"</v>
      </c>
      <c r="C177" s="82">
        <f>'Рейтинговая таблица организаций'!M179</f>
        <v>100</v>
      </c>
      <c r="D177" s="82">
        <f>'Рейтинговая таблица организаций'!N179</f>
        <v>100</v>
      </c>
      <c r="E177" s="82">
        <f>'Рейтинговая таблица организаций'!H179</f>
        <v>4</v>
      </c>
    </row>
    <row r="178" spans="1:5">
      <c r="A178" s="82">
        <f>'бланки '!D182</f>
        <v>177</v>
      </c>
      <c r="B178" s="82" t="str">
        <f>'бланки '!C182</f>
        <v>Муниципальное бюджетное общеобразовательное учреждение "Белобугорская основная общеобразовательная школа"</v>
      </c>
      <c r="C178" s="82">
        <f>'Рейтинговая таблица организаций'!M180</f>
        <v>100</v>
      </c>
      <c r="D178" s="82">
        <f>'Рейтинговая таблица организаций'!N180</f>
        <v>100</v>
      </c>
      <c r="E178" s="82">
        <f>'Рейтинговая таблица организаций'!H180</f>
        <v>4</v>
      </c>
    </row>
    <row r="179" spans="1:5">
      <c r="A179" s="82">
        <f>'бланки '!D183</f>
        <v>178</v>
      </c>
      <c r="B179" s="82" t="str">
        <f>'бланки '!C183</f>
        <v>Муниципальное бюджетное общеобразовательное учреждение "Пудовская средняя общеобразовательная школа"</v>
      </c>
      <c r="C179" s="82">
        <f>'Рейтинговая таблица организаций'!M181</f>
        <v>100</v>
      </c>
      <c r="D179" s="82">
        <f>'Рейтинговая таблица организаций'!N181</f>
        <v>100</v>
      </c>
      <c r="E179" s="82">
        <f>'Рейтинговая таблица организаций'!H181</f>
        <v>4</v>
      </c>
    </row>
    <row r="180" spans="1:5">
      <c r="A180" s="82">
        <f>'бланки '!D184</f>
        <v>179</v>
      </c>
      <c r="B180" s="82" t="str">
        <f>'бланки '!C184</f>
        <v>Муниципальное бюджетное общеобразовательное учреждение "Новокривошеинская основная общеобразовательная школа"</v>
      </c>
      <c r="C180" s="82">
        <f>'Рейтинговая таблица организаций'!M182</f>
        <v>100</v>
      </c>
      <c r="D180" s="82">
        <f>'Рейтинговая таблица организаций'!N182</f>
        <v>100</v>
      </c>
      <c r="E180" s="82">
        <f>'Рейтинговая таблица организаций'!H182</f>
        <v>4</v>
      </c>
    </row>
    <row r="181" spans="1:5">
      <c r="A181" s="82">
        <f>'бланки '!D185</f>
        <v>180</v>
      </c>
      <c r="B181" s="82" t="str">
        <f>'бланки '!C185</f>
        <v>Муниципальное бюджетное общеобразовательное учреждение "Красноярская средняя общеобразовательная школа"</v>
      </c>
      <c r="C181" s="82">
        <f>'Рейтинговая таблица организаций'!M183</f>
        <v>100</v>
      </c>
      <c r="D181" s="82">
        <f>'Рейтинговая таблица организаций'!N183</f>
        <v>100</v>
      </c>
      <c r="E181" s="82">
        <f>'Рейтинговая таблица организаций'!H183</f>
        <v>4</v>
      </c>
    </row>
    <row r="182" spans="1:5">
      <c r="A182" s="82">
        <f>'бланки '!D186</f>
        <v>181</v>
      </c>
      <c r="B182" s="82" t="str">
        <f>'бланки '!C186</f>
        <v>Муниципальное казённое общеобразовательное учреждение "Петровская основная общеобразовательная школа"</v>
      </c>
      <c r="C182" s="82">
        <f>'Рейтинговая таблица организаций'!M184</f>
        <v>100</v>
      </c>
      <c r="D182" s="82">
        <f>'Рейтинговая таблица организаций'!N184</f>
        <v>100</v>
      </c>
      <c r="E182" s="82">
        <f>'Рейтинговая таблица организаций'!H184</f>
        <v>4</v>
      </c>
    </row>
    <row r="183" spans="1:5">
      <c r="A183" s="82">
        <f>'бланки '!D187</f>
        <v>182</v>
      </c>
      <c r="B183" s="82" t="str">
        <f>'бланки '!C187</f>
        <v>Муниципальное бюджетное общеобразовательное учреждение "Володинская средняя общеобразовательная школа"</v>
      </c>
      <c r="C183" s="82">
        <f>'Рейтинговая таблица организаций'!M185</f>
        <v>100</v>
      </c>
      <c r="D183" s="82">
        <f>'Рейтинговая таблица организаций'!N185</f>
        <v>100</v>
      </c>
      <c r="E183" s="82">
        <f>'Рейтинговая таблица организаций'!H185</f>
        <v>4</v>
      </c>
    </row>
    <row r="184" spans="1:5">
      <c r="A184" s="82">
        <f>'бланки '!D188</f>
        <v>183</v>
      </c>
      <c r="B184" s="82" t="str">
        <f>'бланки '!C188</f>
        <v>Муниципальное бюджетное общеобразовательное учреждение "Иштанская основная общеобразовательная школа"</v>
      </c>
      <c r="C184" s="82">
        <f>'Рейтинговая таблица организаций'!M186</f>
        <v>100</v>
      </c>
      <c r="D184" s="82">
        <f>'Рейтинговая таблица организаций'!N186</f>
        <v>100</v>
      </c>
      <c r="E184" s="82">
        <f>'Рейтинговая таблица организаций'!H186</f>
        <v>4</v>
      </c>
    </row>
    <row r="185" spans="1:5">
      <c r="A185" s="82">
        <f>'бланки '!D189</f>
        <v>184</v>
      </c>
      <c r="B185" s="82" t="str">
        <f>'бланки '!C189</f>
        <v>Муниципальное бюджетное общеобразовательное учреждение "Малиновская основная общеобразовательная школа"</v>
      </c>
      <c r="C185" s="82">
        <f>'Рейтинговая таблица организаций'!M187</f>
        <v>100</v>
      </c>
      <c r="D185" s="82">
        <f>'Рейтинговая таблица организаций'!N187</f>
        <v>100</v>
      </c>
      <c r="E185" s="82">
        <f>'Рейтинговая таблица организаций'!H187</f>
        <v>4</v>
      </c>
    </row>
    <row r="186" spans="1:5">
      <c r="A186" s="82">
        <f>'бланки '!D190</f>
        <v>185</v>
      </c>
      <c r="B186" s="82" t="str">
        <f>'бланки '!C190</f>
        <v>Муниципальное автономное общеобразовательное учреждение "Тунгусовская средняя общеобразовательная школа"</v>
      </c>
      <c r="C186" s="82">
        <f>'Рейтинговая таблица организаций'!M188</f>
        <v>100</v>
      </c>
      <c r="D186" s="82">
        <f>'Рейтинговая таблица организаций'!N188</f>
        <v>100</v>
      </c>
      <c r="E186" s="82">
        <f>'Рейтинговая таблица организаций'!H188</f>
        <v>4</v>
      </c>
    </row>
    <row r="187" spans="1:5">
      <c r="A187" s="82">
        <f>'бланки '!D191</f>
        <v>186</v>
      </c>
      <c r="B187" s="82" t="str">
        <f>'бланки '!C191</f>
        <v>Муниципальное бюджетное общеобразовательное учреждение "Могочинская средняя общеобразовательная школа имени А.С. Пушкина"</v>
      </c>
      <c r="C187" s="82">
        <f>'Рейтинговая таблица организаций'!M189</f>
        <v>100</v>
      </c>
      <c r="D187" s="82">
        <f>'Рейтинговая таблица организаций'!N189</f>
        <v>100</v>
      </c>
      <c r="E187" s="82">
        <f>'Рейтинговая таблица организаций'!H189</f>
        <v>4</v>
      </c>
    </row>
    <row r="188" spans="1:5">
      <c r="A188" s="82">
        <f>'бланки '!D192</f>
        <v>187</v>
      </c>
      <c r="B188" s="82" t="str">
        <f>'бланки '!C192</f>
        <v>Муниципальное автономное общеобразовательное учреждение "Молчановская средняя общеобразовательная школа №1"</v>
      </c>
      <c r="C188" s="82">
        <f>'Рейтинговая таблица организаций'!M190</f>
        <v>100</v>
      </c>
      <c r="D188" s="82">
        <f>'Рейтинговая таблица организаций'!N190</f>
        <v>100</v>
      </c>
      <c r="E188" s="82">
        <f>'Рейтинговая таблица организаций'!H190</f>
        <v>4</v>
      </c>
    </row>
    <row r="189" spans="1:5">
      <c r="A189" s="82">
        <f>'бланки '!D193</f>
        <v>188</v>
      </c>
      <c r="B189" s="82" t="str">
        <f>'бланки '!C193</f>
        <v>Муниципальное автономное общеобразовательное учреждение "Суйгинская средняя общеобразовательная школа"</v>
      </c>
      <c r="C189" s="82">
        <f>'Рейтинговая таблица организаций'!M191</f>
        <v>100</v>
      </c>
      <c r="D189" s="82">
        <f>'Рейтинговая таблица организаций'!N191</f>
        <v>100</v>
      </c>
      <c r="E189" s="82">
        <f>'Рейтинговая таблица организаций'!H191</f>
        <v>4</v>
      </c>
    </row>
    <row r="190" spans="1:5">
      <c r="A190" s="82">
        <f>'бланки '!D194</f>
        <v>189</v>
      </c>
      <c r="B190" s="82" t="str">
        <f>'бланки '!C194</f>
        <v>Муниципальное автономное общеобразовательное учреждение "Молчановская средняя общеобразовательная школа № 2"</v>
      </c>
      <c r="C190" s="82">
        <f>'Рейтинговая таблица организаций'!M192</f>
        <v>100</v>
      </c>
      <c r="D190" s="82">
        <f>'Рейтинговая таблица организаций'!N192</f>
        <v>100</v>
      </c>
      <c r="E190" s="82">
        <f>'Рейтинговая таблица организаций'!H192</f>
        <v>4</v>
      </c>
    </row>
    <row r="191" spans="1:5">
      <c r="A191" s="82">
        <f>'бланки '!D195</f>
        <v>190</v>
      </c>
      <c r="B191" s="82" t="str">
        <f>'бланки '!C195</f>
        <v>Муниципальное бюджетное общеобразовательное учреждение "Сарафановская средняя общеобразовательная школа"</v>
      </c>
      <c r="C191" s="82">
        <f>'Рейтинговая таблица организаций'!M193</f>
        <v>100</v>
      </c>
      <c r="D191" s="82">
        <f>'Рейтинговая таблица организаций'!N193</f>
        <v>100</v>
      </c>
      <c r="E191" s="82">
        <f>'Рейтинговая таблица организаций'!H193</f>
        <v>4</v>
      </c>
    </row>
    <row r="192" spans="1:5">
      <c r="A192" s="82">
        <f>'бланки '!D196</f>
        <v>191</v>
      </c>
      <c r="B192" s="82" t="str">
        <f>'бланки '!C196</f>
        <v>Муниципальное автономное общеобразовательное учреждение "Сулзатская средняя общеобразовательная школа"</v>
      </c>
      <c r="C192" s="82">
        <f>'Рейтинговая таблица организаций'!M194</f>
        <v>100</v>
      </c>
      <c r="D192" s="82">
        <f>'Рейтинговая таблица организаций'!N194</f>
        <v>100</v>
      </c>
      <c r="E192" s="82">
        <f>'Рейтинговая таблица организаций'!H194</f>
        <v>4</v>
      </c>
    </row>
    <row r="193" spans="1:5">
      <c r="A193" s="82">
        <f>'бланки '!D197</f>
        <v>192</v>
      </c>
      <c r="B193" s="82" t="str">
        <f>'бланки '!C197</f>
        <v>Муниципальное бюджетное общеобразовательное учреждение "Наргинская средняя общеобразовательная школа"</v>
      </c>
      <c r="C193" s="82">
        <f>'Рейтинговая таблица организаций'!M195</f>
        <v>100</v>
      </c>
      <c r="D193" s="82">
        <f>'Рейтинговая таблица организаций'!N195</f>
        <v>100</v>
      </c>
      <c r="E193" s="82">
        <f>'Рейтинговая таблица организаций'!H195</f>
        <v>4</v>
      </c>
    </row>
    <row r="194" spans="1:5">
      <c r="A194" s="82">
        <f>'бланки '!D198</f>
        <v>193</v>
      </c>
      <c r="B194" s="82" t="str">
        <f>'бланки '!C198</f>
        <v>Муниципальное казённое общеобразовательное учреждение "Новосельцевская средняя школа"</v>
      </c>
      <c r="C194" s="82">
        <f>'Рейтинговая таблица организаций'!M196</f>
        <v>100</v>
      </c>
      <c r="D194" s="82">
        <f>'Рейтинговая таблица организаций'!N196</f>
        <v>100</v>
      </c>
      <c r="E194" s="82">
        <f>'Рейтинговая таблица организаций'!H196</f>
        <v>4</v>
      </c>
    </row>
    <row r="195" spans="1:5">
      <c r="A195" s="82">
        <f>'бланки '!D199</f>
        <v>194</v>
      </c>
      <c r="B195" s="82" t="str">
        <f>'бланки '!C199</f>
        <v>Муниципальное бюджетное общеобразовательное учреждение "Шпалозаводская средняя школа"</v>
      </c>
      <c r="C195" s="82">
        <f>'Рейтинговая таблица организаций'!M197</f>
        <v>100</v>
      </c>
      <c r="D195" s="82">
        <f>'Рейтинговая таблица организаций'!N197</f>
        <v>100</v>
      </c>
      <c r="E195" s="82">
        <f>'Рейтинговая таблица организаций'!H197</f>
        <v>4</v>
      </c>
    </row>
    <row r="196" spans="1:5">
      <c r="A196" s="82">
        <f>'бланки '!D200</f>
        <v>195</v>
      </c>
      <c r="B196" s="82" t="str">
        <f>'бланки '!C200</f>
        <v>Муниципальное бюджетное общеобразовательное учреждение "Парабельская средняя школа имени Николая Андреевича Образцова"</v>
      </c>
      <c r="C196" s="82">
        <f>'Рейтинговая таблица организаций'!M198</f>
        <v>100</v>
      </c>
      <c r="D196" s="82">
        <f>'Рейтинговая таблица организаций'!N198</f>
        <v>100</v>
      </c>
      <c r="E196" s="82">
        <f>'Рейтинговая таблица организаций'!H198</f>
        <v>4</v>
      </c>
    </row>
    <row r="197" spans="1:5">
      <c r="A197" s="82">
        <f>'бланки '!D201</f>
        <v>196</v>
      </c>
      <c r="B197" s="82" t="str">
        <f>'бланки '!C201</f>
        <v>Муниципальное бюджетное общеобразовательное учреждение "Парабельская гимназия"</v>
      </c>
      <c r="C197" s="82">
        <f>'Рейтинговая таблица организаций'!M199</f>
        <v>100</v>
      </c>
      <c r="D197" s="82">
        <f>'Рейтинговая таблица организаций'!N199</f>
        <v>100</v>
      </c>
      <c r="E197" s="82">
        <f>'Рейтинговая таблица организаций'!H199</f>
        <v>4</v>
      </c>
    </row>
    <row r="198" spans="1:5">
      <c r="A198" s="82">
        <f>'бланки '!D202</f>
        <v>197</v>
      </c>
      <c r="B198" s="82" t="str">
        <f>'бланки '!C202</f>
        <v>Муниципальное казённое общеобразовательное учреждение "Заводская средняя школа"</v>
      </c>
      <c r="C198" s="82">
        <f>'Рейтинговая таблица организаций'!M200</f>
        <v>100</v>
      </c>
      <c r="D198" s="82">
        <f>'Рейтинговая таблица организаций'!N200</f>
        <v>100</v>
      </c>
      <c r="E198" s="82">
        <f>'Рейтинговая таблица организаций'!H200</f>
        <v>4</v>
      </c>
    </row>
    <row r="199" spans="1:5">
      <c r="A199" s="82">
        <f>'бланки '!D203</f>
        <v>198</v>
      </c>
      <c r="B199" s="82" t="str">
        <f>'бланки '!C203</f>
        <v>Муниципальное бюджетное общеобразовательное учреждение "Нарымская средняя школа"</v>
      </c>
      <c r="C199" s="82">
        <f>'Рейтинговая таблица организаций'!M201</f>
        <v>100</v>
      </c>
      <c r="D199" s="82">
        <f>'Рейтинговая таблица организаций'!N201</f>
        <v>100</v>
      </c>
      <c r="E199" s="82">
        <f>'Рейтинговая таблица организаций'!H201</f>
        <v>4</v>
      </c>
    </row>
    <row r="200" spans="1:5">
      <c r="A200" s="82">
        <f>'бланки '!D204</f>
        <v>199</v>
      </c>
      <c r="B200" s="82" t="str">
        <f>'бланки '!C204</f>
        <v>Муниципальное казённое общеобразовательное учреждение "Нельмачевская основная школа"</v>
      </c>
      <c r="C200" s="82">
        <f>'Рейтинговая таблица организаций'!M202</f>
        <v>100</v>
      </c>
      <c r="D200" s="82">
        <f>'Рейтинговая таблица организаций'!N202</f>
        <v>100</v>
      </c>
      <c r="E200" s="82">
        <f>'Рейтинговая таблица организаций'!H202</f>
        <v>4</v>
      </c>
    </row>
    <row r="201" spans="1:5">
      <c r="A201" s="82">
        <f>'бланки '!D205</f>
        <v>200</v>
      </c>
      <c r="B201" s="82" t="str">
        <f>'бланки '!C205</f>
        <v>Муниципальное бюджетное общеобразовательное учреждение "Старицинская средняя школа"</v>
      </c>
      <c r="C201" s="82">
        <f>'Рейтинговая таблица организаций'!M203</f>
        <v>100</v>
      </c>
      <c r="D201" s="82">
        <f>'Рейтинговая таблица организаций'!N203</f>
        <v>100</v>
      </c>
      <c r="E201" s="82">
        <f>'Рейтинговая таблица организаций'!H203</f>
        <v>4</v>
      </c>
    </row>
    <row r="202" spans="1:5">
      <c r="A202" s="82">
        <f>'бланки '!D206</f>
        <v>201</v>
      </c>
      <c r="B202" s="82" t="str">
        <f>'бланки '!C206</f>
        <v>Муниципальное автономное общеобразовательное учреждение Сергеевская средняя общеобразовательная школа Первомайского района</v>
      </c>
      <c r="C202" s="82">
        <f>'Рейтинговая таблица организаций'!M204</f>
        <v>100</v>
      </c>
      <c r="D202" s="82">
        <f>'Рейтинговая таблица организаций'!N204</f>
        <v>100</v>
      </c>
      <c r="E202" s="82">
        <f>'Рейтинговая таблица организаций'!H204</f>
        <v>4</v>
      </c>
    </row>
    <row r="203" spans="1:5">
      <c r="A203" s="82">
        <f>'бланки '!D207</f>
        <v>202</v>
      </c>
      <c r="B203" s="82" t="str">
        <f>'бланки '!C207</f>
        <v>Муниципальное бюджетное общеобразовательное учреждение Куяновская средняя общеобразовательная школа Первомайского района</v>
      </c>
      <c r="C203" s="82">
        <f>'Рейтинговая таблица организаций'!M205</f>
        <v>100</v>
      </c>
      <c r="D203" s="82">
        <f>'Рейтинговая таблица организаций'!N205</f>
        <v>100</v>
      </c>
      <c r="E203" s="82">
        <f>'Рейтинговая таблица организаций'!H205</f>
        <v>4</v>
      </c>
    </row>
    <row r="204" spans="1:5">
      <c r="A204" s="82">
        <f>'бланки '!D208</f>
        <v>203</v>
      </c>
      <c r="B204" s="82" t="str">
        <f>'бланки '!C208</f>
        <v>Муниципальное автономное общеобразовательное учреждение Туендатская основная общеобразовательная школа Первомайского района</v>
      </c>
      <c r="C204" s="82">
        <f>'Рейтинговая таблица организаций'!M206</f>
        <v>100</v>
      </c>
      <c r="D204" s="82">
        <f>'Рейтинговая таблица организаций'!N206</f>
        <v>100</v>
      </c>
      <c r="E204" s="82">
        <f>'Рейтинговая таблица организаций'!H206</f>
        <v>4</v>
      </c>
    </row>
    <row r="205" spans="1:5">
      <c r="A205" s="82">
        <f>'бланки '!D209</f>
        <v>204</v>
      </c>
      <c r="B205" s="82" t="str">
        <f>'бланки '!C209</f>
        <v>Муниципальное автономное общеобразовательное учреждение Улу-Юльская средняя общеобразовательная школа Первомайского район</v>
      </c>
      <c r="C205" s="82">
        <f>'Рейтинговая таблица организаций'!M207</f>
        <v>100</v>
      </c>
      <c r="D205" s="82">
        <f>'Рейтинговая таблица организаций'!N207</f>
        <v>100</v>
      </c>
      <c r="E205" s="82">
        <f>'Рейтинговая таблица организаций'!H207</f>
        <v>4</v>
      </c>
    </row>
    <row r="206" spans="1:5">
      <c r="A206" s="82">
        <f>'бланки '!D210</f>
        <v>205</v>
      </c>
      <c r="B206" s="82" t="str">
        <f>'бланки '!C210</f>
        <v>Муниципальное бюджетное общеобразовательное учреждение Первомайская средняя общеобразовательная школа Первомайского района</v>
      </c>
      <c r="C206" s="82">
        <f>'Рейтинговая таблица организаций'!M208</f>
        <v>100</v>
      </c>
      <c r="D206" s="82">
        <f>'Рейтинговая таблица организаций'!N208</f>
        <v>100</v>
      </c>
      <c r="E206" s="82">
        <f>'Рейтинговая таблица организаций'!H208</f>
        <v>4</v>
      </c>
    </row>
    <row r="207" spans="1:5">
      <c r="A207" s="82">
        <f>'бланки '!D211</f>
        <v>206</v>
      </c>
      <c r="B207" s="82" t="str">
        <f>'бланки '!C211</f>
        <v>Муниципальное бюджетное общеобразовательное учреждение Берёзовская средняя общеобразовательная школа Первомайского района</v>
      </c>
      <c r="C207" s="82">
        <f>'Рейтинговая таблица организаций'!M209</f>
        <v>100</v>
      </c>
      <c r="D207" s="82">
        <f>'Рейтинговая таблица организаций'!N209</f>
        <v>100</v>
      </c>
      <c r="E207" s="82">
        <f>'Рейтинговая таблица организаций'!H209</f>
        <v>4</v>
      </c>
    </row>
    <row r="208" spans="1:5">
      <c r="A208" s="82">
        <f>'бланки '!D212</f>
        <v>207</v>
      </c>
      <c r="B208" s="82" t="str">
        <f>'бланки '!C212</f>
        <v>Муниципальное бюджетное общеобразовательное учреждение основная общеобразовательная школа п. Новый Первомайского района</v>
      </c>
      <c r="C208" s="82">
        <f>'Рейтинговая таблица организаций'!M210</f>
        <v>100</v>
      </c>
      <c r="D208" s="82">
        <f>'Рейтинговая таблица организаций'!N210</f>
        <v>100</v>
      </c>
      <c r="E208" s="82">
        <f>'Рейтинговая таблица организаций'!H210</f>
        <v>4</v>
      </c>
    </row>
    <row r="209" spans="1:5">
      <c r="A209" s="82">
        <f>'бланки '!D213</f>
        <v>208</v>
      </c>
      <c r="B209" s="82" t="str">
        <f>'бланки '!C213</f>
        <v>Муниципальное бюджетное общеобразовательное учреждение Ежинская основная общеобразовательная школа Первомайского района</v>
      </c>
      <c r="C209" s="82">
        <f>'Рейтинговая таблица организаций'!M211</f>
        <v>100</v>
      </c>
      <c r="D209" s="82">
        <f>'Рейтинговая таблица организаций'!N211</f>
        <v>100</v>
      </c>
      <c r="E209" s="82">
        <f>'Рейтинговая таблица организаций'!H211</f>
        <v>4</v>
      </c>
    </row>
    <row r="210" spans="1:5">
      <c r="A210" s="82">
        <f>'бланки '!D214</f>
        <v>209</v>
      </c>
      <c r="B210" s="82" t="str">
        <f>'бланки '!C214</f>
        <v>Муниципальное автономное общеобразовательное учреждение Аргат-Юльская средняя общеобразовательная школа Первомайского района</v>
      </c>
      <c r="C210" s="82">
        <f>'Рейтинговая таблица организаций'!M212</f>
        <v>100</v>
      </c>
      <c r="D210" s="82">
        <f>'Рейтинговая таблица организаций'!N212</f>
        <v>100</v>
      </c>
      <c r="E210" s="82">
        <f>'Рейтинговая таблица организаций'!H212</f>
        <v>4</v>
      </c>
    </row>
    <row r="211" spans="1:5">
      <c r="A211" s="82">
        <f>'бланки '!D215</f>
        <v>210</v>
      </c>
      <c r="B211" s="82" t="str">
        <f>'бланки '!C215</f>
        <v>Муниципальное бюджетное общеобразовательное учреждение Торбеевская основная общеобразовательная школа Первомайского района</v>
      </c>
      <c r="C211" s="82">
        <f>'Рейтинговая таблица организаций'!M213</f>
        <v>100</v>
      </c>
      <c r="D211" s="82">
        <f>'Рейтинговая таблица организаций'!N213</f>
        <v>100</v>
      </c>
      <c r="E211" s="82">
        <f>'Рейтинговая таблица организаций'!H213</f>
        <v>4</v>
      </c>
    </row>
    <row r="212" spans="1:5">
      <c r="A212" s="82">
        <f>'бланки '!D216</f>
        <v>211</v>
      </c>
      <c r="B212" s="82" t="str">
        <f>'бланки '!C216</f>
        <v>Муниципальное бюджетное общеобразовательное учреждение Беляйская основная общеобразовательная школа Первомайского района</v>
      </c>
      <c r="C212" s="82">
        <f>'Рейтинговая таблица организаций'!M214</f>
        <v>100</v>
      </c>
      <c r="D212" s="82">
        <f>'Рейтинговая таблица организаций'!N214</f>
        <v>100</v>
      </c>
      <c r="E212" s="82">
        <f>'Рейтинговая таблица организаций'!H214</f>
        <v>4</v>
      </c>
    </row>
    <row r="213" spans="1:5">
      <c r="A213" s="82">
        <f>'бланки '!D217</f>
        <v>212</v>
      </c>
      <c r="B213" s="82" t="str">
        <f>'бланки '!C217</f>
        <v>Муниципальное бюджетное общеобразовательное учреждение Ореховская средняя общеобразовательная школа Первомайского района</v>
      </c>
      <c r="C213" s="82">
        <f>'Рейтинговая таблица организаций'!M215</f>
        <v>100</v>
      </c>
      <c r="D213" s="82">
        <f>'Рейтинговая таблица организаций'!N215</f>
        <v>100</v>
      </c>
      <c r="E213" s="82">
        <f>'Рейтинговая таблица организаций'!H215</f>
        <v>4</v>
      </c>
    </row>
    <row r="214" spans="1:5">
      <c r="A214" s="82">
        <f>'бланки '!D218</f>
        <v>213</v>
      </c>
      <c r="B214" s="82" t="str">
        <f>'бланки '!C218</f>
        <v>Муниципальное автономное общеобразовательное учреждение Альмяковская основная общеобразовательная школа Первомайского района</v>
      </c>
      <c r="C214" s="82">
        <f>'Рейтинговая таблица организаций'!M216</f>
        <v>100</v>
      </c>
      <c r="D214" s="82">
        <f>'Рейтинговая таблица организаций'!N216</f>
        <v>100</v>
      </c>
      <c r="E214" s="82">
        <f>'Рейтинговая таблица организаций'!H216</f>
        <v>4</v>
      </c>
    </row>
    <row r="215" spans="1:5">
      <c r="A215" s="82">
        <f>'бланки '!D219</f>
        <v>214</v>
      </c>
      <c r="B215" s="82" t="str">
        <f>'бланки '!C219</f>
        <v>Муниципальное казённое образовательное учреждение "Тегульдетская средняя общеобразовательная школа"</v>
      </c>
      <c r="C215" s="82">
        <f>'Рейтинговая таблица организаций'!M217</f>
        <v>100</v>
      </c>
      <c r="D215" s="82">
        <f>'Рейтинговая таблица организаций'!N217</f>
        <v>100</v>
      </c>
      <c r="E215" s="82">
        <f>'Рейтинговая таблица организаций'!H217</f>
        <v>4</v>
      </c>
    </row>
    <row r="216" spans="1:5">
      <c r="A216" s="82">
        <f>'бланки '!D220</f>
        <v>215</v>
      </c>
      <c r="B216" s="82" t="str">
        <f>'бланки '!C220</f>
        <v>Муниципальное казённое образовательное учреждение "Четь-Конторская основная общеобразовательная школа"</v>
      </c>
      <c r="C216" s="82">
        <f>'Рейтинговая таблица организаций'!M218</f>
        <v>100</v>
      </c>
      <c r="D216" s="82">
        <f>'Рейтинговая таблица организаций'!N218</f>
        <v>100</v>
      </c>
      <c r="E216" s="82">
        <f>'Рейтинговая таблица организаций'!H218</f>
        <v>4</v>
      </c>
    </row>
    <row r="217" spans="1:5">
      <c r="A217" s="82">
        <f>'бланки '!D221</f>
        <v>216</v>
      </c>
      <c r="B217" s="82" t="str">
        <f>'бланки '!C221</f>
        <v>Муниципальное казённое образовательное учреждение "Красногорская основная общеобразовательная школа"</v>
      </c>
      <c r="C217" s="82">
        <f>'Рейтинговая таблица организаций'!M219</f>
        <v>100</v>
      </c>
      <c r="D217" s="82">
        <f>'Рейтинговая таблица организаций'!N219</f>
        <v>100</v>
      </c>
      <c r="E217" s="82">
        <f>'Рейтинговая таблица организаций'!H219</f>
        <v>4</v>
      </c>
    </row>
    <row r="218" spans="1:5">
      <c r="A218" s="82">
        <f>'бланки '!D222</f>
        <v>217</v>
      </c>
      <c r="B218" s="82" t="str">
        <f>'бланки '!C222</f>
        <v>Муниципальное казённое образовательное учреждение "Белоярская средняя общеобразовательная школа"</v>
      </c>
      <c r="C218" s="82">
        <f>'Рейтинговая таблица организаций'!M220</f>
        <v>100</v>
      </c>
      <c r="D218" s="82">
        <f>'Рейтинговая таблица организаций'!N220</f>
        <v>100</v>
      </c>
      <c r="E218" s="82">
        <f>'Рейтинговая таблица организаций'!H220</f>
        <v>4</v>
      </c>
    </row>
    <row r="219" spans="1:5">
      <c r="A219" s="82">
        <f>'бланки '!D223</f>
        <v>218</v>
      </c>
      <c r="B219" s="82" t="str">
        <f>'бланки '!C223</f>
        <v>Муниципальное казённое образовательное учреждение "Берегаевская средняя общеобразовательная школа"</v>
      </c>
      <c r="C219" s="82">
        <f>'Рейтинговая таблица организаций'!M221</f>
        <v>100</v>
      </c>
      <c r="D219" s="82">
        <f>'Рейтинговая таблица организаций'!N221</f>
        <v>100</v>
      </c>
      <c r="E219" s="82">
        <f>'Рейтинговая таблица организаций'!H221</f>
        <v>4</v>
      </c>
    </row>
    <row r="220" spans="1:5">
      <c r="A220" s="82">
        <f>'бланки '!D224</f>
        <v>219</v>
      </c>
      <c r="B220" s="82" t="str">
        <f>'бланки '!C224</f>
        <v>Муниципальное казённое образовательное учреждение "Черноярская средняя общеобразовательная школа"</v>
      </c>
      <c r="C220" s="82">
        <f>'Рейтинговая таблица организаций'!M222</f>
        <v>100</v>
      </c>
      <c r="D220" s="82">
        <f>'Рейтинговая таблица организаций'!N222</f>
        <v>100</v>
      </c>
      <c r="E220" s="82">
        <f>'Рейтинговая таблица организаций'!H222</f>
        <v>4</v>
      </c>
    </row>
    <row r="221" spans="1:5">
      <c r="A221" s="82">
        <f>'бланки '!D225</f>
        <v>220</v>
      </c>
      <c r="B221" s="82" t="str">
        <f>'бланки '!C225</f>
        <v>Муниципальное автономное общеобразовательное учреждение «Итатская средняя общеобразовательная школа» Томского района</v>
      </c>
      <c r="C221" s="82">
        <f>'Рейтинговая таблица организаций'!M223</f>
        <v>100</v>
      </c>
      <c r="D221" s="82">
        <f>'Рейтинговая таблица организаций'!N223</f>
        <v>100</v>
      </c>
      <c r="E221" s="82">
        <f>'Рейтинговая таблица организаций'!H223</f>
        <v>4</v>
      </c>
    </row>
    <row r="222" spans="1:5">
      <c r="A222" s="82">
        <f>'бланки '!D226</f>
        <v>221</v>
      </c>
      <c r="B222" s="82" t="str">
        <f>'бланки '!C226</f>
        <v>Муниципальное автономное общеобразовательное учреждение «Калтайская средняя общеобразовательная школа» Томского района</v>
      </c>
      <c r="C222" s="82">
        <f>'Рейтинговая таблица организаций'!M224</f>
        <v>100</v>
      </c>
      <c r="D222" s="82">
        <f>'Рейтинговая таблица организаций'!N224</f>
        <v>100</v>
      </c>
      <c r="E222" s="82">
        <f>'Рейтинговая таблица организаций'!H224</f>
        <v>4</v>
      </c>
    </row>
    <row r="223" spans="1:5">
      <c r="A223" s="82">
        <f>'бланки '!D227</f>
        <v>222</v>
      </c>
      <c r="B223" s="82" t="str">
        <f>'бланки '!C227</f>
        <v>Муниципальное бюджетное общеобразовательное учреждение «Наумовская средняя общеобразовательная школа» Томского района</v>
      </c>
      <c r="C223" s="82">
        <f>'Рейтинговая таблица организаций'!M225</f>
        <v>100</v>
      </c>
      <c r="D223" s="82">
        <f>'Рейтинговая таблица организаций'!N225</f>
        <v>100</v>
      </c>
      <c r="E223" s="82">
        <f>'Рейтинговая таблица организаций'!H225</f>
        <v>4</v>
      </c>
    </row>
    <row r="224" spans="1:5">
      <c r="A224" s="82">
        <f>'бланки '!D228</f>
        <v>223</v>
      </c>
      <c r="B224" s="82" t="str">
        <f>'бланки '!C228</f>
        <v>Муниципальное бюджетное общеобразовательное учреждение «Межениновская средняя общеобразовательная школа» Томского района</v>
      </c>
      <c r="C224" s="82">
        <f>'Рейтинговая таблица организаций'!M226</f>
        <v>100</v>
      </c>
      <c r="D224" s="82">
        <f>'Рейтинговая таблица организаций'!N226</f>
        <v>100</v>
      </c>
      <c r="E224" s="82">
        <f>'Рейтинговая таблица организаций'!H226</f>
        <v>4</v>
      </c>
    </row>
    <row r="225" spans="1:5">
      <c r="A225" s="82">
        <f>'бланки '!D229</f>
        <v>224</v>
      </c>
      <c r="B225" s="82" t="str">
        <f>'бланки '!C229</f>
        <v>Муниципальное автономное общеобразовательное учреждение «Моряковская средняя общеобразовательная школа» Томского района</v>
      </c>
      <c r="C225" s="82">
        <f>'Рейтинговая таблица организаций'!M227</f>
        <v>100</v>
      </c>
      <c r="D225" s="82">
        <f>'Рейтинговая таблица организаций'!N227</f>
        <v>100</v>
      </c>
      <c r="E225" s="82">
        <f>'Рейтинговая таблица организаций'!H227</f>
        <v>4</v>
      </c>
    </row>
    <row r="226" spans="1:5">
      <c r="A226" s="82">
        <f>'бланки '!D230</f>
        <v>225</v>
      </c>
      <c r="B226" s="82" t="str">
        <f>'бланки '!C230</f>
        <v>Муниципальное бюджетное общеобразовательное учреждение «Лучановская средняя общеобразовательная школа имени В.В. Михетко» Томского района</v>
      </c>
      <c r="C226" s="82">
        <f>'Рейтинговая таблица организаций'!M228</f>
        <v>100</v>
      </c>
      <c r="D226" s="82">
        <f>'Рейтинговая таблица организаций'!N228</f>
        <v>100</v>
      </c>
      <c r="E226" s="82">
        <f>'Рейтинговая таблица организаций'!H228</f>
        <v>4</v>
      </c>
    </row>
    <row r="227" spans="1:5">
      <c r="A227" s="82">
        <f>'бланки '!D231</f>
        <v>226</v>
      </c>
      <c r="B227" s="82" t="str">
        <f>'бланки '!C231</f>
        <v>Муниципальное автономное общеобразовательное учреждение «Кафтанчиковская средняя общеобразовательная школа» Томского района</v>
      </c>
      <c r="C227" s="82">
        <f>'Рейтинговая таблица организаций'!M229</f>
        <v>100</v>
      </c>
      <c r="D227" s="82">
        <f>'Рейтинговая таблица организаций'!N229</f>
        <v>100</v>
      </c>
      <c r="E227" s="82">
        <f>'Рейтинговая таблица организаций'!H229</f>
        <v>4</v>
      </c>
    </row>
    <row r="228" spans="1:5">
      <c r="A228" s="82">
        <f>'бланки '!D232</f>
        <v>227</v>
      </c>
      <c r="B228" s="82" t="str">
        <f>'бланки '!C232</f>
        <v>Муниципальное бюджетное общеобразовательное учреждение «Курлекская средняя общеобразовательная школа» Томского района</v>
      </c>
      <c r="C228" s="82">
        <f>'Рейтинговая таблица организаций'!M230</f>
        <v>100</v>
      </c>
      <c r="D228" s="82">
        <f>'Рейтинговая таблица организаций'!N230</f>
        <v>100</v>
      </c>
      <c r="E228" s="82">
        <f>'Рейтинговая таблица организаций'!H230</f>
        <v>4</v>
      </c>
    </row>
    <row r="229" spans="1:5">
      <c r="A229" s="82">
        <f>'бланки '!D233</f>
        <v>228</v>
      </c>
      <c r="B229" s="82" t="str">
        <f>'бланки '!C233</f>
        <v>Муниципальное бюджетное общеобразовательное учреждение «Молодежненская средняя общеобразовательная школа» Томского района</v>
      </c>
      <c r="C229" s="82">
        <f>'Рейтинговая таблица организаций'!M231</f>
        <v>100</v>
      </c>
      <c r="D229" s="82">
        <f>'Рейтинговая таблица организаций'!N231</f>
        <v>100</v>
      </c>
      <c r="E229" s="82">
        <f>'Рейтинговая таблица организаций'!H231</f>
        <v>4</v>
      </c>
    </row>
    <row r="230" spans="1:5">
      <c r="A230" s="82">
        <f>'бланки '!D234</f>
        <v>229</v>
      </c>
      <c r="B230" s="82" t="str">
        <f>'бланки '!C234</f>
        <v>Муниципальное бюджетное общеобразовательное учреждение «Поросинская средняя общеобразовательная школа» Томского района</v>
      </c>
      <c r="C230" s="82">
        <f>'Рейтинговая таблица организаций'!M232</f>
        <v>100</v>
      </c>
      <c r="D230" s="82">
        <f>'Рейтинговая таблица организаций'!N232</f>
        <v>100</v>
      </c>
      <c r="E230" s="82">
        <f>'Рейтинговая таблица организаций'!H232</f>
        <v>4</v>
      </c>
    </row>
    <row r="231" spans="1:5">
      <c r="A231" s="82">
        <f>'бланки '!D235</f>
        <v>230</v>
      </c>
      <c r="B231" s="82" t="str">
        <f>'бланки '!C235</f>
        <v>Муниципальное автономное общеобразовательное учреждение «Малиновская средняя общеобразовательная школа» Томского района</v>
      </c>
      <c r="C231" s="82">
        <f>'Рейтинговая таблица организаций'!M233</f>
        <v>100</v>
      </c>
      <c r="D231" s="82">
        <f>'Рейтинговая таблица организаций'!N233</f>
        <v>100</v>
      </c>
      <c r="E231" s="82">
        <f>'Рейтинговая таблица организаций'!H233</f>
        <v>4</v>
      </c>
    </row>
    <row r="232" spans="1:5">
      <c r="A232" s="82">
        <f>'бланки '!D236</f>
        <v>231</v>
      </c>
      <c r="B232" s="82" t="str">
        <f>'бланки '!C236</f>
        <v>Муниципальное бюджетное общеобразовательное учреждение «Воронинская средняя общеобразовательная школа» Томского района</v>
      </c>
      <c r="C232" s="82">
        <f>'Рейтинговая таблица организаций'!M234</f>
        <v>100</v>
      </c>
      <c r="D232" s="82">
        <f>'Рейтинговая таблица организаций'!N234</f>
        <v>100</v>
      </c>
      <c r="E232" s="82">
        <f>'Рейтинговая таблица организаций'!H234</f>
        <v>4</v>
      </c>
    </row>
    <row r="233" spans="1:5">
      <c r="A233" s="82">
        <f>'бланки '!D237</f>
        <v>232</v>
      </c>
      <c r="B233" s="82" t="str">
        <f>'бланки '!C237</f>
        <v>Муниципальное бюджетное общеобразовательное учреждение «Новоархангельская средняя общеобразовательная школа» Томского района</v>
      </c>
      <c r="C233" s="82">
        <f>'Рейтинговая таблица организаций'!M235</f>
        <v>100</v>
      </c>
      <c r="D233" s="82">
        <f>'Рейтинговая таблица организаций'!N235</f>
        <v>100</v>
      </c>
      <c r="E233" s="82">
        <f>'Рейтинговая таблица организаций'!H235</f>
        <v>4</v>
      </c>
    </row>
    <row r="234" spans="1:5">
      <c r="A234" s="82">
        <f>'бланки '!D238</f>
        <v>233</v>
      </c>
      <c r="B234" s="82" t="str">
        <f>'бланки '!C238</f>
        <v>Муниципальное бюджетное общеобразовательное учреждение «Рассветовская средняя общеобразовательная школа» Томского района</v>
      </c>
      <c r="C234" s="82">
        <f>'Рейтинговая таблица организаций'!M236</f>
        <v>100</v>
      </c>
      <c r="D234" s="82">
        <f>'Рейтинговая таблица организаций'!N236</f>
        <v>100</v>
      </c>
      <c r="E234" s="82">
        <f>'Рейтинговая таблица организаций'!H236</f>
        <v>4</v>
      </c>
    </row>
    <row r="235" spans="1:5">
      <c r="A235" s="82">
        <f>'бланки '!D239</f>
        <v>234</v>
      </c>
      <c r="B235" s="82" t="str">
        <f>'бланки '!C239</f>
        <v>Муниципальное бюджетное общеобразовательное учреждение «Рыбаловская средняя общеобразовательная школа» Томского района</v>
      </c>
      <c r="C235" s="82">
        <f>'Рейтинговая таблица организаций'!M237</f>
        <v>100</v>
      </c>
      <c r="D235" s="82">
        <f>'Рейтинговая таблица организаций'!N237</f>
        <v>100</v>
      </c>
      <c r="E235" s="82">
        <f>'Рейтинговая таблица организаций'!H237</f>
        <v>4</v>
      </c>
    </row>
    <row r="236" spans="1:5">
      <c r="A236" s="82">
        <f>'бланки '!D240</f>
        <v>235</v>
      </c>
      <c r="B236" s="82" t="str">
        <f>'бланки '!C240</f>
        <v>Муниципальное бюджетное общеобразовательное учреждение «Александровская средняя общеобразовательная школа» Томского района</v>
      </c>
      <c r="C236" s="82">
        <f>'Рейтинговая таблица организаций'!M238</f>
        <v>100</v>
      </c>
      <c r="D236" s="82">
        <f>'Рейтинговая таблица организаций'!N238</f>
        <v>100</v>
      </c>
      <c r="E236" s="82">
        <f>'Рейтинговая таблица организаций'!H238</f>
        <v>4</v>
      </c>
    </row>
    <row r="237" spans="1:5">
      <c r="A237" s="82">
        <f>'бланки '!D241</f>
        <v>236</v>
      </c>
      <c r="B237" s="82" t="str">
        <f>'бланки '!C241</f>
        <v>Муниципальное бюджетное общеобразовательное учреждение «Октябрьская средняя общеобразовательная школа» Томского района</v>
      </c>
      <c r="C237" s="82">
        <f>'Рейтинговая таблица организаций'!M239</f>
        <v>100</v>
      </c>
      <c r="D237" s="82">
        <f>'Рейтинговая таблица организаций'!N239</f>
        <v>100</v>
      </c>
      <c r="E237" s="82">
        <f>'Рейтинговая таблица организаций'!H239</f>
        <v>4</v>
      </c>
    </row>
    <row r="238" spans="1:5">
      <c r="A238" s="82">
        <f>'бланки '!D242</f>
        <v>237</v>
      </c>
      <c r="B238" s="82" t="str">
        <f>'бланки '!C242</f>
        <v>Муниципальное бюджетное общеобразовательное учреждение «Кисловская средняя общеобразовательная школа»Томского района</v>
      </c>
      <c r="C238" s="82">
        <f>'Рейтинговая таблица организаций'!M240</f>
        <v>100</v>
      </c>
      <c r="D238" s="82">
        <f>'Рейтинговая таблица организаций'!N240</f>
        <v>100</v>
      </c>
      <c r="E238" s="82">
        <f>'Рейтинговая таблица организаций'!H240</f>
        <v>4</v>
      </c>
    </row>
    <row r="239" spans="1:5">
      <c r="A239" s="82">
        <f>'бланки '!D243</f>
        <v>238</v>
      </c>
      <c r="B239" s="82" t="str">
        <f>'бланки '!C243</f>
        <v>Муниципальное бюджетное общеобразовательное учреждение "Начальная общеобразовательная школа мкр. "Южные Ворота" Томского района</v>
      </c>
      <c r="C239" s="82">
        <f>'Рейтинговая таблица организаций'!M241</f>
        <v>100</v>
      </c>
      <c r="D239" s="82">
        <f>'Рейтинговая таблица организаций'!N241</f>
        <v>100</v>
      </c>
      <c r="E239" s="82">
        <f>'Рейтинговая таблица организаций'!H241</f>
        <v>4</v>
      </c>
    </row>
    <row r="240" spans="1:5">
      <c r="A240" s="82">
        <f>'бланки '!D244</f>
        <v>239</v>
      </c>
      <c r="B240" s="82" t="str">
        <f>'бланки '!C244</f>
        <v>Муниципальное бюджетное общеобразовательное учреждение «Халдеевская основная общеобразовательная школа» Томского района</v>
      </c>
      <c r="C240" s="82">
        <f>'Рейтинговая таблица организаций'!M242</f>
        <v>100</v>
      </c>
      <c r="D240" s="82">
        <f>'Рейтинговая таблица организаций'!N242</f>
        <v>100</v>
      </c>
      <c r="E240" s="82">
        <f>'Рейтинговая таблица организаций'!H242</f>
        <v>4</v>
      </c>
    </row>
    <row r="241" spans="1:5">
      <c r="A241" s="82">
        <f>'бланки '!D245</f>
        <v>240</v>
      </c>
      <c r="B241" s="82" t="str">
        <f>'бланки '!C245</f>
        <v>Муниципальное бюджетное общеобразовательное учреждение «Нелюбинская средняя общеобразовательная школа» Томского района</v>
      </c>
      <c r="C241" s="82">
        <f>'Рейтинговая таблица организаций'!M243</f>
        <v>100</v>
      </c>
      <c r="D241" s="82">
        <f>'Рейтинговая таблица организаций'!N243</f>
        <v>100</v>
      </c>
      <c r="E241" s="82">
        <f>'Рейтинговая таблица организаций'!H243</f>
        <v>4</v>
      </c>
    </row>
    <row r="242" spans="1:5">
      <c r="A242" s="82">
        <f>'бланки '!D246</f>
        <v>241</v>
      </c>
      <c r="B242" s="82" t="str">
        <f>'бланки '!C246</f>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C242" s="82">
        <f>'Рейтинговая таблица организаций'!M244</f>
        <v>100</v>
      </c>
      <c r="D242" s="82">
        <f>'Рейтинговая таблица организаций'!N244</f>
        <v>100</v>
      </c>
      <c r="E242" s="82">
        <f>'Рейтинговая таблица организаций'!H244</f>
        <v>4</v>
      </c>
    </row>
    <row r="243" spans="1:5">
      <c r="A243" s="82">
        <f>'бланки '!D247</f>
        <v>242</v>
      </c>
      <c r="B243" s="82" t="str">
        <f>'бланки '!C247</f>
        <v>Муниципальное автономное общеобразовательное учреждение «Зональненская средняя общеобразовательная школа» Томского района</v>
      </c>
      <c r="C243" s="82">
        <f>'Рейтинговая таблица организаций'!M245</f>
        <v>100</v>
      </c>
      <c r="D243" s="82">
        <f>'Рейтинговая таблица организаций'!N245</f>
        <v>100</v>
      </c>
      <c r="E243" s="82">
        <f>'Рейтинговая таблица организаций'!H245</f>
        <v>4</v>
      </c>
    </row>
    <row r="244" spans="1:5">
      <c r="A244" s="82">
        <f>'бланки '!D248</f>
        <v>243</v>
      </c>
      <c r="B244" s="82" t="str">
        <f>'бланки '!C248</f>
        <v>Муниципальное бюджетное общеобразовательное учреждение «Богашевская средняя общеобразовательная школа им. А.И.Федорова» Томского района</v>
      </c>
      <c r="C244" s="82">
        <f>'Рейтинговая таблица организаций'!M246</f>
        <v>100</v>
      </c>
      <c r="D244" s="82">
        <f>'Рейтинговая таблица организаций'!N246</f>
        <v>100</v>
      </c>
      <c r="E244" s="82">
        <f>'Рейтинговая таблица организаций'!H246</f>
        <v>4</v>
      </c>
    </row>
    <row r="245" spans="1:5">
      <c r="A245" s="82">
        <f>'бланки '!D249</f>
        <v>244</v>
      </c>
      <c r="B245" s="82" t="str">
        <f>'бланки '!C249</f>
        <v>Муниципальное бюджетное общеобразовательное учреждение «Корниловская средняя обшеобразовательная школа» Томского района</v>
      </c>
      <c r="C245" s="82">
        <f>'Рейтинговая таблица организаций'!M247</f>
        <v>100</v>
      </c>
      <c r="D245" s="82">
        <f>'Рейтинговая таблица организаций'!N247</f>
        <v>100</v>
      </c>
      <c r="E245" s="82">
        <f>'Рейтинговая таблица организаций'!H247</f>
        <v>4</v>
      </c>
    </row>
    <row r="246" spans="1:5">
      <c r="A246" s="82">
        <f>'бланки '!D250</f>
        <v>245</v>
      </c>
      <c r="B246" s="82" t="str">
        <f>'бланки '!C250</f>
        <v>Муниципальное бюджетное общеобразовательное учреждение «Семилуженская средняя общеобразовательная школа» Томского района</v>
      </c>
      <c r="C246" s="82">
        <f>'Рейтинговая таблица организаций'!M248</f>
        <v>100</v>
      </c>
      <c r="D246" s="82">
        <f>'Рейтинговая таблица организаций'!N248</f>
        <v>100</v>
      </c>
      <c r="E246" s="82">
        <f>'Рейтинговая таблица организаций'!H248</f>
        <v>4</v>
      </c>
    </row>
    <row r="247" spans="1:5">
      <c r="A247" s="82">
        <f>'бланки '!D251</f>
        <v>246</v>
      </c>
      <c r="B247" s="82" t="str">
        <f>'бланки '!C251</f>
        <v>Муниципальное автономное общеобразовательное учреждение «Лицей им. И.В. Авдзейко» Томского района</v>
      </c>
      <c r="C247" s="82">
        <f>'Рейтинговая таблица организаций'!M249</f>
        <v>100</v>
      </c>
      <c r="D247" s="82">
        <f>'Рейтинговая таблица организаций'!N249</f>
        <v>100</v>
      </c>
      <c r="E247" s="82">
        <f>'Рейтинговая таблица организаций'!H249</f>
        <v>4</v>
      </c>
    </row>
    <row r="248" spans="1:5">
      <c r="A248" s="82">
        <f>'бланки '!D252</f>
        <v>247</v>
      </c>
      <c r="B248" s="82" t="str">
        <f>'бланки '!C252</f>
        <v>Муниципальное бюджетное общеобразовательное учреждение «Турунтаевская средняя общеобразовательная школа» Томского района</v>
      </c>
      <c r="C248" s="82">
        <f>'Рейтинговая таблица организаций'!M250</f>
        <v>100</v>
      </c>
      <c r="D248" s="82">
        <f>'Рейтинговая таблица организаций'!N250</f>
        <v>100</v>
      </c>
      <c r="E248" s="82">
        <f>'Рейтинговая таблица организаций'!H250</f>
        <v>4</v>
      </c>
    </row>
    <row r="249" spans="1:5">
      <c r="A249" s="82">
        <f>'бланки '!D253</f>
        <v>248</v>
      </c>
      <c r="B249" s="82" t="str">
        <f>'бланки '!C253</f>
        <v>Муниципальное автономное общеобразовательное учреждение «Копыловская средняя общеобразовательная школа» Томского района</v>
      </c>
      <c r="C249" s="82">
        <f>'Рейтинговая таблица организаций'!M251</f>
        <v>100</v>
      </c>
      <c r="D249" s="82">
        <f>'Рейтинговая таблица организаций'!N251</f>
        <v>100</v>
      </c>
      <c r="E249" s="82">
        <f>'Рейтинговая таблица организаций'!H251</f>
        <v>4</v>
      </c>
    </row>
    <row r="250" spans="1:5">
      <c r="A250" s="82">
        <f>'бланки '!D254</f>
        <v>249</v>
      </c>
      <c r="B250" s="82" t="str">
        <f>'бланки '!C254</f>
        <v>Муниципальное бюджетное общеобразовательное учреждение «Петуховская средняя общеобразовательная школа» Томского района</v>
      </c>
      <c r="C250" s="82">
        <f>'Рейтинговая таблица организаций'!M252</f>
        <v>100</v>
      </c>
      <c r="D250" s="82">
        <f>'Рейтинговая таблица организаций'!N252</f>
        <v>100</v>
      </c>
      <c r="E250" s="82">
        <f>'Рейтинговая таблица организаций'!H252</f>
        <v>4</v>
      </c>
    </row>
    <row r="251" spans="1:5">
      <c r="A251" s="82">
        <f>'бланки '!D255</f>
        <v>250</v>
      </c>
      <c r="B251" s="82" t="str">
        <f>'бланки '!C255</f>
        <v>Муниципальное бюджетное общеобразовательное учреждение «Басандайская средняя общеобразовательная школа им.Д.А.Козлова» Томского района</v>
      </c>
      <c r="C251" s="82">
        <f>'Рейтинговая таблица организаций'!M253</f>
        <v>100</v>
      </c>
      <c r="D251" s="82">
        <f>'Рейтинговая таблица организаций'!N253</f>
        <v>100</v>
      </c>
      <c r="E251" s="82">
        <f>'Рейтинговая таблица организаций'!H253</f>
        <v>4</v>
      </c>
    </row>
    <row r="252" spans="1:5">
      <c r="A252" s="82">
        <f>'бланки '!D256</f>
        <v>251</v>
      </c>
      <c r="B252" s="82" t="str">
        <f>'бланки '!C256</f>
        <v>Муниципальное бюджетное общеобразовательное учреждение «Мазаловская средняя общеобразовательная школа» Томского района</v>
      </c>
      <c r="C252" s="82">
        <f>'Рейтинговая таблица организаций'!M254</f>
        <v>100</v>
      </c>
      <c r="D252" s="82">
        <f>'Рейтинговая таблица организаций'!N254</f>
        <v>100</v>
      </c>
      <c r="E252" s="82">
        <f>'Рейтинговая таблица организаций'!H254</f>
        <v>4</v>
      </c>
    </row>
    <row r="253" spans="1:5">
      <c r="A253" s="82">
        <f>'бланки '!D257</f>
        <v>252</v>
      </c>
      <c r="B253" s="82" t="str">
        <f>'бланки '!C257</f>
        <v>Муниципальное бюджетное общеобразовательное учреждение «Зоркальцевская средняя общеобразовательная школа» Томского района</v>
      </c>
      <c r="C253" s="82">
        <f>'Рейтинговая таблица организаций'!M255</f>
        <v>100</v>
      </c>
      <c r="D253" s="82">
        <f>'Рейтинговая таблица организаций'!N255</f>
        <v>100</v>
      </c>
      <c r="E253" s="82">
        <f>'Рейтинговая таблица организаций'!H255</f>
        <v>4</v>
      </c>
    </row>
    <row r="254" spans="1:5">
      <c r="A254" s="82">
        <f>'бланки '!D258</f>
        <v>253</v>
      </c>
      <c r="B254" s="82" t="str">
        <f>'бланки '!C258</f>
        <v>Муниципальное бюджетное общеобразовательное учреждение "Усть-Бакчарская средняя общеобразовательная школа"</v>
      </c>
      <c r="C254" s="82">
        <f>'Рейтинговая таблица организаций'!M256</f>
        <v>100</v>
      </c>
      <c r="D254" s="82">
        <f>'Рейтинговая таблица организаций'!N256</f>
        <v>100</v>
      </c>
      <c r="E254" s="82">
        <f>'Рейтинговая таблица организаций'!H256</f>
        <v>4</v>
      </c>
    </row>
    <row r="255" spans="1:5">
      <c r="A255" s="82">
        <f>'бланки '!D259</f>
        <v>254</v>
      </c>
      <c r="B255" s="82" t="str">
        <f>'бланки '!C259</f>
        <v>Муниципальное автономное общеобразовательное учреждение Чаинского района "Подгорнская средняя общеобразовательная школа"</v>
      </c>
      <c r="C255" s="82">
        <f>'Рейтинговая таблица организаций'!M257</f>
        <v>100</v>
      </c>
      <c r="D255" s="82">
        <f>'Рейтинговая таблица организаций'!N257</f>
        <v>100</v>
      </c>
      <c r="E255" s="82">
        <f>'Рейтинговая таблица организаций'!H257</f>
        <v>4</v>
      </c>
    </row>
    <row r="256" spans="1:5">
      <c r="A256" s="82">
        <f>'бланки '!D260</f>
        <v>255</v>
      </c>
      <c r="B256" s="82" t="str">
        <f>'бланки '!C260</f>
        <v>Муниципальное казённое общеобразовательное учреждение " Чаинская школа-интернат"</v>
      </c>
      <c r="C256" s="82">
        <f>'Рейтинговая таблица организаций'!M258</f>
        <v>100</v>
      </c>
      <c r="D256" s="82">
        <f>'Рейтинговая таблица организаций'!N258</f>
        <v>100</v>
      </c>
      <c r="E256" s="82">
        <f>'Рейтинговая таблица организаций'!H258</f>
        <v>4</v>
      </c>
    </row>
    <row r="257" spans="1:5">
      <c r="A257" s="82">
        <f>'бланки '!D261</f>
        <v>256</v>
      </c>
      <c r="B257" s="82" t="str">
        <f>'бланки '!C261</f>
        <v>Муниципальное бюджетное общеобразовательное учреждение " Гореловская основная общеобразовательная школа"</v>
      </c>
      <c r="C257" s="82">
        <f>'Рейтинговая таблица организаций'!M259</f>
        <v>100</v>
      </c>
      <c r="D257" s="82">
        <f>'Рейтинговая таблица организаций'!N259</f>
        <v>100</v>
      </c>
      <c r="E257" s="82">
        <f>'Рейтинговая таблица организаций'!H259</f>
        <v>4</v>
      </c>
    </row>
    <row r="258" spans="1:5">
      <c r="A258" s="82">
        <f>'бланки '!D262</f>
        <v>257</v>
      </c>
      <c r="B258" s="82" t="str">
        <f>'бланки '!C262</f>
        <v>Муниципальное бюджетное общеобразовательное учреждение "Леботёрская основная общеобразовательная школа"</v>
      </c>
      <c r="C258" s="82">
        <f>'Рейтинговая таблица организаций'!M260</f>
        <v>100</v>
      </c>
      <c r="D258" s="82">
        <f>'Рейтинговая таблица организаций'!N260</f>
        <v>100</v>
      </c>
      <c r="E258" s="82">
        <f>'Рейтинговая таблица организаций'!H260</f>
        <v>4</v>
      </c>
    </row>
    <row r="259" spans="1:5">
      <c r="A259" s="82">
        <f>'бланки '!D263</f>
        <v>258</v>
      </c>
      <c r="B259" s="82" t="str">
        <f>'бланки '!C263</f>
        <v>Муниципальное бюджетное общеобразовательное учреждение "Варгатёрская основная общеобразовательная школа"</v>
      </c>
      <c r="C259" s="82">
        <f>'Рейтинговая таблица организаций'!M261</f>
        <v>100</v>
      </c>
      <c r="D259" s="82">
        <f>'Рейтинговая таблица организаций'!N261</f>
        <v>100</v>
      </c>
      <c r="E259" s="82">
        <f>'Рейтинговая таблица организаций'!H261</f>
        <v>4</v>
      </c>
    </row>
    <row r="260" spans="1:5">
      <c r="A260" s="82">
        <f>'бланки '!D264</f>
        <v>259</v>
      </c>
      <c r="B260" s="82" t="str">
        <f>'бланки '!C264</f>
        <v>Муниципальное бюджетное общеобразовательное учреждение "Нижнетигинская основная общеобразовательная школа"</v>
      </c>
      <c r="C260" s="82">
        <f>'Рейтинговая таблица организаций'!M262</f>
        <v>100</v>
      </c>
      <c r="D260" s="82">
        <f>'Рейтинговая таблица организаций'!N262</f>
        <v>100</v>
      </c>
      <c r="E260" s="82">
        <f>'Рейтинговая таблица организаций'!H262</f>
        <v>4</v>
      </c>
    </row>
    <row r="261" spans="1:5">
      <c r="A261" s="82">
        <f>'бланки '!D265</f>
        <v>260</v>
      </c>
      <c r="B261" s="82" t="str">
        <f>'бланки '!C265</f>
        <v>Муниципальное бюджетное общеобразовательное учреждение "Новоколоминская средняя общеобразовательная школа"</v>
      </c>
      <c r="C261" s="82">
        <f>'Рейтинговая таблица организаций'!M263</f>
        <v>100</v>
      </c>
      <c r="D261" s="82">
        <f>'Рейтинговая таблица организаций'!N263</f>
        <v>100</v>
      </c>
      <c r="E261" s="82">
        <f>'Рейтинговая таблица организаций'!H263</f>
        <v>4</v>
      </c>
    </row>
    <row r="262" spans="1:5">
      <c r="A262" s="82">
        <f>'бланки '!D266</f>
        <v>261</v>
      </c>
      <c r="B262" s="82" t="str">
        <f>'бланки '!C266</f>
        <v>Муниципальное бюджетное общеобразовательное учреждение "Коломиногривская средняя общеобразовательная школа"</v>
      </c>
      <c r="C262" s="82">
        <f>'Рейтинговая таблица организаций'!M264</f>
        <v>100</v>
      </c>
      <c r="D262" s="82">
        <f>'Рейтинговая таблица организаций'!N264</f>
        <v>100</v>
      </c>
      <c r="E262" s="82">
        <f>'Рейтинговая таблица организаций'!H264</f>
        <v>4</v>
      </c>
    </row>
    <row r="263" spans="1:5">
      <c r="A263" s="82">
        <f>'бланки '!D267</f>
        <v>262</v>
      </c>
      <c r="B263" s="82" t="str">
        <f>'бланки '!C267</f>
        <v>Муниципальное бюджетное общеобразовательное учреждение «Анастасьевская средняя общеобразовательная школа»</v>
      </c>
      <c r="C263" s="82">
        <f>'Рейтинговая таблица организаций'!M265</f>
        <v>100</v>
      </c>
      <c r="D263" s="82">
        <f>'Рейтинговая таблица организаций'!N265</f>
        <v>100</v>
      </c>
      <c r="E263" s="82">
        <f>'Рейтинговая таблица организаций'!H265</f>
        <v>4</v>
      </c>
    </row>
    <row r="264" spans="1:5">
      <c r="A264" s="82">
        <f>'бланки '!D268</f>
        <v>263</v>
      </c>
      <c r="B264" s="82" t="str">
        <f>'бланки '!C268</f>
        <v>Муниципальное казённое общеобразовательное учреждение "Бабарыкинская средняя общеобразовательная школа"</v>
      </c>
      <c r="C264" s="82">
        <f>'Рейтинговая таблица организаций'!M266</f>
        <v>100</v>
      </c>
      <c r="D264" s="82">
        <f>'Рейтинговая таблица организаций'!N266</f>
        <v>100</v>
      </c>
      <c r="E264" s="82">
        <f>'Рейтинговая таблица организаций'!H266</f>
        <v>4</v>
      </c>
    </row>
    <row r="265" spans="1:5">
      <c r="A265" s="82">
        <f>'бланки '!D269</f>
        <v>264</v>
      </c>
      <c r="B265" s="82" t="str">
        <f>'бланки '!C269</f>
        <v>Муниципальное казённое общеобразовательное учреждение «Баткатская средняя общеобразовательная школа»</v>
      </c>
      <c r="C265" s="82">
        <f>'Рейтинговая таблица организаций'!M267</f>
        <v>100</v>
      </c>
      <c r="D265" s="82">
        <f>'Рейтинговая таблица организаций'!N267</f>
        <v>100</v>
      </c>
      <c r="E265" s="82">
        <f>'Рейтинговая таблица организаций'!H267</f>
        <v>4</v>
      </c>
    </row>
    <row r="266" spans="1:5">
      <c r="A266" s="82">
        <f>'бланки '!D270</f>
        <v>265</v>
      </c>
      <c r="B266" s="82" t="str">
        <f>'бланки '!C270</f>
        <v>Муниципальное казённое образовательное учреждение «Гусевская средняя общеобразовательная школа»</v>
      </c>
      <c r="C266" s="82">
        <f>'Рейтинговая таблица организаций'!M268</f>
        <v>100</v>
      </c>
      <c r="D266" s="82">
        <f>'Рейтинговая таблица организаций'!N268</f>
        <v>100</v>
      </c>
      <c r="E266" s="82">
        <f>'Рейтинговая таблица организаций'!H268</f>
        <v>4</v>
      </c>
    </row>
    <row r="267" spans="1:5">
      <c r="A267" s="82">
        <f>'бланки '!D271</f>
        <v>266</v>
      </c>
      <c r="B267" s="82" t="str">
        <f>'бланки '!C271</f>
        <v>Муниципальное казённое общеобразовательное учреждение "Каргалинская основная общеобразовательная школа"</v>
      </c>
      <c r="C267" s="82">
        <f>'Рейтинговая таблица организаций'!M269</f>
        <v>100</v>
      </c>
      <c r="D267" s="82">
        <f>'Рейтинговая таблица организаций'!N269</f>
        <v>100</v>
      </c>
      <c r="E267" s="82">
        <f>'Рейтинговая таблица организаций'!H269</f>
        <v>4</v>
      </c>
    </row>
    <row r="268" spans="1:5">
      <c r="A268" s="82">
        <f>'бланки '!D272</f>
        <v>267</v>
      </c>
      <c r="B268" s="82" t="str">
        <f>'бланки '!C272</f>
        <v>Муниципальное казённое общеобразовательное учреждение «Малобрагинская основная общеобразовательная школа»</v>
      </c>
      <c r="C268" s="82">
        <f>'Рейтинговая таблица организаций'!M270</f>
        <v>100</v>
      </c>
      <c r="D268" s="82">
        <f>'Рейтинговая таблица организаций'!N270</f>
        <v>100</v>
      </c>
      <c r="E268" s="82">
        <f>'Рейтинговая таблица организаций'!H270</f>
        <v>4</v>
      </c>
    </row>
    <row r="269" spans="1:5">
      <c r="A269" s="82">
        <f>'бланки '!D273</f>
        <v>268</v>
      </c>
      <c r="B269" s="82" t="str">
        <f>'бланки '!C273</f>
        <v>Муниципальное казённое общеобразовательное учреждение "Маркеловская средняя общеобразовательная школа"</v>
      </c>
      <c r="C269" s="82">
        <f>'Рейтинговая таблица организаций'!M271</f>
        <v>100</v>
      </c>
      <c r="D269" s="82">
        <f>'Рейтинговая таблица организаций'!N271</f>
        <v>100</v>
      </c>
      <c r="E269" s="82">
        <f>'Рейтинговая таблица организаций'!H271</f>
        <v>4</v>
      </c>
    </row>
    <row r="270" spans="1:5">
      <c r="A270" s="82">
        <f>'бланки '!D274</f>
        <v>269</v>
      </c>
      <c r="B270" s="82" t="str">
        <f>'бланки '!C274</f>
        <v>Муниципальное казённое общеобразовательное учреждение "Монастырская основная общеобразовательная школа"</v>
      </c>
      <c r="C270" s="82">
        <f>'Рейтинговая таблица организаций'!M272</f>
        <v>100</v>
      </c>
      <c r="D270" s="82">
        <f>'Рейтинговая таблица организаций'!N272</f>
        <v>100</v>
      </c>
      <c r="E270" s="82">
        <f>'Рейтинговая таблица организаций'!H272</f>
        <v>4</v>
      </c>
    </row>
    <row r="271" spans="1:5">
      <c r="A271" s="82">
        <f>'бланки '!D275</f>
        <v>270</v>
      </c>
      <c r="B271" s="82" t="str">
        <f>'бланки '!C275</f>
        <v>Муниципальное казённое общеобразовательное учреждение «Побединская средняя общеобразовательная школа»</v>
      </c>
      <c r="C271" s="82">
        <f>'Рейтинговая таблица организаций'!M273</f>
        <v>100</v>
      </c>
      <c r="D271" s="82">
        <f>'Рейтинговая таблица организаций'!N273</f>
        <v>100</v>
      </c>
      <c r="E271" s="82">
        <f>'Рейтинговая таблица организаций'!H273</f>
        <v>4</v>
      </c>
    </row>
    <row r="272" spans="1:5">
      <c r="A272" s="82">
        <f>'бланки '!D276</f>
        <v>271</v>
      </c>
      <c r="B272" s="82" t="str">
        <f>'бланки '!C276</f>
        <v>Муниципальное казённое общеобразовательное учреждение «Трубачевская средняя общеобразовательная школа»</v>
      </c>
      <c r="C272" s="82">
        <f>'Рейтинговая таблица организаций'!M274</f>
        <v>100</v>
      </c>
      <c r="D272" s="82">
        <f>'Рейтинговая таблица организаций'!N274</f>
        <v>100</v>
      </c>
      <c r="E272" s="82">
        <f>'Рейтинговая таблица организаций'!H274</f>
        <v>4</v>
      </c>
    </row>
    <row r="273" spans="1:5">
      <c r="A273" s="82">
        <f>'бланки '!D277</f>
        <v>272</v>
      </c>
      <c r="B273" s="82" t="str">
        <f>'бланки '!C277</f>
        <v>Муниципальное казённое общеобразовательное учреждение "Шегарская средняя общеобразовательная школа №1"</v>
      </c>
      <c r="C273" s="82">
        <f>'Рейтинговая таблица организаций'!M275</f>
        <v>100</v>
      </c>
      <c r="D273" s="82">
        <f>'Рейтинговая таблица организаций'!N275</f>
        <v>100</v>
      </c>
      <c r="E273" s="82">
        <f>'Рейтинговая таблица организаций'!H275</f>
        <v>4</v>
      </c>
    </row>
    <row r="274" spans="1:5">
      <c r="A274" s="82">
        <f>'бланки '!D278</f>
        <v>273</v>
      </c>
      <c r="B274" s="82" t="str">
        <f>'бланки '!C278</f>
        <v>Муниципальное казённое общеобразовательное учреждение «Шегарская средняя общеобразовательная школа № 2»</v>
      </c>
      <c r="C274" s="82">
        <f>'Рейтинговая таблица организаций'!M276</f>
        <v>100</v>
      </c>
      <c r="D274" s="82">
        <f>'Рейтинговая таблица организаций'!N276</f>
        <v>100</v>
      </c>
      <c r="E274" s="82">
        <f>'Рейтинговая таблица организаций'!H276</f>
        <v>4</v>
      </c>
    </row>
    <row r="275" spans="1:5">
      <c r="A275" s="82">
        <f>'бланки '!D279</f>
        <v>274</v>
      </c>
      <c r="B275" s="82" t="str">
        <f>'бланки '!C279</f>
        <v>Муниципальное казённое общеобразовательное учреждение "Вороновская начальная общеобразовательная школа"</v>
      </c>
      <c r="C275" s="82">
        <f>'Рейтинговая таблица организаций'!M277</f>
        <v>100</v>
      </c>
      <c r="D275" s="82">
        <f>'Рейтинговая таблица организаций'!N277</f>
        <v>100</v>
      </c>
      <c r="E275" s="82">
        <f>'Рейтинговая таблица организаций'!H277</f>
        <v>4</v>
      </c>
    </row>
  </sheetData>
  <pageMargins left="0.7" right="0.7" top="0.75" bottom="0.75" header="0.3" footer="0.3"/>
  <pageSetup paperSize="9" orientation="portrait" horizontalDpi="4294967292" verticalDpi="0" r:id="rId1"/>
</worksheet>
</file>

<file path=xl/worksheets/sheet4.xml><?xml version="1.0" encoding="utf-8"?>
<worksheet xmlns="http://schemas.openxmlformats.org/spreadsheetml/2006/main" xmlns:r="http://schemas.openxmlformats.org/officeDocument/2006/relationships">
  <dimension ref="A1:M276"/>
  <sheetViews>
    <sheetView tabSelected="1" topLeftCell="B262" workbookViewId="0">
      <selection activeCell="B277" sqref="B277:H283"/>
    </sheetView>
  </sheetViews>
  <sheetFormatPr defaultColWidth="9.1796875" defaultRowHeight="13"/>
  <cols>
    <col min="1" max="1" width="9.1796875" style="40"/>
    <col min="2" max="2" width="81.453125" style="40" customWidth="1"/>
    <col min="3" max="3" width="11.54296875" style="40" bestFit="1" customWidth="1"/>
    <col min="4" max="8" width="9.54296875" style="40" bestFit="1" customWidth="1"/>
    <col min="9" max="12" width="9.1796875" style="40"/>
    <col min="13" max="13" width="23.453125" style="43" customWidth="1"/>
    <col min="14" max="16384" width="9.1796875" style="40"/>
  </cols>
  <sheetData>
    <row r="1" spans="1:13" ht="78">
      <c r="A1" s="47" t="s">
        <v>0</v>
      </c>
      <c r="B1" s="47" t="s">
        <v>1</v>
      </c>
      <c r="C1" s="47" t="s">
        <v>358</v>
      </c>
      <c r="D1" s="47" t="s">
        <v>359</v>
      </c>
      <c r="E1" s="47" t="s">
        <v>360</v>
      </c>
      <c r="F1" s="47" t="s">
        <v>361</v>
      </c>
      <c r="G1" s="47" t="s">
        <v>362</v>
      </c>
      <c r="H1" s="47" t="s">
        <v>104</v>
      </c>
      <c r="I1" s="48" t="s">
        <v>105</v>
      </c>
      <c r="M1" s="49"/>
    </row>
    <row r="2" spans="1:13">
      <c r="A2" s="88">
        <f>анкеты!A2</f>
        <v>1</v>
      </c>
      <c r="B2" s="88" t="str">
        <f>'бланки '!C6</f>
        <v>Муниципальное казенное общеобразовательное учреждение Пудинская средняя общеобразовательная школа</v>
      </c>
      <c r="C2" s="88">
        <f>'Рейтинговая таблица организаций'!T4</f>
        <v>100</v>
      </c>
      <c r="D2" s="88">
        <f>'Рейтинговая таблица организаций'!AC4</f>
        <v>100</v>
      </c>
      <c r="E2" s="88">
        <f>'Рейтинговая таблица организаций'!AK4</f>
        <v>68</v>
      </c>
      <c r="F2" s="88">
        <f>'Рейтинговая таблица организаций'!AU4</f>
        <v>100</v>
      </c>
      <c r="G2" s="88">
        <f>'Рейтинговая таблица организаций'!BE4</f>
        <v>100</v>
      </c>
      <c r="H2" s="89">
        <f>'Рейтинговая таблица организаций'!BF4</f>
        <v>93.6</v>
      </c>
      <c r="I2" s="88" t="str">
        <f>IF(K2=1,TEXT(J2,0),CONCATENATE(J2,"-",J2+K2-1))</f>
        <v>147-173</v>
      </c>
      <c r="J2" s="90">
        <f t="shared" ref="J2:J65" si="0">RANK(H2,H$2:H$275)</f>
        <v>147</v>
      </c>
      <c r="K2" s="91">
        <f t="shared" ref="K2:K65" si="1">COUNTIF(J$2:J$275,J2)</f>
        <v>27</v>
      </c>
      <c r="L2" s="92">
        <f>'бланки '!D6</f>
        <v>1</v>
      </c>
      <c r="M2" s="93" t="str">
        <f>'бланки '!A6</f>
        <v>г. Кедровый</v>
      </c>
    </row>
    <row r="3" spans="1:13">
      <c r="A3" s="88">
        <f>анкеты!A3</f>
        <v>2</v>
      </c>
      <c r="B3" s="88" t="str">
        <f>'бланки '!C7</f>
        <v>Муниципальное казенное общеобразовательное учреждение средняя общеобразовательная школа №1 г. Кедрового</v>
      </c>
      <c r="C3" s="88">
        <f>'Рейтинговая таблица организаций'!T5</f>
        <v>100</v>
      </c>
      <c r="D3" s="88">
        <f>'Рейтинговая таблица организаций'!AC5</f>
        <v>100</v>
      </c>
      <c r="E3" s="88">
        <f>'Рейтинговая таблица организаций'!AK5</f>
        <v>94</v>
      </c>
      <c r="F3" s="88">
        <f>'Рейтинговая таблица организаций'!AU5</f>
        <v>100</v>
      </c>
      <c r="G3" s="88">
        <f>'Рейтинговая таблица организаций'!BE5</f>
        <v>100</v>
      </c>
      <c r="H3" s="89">
        <f>'Рейтинговая таблица организаций'!BF5</f>
        <v>98.8</v>
      </c>
      <c r="I3" s="88" t="str">
        <f t="shared" ref="I3:I66" si="2">IF(K3=1,TEXT(J3,0),CONCATENATE(J3,"-",J3+K3-1))</f>
        <v>12-25</v>
      </c>
      <c r="J3" s="90">
        <f t="shared" si="0"/>
        <v>12</v>
      </c>
      <c r="K3" s="91">
        <f t="shared" si="1"/>
        <v>14</v>
      </c>
      <c r="L3" s="92">
        <f>'бланки '!D7</f>
        <v>2</v>
      </c>
      <c r="M3" s="93" t="str">
        <f>'бланки '!A7</f>
        <v>г. Кедровый</v>
      </c>
    </row>
    <row r="4" spans="1:13">
      <c r="A4" s="112">
        <f>анкеты!A4</f>
        <v>3</v>
      </c>
      <c r="B4" s="112" t="str">
        <f>'бланки '!C8</f>
        <v>Муниципальное автономное общеобразовательное учреждение средняя общеобразовательная школа № 11 им. В.И. Смирнова г.Томска</v>
      </c>
      <c r="C4" s="112">
        <f>'Рейтинговая таблица организаций'!T6</f>
        <v>100</v>
      </c>
      <c r="D4" s="112">
        <f>'Рейтинговая таблица организаций'!AC6</f>
        <v>100</v>
      </c>
      <c r="E4" s="112">
        <f>'Рейтинговая таблица организаций'!AK6</f>
        <v>54</v>
      </c>
      <c r="F4" s="112">
        <f>'Рейтинговая таблица организаций'!AU6</f>
        <v>100</v>
      </c>
      <c r="G4" s="112">
        <f>'Рейтинговая таблица организаций'!BE6</f>
        <v>100</v>
      </c>
      <c r="H4" s="113">
        <f>'Рейтинговая таблица организаций'!BF6</f>
        <v>90.8</v>
      </c>
      <c r="I4" s="112" t="str">
        <f t="shared" si="2"/>
        <v>246-265</v>
      </c>
      <c r="J4" s="114">
        <f t="shared" si="0"/>
        <v>246</v>
      </c>
      <c r="K4" s="115">
        <f t="shared" si="1"/>
        <v>20</v>
      </c>
      <c r="L4" s="116">
        <f>'бланки '!D8</f>
        <v>3</v>
      </c>
      <c r="M4" s="117" t="str">
        <f>'бланки '!A8</f>
        <v>г. Томск</v>
      </c>
    </row>
    <row r="5" spans="1:13">
      <c r="A5" s="112">
        <f>анкеты!A5</f>
        <v>4</v>
      </c>
      <c r="B5" s="112" t="str">
        <f>'бланки '!C9</f>
        <v>Муниципальное автономное общеобразовательное учреждение средняя общеобразовательная школа № 25 г. Томска</v>
      </c>
      <c r="C5" s="112">
        <f>'Рейтинговая таблица организаций'!T7</f>
        <v>100</v>
      </c>
      <c r="D5" s="112">
        <f>'Рейтинговая таблица организаций'!AC7</f>
        <v>100</v>
      </c>
      <c r="E5" s="112">
        <f>'Рейтинговая таблица организаций'!AK7</f>
        <v>78</v>
      </c>
      <c r="F5" s="112">
        <f>'Рейтинговая таблица организаций'!AU7</f>
        <v>100</v>
      </c>
      <c r="G5" s="112">
        <f>'Рейтинговая таблица организаций'!BE7</f>
        <v>100</v>
      </c>
      <c r="H5" s="113">
        <f>'Рейтинговая таблица организаций'!BF7</f>
        <v>95.6</v>
      </c>
      <c r="I5" s="112" t="str">
        <f t="shared" si="2"/>
        <v>85-96</v>
      </c>
      <c r="J5" s="114">
        <f t="shared" si="0"/>
        <v>85</v>
      </c>
      <c r="K5" s="115">
        <f t="shared" si="1"/>
        <v>12</v>
      </c>
      <c r="L5" s="116">
        <f>'бланки '!D9</f>
        <v>4</v>
      </c>
      <c r="M5" s="117" t="str">
        <f>'бланки '!A9</f>
        <v>г. Томск</v>
      </c>
    </row>
    <row r="6" spans="1:13">
      <c r="A6" s="112">
        <f>анкеты!A6</f>
        <v>5</v>
      </c>
      <c r="B6" s="112" t="str">
        <f>'бланки '!C10</f>
        <v>Муниципальное автономное общеобразовательное учреждение лицей № 1 имени А.С. Пушкина г. Томска</v>
      </c>
      <c r="C6" s="112">
        <f>'Рейтинговая таблица организаций'!T8</f>
        <v>100</v>
      </c>
      <c r="D6" s="112">
        <f>'Рейтинговая таблица организаций'!AC8</f>
        <v>100</v>
      </c>
      <c r="E6" s="112">
        <f>'Рейтинговая таблица организаций'!AK8</f>
        <v>72</v>
      </c>
      <c r="F6" s="112">
        <f>'Рейтинговая таблица организаций'!AU8</f>
        <v>100</v>
      </c>
      <c r="G6" s="112">
        <f>'Рейтинговая таблица организаций'!BE8</f>
        <v>100</v>
      </c>
      <c r="H6" s="113">
        <f>'Рейтинговая таблица организаций'!BF8</f>
        <v>94.4</v>
      </c>
      <c r="I6" s="112" t="str">
        <f t="shared" si="2"/>
        <v>123-128</v>
      </c>
      <c r="J6" s="114">
        <f t="shared" si="0"/>
        <v>123</v>
      </c>
      <c r="K6" s="115">
        <f t="shared" si="1"/>
        <v>6</v>
      </c>
      <c r="L6" s="116">
        <f>'бланки '!D10</f>
        <v>5</v>
      </c>
      <c r="M6" s="117" t="str">
        <f>'бланки '!A10</f>
        <v>г. Томск</v>
      </c>
    </row>
    <row r="7" spans="1:13">
      <c r="A7" s="112">
        <f>анкеты!A7</f>
        <v>6</v>
      </c>
      <c r="B7" s="112" t="str">
        <f>'бланки '!C11</f>
        <v>Муниципальное бюджетное общеобразовательное учреждение лицей при ТПУ г. Томска</v>
      </c>
      <c r="C7" s="112">
        <f>'Рейтинговая таблица организаций'!T9</f>
        <v>100</v>
      </c>
      <c r="D7" s="112">
        <f>'Рейтинговая таблица организаций'!AC9</f>
        <v>100</v>
      </c>
      <c r="E7" s="112">
        <f>'Рейтинговая таблица организаций'!AK9</f>
        <v>70</v>
      </c>
      <c r="F7" s="112">
        <f>'Рейтинговая таблица организаций'!AU9</f>
        <v>100</v>
      </c>
      <c r="G7" s="112">
        <f>'Рейтинговая таблица организаций'!BE9</f>
        <v>100</v>
      </c>
      <c r="H7" s="113">
        <f>'Рейтинговая таблица организаций'!BF9</f>
        <v>94</v>
      </c>
      <c r="I7" s="112" t="str">
        <f t="shared" si="2"/>
        <v>129-146</v>
      </c>
      <c r="J7" s="114">
        <f t="shared" si="0"/>
        <v>129</v>
      </c>
      <c r="K7" s="115">
        <f t="shared" si="1"/>
        <v>18</v>
      </c>
      <c r="L7" s="116">
        <f>'бланки '!D11</f>
        <v>6</v>
      </c>
      <c r="M7" s="117" t="str">
        <f>'бланки '!A11</f>
        <v>г. Томск</v>
      </c>
    </row>
    <row r="8" spans="1:13">
      <c r="A8" s="112">
        <f>анкеты!A8</f>
        <v>7</v>
      </c>
      <c r="B8" s="112" t="str">
        <f>'бланки '!C12</f>
        <v>Муниципальное автономное общеобразовательное учреждение лицей № 7 г. Томска</v>
      </c>
      <c r="C8" s="112">
        <f>'Рейтинговая таблица организаций'!T10</f>
        <v>100</v>
      </c>
      <c r="D8" s="112">
        <f>'Рейтинговая таблица организаций'!AC10</f>
        <v>100</v>
      </c>
      <c r="E8" s="112">
        <f>'Рейтинговая таблица организаций'!AK10</f>
        <v>66</v>
      </c>
      <c r="F8" s="112">
        <f>'Рейтинговая таблица организаций'!AU10</f>
        <v>100</v>
      </c>
      <c r="G8" s="112">
        <f>'Рейтинговая таблица организаций'!BE10</f>
        <v>100</v>
      </c>
      <c r="H8" s="113">
        <f>'Рейтинговая таблица организаций'!BF10</f>
        <v>93.2</v>
      </c>
      <c r="I8" s="112" t="str">
        <f t="shared" si="2"/>
        <v>174-198</v>
      </c>
      <c r="J8" s="114">
        <f t="shared" si="0"/>
        <v>174</v>
      </c>
      <c r="K8" s="115">
        <f t="shared" si="1"/>
        <v>25</v>
      </c>
      <c r="L8" s="116">
        <f>'бланки '!D12</f>
        <v>7</v>
      </c>
      <c r="M8" s="117" t="str">
        <f>'бланки '!A12</f>
        <v>г. Томск</v>
      </c>
    </row>
    <row r="9" spans="1:13">
      <c r="A9" s="112">
        <f>анкеты!A9</f>
        <v>8</v>
      </c>
      <c r="B9" s="112" t="str">
        <f>'бланки '!C13</f>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C9" s="112">
        <f>'Рейтинговая таблица организаций'!T11</f>
        <v>100</v>
      </c>
      <c r="D9" s="112">
        <f>'Рейтинговая таблица организаций'!AC11</f>
        <v>100</v>
      </c>
      <c r="E9" s="112">
        <f>'Рейтинговая таблица организаций'!AK11</f>
        <v>74</v>
      </c>
      <c r="F9" s="112">
        <f>'Рейтинговая таблица организаций'!AU11</f>
        <v>100</v>
      </c>
      <c r="G9" s="112">
        <f>'Рейтинговая таблица организаций'!BE11</f>
        <v>100</v>
      </c>
      <c r="H9" s="113">
        <f>'Рейтинговая таблица организаций'!BF11</f>
        <v>94.8</v>
      </c>
      <c r="I9" s="112" t="str">
        <f t="shared" si="2"/>
        <v>108-122</v>
      </c>
      <c r="J9" s="114">
        <f t="shared" si="0"/>
        <v>108</v>
      </c>
      <c r="K9" s="115">
        <f t="shared" si="1"/>
        <v>15</v>
      </c>
      <c r="L9" s="116">
        <f>'бланки '!D13</f>
        <v>8</v>
      </c>
      <c r="M9" s="117" t="str">
        <f>'бланки '!A13</f>
        <v>г. Томск</v>
      </c>
    </row>
    <row r="10" spans="1:13">
      <c r="A10" s="112">
        <f>анкеты!A10</f>
        <v>9</v>
      </c>
      <c r="B10" s="112" t="str">
        <f>'бланки '!C14</f>
        <v>Муниципальное автономное общеобразовательное учреждение средняя общеобразовательная школа № 47 г. Томска</v>
      </c>
      <c r="C10" s="112">
        <f>'Рейтинговая таблица организаций'!T12</f>
        <v>100</v>
      </c>
      <c r="D10" s="112">
        <f>'Рейтинговая таблица организаций'!AC12</f>
        <v>100</v>
      </c>
      <c r="E10" s="112">
        <f>'Рейтинговая таблица организаций'!AK12</f>
        <v>60</v>
      </c>
      <c r="F10" s="112">
        <f>'Рейтинговая таблица организаций'!AU12</f>
        <v>100</v>
      </c>
      <c r="G10" s="112">
        <f>'Рейтинговая таблица организаций'!BE12</f>
        <v>100</v>
      </c>
      <c r="H10" s="113">
        <f>'Рейтинговая таблица организаций'!BF12</f>
        <v>92</v>
      </c>
      <c r="I10" s="112" t="str">
        <f t="shared" si="2"/>
        <v>222-245</v>
      </c>
      <c r="J10" s="114">
        <f t="shared" si="0"/>
        <v>222</v>
      </c>
      <c r="K10" s="115">
        <f t="shared" si="1"/>
        <v>24</v>
      </c>
      <c r="L10" s="116">
        <f>'бланки '!D14</f>
        <v>9</v>
      </c>
      <c r="M10" s="117" t="str">
        <f>'бланки '!A14</f>
        <v>г. Томск</v>
      </c>
    </row>
    <row r="11" spans="1:13">
      <c r="A11" s="112">
        <f>анкеты!A11</f>
        <v>10</v>
      </c>
      <c r="B11" s="112" t="str">
        <f>'бланки '!C15</f>
        <v>Муниципальное автономное общеобразовательное учреждение средняя общеобразовательная школа № 43 г.Томска</v>
      </c>
      <c r="C11" s="112">
        <f>'Рейтинговая таблица организаций'!T13</f>
        <v>100</v>
      </c>
      <c r="D11" s="112">
        <f>'Рейтинговая таблица организаций'!AC13</f>
        <v>100</v>
      </c>
      <c r="E11" s="112">
        <f>'Рейтинговая таблица организаций'!AK13</f>
        <v>60</v>
      </c>
      <c r="F11" s="112">
        <f>'Рейтинговая таблица организаций'!AU13</f>
        <v>100</v>
      </c>
      <c r="G11" s="112">
        <f>'Рейтинговая таблица организаций'!BE13</f>
        <v>100</v>
      </c>
      <c r="H11" s="113">
        <f>'Рейтинговая таблица организаций'!BF13</f>
        <v>92</v>
      </c>
      <c r="I11" s="112" t="str">
        <f t="shared" si="2"/>
        <v>222-245</v>
      </c>
      <c r="J11" s="114">
        <f t="shared" si="0"/>
        <v>222</v>
      </c>
      <c r="K11" s="115">
        <f t="shared" si="1"/>
        <v>24</v>
      </c>
      <c r="L11" s="116">
        <f>'бланки '!D15</f>
        <v>10</v>
      </c>
      <c r="M11" s="117" t="str">
        <f>'бланки '!A15</f>
        <v>г. Томск</v>
      </c>
    </row>
    <row r="12" spans="1:13">
      <c r="A12" s="112">
        <f>анкеты!A12</f>
        <v>11</v>
      </c>
      <c r="B12" s="112" t="str">
        <f>'бланки '!C16</f>
        <v>Муниципальное автономное общеобразовательное учреждение средняя общеобразовательная школа № 64 г.Томска</v>
      </c>
      <c r="C12" s="112">
        <f>'Рейтинговая таблица организаций'!T14</f>
        <v>100</v>
      </c>
      <c r="D12" s="112">
        <f>'Рейтинговая таблица организаций'!AC14</f>
        <v>100</v>
      </c>
      <c r="E12" s="112">
        <f>'Рейтинговая таблица организаций'!AK14</f>
        <v>60</v>
      </c>
      <c r="F12" s="112">
        <f>'Рейтинговая таблица организаций'!AU14</f>
        <v>100</v>
      </c>
      <c r="G12" s="112">
        <f>'Рейтинговая таблица организаций'!BE14</f>
        <v>100</v>
      </c>
      <c r="H12" s="113">
        <f>'Рейтинговая таблица организаций'!BF14</f>
        <v>92</v>
      </c>
      <c r="I12" s="112" t="str">
        <f t="shared" si="2"/>
        <v>222-245</v>
      </c>
      <c r="J12" s="114">
        <f t="shared" si="0"/>
        <v>222</v>
      </c>
      <c r="K12" s="115">
        <f t="shared" si="1"/>
        <v>24</v>
      </c>
      <c r="L12" s="116">
        <f>'бланки '!D16</f>
        <v>11</v>
      </c>
      <c r="M12" s="117" t="str">
        <f>'бланки '!A16</f>
        <v>г. Томск</v>
      </c>
    </row>
    <row r="13" spans="1:13">
      <c r="A13" s="112">
        <f>анкеты!A13</f>
        <v>12</v>
      </c>
      <c r="B13" s="112" t="str">
        <f>'бланки '!C17</f>
        <v>Муниципальное автономное общеобразовательное учреждение средняя общеобразовательная школа № 40 г.Томска</v>
      </c>
      <c r="C13" s="112">
        <f>'Рейтинговая таблица организаций'!T15</f>
        <v>100</v>
      </c>
      <c r="D13" s="112">
        <f>'Рейтинговая таблица организаций'!AC15</f>
        <v>100</v>
      </c>
      <c r="E13" s="112">
        <f>'Рейтинговая таблица организаций'!AK15</f>
        <v>88</v>
      </c>
      <c r="F13" s="112">
        <f>'Рейтинговая таблица организаций'!AU15</f>
        <v>100</v>
      </c>
      <c r="G13" s="112">
        <f>'Рейтинговая таблица организаций'!BE15</f>
        <v>100</v>
      </c>
      <c r="H13" s="113">
        <f>'Рейтинговая таблица организаций'!BF15</f>
        <v>97.6</v>
      </c>
      <c r="I13" s="112" t="str">
        <f t="shared" si="2"/>
        <v>33-43</v>
      </c>
      <c r="J13" s="114">
        <f t="shared" si="0"/>
        <v>33</v>
      </c>
      <c r="K13" s="115">
        <f t="shared" si="1"/>
        <v>11</v>
      </c>
      <c r="L13" s="116">
        <f>'бланки '!D17</f>
        <v>12</v>
      </c>
      <c r="M13" s="117" t="str">
        <f>'бланки '!A17</f>
        <v>г. Томск</v>
      </c>
    </row>
    <row r="14" spans="1:13">
      <c r="A14" s="112">
        <f>анкеты!A14</f>
        <v>13</v>
      </c>
      <c r="B14" s="112" t="str">
        <f>'бланки '!C18</f>
        <v>Муниципальное автономное общеобразовательное учреждение средняя общеобразовательная школа № 53 г.Томска</v>
      </c>
      <c r="C14" s="112">
        <f>'Рейтинговая таблица организаций'!T16</f>
        <v>100</v>
      </c>
      <c r="D14" s="112">
        <f>'Рейтинговая таблица организаций'!AC16</f>
        <v>100</v>
      </c>
      <c r="E14" s="112">
        <f>'Рейтинговая таблица организаций'!AK16</f>
        <v>66</v>
      </c>
      <c r="F14" s="112">
        <f>'Рейтинговая таблица организаций'!AU16</f>
        <v>100</v>
      </c>
      <c r="G14" s="112">
        <f>'Рейтинговая таблица организаций'!BE16</f>
        <v>100</v>
      </c>
      <c r="H14" s="113">
        <f>'Рейтинговая таблица организаций'!BF16</f>
        <v>93.2</v>
      </c>
      <c r="I14" s="112" t="str">
        <f t="shared" si="2"/>
        <v>174-198</v>
      </c>
      <c r="J14" s="114">
        <f t="shared" si="0"/>
        <v>174</v>
      </c>
      <c r="K14" s="115">
        <f t="shared" si="1"/>
        <v>25</v>
      </c>
      <c r="L14" s="116">
        <f>'бланки '!D18</f>
        <v>13</v>
      </c>
      <c r="M14" s="117" t="str">
        <f>'бланки '!A18</f>
        <v>г. Томск</v>
      </c>
    </row>
    <row r="15" spans="1:13">
      <c r="A15" s="112">
        <f>анкеты!A15</f>
        <v>14</v>
      </c>
      <c r="B15" s="112" t="str">
        <f>'бланки '!C19</f>
        <v>Муниципальное автономное общеобразовательное учреждение гимназия № 13 г. Томска</v>
      </c>
      <c r="C15" s="112">
        <f>'Рейтинговая таблица организаций'!T17</f>
        <v>100</v>
      </c>
      <c r="D15" s="112">
        <f>'Рейтинговая таблица организаций'!AC17</f>
        <v>100</v>
      </c>
      <c r="E15" s="112">
        <f>'Рейтинговая таблица организаций'!AK17</f>
        <v>100</v>
      </c>
      <c r="F15" s="112">
        <f>'Рейтинговая таблица организаций'!AU17</f>
        <v>100</v>
      </c>
      <c r="G15" s="112">
        <f>'Рейтинговая таблица организаций'!BE17</f>
        <v>100</v>
      </c>
      <c r="H15" s="113">
        <f>'Рейтинговая таблица организаций'!BF17</f>
        <v>100</v>
      </c>
      <c r="I15" s="112" t="str">
        <f t="shared" si="2"/>
        <v>1-11</v>
      </c>
      <c r="J15" s="114">
        <f t="shared" si="0"/>
        <v>1</v>
      </c>
      <c r="K15" s="115">
        <f t="shared" si="1"/>
        <v>11</v>
      </c>
      <c r="L15" s="116">
        <f>'бланки '!D19</f>
        <v>14</v>
      </c>
      <c r="M15" s="117" t="str">
        <f>'бланки '!A19</f>
        <v>г. Томск</v>
      </c>
    </row>
    <row r="16" spans="1:13">
      <c r="A16" s="112">
        <f>анкеты!A16</f>
        <v>15</v>
      </c>
      <c r="B16" s="112" t="str">
        <f>'бланки '!C20</f>
        <v>Муниципальное автономное общеобразовательное учреждение средняя общеобразовательная школа № 31 г. Томска</v>
      </c>
      <c r="C16" s="112">
        <f>'Рейтинговая таблица организаций'!T18</f>
        <v>100</v>
      </c>
      <c r="D16" s="112">
        <f>'Рейтинговая таблица организаций'!AC18</f>
        <v>100</v>
      </c>
      <c r="E16" s="112">
        <f>'Рейтинговая таблица организаций'!AK18</f>
        <v>76</v>
      </c>
      <c r="F16" s="112">
        <f>'Рейтинговая таблица организаций'!AU18</f>
        <v>100</v>
      </c>
      <c r="G16" s="112">
        <f>'Рейтинговая таблица организаций'!BE18</f>
        <v>100</v>
      </c>
      <c r="H16" s="113">
        <f>'Рейтинговая таблица организаций'!BF18</f>
        <v>95.2</v>
      </c>
      <c r="I16" s="112" t="str">
        <f t="shared" si="2"/>
        <v>97-107</v>
      </c>
      <c r="J16" s="114">
        <f t="shared" si="0"/>
        <v>97</v>
      </c>
      <c r="K16" s="115">
        <f t="shared" si="1"/>
        <v>11</v>
      </c>
      <c r="L16" s="116">
        <f>'бланки '!D20</f>
        <v>15</v>
      </c>
      <c r="M16" s="117" t="str">
        <f>'бланки '!A20</f>
        <v>г. Томск</v>
      </c>
    </row>
    <row r="17" spans="1:13">
      <c r="A17" s="112">
        <f>анкеты!A17</f>
        <v>16</v>
      </c>
      <c r="B17" s="112" t="str">
        <f>'бланки '!C21</f>
        <v>Муниципальное автономное общеобразовательное учреждение Школа "Эврика-развитие" г. Томска</v>
      </c>
      <c r="C17" s="112">
        <f>'Рейтинговая таблица организаций'!T19</f>
        <v>100</v>
      </c>
      <c r="D17" s="112">
        <f>'Рейтинговая таблица организаций'!AC19</f>
        <v>100</v>
      </c>
      <c r="E17" s="112">
        <f>'Рейтинговая таблица организаций'!AK19</f>
        <v>94</v>
      </c>
      <c r="F17" s="112">
        <f>'Рейтинговая таблица организаций'!AU19</f>
        <v>100</v>
      </c>
      <c r="G17" s="112">
        <f>'Рейтинговая таблица организаций'!BE19</f>
        <v>100</v>
      </c>
      <c r="H17" s="113">
        <f>'Рейтинговая таблица организаций'!BF19</f>
        <v>98.8</v>
      </c>
      <c r="I17" s="112" t="str">
        <f t="shared" si="2"/>
        <v>12-25</v>
      </c>
      <c r="J17" s="114">
        <f t="shared" si="0"/>
        <v>12</v>
      </c>
      <c r="K17" s="115">
        <f t="shared" si="1"/>
        <v>14</v>
      </c>
      <c r="L17" s="116">
        <f>'бланки '!D21</f>
        <v>16</v>
      </c>
      <c r="M17" s="117" t="str">
        <f>'бланки '!A21</f>
        <v>г. Томск</v>
      </c>
    </row>
    <row r="18" spans="1:13">
      <c r="A18" s="112">
        <f>анкеты!A18</f>
        <v>17</v>
      </c>
      <c r="B18" s="112" t="str">
        <f>'бланки '!C22</f>
        <v>Муниципальное автономное общеобразовательное учреждение гимназия № 29 г. Томска</v>
      </c>
      <c r="C18" s="112">
        <f>'Рейтинговая таблица организаций'!T20</f>
        <v>100</v>
      </c>
      <c r="D18" s="112">
        <f>'Рейтинговая таблица организаций'!AC20</f>
        <v>100</v>
      </c>
      <c r="E18" s="112">
        <f>'Рейтинговая таблица организаций'!AK20</f>
        <v>68</v>
      </c>
      <c r="F18" s="112">
        <f>'Рейтинговая таблица организаций'!AU20</f>
        <v>100</v>
      </c>
      <c r="G18" s="112">
        <f>'Рейтинговая таблица организаций'!BE20</f>
        <v>100</v>
      </c>
      <c r="H18" s="113">
        <f>'Рейтинговая таблица организаций'!BF20</f>
        <v>93.6</v>
      </c>
      <c r="I18" s="112" t="str">
        <f t="shared" si="2"/>
        <v>147-173</v>
      </c>
      <c r="J18" s="114">
        <f t="shared" si="0"/>
        <v>147</v>
      </c>
      <c r="K18" s="115">
        <f t="shared" si="1"/>
        <v>27</v>
      </c>
      <c r="L18" s="116">
        <f>'бланки '!D22</f>
        <v>17</v>
      </c>
      <c r="M18" s="117" t="str">
        <f>'бланки '!A22</f>
        <v>г. Томск</v>
      </c>
    </row>
    <row r="19" spans="1:13">
      <c r="A19" s="112">
        <f>анкеты!A19</f>
        <v>18</v>
      </c>
      <c r="B19" s="112" t="str">
        <f>'бланки '!C23</f>
        <v>Муниципальное автономное общеобразовательное учреждение средняя общеобразовательная школа № 42 г.Томска</v>
      </c>
      <c r="C19" s="112">
        <f>'Рейтинговая таблица организаций'!T21</f>
        <v>100</v>
      </c>
      <c r="D19" s="112">
        <f>'Рейтинговая таблица организаций'!AC21</f>
        <v>100</v>
      </c>
      <c r="E19" s="112">
        <f>'Рейтинговая таблица организаций'!AK21</f>
        <v>80</v>
      </c>
      <c r="F19" s="112">
        <f>'Рейтинговая таблица организаций'!AU21</f>
        <v>100</v>
      </c>
      <c r="G19" s="112">
        <f>'Рейтинговая таблица организаций'!BE21</f>
        <v>100</v>
      </c>
      <c r="H19" s="113">
        <f>'Рейтинговая таблица организаций'!BF21</f>
        <v>96</v>
      </c>
      <c r="I19" s="112" t="str">
        <f t="shared" si="2"/>
        <v>67-84</v>
      </c>
      <c r="J19" s="114">
        <f t="shared" si="0"/>
        <v>67</v>
      </c>
      <c r="K19" s="115">
        <f t="shared" si="1"/>
        <v>18</v>
      </c>
      <c r="L19" s="116">
        <f>'бланки '!D23</f>
        <v>18</v>
      </c>
      <c r="M19" s="117" t="str">
        <f>'бланки '!A23</f>
        <v>г. Томск</v>
      </c>
    </row>
    <row r="20" spans="1:13">
      <c r="A20" s="112">
        <f>анкеты!A20</f>
        <v>19</v>
      </c>
      <c r="B20" s="112" t="str">
        <f>'бланки '!C24</f>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C20" s="112">
        <f>'Рейтинговая таблица организаций'!T22</f>
        <v>100</v>
      </c>
      <c r="D20" s="112">
        <f>'Рейтинговая таблица организаций'!AC22</f>
        <v>100</v>
      </c>
      <c r="E20" s="112">
        <f>'Рейтинговая таблица организаций'!AK22</f>
        <v>66</v>
      </c>
      <c r="F20" s="112">
        <f>'Рейтинговая таблица организаций'!AU22</f>
        <v>100</v>
      </c>
      <c r="G20" s="112">
        <f>'Рейтинговая таблица организаций'!BE22</f>
        <v>100</v>
      </c>
      <c r="H20" s="113">
        <f>'Рейтинговая таблица организаций'!BF22</f>
        <v>93.2</v>
      </c>
      <c r="I20" s="112" t="str">
        <f t="shared" si="2"/>
        <v>174-198</v>
      </c>
      <c r="J20" s="114">
        <f t="shared" si="0"/>
        <v>174</v>
      </c>
      <c r="K20" s="115">
        <f t="shared" si="1"/>
        <v>25</v>
      </c>
      <c r="L20" s="116">
        <f>'бланки '!D24</f>
        <v>19</v>
      </c>
      <c r="M20" s="117" t="str">
        <f>'бланки '!A24</f>
        <v>г. Томск</v>
      </c>
    </row>
    <row r="21" spans="1:13">
      <c r="A21" s="112">
        <f>анкеты!A21</f>
        <v>20</v>
      </c>
      <c r="B21" s="112" t="str">
        <f>'бланки '!C25</f>
        <v>Муниципальное автономное общеобразовательное учреждение средняя общеобразовательная школа № 44 г.Томска</v>
      </c>
      <c r="C21" s="112">
        <f>'Рейтинговая таблица организаций'!T23</f>
        <v>100</v>
      </c>
      <c r="D21" s="112">
        <f>'Рейтинговая таблица организаций'!AC23</f>
        <v>100</v>
      </c>
      <c r="E21" s="112">
        <f>'Рейтинговая таблица организаций'!AK23</f>
        <v>66</v>
      </c>
      <c r="F21" s="112">
        <f>'Рейтинговая таблица организаций'!AU23</f>
        <v>100</v>
      </c>
      <c r="G21" s="112">
        <f>'Рейтинговая таблица организаций'!BE23</f>
        <v>100</v>
      </c>
      <c r="H21" s="113">
        <f>'Рейтинговая таблица организаций'!BF23</f>
        <v>93.2</v>
      </c>
      <c r="I21" s="112" t="str">
        <f t="shared" si="2"/>
        <v>174-198</v>
      </c>
      <c r="J21" s="114">
        <f t="shared" si="0"/>
        <v>174</v>
      </c>
      <c r="K21" s="115">
        <f t="shared" si="1"/>
        <v>25</v>
      </c>
      <c r="L21" s="116">
        <f>'бланки '!D25</f>
        <v>20</v>
      </c>
      <c r="M21" s="117" t="str">
        <f>'бланки '!A25</f>
        <v>г. Томск</v>
      </c>
    </row>
    <row r="22" spans="1:13">
      <c r="A22" s="112">
        <f>анкеты!A22</f>
        <v>21</v>
      </c>
      <c r="B22" s="112" t="str">
        <f>'бланки '!C26</f>
        <v>Муниципальное автономное общеобразовательное учреждение средняя общеобразовательная школа № 54 города Томска</v>
      </c>
      <c r="C22" s="112">
        <f>'Рейтинговая таблица организаций'!T24</f>
        <v>100</v>
      </c>
      <c r="D22" s="112">
        <f>'Рейтинговая таблица организаций'!AC24</f>
        <v>100</v>
      </c>
      <c r="E22" s="112">
        <f>'Рейтинговая таблица организаций'!AK24</f>
        <v>94</v>
      </c>
      <c r="F22" s="112">
        <f>'Рейтинговая таблица организаций'!AU24</f>
        <v>100</v>
      </c>
      <c r="G22" s="112">
        <f>'Рейтинговая таблица организаций'!BE24</f>
        <v>100</v>
      </c>
      <c r="H22" s="113">
        <f>'Рейтинговая таблица организаций'!BF24</f>
        <v>98.8</v>
      </c>
      <c r="I22" s="112" t="str">
        <f t="shared" si="2"/>
        <v>12-25</v>
      </c>
      <c r="J22" s="114">
        <f t="shared" si="0"/>
        <v>12</v>
      </c>
      <c r="K22" s="115">
        <f t="shared" si="1"/>
        <v>14</v>
      </c>
      <c r="L22" s="116">
        <f>'бланки '!D26</f>
        <v>21</v>
      </c>
      <c r="M22" s="117" t="str">
        <f>'бланки '!A26</f>
        <v>г. Томск</v>
      </c>
    </row>
    <row r="23" spans="1:13">
      <c r="A23" s="112">
        <f>анкеты!A23</f>
        <v>22</v>
      </c>
      <c r="B23" s="112" t="str">
        <f>'бланки '!C27</f>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C23" s="112">
        <f>'Рейтинговая таблица организаций'!T25</f>
        <v>100</v>
      </c>
      <c r="D23" s="112">
        <f>'Рейтинговая таблица организаций'!AC25</f>
        <v>100</v>
      </c>
      <c r="E23" s="112">
        <f>'Рейтинговая таблица организаций'!AK25</f>
        <v>64</v>
      </c>
      <c r="F23" s="112">
        <f>'Рейтинговая таблица организаций'!AU25</f>
        <v>100</v>
      </c>
      <c r="G23" s="112">
        <f>'Рейтинговая таблица организаций'!BE25</f>
        <v>100</v>
      </c>
      <c r="H23" s="113">
        <f>'Рейтинговая таблица организаций'!BF25</f>
        <v>92.8</v>
      </c>
      <c r="I23" s="112" t="str">
        <f t="shared" si="2"/>
        <v>199-200</v>
      </c>
      <c r="J23" s="114">
        <f t="shared" si="0"/>
        <v>199</v>
      </c>
      <c r="K23" s="115">
        <f t="shared" si="1"/>
        <v>2</v>
      </c>
      <c r="L23" s="116">
        <f>'бланки '!D27</f>
        <v>22</v>
      </c>
      <c r="M23" s="117" t="str">
        <f>'бланки '!A27</f>
        <v>г. Томск</v>
      </c>
    </row>
    <row r="24" spans="1:13">
      <c r="A24" s="112">
        <f>анкеты!A24</f>
        <v>23</v>
      </c>
      <c r="B24" s="112" t="str">
        <f>'бланки '!C28</f>
        <v>Муниципальное автономное общеобразовательное учреждение лицей № 51 г.Томска</v>
      </c>
      <c r="C24" s="112">
        <f>'Рейтинговая таблица организаций'!T26</f>
        <v>100</v>
      </c>
      <c r="D24" s="112">
        <f>'Рейтинговая таблица организаций'!AC26</f>
        <v>100</v>
      </c>
      <c r="E24" s="112">
        <f>'Рейтинговая таблица организаций'!AK26</f>
        <v>82</v>
      </c>
      <c r="F24" s="112">
        <f>'Рейтинговая таблица организаций'!AU26</f>
        <v>100</v>
      </c>
      <c r="G24" s="112">
        <f>'Рейтинговая таблица организаций'!BE26</f>
        <v>100</v>
      </c>
      <c r="H24" s="113">
        <f>'Рейтинговая таблица организаций'!BF26</f>
        <v>96.4</v>
      </c>
      <c r="I24" s="112" t="str">
        <f t="shared" si="2"/>
        <v>49-66</v>
      </c>
      <c r="J24" s="114">
        <f t="shared" si="0"/>
        <v>49</v>
      </c>
      <c r="K24" s="115">
        <f t="shared" si="1"/>
        <v>18</v>
      </c>
      <c r="L24" s="116">
        <f>'бланки '!D28</f>
        <v>23</v>
      </c>
      <c r="M24" s="117" t="str">
        <f>'бланки '!A28</f>
        <v>г. Томск</v>
      </c>
    </row>
    <row r="25" spans="1:13">
      <c r="A25" s="112">
        <f>анкеты!A25</f>
        <v>24</v>
      </c>
      <c r="B25" s="112" t="str">
        <f>'бланки '!C29</f>
        <v>Муниципальное автономное общеобразовательное учреждение средняя общеобразовательная школа № 67 г. Томска</v>
      </c>
      <c r="C25" s="112">
        <f>'Рейтинговая таблица организаций'!T27</f>
        <v>100</v>
      </c>
      <c r="D25" s="112">
        <f>'Рейтинговая таблица организаций'!AC27</f>
        <v>100</v>
      </c>
      <c r="E25" s="112">
        <f>'Рейтинговая таблица организаций'!AK27</f>
        <v>70</v>
      </c>
      <c r="F25" s="112">
        <f>'Рейтинговая таблица организаций'!AU27</f>
        <v>100</v>
      </c>
      <c r="G25" s="112">
        <f>'Рейтинговая таблица организаций'!BE27</f>
        <v>100</v>
      </c>
      <c r="H25" s="113">
        <f>'Рейтинговая таблица организаций'!BF27</f>
        <v>94</v>
      </c>
      <c r="I25" s="112" t="str">
        <f t="shared" si="2"/>
        <v>129-146</v>
      </c>
      <c r="J25" s="114">
        <f t="shared" si="0"/>
        <v>129</v>
      </c>
      <c r="K25" s="115">
        <f t="shared" si="1"/>
        <v>18</v>
      </c>
      <c r="L25" s="116">
        <f>'бланки '!D29</f>
        <v>24</v>
      </c>
      <c r="M25" s="117" t="str">
        <f>'бланки '!A29</f>
        <v>г. Томск</v>
      </c>
    </row>
    <row r="26" spans="1:13">
      <c r="A26" s="112">
        <f>анкеты!A26</f>
        <v>25</v>
      </c>
      <c r="B26" s="112" t="str">
        <f>'бланки '!C30</f>
        <v>Муниципальное автономное общеобразовательное учреждение средняя общеобразовательная школа № 22 г. Томска</v>
      </c>
      <c r="C26" s="112">
        <f>'Рейтинговая таблица организаций'!T28</f>
        <v>100</v>
      </c>
      <c r="D26" s="112">
        <f>'Рейтинговая таблица организаций'!AC28</f>
        <v>100</v>
      </c>
      <c r="E26" s="112">
        <f>'Рейтинговая таблица организаций'!AK28</f>
        <v>72</v>
      </c>
      <c r="F26" s="112">
        <f>'Рейтинговая таблица организаций'!AU28</f>
        <v>100</v>
      </c>
      <c r="G26" s="112">
        <f>'Рейтинговая таблица организаций'!BE28</f>
        <v>100</v>
      </c>
      <c r="H26" s="113">
        <f>'Рейтинговая таблица организаций'!BF28</f>
        <v>94.4</v>
      </c>
      <c r="I26" s="112" t="str">
        <f t="shared" si="2"/>
        <v>123-128</v>
      </c>
      <c r="J26" s="114">
        <f t="shared" si="0"/>
        <v>123</v>
      </c>
      <c r="K26" s="115">
        <f t="shared" si="1"/>
        <v>6</v>
      </c>
      <c r="L26" s="116">
        <f>'бланки '!D30</f>
        <v>25</v>
      </c>
      <c r="M26" s="117" t="str">
        <f>'бланки '!A30</f>
        <v>г. Томск</v>
      </c>
    </row>
    <row r="27" spans="1:13">
      <c r="A27" s="112">
        <f>анкеты!A27</f>
        <v>26</v>
      </c>
      <c r="B27" s="112" t="str">
        <f>'бланки '!C31</f>
        <v>Муниципальное бюджетное общеобразовательное учреждение Академический лицей им. Г.А. Псахье г. Томска</v>
      </c>
      <c r="C27" s="112">
        <f>'Рейтинговая таблица организаций'!T29</f>
        <v>100</v>
      </c>
      <c r="D27" s="112">
        <f>'Рейтинговая таблица организаций'!AC29</f>
        <v>100</v>
      </c>
      <c r="E27" s="112">
        <f>'Рейтинговая таблица организаций'!AK29</f>
        <v>78</v>
      </c>
      <c r="F27" s="112">
        <f>'Рейтинговая таблица организаций'!AU29</f>
        <v>100</v>
      </c>
      <c r="G27" s="112">
        <f>'Рейтинговая таблица организаций'!BE29</f>
        <v>100</v>
      </c>
      <c r="H27" s="113">
        <f>'Рейтинговая таблица организаций'!BF29</f>
        <v>95.6</v>
      </c>
      <c r="I27" s="112" t="str">
        <f t="shared" si="2"/>
        <v>85-96</v>
      </c>
      <c r="J27" s="114">
        <f t="shared" si="0"/>
        <v>85</v>
      </c>
      <c r="K27" s="115">
        <f t="shared" si="1"/>
        <v>12</v>
      </c>
      <c r="L27" s="116">
        <f>'бланки '!D31</f>
        <v>26</v>
      </c>
      <c r="M27" s="117" t="str">
        <f>'бланки '!A31</f>
        <v>г. Томск</v>
      </c>
    </row>
    <row r="28" spans="1:13">
      <c r="A28" s="112">
        <f>анкеты!A28</f>
        <v>27</v>
      </c>
      <c r="B28" s="112" t="str">
        <f>'бланки '!C32</f>
        <v>Муниципальное автономное общеобразовательное учреждение средняя общеобразовательная школа № 27 им. Г.Н. Ворошилова г. Томска</v>
      </c>
      <c r="C28" s="112">
        <f>'Рейтинговая таблица организаций'!T30</f>
        <v>100</v>
      </c>
      <c r="D28" s="112">
        <f>'Рейтинговая таблица организаций'!AC30</f>
        <v>100</v>
      </c>
      <c r="E28" s="112">
        <f>'Рейтинговая таблица организаций'!AK30</f>
        <v>66</v>
      </c>
      <c r="F28" s="112">
        <f>'Рейтинговая таблица организаций'!AU30</f>
        <v>100</v>
      </c>
      <c r="G28" s="112">
        <f>'Рейтинговая таблица организаций'!BE30</f>
        <v>100</v>
      </c>
      <c r="H28" s="113">
        <f>'Рейтинговая таблица организаций'!BF30</f>
        <v>93.2</v>
      </c>
      <c r="I28" s="112" t="str">
        <f t="shared" si="2"/>
        <v>174-198</v>
      </c>
      <c r="J28" s="114">
        <f t="shared" si="0"/>
        <v>174</v>
      </c>
      <c r="K28" s="115">
        <f t="shared" si="1"/>
        <v>25</v>
      </c>
      <c r="L28" s="116">
        <f>'бланки '!D32</f>
        <v>27</v>
      </c>
      <c r="M28" s="117" t="str">
        <f>'бланки '!A32</f>
        <v>г. Томск</v>
      </c>
    </row>
    <row r="29" spans="1:13">
      <c r="A29" s="112">
        <f>анкеты!A29</f>
        <v>28</v>
      </c>
      <c r="B29" s="112" t="str">
        <f>'бланки '!C33</f>
        <v>Муниципальное автономное общеобразовательное учреждение гимназия № 26 города Томска</v>
      </c>
      <c r="C29" s="112">
        <f>'Рейтинговая таблица организаций'!T31</f>
        <v>100</v>
      </c>
      <c r="D29" s="112">
        <f>'Рейтинговая таблица организаций'!AC31</f>
        <v>100</v>
      </c>
      <c r="E29" s="112">
        <f>'Рейтинговая таблица организаций'!AK31</f>
        <v>82</v>
      </c>
      <c r="F29" s="112">
        <f>'Рейтинговая таблица организаций'!AU31</f>
        <v>100</v>
      </c>
      <c r="G29" s="112">
        <f>'Рейтинговая таблица организаций'!BE31</f>
        <v>100</v>
      </c>
      <c r="H29" s="113">
        <f>'Рейтинговая таблица организаций'!BF31</f>
        <v>96.4</v>
      </c>
      <c r="I29" s="112" t="str">
        <f t="shared" si="2"/>
        <v>49-66</v>
      </c>
      <c r="J29" s="114">
        <f t="shared" si="0"/>
        <v>49</v>
      </c>
      <c r="K29" s="115">
        <f t="shared" si="1"/>
        <v>18</v>
      </c>
      <c r="L29" s="116">
        <f>'бланки '!D33</f>
        <v>28</v>
      </c>
      <c r="M29" s="117" t="str">
        <f>'бланки '!A33</f>
        <v>г. Томск</v>
      </c>
    </row>
    <row r="30" spans="1:13">
      <c r="A30" s="112">
        <f>анкеты!A30</f>
        <v>29</v>
      </c>
      <c r="B30" s="112" t="str">
        <f>'бланки '!C34</f>
        <v>Муниципальное автономное общеобразовательное учреждение гимназия № 55 им. Е.Г. Вёрсткиной г. Томска</v>
      </c>
      <c r="C30" s="112">
        <f>'Рейтинговая таблица организаций'!T32</f>
        <v>100</v>
      </c>
      <c r="D30" s="112">
        <f>'Рейтинговая таблица организаций'!AC32</f>
        <v>100</v>
      </c>
      <c r="E30" s="112">
        <f>'Рейтинговая таблица организаций'!AK32</f>
        <v>68</v>
      </c>
      <c r="F30" s="112">
        <f>'Рейтинговая таблица организаций'!AU32</f>
        <v>100</v>
      </c>
      <c r="G30" s="112">
        <f>'Рейтинговая таблица организаций'!BE32</f>
        <v>100</v>
      </c>
      <c r="H30" s="113">
        <f>'Рейтинговая таблица организаций'!BF32</f>
        <v>93.6</v>
      </c>
      <c r="I30" s="112" t="str">
        <f t="shared" si="2"/>
        <v>147-173</v>
      </c>
      <c r="J30" s="114">
        <f t="shared" si="0"/>
        <v>147</v>
      </c>
      <c r="K30" s="115">
        <f t="shared" si="1"/>
        <v>27</v>
      </c>
      <c r="L30" s="116">
        <f>'бланки '!D34</f>
        <v>29</v>
      </c>
      <c r="M30" s="117" t="str">
        <f>'бланки '!A34</f>
        <v>г. Томск</v>
      </c>
    </row>
    <row r="31" spans="1:13">
      <c r="A31" s="112">
        <f>анкеты!A31</f>
        <v>30</v>
      </c>
      <c r="B31" s="112" t="str">
        <f>'бланки '!C35</f>
        <v>Муниципальное автономное общеобразовательное учреждение средняя общеобразовательная школа № 12 г. Томска</v>
      </c>
      <c r="C31" s="112">
        <f>'Рейтинговая таблица организаций'!T33</f>
        <v>100</v>
      </c>
      <c r="D31" s="112">
        <f>'Рейтинговая таблица организаций'!AC33</f>
        <v>100</v>
      </c>
      <c r="E31" s="112">
        <f>'Рейтинговая таблица организаций'!AK33</f>
        <v>68</v>
      </c>
      <c r="F31" s="112">
        <f>'Рейтинговая таблица организаций'!AU33</f>
        <v>100</v>
      </c>
      <c r="G31" s="112">
        <f>'Рейтинговая таблица организаций'!BE33</f>
        <v>100</v>
      </c>
      <c r="H31" s="113">
        <f>'Рейтинговая таблица организаций'!BF33</f>
        <v>93.6</v>
      </c>
      <c r="I31" s="112" t="str">
        <f t="shared" si="2"/>
        <v>147-173</v>
      </c>
      <c r="J31" s="114">
        <f t="shared" si="0"/>
        <v>147</v>
      </c>
      <c r="K31" s="115">
        <f t="shared" si="1"/>
        <v>27</v>
      </c>
      <c r="L31" s="116">
        <f>'бланки '!D35</f>
        <v>30</v>
      </c>
      <c r="M31" s="117" t="str">
        <f>'бланки '!A35</f>
        <v>г. Томск</v>
      </c>
    </row>
    <row r="32" spans="1:13">
      <c r="A32" s="112">
        <f>анкеты!A32</f>
        <v>31</v>
      </c>
      <c r="B32" s="112" t="str">
        <f>'бланки '!C36</f>
        <v>Муниципальное автономное общеобразовательное учреждение средняя общеобразовательная школа № 33 г.Томска</v>
      </c>
      <c r="C32" s="112">
        <f>'Рейтинговая таблица организаций'!T34</f>
        <v>100</v>
      </c>
      <c r="D32" s="112">
        <f>'Рейтинговая таблица организаций'!AC34</f>
        <v>100</v>
      </c>
      <c r="E32" s="112">
        <f>'Рейтинговая таблица организаций'!AK34</f>
        <v>62</v>
      </c>
      <c r="F32" s="112">
        <f>'Рейтинговая таблица организаций'!AU34</f>
        <v>100</v>
      </c>
      <c r="G32" s="112">
        <f>'Рейтинговая таблица организаций'!BE34</f>
        <v>100</v>
      </c>
      <c r="H32" s="113">
        <f>'Рейтинговая таблица организаций'!BF34</f>
        <v>92.4</v>
      </c>
      <c r="I32" s="112" t="str">
        <f t="shared" si="2"/>
        <v>201-221</v>
      </c>
      <c r="J32" s="114">
        <f t="shared" si="0"/>
        <v>201</v>
      </c>
      <c r="K32" s="115">
        <f t="shared" si="1"/>
        <v>21</v>
      </c>
      <c r="L32" s="116">
        <f>'бланки '!D36</f>
        <v>31</v>
      </c>
      <c r="M32" s="117" t="str">
        <f>'бланки '!A36</f>
        <v>г. Томск</v>
      </c>
    </row>
    <row r="33" spans="1:13">
      <c r="A33" s="112">
        <f>анкеты!A33</f>
        <v>32</v>
      </c>
      <c r="B33" s="112" t="str">
        <f>'бланки '!C37</f>
        <v>Муниципальное автономное общеобразовательное учреждение средняя общеобразовательная школа № 28 г. Томска</v>
      </c>
      <c r="C33" s="112">
        <f>'Рейтинговая таблица организаций'!T35</f>
        <v>100</v>
      </c>
      <c r="D33" s="112">
        <f>'Рейтинговая таблица организаций'!AC35</f>
        <v>100</v>
      </c>
      <c r="E33" s="112">
        <f>'Рейтинговая таблица организаций'!AK35</f>
        <v>86</v>
      </c>
      <c r="F33" s="112">
        <f>'Рейтинговая таблица организаций'!AU35</f>
        <v>100</v>
      </c>
      <c r="G33" s="112">
        <f>'Рейтинговая таблица организаций'!BE35</f>
        <v>100</v>
      </c>
      <c r="H33" s="113">
        <f>'Рейтинговая таблица организаций'!BF35</f>
        <v>97.2</v>
      </c>
      <c r="I33" s="112" t="str">
        <f t="shared" si="2"/>
        <v>44-48</v>
      </c>
      <c r="J33" s="114">
        <f t="shared" si="0"/>
        <v>44</v>
      </c>
      <c r="K33" s="115">
        <f t="shared" si="1"/>
        <v>5</v>
      </c>
      <c r="L33" s="116">
        <f>'бланки '!D37</f>
        <v>32</v>
      </c>
      <c r="M33" s="117" t="str">
        <f>'бланки '!A37</f>
        <v>г. Томск</v>
      </c>
    </row>
    <row r="34" spans="1:13">
      <c r="A34" s="112">
        <f>анкеты!A34</f>
        <v>33</v>
      </c>
      <c r="B34" s="112" t="str">
        <f>'бланки '!C38</f>
        <v>Муниципальное автономное общеобразовательное учреждение средняя общеобразовательная школа № 2 г. Томска</v>
      </c>
      <c r="C34" s="112">
        <f>'Рейтинговая таблица организаций'!T36</f>
        <v>100</v>
      </c>
      <c r="D34" s="112">
        <f>'Рейтинговая таблица организаций'!AC36</f>
        <v>100</v>
      </c>
      <c r="E34" s="112">
        <f>'Рейтинговая таблица организаций'!AK36</f>
        <v>54</v>
      </c>
      <c r="F34" s="112">
        <f>'Рейтинговая таблица организаций'!AU36</f>
        <v>100</v>
      </c>
      <c r="G34" s="112">
        <f>'Рейтинговая таблица организаций'!BE36</f>
        <v>100</v>
      </c>
      <c r="H34" s="113">
        <f>'Рейтинговая таблица организаций'!BF36</f>
        <v>90.8</v>
      </c>
      <c r="I34" s="112" t="str">
        <f t="shared" si="2"/>
        <v>246-265</v>
      </c>
      <c r="J34" s="114">
        <f t="shared" si="0"/>
        <v>246</v>
      </c>
      <c r="K34" s="115">
        <f t="shared" si="1"/>
        <v>20</v>
      </c>
      <c r="L34" s="116">
        <f>'бланки '!D38</f>
        <v>33</v>
      </c>
      <c r="M34" s="117" t="str">
        <f>'бланки '!A38</f>
        <v>г. Томск</v>
      </c>
    </row>
    <row r="35" spans="1:13">
      <c r="A35" s="112">
        <f>анкеты!A35</f>
        <v>34</v>
      </c>
      <c r="B35" s="112" t="str">
        <f>'бланки '!C39</f>
        <v>Муниципальное автономное общеобразовательное учреждение гимназия № 6 г. Томска</v>
      </c>
      <c r="C35" s="112">
        <f>'Рейтинговая таблица организаций'!T37</f>
        <v>100</v>
      </c>
      <c r="D35" s="112">
        <f>'Рейтинговая таблица организаций'!AC37</f>
        <v>100</v>
      </c>
      <c r="E35" s="112">
        <f>'Рейтинговая таблица организаций'!AK37</f>
        <v>76</v>
      </c>
      <c r="F35" s="112">
        <f>'Рейтинговая таблица организаций'!AU37</f>
        <v>100</v>
      </c>
      <c r="G35" s="112">
        <f>'Рейтинговая таблица организаций'!BE37</f>
        <v>100</v>
      </c>
      <c r="H35" s="113">
        <f>'Рейтинговая таблица организаций'!BF37</f>
        <v>95.2</v>
      </c>
      <c r="I35" s="112" t="str">
        <f t="shared" si="2"/>
        <v>97-107</v>
      </c>
      <c r="J35" s="114">
        <f t="shared" si="0"/>
        <v>97</v>
      </c>
      <c r="K35" s="115">
        <f t="shared" si="1"/>
        <v>11</v>
      </c>
      <c r="L35" s="116">
        <f>'бланки '!D39</f>
        <v>34</v>
      </c>
      <c r="M35" s="117" t="str">
        <f>'бланки '!A39</f>
        <v>г. Томск</v>
      </c>
    </row>
    <row r="36" spans="1:13">
      <c r="A36" s="112">
        <f>анкеты!A36</f>
        <v>35</v>
      </c>
      <c r="B36" s="112" t="str">
        <f>'бланки '!C40</f>
        <v>Муниципальное бюджетное общеобразовательное учреждение общеобразовательная школа-интернат № 1 основного общего образования г. Томска</v>
      </c>
      <c r="C36" s="112">
        <f>'Рейтинговая таблица организаций'!T38</f>
        <v>100</v>
      </c>
      <c r="D36" s="112">
        <f>'Рейтинговая таблица организаций'!AC38</f>
        <v>100</v>
      </c>
      <c r="E36" s="112">
        <f>'Рейтинговая таблица организаций'!AK38</f>
        <v>66</v>
      </c>
      <c r="F36" s="112">
        <f>'Рейтинговая таблица организаций'!AU38</f>
        <v>100</v>
      </c>
      <c r="G36" s="112">
        <f>'Рейтинговая таблица организаций'!BE38</f>
        <v>100</v>
      </c>
      <c r="H36" s="113">
        <f>'Рейтинговая таблица организаций'!BF38</f>
        <v>93.2</v>
      </c>
      <c r="I36" s="112" t="str">
        <f t="shared" si="2"/>
        <v>174-198</v>
      </c>
      <c r="J36" s="114">
        <f t="shared" si="0"/>
        <v>174</v>
      </c>
      <c r="K36" s="115">
        <f t="shared" si="1"/>
        <v>25</v>
      </c>
      <c r="L36" s="116">
        <f>'бланки '!D40</f>
        <v>35</v>
      </c>
      <c r="M36" s="117" t="str">
        <f>'бланки '!A40</f>
        <v>г. Томск</v>
      </c>
    </row>
    <row r="37" spans="1:13">
      <c r="A37" s="112">
        <f>анкеты!A37</f>
        <v>36</v>
      </c>
      <c r="B37" s="112" t="str">
        <f>'бланки '!C41</f>
        <v>Муниципальное автономное общеобразовательное учреждение средняя общеобразовательная школа № 4 имени И.С. Черных г. Томска</v>
      </c>
      <c r="C37" s="112">
        <f>'Рейтинговая таблица организаций'!T39</f>
        <v>100</v>
      </c>
      <c r="D37" s="112">
        <f>'Рейтинговая таблица организаций'!AC39</f>
        <v>100</v>
      </c>
      <c r="E37" s="112">
        <f>'Рейтинговая таблица организаций'!AK39</f>
        <v>54</v>
      </c>
      <c r="F37" s="112">
        <f>'Рейтинговая таблица организаций'!AU39</f>
        <v>100</v>
      </c>
      <c r="G37" s="112">
        <f>'Рейтинговая таблица организаций'!BE39</f>
        <v>100</v>
      </c>
      <c r="H37" s="113">
        <f>'Рейтинговая таблица организаций'!BF39</f>
        <v>90.8</v>
      </c>
      <c r="I37" s="112" t="str">
        <f t="shared" si="2"/>
        <v>246-265</v>
      </c>
      <c r="J37" s="114">
        <f t="shared" si="0"/>
        <v>246</v>
      </c>
      <c r="K37" s="115">
        <f t="shared" si="1"/>
        <v>20</v>
      </c>
      <c r="L37" s="116">
        <f>'бланки '!D41</f>
        <v>36</v>
      </c>
      <c r="M37" s="117" t="str">
        <f>'бланки '!A41</f>
        <v>г. Томск</v>
      </c>
    </row>
    <row r="38" spans="1:13">
      <c r="A38" s="112">
        <f>анкеты!A38</f>
        <v>37</v>
      </c>
      <c r="B38" s="112" t="str">
        <f>'бланки '!C42</f>
        <v>Муниципальное автономное общеобразовательное учреждение гимназия № 24 им. М.В. Октябрьской г. Томска</v>
      </c>
      <c r="C38" s="112">
        <f>'Рейтинговая таблица организаций'!T40</f>
        <v>100</v>
      </c>
      <c r="D38" s="112">
        <f>'Рейтинговая таблица организаций'!AC40</f>
        <v>100</v>
      </c>
      <c r="E38" s="112">
        <f>'Рейтинговая таблица организаций'!AK40</f>
        <v>82</v>
      </c>
      <c r="F38" s="112">
        <f>'Рейтинговая таблица организаций'!AU40</f>
        <v>100</v>
      </c>
      <c r="G38" s="112">
        <f>'Рейтинговая таблица организаций'!BE40</f>
        <v>100</v>
      </c>
      <c r="H38" s="113">
        <f>'Рейтинговая таблица организаций'!BF40</f>
        <v>96.4</v>
      </c>
      <c r="I38" s="112" t="str">
        <f t="shared" si="2"/>
        <v>49-66</v>
      </c>
      <c r="J38" s="114">
        <f t="shared" si="0"/>
        <v>49</v>
      </c>
      <c r="K38" s="115">
        <f t="shared" si="1"/>
        <v>18</v>
      </c>
      <c r="L38" s="116">
        <f>'бланки '!D42</f>
        <v>37</v>
      </c>
      <c r="M38" s="117" t="str">
        <f>'бланки '!A42</f>
        <v>г. Томск</v>
      </c>
    </row>
    <row r="39" spans="1:13">
      <c r="A39" s="112">
        <f>анкеты!A39</f>
        <v>38</v>
      </c>
      <c r="B39" s="112" t="str">
        <f>'бланки '!C43</f>
        <v>Муниципальное автономное общеобразовательное учреждение средняя общеобразовательная школа № 50 города Томска</v>
      </c>
      <c r="C39" s="112">
        <f>'Рейтинговая таблица организаций'!T41</f>
        <v>100</v>
      </c>
      <c r="D39" s="112">
        <f>'Рейтинговая таблица организаций'!AC41</f>
        <v>100</v>
      </c>
      <c r="E39" s="112">
        <f>'Рейтинговая таблица организаций'!AK41</f>
        <v>88</v>
      </c>
      <c r="F39" s="112">
        <f>'Рейтинговая таблица организаций'!AU41</f>
        <v>100</v>
      </c>
      <c r="G39" s="112">
        <f>'Рейтинговая таблица организаций'!BE41</f>
        <v>100</v>
      </c>
      <c r="H39" s="113">
        <f>'Рейтинговая таблица организаций'!BF41</f>
        <v>97.6</v>
      </c>
      <c r="I39" s="112" t="str">
        <f t="shared" si="2"/>
        <v>33-43</v>
      </c>
      <c r="J39" s="114">
        <f t="shared" si="0"/>
        <v>33</v>
      </c>
      <c r="K39" s="115">
        <f t="shared" si="1"/>
        <v>11</v>
      </c>
      <c r="L39" s="116">
        <f>'бланки '!D43</f>
        <v>38</v>
      </c>
      <c r="M39" s="117" t="str">
        <f>'бланки '!A43</f>
        <v>г. Томск</v>
      </c>
    </row>
    <row r="40" spans="1:13">
      <c r="A40" s="112">
        <f>анкеты!A40</f>
        <v>39</v>
      </c>
      <c r="B40" s="112" t="str">
        <f>'бланки '!C44</f>
        <v>Муниципальное автономное общеобразовательное учреждение Школа «Перспектива» г. Томска</v>
      </c>
      <c r="C40" s="112">
        <f>'Рейтинговая таблица организаций'!T42</f>
        <v>100</v>
      </c>
      <c r="D40" s="112">
        <f>'Рейтинговая таблица организаций'!AC42</f>
        <v>100</v>
      </c>
      <c r="E40" s="112">
        <f>'Рейтинговая таблица организаций'!AK42</f>
        <v>78</v>
      </c>
      <c r="F40" s="112">
        <f>'Рейтинговая таблица организаций'!AU42</f>
        <v>100</v>
      </c>
      <c r="G40" s="112">
        <f>'Рейтинговая таблица организаций'!BE42</f>
        <v>100</v>
      </c>
      <c r="H40" s="113">
        <f>'Рейтинговая таблица организаций'!BF42</f>
        <v>95.6</v>
      </c>
      <c r="I40" s="112" t="str">
        <f t="shared" si="2"/>
        <v>85-96</v>
      </c>
      <c r="J40" s="114">
        <f t="shared" si="0"/>
        <v>85</v>
      </c>
      <c r="K40" s="115">
        <f t="shared" si="1"/>
        <v>12</v>
      </c>
      <c r="L40" s="116">
        <f>'бланки '!D44</f>
        <v>39</v>
      </c>
      <c r="M40" s="117" t="str">
        <f>'бланки '!A44</f>
        <v>г. Томск</v>
      </c>
    </row>
    <row r="41" spans="1:13">
      <c r="A41" s="112">
        <f>анкеты!A41</f>
        <v>40</v>
      </c>
      <c r="B41" s="112" t="str">
        <f>'бланки '!C45</f>
        <v>Муниципальное автономное общеобразовательное учреждение средняя общеобразовательная школа № 32 г.Томска</v>
      </c>
      <c r="C41" s="112">
        <f>'Рейтинговая таблица организаций'!T43</f>
        <v>100</v>
      </c>
      <c r="D41" s="112">
        <f>'Рейтинговая таблица организаций'!AC43</f>
        <v>100</v>
      </c>
      <c r="E41" s="112">
        <f>'Рейтинговая таблица организаций'!AK43</f>
        <v>80</v>
      </c>
      <c r="F41" s="112">
        <f>'Рейтинговая таблица организаций'!AU43</f>
        <v>100</v>
      </c>
      <c r="G41" s="112">
        <f>'Рейтинговая таблица организаций'!BE43</f>
        <v>100</v>
      </c>
      <c r="H41" s="113">
        <f>'Рейтинговая таблица организаций'!BF43</f>
        <v>96</v>
      </c>
      <c r="I41" s="112" t="str">
        <f t="shared" si="2"/>
        <v>67-84</v>
      </c>
      <c r="J41" s="114">
        <f t="shared" si="0"/>
        <v>67</v>
      </c>
      <c r="K41" s="115">
        <f t="shared" si="1"/>
        <v>18</v>
      </c>
      <c r="L41" s="116">
        <f>'бланки '!D45</f>
        <v>40</v>
      </c>
      <c r="M41" s="117" t="str">
        <f>'бланки '!A45</f>
        <v>г. Томск</v>
      </c>
    </row>
    <row r="42" spans="1:13">
      <c r="A42" s="112">
        <f>анкеты!A42</f>
        <v>41</v>
      </c>
      <c r="B42" s="112" t="str">
        <f>'бланки '!C46</f>
        <v>Муниципальное автономное общеобразовательное учреждение средняя общеобразовательная школа № 41 г.Томска</v>
      </c>
      <c r="C42" s="112">
        <f>'Рейтинговая таблица организаций'!T44</f>
        <v>100</v>
      </c>
      <c r="D42" s="112">
        <f>'Рейтинговая таблица организаций'!AC44</f>
        <v>100</v>
      </c>
      <c r="E42" s="112">
        <f>'Рейтинговая таблица организаций'!AK44</f>
        <v>88</v>
      </c>
      <c r="F42" s="112">
        <f>'Рейтинговая таблица организаций'!AU44</f>
        <v>100</v>
      </c>
      <c r="G42" s="112">
        <f>'Рейтинговая таблица организаций'!BE44</f>
        <v>100</v>
      </c>
      <c r="H42" s="113">
        <f>'Рейтинговая таблица организаций'!BF44</f>
        <v>97.6</v>
      </c>
      <c r="I42" s="112" t="str">
        <f t="shared" si="2"/>
        <v>33-43</v>
      </c>
      <c r="J42" s="114">
        <f t="shared" si="0"/>
        <v>33</v>
      </c>
      <c r="K42" s="115">
        <f t="shared" si="1"/>
        <v>11</v>
      </c>
      <c r="L42" s="116">
        <f>'бланки '!D46</f>
        <v>41</v>
      </c>
      <c r="M42" s="117" t="str">
        <f>'бланки '!A46</f>
        <v>г. Томск</v>
      </c>
    </row>
    <row r="43" spans="1:13">
      <c r="A43" s="112">
        <f>анкеты!A43</f>
        <v>42</v>
      </c>
      <c r="B43" s="112" t="str">
        <f>'бланки '!C47</f>
        <v>Муниципальное автономное общеобразовательное учреждение средняя общеобразовательная школа № 46 г. Томска</v>
      </c>
      <c r="C43" s="112">
        <f>'Рейтинговая таблица организаций'!T45</f>
        <v>100</v>
      </c>
      <c r="D43" s="112">
        <f>'Рейтинговая таблица организаций'!AC45</f>
        <v>100</v>
      </c>
      <c r="E43" s="112">
        <f>'Рейтинговая таблица организаций'!AK45</f>
        <v>100</v>
      </c>
      <c r="F43" s="112">
        <f>'Рейтинговая таблица организаций'!AU45</f>
        <v>100</v>
      </c>
      <c r="G43" s="112">
        <f>'Рейтинговая таблица организаций'!BE45</f>
        <v>100</v>
      </c>
      <c r="H43" s="113">
        <f>'Рейтинговая таблица организаций'!BF45</f>
        <v>100</v>
      </c>
      <c r="I43" s="112" t="str">
        <f t="shared" si="2"/>
        <v>1-11</v>
      </c>
      <c r="J43" s="114">
        <f t="shared" si="0"/>
        <v>1</v>
      </c>
      <c r="K43" s="115">
        <f t="shared" si="1"/>
        <v>11</v>
      </c>
      <c r="L43" s="116">
        <f>'бланки '!D47</f>
        <v>42</v>
      </c>
      <c r="M43" s="117" t="str">
        <f>'бланки '!A47</f>
        <v>г. Томск</v>
      </c>
    </row>
    <row r="44" spans="1:13">
      <c r="A44" s="112">
        <f>анкеты!A44</f>
        <v>43</v>
      </c>
      <c r="B44" s="112" t="str">
        <f>'бланки '!C48</f>
        <v>Муниципальное автономное общеобразовательное учреждение Мариинская средняя общеобразовательная школа № 3 г. Томска</v>
      </c>
      <c r="C44" s="112">
        <f>'Рейтинговая таблица организаций'!T46</f>
        <v>100</v>
      </c>
      <c r="D44" s="112">
        <f>'Рейтинговая таблица организаций'!AC46</f>
        <v>100</v>
      </c>
      <c r="E44" s="112">
        <f>'Рейтинговая таблица организаций'!AK46</f>
        <v>54</v>
      </c>
      <c r="F44" s="112">
        <f>'Рейтинговая таблица организаций'!AU46</f>
        <v>100</v>
      </c>
      <c r="G44" s="112">
        <f>'Рейтинговая таблица организаций'!BE46</f>
        <v>100</v>
      </c>
      <c r="H44" s="113">
        <f>'Рейтинговая таблица организаций'!BF46</f>
        <v>90.8</v>
      </c>
      <c r="I44" s="112" t="str">
        <f t="shared" si="2"/>
        <v>246-265</v>
      </c>
      <c r="J44" s="114">
        <f t="shared" si="0"/>
        <v>246</v>
      </c>
      <c r="K44" s="115">
        <f t="shared" si="1"/>
        <v>20</v>
      </c>
      <c r="L44" s="116">
        <f>'бланки '!D48</f>
        <v>43</v>
      </c>
      <c r="M44" s="117" t="str">
        <f>'бланки '!A48</f>
        <v>г. Томск</v>
      </c>
    </row>
    <row r="45" spans="1:13">
      <c r="A45" s="112">
        <f>анкеты!A45</f>
        <v>44</v>
      </c>
      <c r="B45" s="112" t="str">
        <f>'бланки '!C49</f>
        <v>Муниципальное автономное общеобразовательное учреждение средняя общеобразовательная школа № 36 г.Томска</v>
      </c>
      <c r="C45" s="112">
        <f>'Рейтинговая таблица организаций'!T47</f>
        <v>100</v>
      </c>
      <c r="D45" s="112">
        <f>'Рейтинговая таблица организаций'!AC47</f>
        <v>100</v>
      </c>
      <c r="E45" s="112">
        <f>'Рейтинговая таблица организаций'!AK47</f>
        <v>78</v>
      </c>
      <c r="F45" s="112">
        <f>'Рейтинговая таблица организаций'!AU47</f>
        <v>100</v>
      </c>
      <c r="G45" s="112">
        <f>'Рейтинговая таблица организаций'!BE47</f>
        <v>100</v>
      </c>
      <c r="H45" s="113">
        <f>'Рейтинговая таблица организаций'!BF47</f>
        <v>95.6</v>
      </c>
      <c r="I45" s="112" t="str">
        <f t="shared" si="2"/>
        <v>85-96</v>
      </c>
      <c r="J45" s="114">
        <f t="shared" si="0"/>
        <v>85</v>
      </c>
      <c r="K45" s="115">
        <f t="shared" si="1"/>
        <v>12</v>
      </c>
      <c r="L45" s="116">
        <f>'бланки '!D49</f>
        <v>44</v>
      </c>
      <c r="M45" s="117" t="str">
        <f>'бланки '!A49</f>
        <v>г. Томск</v>
      </c>
    </row>
    <row r="46" spans="1:13">
      <c r="A46" s="112">
        <f>анкеты!A46</f>
        <v>45</v>
      </c>
      <c r="B46" s="112" t="str">
        <f>'бланки '!C50</f>
        <v>Муниципальное автономное общеобразовательное учреждение средняя общеобразовательная школа № 37 г. Томска</v>
      </c>
      <c r="C46" s="112">
        <f>'Рейтинговая таблица организаций'!T48</f>
        <v>100</v>
      </c>
      <c r="D46" s="112">
        <f>'Рейтинговая таблица организаций'!AC48</f>
        <v>100</v>
      </c>
      <c r="E46" s="112">
        <f>'Рейтинговая таблица организаций'!AK48</f>
        <v>80</v>
      </c>
      <c r="F46" s="112">
        <f>'Рейтинговая таблица организаций'!AU48</f>
        <v>100</v>
      </c>
      <c r="G46" s="112">
        <f>'Рейтинговая таблица организаций'!BE48</f>
        <v>100</v>
      </c>
      <c r="H46" s="113">
        <f>'Рейтинговая таблица организаций'!BF48</f>
        <v>96</v>
      </c>
      <c r="I46" s="112" t="str">
        <f t="shared" si="2"/>
        <v>67-84</v>
      </c>
      <c r="J46" s="114">
        <f t="shared" si="0"/>
        <v>67</v>
      </c>
      <c r="K46" s="115">
        <f t="shared" si="1"/>
        <v>18</v>
      </c>
      <c r="L46" s="116">
        <f>'бланки '!D50</f>
        <v>45</v>
      </c>
      <c r="M46" s="117" t="str">
        <f>'бланки '!A50</f>
        <v>г. Томск</v>
      </c>
    </row>
    <row r="47" spans="1:13">
      <c r="A47" s="112">
        <f>анкеты!A47</f>
        <v>46</v>
      </c>
      <c r="B47" s="112" t="str">
        <f>'бланки '!C51</f>
        <v>Муниципальное автономное общеобразовательное учреждение гимназия № 56 г. Томска</v>
      </c>
      <c r="C47" s="112">
        <f>'Рейтинговая таблица организаций'!T49</f>
        <v>100</v>
      </c>
      <c r="D47" s="112">
        <f>'Рейтинговая таблица организаций'!AC49</f>
        <v>100</v>
      </c>
      <c r="E47" s="112">
        <f>'Рейтинговая таблица организаций'!AK49</f>
        <v>66</v>
      </c>
      <c r="F47" s="112">
        <f>'Рейтинговая таблица организаций'!AU49</f>
        <v>100</v>
      </c>
      <c r="G47" s="112">
        <f>'Рейтинговая таблица организаций'!BE49</f>
        <v>100</v>
      </c>
      <c r="H47" s="113">
        <f>'Рейтинговая таблица организаций'!BF49</f>
        <v>93.2</v>
      </c>
      <c r="I47" s="112" t="str">
        <f t="shared" si="2"/>
        <v>174-198</v>
      </c>
      <c r="J47" s="114">
        <f t="shared" si="0"/>
        <v>174</v>
      </c>
      <c r="K47" s="115">
        <f t="shared" si="1"/>
        <v>25</v>
      </c>
      <c r="L47" s="116">
        <f>'бланки '!D51</f>
        <v>46</v>
      </c>
      <c r="M47" s="117" t="str">
        <f>'бланки '!A51</f>
        <v>г. Томск</v>
      </c>
    </row>
    <row r="48" spans="1:13">
      <c r="A48" s="112">
        <f>анкеты!A48</f>
        <v>47</v>
      </c>
      <c r="B48" s="112" t="str">
        <f>'бланки '!C52</f>
        <v>Муниципальное автономное общеобразовательное учреждение гимназия № 18 г. Томска</v>
      </c>
      <c r="C48" s="112">
        <f>'Рейтинговая таблица организаций'!T50</f>
        <v>100</v>
      </c>
      <c r="D48" s="112">
        <f>'Рейтинговая таблица организаций'!AC50</f>
        <v>100</v>
      </c>
      <c r="E48" s="112">
        <f>'Рейтинговая таблица организаций'!AK50</f>
        <v>60</v>
      </c>
      <c r="F48" s="112">
        <f>'Рейтинговая таблица организаций'!AU50</f>
        <v>100</v>
      </c>
      <c r="G48" s="112">
        <f>'Рейтинговая таблица организаций'!BE50</f>
        <v>100</v>
      </c>
      <c r="H48" s="113">
        <f>'Рейтинговая таблица организаций'!BF50</f>
        <v>92</v>
      </c>
      <c r="I48" s="112" t="str">
        <f t="shared" si="2"/>
        <v>222-245</v>
      </c>
      <c r="J48" s="114">
        <f t="shared" si="0"/>
        <v>222</v>
      </c>
      <c r="K48" s="115">
        <f t="shared" si="1"/>
        <v>24</v>
      </c>
      <c r="L48" s="116">
        <f>'бланки '!D52</f>
        <v>47</v>
      </c>
      <c r="M48" s="117" t="str">
        <f>'бланки '!A52</f>
        <v>г. Томск</v>
      </c>
    </row>
    <row r="49" spans="1:13">
      <c r="A49" s="112">
        <f>анкеты!A49</f>
        <v>48</v>
      </c>
      <c r="B49" s="112" t="str">
        <f>'бланки '!C53</f>
        <v>Муниципальное автономное общеобразовательное учреждение средняя общеобразовательная школа № 23 г. Томска</v>
      </c>
      <c r="C49" s="112">
        <f>'Рейтинговая таблица организаций'!T51</f>
        <v>100</v>
      </c>
      <c r="D49" s="112">
        <f>'Рейтинговая таблица организаций'!AC51</f>
        <v>100</v>
      </c>
      <c r="E49" s="112">
        <f>'Рейтинговая таблица организаций'!AK51</f>
        <v>66</v>
      </c>
      <c r="F49" s="112">
        <f>'Рейтинговая таблица организаций'!AU51</f>
        <v>100</v>
      </c>
      <c r="G49" s="112">
        <f>'Рейтинговая таблица организаций'!BE51</f>
        <v>100</v>
      </c>
      <c r="H49" s="113">
        <f>'Рейтинговая таблица организаций'!BF51</f>
        <v>93.2</v>
      </c>
      <c r="I49" s="112" t="str">
        <f t="shared" si="2"/>
        <v>174-198</v>
      </c>
      <c r="J49" s="114">
        <f t="shared" si="0"/>
        <v>174</v>
      </c>
      <c r="K49" s="115">
        <f t="shared" si="1"/>
        <v>25</v>
      </c>
      <c r="L49" s="116">
        <f>'бланки '!D53</f>
        <v>48</v>
      </c>
      <c r="M49" s="117" t="str">
        <f>'бланки '!A53</f>
        <v>г. Томск</v>
      </c>
    </row>
    <row r="50" spans="1:13">
      <c r="A50" s="112">
        <f>анкеты!A50</f>
        <v>49</v>
      </c>
      <c r="B50" s="112" t="str">
        <f>'бланки '!C54</f>
        <v>Муниципальное автономное общеобразовательное учреждение средняя общеобразовательная школа № 34 имени 79-й Гвардейской стрелковой дивизии г. Томска</v>
      </c>
      <c r="C50" s="112">
        <f>'Рейтинговая таблица организаций'!T52</f>
        <v>100</v>
      </c>
      <c r="D50" s="112">
        <f>'Рейтинговая таблица организаций'!AC52</f>
        <v>100</v>
      </c>
      <c r="E50" s="112">
        <f>'Рейтинговая таблица организаций'!AK52</f>
        <v>68</v>
      </c>
      <c r="F50" s="112">
        <f>'Рейтинговая таблица организаций'!AU52</f>
        <v>100</v>
      </c>
      <c r="G50" s="112">
        <f>'Рейтинговая таблица организаций'!BE52</f>
        <v>100</v>
      </c>
      <c r="H50" s="113">
        <f>'Рейтинговая таблица организаций'!BF52</f>
        <v>93.6</v>
      </c>
      <c r="I50" s="112" t="str">
        <f t="shared" si="2"/>
        <v>147-173</v>
      </c>
      <c r="J50" s="114">
        <f t="shared" si="0"/>
        <v>147</v>
      </c>
      <c r="K50" s="115">
        <f t="shared" si="1"/>
        <v>27</v>
      </c>
      <c r="L50" s="116">
        <f>'бланки '!D54</f>
        <v>49</v>
      </c>
      <c r="M50" s="117" t="str">
        <f>'бланки '!A54</f>
        <v>г. Томск</v>
      </c>
    </row>
    <row r="51" spans="1:13">
      <c r="A51" s="112">
        <f>анкеты!A51</f>
        <v>50</v>
      </c>
      <c r="B51" s="112" t="str">
        <f>'бланки '!C55</f>
        <v>Муниципальное автономное общеобразовательное учреждение средняя общеобразовательная школа № 65 г.Томска</v>
      </c>
      <c r="C51" s="112">
        <f>'Рейтинговая таблица организаций'!T53</f>
        <v>100</v>
      </c>
      <c r="D51" s="112">
        <f>'Рейтинговая таблица организаций'!AC53</f>
        <v>100</v>
      </c>
      <c r="E51" s="112">
        <f>'Рейтинговая таблица организаций'!AK53</f>
        <v>74</v>
      </c>
      <c r="F51" s="112">
        <f>'Рейтинговая таблица организаций'!AU53</f>
        <v>100</v>
      </c>
      <c r="G51" s="112">
        <f>'Рейтинговая таблица организаций'!BE53</f>
        <v>100</v>
      </c>
      <c r="H51" s="113">
        <f>'Рейтинговая таблица организаций'!BF53</f>
        <v>94.8</v>
      </c>
      <c r="I51" s="112" t="str">
        <f t="shared" si="2"/>
        <v>108-122</v>
      </c>
      <c r="J51" s="114">
        <f t="shared" si="0"/>
        <v>108</v>
      </c>
      <c r="K51" s="115">
        <f t="shared" si="1"/>
        <v>15</v>
      </c>
      <c r="L51" s="116">
        <f>'бланки '!D55</f>
        <v>50</v>
      </c>
      <c r="M51" s="117" t="str">
        <f>'бланки '!A55</f>
        <v>г. Томск</v>
      </c>
    </row>
    <row r="52" spans="1:13">
      <c r="A52" s="112">
        <f>анкеты!A52</f>
        <v>51</v>
      </c>
      <c r="B52" s="112" t="str">
        <f>'бланки '!C56</f>
        <v>Муниципальное автономное общеобразовательное учреждение Сибирский лицей г. Томска</v>
      </c>
      <c r="C52" s="112">
        <f>'Рейтинговая таблица организаций'!T54</f>
        <v>100</v>
      </c>
      <c r="D52" s="112">
        <f>'Рейтинговая таблица организаций'!AC54</f>
        <v>100</v>
      </c>
      <c r="E52" s="112">
        <f>'Рейтинговая таблица организаций'!AK54</f>
        <v>82</v>
      </c>
      <c r="F52" s="112">
        <f>'Рейтинговая таблица организаций'!AU54</f>
        <v>100</v>
      </c>
      <c r="G52" s="112">
        <f>'Рейтинговая таблица организаций'!BE54</f>
        <v>100</v>
      </c>
      <c r="H52" s="113">
        <f>'Рейтинговая таблица организаций'!BF54</f>
        <v>96.4</v>
      </c>
      <c r="I52" s="112" t="str">
        <f t="shared" si="2"/>
        <v>49-66</v>
      </c>
      <c r="J52" s="114">
        <f t="shared" si="0"/>
        <v>49</v>
      </c>
      <c r="K52" s="115">
        <f t="shared" si="1"/>
        <v>18</v>
      </c>
      <c r="L52" s="116">
        <f>'бланки '!D56</f>
        <v>51</v>
      </c>
      <c r="M52" s="117" t="str">
        <f>'бланки '!A56</f>
        <v>г. Томск</v>
      </c>
    </row>
    <row r="53" spans="1:13">
      <c r="A53" s="112">
        <f>анкеты!A53</f>
        <v>52</v>
      </c>
      <c r="B53" s="112" t="str">
        <f>'бланки '!C57</f>
        <v>Муниципальное автономное общеобразовательное учреждение Гуманитарный лицей г. Томска</v>
      </c>
      <c r="C53" s="112">
        <f>'Рейтинговая таблица организаций'!T55</f>
        <v>100</v>
      </c>
      <c r="D53" s="112">
        <f>'Рейтинговая таблица организаций'!AC55</f>
        <v>100</v>
      </c>
      <c r="E53" s="112">
        <f>'Рейтинговая таблица организаций'!AK55</f>
        <v>80</v>
      </c>
      <c r="F53" s="112">
        <f>'Рейтинговая таблица организаций'!AU55</f>
        <v>100</v>
      </c>
      <c r="G53" s="112">
        <f>'Рейтинговая таблица организаций'!BE55</f>
        <v>100</v>
      </c>
      <c r="H53" s="113">
        <f>'Рейтинговая таблица организаций'!BF55</f>
        <v>96</v>
      </c>
      <c r="I53" s="112" t="str">
        <f t="shared" si="2"/>
        <v>67-84</v>
      </c>
      <c r="J53" s="114">
        <f t="shared" si="0"/>
        <v>67</v>
      </c>
      <c r="K53" s="115">
        <f t="shared" si="1"/>
        <v>18</v>
      </c>
      <c r="L53" s="116">
        <f>'бланки '!D57</f>
        <v>52</v>
      </c>
      <c r="M53" s="117" t="str">
        <f>'бланки '!A57</f>
        <v>г. Томск</v>
      </c>
    </row>
    <row r="54" spans="1:13">
      <c r="A54" s="112">
        <f>анкеты!A54</f>
        <v>53</v>
      </c>
      <c r="B54" s="112" t="str">
        <f>'бланки '!C58</f>
        <v>ЧАСТНОЕ ОБЩЕОБРАЗОВАТЕЛЬНОЕ УЧРЕЖДЕНИЕ "ЛИЦЕЙ ТГУ"</v>
      </c>
      <c r="C54" s="112">
        <f>'Рейтинговая таблица организаций'!T56</f>
        <v>100</v>
      </c>
      <c r="D54" s="112">
        <f>'Рейтинговая таблица организаций'!AC56</f>
        <v>100</v>
      </c>
      <c r="E54" s="112">
        <f>'Рейтинговая таблица организаций'!AK56</f>
        <v>46</v>
      </c>
      <c r="F54" s="112">
        <f>'Рейтинговая таблица организаций'!AU56</f>
        <v>100</v>
      </c>
      <c r="G54" s="112">
        <f>'Рейтинговая таблица организаций'!BE56</f>
        <v>100</v>
      </c>
      <c r="H54" s="113">
        <f>'Рейтинговая таблица организаций'!BF56</f>
        <v>89.2</v>
      </c>
      <c r="I54" s="112" t="str">
        <f t="shared" si="2"/>
        <v>268-274</v>
      </c>
      <c r="J54" s="114">
        <f t="shared" si="0"/>
        <v>268</v>
      </c>
      <c r="K54" s="115">
        <f t="shared" si="1"/>
        <v>7</v>
      </c>
      <c r="L54" s="116">
        <f>'бланки '!D58</f>
        <v>53</v>
      </c>
      <c r="M54" s="117" t="str">
        <f>'бланки '!A58</f>
        <v>г. Томск</v>
      </c>
    </row>
    <row r="55" spans="1:13">
      <c r="A55" s="112">
        <f>анкеты!A55</f>
        <v>54</v>
      </c>
      <c r="B55" s="112" t="str">
        <f>'бланки '!C59</f>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C55" s="112">
        <f>'Рейтинговая таблица организаций'!T57</f>
        <v>100</v>
      </c>
      <c r="D55" s="112">
        <f>'Рейтинговая таблица организаций'!AC57</f>
        <v>100</v>
      </c>
      <c r="E55" s="112">
        <f>'Рейтинговая таблица организаций'!AK57</f>
        <v>92</v>
      </c>
      <c r="F55" s="112">
        <f>'Рейтинговая таблица организаций'!AU57</f>
        <v>100</v>
      </c>
      <c r="G55" s="112">
        <f>'Рейтинговая таблица организаций'!BE57</f>
        <v>100</v>
      </c>
      <c r="H55" s="113">
        <f>'Рейтинговая таблица организаций'!BF57</f>
        <v>98.4</v>
      </c>
      <c r="I55" s="112" t="str">
        <f t="shared" si="2"/>
        <v>26-32</v>
      </c>
      <c r="J55" s="114">
        <f t="shared" si="0"/>
        <v>26</v>
      </c>
      <c r="K55" s="115">
        <f t="shared" si="1"/>
        <v>7</v>
      </c>
      <c r="L55" s="116">
        <f>'бланки '!D59</f>
        <v>54</v>
      </c>
      <c r="M55" s="117" t="str">
        <f>'бланки '!A59</f>
        <v>г. Томск</v>
      </c>
    </row>
    <row r="56" spans="1:13">
      <c r="A56" s="112">
        <f>анкеты!A56</f>
        <v>55</v>
      </c>
      <c r="B56" s="112" t="str">
        <f>'бланки '!C60</f>
        <v>Муниципальное автономное общеобразовательное учреждение прогимназия «Кристина» г. Томска</v>
      </c>
      <c r="C56" s="112">
        <f>'Рейтинговая таблица организаций'!T58</f>
        <v>100</v>
      </c>
      <c r="D56" s="112">
        <f>'Рейтинговая таблица организаций'!AC58</f>
        <v>100</v>
      </c>
      <c r="E56" s="112">
        <f>'Рейтинговая таблица организаций'!AK58</f>
        <v>88</v>
      </c>
      <c r="F56" s="112">
        <f>'Рейтинговая таблица организаций'!AU58</f>
        <v>100</v>
      </c>
      <c r="G56" s="112">
        <f>'Рейтинговая таблица организаций'!BE58</f>
        <v>100</v>
      </c>
      <c r="H56" s="113">
        <f>'Рейтинговая таблица организаций'!BF58</f>
        <v>97.6</v>
      </c>
      <c r="I56" s="112" t="str">
        <f t="shared" si="2"/>
        <v>33-43</v>
      </c>
      <c r="J56" s="114">
        <f t="shared" si="0"/>
        <v>33</v>
      </c>
      <c r="K56" s="115">
        <f t="shared" si="1"/>
        <v>11</v>
      </c>
      <c r="L56" s="116">
        <f>'бланки '!D60</f>
        <v>55</v>
      </c>
      <c r="M56" s="117" t="str">
        <f>'бланки '!A60</f>
        <v>г. Томск</v>
      </c>
    </row>
    <row r="57" spans="1:13">
      <c r="A57" s="112">
        <f>анкеты!A57</f>
        <v>56</v>
      </c>
      <c r="B57" s="112" t="str">
        <f>'бланки '!C61</f>
        <v>Муниципальное бюджетное общеобразовательное учреждение Русская классическая гимназия № 2 г.Томска</v>
      </c>
      <c r="C57" s="112">
        <f>'Рейтинговая таблица организаций'!T59</f>
        <v>100</v>
      </c>
      <c r="D57" s="112">
        <f>'Рейтинговая таблица организаций'!AC59</f>
        <v>100</v>
      </c>
      <c r="E57" s="112">
        <f>'Рейтинговая таблица организаций'!AK59</f>
        <v>70</v>
      </c>
      <c r="F57" s="112">
        <f>'Рейтинговая таблица организаций'!AU59</f>
        <v>100</v>
      </c>
      <c r="G57" s="112">
        <f>'Рейтинговая таблица организаций'!BE59</f>
        <v>100</v>
      </c>
      <c r="H57" s="113">
        <f>'Рейтинговая таблица организаций'!BF59</f>
        <v>94</v>
      </c>
      <c r="I57" s="112" t="str">
        <f t="shared" si="2"/>
        <v>129-146</v>
      </c>
      <c r="J57" s="114">
        <f t="shared" si="0"/>
        <v>129</v>
      </c>
      <c r="K57" s="115">
        <f t="shared" si="1"/>
        <v>18</v>
      </c>
      <c r="L57" s="116">
        <f>'бланки '!D61</f>
        <v>56</v>
      </c>
      <c r="M57" s="117" t="str">
        <f>'бланки '!A61</f>
        <v>г. Томск</v>
      </c>
    </row>
    <row r="58" spans="1:13">
      <c r="A58" s="112">
        <f>анкеты!A58</f>
        <v>57</v>
      </c>
      <c r="B58" s="112" t="str">
        <f>'бланки '!C62</f>
        <v>НЕГОСУДАРСТВЕННОЕ ОБЩЕОБРАЗОВАТЕЛЬНОЕ УЧРЕЖДЕНИЕ "КАТОЛИЧЕСКАЯ ГИМНАЗИЯ Г. ТОМСКА"</v>
      </c>
      <c r="C58" s="112">
        <f>'Рейтинговая таблица организаций'!T60</f>
        <v>100</v>
      </c>
      <c r="D58" s="112">
        <f>'Рейтинговая таблица организаций'!AC60</f>
        <v>100</v>
      </c>
      <c r="E58" s="112">
        <f>'Рейтинговая таблица организаций'!AK60</f>
        <v>100</v>
      </c>
      <c r="F58" s="112">
        <f>'Рейтинговая таблица организаций'!AU60</f>
        <v>100</v>
      </c>
      <c r="G58" s="112">
        <f>'Рейтинговая таблица организаций'!BE60</f>
        <v>100</v>
      </c>
      <c r="H58" s="113">
        <f>'Рейтинговая таблица организаций'!BF60</f>
        <v>100</v>
      </c>
      <c r="I58" s="112" t="str">
        <f t="shared" si="2"/>
        <v>1-11</v>
      </c>
      <c r="J58" s="114">
        <f t="shared" si="0"/>
        <v>1</v>
      </c>
      <c r="K58" s="115">
        <f t="shared" si="1"/>
        <v>11</v>
      </c>
      <c r="L58" s="116">
        <f>'бланки '!D62</f>
        <v>57</v>
      </c>
      <c r="M58" s="117" t="str">
        <f>'бланки '!A62</f>
        <v>г. Томск</v>
      </c>
    </row>
    <row r="59" spans="1:13">
      <c r="A59" s="112">
        <f>анкеты!A59</f>
        <v>58</v>
      </c>
      <c r="B59" s="112" t="str">
        <f>'бланки '!C63</f>
        <v>Муниципальное автономное общеобразовательное учреждение средняя общеобразовательная школа № 19 г. Томска</v>
      </c>
      <c r="C59" s="112">
        <f>'Рейтинговая таблица организаций'!T61</f>
        <v>100</v>
      </c>
      <c r="D59" s="112">
        <f>'Рейтинговая таблица организаций'!AC61</f>
        <v>100</v>
      </c>
      <c r="E59" s="112">
        <f>'Рейтинговая таблица организаций'!AK61</f>
        <v>66</v>
      </c>
      <c r="F59" s="112">
        <f>'Рейтинговая таблица организаций'!AU61</f>
        <v>100</v>
      </c>
      <c r="G59" s="112">
        <f>'Рейтинговая таблица организаций'!BE61</f>
        <v>100</v>
      </c>
      <c r="H59" s="113">
        <f>'Рейтинговая таблица организаций'!BF61</f>
        <v>93.2</v>
      </c>
      <c r="I59" s="112" t="str">
        <f t="shared" si="2"/>
        <v>174-198</v>
      </c>
      <c r="J59" s="114">
        <f t="shared" si="0"/>
        <v>174</v>
      </c>
      <c r="K59" s="115">
        <f t="shared" si="1"/>
        <v>25</v>
      </c>
      <c r="L59" s="116">
        <f>'бланки '!D63</f>
        <v>58</v>
      </c>
      <c r="M59" s="117" t="str">
        <f>'бланки '!A63</f>
        <v>г. Томск</v>
      </c>
    </row>
    <row r="60" spans="1:13">
      <c r="A60" s="112">
        <f>анкеты!A60</f>
        <v>59</v>
      </c>
      <c r="B60" s="112" t="str">
        <f>'бланки '!C64</f>
        <v>Муниципальное автономное общеобразовательное учреждение средняя общеобразовательная школа № 35 г.Томска</v>
      </c>
      <c r="C60" s="112">
        <f>'Рейтинговая таблица организаций'!T62</f>
        <v>100</v>
      </c>
      <c r="D60" s="112">
        <f>'Рейтинговая таблица организаций'!AC62</f>
        <v>100</v>
      </c>
      <c r="E60" s="112">
        <f>'Рейтинговая таблица организаций'!AK62</f>
        <v>72</v>
      </c>
      <c r="F60" s="112">
        <f>'Рейтинговая таблица организаций'!AU62</f>
        <v>100</v>
      </c>
      <c r="G60" s="112">
        <f>'Рейтинговая таблица организаций'!BE62</f>
        <v>100</v>
      </c>
      <c r="H60" s="113">
        <f>'Рейтинговая таблица организаций'!BF62</f>
        <v>94.4</v>
      </c>
      <c r="I60" s="112" t="str">
        <f t="shared" si="2"/>
        <v>123-128</v>
      </c>
      <c r="J60" s="114">
        <f t="shared" si="0"/>
        <v>123</v>
      </c>
      <c r="K60" s="115">
        <f t="shared" si="1"/>
        <v>6</v>
      </c>
      <c r="L60" s="116">
        <f>'бланки '!D64</f>
        <v>59</v>
      </c>
      <c r="M60" s="117" t="str">
        <f>'бланки '!A64</f>
        <v>г. Томск</v>
      </c>
    </row>
    <row r="61" spans="1:13">
      <c r="A61" s="112">
        <f>анкеты!A61</f>
        <v>60</v>
      </c>
      <c r="B61" s="112" t="str">
        <f>'бланки '!C65</f>
        <v>Муниципальное автономное общеобразовательное учреждение средняя общеобразовательная школа № 15 имени Г.Е. Николаевой г. Томска</v>
      </c>
      <c r="C61" s="112">
        <f>'Рейтинговая таблица организаций'!T63</f>
        <v>100</v>
      </c>
      <c r="D61" s="112">
        <f>'Рейтинговая таблица организаций'!AC63</f>
        <v>100</v>
      </c>
      <c r="E61" s="112">
        <f>'Рейтинговая таблица организаций'!AK63</f>
        <v>66</v>
      </c>
      <c r="F61" s="112">
        <f>'Рейтинговая таблица организаций'!AU63</f>
        <v>100</v>
      </c>
      <c r="G61" s="112">
        <f>'Рейтинговая таблица организаций'!BE63</f>
        <v>100</v>
      </c>
      <c r="H61" s="113">
        <f>'Рейтинговая таблица организаций'!BF63</f>
        <v>93.2</v>
      </c>
      <c r="I61" s="112" t="str">
        <f t="shared" si="2"/>
        <v>174-198</v>
      </c>
      <c r="J61" s="114">
        <f t="shared" si="0"/>
        <v>174</v>
      </c>
      <c r="K61" s="115">
        <f t="shared" si="1"/>
        <v>25</v>
      </c>
      <c r="L61" s="116">
        <f>'бланки '!D65</f>
        <v>60</v>
      </c>
      <c r="M61" s="117" t="str">
        <f>'бланки '!A65</f>
        <v>г. Томск</v>
      </c>
    </row>
    <row r="62" spans="1:13">
      <c r="A62" s="112">
        <f>анкеты!A62</f>
        <v>61</v>
      </c>
      <c r="B62" s="112" t="str">
        <f>'бланки '!C66</f>
        <v>Муниципальное автономное общеобразовательное учреждение основная общеобразовательная школа № 66 г. Томска</v>
      </c>
      <c r="C62" s="112">
        <f>'Рейтинговая таблица организаций'!T64</f>
        <v>100</v>
      </c>
      <c r="D62" s="112">
        <f>'Рейтинговая таблица организаций'!AC64</f>
        <v>100</v>
      </c>
      <c r="E62" s="112">
        <f>'Рейтинговая таблица организаций'!AK64</f>
        <v>68</v>
      </c>
      <c r="F62" s="112">
        <f>'Рейтинговая таблица организаций'!AU64</f>
        <v>100</v>
      </c>
      <c r="G62" s="112">
        <f>'Рейтинговая таблица организаций'!BE64</f>
        <v>100</v>
      </c>
      <c r="H62" s="113">
        <f>'Рейтинговая таблица организаций'!BF64</f>
        <v>93.6</v>
      </c>
      <c r="I62" s="112" t="str">
        <f t="shared" si="2"/>
        <v>147-173</v>
      </c>
      <c r="J62" s="114">
        <f t="shared" si="0"/>
        <v>147</v>
      </c>
      <c r="K62" s="115">
        <f t="shared" si="1"/>
        <v>27</v>
      </c>
      <c r="L62" s="116">
        <f>'бланки '!D66</f>
        <v>61</v>
      </c>
      <c r="M62" s="117" t="str">
        <f>'бланки '!A66</f>
        <v>г. Томск</v>
      </c>
    </row>
    <row r="63" spans="1:13">
      <c r="A63" s="112">
        <f>анкеты!A63</f>
        <v>62</v>
      </c>
      <c r="B63" s="112" t="str">
        <f>'бланки '!C67</f>
        <v>ЧАСТНОЕ ОБЩЕОБРАЗОВАТЕЛЬНОЕ УЧРЕЖДЕНИЕ ГИМНАЗИЯ "ТОМЬ"</v>
      </c>
      <c r="C63" s="112">
        <f>'Рейтинговая таблица организаций'!T65</f>
        <v>100</v>
      </c>
      <c r="D63" s="112">
        <f>'Рейтинговая таблица организаций'!AC65</f>
        <v>100</v>
      </c>
      <c r="E63" s="112">
        <f>'Рейтинговая таблица организаций'!AK65</f>
        <v>70</v>
      </c>
      <c r="F63" s="112">
        <f>'Рейтинговая таблица организаций'!AU65</f>
        <v>100</v>
      </c>
      <c r="G63" s="112">
        <f>'Рейтинговая таблица организаций'!BE65</f>
        <v>100</v>
      </c>
      <c r="H63" s="113">
        <f>'Рейтинговая таблица организаций'!BF65</f>
        <v>94</v>
      </c>
      <c r="I63" s="112" t="str">
        <f t="shared" si="2"/>
        <v>129-146</v>
      </c>
      <c r="J63" s="114">
        <f t="shared" si="0"/>
        <v>129</v>
      </c>
      <c r="K63" s="115">
        <f t="shared" si="1"/>
        <v>18</v>
      </c>
      <c r="L63" s="116">
        <f>'бланки '!D67</f>
        <v>62</v>
      </c>
      <c r="M63" s="117" t="str">
        <f>'бланки '!A67</f>
        <v>г. Томск</v>
      </c>
    </row>
    <row r="64" spans="1:13">
      <c r="A64" s="112">
        <f>анкеты!A64</f>
        <v>63</v>
      </c>
      <c r="B64" s="112" t="str">
        <f>'бланки '!C68</f>
        <v>ЧАСТНОЕ ОБЩЕОБРАЗОВАТЕЛЬНОЕ УЧРЕЖДЕНИЕ СИБИРСКИЙ ИНСТИТУТ РАЗВИВАЮЩЕГО ОБУЧЕНИЯ "ПЕЛЕНГ"</v>
      </c>
      <c r="C64" s="112">
        <f>'Рейтинговая таблица организаций'!T66</f>
        <v>100</v>
      </c>
      <c r="D64" s="112">
        <f>'Рейтинговая таблица организаций'!AC66</f>
        <v>100</v>
      </c>
      <c r="E64" s="112">
        <f>'Рейтинговая таблица организаций'!AK66</f>
        <v>60</v>
      </c>
      <c r="F64" s="112">
        <f>'Рейтинговая таблица организаций'!AU66</f>
        <v>100</v>
      </c>
      <c r="G64" s="112">
        <f>'Рейтинговая таблица организаций'!BE66</f>
        <v>100</v>
      </c>
      <c r="H64" s="113">
        <f>'Рейтинговая таблица организаций'!BF66</f>
        <v>92</v>
      </c>
      <c r="I64" s="112" t="str">
        <f t="shared" si="2"/>
        <v>222-245</v>
      </c>
      <c r="J64" s="114">
        <f t="shared" si="0"/>
        <v>222</v>
      </c>
      <c r="K64" s="115">
        <f t="shared" si="1"/>
        <v>24</v>
      </c>
      <c r="L64" s="116">
        <f>'бланки '!D68</f>
        <v>63</v>
      </c>
      <c r="M64" s="117" t="str">
        <f>'бланки '!A68</f>
        <v>г. Томск</v>
      </c>
    </row>
    <row r="65" spans="1:13">
      <c r="A65" s="100">
        <f>анкеты!A65</f>
        <v>64</v>
      </c>
      <c r="B65" s="100" t="str">
        <f>'бланки '!C69</f>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C65" s="100">
        <f>'Рейтинговая таблица организаций'!T67</f>
        <v>100</v>
      </c>
      <c r="D65" s="100">
        <f>'Рейтинговая таблица организаций'!AC67</f>
        <v>100</v>
      </c>
      <c r="E65" s="100">
        <f>'Рейтинговая таблица организаций'!AK67</f>
        <v>76</v>
      </c>
      <c r="F65" s="100">
        <f>'Рейтинговая таблица организаций'!AU67</f>
        <v>100</v>
      </c>
      <c r="G65" s="100">
        <f>'Рейтинговая таблица организаций'!BE67</f>
        <v>100</v>
      </c>
      <c r="H65" s="101">
        <f>'Рейтинговая таблица организаций'!BF67</f>
        <v>95.2</v>
      </c>
      <c r="I65" s="100" t="str">
        <f t="shared" si="2"/>
        <v>97-107</v>
      </c>
      <c r="J65" s="102">
        <f t="shared" si="0"/>
        <v>97</v>
      </c>
      <c r="K65" s="103">
        <f t="shared" si="1"/>
        <v>11</v>
      </c>
      <c r="L65" s="104">
        <f>'бланки '!D69</f>
        <v>64</v>
      </c>
      <c r="M65" s="105" t="str">
        <f>'бланки '!A69</f>
        <v>Городской округ Стрежевой</v>
      </c>
    </row>
    <row r="66" spans="1:13">
      <c r="A66" s="100">
        <f>анкеты!A66</f>
        <v>65</v>
      </c>
      <c r="B66" s="100" t="str">
        <f>'бланки '!C70</f>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C66" s="100">
        <f>'Рейтинговая таблица организаций'!T68</f>
        <v>100</v>
      </c>
      <c r="D66" s="100">
        <f>'Рейтинговая таблица организаций'!AC68</f>
        <v>100</v>
      </c>
      <c r="E66" s="100">
        <f>'Рейтинговая таблица организаций'!AK68</f>
        <v>88</v>
      </c>
      <c r="F66" s="100">
        <f>'Рейтинговая таблица организаций'!AU68</f>
        <v>100</v>
      </c>
      <c r="G66" s="100">
        <f>'Рейтинговая таблица организаций'!BE68</f>
        <v>100</v>
      </c>
      <c r="H66" s="101">
        <f>'Рейтинговая таблица организаций'!BF68</f>
        <v>97.6</v>
      </c>
      <c r="I66" s="100" t="str">
        <f t="shared" si="2"/>
        <v>33-43</v>
      </c>
      <c r="J66" s="102">
        <f t="shared" ref="J66:J129" si="3">RANK(H66,H$2:H$275)</f>
        <v>33</v>
      </c>
      <c r="K66" s="103">
        <f t="shared" ref="K66:K129" si="4">COUNTIF(J$2:J$275,J66)</f>
        <v>11</v>
      </c>
      <c r="L66" s="104">
        <f>'бланки '!D70</f>
        <v>65</v>
      </c>
      <c r="M66" s="105" t="str">
        <f>'бланки '!A70</f>
        <v>Городской округ Стрежевой</v>
      </c>
    </row>
    <row r="67" spans="1:13">
      <c r="A67" s="100">
        <f>анкеты!A67</f>
        <v>66</v>
      </c>
      <c r="B67" s="100" t="str">
        <f>'бланки '!C71</f>
        <v>Муниципальное общеобразовательное учреждение Средняя общеобразовательная школа № 2 городского округа Стрежевой</v>
      </c>
      <c r="C67" s="100">
        <f>'Рейтинговая таблица организаций'!T69</f>
        <v>100</v>
      </c>
      <c r="D67" s="100">
        <f>'Рейтинговая таблица организаций'!AC69</f>
        <v>100</v>
      </c>
      <c r="E67" s="100">
        <f>'Рейтинговая таблица организаций'!AK69</f>
        <v>82</v>
      </c>
      <c r="F67" s="100">
        <f>'Рейтинговая таблица организаций'!AU69</f>
        <v>100</v>
      </c>
      <c r="G67" s="100">
        <f>'Рейтинговая таблица организаций'!BE69</f>
        <v>100</v>
      </c>
      <c r="H67" s="101">
        <f>'Рейтинговая таблица организаций'!BF69</f>
        <v>96.4</v>
      </c>
      <c r="I67" s="100" t="str">
        <f t="shared" ref="I67:I130" si="5">IF(K67=1,TEXT(J67,0),CONCATENATE(J67,"-",J67+K67-1))</f>
        <v>49-66</v>
      </c>
      <c r="J67" s="102">
        <f t="shared" si="3"/>
        <v>49</v>
      </c>
      <c r="K67" s="103">
        <f t="shared" si="4"/>
        <v>18</v>
      </c>
      <c r="L67" s="104">
        <f>'бланки '!D71</f>
        <v>66</v>
      </c>
      <c r="M67" s="105" t="str">
        <f>'бланки '!A71</f>
        <v>Городской округ Стрежевой</v>
      </c>
    </row>
    <row r="68" spans="1:13">
      <c r="A68" s="100">
        <f>анкеты!A68</f>
        <v>67</v>
      </c>
      <c r="B68" s="100" t="str">
        <f>'бланки '!C72</f>
        <v>Муниципальное общеобразовательное учреждение "Специальная (коррекционная) школа" городского округа Стрежевой</v>
      </c>
      <c r="C68" s="100">
        <f>'Рейтинговая таблица организаций'!T70</f>
        <v>100</v>
      </c>
      <c r="D68" s="100">
        <f>'Рейтинговая таблица организаций'!AC70</f>
        <v>100</v>
      </c>
      <c r="E68" s="100">
        <f>'Рейтинговая таблица организаций'!AK70</f>
        <v>100</v>
      </c>
      <c r="F68" s="100">
        <f>'Рейтинговая таблица организаций'!AU70</f>
        <v>100</v>
      </c>
      <c r="G68" s="100">
        <f>'Рейтинговая таблица организаций'!BE70</f>
        <v>100</v>
      </c>
      <c r="H68" s="101">
        <f>'Рейтинговая таблица организаций'!BF70</f>
        <v>100</v>
      </c>
      <c r="I68" s="100" t="str">
        <f t="shared" si="5"/>
        <v>1-11</v>
      </c>
      <c r="J68" s="102">
        <f t="shared" si="3"/>
        <v>1</v>
      </c>
      <c r="K68" s="103">
        <f t="shared" si="4"/>
        <v>11</v>
      </c>
      <c r="L68" s="104">
        <f>'бланки '!D72</f>
        <v>67</v>
      </c>
      <c r="M68" s="105" t="str">
        <f>'бланки '!A72</f>
        <v>Городской округ Стрежевой</v>
      </c>
    </row>
    <row r="69" spans="1:13">
      <c r="A69" s="100">
        <f>анкеты!A69</f>
        <v>68</v>
      </c>
      <c r="B69" s="100" t="str">
        <f>'бланки '!C73</f>
        <v>Муниципальное общеобразовательное учреждение "Средняя общеобразовательная школа № 6 городского округа Стрежевой"</v>
      </c>
      <c r="C69" s="100">
        <f>'Рейтинговая таблица организаций'!T71</f>
        <v>100</v>
      </c>
      <c r="D69" s="100">
        <f>'Рейтинговая таблица организаций'!AC71</f>
        <v>100</v>
      </c>
      <c r="E69" s="100">
        <f>'Рейтинговая таблица организаций'!AK71</f>
        <v>94</v>
      </c>
      <c r="F69" s="100">
        <f>'Рейтинговая таблица организаций'!AU71</f>
        <v>100</v>
      </c>
      <c r="G69" s="100">
        <f>'Рейтинговая таблица организаций'!BE71</f>
        <v>100</v>
      </c>
      <c r="H69" s="101">
        <f>'Рейтинговая таблица организаций'!BF71</f>
        <v>98.8</v>
      </c>
      <c r="I69" s="100" t="str">
        <f t="shared" si="5"/>
        <v>12-25</v>
      </c>
      <c r="J69" s="102">
        <f t="shared" si="3"/>
        <v>12</v>
      </c>
      <c r="K69" s="103">
        <f t="shared" si="4"/>
        <v>14</v>
      </c>
      <c r="L69" s="104">
        <f>'бланки '!D73</f>
        <v>68</v>
      </c>
      <c r="M69" s="105" t="str">
        <f>'бланки '!A73</f>
        <v>Городской округ Стрежевой</v>
      </c>
    </row>
    <row r="70" spans="1:13">
      <c r="A70" s="100">
        <f>анкеты!A70</f>
        <v>69</v>
      </c>
      <c r="B70" s="100" t="str">
        <f>'бланки '!C74</f>
        <v>Муниципальное общеобразовательное учреждение "Средняя общеобразовательная школа №3 городского округа Стрежевой"</v>
      </c>
      <c r="C70" s="100">
        <f>'Рейтинговая таблица организаций'!T72</f>
        <v>100</v>
      </c>
      <c r="D70" s="100">
        <f>'Рейтинговая таблица организаций'!AC72</f>
        <v>100</v>
      </c>
      <c r="E70" s="100">
        <f>'Рейтинговая таблица организаций'!AK72</f>
        <v>94</v>
      </c>
      <c r="F70" s="100">
        <f>'Рейтинговая таблица организаций'!AU72</f>
        <v>100</v>
      </c>
      <c r="G70" s="100">
        <f>'Рейтинговая таблица организаций'!BE72</f>
        <v>100</v>
      </c>
      <c r="H70" s="101">
        <f>'Рейтинговая таблица организаций'!BF72</f>
        <v>98.8</v>
      </c>
      <c r="I70" s="100" t="str">
        <f t="shared" si="5"/>
        <v>12-25</v>
      </c>
      <c r="J70" s="102">
        <f t="shared" si="3"/>
        <v>12</v>
      </c>
      <c r="K70" s="103">
        <f t="shared" si="4"/>
        <v>14</v>
      </c>
      <c r="L70" s="104">
        <f>'бланки '!D74</f>
        <v>69</v>
      </c>
      <c r="M70" s="105" t="str">
        <f>'бланки '!A74</f>
        <v>Городской округ Стрежевой</v>
      </c>
    </row>
    <row r="71" spans="1:13">
      <c r="A71" s="100">
        <f>анкеты!A71</f>
        <v>70</v>
      </c>
      <c r="B71" s="100" t="str">
        <f>'бланки '!C75</f>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C71" s="100">
        <f>'Рейтинговая таблица организаций'!T73</f>
        <v>100</v>
      </c>
      <c r="D71" s="100">
        <f>'Рейтинговая таблица организаций'!AC73</f>
        <v>100</v>
      </c>
      <c r="E71" s="100">
        <f>'Рейтинговая таблица организаций'!AK73</f>
        <v>76</v>
      </c>
      <c r="F71" s="100">
        <f>'Рейтинговая таблица организаций'!AU73</f>
        <v>100</v>
      </c>
      <c r="G71" s="100">
        <f>'Рейтинговая таблица организаций'!BE73</f>
        <v>100</v>
      </c>
      <c r="H71" s="101">
        <f>'Рейтинговая таблица организаций'!BF73</f>
        <v>95.2</v>
      </c>
      <c r="I71" s="100" t="str">
        <f t="shared" si="5"/>
        <v>97-107</v>
      </c>
      <c r="J71" s="102">
        <f t="shared" si="3"/>
        <v>97</v>
      </c>
      <c r="K71" s="103">
        <f t="shared" si="4"/>
        <v>11</v>
      </c>
      <c r="L71" s="104">
        <f>'бланки '!D75</f>
        <v>70</v>
      </c>
      <c r="M71" s="105" t="str">
        <f>'бланки '!A75</f>
        <v>Городской округ Стрежевой</v>
      </c>
    </row>
    <row r="72" spans="1:13">
      <c r="A72" s="100">
        <f>анкеты!A72</f>
        <v>71</v>
      </c>
      <c r="B72" s="100" t="str">
        <f>'бланки '!C76</f>
        <v>Муниципальное общеобразовательное учреждение "Гимназия №1 городского округа Стрежевой"</v>
      </c>
      <c r="C72" s="100">
        <f>'Рейтинговая таблица организаций'!T74</f>
        <v>100</v>
      </c>
      <c r="D72" s="100">
        <f>'Рейтинговая таблица организаций'!AC74</f>
        <v>100</v>
      </c>
      <c r="E72" s="100">
        <f>'Рейтинговая таблица организаций'!AK74</f>
        <v>82</v>
      </c>
      <c r="F72" s="100">
        <f>'Рейтинговая таблица организаций'!AU74</f>
        <v>100</v>
      </c>
      <c r="G72" s="100">
        <f>'Рейтинговая таблица организаций'!BE74</f>
        <v>100</v>
      </c>
      <c r="H72" s="101">
        <f>'Рейтинговая таблица организаций'!BF74</f>
        <v>96.4</v>
      </c>
      <c r="I72" s="100" t="str">
        <f t="shared" si="5"/>
        <v>49-66</v>
      </c>
      <c r="J72" s="102">
        <f t="shared" si="3"/>
        <v>49</v>
      </c>
      <c r="K72" s="103">
        <f t="shared" si="4"/>
        <v>18</v>
      </c>
      <c r="L72" s="104">
        <f>'бланки '!D76</f>
        <v>71</v>
      </c>
      <c r="M72" s="105" t="str">
        <f>'бланки '!A76</f>
        <v>Городской округ Стрежевой</v>
      </c>
    </row>
    <row r="73" spans="1:13">
      <c r="A73" s="124">
        <f>анкеты!A73</f>
        <v>72</v>
      </c>
      <c r="B73" s="124" t="str">
        <f>'бланки '!C77</f>
        <v>Муниципальное бюджетное образовательное учреждение «Средняя общеобразовательная школа № 88 имени А.Бородина и А.Кочева»</v>
      </c>
      <c r="C73" s="124">
        <f>'Рейтинговая таблица организаций'!T75</f>
        <v>100</v>
      </c>
      <c r="D73" s="124">
        <f>'Рейтинговая таблица организаций'!AC75</f>
        <v>100</v>
      </c>
      <c r="E73" s="124">
        <f>'Рейтинговая таблица организаций'!AK75</f>
        <v>82</v>
      </c>
      <c r="F73" s="124">
        <f>'Рейтинговая таблица организаций'!AU75</f>
        <v>100</v>
      </c>
      <c r="G73" s="124">
        <f>'Рейтинговая таблица организаций'!BE75</f>
        <v>100</v>
      </c>
      <c r="H73" s="125">
        <f>'Рейтинговая таблица организаций'!BF75</f>
        <v>96.4</v>
      </c>
      <c r="I73" s="124" t="str">
        <f t="shared" si="5"/>
        <v>49-66</v>
      </c>
      <c r="J73" s="126">
        <f t="shared" si="3"/>
        <v>49</v>
      </c>
      <c r="K73" s="127">
        <f t="shared" si="4"/>
        <v>18</v>
      </c>
      <c r="L73" s="128">
        <f>'бланки '!D77</f>
        <v>72</v>
      </c>
      <c r="M73" s="129" t="str">
        <f>'бланки '!A77</f>
        <v>ЗАТО Северск</v>
      </c>
    </row>
    <row r="74" spans="1:13">
      <c r="A74" s="124">
        <f>анкеты!A74</f>
        <v>73</v>
      </c>
      <c r="B74" s="124" t="str">
        <f>'бланки '!C78</f>
        <v>Муниципальное бюджетное образовательное учреждение «Средняя общеобразовательная школа № 78»</v>
      </c>
      <c r="C74" s="124">
        <f>'Рейтинговая таблица организаций'!T76</f>
        <v>100</v>
      </c>
      <c r="D74" s="124">
        <f>'Рейтинговая таблица организаций'!AC76</f>
        <v>100</v>
      </c>
      <c r="E74" s="124">
        <f>'Рейтинговая таблица организаций'!AK76</f>
        <v>70</v>
      </c>
      <c r="F74" s="124">
        <f>'Рейтинговая таблица организаций'!AU76</f>
        <v>100</v>
      </c>
      <c r="G74" s="124">
        <f>'Рейтинговая таблица организаций'!BE76</f>
        <v>100</v>
      </c>
      <c r="H74" s="125">
        <f>'Рейтинговая таблица организаций'!BF76</f>
        <v>94</v>
      </c>
      <c r="I74" s="124" t="str">
        <f t="shared" si="5"/>
        <v>129-146</v>
      </c>
      <c r="J74" s="126">
        <f t="shared" si="3"/>
        <v>129</v>
      </c>
      <c r="K74" s="127">
        <f t="shared" si="4"/>
        <v>18</v>
      </c>
      <c r="L74" s="128">
        <f>'бланки '!D78</f>
        <v>73</v>
      </c>
      <c r="M74" s="129" t="str">
        <f>'бланки '!A78</f>
        <v>ЗАТО Северск</v>
      </c>
    </row>
    <row r="75" spans="1:13">
      <c r="A75" s="124">
        <f>анкеты!A75</f>
        <v>74</v>
      </c>
      <c r="B75" s="124" t="str">
        <f>'бланки '!C79</f>
        <v>Муниципальное бюджетное образовательное учреждение «Северская гимназия»</v>
      </c>
      <c r="C75" s="124">
        <f>'Рейтинговая таблица организаций'!T77</f>
        <v>100</v>
      </c>
      <c r="D75" s="124">
        <f>'Рейтинговая таблица организаций'!AC77</f>
        <v>100</v>
      </c>
      <c r="E75" s="124">
        <f>'Рейтинговая таблица организаций'!AK77</f>
        <v>70</v>
      </c>
      <c r="F75" s="124">
        <f>'Рейтинговая таблица организаций'!AU77</f>
        <v>100</v>
      </c>
      <c r="G75" s="124">
        <f>'Рейтинговая таблица организаций'!BE77</f>
        <v>100</v>
      </c>
      <c r="H75" s="125">
        <f>'Рейтинговая таблица организаций'!BF77</f>
        <v>94</v>
      </c>
      <c r="I75" s="124" t="str">
        <f t="shared" si="5"/>
        <v>129-146</v>
      </c>
      <c r="J75" s="126">
        <f t="shared" si="3"/>
        <v>129</v>
      </c>
      <c r="K75" s="127">
        <f t="shared" si="4"/>
        <v>18</v>
      </c>
      <c r="L75" s="128">
        <f>'бланки '!D79</f>
        <v>74</v>
      </c>
      <c r="M75" s="129" t="str">
        <f>'бланки '!A79</f>
        <v>ЗАТО Северск</v>
      </c>
    </row>
    <row r="76" spans="1:13">
      <c r="A76" s="124">
        <f>анкеты!A76</f>
        <v>75</v>
      </c>
      <c r="B76" s="124" t="str">
        <f>'бланки '!C80</f>
        <v>Муниципальное бюджетное образовательное учреждение «Средняя общеобразовательная школа № 87»</v>
      </c>
      <c r="C76" s="124">
        <f>'Рейтинговая таблица организаций'!T78</f>
        <v>100</v>
      </c>
      <c r="D76" s="124">
        <f>'Рейтинговая таблица организаций'!AC78</f>
        <v>100</v>
      </c>
      <c r="E76" s="124">
        <f>'Рейтинговая таблица организаций'!AK78</f>
        <v>94</v>
      </c>
      <c r="F76" s="124">
        <f>'Рейтинговая таблица организаций'!AU78</f>
        <v>100</v>
      </c>
      <c r="G76" s="124">
        <f>'Рейтинговая таблица организаций'!BE78</f>
        <v>100</v>
      </c>
      <c r="H76" s="125">
        <f>'Рейтинговая таблица организаций'!BF78</f>
        <v>98.8</v>
      </c>
      <c r="I76" s="124" t="str">
        <f t="shared" si="5"/>
        <v>12-25</v>
      </c>
      <c r="J76" s="126">
        <f t="shared" si="3"/>
        <v>12</v>
      </c>
      <c r="K76" s="127">
        <f t="shared" si="4"/>
        <v>14</v>
      </c>
      <c r="L76" s="128">
        <f>'бланки '!D80</f>
        <v>75</v>
      </c>
      <c r="M76" s="129" t="str">
        <f>'бланки '!A80</f>
        <v>ЗАТО Северск</v>
      </c>
    </row>
    <row r="77" spans="1:13">
      <c r="A77" s="124">
        <f>анкеты!A77</f>
        <v>76</v>
      </c>
      <c r="B77" s="124" t="str">
        <f>'бланки '!C81</f>
        <v>Муниципальное бюджетное образовательное учреждение «Северский лицей»</v>
      </c>
      <c r="C77" s="124">
        <f>'Рейтинговая таблица организаций'!T79</f>
        <v>100</v>
      </c>
      <c r="D77" s="124">
        <f>'Рейтинговая таблица организаций'!AC79</f>
        <v>100</v>
      </c>
      <c r="E77" s="124">
        <f>'Рейтинговая таблица организаций'!AK79</f>
        <v>54</v>
      </c>
      <c r="F77" s="124">
        <f>'Рейтинговая таблица организаций'!AU79</f>
        <v>100</v>
      </c>
      <c r="G77" s="124">
        <f>'Рейтинговая таблица организаций'!BE79</f>
        <v>100</v>
      </c>
      <c r="H77" s="125">
        <f>'Рейтинговая таблица организаций'!BF79</f>
        <v>90.8</v>
      </c>
      <c r="I77" s="124" t="str">
        <f t="shared" si="5"/>
        <v>246-265</v>
      </c>
      <c r="J77" s="126">
        <f t="shared" si="3"/>
        <v>246</v>
      </c>
      <c r="K77" s="127">
        <f t="shared" si="4"/>
        <v>20</v>
      </c>
      <c r="L77" s="128">
        <f>'бланки '!D81</f>
        <v>76</v>
      </c>
      <c r="M77" s="129" t="str">
        <f>'бланки '!A81</f>
        <v>ЗАТО Северск</v>
      </c>
    </row>
    <row r="78" spans="1:13">
      <c r="A78" s="124">
        <f>анкеты!A78</f>
        <v>77</v>
      </c>
      <c r="B78" s="124" t="str">
        <f>'бланки '!C82</f>
        <v>Муниципальное автономное образовательное учреждение «Средняя общеобразовательная школа № 80»</v>
      </c>
      <c r="C78" s="124">
        <f>'Рейтинговая таблица организаций'!T80</f>
        <v>100</v>
      </c>
      <c r="D78" s="124">
        <f>'Рейтинговая таблица организаций'!AC80</f>
        <v>100</v>
      </c>
      <c r="E78" s="124">
        <f>'Рейтинговая таблица организаций'!AK80</f>
        <v>70</v>
      </c>
      <c r="F78" s="124">
        <f>'Рейтинговая таблица организаций'!AU80</f>
        <v>100</v>
      </c>
      <c r="G78" s="124">
        <f>'Рейтинговая таблица организаций'!BE80</f>
        <v>100</v>
      </c>
      <c r="H78" s="125">
        <f>'Рейтинговая таблица организаций'!BF80</f>
        <v>94</v>
      </c>
      <c r="I78" s="124" t="str">
        <f t="shared" si="5"/>
        <v>129-146</v>
      </c>
      <c r="J78" s="126">
        <f t="shared" si="3"/>
        <v>129</v>
      </c>
      <c r="K78" s="127">
        <f t="shared" si="4"/>
        <v>18</v>
      </c>
      <c r="L78" s="128">
        <f>'бланки '!D82</f>
        <v>77</v>
      </c>
      <c r="M78" s="129" t="str">
        <f>'бланки '!A82</f>
        <v>ЗАТО Северск</v>
      </c>
    </row>
    <row r="79" spans="1:13">
      <c r="A79" s="124">
        <f>анкеты!A79</f>
        <v>78</v>
      </c>
      <c r="B79" s="124" t="str">
        <f>'бланки '!C83</f>
        <v>Муниципальное бюджетное образовательное учреждение 2Средняя общеобразовательная школа № 83»</v>
      </c>
      <c r="C79" s="124">
        <f>'Рейтинговая таблица организаций'!T81</f>
        <v>100</v>
      </c>
      <c r="D79" s="124">
        <f>'Рейтинговая таблица организаций'!AC81</f>
        <v>100</v>
      </c>
      <c r="E79" s="124">
        <f>'Рейтинговая таблица организаций'!AK81</f>
        <v>88</v>
      </c>
      <c r="F79" s="124">
        <f>'Рейтинговая таблица организаций'!AU81</f>
        <v>100</v>
      </c>
      <c r="G79" s="124">
        <f>'Рейтинговая таблица организаций'!BE81</f>
        <v>100</v>
      </c>
      <c r="H79" s="125">
        <f>'Рейтинговая таблица организаций'!BF81</f>
        <v>97.6</v>
      </c>
      <c r="I79" s="124" t="str">
        <f t="shared" si="5"/>
        <v>33-43</v>
      </c>
      <c r="J79" s="126">
        <f t="shared" si="3"/>
        <v>33</v>
      </c>
      <c r="K79" s="127">
        <f t="shared" si="4"/>
        <v>11</v>
      </c>
      <c r="L79" s="128">
        <f>'бланки '!D83</f>
        <v>78</v>
      </c>
      <c r="M79" s="129" t="str">
        <f>'бланки '!A83</f>
        <v>ЗАТО Северск</v>
      </c>
    </row>
    <row r="80" spans="1:13">
      <c r="A80" s="124">
        <f>анкеты!A80</f>
        <v>79</v>
      </c>
      <c r="B80" s="124" t="str">
        <f>'бланки '!C84</f>
        <v>Муниципальное бюджетное образовательное учреждение "Средняя общеобразовательная школа №198"</v>
      </c>
      <c r="C80" s="124">
        <f>'Рейтинговая таблица организаций'!T82</f>
        <v>100</v>
      </c>
      <c r="D80" s="124">
        <f>'Рейтинговая таблица организаций'!AC82</f>
        <v>100</v>
      </c>
      <c r="E80" s="124">
        <f>'Рейтинговая таблица организаций'!AK82</f>
        <v>88</v>
      </c>
      <c r="F80" s="124">
        <f>'Рейтинговая таблица организаций'!AU82</f>
        <v>100</v>
      </c>
      <c r="G80" s="124">
        <f>'Рейтинговая таблица организаций'!BE82</f>
        <v>100</v>
      </c>
      <c r="H80" s="125">
        <f>'Рейтинговая таблица организаций'!BF82</f>
        <v>97.6</v>
      </c>
      <c r="I80" s="124" t="str">
        <f t="shared" si="5"/>
        <v>33-43</v>
      </c>
      <c r="J80" s="126">
        <f t="shared" si="3"/>
        <v>33</v>
      </c>
      <c r="K80" s="127">
        <f t="shared" si="4"/>
        <v>11</v>
      </c>
      <c r="L80" s="128">
        <f>'бланки '!D84</f>
        <v>79</v>
      </c>
      <c r="M80" s="129" t="str">
        <f>'бланки '!A84</f>
        <v>ЗАТО Северск</v>
      </c>
    </row>
    <row r="81" spans="1:13">
      <c r="A81" s="124">
        <f>анкеты!A81</f>
        <v>80</v>
      </c>
      <c r="B81" s="124" t="str">
        <f>'бланки '!C85</f>
        <v>Муниципальное бюджетное образовательное учреждение «Средняя общеобразовательная школа №89»</v>
      </c>
      <c r="C81" s="124">
        <f>'Рейтинговая таблица организаций'!T83</f>
        <v>100</v>
      </c>
      <c r="D81" s="124">
        <f>'Рейтинговая таблица организаций'!AC83</f>
        <v>100</v>
      </c>
      <c r="E81" s="124">
        <f>'Рейтинговая таблица организаций'!AK83</f>
        <v>86</v>
      </c>
      <c r="F81" s="124">
        <f>'Рейтинговая таблица организаций'!AU83</f>
        <v>100</v>
      </c>
      <c r="G81" s="124">
        <f>'Рейтинговая таблица организаций'!BE83</f>
        <v>100</v>
      </c>
      <c r="H81" s="125">
        <f>'Рейтинговая таблица организаций'!BF83</f>
        <v>97.2</v>
      </c>
      <c r="I81" s="124" t="str">
        <f t="shared" si="5"/>
        <v>44-48</v>
      </c>
      <c r="J81" s="126">
        <f t="shared" si="3"/>
        <v>44</v>
      </c>
      <c r="K81" s="127">
        <f t="shared" si="4"/>
        <v>5</v>
      </c>
      <c r="L81" s="128">
        <f>'бланки '!D85</f>
        <v>80</v>
      </c>
      <c r="M81" s="129" t="str">
        <f>'бланки '!A85</f>
        <v>ЗАТО Северск</v>
      </c>
    </row>
    <row r="82" spans="1:13">
      <c r="A82" s="124">
        <f>анкеты!A82</f>
        <v>81</v>
      </c>
      <c r="B82" s="124" t="str">
        <f>'бланки '!C86</f>
        <v>Муниципальное бюджетное образовательное учреждение «Северская школа-интернат для обучающихся с ограниченными возможностями здоровья»</v>
      </c>
      <c r="C82" s="124">
        <f>'Рейтинговая таблица организаций'!T84</f>
        <v>100</v>
      </c>
      <c r="D82" s="124">
        <f>'Рейтинговая таблица организаций'!AC84</f>
        <v>100</v>
      </c>
      <c r="E82" s="124">
        <f>'Рейтинговая таблица организаций'!AK84</f>
        <v>94</v>
      </c>
      <c r="F82" s="124">
        <f>'Рейтинговая таблица организаций'!AU84</f>
        <v>100</v>
      </c>
      <c r="G82" s="124">
        <f>'Рейтинговая таблица организаций'!BE84</f>
        <v>100</v>
      </c>
      <c r="H82" s="125">
        <f>'Рейтинговая таблица организаций'!BF84</f>
        <v>98.8</v>
      </c>
      <c r="I82" s="124" t="str">
        <f t="shared" si="5"/>
        <v>12-25</v>
      </c>
      <c r="J82" s="126">
        <f t="shared" si="3"/>
        <v>12</v>
      </c>
      <c r="K82" s="127">
        <f t="shared" si="4"/>
        <v>14</v>
      </c>
      <c r="L82" s="128">
        <f>'бланки '!D86</f>
        <v>81</v>
      </c>
      <c r="M82" s="129" t="str">
        <f>'бланки '!A86</f>
        <v>ЗАТО Северск</v>
      </c>
    </row>
    <row r="83" spans="1:13">
      <c r="A83" s="124">
        <f>анкеты!A83</f>
        <v>82</v>
      </c>
      <c r="B83" s="124" t="str">
        <f>'бланки '!C87</f>
        <v>Муниципальное автономное образовательное учреждение «Северский физико-математический лицей»</v>
      </c>
      <c r="C83" s="124">
        <f>'Рейтинговая таблица организаций'!T85</f>
        <v>100</v>
      </c>
      <c r="D83" s="124">
        <f>'Рейтинговая таблица организаций'!AC85</f>
        <v>100</v>
      </c>
      <c r="E83" s="124">
        <f>'Рейтинговая таблица организаций'!AK85</f>
        <v>66</v>
      </c>
      <c r="F83" s="124">
        <f>'Рейтинговая таблица организаций'!AU85</f>
        <v>100</v>
      </c>
      <c r="G83" s="124">
        <f>'Рейтинговая таблица организаций'!BE85</f>
        <v>100</v>
      </c>
      <c r="H83" s="125">
        <f>'Рейтинговая таблица организаций'!BF85</f>
        <v>93.2</v>
      </c>
      <c r="I83" s="124" t="str">
        <f t="shared" si="5"/>
        <v>174-198</v>
      </c>
      <c r="J83" s="126">
        <f t="shared" si="3"/>
        <v>174</v>
      </c>
      <c r="K83" s="127">
        <f t="shared" si="4"/>
        <v>25</v>
      </c>
      <c r="L83" s="128">
        <f>'бланки '!D87</f>
        <v>82</v>
      </c>
      <c r="M83" s="129" t="str">
        <f>'бланки '!A87</f>
        <v>ЗАТО Северск</v>
      </c>
    </row>
    <row r="84" spans="1:13">
      <c r="A84" s="124">
        <f>анкеты!A84</f>
        <v>83</v>
      </c>
      <c r="B84" s="124" t="str">
        <f>'бланки '!C88</f>
        <v>Муниципальное бюджетное образовательное учреждение «Средняя общеобразовательная школа №197 им.В.Маркелова»</v>
      </c>
      <c r="C84" s="124">
        <f>'Рейтинговая таблица организаций'!T86</f>
        <v>100</v>
      </c>
      <c r="D84" s="124">
        <f>'Рейтинговая таблица организаций'!AC86</f>
        <v>100</v>
      </c>
      <c r="E84" s="124">
        <f>'Рейтинговая таблица организаций'!AK86</f>
        <v>54</v>
      </c>
      <c r="F84" s="124">
        <f>'Рейтинговая таблица организаций'!AU86</f>
        <v>100</v>
      </c>
      <c r="G84" s="124">
        <f>'Рейтинговая таблица организаций'!BE86</f>
        <v>100</v>
      </c>
      <c r="H84" s="125">
        <f>'Рейтинговая таблица организаций'!BF86</f>
        <v>90.8</v>
      </c>
      <c r="I84" s="124" t="str">
        <f t="shared" si="5"/>
        <v>246-265</v>
      </c>
      <c r="J84" s="126">
        <f t="shared" si="3"/>
        <v>246</v>
      </c>
      <c r="K84" s="127">
        <f t="shared" si="4"/>
        <v>20</v>
      </c>
      <c r="L84" s="128">
        <f>'бланки '!D88</f>
        <v>83</v>
      </c>
      <c r="M84" s="129" t="str">
        <f>'бланки '!A88</f>
        <v>ЗАТО Северск</v>
      </c>
    </row>
    <row r="85" spans="1:13">
      <c r="A85" s="124">
        <f>анкеты!A85</f>
        <v>84</v>
      </c>
      <c r="B85" s="124" t="str">
        <f>'бланки '!C89</f>
        <v>Муниципальное бюджетное образовательное учреждение «Средняя общеобразовательная школа № 90»</v>
      </c>
      <c r="C85" s="124">
        <f>'Рейтинговая таблица организаций'!T87</f>
        <v>100</v>
      </c>
      <c r="D85" s="124">
        <f>'Рейтинговая таблица организаций'!AC87</f>
        <v>100</v>
      </c>
      <c r="E85" s="124">
        <f>'Рейтинговая таблица организаций'!AK87</f>
        <v>88</v>
      </c>
      <c r="F85" s="124">
        <f>'Рейтинговая таблица организаций'!AU87</f>
        <v>100</v>
      </c>
      <c r="G85" s="124">
        <f>'Рейтинговая таблица организаций'!BE87</f>
        <v>100</v>
      </c>
      <c r="H85" s="125">
        <f>'Рейтинговая таблица организаций'!BF87</f>
        <v>97.6</v>
      </c>
      <c r="I85" s="124" t="str">
        <f t="shared" si="5"/>
        <v>33-43</v>
      </c>
      <c r="J85" s="126">
        <f t="shared" si="3"/>
        <v>33</v>
      </c>
      <c r="K85" s="127">
        <f t="shared" si="4"/>
        <v>11</v>
      </c>
      <c r="L85" s="128">
        <f>'бланки '!D89</f>
        <v>84</v>
      </c>
      <c r="M85" s="129" t="str">
        <f>'бланки '!A89</f>
        <v>ЗАТО Северск</v>
      </c>
    </row>
    <row r="86" spans="1:13">
      <c r="A86" s="124">
        <f>анкеты!A86</f>
        <v>85</v>
      </c>
      <c r="B86" s="124" t="str">
        <f>'бланки '!C90</f>
        <v>Муниципальное бюджетное образовательное учреждение «Орловская cредняя общеобразовательная школа»</v>
      </c>
      <c r="C86" s="124">
        <f>'Рейтинговая таблица организаций'!T88</f>
        <v>100</v>
      </c>
      <c r="D86" s="124">
        <f>'Рейтинговая таблица организаций'!AC88</f>
        <v>100</v>
      </c>
      <c r="E86" s="124">
        <f>'Рейтинговая таблица организаций'!AK88</f>
        <v>62</v>
      </c>
      <c r="F86" s="124">
        <f>'Рейтинговая таблица организаций'!AU88</f>
        <v>100</v>
      </c>
      <c r="G86" s="124">
        <f>'Рейтинговая таблица организаций'!BE88</f>
        <v>100</v>
      </c>
      <c r="H86" s="125">
        <f>'Рейтинговая таблица организаций'!BF88</f>
        <v>92.4</v>
      </c>
      <c r="I86" s="124" t="str">
        <f t="shared" si="5"/>
        <v>201-221</v>
      </c>
      <c r="J86" s="126">
        <f t="shared" si="3"/>
        <v>201</v>
      </c>
      <c r="K86" s="127">
        <f t="shared" si="4"/>
        <v>21</v>
      </c>
      <c r="L86" s="128">
        <f>'бланки '!D90</f>
        <v>85</v>
      </c>
      <c r="M86" s="129" t="str">
        <f>'бланки '!A90</f>
        <v>ЗАТО Северск</v>
      </c>
    </row>
    <row r="87" spans="1:13">
      <c r="A87" s="124">
        <f>анкеты!A87</f>
        <v>86</v>
      </c>
      <c r="B87" s="124" t="str">
        <f>'бланки '!C91</f>
        <v>Муниципальное бюджетное образовательное учреждение «Средняя общеобразовательная школа № 84»</v>
      </c>
      <c r="C87" s="124">
        <f>'Рейтинговая таблица организаций'!T89</f>
        <v>100</v>
      </c>
      <c r="D87" s="124">
        <f>'Рейтинговая таблица организаций'!AC89</f>
        <v>100</v>
      </c>
      <c r="E87" s="124">
        <f>'Рейтинговая таблица организаций'!AK89</f>
        <v>92</v>
      </c>
      <c r="F87" s="124">
        <f>'Рейтинговая таблица организаций'!AU89</f>
        <v>100</v>
      </c>
      <c r="G87" s="124">
        <f>'Рейтинговая таблица организаций'!BE89</f>
        <v>100</v>
      </c>
      <c r="H87" s="125">
        <f>'Рейтинговая таблица организаций'!BF89</f>
        <v>98.4</v>
      </c>
      <c r="I87" s="124" t="str">
        <f t="shared" si="5"/>
        <v>26-32</v>
      </c>
      <c r="J87" s="126">
        <f t="shared" si="3"/>
        <v>26</v>
      </c>
      <c r="K87" s="127">
        <f t="shared" si="4"/>
        <v>7</v>
      </c>
      <c r="L87" s="128">
        <f>'бланки '!D91</f>
        <v>86</v>
      </c>
      <c r="M87" s="129" t="str">
        <f>'бланки '!A91</f>
        <v>ЗАТО Северск</v>
      </c>
    </row>
    <row r="88" spans="1:13">
      <c r="A88" s="124">
        <f>анкеты!A88</f>
        <v>87</v>
      </c>
      <c r="B88" s="124" t="str">
        <f>'бланки '!C92</f>
        <v>Муниципальное бюджетное образовательное учреждение «Средняя общеобразовательная школа № 196»</v>
      </c>
      <c r="C88" s="124">
        <f>'Рейтинговая таблица организаций'!T90</f>
        <v>100</v>
      </c>
      <c r="D88" s="124">
        <f>'Рейтинговая таблица организаций'!AC90</f>
        <v>100</v>
      </c>
      <c r="E88" s="124">
        <f>'Рейтинговая таблица организаций'!AK90</f>
        <v>88</v>
      </c>
      <c r="F88" s="124">
        <f>'Рейтинговая таблица организаций'!AU90</f>
        <v>100</v>
      </c>
      <c r="G88" s="124">
        <f>'Рейтинговая таблица организаций'!BE90</f>
        <v>100</v>
      </c>
      <c r="H88" s="125">
        <f>'Рейтинговая таблица организаций'!BF90</f>
        <v>97.6</v>
      </c>
      <c r="I88" s="124" t="str">
        <f t="shared" si="5"/>
        <v>33-43</v>
      </c>
      <c r="J88" s="126">
        <f t="shared" si="3"/>
        <v>33</v>
      </c>
      <c r="K88" s="127">
        <f t="shared" si="4"/>
        <v>11</v>
      </c>
      <c r="L88" s="128">
        <f>'бланки '!D92</f>
        <v>87</v>
      </c>
      <c r="M88" s="129" t="str">
        <f>'бланки '!A92</f>
        <v>ЗАТО Северск</v>
      </c>
    </row>
    <row r="89" spans="1:13">
      <c r="A89" s="124">
        <f>анкеты!A89</f>
        <v>88</v>
      </c>
      <c r="B89" s="124" t="str">
        <f>'бланки '!C93</f>
        <v>Муниципальное бюджетное образовательное учреждение «Самусьский лицей им. академика В.В.Пекарского»</v>
      </c>
      <c r="C89" s="124">
        <f>'Рейтинговая таблица организаций'!T91</f>
        <v>100</v>
      </c>
      <c r="D89" s="124">
        <f>'Рейтинговая таблица организаций'!AC91</f>
        <v>100</v>
      </c>
      <c r="E89" s="124">
        <f>'Рейтинговая таблица организаций'!AK91</f>
        <v>68</v>
      </c>
      <c r="F89" s="124">
        <f>'Рейтинговая таблица организаций'!AU91</f>
        <v>100</v>
      </c>
      <c r="G89" s="124">
        <f>'Рейтинговая таблица организаций'!BE91</f>
        <v>100</v>
      </c>
      <c r="H89" s="125">
        <f>'Рейтинговая таблица организаций'!BF91</f>
        <v>93.6</v>
      </c>
      <c r="I89" s="124" t="str">
        <f t="shared" si="5"/>
        <v>147-173</v>
      </c>
      <c r="J89" s="126">
        <f t="shared" si="3"/>
        <v>147</v>
      </c>
      <c r="K89" s="127">
        <f t="shared" si="4"/>
        <v>27</v>
      </c>
      <c r="L89" s="128">
        <f>'бланки '!D93</f>
        <v>88</v>
      </c>
      <c r="M89" s="129" t="str">
        <f>'бланки '!A93</f>
        <v>ЗАТО Северск</v>
      </c>
    </row>
    <row r="90" spans="1:13">
      <c r="A90" s="124">
        <f>анкеты!A90</f>
        <v>89</v>
      </c>
      <c r="B90" s="124" t="str">
        <f>'бланки '!C94</f>
        <v>Муниципальное автономное образовательное учреждение «Средняя общеобразовательная школа № 76»</v>
      </c>
      <c r="C90" s="124">
        <f>'Рейтинговая таблица организаций'!T92</f>
        <v>100</v>
      </c>
      <c r="D90" s="124">
        <f>'Рейтинговая таблица организаций'!AC92</f>
        <v>100</v>
      </c>
      <c r="E90" s="124">
        <f>'Рейтинговая таблица организаций'!AK92</f>
        <v>100</v>
      </c>
      <c r="F90" s="124">
        <f>'Рейтинговая таблица организаций'!AU92</f>
        <v>100</v>
      </c>
      <c r="G90" s="124">
        <f>'Рейтинговая таблица организаций'!BE92</f>
        <v>100</v>
      </c>
      <c r="H90" s="125">
        <f>'Рейтинговая таблица организаций'!BF92</f>
        <v>100</v>
      </c>
      <c r="I90" s="124" t="str">
        <f t="shared" si="5"/>
        <v>1-11</v>
      </c>
      <c r="J90" s="126">
        <f t="shared" si="3"/>
        <v>1</v>
      </c>
      <c r="K90" s="127">
        <f t="shared" si="4"/>
        <v>11</v>
      </c>
      <c r="L90" s="128">
        <f>'бланки '!D94</f>
        <v>89</v>
      </c>
      <c r="M90" s="129" t="str">
        <f>'бланки '!A94</f>
        <v>ЗАТО Северск</v>
      </c>
    </row>
    <row r="91" spans="1:13">
      <c r="A91" s="130">
        <f>анкеты!A91</f>
        <v>90</v>
      </c>
      <c r="B91" s="130" t="str">
        <f>'бланки '!C95</f>
        <v>Муниципальное автономное общеобразовательное учреждение "Средняя общеобразовательная школа № 1 с. Александровское"</v>
      </c>
      <c r="C91" s="130">
        <f>'Рейтинговая таблица организаций'!T93</f>
        <v>100</v>
      </c>
      <c r="D91" s="130">
        <f>'Рейтинговая таблица организаций'!AC93</f>
        <v>100</v>
      </c>
      <c r="E91" s="130">
        <f>'Рейтинговая таблица организаций'!AK93</f>
        <v>100</v>
      </c>
      <c r="F91" s="130">
        <f>'Рейтинговая таблица организаций'!AU93</f>
        <v>100</v>
      </c>
      <c r="G91" s="130">
        <f>'Рейтинговая таблица организаций'!BE93</f>
        <v>100</v>
      </c>
      <c r="H91" s="131">
        <f>'Рейтинговая таблица организаций'!BF93</f>
        <v>100</v>
      </c>
      <c r="I91" s="130" t="str">
        <f t="shared" si="5"/>
        <v>1-11</v>
      </c>
      <c r="J91" s="132">
        <f t="shared" si="3"/>
        <v>1</v>
      </c>
      <c r="K91" s="133">
        <f t="shared" si="4"/>
        <v>11</v>
      </c>
      <c r="L91" s="134">
        <f>'бланки '!D95</f>
        <v>90</v>
      </c>
      <c r="M91" s="135" t="str">
        <f>'бланки '!A95</f>
        <v>Александровский район</v>
      </c>
    </row>
    <row r="92" spans="1:13">
      <c r="A92" s="130">
        <f>анкеты!A92</f>
        <v>91</v>
      </c>
      <c r="B92" s="130" t="str">
        <f>'бланки '!C96</f>
        <v>Муниципальное автономное общеобразовательное учреждение "Средняя общеобразовательная школа № 2 с. Александровское"</v>
      </c>
      <c r="C92" s="130">
        <f>'Рейтинговая таблица организаций'!T94</f>
        <v>100</v>
      </c>
      <c r="D92" s="130">
        <f>'Рейтинговая таблица организаций'!AC94</f>
        <v>100</v>
      </c>
      <c r="E92" s="130">
        <f>'Рейтинговая таблица организаций'!AK94</f>
        <v>94</v>
      </c>
      <c r="F92" s="130">
        <f>'Рейтинговая таблица организаций'!AU94</f>
        <v>100</v>
      </c>
      <c r="G92" s="130">
        <f>'Рейтинговая таблица организаций'!BE94</f>
        <v>100</v>
      </c>
      <c r="H92" s="131">
        <f>'Рейтинговая таблица организаций'!BF94</f>
        <v>98.8</v>
      </c>
      <c r="I92" s="130" t="str">
        <f t="shared" si="5"/>
        <v>12-25</v>
      </c>
      <c r="J92" s="132">
        <f t="shared" si="3"/>
        <v>12</v>
      </c>
      <c r="K92" s="133">
        <f t="shared" si="4"/>
        <v>14</v>
      </c>
      <c r="L92" s="134">
        <f>'бланки '!D96</f>
        <v>91</v>
      </c>
      <c r="M92" s="135" t="str">
        <f>'бланки '!A96</f>
        <v>Александровский район</v>
      </c>
    </row>
    <row r="93" spans="1:13">
      <c r="A93" s="130">
        <f>анкеты!A93</f>
        <v>92</v>
      </c>
      <c r="B93" s="130" t="str">
        <f>'бланки '!C97</f>
        <v>Муниципальное казённое общеобразовательное учреждение "Средняя общеобразовательная школа с. Новоникольское"</v>
      </c>
      <c r="C93" s="130">
        <f>'Рейтинговая таблица организаций'!T95</f>
        <v>100</v>
      </c>
      <c r="D93" s="130">
        <f>'Рейтинговая таблица организаций'!AC95</f>
        <v>100</v>
      </c>
      <c r="E93" s="130">
        <f>'Рейтинговая таблица организаций'!AK95</f>
        <v>70</v>
      </c>
      <c r="F93" s="130">
        <f>'Рейтинговая таблица организаций'!AU95</f>
        <v>100</v>
      </c>
      <c r="G93" s="130">
        <f>'Рейтинговая таблица организаций'!BE95</f>
        <v>100</v>
      </c>
      <c r="H93" s="131">
        <f>'Рейтинговая таблица организаций'!BF95</f>
        <v>94</v>
      </c>
      <c r="I93" s="130" t="str">
        <f t="shared" si="5"/>
        <v>129-146</v>
      </c>
      <c r="J93" s="132">
        <f t="shared" si="3"/>
        <v>129</v>
      </c>
      <c r="K93" s="133">
        <f t="shared" si="4"/>
        <v>18</v>
      </c>
      <c r="L93" s="134">
        <f>'бланки '!D97</f>
        <v>92</v>
      </c>
      <c r="M93" s="135" t="str">
        <f>'бланки '!A97</f>
        <v>Александровский район</v>
      </c>
    </row>
    <row r="94" spans="1:13">
      <c r="A94" s="130">
        <f>анкеты!A94</f>
        <v>93</v>
      </c>
      <c r="B94" s="130" t="str">
        <f>'бланки '!C98</f>
        <v>Муниципальное казённое общеобразовательное учреждение "Средняя общеобразовательная школа с. Назино"</v>
      </c>
      <c r="C94" s="130">
        <f>'Рейтинговая таблица организаций'!T96</f>
        <v>100</v>
      </c>
      <c r="D94" s="130">
        <f>'Рейтинговая таблица организаций'!AC96</f>
        <v>100</v>
      </c>
      <c r="E94" s="130">
        <f>'Рейтинговая таблица организаций'!AK96</f>
        <v>70</v>
      </c>
      <c r="F94" s="130">
        <f>'Рейтинговая таблица организаций'!AU96</f>
        <v>100</v>
      </c>
      <c r="G94" s="130">
        <f>'Рейтинговая таблица организаций'!BE96</f>
        <v>100</v>
      </c>
      <c r="H94" s="131">
        <f>'Рейтинговая таблица организаций'!BF96</f>
        <v>94</v>
      </c>
      <c r="I94" s="130" t="str">
        <f t="shared" si="5"/>
        <v>129-146</v>
      </c>
      <c r="J94" s="132">
        <f t="shared" si="3"/>
        <v>129</v>
      </c>
      <c r="K94" s="133">
        <f t="shared" si="4"/>
        <v>18</v>
      </c>
      <c r="L94" s="134">
        <f>'бланки '!D98</f>
        <v>93</v>
      </c>
      <c r="M94" s="135" t="str">
        <f>'бланки '!A98</f>
        <v>Александровский район</v>
      </c>
    </row>
    <row r="95" spans="1:13">
      <c r="A95" s="130">
        <f>анкеты!A95</f>
        <v>94</v>
      </c>
      <c r="B95" s="130" t="str">
        <f>'бланки '!C99</f>
        <v>Муниципальное казённое общеобразовательное учреждение "Средняя общеобразовательная школа с. Лукашкин Яр"</v>
      </c>
      <c r="C95" s="130">
        <f>'Рейтинговая таблица организаций'!T97</f>
        <v>100</v>
      </c>
      <c r="D95" s="130">
        <f>'Рейтинговая таблица организаций'!AC97</f>
        <v>100</v>
      </c>
      <c r="E95" s="130">
        <f>'Рейтинговая таблица организаций'!AK97</f>
        <v>62</v>
      </c>
      <c r="F95" s="130">
        <f>'Рейтинговая таблица организаций'!AU97</f>
        <v>100</v>
      </c>
      <c r="G95" s="130">
        <f>'Рейтинговая таблица организаций'!BE97</f>
        <v>100</v>
      </c>
      <c r="H95" s="131">
        <f>'Рейтинговая таблица организаций'!BF97</f>
        <v>92.4</v>
      </c>
      <c r="I95" s="130" t="str">
        <f t="shared" si="5"/>
        <v>201-221</v>
      </c>
      <c r="J95" s="132">
        <f t="shared" si="3"/>
        <v>201</v>
      </c>
      <c r="K95" s="133">
        <f t="shared" si="4"/>
        <v>21</v>
      </c>
      <c r="L95" s="134">
        <f>'бланки '!D99</f>
        <v>94</v>
      </c>
      <c r="M95" s="135" t="str">
        <f>'бланки '!A99</f>
        <v>Александровский район</v>
      </c>
    </row>
    <row r="96" spans="1:13">
      <c r="A96" s="130">
        <f>анкеты!A96</f>
        <v>95</v>
      </c>
      <c r="B96" s="130" t="str">
        <f>'бланки '!C100</f>
        <v>Муниципальное казённое общеобразовательное учреждение "Основная общеобразовательная школа п. Октябрьский"</v>
      </c>
      <c r="C96" s="130">
        <f>'Рейтинговая таблица организаций'!T98</f>
        <v>100</v>
      </c>
      <c r="D96" s="130">
        <f>'Рейтинговая таблица организаций'!AC98</f>
        <v>100</v>
      </c>
      <c r="E96" s="130">
        <f>'Рейтинговая таблица организаций'!AK98</f>
        <v>70</v>
      </c>
      <c r="F96" s="130">
        <f>'Рейтинговая таблица организаций'!AU98</f>
        <v>100</v>
      </c>
      <c r="G96" s="130">
        <f>'Рейтинговая таблица организаций'!BE98</f>
        <v>100</v>
      </c>
      <c r="H96" s="131">
        <f>'Рейтинговая таблица организаций'!BF98</f>
        <v>94</v>
      </c>
      <c r="I96" s="130" t="str">
        <f t="shared" si="5"/>
        <v>129-146</v>
      </c>
      <c r="J96" s="132">
        <f t="shared" si="3"/>
        <v>129</v>
      </c>
      <c r="K96" s="133">
        <f t="shared" si="4"/>
        <v>18</v>
      </c>
      <c r="L96" s="134">
        <f>'бланки '!D100</f>
        <v>95</v>
      </c>
      <c r="M96" s="135" t="str">
        <f>'бланки '!A100</f>
        <v>Александровский район</v>
      </c>
    </row>
    <row r="97" spans="1:13">
      <c r="A97" s="106">
        <f>анкеты!A97</f>
        <v>96</v>
      </c>
      <c r="B97" s="106" t="str">
        <f>'бланки '!C101</f>
        <v>Муниципальное бюджетное общеобразовательное учреждение вечерняя (сменная) общеобразовательная школа № 9 г. Асино</v>
      </c>
      <c r="C97" s="106">
        <f>'Рейтинговая таблица организаций'!T99</f>
        <v>100</v>
      </c>
      <c r="D97" s="106">
        <f>'Рейтинговая таблица организаций'!AC99</f>
        <v>100</v>
      </c>
      <c r="E97" s="106">
        <f>'Рейтинговая таблица организаций'!AK99</f>
        <v>52</v>
      </c>
      <c r="F97" s="106">
        <f>'Рейтинговая таблица организаций'!AU99</f>
        <v>100</v>
      </c>
      <c r="G97" s="106">
        <f>'Рейтинговая таблица организаций'!BE99</f>
        <v>100</v>
      </c>
      <c r="H97" s="107">
        <f>'Рейтинговая таблица организаций'!BF99</f>
        <v>90.4</v>
      </c>
      <c r="I97" s="106" t="str">
        <f t="shared" si="5"/>
        <v>266-267</v>
      </c>
      <c r="J97" s="108">
        <f t="shared" si="3"/>
        <v>266</v>
      </c>
      <c r="K97" s="109">
        <f t="shared" si="4"/>
        <v>2</v>
      </c>
      <c r="L97" s="110">
        <f>'бланки '!D101</f>
        <v>96</v>
      </c>
      <c r="M97" s="111" t="str">
        <f>'бланки '!A101</f>
        <v>Асиновский район</v>
      </c>
    </row>
    <row r="98" spans="1:13">
      <c r="A98" s="106">
        <f>анкеты!A98</f>
        <v>97</v>
      </c>
      <c r="B98" s="106" t="str">
        <f>'бланки '!C102</f>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C98" s="106">
        <f>'Рейтинговая таблица организаций'!T100</f>
        <v>100</v>
      </c>
      <c r="D98" s="106">
        <f>'Рейтинговая таблица организаций'!AC100</f>
        <v>100</v>
      </c>
      <c r="E98" s="106">
        <f>'Рейтинговая таблица организаций'!AK100</f>
        <v>100</v>
      </c>
      <c r="F98" s="106">
        <f>'Рейтинговая таблица организаций'!AU100</f>
        <v>100</v>
      </c>
      <c r="G98" s="106">
        <f>'Рейтинговая таблица организаций'!BE100</f>
        <v>100</v>
      </c>
      <c r="H98" s="107">
        <f>'Рейтинговая таблица организаций'!BF100</f>
        <v>100</v>
      </c>
      <c r="I98" s="106" t="str">
        <f t="shared" si="5"/>
        <v>1-11</v>
      </c>
      <c r="J98" s="108">
        <f t="shared" si="3"/>
        <v>1</v>
      </c>
      <c r="K98" s="109">
        <f t="shared" si="4"/>
        <v>11</v>
      </c>
      <c r="L98" s="110">
        <f>'бланки '!D102</f>
        <v>97</v>
      </c>
      <c r="M98" s="111" t="str">
        <f>'бланки '!A102</f>
        <v>Асиновский район</v>
      </c>
    </row>
    <row r="99" spans="1:13">
      <c r="A99" s="106">
        <f>анкеты!A99</f>
        <v>98</v>
      </c>
      <c r="B99" s="106" t="str">
        <f>'бланки '!C103</f>
        <v>Муниципальное автономное общеобразовательное учреждение - средняя общеобразовательная школа с. Батурино Асиновского района Томской области</v>
      </c>
      <c r="C99" s="106">
        <f>'Рейтинговая таблица организаций'!T101</f>
        <v>100</v>
      </c>
      <c r="D99" s="106">
        <f>'Рейтинговая таблица организаций'!AC101</f>
        <v>100</v>
      </c>
      <c r="E99" s="106">
        <f>'Рейтинговая таблица организаций'!AK101</f>
        <v>92</v>
      </c>
      <c r="F99" s="106">
        <f>'Рейтинговая таблица организаций'!AU101</f>
        <v>100</v>
      </c>
      <c r="G99" s="106">
        <f>'Рейтинговая таблица организаций'!BE101</f>
        <v>100</v>
      </c>
      <c r="H99" s="107">
        <f>'Рейтинговая таблица организаций'!BF101</f>
        <v>98.4</v>
      </c>
      <c r="I99" s="106" t="str">
        <f t="shared" si="5"/>
        <v>26-32</v>
      </c>
      <c r="J99" s="108">
        <f t="shared" si="3"/>
        <v>26</v>
      </c>
      <c r="K99" s="109">
        <f t="shared" si="4"/>
        <v>7</v>
      </c>
      <c r="L99" s="110">
        <f>'бланки '!D103</f>
        <v>98</v>
      </c>
      <c r="M99" s="111" t="str">
        <f>'бланки '!A103</f>
        <v>Асиновский район</v>
      </c>
    </row>
    <row r="100" spans="1:13">
      <c r="A100" s="106">
        <f>анкеты!A100</f>
        <v>99</v>
      </c>
      <c r="B100" s="106" t="str">
        <f>'бланки '!C104</f>
        <v>Муниципальное автономное общеобразовательное учреждение «Средняя общеобразовательная школа с.Ново-Кусково Асиновского района Томской области»</v>
      </c>
      <c r="C100" s="106">
        <f>'Рейтинговая таблица организаций'!T102</f>
        <v>100</v>
      </c>
      <c r="D100" s="106">
        <f>'Рейтинговая таблица организаций'!AC102</f>
        <v>100</v>
      </c>
      <c r="E100" s="106">
        <f>'Рейтинговая таблица организаций'!AK102</f>
        <v>92</v>
      </c>
      <c r="F100" s="106">
        <f>'Рейтинговая таблица организаций'!AU102</f>
        <v>100</v>
      </c>
      <c r="G100" s="106">
        <f>'Рейтинговая таблица организаций'!BE102</f>
        <v>100</v>
      </c>
      <c r="H100" s="107">
        <f>'Рейтинговая таблица организаций'!BF102</f>
        <v>98.4</v>
      </c>
      <c r="I100" s="106" t="str">
        <f t="shared" si="5"/>
        <v>26-32</v>
      </c>
      <c r="J100" s="108">
        <f t="shared" si="3"/>
        <v>26</v>
      </c>
      <c r="K100" s="109">
        <f t="shared" si="4"/>
        <v>7</v>
      </c>
      <c r="L100" s="110">
        <f>'бланки '!D104</f>
        <v>99</v>
      </c>
      <c r="M100" s="111" t="str">
        <f>'бланки '!A104</f>
        <v>Асиновский район</v>
      </c>
    </row>
    <row r="101" spans="1:13">
      <c r="A101" s="106">
        <f>анкеты!A101</f>
        <v>100</v>
      </c>
      <c r="B101" s="106" t="str">
        <f>'бланки '!C105</f>
        <v>Муниципальное автономное общеобразовательное учреждение-основная общеобразовательная школа с.Больше-Дорохово Асиновского района Томской области</v>
      </c>
      <c r="C101" s="106">
        <f>'Рейтинговая таблица организаций'!T103</f>
        <v>100</v>
      </c>
      <c r="D101" s="106">
        <f>'Рейтинговая таблица организаций'!AC103</f>
        <v>100</v>
      </c>
      <c r="E101" s="106">
        <f>'Рейтинговая таблица организаций'!AK103</f>
        <v>64</v>
      </c>
      <c r="F101" s="106">
        <f>'Рейтинговая таблица организаций'!AU103</f>
        <v>100</v>
      </c>
      <c r="G101" s="106">
        <f>'Рейтинговая таблица организаций'!BE103</f>
        <v>100</v>
      </c>
      <c r="H101" s="107">
        <f>'Рейтинговая таблица организаций'!BF103</f>
        <v>92.8</v>
      </c>
      <c r="I101" s="106" t="str">
        <f t="shared" si="5"/>
        <v>199-200</v>
      </c>
      <c r="J101" s="108">
        <f t="shared" si="3"/>
        <v>199</v>
      </c>
      <c r="K101" s="109">
        <f t="shared" si="4"/>
        <v>2</v>
      </c>
      <c r="L101" s="110">
        <f>'бланки '!D105</f>
        <v>100</v>
      </c>
      <c r="M101" s="111" t="str">
        <f>'бланки '!A105</f>
        <v>Асиновский район</v>
      </c>
    </row>
    <row r="102" spans="1:13">
      <c r="A102" s="106">
        <f>анкеты!A102</f>
        <v>101</v>
      </c>
      <c r="B102" s="106" t="str">
        <f>'бланки '!C106</f>
        <v>Муниципальное автономное общеобразовательное учреждение – средняя общеобразовательная школа с. Минаевки Асиновского района Томской области</v>
      </c>
      <c r="C102" s="106">
        <f>'Рейтинговая таблица организаций'!T104</f>
        <v>100</v>
      </c>
      <c r="D102" s="106">
        <f>'Рейтинговая таблица организаций'!AC104</f>
        <v>100</v>
      </c>
      <c r="E102" s="106">
        <f>'Рейтинговая таблица организаций'!AK104</f>
        <v>78</v>
      </c>
      <c r="F102" s="106">
        <f>'Рейтинговая таблица организаций'!AU104</f>
        <v>100</v>
      </c>
      <c r="G102" s="106">
        <f>'Рейтинговая таблица организаций'!BE104</f>
        <v>100</v>
      </c>
      <c r="H102" s="107">
        <f>'Рейтинговая таблица организаций'!BF104</f>
        <v>95.6</v>
      </c>
      <c r="I102" s="106" t="str">
        <f t="shared" si="5"/>
        <v>85-96</v>
      </c>
      <c r="J102" s="108">
        <f t="shared" si="3"/>
        <v>85</v>
      </c>
      <c r="K102" s="109">
        <f t="shared" si="4"/>
        <v>12</v>
      </c>
      <c r="L102" s="110">
        <f>'бланки '!D106</f>
        <v>101</v>
      </c>
      <c r="M102" s="111" t="str">
        <f>'бланки '!A106</f>
        <v>Асиновский район</v>
      </c>
    </row>
    <row r="103" spans="1:13">
      <c r="A103" s="106">
        <f>анкеты!A103</f>
        <v>102</v>
      </c>
      <c r="B103" s="106" t="str">
        <f>'бланки '!C107</f>
        <v>Муниципальное автономное общеобразовательное учреждение - средняя общеобразовательная школа с. Новиковка Асиновского района Томской области</v>
      </c>
      <c r="C103" s="106">
        <f>'Рейтинговая таблица организаций'!T105</f>
        <v>100</v>
      </c>
      <c r="D103" s="106">
        <f>'Рейтинговая таблица организаций'!AC105</f>
        <v>100</v>
      </c>
      <c r="E103" s="106">
        <f>'Рейтинговая таблица организаций'!AK105</f>
        <v>66</v>
      </c>
      <c r="F103" s="106">
        <f>'Рейтинговая таблица организаций'!AU105</f>
        <v>100</v>
      </c>
      <c r="G103" s="106">
        <f>'Рейтинговая таблица организаций'!BE105</f>
        <v>100</v>
      </c>
      <c r="H103" s="107">
        <f>'Рейтинговая таблица организаций'!BF105</f>
        <v>93.2</v>
      </c>
      <c r="I103" s="106" t="str">
        <f t="shared" si="5"/>
        <v>174-198</v>
      </c>
      <c r="J103" s="108">
        <f t="shared" si="3"/>
        <v>174</v>
      </c>
      <c r="K103" s="109">
        <f t="shared" si="4"/>
        <v>25</v>
      </c>
      <c r="L103" s="110">
        <f>'бланки '!D107</f>
        <v>102</v>
      </c>
      <c r="M103" s="111" t="str">
        <f>'бланки '!A107</f>
        <v>Асиновский район</v>
      </c>
    </row>
    <row r="104" spans="1:13">
      <c r="A104" s="106">
        <f>анкеты!A104</f>
        <v>103</v>
      </c>
      <c r="B104" s="106" t="str">
        <f>'бланки '!C108</f>
        <v>Муниципальное автономное общеобразовательное учреждение «Общеобразовательная школа № 5 г. Асино»</v>
      </c>
      <c r="C104" s="106">
        <f>'Рейтинговая таблица организаций'!T106</f>
        <v>100</v>
      </c>
      <c r="D104" s="106">
        <f>'Рейтинговая таблица организаций'!AC106</f>
        <v>100</v>
      </c>
      <c r="E104" s="106">
        <f>'Рейтинговая таблица организаций'!AK106</f>
        <v>68</v>
      </c>
      <c r="F104" s="106">
        <f>'Рейтинговая таблица организаций'!AU106</f>
        <v>100</v>
      </c>
      <c r="G104" s="106">
        <f>'Рейтинговая таблица организаций'!BE106</f>
        <v>100</v>
      </c>
      <c r="H104" s="107">
        <f>'Рейтинговая таблица организаций'!BF106</f>
        <v>93.6</v>
      </c>
      <c r="I104" s="106" t="str">
        <f t="shared" si="5"/>
        <v>147-173</v>
      </c>
      <c r="J104" s="108">
        <f t="shared" si="3"/>
        <v>147</v>
      </c>
      <c r="K104" s="109">
        <f t="shared" si="4"/>
        <v>27</v>
      </c>
      <c r="L104" s="110">
        <f>'бланки '!D108</f>
        <v>103</v>
      </c>
      <c r="M104" s="111" t="str">
        <f>'бланки '!A108</f>
        <v>Асиновский район</v>
      </c>
    </row>
    <row r="105" spans="1:13">
      <c r="A105" s="106">
        <f>анкеты!A105</f>
        <v>104</v>
      </c>
      <c r="B105" s="106" t="str">
        <f>'бланки '!C109</f>
        <v>Муниципальное автономное общеобразовательное учреждение - средняя общеобразовательная школа с. Новониколавки Асиновского района Томской области</v>
      </c>
      <c r="C105" s="106">
        <f>'Рейтинговая таблица организаций'!T107</f>
        <v>100</v>
      </c>
      <c r="D105" s="106">
        <f>'Рейтинговая таблица организаций'!AC107</f>
        <v>100</v>
      </c>
      <c r="E105" s="106">
        <f>'Рейтинговая таблица организаций'!AK107</f>
        <v>86</v>
      </c>
      <c r="F105" s="106">
        <f>'Рейтинговая таблица организаций'!AU107</f>
        <v>100</v>
      </c>
      <c r="G105" s="106">
        <f>'Рейтинговая таблица организаций'!BE107</f>
        <v>100</v>
      </c>
      <c r="H105" s="107">
        <f>'Рейтинговая таблица организаций'!BF107</f>
        <v>97.2</v>
      </c>
      <c r="I105" s="106" t="str">
        <f t="shared" si="5"/>
        <v>44-48</v>
      </c>
      <c r="J105" s="108">
        <f t="shared" si="3"/>
        <v>44</v>
      </c>
      <c r="K105" s="109">
        <f t="shared" si="4"/>
        <v>5</v>
      </c>
      <c r="L105" s="110">
        <f>'бланки '!D109</f>
        <v>104</v>
      </c>
      <c r="M105" s="111" t="str">
        <f>'бланки '!A109</f>
        <v>Асиновский район</v>
      </c>
    </row>
    <row r="106" spans="1:13">
      <c r="A106" s="106">
        <f>анкеты!A106</f>
        <v>105</v>
      </c>
      <c r="B106" s="106" t="str">
        <f>'бланки '!C110</f>
        <v>Муниципальное автономное общеобразовательное учреждение средняя общеобразовательная школа № 1 г. Асино</v>
      </c>
      <c r="C106" s="106">
        <f>'Рейтинговая таблица организаций'!T108</f>
        <v>100</v>
      </c>
      <c r="D106" s="106">
        <f>'Рейтинговая таблица организаций'!AC108</f>
        <v>100</v>
      </c>
      <c r="E106" s="106">
        <f>'Рейтинговая таблица организаций'!AK108</f>
        <v>60</v>
      </c>
      <c r="F106" s="106">
        <f>'Рейтинговая таблица организаций'!AU108</f>
        <v>100</v>
      </c>
      <c r="G106" s="106">
        <f>'Рейтинговая таблица организаций'!BE108</f>
        <v>100</v>
      </c>
      <c r="H106" s="107">
        <f>'Рейтинговая таблица организаций'!BF108</f>
        <v>92</v>
      </c>
      <c r="I106" s="106" t="str">
        <f t="shared" si="5"/>
        <v>222-245</v>
      </c>
      <c r="J106" s="108">
        <f t="shared" si="3"/>
        <v>222</v>
      </c>
      <c r="K106" s="109">
        <f t="shared" si="4"/>
        <v>24</v>
      </c>
      <c r="L106" s="110">
        <f>'бланки '!D110</f>
        <v>105</v>
      </c>
      <c r="M106" s="111" t="str">
        <f>'бланки '!A110</f>
        <v>Асиновский район</v>
      </c>
    </row>
    <row r="107" spans="1:13">
      <c r="A107" s="106">
        <f>анкеты!A107</f>
        <v>106</v>
      </c>
      <c r="B107" s="106" t="str">
        <f>'бланки '!C111</f>
        <v>Муниципальное автономное общеобразовательное учреждение гимназия № 2 г. Асино</v>
      </c>
      <c r="C107" s="106">
        <f>'Рейтинговая таблица организаций'!T109</f>
        <v>100</v>
      </c>
      <c r="D107" s="106">
        <f>'Рейтинговая таблица организаций'!AC109</f>
        <v>100</v>
      </c>
      <c r="E107" s="106">
        <f>'Рейтинговая таблица организаций'!AK109</f>
        <v>80</v>
      </c>
      <c r="F107" s="106">
        <f>'Рейтинговая таблица организаций'!AU109</f>
        <v>100</v>
      </c>
      <c r="G107" s="106">
        <f>'Рейтинговая таблица организаций'!BE109</f>
        <v>100</v>
      </c>
      <c r="H107" s="107">
        <f>'Рейтинговая таблица организаций'!BF109</f>
        <v>96</v>
      </c>
      <c r="I107" s="106" t="str">
        <f t="shared" si="5"/>
        <v>67-84</v>
      </c>
      <c r="J107" s="108">
        <f t="shared" si="3"/>
        <v>67</v>
      </c>
      <c r="K107" s="109">
        <f t="shared" si="4"/>
        <v>18</v>
      </c>
      <c r="L107" s="110">
        <f>'бланки '!D111</f>
        <v>106</v>
      </c>
      <c r="M107" s="111" t="str">
        <f>'бланки '!A111</f>
        <v>Асиновский район</v>
      </c>
    </row>
    <row r="108" spans="1:13">
      <c r="A108" s="106">
        <f>анкеты!A108</f>
        <v>107</v>
      </c>
      <c r="B108" s="106" t="str">
        <f>'бланки '!C112</f>
        <v>Муниципальное автономное общеобразовательное учреждение - средняя общеобразовательная школа с. Ягодного Асиновского района Томской области</v>
      </c>
      <c r="C108" s="106">
        <f>'Рейтинговая таблица организаций'!T110</f>
        <v>100</v>
      </c>
      <c r="D108" s="106">
        <f>'Рейтинговая таблица организаций'!AC110</f>
        <v>100</v>
      </c>
      <c r="E108" s="106">
        <f>'Рейтинговая таблица организаций'!AK110</f>
        <v>92</v>
      </c>
      <c r="F108" s="106">
        <f>'Рейтинговая таблица организаций'!AU110</f>
        <v>100</v>
      </c>
      <c r="G108" s="106">
        <f>'Рейтинговая таблица организаций'!BE110</f>
        <v>100</v>
      </c>
      <c r="H108" s="107">
        <f>'Рейтинговая таблица организаций'!BF110</f>
        <v>98.4</v>
      </c>
      <c r="I108" s="106" t="str">
        <f t="shared" si="5"/>
        <v>26-32</v>
      </c>
      <c r="J108" s="108">
        <f t="shared" si="3"/>
        <v>26</v>
      </c>
      <c r="K108" s="109">
        <f t="shared" si="4"/>
        <v>7</v>
      </c>
      <c r="L108" s="110">
        <f>'бланки '!D112</f>
        <v>107</v>
      </c>
      <c r="M108" s="111" t="str">
        <f>'бланки '!A112</f>
        <v>Асиновский район</v>
      </c>
    </row>
    <row r="109" spans="1:13">
      <c r="A109" s="106">
        <f>анкеты!A109</f>
        <v>108</v>
      </c>
      <c r="B109" s="106" t="str">
        <f>'бланки '!C113</f>
        <v>Муниципальное автономное общеобразовательное учреждение средняя общеобразовательная школа № 4 г. Асино</v>
      </c>
      <c r="C109" s="106">
        <f>'Рейтинговая таблица организаций'!T111</f>
        <v>100</v>
      </c>
      <c r="D109" s="106">
        <f>'Рейтинговая таблица организаций'!AC111</f>
        <v>100</v>
      </c>
      <c r="E109" s="106">
        <f>'Рейтинговая таблица организаций'!AK111</f>
        <v>100</v>
      </c>
      <c r="F109" s="106">
        <f>'Рейтинговая таблица организаций'!AU111</f>
        <v>100</v>
      </c>
      <c r="G109" s="106">
        <f>'Рейтинговая таблица организаций'!BE111</f>
        <v>100</v>
      </c>
      <c r="H109" s="107">
        <f>'Рейтинговая таблица организаций'!BF111</f>
        <v>100</v>
      </c>
      <c r="I109" s="106" t="str">
        <f t="shared" si="5"/>
        <v>1-11</v>
      </c>
      <c r="J109" s="108">
        <f t="shared" si="3"/>
        <v>1</v>
      </c>
      <c r="K109" s="109">
        <f t="shared" si="4"/>
        <v>11</v>
      </c>
      <c r="L109" s="110">
        <f>'бланки '!D113</f>
        <v>108</v>
      </c>
      <c r="M109" s="111" t="str">
        <f>'бланки '!A113</f>
        <v>Асиновский район</v>
      </c>
    </row>
    <row r="110" spans="1:13">
      <c r="A110" s="100">
        <f>анкеты!A110</f>
        <v>109</v>
      </c>
      <c r="B110" s="100" t="str">
        <f>'бланки '!C114</f>
        <v>Муниципальное казённое общеобразовательное учреждение "Вавиловская средняя общеобразовательная школа"</v>
      </c>
      <c r="C110" s="100">
        <f>'Рейтинговая таблица организаций'!T112</f>
        <v>100</v>
      </c>
      <c r="D110" s="100">
        <f>'Рейтинговая таблица организаций'!AC112</f>
        <v>100</v>
      </c>
      <c r="E110" s="100">
        <f>'Рейтинговая таблица организаций'!AK112</f>
        <v>70</v>
      </c>
      <c r="F110" s="100">
        <f>'Рейтинговая таблица организаций'!AU112</f>
        <v>100</v>
      </c>
      <c r="G110" s="100">
        <f>'Рейтинговая таблица организаций'!BE112</f>
        <v>100</v>
      </c>
      <c r="H110" s="101">
        <f>'Рейтинговая таблица организаций'!BF112</f>
        <v>94</v>
      </c>
      <c r="I110" s="100" t="str">
        <f t="shared" si="5"/>
        <v>129-146</v>
      </c>
      <c r="J110" s="102">
        <f t="shared" si="3"/>
        <v>129</v>
      </c>
      <c r="K110" s="103">
        <f t="shared" si="4"/>
        <v>18</v>
      </c>
      <c r="L110" s="104">
        <f>'бланки '!D114</f>
        <v>109</v>
      </c>
      <c r="M110" s="105" t="str">
        <f>'бланки '!A114</f>
        <v>Бакчарский район</v>
      </c>
    </row>
    <row r="111" spans="1:13">
      <c r="A111" s="100">
        <f>анкеты!A111</f>
        <v>110</v>
      </c>
      <c r="B111" s="100" t="str">
        <f>'бланки '!C115</f>
        <v>Муниципальное бюджетное общеобразовательное учреждение "Парбигская средняя общеобразовательная школа имени Михаила Тимофеевича Калашникова"</v>
      </c>
      <c r="C111" s="100">
        <f>'Рейтинговая таблица организаций'!T113</f>
        <v>100</v>
      </c>
      <c r="D111" s="100">
        <f>'Рейтинговая таблица организаций'!AC113</f>
        <v>100</v>
      </c>
      <c r="E111" s="100">
        <f>'Рейтинговая таблица организаций'!AK113</f>
        <v>66</v>
      </c>
      <c r="F111" s="100">
        <f>'Рейтинговая таблица организаций'!AU113</f>
        <v>100</v>
      </c>
      <c r="G111" s="100">
        <f>'Рейтинговая таблица организаций'!BE113</f>
        <v>100</v>
      </c>
      <c r="H111" s="101">
        <f>'Рейтинговая таблица организаций'!BF113</f>
        <v>93.2</v>
      </c>
      <c r="I111" s="100" t="str">
        <f t="shared" si="5"/>
        <v>174-198</v>
      </c>
      <c r="J111" s="102">
        <f t="shared" si="3"/>
        <v>174</v>
      </c>
      <c r="K111" s="103">
        <f t="shared" si="4"/>
        <v>25</v>
      </c>
      <c r="L111" s="104">
        <f>'бланки '!D115</f>
        <v>110</v>
      </c>
      <c r="M111" s="105" t="str">
        <f>'бланки '!A115</f>
        <v>Бакчарский район</v>
      </c>
    </row>
    <row r="112" spans="1:13">
      <c r="A112" s="100">
        <f>анкеты!A112</f>
        <v>111</v>
      </c>
      <c r="B112" s="100" t="str">
        <f>'бланки '!C116</f>
        <v>Муниципальное казённое общеобразовательное учреждение "Плотниковская средняя общеобразовательная школа"</v>
      </c>
      <c r="C112" s="100">
        <f>'Рейтинговая таблица организаций'!T114</f>
        <v>100</v>
      </c>
      <c r="D112" s="100">
        <f>'Рейтинговая таблица организаций'!AC114</f>
        <v>100</v>
      </c>
      <c r="E112" s="100">
        <f>'Рейтинговая таблица организаций'!AK114</f>
        <v>70</v>
      </c>
      <c r="F112" s="100">
        <f>'Рейтинговая таблица организаций'!AU114</f>
        <v>100</v>
      </c>
      <c r="G112" s="100">
        <f>'Рейтинговая таблица организаций'!BE114</f>
        <v>100</v>
      </c>
      <c r="H112" s="101">
        <f>'Рейтинговая таблица организаций'!BF114</f>
        <v>94</v>
      </c>
      <c r="I112" s="100" t="str">
        <f t="shared" si="5"/>
        <v>129-146</v>
      </c>
      <c r="J112" s="102">
        <f t="shared" si="3"/>
        <v>129</v>
      </c>
      <c r="K112" s="103">
        <f t="shared" si="4"/>
        <v>18</v>
      </c>
      <c r="L112" s="104">
        <f>'бланки '!D116</f>
        <v>111</v>
      </c>
      <c r="M112" s="105" t="str">
        <f>'бланки '!A116</f>
        <v>Бакчарский район</v>
      </c>
    </row>
    <row r="113" spans="1:13">
      <c r="A113" s="100">
        <f>анкеты!A113</f>
        <v>112</v>
      </c>
      <c r="B113" s="100" t="str">
        <f>'бланки '!C117</f>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C113" s="100">
        <f>'Рейтинговая таблица организаций'!T115</f>
        <v>100</v>
      </c>
      <c r="D113" s="100">
        <f>'Рейтинговая таблица организаций'!AC115</f>
        <v>100</v>
      </c>
      <c r="E113" s="100">
        <f>'Рейтинговая таблица организаций'!AK115</f>
        <v>94</v>
      </c>
      <c r="F113" s="100">
        <f>'Рейтинговая таблица организаций'!AU115</f>
        <v>100</v>
      </c>
      <c r="G113" s="100">
        <f>'Рейтинговая таблица организаций'!BE115</f>
        <v>100</v>
      </c>
      <c r="H113" s="101">
        <f>'Рейтинговая таблица организаций'!BF115</f>
        <v>98.8</v>
      </c>
      <c r="I113" s="100" t="str">
        <f t="shared" si="5"/>
        <v>12-25</v>
      </c>
      <c r="J113" s="102">
        <f t="shared" si="3"/>
        <v>12</v>
      </c>
      <c r="K113" s="103">
        <f t="shared" si="4"/>
        <v>14</v>
      </c>
      <c r="L113" s="104">
        <f>'бланки '!D117</f>
        <v>112</v>
      </c>
      <c r="M113" s="105" t="str">
        <f>'бланки '!A117</f>
        <v>Бакчарский район</v>
      </c>
    </row>
    <row r="114" spans="1:13">
      <c r="A114" s="100">
        <f>анкеты!A114</f>
        <v>113</v>
      </c>
      <c r="B114" s="100" t="str">
        <f>'бланки '!C118</f>
        <v>Муниципальное бюджетное общеобразовательное учреждение "Бакчарская средняя общеобразовательная школа"</v>
      </c>
      <c r="C114" s="100">
        <f>'Рейтинговая таблица организаций'!T116</f>
        <v>100</v>
      </c>
      <c r="D114" s="100">
        <f>'Рейтинговая таблица организаций'!AC116</f>
        <v>100</v>
      </c>
      <c r="E114" s="100">
        <f>'Рейтинговая таблица организаций'!AK116</f>
        <v>72</v>
      </c>
      <c r="F114" s="100">
        <f>'Рейтинговая таблица организаций'!AU116</f>
        <v>100</v>
      </c>
      <c r="G114" s="100">
        <f>'Рейтинговая таблица организаций'!BE116</f>
        <v>100</v>
      </c>
      <c r="H114" s="101">
        <f>'Рейтинговая таблица организаций'!BF116</f>
        <v>94.4</v>
      </c>
      <c r="I114" s="100" t="str">
        <f t="shared" si="5"/>
        <v>123-128</v>
      </c>
      <c r="J114" s="102">
        <f t="shared" si="3"/>
        <v>123</v>
      </c>
      <c r="K114" s="103">
        <f t="shared" si="4"/>
        <v>6</v>
      </c>
      <c r="L114" s="104">
        <f>'бланки '!D118</f>
        <v>113</v>
      </c>
      <c r="M114" s="105" t="str">
        <f>'бланки '!A118</f>
        <v>Бакчарский район</v>
      </c>
    </row>
    <row r="115" spans="1:13">
      <c r="A115" s="100">
        <f>анкеты!A115</f>
        <v>114</v>
      </c>
      <c r="B115" s="100" t="str">
        <f>'бланки '!C119</f>
        <v>Муниципальное казённое общеобразовательное учреждение "Поротниковская средняя общеобразовательная школа"</v>
      </c>
      <c r="C115" s="100">
        <f>'Рейтинговая таблица организаций'!T117</f>
        <v>100</v>
      </c>
      <c r="D115" s="100">
        <f>'Рейтинговая таблица организаций'!AC117</f>
        <v>100</v>
      </c>
      <c r="E115" s="100">
        <f>'Рейтинговая таблица организаций'!AK117</f>
        <v>54</v>
      </c>
      <c r="F115" s="100">
        <f>'Рейтинговая таблица организаций'!AU117</f>
        <v>100</v>
      </c>
      <c r="G115" s="100">
        <f>'Рейтинговая таблица организаций'!BE117</f>
        <v>100</v>
      </c>
      <c r="H115" s="101">
        <f>'Рейтинговая таблица организаций'!BF117</f>
        <v>90.8</v>
      </c>
      <c r="I115" s="100" t="str">
        <f t="shared" si="5"/>
        <v>246-265</v>
      </c>
      <c r="J115" s="102">
        <f t="shared" si="3"/>
        <v>246</v>
      </c>
      <c r="K115" s="103">
        <f t="shared" si="4"/>
        <v>20</v>
      </c>
      <c r="L115" s="104">
        <f>'бланки '!D119</f>
        <v>114</v>
      </c>
      <c r="M115" s="105" t="str">
        <f>'бланки '!A119</f>
        <v>Бакчарский район</v>
      </c>
    </row>
    <row r="116" spans="1:13">
      <c r="A116" s="100">
        <f>анкеты!A116</f>
        <v>115</v>
      </c>
      <c r="B116" s="100" t="str">
        <f>'бланки '!C120</f>
        <v>Муниципальное казённое общеобразовательное учреждение "Большегалкинская средняя общеобразовательная школа"</v>
      </c>
      <c r="C116" s="100">
        <f>'Рейтинговая таблица организаций'!T118</f>
        <v>100</v>
      </c>
      <c r="D116" s="100">
        <f>'Рейтинговая таблица организаций'!AC118</f>
        <v>100</v>
      </c>
      <c r="E116" s="100">
        <f>'Рейтинговая таблица организаций'!AK118</f>
        <v>60</v>
      </c>
      <c r="F116" s="100">
        <f>'Рейтинговая таблица организаций'!AU118</f>
        <v>100</v>
      </c>
      <c r="G116" s="100">
        <f>'Рейтинговая таблица организаций'!BE118</f>
        <v>100</v>
      </c>
      <c r="H116" s="101">
        <f>'Рейтинговая таблица организаций'!BF118</f>
        <v>92</v>
      </c>
      <c r="I116" s="100" t="str">
        <f t="shared" si="5"/>
        <v>222-245</v>
      </c>
      <c r="J116" s="102">
        <f t="shared" si="3"/>
        <v>222</v>
      </c>
      <c r="K116" s="103">
        <f t="shared" si="4"/>
        <v>24</v>
      </c>
      <c r="L116" s="104">
        <f>'бланки '!D120</f>
        <v>115</v>
      </c>
      <c r="M116" s="105" t="str">
        <f>'бланки '!A120</f>
        <v>Бакчарский район</v>
      </c>
    </row>
    <row r="117" spans="1:13">
      <c r="A117" s="100">
        <f>анкеты!A117</f>
        <v>116</v>
      </c>
      <c r="B117" s="100" t="str">
        <f>'бланки '!C121</f>
        <v>Муниципальное казённое общеобразовательное учреждение "Высокоярская средняя общеобразовательная школа"</v>
      </c>
      <c r="C117" s="100">
        <f>'Рейтинговая таблица организаций'!T119</f>
        <v>100</v>
      </c>
      <c r="D117" s="100">
        <f>'Рейтинговая таблица организаций'!AC119</f>
        <v>100</v>
      </c>
      <c r="E117" s="100">
        <f>'Рейтинговая таблица организаций'!AK119</f>
        <v>100</v>
      </c>
      <c r="F117" s="100">
        <f>'Рейтинговая таблица организаций'!AU119</f>
        <v>100</v>
      </c>
      <c r="G117" s="100">
        <f>'Рейтинговая таблица организаций'!BE119</f>
        <v>100</v>
      </c>
      <c r="H117" s="101">
        <f>'Рейтинговая таблица организаций'!BF119</f>
        <v>100</v>
      </c>
      <c r="I117" s="100" t="str">
        <f t="shared" si="5"/>
        <v>1-11</v>
      </c>
      <c r="J117" s="102">
        <f t="shared" si="3"/>
        <v>1</v>
      </c>
      <c r="K117" s="103">
        <f t="shared" si="4"/>
        <v>11</v>
      </c>
      <c r="L117" s="104">
        <f>'бланки '!D121</f>
        <v>116</v>
      </c>
      <c r="M117" s="105" t="str">
        <f>'бланки '!A121</f>
        <v>Бакчарский район</v>
      </c>
    </row>
    <row r="118" spans="1:13">
      <c r="A118" s="142">
        <f>анкеты!A118</f>
        <v>117</v>
      </c>
      <c r="B118" s="142" t="str">
        <f>'бланки '!C122</f>
        <v>Муниципальное бюджетное общеобразовательное учреждение "Клюквинская средняя общеобразовательная школа - интернат"</v>
      </c>
      <c r="C118" s="142">
        <f>'Рейтинговая таблица организаций'!T120</f>
        <v>100</v>
      </c>
      <c r="D118" s="142">
        <f>'Рейтинговая таблица организаций'!AC120</f>
        <v>100</v>
      </c>
      <c r="E118" s="142">
        <f>'Рейтинговая таблица организаций'!AK120</f>
        <v>82</v>
      </c>
      <c r="F118" s="142">
        <f>'Рейтинговая таблица организаций'!AU120</f>
        <v>100</v>
      </c>
      <c r="G118" s="142">
        <f>'Рейтинговая таблица организаций'!BE120</f>
        <v>100</v>
      </c>
      <c r="H118" s="143">
        <f>'Рейтинговая таблица организаций'!BF120</f>
        <v>96.4</v>
      </c>
      <c r="I118" s="142" t="str">
        <f t="shared" si="5"/>
        <v>49-66</v>
      </c>
      <c r="J118" s="144">
        <f t="shared" si="3"/>
        <v>49</v>
      </c>
      <c r="K118" s="145">
        <f t="shared" si="4"/>
        <v>18</v>
      </c>
      <c r="L118" s="146">
        <f>'бланки '!D122</f>
        <v>117</v>
      </c>
      <c r="M118" s="147" t="str">
        <f>'бланки '!A122</f>
        <v>Верхнекетский район</v>
      </c>
    </row>
    <row r="119" spans="1:13">
      <c r="A119" s="142">
        <f>анкеты!A119</f>
        <v>118</v>
      </c>
      <c r="B119" s="142" t="str">
        <f>'бланки '!C123</f>
        <v>Муниципальное бюджетное общеобразовательное учреждение "Белоярская средняя общеобразовательная школа №1" Верхнекетского района Томской области</v>
      </c>
      <c r="C119" s="142">
        <f>'Рейтинговая таблица организаций'!T121</f>
        <v>100</v>
      </c>
      <c r="D119" s="142">
        <f>'Рейтинговая таблица организаций'!AC121</f>
        <v>100</v>
      </c>
      <c r="E119" s="142">
        <f>'Рейтинговая таблица организаций'!AK121</f>
        <v>88</v>
      </c>
      <c r="F119" s="142">
        <f>'Рейтинговая таблица организаций'!AU121</f>
        <v>100</v>
      </c>
      <c r="G119" s="142">
        <f>'Рейтинговая таблица организаций'!BE121</f>
        <v>100</v>
      </c>
      <c r="H119" s="143">
        <f>'Рейтинговая таблица организаций'!BF121</f>
        <v>97.6</v>
      </c>
      <c r="I119" s="142" t="str">
        <f t="shared" si="5"/>
        <v>33-43</v>
      </c>
      <c r="J119" s="144">
        <f t="shared" si="3"/>
        <v>33</v>
      </c>
      <c r="K119" s="145">
        <f t="shared" si="4"/>
        <v>11</v>
      </c>
      <c r="L119" s="146">
        <f>'бланки '!D123</f>
        <v>118</v>
      </c>
      <c r="M119" s="147" t="str">
        <f>'бланки '!A123</f>
        <v>Верхнекетский район</v>
      </c>
    </row>
    <row r="120" spans="1:13">
      <c r="A120" s="142">
        <f>анкеты!A120</f>
        <v>119</v>
      </c>
      <c r="B120" s="142" t="str">
        <f>'бланки '!C124</f>
        <v>Муниципальное бюджетное общеобразовательное учреждение "Степановская средняя общеобразовательная школа" Верхнекетского района Томской области</v>
      </c>
      <c r="C120" s="142">
        <f>'Рейтинговая таблица организаций'!T122</f>
        <v>100</v>
      </c>
      <c r="D120" s="142">
        <f>'Рейтинговая таблица организаций'!AC122</f>
        <v>100</v>
      </c>
      <c r="E120" s="142">
        <f>'Рейтинговая таблица организаций'!AK122</f>
        <v>82</v>
      </c>
      <c r="F120" s="142">
        <f>'Рейтинговая таблица организаций'!AU122</f>
        <v>100</v>
      </c>
      <c r="G120" s="142">
        <f>'Рейтинговая таблица организаций'!BE122</f>
        <v>100</v>
      </c>
      <c r="H120" s="143">
        <f>'Рейтинговая таблица организаций'!BF122</f>
        <v>96.4</v>
      </c>
      <c r="I120" s="142" t="str">
        <f t="shared" si="5"/>
        <v>49-66</v>
      </c>
      <c r="J120" s="144">
        <f t="shared" si="3"/>
        <v>49</v>
      </c>
      <c r="K120" s="145">
        <f t="shared" si="4"/>
        <v>18</v>
      </c>
      <c r="L120" s="146">
        <f>'бланки '!D124</f>
        <v>119</v>
      </c>
      <c r="M120" s="147" t="str">
        <f>'бланки '!A124</f>
        <v>Верхнекетский район</v>
      </c>
    </row>
    <row r="121" spans="1:13">
      <c r="A121" s="142">
        <f>анкеты!A121</f>
        <v>120</v>
      </c>
      <c r="B121" s="142" t="str">
        <f>'бланки '!C125</f>
        <v>Муниципальное бюджетное общеобразовательное учреждение "Сайгинская средняя общеобразовательная школа" Верхнекетского района Томской области</v>
      </c>
      <c r="C121" s="142">
        <f>'Рейтинговая таблица организаций'!T123</f>
        <v>100</v>
      </c>
      <c r="D121" s="142">
        <f>'Рейтинговая таблица организаций'!AC123</f>
        <v>100</v>
      </c>
      <c r="E121" s="142">
        <f>'Рейтинговая таблица организаций'!AK123</f>
        <v>82</v>
      </c>
      <c r="F121" s="142">
        <f>'Рейтинговая таблица организаций'!AU123</f>
        <v>100</v>
      </c>
      <c r="G121" s="142">
        <f>'Рейтинговая таблица организаций'!BE123</f>
        <v>100</v>
      </c>
      <c r="H121" s="143">
        <f>'Рейтинговая таблица организаций'!BF123</f>
        <v>96.4</v>
      </c>
      <c r="I121" s="142" t="str">
        <f t="shared" si="5"/>
        <v>49-66</v>
      </c>
      <c r="J121" s="144">
        <f t="shared" si="3"/>
        <v>49</v>
      </c>
      <c r="K121" s="145">
        <f t="shared" si="4"/>
        <v>18</v>
      </c>
      <c r="L121" s="146">
        <f>'бланки '!D125</f>
        <v>120</v>
      </c>
      <c r="M121" s="147" t="str">
        <f>'бланки '!A125</f>
        <v>Верхнекетский район</v>
      </c>
    </row>
    <row r="122" spans="1:13">
      <c r="A122" s="142">
        <f>анкеты!A122</f>
        <v>121</v>
      </c>
      <c r="B122" s="142" t="str">
        <f>'бланки '!C126</f>
        <v>Муниципальное бюджетное общеобразовательное учреждение "Катайгинская средняя общеобразовательная школа" Верхнекетского района Томской области</v>
      </c>
      <c r="C122" s="142">
        <f>'Рейтинговая таблица организаций'!T124</f>
        <v>100</v>
      </c>
      <c r="D122" s="142">
        <f>'Рейтинговая таблица организаций'!AC124</f>
        <v>100</v>
      </c>
      <c r="E122" s="142">
        <f>'Рейтинговая таблица организаций'!AK124</f>
        <v>68</v>
      </c>
      <c r="F122" s="142">
        <f>'Рейтинговая таблица организаций'!AU124</f>
        <v>100</v>
      </c>
      <c r="G122" s="142">
        <f>'Рейтинговая таблица организаций'!BE124</f>
        <v>100</v>
      </c>
      <c r="H122" s="143">
        <f>'Рейтинговая таблица организаций'!BF124</f>
        <v>93.6</v>
      </c>
      <c r="I122" s="142" t="str">
        <f t="shared" si="5"/>
        <v>147-173</v>
      </c>
      <c r="J122" s="144">
        <f t="shared" si="3"/>
        <v>147</v>
      </c>
      <c r="K122" s="145">
        <f t="shared" si="4"/>
        <v>27</v>
      </c>
      <c r="L122" s="146">
        <f>'бланки '!D126</f>
        <v>121</v>
      </c>
      <c r="M122" s="147" t="str">
        <f>'бланки '!A126</f>
        <v>Верхнекетский район</v>
      </c>
    </row>
    <row r="123" spans="1:13">
      <c r="A123" s="142">
        <f>анкеты!A123</f>
        <v>122</v>
      </c>
      <c r="B123" s="142" t="str">
        <f>'бланки '!C127</f>
        <v>Муниципальное автономное общеобразовательное учреждение "Белоярская средняя общеобразовательная школа №2"</v>
      </c>
      <c r="C123" s="142">
        <f>'Рейтинговая таблица организаций'!T125</f>
        <v>100</v>
      </c>
      <c r="D123" s="142">
        <f>'Рейтинговая таблица организаций'!AC125</f>
        <v>100</v>
      </c>
      <c r="E123" s="142">
        <f>'Рейтинговая таблица организаций'!AK125</f>
        <v>94</v>
      </c>
      <c r="F123" s="142">
        <f>'Рейтинговая таблица организаций'!AU125</f>
        <v>100</v>
      </c>
      <c r="G123" s="142">
        <f>'Рейтинговая таблица организаций'!BE125</f>
        <v>100</v>
      </c>
      <c r="H123" s="143">
        <f>'Рейтинговая таблица организаций'!BF125</f>
        <v>98.8</v>
      </c>
      <c r="I123" s="142" t="str">
        <f t="shared" si="5"/>
        <v>12-25</v>
      </c>
      <c r="J123" s="144">
        <f t="shared" si="3"/>
        <v>12</v>
      </c>
      <c r="K123" s="145">
        <f t="shared" si="4"/>
        <v>14</v>
      </c>
      <c r="L123" s="146">
        <f>'бланки '!D127</f>
        <v>122</v>
      </c>
      <c r="M123" s="147" t="str">
        <f>'бланки '!A127</f>
        <v>Верхнекетский район</v>
      </c>
    </row>
    <row r="124" spans="1:13">
      <c r="A124" s="94">
        <f>анкеты!A124</f>
        <v>123</v>
      </c>
      <c r="B124" s="94" t="str">
        <f>'бланки '!C128</f>
        <v>Муниципальное общеобразовательное учреждение «Высоковская средняя общеобразовательная школа» Зырянского района</v>
      </c>
      <c r="C124" s="94">
        <f>'Рейтинговая таблица организаций'!T126</f>
        <v>100</v>
      </c>
      <c r="D124" s="94">
        <f>'Рейтинговая таблица организаций'!AC126</f>
        <v>100</v>
      </c>
      <c r="E124" s="94">
        <f>'Рейтинговая таблица организаций'!AK126</f>
        <v>66</v>
      </c>
      <c r="F124" s="94">
        <f>'Рейтинговая таблица организаций'!AU126</f>
        <v>100</v>
      </c>
      <c r="G124" s="94">
        <f>'Рейтинговая таблица организаций'!BE126</f>
        <v>100</v>
      </c>
      <c r="H124" s="95">
        <f>'Рейтинговая таблица организаций'!BF126</f>
        <v>93.2</v>
      </c>
      <c r="I124" s="94" t="str">
        <f t="shared" si="5"/>
        <v>174-198</v>
      </c>
      <c r="J124" s="96">
        <f t="shared" si="3"/>
        <v>174</v>
      </c>
      <c r="K124" s="97">
        <f t="shared" si="4"/>
        <v>25</v>
      </c>
      <c r="L124" s="98">
        <f>'бланки '!D128</f>
        <v>123</v>
      </c>
      <c r="M124" s="99" t="str">
        <f>'бланки '!A128</f>
        <v>Зырянский район</v>
      </c>
    </row>
    <row r="125" spans="1:13">
      <c r="A125" s="94">
        <f>анкеты!A125</f>
        <v>124</v>
      </c>
      <c r="B125" s="94" t="str">
        <f>'бланки '!C129</f>
        <v>Муниципальное бюджетное общеобразовательное учреждение «Зырянская средняя общеобразовательная школа» Зырянского района</v>
      </c>
      <c r="C125" s="94">
        <f>'Рейтинговая таблица организаций'!T127</f>
        <v>100</v>
      </c>
      <c r="D125" s="94">
        <f>'Рейтинговая таблица организаций'!AC127</f>
        <v>100</v>
      </c>
      <c r="E125" s="94">
        <f>'Рейтинговая таблица организаций'!AK127</f>
        <v>78</v>
      </c>
      <c r="F125" s="94">
        <f>'Рейтинговая таблица организаций'!AU127</f>
        <v>100</v>
      </c>
      <c r="G125" s="94">
        <f>'Рейтинговая таблица организаций'!BE127</f>
        <v>100</v>
      </c>
      <c r="H125" s="95">
        <f>'Рейтинговая таблица организаций'!BF127</f>
        <v>95.6</v>
      </c>
      <c r="I125" s="94" t="str">
        <f t="shared" si="5"/>
        <v>85-96</v>
      </c>
      <c r="J125" s="96">
        <f t="shared" si="3"/>
        <v>85</v>
      </c>
      <c r="K125" s="97">
        <f t="shared" si="4"/>
        <v>12</v>
      </c>
      <c r="L125" s="98">
        <f>'бланки '!D129</f>
        <v>124</v>
      </c>
      <c r="M125" s="99" t="str">
        <f>'бланки '!A129</f>
        <v>Зырянский район</v>
      </c>
    </row>
    <row r="126" spans="1:13">
      <c r="A126" s="94">
        <f>анкеты!A126</f>
        <v>125</v>
      </c>
      <c r="B126" s="94" t="str">
        <f>'бланки '!C130</f>
        <v>Муниципальное бюджетное общеобразовательное учреждение «Берлинская основная общеобразовательная школа» Зырянского района</v>
      </c>
      <c r="C126" s="94">
        <f>'Рейтинговая таблица организаций'!T128</f>
        <v>100</v>
      </c>
      <c r="D126" s="94">
        <f>'Рейтинговая таблица организаций'!AC128</f>
        <v>100</v>
      </c>
      <c r="E126" s="94">
        <f>'Рейтинговая таблица организаций'!AK128</f>
        <v>68</v>
      </c>
      <c r="F126" s="94">
        <f>'Рейтинговая таблица организаций'!AU128</f>
        <v>100</v>
      </c>
      <c r="G126" s="94">
        <f>'Рейтинговая таблица организаций'!BE128</f>
        <v>100</v>
      </c>
      <c r="H126" s="95">
        <f>'Рейтинговая таблица организаций'!BF128</f>
        <v>93.6</v>
      </c>
      <c r="I126" s="94" t="str">
        <f t="shared" si="5"/>
        <v>147-173</v>
      </c>
      <c r="J126" s="96">
        <f t="shared" si="3"/>
        <v>147</v>
      </c>
      <c r="K126" s="97">
        <f t="shared" si="4"/>
        <v>27</v>
      </c>
      <c r="L126" s="98">
        <f>'бланки '!D130</f>
        <v>125</v>
      </c>
      <c r="M126" s="99" t="str">
        <f>'бланки '!A130</f>
        <v>Зырянский район</v>
      </c>
    </row>
    <row r="127" spans="1:13">
      <c r="A127" s="94">
        <f>анкеты!A127</f>
        <v>126</v>
      </c>
      <c r="B127" s="94" t="str">
        <f>'бланки '!C131</f>
        <v>Муниципальное бюджетное общеобразовательное учреждение «Семёновская основная общеобразовательная школа» Зырянского района</v>
      </c>
      <c r="C127" s="94">
        <f>'Рейтинговая таблица организаций'!T129</f>
        <v>100</v>
      </c>
      <c r="D127" s="94">
        <f>'Рейтинговая таблица организаций'!AC129</f>
        <v>100</v>
      </c>
      <c r="E127" s="94">
        <f>'Рейтинговая таблица организаций'!AK129</f>
        <v>66</v>
      </c>
      <c r="F127" s="94">
        <f>'Рейтинговая таблица организаций'!AU129</f>
        <v>100</v>
      </c>
      <c r="G127" s="94">
        <f>'Рейтинговая таблица организаций'!BE129</f>
        <v>100</v>
      </c>
      <c r="H127" s="95">
        <f>'Рейтинговая таблица организаций'!BF129</f>
        <v>93.2</v>
      </c>
      <c r="I127" s="94" t="str">
        <f t="shared" si="5"/>
        <v>174-198</v>
      </c>
      <c r="J127" s="96">
        <f t="shared" si="3"/>
        <v>174</v>
      </c>
      <c r="K127" s="97">
        <f t="shared" si="4"/>
        <v>25</v>
      </c>
      <c r="L127" s="98">
        <f>'бланки '!D131</f>
        <v>126</v>
      </c>
      <c r="M127" s="99" t="str">
        <f>'бланки '!A131</f>
        <v>Зырянский район</v>
      </c>
    </row>
    <row r="128" spans="1:13">
      <c r="A128" s="94">
        <f>анкеты!A128</f>
        <v>127</v>
      </c>
      <c r="B128" s="94" t="str">
        <f>'бланки '!C132</f>
        <v>Муниципальное бюджетное общеобразовательное учреждение «Дубровская основная общеобразовательная школа» Зырянского района</v>
      </c>
      <c r="C128" s="94">
        <f>'Рейтинговая таблица организаций'!T130</f>
        <v>100</v>
      </c>
      <c r="D128" s="94">
        <f>'Рейтинговая таблица организаций'!AC130</f>
        <v>100</v>
      </c>
      <c r="E128" s="94">
        <f>'Рейтинговая таблица организаций'!AK130</f>
        <v>62</v>
      </c>
      <c r="F128" s="94">
        <f>'Рейтинговая таблица организаций'!AU130</f>
        <v>100</v>
      </c>
      <c r="G128" s="94">
        <f>'Рейтинговая таблица организаций'!BE130</f>
        <v>100</v>
      </c>
      <c r="H128" s="95">
        <f>'Рейтинговая таблица организаций'!BF130</f>
        <v>92.4</v>
      </c>
      <c r="I128" s="94" t="str">
        <f t="shared" si="5"/>
        <v>201-221</v>
      </c>
      <c r="J128" s="96">
        <f t="shared" si="3"/>
        <v>201</v>
      </c>
      <c r="K128" s="97">
        <f t="shared" si="4"/>
        <v>21</v>
      </c>
      <c r="L128" s="98">
        <f>'бланки '!D132</f>
        <v>127</v>
      </c>
      <c r="M128" s="99" t="str">
        <f>'бланки '!A132</f>
        <v>Зырянский район</v>
      </c>
    </row>
    <row r="129" spans="1:13">
      <c r="A129" s="94">
        <f>анкеты!A129</f>
        <v>128</v>
      </c>
      <c r="B129" s="94" t="str">
        <f>'бланки '!C133</f>
        <v>Муниципальное общеобразовательное учреждение «Чердатская средняя общеобразовательная школа» Зырянского района</v>
      </c>
      <c r="C129" s="94">
        <f>'Рейтинговая таблица организаций'!T131</f>
        <v>100</v>
      </c>
      <c r="D129" s="94">
        <f>'Рейтинговая таблица организаций'!AC131</f>
        <v>100</v>
      </c>
      <c r="E129" s="94">
        <f>'Рейтинговая таблица организаций'!AK131</f>
        <v>68</v>
      </c>
      <c r="F129" s="94">
        <f>'Рейтинговая таблица организаций'!AU131</f>
        <v>100</v>
      </c>
      <c r="G129" s="94">
        <f>'Рейтинговая таблица организаций'!BE131</f>
        <v>100</v>
      </c>
      <c r="H129" s="95">
        <f>'Рейтинговая таблица организаций'!BF131</f>
        <v>93.6</v>
      </c>
      <c r="I129" s="94" t="str">
        <f t="shared" si="5"/>
        <v>147-173</v>
      </c>
      <c r="J129" s="96">
        <f t="shared" si="3"/>
        <v>147</v>
      </c>
      <c r="K129" s="97">
        <f t="shared" si="4"/>
        <v>27</v>
      </c>
      <c r="L129" s="98">
        <f>'бланки '!D133</f>
        <v>128</v>
      </c>
      <c r="M129" s="99" t="str">
        <f>'бланки '!A133</f>
        <v>Зырянский район</v>
      </c>
    </row>
    <row r="130" spans="1:13">
      <c r="A130" s="148">
        <f>анкеты!A130</f>
        <v>129</v>
      </c>
      <c r="B130" s="148" t="str">
        <f>'бланки '!C134</f>
        <v>Муниципальное казённое общеобразовательное учреждение «Староюгинская основная общеобразовательная школа»</v>
      </c>
      <c r="C130" s="148">
        <f>'Рейтинговая таблица организаций'!T132</f>
        <v>100</v>
      </c>
      <c r="D130" s="148">
        <f>'Рейтинговая таблица организаций'!AC132</f>
        <v>100</v>
      </c>
      <c r="E130" s="148">
        <f>'Рейтинговая таблица организаций'!AK132</f>
        <v>82</v>
      </c>
      <c r="F130" s="148">
        <f>'Рейтинговая таблица организаций'!AU132</f>
        <v>100</v>
      </c>
      <c r="G130" s="148">
        <f>'Рейтинговая таблица организаций'!BE132</f>
        <v>100</v>
      </c>
      <c r="H130" s="149">
        <f>'Рейтинговая таблица организаций'!BF132</f>
        <v>96.4</v>
      </c>
      <c r="I130" s="148" t="str">
        <f t="shared" si="5"/>
        <v>49-66</v>
      </c>
      <c r="J130" s="150">
        <f t="shared" ref="J130:J193" si="6">RANK(H130,H$2:H$275)</f>
        <v>49</v>
      </c>
      <c r="K130" s="151">
        <f t="shared" ref="K130:K193" si="7">COUNTIF(J$2:J$275,J130)</f>
        <v>18</v>
      </c>
      <c r="L130" s="152">
        <f>'бланки '!D134</f>
        <v>129</v>
      </c>
      <c r="M130" s="153" t="str">
        <f>'бланки '!A134</f>
        <v>Каргасокский район</v>
      </c>
    </row>
    <row r="131" spans="1:13">
      <c r="A131" s="148">
        <f>анкеты!A131</f>
        <v>130</v>
      </c>
      <c r="B131" s="148" t="str">
        <f>'бланки '!C135</f>
        <v>Муниципальное казённое общеобразовательное учреждение "Вертикосская средняя общеобразовательная школа"</v>
      </c>
      <c r="C131" s="148">
        <f>'Рейтинговая таблица организаций'!T133</f>
        <v>100</v>
      </c>
      <c r="D131" s="148">
        <f>'Рейтинговая таблица организаций'!AC133</f>
        <v>100</v>
      </c>
      <c r="E131" s="148">
        <f>'Рейтинговая таблица организаций'!AK133</f>
        <v>82</v>
      </c>
      <c r="F131" s="148">
        <f>'Рейтинговая таблица организаций'!AU133</f>
        <v>100</v>
      </c>
      <c r="G131" s="148">
        <f>'Рейтинговая таблица организаций'!BE133</f>
        <v>100</v>
      </c>
      <c r="H131" s="149">
        <f>'Рейтинговая таблица организаций'!BF133</f>
        <v>96.4</v>
      </c>
      <c r="I131" s="148" t="str">
        <f t="shared" ref="I131:I194" si="8">IF(K131=1,TEXT(J131,0),CONCATENATE(J131,"-",J131+K131-1))</f>
        <v>49-66</v>
      </c>
      <c r="J131" s="150">
        <f t="shared" si="6"/>
        <v>49</v>
      </c>
      <c r="K131" s="151">
        <f t="shared" si="7"/>
        <v>18</v>
      </c>
      <c r="L131" s="152">
        <f>'бланки '!D135</f>
        <v>130</v>
      </c>
      <c r="M131" s="153" t="str">
        <f>'бланки '!A135</f>
        <v>Каргасокский район</v>
      </c>
    </row>
    <row r="132" spans="1:13">
      <c r="A132" s="148">
        <f>анкеты!A132</f>
        <v>131</v>
      </c>
      <c r="B132" s="148" t="str">
        <f>'бланки '!C136</f>
        <v>Муниципальное бюджетное общеобразовательное учреждение «Каргасокская средняя общеобразовательная школа №2»</v>
      </c>
      <c r="C132" s="148">
        <f>'Рейтинговая таблица организаций'!T134</f>
        <v>100</v>
      </c>
      <c r="D132" s="148">
        <f>'Рейтинговая таблица организаций'!AC134</f>
        <v>100</v>
      </c>
      <c r="E132" s="148">
        <f>'Рейтинговая таблица организаций'!AK134</f>
        <v>66</v>
      </c>
      <c r="F132" s="148">
        <f>'Рейтинговая таблица организаций'!AU134</f>
        <v>100</v>
      </c>
      <c r="G132" s="148">
        <f>'Рейтинговая таблица организаций'!BE134</f>
        <v>100</v>
      </c>
      <c r="H132" s="149">
        <f>'Рейтинговая таблица организаций'!BF134</f>
        <v>93.2</v>
      </c>
      <c r="I132" s="148" t="str">
        <f t="shared" si="8"/>
        <v>174-198</v>
      </c>
      <c r="J132" s="150">
        <f t="shared" si="6"/>
        <v>174</v>
      </c>
      <c r="K132" s="151">
        <f t="shared" si="7"/>
        <v>25</v>
      </c>
      <c r="L132" s="152">
        <f>'бланки '!D136</f>
        <v>131</v>
      </c>
      <c r="M132" s="153" t="str">
        <f>'бланки '!A136</f>
        <v>Каргасокский район</v>
      </c>
    </row>
    <row r="133" spans="1:13">
      <c r="A133" s="148">
        <f>анкеты!A133</f>
        <v>132</v>
      </c>
      <c r="B133" s="148" t="str">
        <f>'бланки '!C137</f>
        <v>Муниципальное казённое общеобразовательное учреждение «Тымская основная общеобразовательная школа»</v>
      </c>
      <c r="C133" s="148">
        <f>'Рейтинговая таблица организаций'!T135</f>
        <v>100</v>
      </c>
      <c r="D133" s="148">
        <f>'Рейтинговая таблица организаций'!AC135</f>
        <v>100</v>
      </c>
      <c r="E133" s="148">
        <f>'Рейтинговая таблица организаций'!AK135</f>
        <v>74</v>
      </c>
      <c r="F133" s="148">
        <f>'Рейтинговая таблица организаций'!AU135</f>
        <v>100</v>
      </c>
      <c r="G133" s="148">
        <f>'Рейтинговая таблица организаций'!BE135</f>
        <v>100</v>
      </c>
      <c r="H133" s="149">
        <f>'Рейтинговая таблица организаций'!BF135</f>
        <v>94.8</v>
      </c>
      <c r="I133" s="148" t="str">
        <f t="shared" si="8"/>
        <v>108-122</v>
      </c>
      <c r="J133" s="150">
        <f t="shared" si="6"/>
        <v>108</v>
      </c>
      <c r="K133" s="151">
        <f t="shared" si="7"/>
        <v>15</v>
      </c>
      <c r="L133" s="152">
        <f>'бланки '!D137</f>
        <v>132</v>
      </c>
      <c r="M133" s="153" t="str">
        <f>'бланки '!A137</f>
        <v>Каргасокский район</v>
      </c>
    </row>
    <row r="134" spans="1:13">
      <c r="A134" s="148">
        <f>анкеты!A134</f>
        <v>133</v>
      </c>
      <c r="B134" s="148" t="str">
        <f>'бланки '!C138</f>
        <v>Муниципальное казённое общеобразовательное учреждение «Усть-Тымская основная общеобразовательная школа»</v>
      </c>
      <c r="C134" s="148">
        <f>'Рейтинговая таблица организаций'!T136</f>
        <v>100</v>
      </c>
      <c r="D134" s="148">
        <f>'Рейтинговая таблица организаций'!AC136</f>
        <v>100</v>
      </c>
      <c r="E134" s="148">
        <f>'Рейтинговая таблица организаций'!AK136</f>
        <v>66</v>
      </c>
      <c r="F134" s="148">
        <f>'Рейтинговая таблица организаций'!AU136</f>
        <v>100</v>
      </c>
      <c r="G134" s="148">
        <f>'Рейтинговая таблица организаций'!BE136</f>
        <v>100</v>
      </c>
      <c r="H134" s="149">
        <f>'Рейтинговая таблица организаций'!BF136</f>
        <v>93.2</v>
      </c>
      <c r="I134" s="148" t="str">
        <f t="shared" si="8"/>
        <v>174-198</v>
      </c>
      <c r="J134" s="150">
        <f t="shared" si="6"/>
        <v>174</v>
      </c>
      <c r="K134" s="151">
        <f t="shared" si="7"/>
        <v>25</v>
      </c>
      <c r="L134" s="152">
        <f>'бланки '!D138</f>
        <v>133</v>
      </c>
      <c r="M134" s="153" t="str">
        <f>'бланки '!A138</f>
        <v>Каргасокский район</v>
      </c>
    </row>
    <row r="135" spans="1:13">
      <c r="A135" s="148">
        <f>анкеты!A135</f>
        <v>134</v>
      </c>
      <c r="B135" s="148" t="str">
        <f>'бланки '!C139</f>
        <v>Муниципальное бюджетное общеобразовательное учреждение Каргасокская средняя общеобразовательная школа-интернат №1</v>
      </c>
      <c r="C135" s="148">
        <f>'Рейтинговая таблица организаций'!T137</f>
        <v>100</v>
      </c>
      <c r="D135" s="148">
        <f>'Рейтинговая таблица организаций'!AC137</f>
        <v>100</v>
      </c>
      <c r="E135" s="148">
        <f>'Рейтинговая таблица организаций'!AK137</f>
        <v>80</v>
      </c>
      <c r="F135" s="148">
        <f>'Рейтинговая таблица организаций'!AU137</f>
        <v>100</v>
      </c>
      <c r="G135" s="148">
        <f>'Рейтинговая таблица организаций'!BE137</f>
        <v>100</v>
      </c>
      <c r="H135" s="149">
        <f>'Рейтинговая таблица организаций'!BF137</f>
        <v>96</v>
      </c>
      <c r="I135" s="148" t="str">
        <f t="shared" si="8"/>
        <v>67-84</v>
      </c>
      <c r="J135" s="150">
        <f t="shared" si="6"/>
        <v>67</v>
      </c>
      <c r="K135" s="151">
        <f t="shared" si="7"/>
        <v>18</v>
      </c>
      <c r="L135" s="152">
        <f>'бланки '!D139</f>
        <v>134</v>
      </c>
      <c r="M135" s="153" t="str">
        <f>'бланки '!A139</f>
        <v>Каргасокский район</v>
      </c>
    </row>
    <row r="136" spans="1:13">
      <c r="A136" s="148">
        <f>анкеты!A136</f>
        <v>135</v>
      </c>
      <c r="B136" s="148" t="str">
        <f>'бланки '!C140</f>
        <v>Муниципальное казённое общеобразовательное учреждение «Павловская основная общеобразовательная школа»</v>
      </c>
      <c r="C136" s="148">
        <f>'Рейтинговая таблица организаций'!T138</f>
        <v>100</v>
      </c>
      <c r="D136" s="148">
        <f>'Рейтинговая таблица организаций'!AC138</f>
        <v>100</v>
      </c>
      <c r="E136" s="148">
        <f>'Рейтинговая таблица организаций'!AK138</f>
        <v>76</v>
      </c>
      <c r="F136" s="148">
        <f>'Рейтинговая таблица организаций'!AU138</f>
        <v>100</v>
      </c>
      <c r="G136" s="148">
        <f>'Рейтинговая таблица организаций'!BE138</f>
        <v>100</v>
      </c>
      <c r="H136" s="149">
        <f>'Рейтинговая таблица организаций'!BF138</f>
        <v>95.2</v>
      </c>
      <c r="I136" s="148" t="str">
        <f t="shared" si="8"/>
        <v>97-107</v>
      </c>
      <c r="J136" s="150">
        <f t="shared" si="6"/>
        <v>97</v>
      </c>
      <c r="K136" s="151">
        <f t="shared" si="7"/>
        <v>11</v>
      </c>
      <c r="L136" s="152">
        <f>'бланки '!D140</f>
        <v>135</v>
      </c>
      <c r="M136" s="153" t="str">
        <f>'бланки '!A140</f>
        <v>Каргасокский район</v>
      </c>
    </row>
    <row r="137" spans="1:13">
      <c r="A137" s="148">
        <f>анкеты!A137</f>
        <v>136</v>
      </c>
      <c r="B137" s="148" t="str">
        <f>'бланки '!C141</f>
        <v>Муниципальное казённое общеобразовательное учреждение "Средневасюганская средняя общеобразовательная школа"</v>
      </c>
      <c r="C137" s="148">
        <f>'Рейтинговая таблица организаций'!T139</f>
        <v>100</v>
      </c>
      <c r="D137" s="148">
        <f>'Рейтинговая таблица организаций'!AC139</f>
        <v>100</v>
      </c>
      <c r="E137" s="148">
        <f>'Рейтинговая таблица организаций'!AK139</f>
        <v>80</v>
      </c>
      <c r="F137" s="148">
        <f>'Рейтинговая таблица организаций'!AU139</f>
        <v>100</v>
      </c>
      <c r="G137" s="148">
        <f>'Рейтинговая таблица организаций'!BE139</f>
        <v>100</v>
      </c>
      <c r="H137" s="149">
        <f>'Рейтинговая таблица организаций'!BF139</f>
        <v>96</v>
      </c>
      <c r="I137" s="148" t="str">
        <f t="shared" si="8"/>
        <v>67-84</v>
      </c>
      <c r="J137" s="150">
        <f t="shared" si="6"/>
        <v>67</v>
      </c>
      <c r="K137" s="151">
        <f t="shared" si="7"/>
        <v>18</v>
      </c>
      <c r="L137" s="152">
        <f>'бланки '!D141</f>
        <v>136</v>
      </c>
      <c r="M137" s="153" t="str">
        <f>'бланки '!A141</f>
        <v>Каргасокский район</v>
      </c>
    </row>
    <row r="138" spans="1:13">
      <c r="A138" s="148">
        <f>анкеты!A138</f>
        <v>137</v>
      </c>
      <c r="B138" s="148" t="str">
        <f>'бланки '!C142</f>
        <v>Муниципальное казённое общеобразовательное учреждение «Среднетымская средняя общеобразовательная школа»</v>
      </c>
      <c r="C138" s="148">
        <f>'Рейтинговая таблица организаций'!T140</f>
        <v>100</v>
      </c>
      <c r="D138" s="148">
        <f>'Рейтинговая таблица организаций'!AC140</f>
        <v>100</v>
      </c>
      <c r="E138" s="148">
        <f>'Рейтинговая таблица организаций'!AK140</f>
        <v>68</v>
      </c>
      <c r="F138" s="148">
        <f>'Рейтинговая таблица организаций'!AU140</f>
        <v>100</v>
      </c>
      <c r="G138" s="148">
        <f>'Рейтинговая таблица организаций'!BE140</f>
        <v>100</v>
      </c>
      <c r="H138" s="149">
        <f>'Рейтинговая таблица организаций'!BF140</f>
        <v>93.6</v>
      </c>
      <c r="I138" s="148" t="str">
        <f t="shared" si="8"/>
        <v>147-173</v>
      </c>
      <c r="J138" s="150">
        <f t="shared" si="6"/>
        <v>147</v>
      </c>
      <c r="K138" s="151">
        <f t="shared" si="7"/>
        <v>27</v>
      </c>
      <c r="L138" s="152">
        <f>'бланки '!D142</f>
        <v>137</v>
      </c>
      <c r="M138" s="153" t="str">
        <f>'бланки '!A142</f>
        <v>Каргасокский район</v>
      </c>
    </row>
    <row r="139" spans="1:13">
      <c r="A139" s="148">
        <f>анкеты!A139</f>
        <v>138</v>
      </c>
      <c r="B139" s="148" t="str">
        <f>'бланки '!C143</f>
        <v>Муниципальное казённое общеобразовательное учреждение «Мыльджинская основная общеобразовательная школа имени Владимира Николаевича Ляшенко»</v>
      </c>
      <c r="C139" s="148">
        <f>'Рейтинговая таблица организаций'!T141</f>
        <v>100</v>
      </c>
      <c r="D139" s="148">
        <f>'Рейтинговая таблица организаций'!AC141</f>
        <v>100</v>
      </c>
      <c r="E139" s="148">
        <f>'Рейтинговая таблица организаций'!AK141</f>
        <v>80</v>
      </c>
      <c r="F139" s="148">
        <f>'Рейтинговая таблица организаций'!AU141</f>
        <v>100</v>
      </c>
      <c r="G139" s="148">
        <f>'Рейтинговая таблица организаций'!BE141</f>
        <v>100</v>
      </c>
      <c r="H139" s="149">
        <f>'Рейтинговая таблица организаций'!BF141</f>
        <v>96</v>
      </c>
      <c r="I139" s="148" t="str">
        <f t="shared" si="8"/>
        <v>67-84</v>
      </c>
      <c r="J139" s="150">
        <f t="shared" si="6"/>
        <v>67</v>
      </c>
      <c r="K139" s="151">
        <f t="shared" si="7"/>
        <v>18</v>
      </c>
      <c r="L139" s="152">
        <f>'бланки '!D143</f>
        <v>138</v>
      </c>
      <c r="M139" s="153" t="str">
        <f>'бланки '!A143</f>
        <v>Каргасокский район</v>
      </c>
    </row>
    <row r="140" spans="1:13">
      <c r="A140" s="148">
        <f>анкеты!A140</f>
        <v>139</v>
      </c>
      <c r="B140" s="148" t="str">
        <f>'бланки '!C144</f>
        <v>Муниципальное казённое общеобразовательное учреждение «Напасская основная общеобразовательная школа»</v>
      </c>
      <c r="C140" s="148">
        <f>'Рейтинговая таблица организаций'!T142</f>
        <v>100</v>
      </c>
      <c r="D140" s="148">
        <f>'Рейтинговая таблица организаций'!AC142</f>
        <v>100</v>
      </c>
      <c r="E140" s="148">
        <f>'Рейтинговая таблица организаций'!AK142</f>
        <v>80</v>
      </c>
      <c r="F140" s="148">
        <f>'Рейтинговая таблица организаций'!AU142</f>
        <v>100</v>
      </c>
      <c r="G140" s="148">
        <f>'Рейтинговая таблица организаций'!BE142</f>
        <v>100</v>
      </c>
      <c r="H140" s="149">
        <f>'Рейтинговая таблица организаций'!BF142</f>
        <v>96</v>
      </c>
      <c r="I140" s="148" t="str">
        <f t="shared" si="8"/>
        <v>67-84</v>
      </c>
      <c r="J140" s="150">
        <f t="shared" si="6"/>
        <v>67</v>
      </c>
      <c r="K140" s="151">
        <f t="shared" si="7"/>
        <v>18</v>
      </c>
      <c r="L140" s="152">
        <f>'бланки '!D144</f>
        <v>139</v>
      </c>
      <c r="M140" s="153" t="str">
        <f>'бланки '!A144</f>
        <v>Каргасокский район</v>
      </c>
    </row>
    <row r="141" spans="1:13">
      <c r="A141" s="148">
        <f>анкеты!A141</f>
        <v>140</v>
      </c>
      <c r="B141" s="148" t="str">
        <f>'бланки '!C145</f>
        <v>Муниципальное казённое общеобразовательное учреждение «Новоюгинская средняя общеобразовательная школа»</v>
      </c>
      <c r="C141" s="148">
        <f>'Рейтинговая таблица организаций'!T143</f>
        <v>100</v>
      </c>
      <c r="D141" s="148">
        <f>'Рейтинговая таблица организаций'!AC143</f>
        <v>100</v>
      </c>
      <c r="E141" s="148">
        <f>'Рейтинговая таблица организаций'!AK143</f>
        <v>80</v>
      </c>
      <c r="F141" s="148">
        <f>'Рейтинговая таблица организаций'!AU143</f>
        <v>100</v>
      </c>
      <c r="G141" s="148">
        <f>'Рейтинговая таблица организаций'!BE143</f>
        <v>100</v>
      </c>
      <c r="H141" s="149">
        <f>'Рейтинговая таблица организаций'!BF143</f>
        <v>96</v>
      </c>
      <c r="I141" s="148" t="str">
        <f t="shared" si="8"/>
        <v>67-84</v>
      </c>
      <c r="J141" s="150">
        <f t="shared" si="6"/>
        <v>67</v>
      </c>
      <c r="K141" s="151">
        <f t="shared" si="7"/>
        <v>18</v>
      </c>
      <c r="L141" s="152">
        <f>'бланки '!D145</f>
        <v>140</v>
      </c>
      <c r="M141" s="153" t="str">
        <f>'бланки '!A145</f>
        <v>Каргасокский район</v>
      </c>
    </row>
    <row r="142" spans="1:13">
      <c r="A142" s="148">
        <f>анкеты!A142</f>
        <v>141</v>
      </c>
      <c r="B142" s="148" t="str">
        <f>'бланки '!C146</f>
        <v>Муниципальное бюджетное общеобразовательное учреждение "Нововасюганская средняя общеобразовательная школа"</v>
      </c>
      <c r="C142" s="148">
        <f>'Рейтинговая таблица организаций'!T144</f>
        <v>100</v>
      </c>
      <c r="D142" s="148">
        <f>'Рейтинговая таблица организаций'!AC144</f>
        <v>100</v>
      </c>
      <c r="E142" s="148">
        <f>'Рейтинговая таблица организаций'!AK144</f>
        <v>100</v>
      </c>
      <c r="F142" s="148">
        <f>'Рейтинговая таблица организаций'!AU144</f>
        <v>100</v>
      </c>
      <c r="G142" s="148">
        <f>'Рейтинговая таблица организаций'!BE144</f>
        <v>100</v>
      </c>
      <c r="H142" s="149">
        <f>'Рейтинговая таблица организаций'!BF144</f>
        <v>100</v>
      </c>
      <c r="I142" s="148" t="str">
        <f t="shared" si="8"/>
        <v>1-11</v>
      </c>
      <c r="J142" s="150">
        <f t="shared" si="6"/>
        <v>1</v>
      </c>
      <c r="K142" s="151">
        <f t="shared" si="7"/>
        <v>11</v>
      </c>
      <c r="L142" s="152">
        <f>'бланки '!D146</f>
        <v>141</v>
      </c>
      <c r="M142" s="153" t="str">
        <f>'бланки '!A146</f>
        <v>Каргасокский район</v>
      </c>
    </row>
    <row r="143" spans="1:13">
      <c r="A143" s="148">
        <f>анкеты!A143</f>
        <v>142</v>
      </c>
      <c r="B143" s="148" t="str">
        <f>'бланки '!C147</f>
        <v>Муниципальное казённое общеобразовательное учреждение «Киндальская начальная общеобразовательная школа</v>
      </c>
      <c r="C143" s="148">
        <f>'Рейтинговая таблица организаций'!T145</f>
        <v>100</v>
      </c>
      <c r="D143" s="148">
        <f>'Рейтинговая таблица организаций'!AC145</f>
        <v>100</v>
      </c>
      <c r="E143" s="148">
        <f>'Рейтинговая таблица организаций'!AK145</f>
        <v>68</v>
      </c>
      <c r="F143" s="148">
        <f>'Рейтинговая таблица организаций'!AU145</f>
        <v>100</v>
      </c>
      <c r="G143" s="148">
        <f>'Рейтинговая таблица организаций'!BE145</f>
        <v>100</v>
      </c>
      <c r="H143" s="149">
        <f>'Рейтинговая таблица организаций'!BF145</f>
        <v>93.6</v>
      </c>
      <c r="I143" s="148" t="str">
        <f t="shared" si="8"/>
        <v>147-173</v>
      </c>
      <c r="J143" s="150">
        <f t="shared" si="6"/>
        <v>147</v>
      </c>
      <c r="K143" s="151">
        <f t="shared" si="7"/>
        <v>27</v>
      </c>
      <c r="L143" s="152">
        <f>'бланки '!D147</f>
        <v>142</v>
      </c>
      <c r="M143" s="153" t="str">
        <f>'бланки '!A147</f>
        <v>Каргасокский район</v>
      </c>
    </row>
    <row r="144" spans="1:13">
      <c r="A144" s="148">
        <f>анкеты!A144</f>
        <v>143</v>
      </c>
      <c r="B144" s="148" t="str">
        <f>'бланки '!C148</f>
        <v>Муниципальное казённое общеобразовательное учреждение «Сосновская основная общеобразовательная школа»</v>
      </c>
      <c r="C144" s="148">
        <f>'Рейтинговая таблица организаций'!T146</f>
        <v>100</v>
      </c>
      <c r="D144" s="148">
        <f>'Рейтинговая таблица организаций'!AC146</f>
        <v>100</v>
      </c>
      <c r="E144" s="148">
        <f>'Рейтинговая таблица организаций'!AK146</f>
        <v>68</v>
      </c>
      <c r="F144" s="148">
        <f>'Рейтинговая таблица организаций'!AU146</f>
        <v>100</v>
      </c>
      <c r="G144" s="148">
        <f>'Рейтинговая таблица организаций'!BE146</f>
        <v>100</v>
      </c>
      <c r="H144" s="149">
        <f>'Рейтинговая таблица организаций'!BF146</f>
        <v>93.6</v>
      </c>
      <c r="I144" s="148" t="str">
        <f t="shared" si="8"/>
        <v>147-173</v>
      </c>
      <c r="J144" s="150">
        <f t="shared" si="6"/>
        <v>147</v>
      </c>
      <c r="K144" s="151">
        <f t="shared" si="7"/>
        <v>27</v>
      </c>
      <c r="L144" s="152">
        <f>'бланки '!D148</f>
        <v>143</v>
      </c>
      <c r="M144" s="153" t="str">
        <f>'бланки '!A148</f>
        <v>Каргасокский район</v>
      </c>
    </row>
    <row r="145" spans="1:13">
      <c r="A145" s="148">
        <f>анкеты!A145</f>
        <v>144</v>
      </c>
      <c r="B145" s="148" t="str">
        <f>'бланки '!C149</f>
        <v>Муниципальное казённое общеобразовательное учреждение «Киевская основная общеобразовательная школа»</v>
      </c>
      <c r="C145" s="148">
        <f>'Рейтинговая таблица организаций'!T147</f>
        <v>100</v>
      </c>
      <c r="D145" s="148">
        <f>'Рейтинговая таблица организаций'!AC147</f>
        <v>100</v>
      </c>
      <c r="E145" s="148">
        <f>'Рейтинговая таблица организаций'!AK147</f>
        <v>94</v>
      </c>
      <c r="F145" s="148">
        <f>'Рейтинговая таблица организаций'!AU147</f>
        <v>100</v>
      </c>
      <c r="G145" s="148">
        <f>'Рейтинговая таблица организаций'!BE147</f>
        <v>100</v>
      </c>
      <c r="H145" s="149">
        <f>'Рейтинговая таблица организаций'!BF147</f>
        <v>98.8</v>
      </c>
      <c r="I145" s="148" t="str">
        <f t="shared" si="8"/>
        <v>12-25</v>
      </c>
      <c r="J145" s="150">
        <f t="shared" si="6"/>
        <v>12</v>
      </c>
      <c r="K145" s="151">
        <f t="shared" si="7"/>
        <v>14</v>
      </c>
      <c r="L145" s="152">
        <f>'бланки '!D149</f>
        <v>144</v>
      </c>
      <c r="M145" s="153" t="str">
        <f>'бланки '!A149</f>
        <v>Каргасокский район</v>
      </c>
    </row>
    <row r="146" spans="1:13">
      <c r="A146" s="148">
        <f>анкеты!A146</f>
        <v>145</v>
      </c>
      <c r="B146" s="148" t="str">
        <f>'бланки '!C150</f>
        <v>Филиал Муниципального казённого общеобразовательного учреждения «Киевская основная общеобразовательная школа» в пос. Нёготка</v>
      </c>
      <c r="C146" s="148">
        <f>'Рейтинговая таблица организаций'!T148</f>
        <v>100</v>
      </c>
      <c r="D146" s="148">
        <f>'Рейтинговая таблица организаций'!AC148</f>
        <v>100</v>
      </c>
      <c r="E146" s="148">
        <f>'Рейтинговая таблица организаций'!AK148</f>
        <v>88</v>
      </c>
      <c r="F146" s="148">
        <f>'Рейтинговая таблица организаций'!AU148</f>
        <v>100</v>
      </c>
      <c r="G146" s="148">
        <f>'Рейтинговая таблица организаций'!BE148</f>
        <v>100</v>
      </c>
      <c r="H146" s="149">
        <f>'Рейтинговая таблица организаций'!BF148</f>
        <v>97.6</v>
      </c>
      <c r="I146" s="148" t="str">
        <f t="shared" si="8"/>
        <v>33-43</v>
      </c>
      <c r="J146" s="150">
        <f t="shared" si="6"/>
        <v>33</v>
      </c>
      <c r="K146" s="151">
        <f t="shared" si="7"/>
        <v>11</v>
      </c>
      <c r="L146" s="152">
        <f>'бланки '!D150</f>
        <v>145</v>
      </c>
      <c r="M146" s="153" t="str">
        <f>'бланки '!A150</f>
        <v>Каргасокский район</v>
      </c>
    </row>
    <row r="147" spans="1:13">
      <c r="A147" s="148">
        <f>анкеты!A147</f>
        <v>146</v>
      </c>
      <c r="B147" s="148" t="str">
        <f>'бланки '!C151</f>
        <v>Филиал Муниципального казённого общеобразовательного учреждения «Новоюгинская средняя общеобразовательная школа» в пос.Старая Берёзовка</v>
      </c>
      <c r="C147" s="148">
        <f>'Рейтинговая таблица организаций'!T149</f>
        <v>100</v>
      </c>
      <c r="D147" s="148">
        <f>'Рейтинговая таблица организаций'!AC149</f>
        <v>100</v>
      </c>
      <c r="E147" s="148">
        <f>'Рейтинговая таблица организаций'!AK149</f>
        <v>74</v>
      </c>
      <c r="F147" s="148">
        <f>'Рейтинговая таблица организаций'!AU149</f>
        <v>100</v>
      </c>
      <c r="G147" s="148">
        <f>'Рейтинговая таблица организаций'!BE149</f>
        <v>100</v>
      </c>
      <c r="H147" s="149">
        <f>'Рейтинговая таблица организаций'!BF149</f>
        <v>94.8</v>
      </c>
      <c r="I147" s="148" t="str">
        <f t="shared" si="8"/>
        <v>108-122</v>
      </c>
      <c r="J147" s="150">
        <f t="shared" si="6"/>
        <v>108</v>
      </c>
      <c r="K147" s="151">
        <f t="shared" si="7"/>
        <v>15</v>
      </c>
      <c r="L147" s="152">
        <f>'бланки '!D151</f>
        <v>146</v>
      </c>
      <c r="M147" s="153" t="str">
        <f>'бланки '!A151</f>
        <v>Каргасокский район</v>
      </c>
    </row>
    <row r="148" spans="1:13">
      <c r="A148" s="136">
        <f>анкеты!A148</f>
        <v>147</v>
      </c>
      <c r="B148" s="136" t="str">
        <f>'бланки '!C152</f>
        <v>Муниципальное казённое общеобразовательное учреждение "Малиновская основная общеобразовательная школа"</v>
      </c>
      <c r="C148" s="136">
        <f>'Рейтинговая таблица организаций'!T150</f>
        <v>100</v>
      </c>
      <c r="D148" s="136">
        <f>'Рейтинговая таблица организаций'!AC150</f>
        <v>100</v>
      </c>
      <c r="E148" s="136">
        <f>'Рейтинговая таблица организаций'!AK150</f>
        <v>62</v>
      </c>
      <c r="F148" s="136">
        <f>'Рейтинговая таблица организаций'!AU150</f>
        <v>100</v>
      </c>
      <c r="G148" s="136">
        <f>'Рейтинговая таблица организаций'!BE150</f>
        <v>100</v>
      </c>
      <c r="H148" s="137">
        <f>'Рейтинговая таблица организаций'!BF150</f>
        <v>92.4</v>
      </c>
      <c r="I148" s="136" t="str">
        <f t="shared" si="8"/>
        <v>201-221</v>
      </c>
      <c r="J148" s="138">
        <f t="shared" si="6"/>
        <v>201</v>
      </c>
      <c r="K148" s="139">
        <f t="shared" si="7"/>
        <v>21</v>
      </c>
      <c r="L148" s="140">
        <f>'бланки '!D152</f>
        <v>147</v>
      </c>
      <c r="M148" s="141" t="str">
        <f>'бланки '!A152</f>
        <v>Кожевниковский район</v>
      </c>
    </row>
    <row r="149" spans="1:13">
      <c r="A149" s="136">
        <f>анкеты!A149</f>
        <v>148</v>
      </c>
      <c r="B149" s="136" t="str">
        <f>'бланки '!C153</f>
        <v>Муниципальное казённое общеобразовательное учреждение "Елгайская основная общеобразовательная школа"</v>
      </c>
      <c r="C149" s="136">
        <f>'Рейтинговая таблица организаций'!T151</f>
        <v>100</v>
      </c>
      <c r="D149" s="136">
        <f>'Рейтинговая таблица организаций'!AC151</f>
        <v>100</v>
      </c>
      <c r="E149" s="136">
        <f>'Рейтинговая таблица организаций'!AK151</f>
        <v>70</v>
      </c>
      <c r="F149" s="136">
        <f>'Рейтинговая таблица организаций'!AU151</f>
        <v>100</v>
      </c>
      <c r="G149" s="136">
        <f>'Рейтинговая таблица организаций'!BE151</f>
        <v>100</v>
      </c>
      <c r="H149" s="137">
        <f>'Рейтинговая таблица организаций'!BF151</f>
        <v>94</v>
      </c>
      <c r="I149" s="136" t="str">
        <f t="shared" si="8"/>
        <v>129-146</v>
      </c>
      <c r="J149" s="138">
        <f t="shared" si="6"/>
        <v>129</v>
      </c>
      <c r="K149" s="139">
        <f t="shared" si="7"/>
        <v>18</v>
      </c>
      <c r="L149" s="140">
        <f>'бланки '!D153</f>
        <v>148</v>
      </c>
      <c r="M149" s="141" t="str">
        <f>'бланки '!A153</f>
        <v>Кожевниковский район</v>
      </c>
    </row>
    <row r="150" spans="1:13">
      <c r="A150" s="136">
        <f>анкеты!A150</f>
        <v>149</v>
      </c>
      <c r="B150" s="136" t="str">
        <f>'бланки '!C154</f>
        <v>Муниципальное казённое общеобразовательное учреждение "Вороновская средняя общеобразовательная школа"</v>
      </c>
      <c r="C150" s="136">
        <f>'Рейтинговая таблица организаций'!T152</f>
        <v>100</v>
      </c>
      <c r="D150" s="136">
        <f>'Рейтинговая таблица организаций'!AC152</f>
        <v>100</v>
      </c>
      <c r="E150" s="136">
        <f>'Рейтинговая таблица организаций'!AK152</f>
        <v>68</v>
      </c>
      <c r="F150" s="136">
        <f>'Рейтинговая таблица организаций'!AU152</f>
        <v>100</v>
      </c>
      <c r="G150" s="136">
        <f>'Рейтинговая таблица организаций'!BE152</f>
        <v>100</v>
      </c>
      <c r="H150" s="137">
        <f>'Рейтинговая таблица организаций'!BF152</f>
        <v>93.6</v>
      </c>
      <c r="I150" s="136" t="str">
        <f t="shared" si="8"/>
        <v>147-173</v>
      </c>
      <c r="J150" s="138">
        <f t="shared" si="6"/>
        <v>147</v>
      </c>
      <c r="K150" s="139">
        <f t="shared" si="7"/>
        <v>27</v>
      </c>
      <c r="L150" s="140">
        <f>'бланки '!D154</f>
        <v>149</v>
      </c>
      <c r="M150" s="141" t="str">
        <f>'бланки '!A154</f>
        <v>Кожевниковский район</v>
      </c>
    </row>
    <row r="151" spans="1:13">
      <c r="A151" s="136">
        <f>анкеты!A151</f>
        <v>150</v>
      </c>
      <c r="B151" s="136" t="str">
        <f>'бланки '!C155</f>
        <v>Муниципальное казённое общеобразовательное учреждение "Песочнодубровская средняя общеобразовательная школа"</v>
      </c>
      <c r="C151" s="136">
        <f>'Рейтинговая таблица организаций'!T153</f>
        <v>100</v>
      </c>
      <c r="D151" s="136">
        <f>'Рейтинговая таблица организаций'!AC153</f>
        <v>100</v>
      </c>
      <c r="E151" s="136">
        <f>'Рейтинговая таблица организаций'!AK153</f>
        <v>70</v>
      </c>
      <c r="F151" s="136">
        <f>'Рейтинговая таблица организаций'!AU153</f>
        <v>100</v>
      </c>
      <c r="G151" s="136">
        <f>'Рейтинговая таблица организаций'!BE153</f>
        <v>100</v>
      </c>
      <c r="H151" s="137">
        <f>'Рейтинговая таблица организаций'!BF153</f>
        <v>94</v>
      </c>
      <c r="I151" s="136" t="str">
        <f t="shared" si="8"/>
        <v>129-146</v>
      </c>
      <c r="J151" s="138">
        <f t="shared" si="6"/>
        <v>129</v>
      </c>
      <c r="K151" s="139">
        <f t="shared" si="7"/>
        <v>18</v>
      </c>
      <c r="L151" s="140">
        <f>'бланки '!D155</f>
        <v>150</v>
      </c>
      <c r="M151" s="141" t="str">
        <f>'бланки '!A155</f>
        <v>Кожевниковский район</v>
      </c>
    </row>
    <row r="152" spans="1:13">
      <c r="A152" s="136">
        <f>анкеты!A152</f>
        <v>151</v>
      </c>
      <c r="B152" s="136" t="str">
        <f>'бланки '!C156</f>
        <v>Муниципальное казённое общеобразовательное учреждение "Новосергеевская основная общеобразовательная школа"</v>
      </c>
      <c r="C152" s="136">
        <f>'Рейтинговая таблица организаций'!T154</f>
        <v>100</v>
      </c>
      <c r="D152" s="136">
        <f>'Рейтинговая таблица организаций'!AC154</f>
        <v>100</v>
      </c>
      <c r="E152" s="136">
        <f>'Рейтинговая таблица организаций'!AK154</f>
        <v>62</v>
      </c>
      <c r="F152" s="136">
        <f>'Рейтинговая таблица организаций'!AU154</f>
        <v>100</v>
      </c>
      <c r="G152" s="136">
        <f>'Рейтинговая таблица организаций'!BE154</f>
        <v>100</v>
      </c>
      <c r="H152" s="137">
        <f>'Рейтинговая таблица организаций'!BF154</f>
        <v>92.4</v>
      </c>
      <c r="I152" s="136" t="str">
        <f t="shared" si="8"/>
        <v>201-221</v>
      </c>
      <c r="J152" s="138">
        <f t="shared" si="6"/>
        <v>201</v>
      </c>
      <c r="K152" s="139">
        <f t="shared" si="7"/>
        <v>21</v>
      </c>
      <c r="L152" s="140">
        <f>'бланки '!D156</f>
        <v>151</v>
      </c>
      <c r="M152" s="141" t="str">
        <f>'бланки '!A156</f>
        <v>Кожевниковский район</v>
      </c>
    </row>
    <row r="153" spans="1:13">
      <c r="A153" s="136">
        <f>анкеты!A153</f>
        <v>152</v>
      </c>
      <c r="B153" s="136" t="str">
        <f>'бланки '!C157</f>
        <v>Муниципальное казённое общеобразовательное учреждение "Батуринская основная общеобразовательная школа"</v>
      </c>
      <c r="C153" s="136">
        <f>'Рейтинговая таблица организаций'!T155</f>
        <v>100</v>
      </c>
      <c r="D153" s="136">
        <f>'Рейтинговая таблица организаций'!AC155</f>
        <v>100</v>
      </c>
      <c r="E153" s="136">
        <f>'Рейтинговая таблица организаций'!AK155</f>
        <v>74</v>
      </c>
      <c r="F153" s="136">
        <f>'Рейтинговая таблица организаций'!AU155</f>
        <v>100</v>
      </c>
      <c r="G153" s="136">
        <f>'Рейтинговая таблица организаций'!BE155</f>
        <v>100</v>
      </c>
      <c r="H153" s="137">
        <f>'Рейтинговая таблица организаций'!BF155</f>
        <v>94.8</v>
      </c>
      <c r="I153" s="136" t="str">
        <f t="shared" si="8"/>
        <v>108-122</v>
      </c>
      <c r="J153" s="138">
        <f t="shared" si="6"/>
        <v>108</v>
      </c>
      <c r="K153" s="139">
        <f t="shared" si="7"/>
        <v>15</v>
      </c>
      <c r="L153" s="140">
        <f>'бланки '!D157</f>
        <v>152</v>
      </c>
      <c r="M153" s="141" t="str">
        <f>'бланки '!A157</f>
        <v>Кожевниковский район</v>
      </c>
    </row>
    <row r="154" spans="1:13">
      <c r="A154" s="136">
        <f>анкеты!A154</f>
        <v>153</v>
      </c>
      <c r="B154" s="136" t="str">
        <f>'бланки '!C158</f>
        <v>Муниципальное казённое общеобразовательное учреждение "Базойская основная общеобразовательная школа"</v>
      </c>
      <c r="C154" s="136">
        <f>'Рейтинговая таблица организаций'!T156</f>
        <v>100</v>
      </c>
      <c r="D154" s="136">
        <f>'Рейтинговая таблица организаций'!AC156</f>
        <v>100</v>
      </c>
      <c r="E154" s="136">
        <f>'Рейтинговая таблица организаций'!AK156</f>
        <v>74</v>
      </c>
      <c r="F154" s="136">
        <f>'Рейтинговая таблица организаций'!AU156</f>
        <v>100</v>
      </c>
      <c r="G154" s="136">
        <f>'Рейтинговая таблица организаций'!BE156</f>
        <v>100</v>
      </c>
      <c r="H154" s="137">
        <f>'Рейтинговая таблица организаций'!BF156</f>
        <v>94.8</v>
      </c>
      <c r="I154" s="136" t="str">
        <f t="shared" si="8"/>
        <v>108-122</v>
      </c>
      <c r="J154" s="138">
        <f t="shared" si="6"/>
        <v>108</v>
      </c>
      <c r="K154" s="139">
        <f t="shared" si="7"/>
        <v>15</v>
      </c>
      <c r="L154" s="140">
        <f>'бланки '!D158</f>
        <v>153</v>
      </c>
      <c r="M154" s="141" t="str">
        <f>'бланки '!A158</f>
        <v>Кожевниковский район</v>
      </c>
    </row>
    <row r="155" spans="1:13">
      <c r="A155" s="136">
        <f>анкеты!A155</f>
        <v>154</v>
      </c>
      <c r="B155" s="136" t="str">
        <f>'бланки '!C159</f>
        <v>Муниципальное казённое общеобразовательное учреждение "Уртамская средняя общеобразовательная школа"</v>
      </c>
      <c r="C155" s="136">
        <f>'Рейтинговая таблица организаций'!T157</f>
        <v>100</v>
      </c>
      <c r="D155" s="136">
        <f>'Рейтинговая таблица организаций'!AC157</f>
        <v>100</v>
      </c>
      <c r="E155" s="136">
        <f>'Рейтинговая таблица организаций'!AK157</f>
        <v>74</v>
      </c>
      <c r="F155" s="136">
        <f>'Рейтинговая таблица организаций'!AU157</f>
        <v>100</v>
      </c>
      <c r="G155" s="136">
        <f>'Рейтинговая таблица организаций'!BE157</f>
        <v>100</v>
      </c>
      <c r="H155" s="137">
        <f>'Рейтинговая таблица организаций'!BF157</f>
        <v>94.8</v>
      </c>
      <c r="I155" s="136" t="str">
        <f t="shared" si="8"/>
        <v>108-122</v>
      </c>
      <c r="J155" s="138">
        <f t="shared" si="6"/>
        <v>108</v>
      </c>
      <c r="K155" s="139">
        <f t="shared" si="7"/>
        <v>15</v>
      </c>
      <c r="L155" s="140">
        <f>'бланки '!D159</f>
        <v>154</v>
      </c>
      <c r="M155" s="141" t="str">
        <f>'бланки '!A159</f>
        <v>Кожевниковский район</v>
      </c>
    </row>
    <row r="156" spans="1:13">
      <c r="A156" s="136">
        <f>анкеты!A156</f>
        <v>155</v>
      </c>
      <c r="B156" s="136" t="str">
        <f>'бланки '!C160</f>
        <v>Муниципальное казённое общеобразовательное учреждение "Чилинская средняя общеобразовательная школа"</v>
      </c>
      <c r="C156" s="136">
        <f>'Рейтинговая таблица организаций'!T158</f>
        <v>100</v>
      </c>
      <c r="D156" s="136">
        <f>'Рейтинговая таблица организаций'!AC158</f>
        <v>100</v>
      </c>
      <c r="E156" s="136">
        <f>'Рейтинговая таблица организаций'!AK158</f>
        <v>78</v>
      </c>
      <c r="F156" s="136">
        <f>'Рейтинговая таблица организаций'!AU158</f>
        <v>100</v>
      </c>
      <c r="G156" s="136">
        <f>'Рейтинговая таблица организаций'!BE158</f>
        <v>100</v>
      </c>
      <c r="H156" s="137">
        <f>'Рейтинговая таблица организаций'!BF158</f>
        <v>95.6</v>
      </c>
      <c r="I156" s="136" t="str">
        <f t="shared" si="8"/>
        <v>85-96</v>
      </c>
      <c r="J156" s="138">
        <f t="shared" si="6"/>
        <v>85</v>
      </c>
      <c r="K156" s="139">
        <f t="shared" si="7"/>
        <v>12</v>
      </c>
      <c r="L156" s="140">
        <f>'бланки '!D160</f>
        <v>155</v>
      </c>
      <c r="M156" s="141" t="str">
        <f>'бланки '!A160</f>
        <v>Кожевниковский район</v>
      </c>
    </row>
    <row r="157" spans="1:13">
      <c r="A157" s="136">
        <f>анкеты!A157</f>
        <v>156</v>
      </c>
      <c r="B157" s="136" t="str">
        <f>'бланки '!C161</f>
        <v>Муниципальное автономное общеобразовательное учреждение "Кожевниковская средняя общеобразовательная школа №2"</v>
      </c>
      <c r="C157" s="136">
        <f>'Рейтинговая таблица организаций'!T159</f>
        <v>100</v>
      </c>
      <c r="D157" s="136">
        <f>'Рейтинговая таблица организаций'!AC159</f>
        <v>100</v>
      </c>
      <c r="E157" s="136">
        <f>'Рейтинговая таблица организаций'!AK159</f>
        <v>86</v>
      </c>
      <c r="F157" s="136">
        <f>'Рейтинговая таблица организаций'!AU159</f>
        <v>100</v>
      </c>
      <c r="G157" s="136">
        <f>'Рейтинговая таблица организаций'!BE159</f>
        <v>100</v>
      </c>
      <c r="H157" s="137">
        <f>'Рейтинговая таблица организаций'!BF159</f>
        <v>97.2</v>
      </c>
      <c r="I157" s="136" t="str">
        <f t="shared" si="8"/>
        <v>44-48</v>
      </c>
      <c r="J157" s="138">
        <f t="shared" si="6"/>
        <v>44</v>
      </c>
      <c r="K157" s="139">
        <f t="shared" si="7"/>
        <v>5</v>
      </c>
      <c r="L157" s="140">
        <f>'бланки '!D161</f>
        <v>156</v>
      </c>
      <c r="M157" s="141" t="str">
        <f>'бланки '!A161</f>
        <v>Кожевниковский район</v>
      </c>
    </row>
    <row r="158" spans="1:13">
      <c r="A158" s="136">
        <f>анкеты!A158</f>
        <v>157</v>
      </c>
      <c r="B158" s="136" t="str">
        <f>'бланки '!C162</f>
        <v>Муниципальное казённое общеобразовательное учреждение "Новопокровская основная общеобразовательная школа"</v>
      </c>
      <c r="C158" s="136">
        <f>'Рейтинговая таблица организаций'!T160</f>
        <v>100</v>
      </c>
      <c r="D158" s="136">
        <f>'Рейтинговая таблица организаций'!AC160</f>
        <v>100</v>
      </c>
      <c r="E158" s="136">
        <f>'Рейтинговая таблица организаций'!AK160</f>
        <v>74</v>
      </c>
      <c r="F158" s="136">
        <f>'Рейтинговая таблица организаций'!AU160</f>
        <v>100</v>
      </c>
      <c r="G158" s="136">
        <f>'Рейтинговая таблица организаций'!BE160</f>
        <v>100</v>
      </c>
      <c r="H158" s="137">
        <f>'Рейтинговая таблица организаций'!BF160</f>
        <v>94.8</v>
      </c>
      <c r="I158" s="136" t="str">
        <f t="shared" si="8"/>
        <v>108-122</v>
      </c>
      <c r="J158" s="138">
        <f t="shared" si="6"/>
        <v>108</v>
      </c>
      <c r="K158" s="139">
        <f t="shared" si="7"/>
        <v>15</v>
      </c>
      <c r="L158" s="140">
        <f>'бланки '!D162</f>
        <v>157</v>
      </c>
      <c r="M158" s="141" t="str">
        <f>'бланки '!A162</f>
        <v>Кожевниковский район</v>
      </c>
    </row>
    <row r="159" spans="1:13">
      <c r="A159" s="136">
        <f>анкеты!A159</f>
        <v>158</v>
      </c>
      <c r="B159" s="136" t="str">
        <f>'бланки '!C163</f>
        <v>Муниципальное казённое общеобразовательное учреждение "Осиновская средняя общеобразовательная школа"</v>
      </c>
      <c r="C159" s="136">
        <f>'Рейтинговая таблица организаций'!T161</f>
        <v>100</v>
      </c>
      <c r="D159" s="136">
        <f>'Рейтинговая таблица организаций'!AC161</f>
        <v>100</v>
      </c>
      <c r="E159" s="136">
        <f>'Рейтинговая таблица организаций'!AK161</f>
        <v>68</v>
      </c>
      <c r="F159" s="136">
        <f>'Рейтинговая таблица организаций'!AU161</f>
        <v>100</v>
      </c>
      <c r="G159" s="136">
        <f>'Рейтинговая таблица организаций'!BE161</f>
        <v>100</v>
      </c>
      <c r="H159" s="137">
        <f>'Рейтинговая таблица организаций'!BF161</f>
        <v>93.6</v>
      </c>
      <c r="I159" s="136" t="str">
        <f t="shared" si="8"/>
        <v>147-173</v>
      </c>
      <c r="J159" s="138">
        <f t="shared" si="6"/>
        <v>147</v>
      </c>
      <c r="K159" s="139">
        <f t="shared" si="7"/>
        <v>27</v>
      </c>
      <c r="L159" s="140">
        <f>'бланки '!D163</f>
        <v>158</v>
      </c>
      <c r="M159" s="141" t="str">
        <f>'бланки '!A163</f>
        <v>Кожевниковский район</v>
      </c>
    </row>
    <row r="160" spans="1:13">
      <c r="A160" s="136">
        <f>анкеты!A160</f>
        <v>159</v>
      </c>
      <c r="B160" s="136" t="str">
        <f>'бланки '!C164</f>
        <v>Муниципальное автономное общеобразовательное учреждение "Кожевниковская средняя общеобразовательная школа № 1"</v>
      </c>
      <c r="C160" s="136">
        <f>'Рейтинговая таблица организаций'!T162</f>
        <v>100</v>
      </c>
      <c r="D160" s="136">
        <f>'Рейтинговая таблица организаций'!AC162</f>
        <v>100</v>
      </c>
      <c r="E160" s="136">
        <f>'Рейтинговая таблица организаций'!AK162</f>
        <v>92</v>
      </c>
      <c r="F160" s="136">
        <f>'Рейтинговая таблица организаций'!AU162</f>
        <v>100</v>
      </c>
      <c r="G160" s="136">
        <f>'Рейтинговая таблица организаций'!BE162</f>
        <v>100</v>
      </c>
      <c r="H160" s="137">
        <f>'Рейтинговая таблица организаций'!BF162</f>
        <v>98.4</v>
      </c>
      <c r="I160" s="136" t="str">
        <f t="shared" si="8"/>
        <v>26-32</v>
      </c>
      <c r="J160" s="138">
        <f t="shared" si="6"/>
        <v>26</v>
      </c>
      <c r="K160" s="139">
        <f t="shared" si="7"/>
        <v>7</v>
      </c>
      <c r="L160" s="140">
        <f>'бланки '!D164</f>
        <v>159</v>
      </c>
      <c r="M160" s="141" t="str">
        <f>'бланки '!A164</f>
        <v>Кожевниковский район</v>
      </c>
    </row>
    <row r="161" spans="1:13">
      <c r="A161" s="136">
        <f>анкеты!A161</f>
        <v>160</v>
      </c>
      <c r="B161" s="136" t="str">
        <f>'бланки '!C165</f>
        <v>Муниципальное казённое общеобразовательное учреждение "Староювалинская основная общеобразовательная школа"</v>
      </c>
      <c r="C161" s="136">
        <f>'Рейтинговая таблица организаций'!T163</f>
        <v>100</v>
      </c>
      <c r="D161" s="136">
        <f>'Рейтинговая таблица организаций'!AC163</f>
        <v>100</v>
      </c>
      <c r="E161" s="136">
        <f>'Рейтинговая таблица организаций'!AK163</f>
        <v>80</v>
      </c>
      <c r="F161" s="136">
        <f>'Рейтинговая таблица организаций'!AU163</f>
        <v>100</v>
      </c>
      <c r="G161" s="136">
        <f>'Рейтинговая таблица организаций'!BE163</f>
        <v>100</v>
      </c>
      <c r="H161" s="137">
        <f>'Рейтинговая таблица организаций'!BF163</f>
        <v>96</v>
      </c>
      <c r="I161" s="136" t="str">
        <f t="shared" si="8"/>
        <v>67-84</v>
      </c>
      <c r="J161" s="138">
        <f t="shared" si="6"/>
        <v>67</v>
      </c>
      <c r="K161" s="139">
        <f t="shared" si="7"/>
        <v>18</v>
      </c>
      <c r="L161" s="140">
        <f>'бланки '!D165</f>
        <v>160</v>
      </c>
      <c r="M161" s="141" t="str">
        <f>'бланки '!A165</f>
        <v>Кожевниковский район</v>
      </c>
    </row>
    <row r="162" spans="1:13">
      <c r="A162" s="136">
        <f>анкеты!A162</f>
        <v>161</v>
      </c>
      <c r="B162" s="136" t="str">
        <f>'бланки '!C166</f>
        <v>Муниципальное казённое общеобразовательное учреждение "Зайцевская основная общеобразовательная школа"</v>
      </c>
      <c r="C162" s="136">
        <f>'Рейтинговая таблица организаций'!T164</f>
        <v>100</v>
      </c>
      <c r="D162" s="136">
        <f>'Рейтинговая таблица организаций'!AC164</f>
        <v>100</v>
      </c>
      <c r="E162" s="136">
        <f>'Рейтинговая таблица организаций'!AK164</f>
        <v>74</v>
      </c>
      <c r="F162" s="136">
        <f>'Рейтинговая таблица организаций'!AU164</f>
        <v>100</v>
      </c>
      <c r="G162" s="136">
        <f>'Рейтинговая таблица организаций'!BE164</f>
        <v>100</v>
      </c>
      <c r="H162" s="137">
        <f>'Рейтинговая таблица организаций'!BF164</f>
        <v>94.8</v>
      </c>
      <c r="I162" s="136" t="str">
        <f t="shared" si="8"/>
        <v>108-122</v>
      </c>
      <c r="J162" s="138">
        <f t="shared" si="6"/>
        <v>108</v>
      </c>
      <c r="K162" s="139">
        <f t="shared" si="7"/>
        <v>15</v>
      </c>
      <c r="L162" s="140">
        <f>'бланки '!D166</f>
        <v>161</v>
      </c>
      <c r="M162" s="141" t="str">
        <f>'бланки '!A166</f>
        <v>Кожевниковский район</v>
      </c>
    </row>
    <row r="163" spans="1:13">
      <c r="A163" s="130">
        <f>анкеты!A163</f>
        <v>162</v>
      </c>
      <c r="B163" s="130" t="str">
        <f>'бланки '!C167</f>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C163" s="130">
        <f>'Рейтинговая таблица организаций'!T165</f>
        <v>100</v>
      </c>
      <c r="D163" s="130">
        <f>'Рейтинговая таблица организаций'!AC165</f>
        <v>100</v>
      </c>
      <c r="E163" s="130">
        <f>'Рейтинговая таблица организаций'!AK165</f>
        <v>74</v>
      </c>
      <c r="F163" s="130">
        <f>'Рейтинговая таблица организаций'!AU165</f>
        <v>100</v>
      </c>
      <c r="G163" s="130">
        <f>'Рейтинговая таблица организаций'!BE165</f>
        <v>100</v>
      </c>
      <c r="H163" s="131">
        <f>'Рейтинговая таблица организаций'!BF165</f>
        <v>94.8</v>
      </c>
      <c r="I163" s="130" t="str">
        <f t="shared" si="8"/>
        <v>108-122</v>
      </c>
      <c r="J163" s="132">
        <f t="shared" si="6"/>
        <v>108</v>
      </c>
      <c r="K163" s="133">
        <f t="shared" si="7"/>
        <v>15</v>
      </c>
      <c r="L163" s="134">
        <f>'бланки '!D167</f>
        <v>162</v>
      </c>
      <c r="M163" s="135" t="str">
        <f>'бланки '!A167</f>
        <v>Колпашевский район</v>
      </c>
    </row>
    <row r="164" spans="1:13">
      <c r="A164" s="130">
        <f>анкеты!A164</f>
        <v>163</v>
      </c>
      <c r="B164" s="130" t="str">
        <f>'бланки '!C168</f>
        <v>Муниципальное казённое общеобразовательное учреждение "Новогоренская средняя общеобразовательная школа"</v>
      </c>
      <c r="C164" s="130">
        <f>'Рейтинговая таблица организаций'!T166</f>
        <v>100</v>
      </c>
      <c r="D164" s="130">
        <f>'Рейтинговая таблица организаций'!AC166</f>
        <v>100</v>
      </c>
      <c r="E164" s="130">
        <f>'Рейтинговая таблица организаций'!AK166</f>
        <v>70</v>
      </c>
      <c r="F164" s="130">
        <f>'Рейтинговая таблица организаций'!AU166</f>
        <v>100</v>
      </c>
      <c r="G164" s="130">
        <f>'Рейтинговая таблица организаций'!BE166</f>
        <v>100</v>
      </c>
      <c r="H164" s="131">
        <f>'Рейтинговая таблица организаций'!BF166</f>
        <v>94</v>
      </c>
      <c r="I164" s="130" t="str">
        <f t="shared" si="8"/>
        <v>129-146</v>
      </c>
      <c r="J164" s="132">
        <f t="shared" si="6"/>
        <v>129</v>
      </c>
      <c r="K164" s="133">
        <f t="shared" si="7"/>
        <v>18</v>
      </c>
      <c r="L164" s="134">
        <f>'бланки '!D168</f>
        <v>163</v>
      </c>
      <c r="M164" s="135" t="str">
        <f>'бланки '!A168</f>
        <v>Колпашевский район</v>
      </c>
    </row>
    <row r="165" spans="1:13">
      <c r="A165" s="130">
        <f>анкеты!A165</f>
        <v>164</v>
      </c>
      <c r="B165" s="130" t="str">
        <f>'бланки '!C169</f>
        <v>Муниципальное бюджетное общеобразовательное учреждение "Озеренская средняя общеобразовательная школа"</v>
      </c>
      <c r="C165" s="130">
        <f>'Рейтинговая таблица организаций'!T167</f>
        <v>100</v>
      </c>
      <c r="D165" s="130">
        <f>'Рейтинговая таблица организаций'!AC167</f>
        <v>100</v>
      </c>
      <c r="E165" s="130">
        <f>'Рейтинговая таблица организаций'!AK167</f>
        <v>80</v>
      </c>
      <c r="F165" s="130">
        <f>'Рейтинговая таблица организаций'!AU167</f>
        <v>100</v>
      </c>
      <c r="G165" s="130">
        <f>'Рейтинговая таблица организаций'!BE167</f>
        <v>100</v>
      </c>
      <c r="H165" s="131">
        <f>'Рейтинговая таблица организаций'!BF167</f>
        <v>96</v>
      </c>
      <c r="I165" s="130" t="str">
        <f t="shared" si="8"/>
        <v>67-84</v>
      </c>
      <c r="J165" s="132">
        <f t="shared" si="6"/>
        <v>67</v>
      </c>
      <c r="K165" s="133">
        <f t="shared" si="7"/>
        <v>18</v>
      </c>
      <c r="L165" s="134">
        <f>'бланки '!D169</f>
        <v>164</v>
      </c>
      <c r="M165" s="135" t="str">
        <f>'бланки '!A169</f>
        <v>Колпашевский район</v>
      </c>
    </row>
    <row r="166" spans="1:13">
      <c r="A166" s="130">
        <f>анкеты!A166</f>
        <v>165</v>
      </c>
      <c r="B166" s="130" t="str">
        <f>'бланки '!C170</f>
        <v>Муниципальное казённое общеобразовательное учреждение "Копыловская основная общеобразовательная школа"</v>
      </c>
      <c r="C166" s="130">
        <f>'Рейтинговая таблица организаций'!T168</f>
        <v>100</v>
      </c>
      <c r="D166" s="130">
        <f>'Рейтинговая таблица организаций'!AC168</f>
        <v>100</v>
      </c>
      <c r="E166" s="130">
        <f>'Рейтинговая таблица организаций'!AK168</f>
        <v>46</v>
      </c>
      <c r="F166" s="130">
        <f>'Рейтинговая таблица организаций'!AU168</f>
        <v>100</v>
      </c>
      <c r="G166" s="130">
        <f>'Рейтинговая таблица организаций'!BE168</f>
        <v>100</v>
      </c>
      <c r="H166" s="131">
        <f>'Рейтинговая таблица организаций'!BF168</f>
        <v>89.2</v>
      </c>
      <c r="I166" s="130" t="str">
        <f t="shared" si="8"/>
        <v>268-274</v>
      </c>
      <c r="J166" s="132">
        <f t="shared" si="6"/>
        <v>268</v>
      </c>
      <c r="K166" s="133">
        <f t="shared" si="7"/>
        <v>7</v>
      </c>
      <c r="L166" s="134">
        <f>'бланки '!D170</f>
        <v>165</v>
      </c>
      <c r="M166" s="135" t="str">
        <f>'бланки '!A170</f>
        <v>Колпашевский район</v>
      </c>
    </row>
    <row r="167" spans="1:13">
      <c r="A167" s="130">
        <f>анкеты!A167</f>
        <v>166</v>
      </c>
      <c r="B167" s="130" t="str">
        <f>'бланки '!C171</f>
        <v>Муниципальное бюджетное общеобразовательное учреждение "Средняя общеобразовательная школа №5"</v>
      </c>
      <c r="C167" s="130">
        <f>'Рейтинговая таблица организаций'!T169</f>
        <v>100</v>
      </c>
      <c r="D167" s="130">
        <f>'Рейтинговая таблица организаций'!AC169</f>
        <v>100</v>
      </c>
      <c r="E167" s="130">
        <f>'Рейтинговая таблица организаций'!AK169</f>
        <v>70</v>
      </c>
      <c r="F167" s="130">
        <f>'Рейтинговая таблица организаций'!AU169</f>
        <v>100</v>
      </c>
      <c r="G167" s="130">
        <f>'Рейтинговая таблица организаций'!BE169</f>
        <v>100</v>
      </c>
      <c r="H167" s="131">
        <f>'Рейтинговая таблица организаций'!BF169</f>
        <v>94</v>
      </c>
      <c r="I167" s="130" t="str">
        <f t="shared" si="8"/>
        <v>129-146</v>
      </c>
      <c r="J167" s="132">
        <f t="shared" si="6"/>
        <v>129</v>
      </c>
      <c r="K167" s="133">
        <f t="shared" si="7"/>
        <v>18</v>
      </c>
      <c r="L167" s="134">
        <f>'бланки '!D171</f>
        <v>166</v>
      </c>
      <c r="M167" s="135" t="str">
        <f>'бланки '!A171</f>
        <v>Колпашевский район</v>
      </c>
    </row>
    <row r="168" spans="1:13">
      <c r="A168" s="130">
        <f>анкеты!A168</f>
        <v>167</v>
      </c>
      <c r="B168" s="130" t="str">
        <f>'бланки '!C172</f>
        <v>Муниципальное автономное общеобразовательное учреждение "Средняя общеобразовательная школа №7"</v>
      </c>
      <c r="C168" s="130">
        <f>'Рейтинговая таблица организаций'!T170</f>
        <v>100</v>
      </c>
      <c r="D168" s="130">
        <f>'Рейтинговая таблица организаций'!AC170</f>
        <v>100</v>
      </c>
      <c r="E168" s="130">
        <f>'Рейтинговая таблица организаций'!AK170</f>
        <v>94</v>
      </c>
      <c r="F168" s="130">
        <f>'Рейтинговая таблица организаций'!AU170</f>
        <v>100</v>
      </c>
      <c r="G168" s="130">
        <f>'Рейтинговая таблица организаций'!BE170</f>
        <v>100</v>
      </c>
      <c r="H168" s="131">
        <f>'Рейтинговая таблица организаций'!BF170</f>
        <v>98.8</v>
      </c>
      <c r="I168" s="130" t="str">
        <f t="shared" si="8"/>
        <v>12-25</v>
      </c>
      <c r="J168" s="132">
        <f t="shared" si="6"/>
        <v>12</v>
      </c>
      <c r="K168" s="133">
        <f t="shared" si="7"/>
        <v>14</v>
      </c>
      <c r="L168" s="134">
        <f>'бланки '!D172</f>
        <v>167</v>
      </c>
      <c r="M168" s="135" t="str">
        <f>'бланки '!A172</f>
        <v>Колпашевский район</v>
      </c>
    </row>
    <row r="169" spans="1:13">
      <c r="A169" s="130">
        <f>анкеты!A169</f>
        <v>168</v>
      </c>
      <c r="B169" s="130" t="str">
        <f>'бланки '!C173</f>
        <v>Муниципальное казённое общеобразовательное учреждение "Открытая (сменная) общеобразовательная школа"</v>
      </c>
      <c r="C169" s="130">
        <f>'Рейтинговая таблица организаций'!T171</f>
        <v>100</v>
      </c>
      <c r="D169" s="130">
        <f>'Рейтинговая таблица организаций'!AC171</f>
        <v>100</v>
      </c>
      <c r="E169" s="130">
        <f>'Рейтинговая таблица организаций'!AK171</f>
        <v>62</v>
      </c>
      <c r="F169" s="130">
        <f>'Рейтинговая таблица организаций'!AU171</f>
        <v>100</v>
      </c>
      <c r="G169" s="130">
        <f>'Рейтинговая таблица организаций'!BE171</f>
        <v>100</v>
      </c>
      <c r="H169" s="131">
        <f>'Рейтинговая таблица организаций'!BF171</f>
        <v>92.4</v>
      </c>
      <c r="I169" s="130" t="str">
        <f t="shared" si="8"/>
        <v>201-221</v>
      </c>
      <c r="J169" s="132">
        <f t="shared" si="6"/>
        <v>201</v>
      </c>
      <c r="K169" s="133">
        <f t="shared" si="7"/>
        <v>21</v>
      </c>
      <c r="L169" s="134">
        <f>'бланки '!D173</f>
        <v>168</v>
      </c>
      <c r="M169" s="135" t="str">
        <f>'бланки '!A173</f>
        <v>Колпашевский район</v>
      </c>
    </row>
    <row r="170" spans="1:13">
      <c r="A170" s="130">
        <f>анкеты!A170</f>
        <v>169</v>
      </c>
      <c r="B170" s="130" t="str">
        <f>'бланки '!C174</f>
        <v>Муниципальное бюджетное общеобразовательное учреждение "Новоселовская средняя общеобразовательная школа"</v>
      </c>
      <c r="C170" s="130">
        <f>'Рейтинговая таблица организаций'!T172</f>
        <v>100</v>
      </c>
      <c r="D170" s="130">
        <f>'Рейтинговая таблица организаций'!AC172</f>
        <v>100</v>
      </c>
      <c r="E170" s="130">
        <f>'Рейтинговая таблица организаций'!AK172</f>
        <v>60</v>
      </c>
      <c r="F170" s="130">
        <f>'Рейтинговая таблица организаций'!AU172</f>
        <v>100</v>
      </c>
      <c r="G170" s="130">
        <f>'Рейтинговая таблица организаций'!BE172</f>
        <v>100</v>
      </c>
      <c r="H170" s="131">
        <f>'Рейтинговая таблица организаций'!BF172</f>
        <v>92</v>
      </c>
      <c r="I170" s="130" t="str">
        <f t="shared" si="8"/>
        <v>222-245</v>
      </c>
      <c r="J170" s="132">
        <f t="shared" si="6"/>
        <v>222</v>
      </c>
      <c r="K170" s="133">
        <f t="shared" si="7"/>
        <v>24</v>
      </c>
      <c r="L170" s="134">
        <f>'бланки '!D174</f>
        <v>169</v>
      </c>
      <c r="M170" s="135" t="str">
        <f>'бланки '!A174</f>
        <v>Колпашевский район</v>
      </c>
    </row>
    <row r="171" spans="1:13">
      <c r="A171" s="130">
        <f>анкеты!A171</f>
        <v>170</v>
      </c>
      <c r="B171" s="130" t="str">
        <f>'бланки '!C175</f>
        <v>Муниципальное бюджетное общеобразовательное учреждение "Инкинская средняя общеобразовательная школа"</v>
      </c>
      <c r="C171" s="130">
        <f>'Рейтинговая таблица организаций'!T173</f>
        <v>100</v>
      </c>
      <c r="D171" s="130">
        <f>'Рейтинговая таблица организаций'!AC173</f>
        <v>100</v>
      </c>
      <c r="E171" s="130">
        <f>'Рейтинговая таблица организаций'!AK173</f>
        <v>80</v>
      </c>
      <c r="F171" s="130">
        <f>'Рейтинговая таблица организаций'!AU173</f>
        <v>100</v>
      </c>
      <c r="G171" s="130">
        <f>'Рейтинговая таблица организаций'!BE173</f>
        <v>100</v>
      </c>
      <c r="H171" s="131">
        <f>'Рейтинговая таблица организаций'!BF173</f>
        <v>96</v>
      </c>
      <c r="I171" s="130" t="str">
        <f t="shared" si="8"/>
        <v>67-84</v>
      </c>
      <c r="J171" s="132">
        <f t="shared" si="6"/>
        <v>67</v>
      </c>
      <c r="K171" s="133">
        <f t="shared" si="7"/>
        <v>18</v>
      </c>
      <c r="L171" s="134">
        <f>'бланки '!D175</f>
        <v>170</v>
      </c>
      <c r="M171" s="135" t="str">
        <f>'бланки '!A175</f>
        <v>Колпашевский район</v>
      </c>
    </row>
    <row r="172" spans="1:13">
      <c r="A172" s="130">
        <f>анкеты!A172</f>
        <v>171</v>
      </c>
      <c r="B172" s="130" t="str">
        <f>'бланки '!C176</f>
        <v>Муниципальное бюджетное общеобразовательное учреждение "Чажемтовская средняя общеобразовательная школа"</v>
      </c>
      <c r="C172" s="130">
        <f>'Рейтинговая таблица организаций'!T174</f>
        <v>100</v>
      </c>
      <c r="D172" s="130">
        <f>'Рейтинговая таблица организаций'!AC174</f>
        <v>100</v>
      </c>
      <c r="E172" s="130">
        <f>'Рейтинговая таблица организаций'!AK174</f>
        <v>82</v>
      </c>
      <c r="F172" s="130">
        <f>'Рейтинговая таблица организаций'!AU174</f>
        <v>100</v>
      </c>
      <c r="G172" s="130">
        <f>'Рейтинговая таблица организаций'!BE174</f>
        <v>100</v>
      </c>
      <c r="H172" s="131">
        <f>'Рейтинговая таблица организаций'!BF174</f>
        <v>96.4</v>
      </c>
      <c r="I172" s="130" t="str">
        <f t="shared" si="8"/>
        <v>49-66</v>
      </c>
      <c r="J172" s="132">
        <f t="shared" si="6"/>
        <v>49</v>
      </c>
      <c r="K172" s="133">
        <f t="shared" si="7"/>
        <v>18</v>
      </c>
      <c r="L172" s="134">
        <f>'бланки '!D176</f>
        <v>171</v>
      </c>
      <c r="M172" s="135" t="str">
        <f>'бланки '!A176</f>
        <v>Колпашевский район</v>
      </c>
    </row>
    <row r="173" spans="1:13">
      <c r="A173" s="130">
        <f>анкеты!A173</f>
        <v>172</v>
      </c>
      <c r="B173" s="130" t="str">
        <f>'бланки '!C177</f>
        <v>Муниципальное казённое общеобразовательное учреждение "Старо-Короткинская основная общеобразовательная школа"</v>
      </c>
      <c r="C173" s="130">
        <f>'Рейтинговая таблица организаций'!T175</f>
        <v>100</v>
      </c>
      <c r="D173" s="130">
        <f>'Рейтинговая таблица организаций'!AC175</f>
        <v>100</v>
      </c>
      <c r="E173" s="130">
        <f>'Рейтинговая таблица организаций'!AK175</f>
        <v>62</v>
      </c>
      <c r="F173" s="130">
        <f>'Рейтинговая таблица организаций'!AU175</f>
        <v>100</v>
      </c>
      <c r="G173" s="130">
        <f>'Рейтинговая таблица организаций'!BE175</f>
        <v>100</v>
      </c>
      <c r="H173" s="131">
        <f>'Рейтинговая таблица организаций'!BF175</f>
        <v>92.4</v>
      </c>
      <c r="I173" s="130" t="str">
        <f t="shared" si="8"/>
        <v>201-221</v>
      </c>
      <c r="J173" s="132">
        <f t="shared" si="6"/>
        <v>201</v>
      </c>
      <c r="K173" s="133">
        <f t="shared" si="7"/>
        <v>21</v>
      </c>
      <c r="L173" s="134">
        <f>'бланки '!D177</f>
        <v>172</v>
      </c>
      <c r="M173" s="135" t="str">
        <f>'бланки '!A177</f>
        <v>Колпашевский район</v>
      </c>
    </row>
    <row r="174" spans="1:13">
      <c r="A174" s="130">
        <f>анкеты!A174</f>
        <v>173</v>
      </c>
      <c r="B174" s="130" t="str">
        <f>'бланки '!C178</f>
        <v>Муниципальное казённое общеобразовательное учреждение "Мараксинская основная общеобразовательная школа"</v>
      </c>
      <c r="C174" s="130">
        <f>'Рейтинговая таблица организаций'!T176</f>
        <v>100</v>
      </c>
      <c r="D174" s="130">
        <f>'Рейтинговая таблица организаций'!AC176</f>
        <v>100</v>
      </c>
      <c r="E174" s="130">
        <f>'Рейтинговая таблица организаций'!AK176</f>
        <v>76</v>
      </c>
      <c r="F174" s="130">
        <f>'Рейтинговая таблица организаций'!AU176</f>
        <v>100</v>
      </c>
      <c r="G174" s="130">
        <f>'Рейтинговая таблица организаций'!BE176</f>
        <v>100</v>
      </c>
      <c r="H174" s="131">
        <f>'Рейтинговая таблица организаций'!BF176</f>
        <v>95.2</v>
      </c>
      <c r="I174" s="130" t="str">
        <f t="shared" si="8"/>
        <v>97-107</v>
      </c>
      <c r="J174" s="132">
        <f t="shared" si="6"/>
        <v>97</v>
      </c>
      <c r="K174" s="133">
        <f t="shared" si="7"/>
        <v>11</v>
      </c>
      <c r="L174" s="134">
        <f>'бланки '!D178</f>
        <v>173</v>
      </c>
      <c r="M174" s="135" t="str">
        <f>'бланки '!A178</f>
        <v>Колпашевский район</v>
      </c>
    </row>
    <row r="175" spans="1:13">
      <c r="A175" s="130">
        <f>анкеты!A175</f>
        <v>174</v>
      </c>
      <c r="B175" s="130" t="str">
        <f>'бланки '!C179</f>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C175" s="130">
        <f>'Рейтинговая таблица организаций'!T177</f>
        <v>100</v>
      </c>
      <c r="D175" s="130">
        <f>'Рейтинговая таблица организаций'!AC177</f>
        <v>100</v>
      </c>
      <c r="E175" s="130">
        <f>'Рейтинговая таблица организаций'!AK177</f>
        <v>78</v>
      </c>
      <c r="F175" s="130">
        <f>'Рейтинговая таблица организаций'!AU177</f>
        <v>100</v>
      </c>
      <c r="G175" s="130">
        <f>'Рейтинговая таблица организаций'!BE177</f>
        <v>100</v>
      </c>
      <c r="H175" s="131">
        <f>'Рейтинговая таблица организаций'!BF177</f>
        <v>95.6</v>
      </c>
      <c r="I175" s="130" t="str">
        <f t="shared" si="8"/>
        <v>85-96</v>
      </c>
      <c r="J175" s="132">
        <f t="shared" si="6"/>
        <v>85</v>
      </c>
      <c r="K175" s="133">
        <f t="shared" si="7"/>
        <v>12</v>
      </c>
      <c r="L175" s="134">
        <f>'бланки '!D179</f>
        <v>174</v>
      </c>
      <c r="M175" s="135" t="str">
        <f>'бланки '!A179</f>
        <v>Колпашевский район</v>
      </c>
    </row>
    <row r="176" spans="1:13">
      <c r="A176" s="118">
        <f>анкеты!A176</f>
        <v>175</v>
      </c>
      <c r="B176" s="118" t="str">
        <f>'бланки '!C180</f>
        <v>Муниципальное казённое общеобразовательное учреждение "Никольская основная общеобразовательная школа"</v>
      </c>
      <c r="C176" s="118">
        <f>'Рейтинговая таблица организаций'!T178</f>
        <v>100</v>
      </c>
      <c r="D176" s="118">
        <f>'Рейтинговая таблица организаций'!AC178</f>
        <v>100</v>
      </c>
      <c r="E176" s="118">
        <f>'Рейтинговая таблица организаций'!AK178</f>
        <v>68</v>
      </c>
      <c r="F176" s="118">
        <f>'Рейтинговая таблица организаций'!AU178</f>
        <v>100</v>
      </c>
      <c r="G176" s="118">
        <f>'Рейтинговая таблица организаций'!BE178</f>
        <v>100</v>
      </c>
      <c r="H176" s="119">
        <f>'Рейтинговая таблица организаций'!BF178</f>
        <v>93.6</v>
      </c>
      <c r="I176" s="118" t="str">
        <f t="shared" si="8"/>
        <v>147-173</v>
      </c>
      <c r="J176" s="120">
        <f t="shared" si="6"/>
        <v>147</v>
      </c>
      <c r="K176" s="121">
        <f t="shared" si="7"/>
        <v>27</v>
      </c>
      <c r="L176" s="122">
        <f>'бланки '!D180</f>
        <v>175</v>
      </c>
      <c r="M176" s="123" t="str">
        <f>'бланки '!A180</f>
        <v>Кривошеинский район</v>
      </c>
    </row>
    <row r="177" spans="1:13">
      <c r="A177" s="118">
        <f>анкеты!A177</f>
        <v>176</v>
      </c>
      <c r="B177" s="118" t="str">
        <f>'бланки '!C181</f>
        <v>Муниципальное бюджетное общеобразовательное учреждение "Кривошеинская средняя общеобразовательная школа"</v>
      </c>
      <c r="C177" s="118">
        <f>'Рейтинговая таблица организаций'!T179</f>
        <v>100</v>
      </c>
      <c r="D177" s="118">
        <f>'Рейтинговая таблица организаций'!AC179</f>
        <v>100</v>
      </c>
      <c r="E177" s="118">
        <f>'Рейтинговая таблица организаций'!AK179</f>
        <v>94</v>
      </c>
      <c r="F177" s="118">
        <f>'Рейтинговая таблица организаций'!AU179</f>
        <v>100</v>
      </c>
      <c r="G177" s="118">
        <f>'Рейтинговая таблица организаций'!BE179</f>
        <v>100</v>
      </c>
      <c r="H177" s="119">
        <f>'Рейтинговая таблица организаций'!BF179</f>
        <v>98.8</v>
      </c>
      <c r="I177" s="118" t="str">
        <f t="shared" si="8"/>
        <v>12-25</v>
      </c>
      <c r="J177" s="120">
        <f t="shared" si="6"/>
        <v>12</v>
      </c>
      <c r="K177" s="121">
        <f t="shared" si="7"/>
        <v>14</v>
      </c>
      <c r="L177" s="122">
        <f>'бланки '!D181</f>
        <v>176</v>
      </c>
      <c r="M177" s="123" t="str">
        <f>'бланки '!A181</f>
        <v>Кривошеинский район</v>
      </c>
    </row>
    <row r="178" spans="1:13">
      <c r="A178" s="118">
        <f>анкеты!A178</f>
        <v>177</v>
      </c>
      <c r="B178" s="118" t="str">
        <f>'бланки '!C182</f>
        <v>Муниципальное бюджетное общеобразовательное учреждение "Белобугорская основная общеобразовательная школа"</v>
      </c>
      <c r="C178" s="118">
        <f>'Рейтинговая таблица организаций'!T180</f>
        <v>100</v>
      </c>
      <c r="D178" s="118">
        <f>'Рейтинговая таблица организаций'!AC180</f>
        <v>100</v>
      </c>
      <c r="E178" s="118">
        <f>'Рейтинговая таблица организаций'!AK180</f>
        <v>80</v>
      </c>
      <c r="F178" s="118">
        <f>'Рейтинговая таблица организаций'!AU180</f>
        <v>100</v>
      </c>
      <c r="G178" s="118">
        <f>'Рейтинговая таблица организаций'!BE180</f>
        <v>100</v>
      </c>
      <c r="H178" s="119">
        <f>'Рейтинговая таблица организаций'!BF180</f>
        <v>96</v>
      </c>
      <c r="I178" s="118" t="str">
        <f t="shared" si="8"/>
        <v>67-84</v>
      </c>
      <c r="J178" s="120">
        <f t="shared" si="6"/>
        <v>67</v>
      </c>
      <c r="K178" s="121">
        <f t="shared" si="7"/>
        <v>18</v>
      </c>
      <c r="L178" s="122">
        <f>'бланки '!D182</f>
        <v>177</v>
      </c>
      <c r="M178" s="123" t="str">
        <f>'бланки '!A182</f>
        <v>Кривошеинский район</v>
      </c>
    </row>
    <row r="179" spans="1:13">
      <c r="A179" s="118">
        <f>анкеты!A179</f>
        <v>178</v>
      </c>
      <c r="B179" s="118" t="str">
        <f>'бланки '!C183</f>
        <v>Муниципальное бюджетное общеобразовательное учреждение "Пудовская средняя общеобразовательная школа"</v>
      </c>
      <c r="C179" s="118">
        <f>'Рейтинговая таблица организаций'!T181</f>
        <v>100</v>
      </c>
      <c r="D179" s="118">
        <f>'Рейтинговая таблица организаций'!AC181</f>
        <v>100</v>
      </c>
      <c r="E179" s="118">
        <f>'Рейтинговая таблица организаций'!AK181</f>
        <v>74</v>
      </c>
      <c r="F179" s="118">
        <f>'Рейтинговая таблица организаций'!AU181</f>
        <v>100</v>
      </c>
      <c r="G179" s="118">
        <f>'Рейтинговая таблица организаций'!BE181</f>
        <v>100</v>
      </c>
      <c r="H179" s="119">
        <f>'Рейтинговая таблица организаций'!BF181</f>
        <v>94.8</v>
      </c>
      <c r="I179" s="118" t="str">
        <f t="shared" si="8"/>
        <v>108-122</v>
      </c>
      <c r="J179" s="120">
        <f t="shared" si="6"/>
        <v>108</v>
      </c>
      <c r="K179" s="121">
        <f t="shared" si="7"/>
        <v>15</v>
      </c>
      <c r="L179" s="122">
        <f>'бланки '!D183</f>
        <v>178</v>
      </c>
      <c r="M179" s="123" t="str">
        <f>'бланки '!A183</f>
        <v>Кривошеинский район</v>
      </c>
    </row>
    <row r="180" spans="1:13">
      <c r="A180" s="118">
        <f>анкеты!A180</f>
        <v>179</v>
      </c>
      <c r="B180" s="118" t="str">
        <f>'бланки '!C184</f>
        <v>Муниципальное бюджетное общеобразовательное учреждение "Новокривошеинская основная общеобразовательная школа"</v>
      </c>
      <c r="C180" s="118">
        <f>'Рейтинговая таблица организаций'!T182</f>
        <v>100</v>
      </c>
      <c r="D180" s="118">
        <f>'Рейтинговая таблица организаций'!AC182</f>
        <v>100</v>
      </c>
      <c r="E180" s="118">
        <f>'Рейтинговая таблица организаций'!AK182</f>
        <v>62</v>
      </c>
      <c r="F180" s="118">
        <f>'Рейтинговая таблица организаций'!AU182</f>
        <v>100</v>
      </c>
      <c r="G180" s="118">
        <f>'Рейтинговая таблица организаций'!BE182</f>
        <v>100</v>
      </c>
      <c r="H180" s="119">
        <f>'Рейтинговая таблица организаций'!BF182</f>
        <v>92.4</v>
      </c>
      <c r="I180" s="118" t="str">
        <f t="shared" si="8"/>
        <v>201-221</v>
      </c>
      <c r="J180" s="120">
        <f t="shared" si="6"/>
        <v>201</v>
      </c>
      <c r="K180" s="121">
        <f t="shared" si="7"/>
        <v>21</v>
      </c>
      <c r="L180" s="122">
        <f>'бланки '!D184</f>
        <v>179</v>
      </c>
      <c r="M180" s="123" t="str">
        <f>'бланки '!A184</f>
        <v>Кривошеинский район</v>
      </c>
    </row>
    <row r="181" spans="1:13">
      <c r="A181" s="118">
        <f>анкеты!A181</f>
        <v>180</v>
      </c>
      <c r="B181" s="118" t="str">
        <f>'бланки '!C185</f>
        <v>Муниципальное бюджетное общеобразовательное учреждение "Красноярская средняя общеобразовательная школа"</v>
      </c>
      <c r="C181" s="118">
        <f>'Рейтинговая таблица организаций'!T183</f>
        <v>100</v>
      </c>
      <c r="D181" s="118">
        <f>'Рейтинговая таблица организаций'!AC183</f>
        <v>100</v>
      </c>
      <c r="E181" s="118">
        <f>'Рейтинговая таблица организаций'!AK183</f>
        <v>94</v>
      </c>
      <c r="F181" s="118">
        <f>'Рейтинговая таблица организаций'!AU183</f>
        <v>100</v>
      </c>
      <c r="G181" s="118">
        <f>'Рейтинговая таблица организаций'!BE183</f>
        <v>100</v>
      </c>
      <c r="H181" s="119">
        <f>'Рейтинговая таблица организаций'!BF183</f>
        <v>98.8</v>
      </c>
      <c r="I181" s="118" t="str">
        <f t="shared" si="8"/>
        <v>12-25</v>
      </c>
      <c r="J181" s="120">
        <f t="shared" si="6"/>
        <v>12</v>
      </c>
      <c r="K181" s="121">
        <f t="shared" si="7"/>
        <v>14</v>
      </c>
      <c r="L181" s="122">
        <f>'бланки '!D185</f>
        <v>180</v>
      </c>
      <c r="M181" s="123" t="str">
        <f>'бланки '!A185</f>
        <v>Кривошеинский район</v>
      </c>
    </row>
    <row r="182" spans="1:13">
      <c r="A182" s="118">
        <f>анкеты!A182</f>
        <v>181</v>
      </c>
      <c r="B182" s="118" t="str">
        <f>'бланки '!C186</f>
        <v>Муниципальное казённое общеобразовательное учреждение "Петровская основная общеобразовательная школа"</v>
      </c>
      <c r="C182" s="118">
        <f>'Рейтинговая таблица организаций'!T184</f>
        <v>100</v>
      </c>
      <c r="D182" s="118">
        <f>'Рейтинговая таблица организаций'!AC184</f>
        <v>100</v>
      </c>
      <c r="E182" s="118">
        <f>'Рейтинговая таблица организаций'!AK184</f>
        <v>60</v>
      </c>
      <c r="F182" s="118">
        <f>'Рейтинговая таблица организаций'!AU184</f>
        <v>100</v>
      </c>
      <c r="G182" s="118">
        <f>'Рейтинговая таблица организаций'!BE184</f>
        <v>100</v>
      </c>
      <c r="H182" s="119">
        <f>'Рейтинговая таблица организаций'!BF184</f>
        <v>92</v>
      </c>
      <c r="I182" s="118" t="str">
        <f t="shared" si="8"/>
        <v>222-245</v>
      </c>
      <c r="J182" s="120">
        <f t="shared" si="6"/>
        <v>222</v>
      </c>
      <c r="K182" s="121">
        <f t="shared" si="7"/>
        <v>24</v>
      </c>
      <c r="L182" s="122">
        <f>'бланки '!D186</f>
        <v>181</v>
      </c>
      <c r="M182" s="123" t="str">
        <f>'бланки '!A186</f>
        <v>Кривошеинский район</v>
      </c>
    </row>
    <row r="183" spans="1:13">
      <c r="A183" s="118">
        <f>анкеты!A183</f>
        <v>182</v>
      </c>
      <c r="B183" s="118" t="str">
        <f>'бланки '!C187</f>
        <v>Муниципальное бюджетное общеобразовательное учреждение "Володинская средняя общеобразовательная школа"</v>
      </c>
      <c r="C183" s="118">
        <f>'Рейтинговая таблица организаций'!T185</f>
        <v>100</v>
      </c>
      <c r="D183" s="118">
        <f>'Рейтинговая таблица организаций'!AC185</f>
        <v>100</v>
      </c>
      <c r="E183" s="118">
        <f>'Рейтинговая таблица организаций'!AK185</f>
        <v>68</v>
      </c>
      <c r="F183" s="118">
        <f>'Рейтинговая таблица организаций'!AU185</f>
        <v>100</v>
      </c>
      <c r="G183" s="118">
        <f>'Рейтинговая таблица организаций'!BE185</f>
        <v>100</v>
      </c>
      <c r="H183" s="119">
        <f>'Рейтинговая таблица организаций'!BF185</f>
        <v>93.6</v>
      </c>
      <c r="I183" s="118" t="str">
        <f t="shared" si="8"/>
        <v>147-173</v>
      </c>
      <c r="J183" s="120">
        <f t="shared" si="6"/>
        <v>147</v>
      </c>
      <c r="K183" s="121">
        <f t="shared" si="7"/>
        <v>27</v>
      </c>
      <c r="L183" s="122">
        <f>'бланки '!D187</f>
        <v>182</v>
      </c>
      <c r="M183" s="123" t="str">
        <f>'бланки '!A187</f>
        <v>Кривошеинский район</v>
      </c>
    </row>
    <row r="184" spans="1:13">
      <c r="A184" s="118">
        <f>анкеты!A184</f>
        <v>183</v>
      </c>
      <c r="B184" s="118" t="str">
        <f>'бланки '!C188</f>
        <v>Муниципальное бюджетное общеобразовательное учреждение "Иштанская основная общеобразовательная школа"</v>
      </c>
      <c r="C184" s="118">
        <f>'Рейтинговая таблица организаций'!T186</f>
        <v>100</v>
      </c>
      <c r="D184" s="118">
        <f>'Рейтинговая таблица организаций'!AC186</f>
        <v>100</v>
      </c>
      <c r="E184" s="118">
        <f>'Рейтинговая таблица организаций'!AK186</f>
        <v>60</v>
      </c>
      <c r="F184" s="118">
        <f>'Рейтинговая таблица организаций'!AU186</f>
        <v>100</v>
      </c>
      <c r="G184" s="118">
        <f>'Рейтинговая таблица организаций'!BE186</f>
        <v>100</v>
      </c>
      <c r="H184" s="119">
        <f>'Рейтинговая таблица организаций'!BF186</f>
        <v>92</v>
      </c>
      <c r="I184" s="118" t="str">
        <f t="shared" si="8"/>
        <v>222-245</v>
      </c>
      <c r="J184" s="120">
        <f t="shared" si="6"/>
        <v>222</v>
      </c>
      <c r="K184" s="121">
        <f t="shared" si="7"/>
        <v>24</v>
      </c>
      <c r="L184" s="122">
        <f>'бланки '!D188</f>
        <v>183</v>
      </c>
      <c r="M184" s="123" t="str">
        <f>'бланки '!A188</f>
        <v>Кривошеинский район</v>
      </c>
    </row>
    <row r="185" spans="1:13">
      <c r="A185" s="118">
        <f>анкеты!A185</f>
        <v>184</v>
      </c>
      <c r="B185" s="118" t="str">
        <f>'бланки '!C189</f>
        <v>Муниципальное бюджетное общеобразовательное учреждение "Малиновская основная общеобразовательная школа"</v>
      </c>
      <c r="C185" s="118">
        <f>'Рейтинговая таблица организаций'!T187</f>
        <v>100</v>
      </c>
      <c r="D185" s="118">
        <f>'Рейтинговая таблица организаций'!AC187</f>
        <v>100</v>
      </c>
      <c r="E185" s="118">
        <f>'Рейтинговая таблица организаций'!AK187</f>
        <v>68</v>
      </c>
      <c r="F185" s="118">
        <f>'Рейтинговая таблица организаций'!AU187</f>
        <v>100</v>
      </c>
      <c r="G185" s="118">
        <f>'Рейтинговая таблица организаций'!BE187</f>
        <v>100</v>
      </c>
      <c r="H185" s="119">
        <f>'Рейтинговая таблица организаций'!BF187</f>
        <v>93.6</v>
      </c>
      <c r="I185" s="118" t="str">
        <f t="shared" si="8"/>
        <v>147-173</v>
      </c>
      <c r="J185" s="120">
        <f t="shared" si="6"/>
        <v>147</v>
      </c>
      <c r="K185" s="121">
        <f t="shared" si="7"/>
        <v>27</v>
      </c>
      <c r="L185" s="122">
        <f>'бланки '!D189</f>
        <v>184</v>
      </c>
      <c r="M185" s="123" t="str">
        <f>'бланки '!A189</f>
        <v>Кривошеинский район</v>
      </c>
    </row>
    <row r="186" spans="1:13">
      <c r="A186" s="154">
        <f>анкеты!A186</f>
        <v>185</v>
      </c>
      <c r="B186" s="154" t="str">
        <f>'бланки '!C190</f>
        <v>Муниципальное автономное общеобразовательное учреждение "Тунгусовская средняя общеобразовательная школа"</v>
      </c>
      <c r="C186" s="154">
        <f>'Рейтинговая таблица организаций'!T188</f>
        <v>100</v>
      </c>
      <c r="D186" s="154">
        <f>'Рейтинговая таблица организаций'!AC188</f>
        <v>100</v>
      </c>
      <c r="E186" s="154">
        <f>'Рейтинговая таблица организаций'!AK188</f>
        <v>68</v>
      </c>
      <c r="F186" s="154">
        <f>'Рейтинговая таблица организаций'!AU188</f>
        <v>100</v>
      </c>
      <c r="G186" s="154">
        <f>'Рейтинговая таблица организаций'!BE188</f>
        <v>100</v>
      </c>
      <c r="H186" s="155">
        <f>'Рейтинговая таблица организаций'!BF188</f>
        <v>93.6</v>
      </c>
      <c r="I186" s="154" t="str">
        <f t="shared" si="8"/>
        <v>147-173</v>
      </c>
      <c r="J186" s="156">
        <f t="shared" si="6"/>
        <v>147</v>
      </c>
      <c r="K186" s="157">
        <f t="shared" si="7"/>
        <v>27</v>
      </c>
      <c r="L186" s="158">
        <f>'бланки '!D190</f>
        <v>185</v>
      </c>
      <c r="M186" s="159" t="str">
        <f>'бланки '!A190</f>
        <v>Молчановский район</v>
      </c>
    </row>
    <row r="187" spans="1:13">
      <c r="A187" s="154">
        <f>анкеты!A187</f>
        <v>186</v>
      </c>
      <c r="B187" s="154" t="str">
        <f>'бланки '!C191</f>
        <v>Муниципальное бюджетное общеобразовательное учреждение "Могочинская средняя общеобразовательная школа имени А.С. Пушкина"</v>
      </c>
      <c r="C187" s="154">
        <f>'Рейтинговая таблица организаций'!T189</f>
        <v>100</v>
      </c>
      <c r="D187" s="154">
        <f>'Рейтинговая таблица организаций'!AC189</f>
        <v>100</v>
      </c>
      <c r="E187" s="154">
        <f>'Рейтинговая таблица организаций'!AK189</f>
        <v>76</v>
      </c>
      <c r="F187" s="154">
        <f>'Рейтинговая таблица организаций'!AU189</f>
        <v>100</v>
      </c>
      <c r="G187" s="154">
        <f>'Рейтинговая таблица организаций'!BE189</f>
        <v>100</v>
      </c>
      <c r="H187" s="155">
        <f>'Рейтинговая таблица организаций'!BF189</f>
        <v>95.2</v>
      </c>
      <c r="I187" s="154" t="str">
        <f t="shared" si="8"/>
        <v>97-107</v>
      </c>
      <c r="J187" s="156">
        <f t="shared" si="6"/>
        <v>97</v>
      </c>
      <c r="K187" s="157">
        <f t="shared" si="7"/>
        <v>11</v>
      </c>
      <c r="L187" s="158">
        <f>'бланки '!D191</f>
        <v>186</v>
      </c>
      <c r="M187" s="159" t="str">
        <f>'бланки '!A191</f>
        <v>Молчановский район</v>
      </c>
    </row>
    <row r="188" spans="1:13">
      <c r="A188" s="154">
        <f>анкеты!A188</f>
        <v>187</v>
      </c>
      <c r="B188" s="154" t="str">
        <f>'бланки '!C192</f>
        <v>Муниципальное автономное общеобразовательное учреждение "Молчановская средняя общеобразовательная школа №1"</v>
      </c>
      <c r="C188" s="154">
        <f>'Рейтинговая таблица организаций'!T190</f>
        <v>100</v>
      </c>
      <c r="D188" s="154">
        <f>'Рейтинговая таблица организаций'!AC190</f>
        <v>100</v>
      </c>
      <c r="E188" s="154">
        <f>'Рейтинговая таблица организаций'!AK190</f>
        <v>86</v>
      </c>
      <c r="F188" s="154">
        <f>'Рейтинговая таблица организаций'!AU190</f>
        <v>100</v>
      </c>
      <c r="G188" s="154">
        <f>'Рейтинговая таблица организаций'!BE190</f>
        <v>100</v>
      </c>
      <c r="H188" s="155">
        <f>'Рейтинговая таблица организаций'!BF190</f>
        <v>97.2</v>
      </c>
      <c r="I188" s="154" t="str">
        <f t="shared" si="8"/>
        <v>44-48</v>
      </c>
      <c r="J188" s="156">
        <f t="shared" si="6"/>
        <v>44</v>
      </c>
      <c r="K188" s="157">
        <f t="shared" si="7"/>
        <v>5</v>
      </c>
      <c r="L188" s="158">
        <f>'бланки '!D192</f>
        <v>187</v>
      </c>
      <c r="M188" s="159" t="str">
        <f>'бланки '!A192</f>
        <v>Молчановский район</v>
      </c>
    </row>
    <row r="189" spans="1:13">
      <c r="A189" s="154">
        <f>анкеты!A189</f>
        <v>188</v>
      </c>
      <c r="B189" s="154" t="str">
        <f>'бланки '!C193</f>
        <v>Муниципальное автономное общеобразовательное учреждение "Суйгинская средняя общеобразовательная школа"</v>
      </c>
      <c r="C189" s="154">
        <f>'Рейтинговая таблица организаций'!T191</f>
        <v>100</v>
      </c>
      <c r="D189" s="154">
        <f>'Рейтинговая таблица организаций'!AC191</f>
        <v>100</v>
      </c>
      <c r="E189" s="154">
        <f>'Рейтинговая таблица организаций'!AK191</f>
        <v>82</v>
      </c>
      <c r="F189" s="154">
        <f>'Рейтинговая таблица организаций'!AU191</f>
        <v>100</v>
      </c>
      <c r="G189" s="154">
        <f>'Рейтинговая таблица организаций'!BE191</f>
        <v>100</v>
      </c>
      <c r="H189" s="155">
        <f>'Рейтинговая таблица организаций'!BF191</f>
        <v>96.4</v>
      </c>
      <c r="I189" s="154" t="str">
        <f t="shared" si="8"/>
        <v>49-66</v>
      </c>
      <c r="J189" s="156">
        <f t="shared" si="6"/>
        <v>49</v>
      </c>
      <c r="K189" s="157">
        <f t="shared" si="7"/>
        <v>18</v>
      </c>
      <c r="L189" s="158">
        <f>'бланки '!D193</f>
        <v>188</v>
      </c>
      <c r="M189" s="159" t="str">
        <f>'бланки '!A193</f>
        <v>Молчановский район</v>
      </c>
    </row>
    <row r="190" spans="1:13">
      <c r="A190" s="154">
        <f>анкеты!A190</f>
        <v>189</v>
      </c>
      <c r="B190" s="154" t="str">
        <f>'бланки '!C194</f>
        <v>Муниципальное автономное общеобразовательное учреждение "Молчановская средняя общеобразовательная школа № 2"</v>
      </c>
      <c r="C190" s="154">
        <f>'Рейтинговая таблица организаций'!T192</f>
        <v>100</v>
      </c>
      <c r="D190" s="154">
        <f>'Рейтинговая таблица организаций'!AC192</f>
        <v>100</v>
      </c>
      <c r="E190" s="154">
        <f>'Рейтинговая таблица организаций'!AK192</f>
        <v>76</v>
      </c>
      <c r="F190" s="154">
        <f>'Рейтинговая таблица организаций'!AU192</f>
        <v>100</v>
      </c>
      <c r="G190" s="154">
        <f>'Рейтинговая таблица организаций'!BE192</f>
        <v>100</v>
      </c>
      <c r="H190" s="155">
        <f>'Рейтинговая таблица организаций'!BF192</f>
        <v>95.2</v>
      </c>
      <c r="I190" s="154" t="str">
        <f t="shared" si="8"/>
        <v>97-107</v>
      </c>
      <c r="J190" s="156">
        <f t="shared" si="6"/>
        <v>97</v>
      </c>
      <c r="K190" s="157">
        <f t="shared" si="7"/>
        <v>11</v>
      </c>
      <c r="L190" s="158">
        <f>'бланки '!D194</f>
        <v>189</v>
      </c>
      <c r="M190" s="159" t="str">
        <f>'бланки '!A194</f>
        <v>Молчановский район</v>
      </c>
    </row>
    <row r="191" spans="1:13">
      <c r="A191" s="154">
        <f>анкеты!A191</f>
        <v>190</v>
      </c>
      <c r="B191" s="154" t="str">
        <f>'бланки '!C195</f>
        <v>Муниципальное бюджетное общеобразовательное учреждение "Сарафановская средняя общеобразовательная школа"</v>
      </c>
      <c r="C191" s="154">
        <f>'Рейтинговая таблица организаций'!T193</f>
        <v>100</v>
      </c>
      <c r="D191" s="154">
        <f>'Рейтинговая таблица организаций'!AC193</f>
        <v>100</v>
      </c>
      <c r="E191" s="154">
        <f>'Рейтинговая таблица организаций'!AK193</f>
        <v>78</v>
      </c>
      <c r="F191" s="154">
        <f>'Рейтинговая таблица организаций'!AU193</f>
        <v>100</v>
      </c>
      <c r="G191" s="154">
        <f>'Рейтинговая таблица организаций'!BE193</f>
        <v>100</v>
      </c>
      <c r="H191" s="155">
        <f>'Рейтинговая таблица организаций'!BF193</f>
        <v>95.6</v>
      </c>
      <c r="I191" s="154" t="str">
        <f t="shared" si="8"/>
        <v>85-96</v>
      </c>
      <c r="J191" s="156">
        <f t="shared" si="6"/>
        <v>85</v>
      </c>
      <c r="K191" s="157">
        <f t="shared" si="7"/>
        <v>12</v>
      </c>
      <c r="L191" s="158">
        <f>'бланки '!D195</f>
        <v>190</v>
      </c>
      <c r="M191" s="159" t="str">
        <f>'бланки '!A195</f>
        <v>Молчановский район</v>
      </c>
    </row>
    <row r="192" spans="1:13">
      <c r="A192" s="154">
        <f>анкеты!A192</f>
        <v>191</v>
      </c>
      <c r="B192" s="154" t="str">
        <f>'бланки '!C196</f>
        <v>Муниципальное автономное общеобразовательное учреждение "Сулзатская средняя общеобразовательная школа"</v>
      </c>
      <c r="C192" s="154">
        <f>'Рейтинговая таблица организаций'!T194</f>
        <v>100</v>
      </c>
      <c r="D192" s="154">
        <f>'Рейтинговая таблица организаций'!AC194</f>
        <v>100</v>
      </c>
      <c r="E192" s="154">
        <f>'Рейтинговая таблица организаций'!AK194</f>
        <v>76</v>
      </c>
      <c r="F192" s="154">
        <f>'Рейтинговая таблица организаций'!AU194</f>
        <v>100</v>
      </c>
      <c r="G192" s="154">
        <f>'Рейтинговая таблица организаций'!BE194</f>
        <v>100</v>
      </c>
      <c r="H192" s="155">
        <f>'Рейтинговая таблица организаций'!BF194</f>
        <v>95.2</v>
      </c>
      <c r="I192" s="154" t="str">
        <f t="shared" si="8"/>
        <v>97-107</v>
      </c>
      <c r="J192" s="156">
        <f t="shared" si="6"/>
        <v>97</v>
      </c>
      <c r="K192" s="157">
        <f t="shared" si="7"/>
        <v>11</v>
      </c>
      <c r="L192" s="158">
        <f>'бланки '!D196</f>
        <v>191</v>
      </c>
      <c r="M192" s="159" t="str">
        <f>'бланки '!A196</f>
        <v>Молчановский район</v>
      </c>
    </row>
    <row r="193" spans="1:13">
      <c r="A193" s="154">
        <f>анкеты!A193</f>
        <v>192</v>
      </c>
      <c r="B193" s="154" t="str">
        <f>'бланки '!C197</f>
        <v>Муниципальное бюджетное общеобразовательное учреждение "Наргинская средняя общеобразовательная школа"</v>
      </c>
      <c r="C193" s="154">
        <f>'Рейтинговая таблица организаций'!T195</f>
        <v>100</v>
      </c>
      <c r="D193" s="154">
        <f>'Рейтинговая таблица организаций'!AC195</f>
        <v>100</v>
      </c>
      <c r="E193" s="154">
        <f>'Рейтинговая таблица организаций'!AK195</f>
        <v>66</v>
      </c>
      <c r="F193" s="154">
        <f>'Рейтинговая таблица организаций'!AU195</f>
        <v>100</v>
      </c>
      <c r="G193" s="154">
        <f>'Рейтинговая таблица организаций'!BE195</f>
        <v>100</v>
      </c>
      <c r="H193" s="155">
        <f>'Рейтинговая таблица организаций'!BF195</f>
        <v>93.2</v>
      </c>
      <c r="I193" s="154" t="str">
        <f t="shared" si="8"/>
        <v>174-198</v>
      </c>
      <c r="J193" s="156">
        <f t="shared" si="6"/>
        <v>174</v>
      </c>
      <c r="K193" s="157">
        <f t="shared" si="7"/>
        <v>25</v>
      </c>
      <c r="L193" s="158">
        <f>'бланки '!D197</f>
        <v>192</v>
      </c>
      <c r="M193" s="159" t="str">
        <f>'бланки '!A197</f>
        <v>Молчановский район</v>
      </c>
    </row>
    <row r="194" spans="1:13">
      <c r="A194" s="130">
        <f>анкеты!A194</f>
        <v>193</v>
      </c>
      <c r="B194" s="130" t="str">
        <f>'бланки '!C198</f>
        <v>Муниципальное казённое общеобразовательное учреждение "Новосельцевская средняя школа"</v>
      </c>
      <c r="C194" s="130">
        <f>'Рейтинговая таблица организаций'!T196</f>
        <v>100</v>
      </c>
      <c r="D194" s="130">
        <f>'Рейтинговая таблица организаций'!AC196</f>
        <v>100</v>
      </c>
      <c r="E194" s="130">
        <f>'Рейтинговая таблица организаций'!AK196</f>
        <v>54</v>
      </c>
      <c r="F194" s="130">
        <f>'Рейтинговая таблица организаций'!AU196</f>
        <v>100</v>
      </c>
      <c r="G194" s="130">
        <f>'Рейтинговая таблица организаций'!BE196</f>
        <v>100</v>
      </c>
      <c r="H194" s="131">
        <f>'Рейтинговая таблица организаций'!BF196</f>
        <v>90.8</v>
      </c>
      <c r="I194" s="130" t="str">
        <f t="shared" si="8"/>
        <v>246-265</v>
      </c>
      <c r="J194" s="132">
        <f t="shared" ref="J194:J257" si="9">RANK(H194,H$2:H$275)</f>
        <v>246</v>
      </c>
      <c r="K194" s="133">
        <f t="shared" ref="K194:K257" si="10">COUNTIF(J$2:J$275,J194)</f>
        <v>20</v>
      </c>
      <c r="L194" s="134">
        <f>'бланки '!D198</f>
        <v>193</v>
      </c>
      <c r="M194" s="135" t="str">
        <f>'бланки '!A198</f>
        <v>Парабельский район</v>
      </c>
    </row>
    <row r="195" spans="1:13">
      <c r="A195" s="130">
        <f>анкеты!A195</f>
        <v>194</v>
      </c>
      <c r="B195" s="130" t="str">
        <f>'бланки '!C199</f>
        <v>Муниципальное бюджетное общеобразовательное учреждение "Шпалозаводская средняя школа"</v>
      </c>
      <c r="C195" s="130">
        <f>'Рейтинговая таблица организаций'!T197</f>
        <v>100</v>
      </c>
      <c r="D195" s="130">
        <f>'Рейтинговая таблица организаций'!AC197</f>
        <v>100</v>
      </c>
      <c r="E195" s="130">
        <f>'Рейтинговая таблица организаций'!AK197</f>
        <v>66</v>
      </c>
      <c r="F195" s="130">
        <f>'Рейтинговая таблица организаций'!AU197</f>
        <v>100</v>
      </c>
      <c r="G195" s="130">
        <f>'Рейтинговая таблица организаций'!BE197</f>
        <v>100</v>
      </c>
      <c r="H195" s="131">
        <f>'Рейтинговая таблица организаций'!BF197</f>
        <v>93.2</v>
      </c>
      <c r="I195" s="130" t="str">
        <f t="shared" ref="I195:I258" si="11">IF(K195=1,TEXT(J195,0),CONCATENATE(J195,"-",J195+K195-1))</f>
        <v>174-198</v>
      </c>
      <c r="J195" s="132">
        <f t="shared" si="9"/>
        <v>174</v>
      </c>
      <c r="K195" s="133">
        <f t="shared" si="10"/>
        <v>25</v>
      </c>
      <c r="L195" s="134">
        <f>'бланки '!D199</f>
        <v>194</v>
      </c>
      <c r="M195" s="135" t="str">
        <f>'бланки '!A199</f>
        <v>Парабельский район</v>
      </c>
    </row>
    <row r="196" spans="1:13">
      <c r="A196" s="130">
        <f>анкеты!A196</f>
        <v>195</v>
      </c>
      <c r="B196" s="130" t="str">
        <f>'бланки '!C200</f>
        <v>Муниципальное бюджетное общеобразовательное учреждение "Парабельская средняя школа имени Николая Андреевича Образцова"</v>
      </c>
      <c r="C196" s="130">
        <f>'Рейтинговая таблица организаций'!T198</f>
        <v>100</v>
      </c>
      <c r="D196" s="130">
        <f>'Рейтинговая таблица организаций'!AC198</f>
        <v>100</v>
      </c>
      <c r="E196" s="130">
        <f>'Рейтинговая таблица организаций'!AK198</f>
        <v>72</v>
      </c>
      <c r="F196" s="130">
        <f>'Рейтинговая таблица организаций'!AU198</f>
        <v>100</v>
      </c>
      <c r="G196" s="130">
        <f>'Рейтинговая таблица организаций'!BE198</f>
        <v>100</v>
      </c>
      <c r="H196" s="131">
        <f>'Рейтинговая таблица организаций'!BF198</f>
        <v>94.4</v>
      </c>
      <c r="I196" s="130" t="str">
        <f t="shared" si="11"/>
        <v>123-128</v>
      </c>
      <c r="J196" s="132">
        <f t="shared" si="9"/>
        <v>123</v>
      </c>
      <c r="K196" s="133">
        <f t="shared" si="10"/>
        <v>6</v>
      </c>
      <c r="L196" s="134">
        <f>'бланки '!D200</f>
        <v>195</v>
      </c>
      <c r="M196" s="135" t="str">
        <f>'бланки '!A200</f>
        <v>Парабельский район</v>
      </c>
    </row>
    <row r="197" spans="1:13">
      <c r="A197" s="130">
        <f>анкеты!A197</f>
        <v>196</v>
      </c>
      <c r="B197" s="130" t="str">
        <f>'бланки '!C201</f>
        <v>Муниципальное бюджетное общеобразовательное учреждение "Парабельская гимназия"</v>
      </c>
      <c r="C197" s="130">
        <f>'Рейтинговая таблица организаций'!T199</f>
        <v>100</v>
      </c>
      <c r="D197" s="130">
        <f>'Рейтинговая таблица организаций'!AC199</f>
        <v>100</v>
      </c>
      <c r="E197" s="130">
        <f>'Рейтинговая таблица организаций'!AK199</f>
        <v>66</v>
      </c>
      <c r="F197" s="130">
        <f>'Рейтинговая таблица организаций'!AU199</f>
        <v>100</v>
      </c>
      <c r="G197" s="130">
        <f>'Рейтинговая таблица организаций'!BE199</f>
        <v>100</v>
      </c>
      <c r="H197" s="131">
        <f>'Рейтинговая таблица организаций'!BF199</f>
        <v>93.2</v>
      </c>
      <c r="I197" s="130" t="str">
        <f t="shared" si="11"/>
        <v>174-198</v>
      </c>
      <c r="J197" s="132">
        <f t="shared" si="9"/>
        <v>174</v>
      </c>
      <c r="K197" s="133">
        <f t="shared" si="10"/>
        <v>25</v>
      </c>
      <c r="L197" s="134">
        <f>'бланки '!D201</f>
        <v>196</v>
      </c>
      <c r="M197" s="135" t="str">
        <f>'бланки '!A201</f>
        <v>Парабельский район</v>
      </c>
    </row>
    <row r="198" spans="1:13">
      <c r="A198" s="130">
        <f>анкеты!A198</f>
        <v>197</v>
      </c>
      <c r="B198" s="130" t="str">
        <f>'бланки '!C202</f>
        <v>Муниципальное казённое общеобразовательное учреждение "Заводская средняя школа"</v>
      </c>
      <c r="C198" s="130">
        <f>'Рейтинговая таблица организаций'!T200</f>
        <v>100</v>
      </c>
      <c r="D198" s="130">
        <f>'Рейтинговая таблица организаций'!AC200</f>
        <v>100</v>
      </c>
      <c r="E198" s="130">
        <f>'Рейтинговая таблица организаций'!AK200</f>
        <v>62</v>
      </c>
      <c r="F198" s="130">
        <f>'Рейтинговая таблица организаций'!AU200</f>
        <v>100</v>
      </c>
      <c r="G198" s="130">
        <f>'Рейтинговая таблица организаций'!BE200</f>
        <v>100</v>
      </c>
      <c r="H198" s="131">
        <f>'Рейтинговая таблица организаций'!BF200</f>
        <v>92.4</v>
      </c>
      <c r="I198" s="130" t="str">
        <f t="shared" si="11"/>
        <v>201-221</v>
      </c>
      <c r="J198" s="132">
        <f t="shared" si="9"/>
        <v>201</v>
      </c>
      <c r="K198" s="133">
        <f t="shared" si="10"/>
        <v>21</v>
      </c>
      <c r="L198" s="134">
        <f>'бланки '!D202</f>
        <v>197</v>
      </c>
      <c r="M198" s="135" t="str">
        <f>'бланки '!A202</f>
        <v>Парабельский район</v>
      </c>
    </row>
    <row r="199" spans="1:13">
      <c r="A199" s="130">
        <f>анкеты!A199</f>
        <v>198</v>
      </c>
      <c r="B199" s="130" t="str">
        <f>'бланки '!C203</f>
        <v>Муниципальное бюджетное общеобразовательное учреждение "Нарымская средняя школа"</v>
      </c>
      <c r="C199" s="130">
        <f>'Рейтинговая таблица организаций'!T201</f>
        <v>100</v>
      </c>
      <c r="D199" s="130">
        <f>'Рейтинговая таблица организаций'!AC201</f>
        <v>100</v>
      </c>
      <c r="E199" s="130">
        <f>'Рейтинговая таблица организаций'!AK201</f>
        <v>60</v>
      </c>
      <c r="F199" s="130">
        <f>'Рейтинговая таблица организаций'!AU201</f>
        <v>100</v>
      </c>
      <c r="G199" s="130">
        <f>'Рейтинговая таблица организаций'!BE201</f>
        <v>100</v>
      </c>
      <c r="H199" s="131">
        <f>'Рейтинговая таблица организаций'!BF201</f>
        <v>92</v>
      </c>
      <c r="I199" s="130" t="str">
        <f t="shared" si="11"/>
        <v>222-245</v>
      </c>
      <c r="J199" s="132">
        <f t="shared" si="9"/>
        <v>222</v>
      </c>
      <c r="K199" s="133">
        <f t="shared" si="10"/>
        <v>24</v>
      </c>
      <c r="L199" s="134">
        <f>'бланки '!D203</f>
        <v>198</v>
      </c>
      <c r="M199" s="135" t="str">
        <f>'бланки '!A203</f>
        <v>Парабельский район</v>
      </c>
    </row>
    <row r="200" spans="1:13">
      <c r="A200" s="130">
        <f>анкеты!A200</f>
        <v>199</v>
      </c>
      <c r="B200" s="130" t="str">
        <f>'бланки '!C204</f>
        <v>Муниципальное казённое общеобразовательное учреждение "Нельмачевская основная школа"</v>
      </c>
      <c r="C200" s="130">
        <f>'Рейтинговая таблица организаций'!T202</f>
        <v>100</v>
      </c>
      <c r="D200" s="130">
        <f>'Рейтинговая таблица организаций'!AC202</f>
        <v>100</v>
      </c>
      <c r="E200" s="130">
        <f>'Рейтинговая таблица организаций'!AK202</f>
        <v>66</v>
      </c>
      <c r="F200" s="130">
        <f>'Рейтинговая таблица организаций'!AU202</f>
        <v>100</v>
      </c>
      <c r="G200" s="130">
        <f>'Рейтинговая таблица организаций'!BE202</f>
        <v>100</v>
      </c>
      <c r="H200" s="131">
        <f>'Рейтинговая таблица организаций'!BF202</f>
        <v>93.2</v>
      </c>
      <c r="I200" s="130" t="str">
        <f t="shared" si="11"/>
        <v>174-198</v>
      </c>
      <c r="J200" s="132">
        <f t="shared" si="9"/>
        <v>174</v>
      </c>
      <c r="K200" s="133">
        <f t="shared" si="10"/>
        <v>25</v>
      </c>
      <c r="L200" s="134">
        <f>'бланки '!D204</f>
        <v>199</v>
      </c>
      <c r="M200" s="135" t="str">
        <f>'бланки '!A204</f>
        <v>Парабельский район</v>
      </c>
    </row>
    <row r="201" spans="1:13">
      <c r="A201" s="130">
        <f>анкеты!A201</f>
        <v>200</v>
      </c>
      <c r="B201" s="130" t="str">
        <f>'бланки '!C205</f>
        <v>Муниципальное бюджетное общеобразовательное учреждение "Старицинская средняя школа"</v>
      </c>
      <c r="C201" s="130">
        <f>'Рейтинговая таблица организаций'!T203</f>
        <v>100</v>
      </c>
      <c r="D201" s="130">
        <f>'Рейтинговая таблица организаций'!AC203</f>
        <v>100</v>
      </c>
      <c r="E201" s="130">
        <f>'Рейтинговая таблица организаций'!AK203</f>
        <v>60</v>
      </c>
      <c r="F201" s="130">
        <f>'Рейтинговая таблица организаций'!AU203</f>
        <v>100</v>
      </c>
      <c r="G201" s="130">
        <f>'Рейтинговая таблица организаций'!BE203</f>
        <v>100</v>
      </c>
      <c r="H201" s="131">
        <f>'Рейтинговая таблица организаций'!BF203</f>
        <v>92</v>
      </c>
      <c r="I201" s="130" t="str">
        <f t="shared" si="11"/>
        <v>222-245</v>
      </c>
      <c r="J201" s="132">
        <f t="shared" si="9"/>
        <v>222</v>
      </c>
      <c r="K201" s="133">
        <f t="shared" si="10"/>
        <v>24</v>
      </c>
      <c r="L201" s="134">
        <f>'бланки '!D205</f>
        <v>200</v>
      </c>
      <c r="M201" s="135" t="str">
        <f>'бланки '!A205</f>
        <v>Парабельский район</v>
      </c>
    </row>
    <row r="202" spans="1:13">
      <c r="A202" s="100">
        <f>анкеты!A202</f>
        <v>201</v>
      </c>
      <c r="B202" s="100" t="str">
        <f>'бланки '!C206</f>
        <v>Муниципальное автономное общеобразовательное учреждение Сергеевская средняя общеобразовательная школа Первомайского района</v>
      </c>
      <c r="C202" s="100">
        <f>'Рейтинговая таблица организаций'!T204</f>
        <v>100</v>
      </c>
      <c r="D202" s="100">
        <f>'Рейтинговая таблица организаций'!AC204</f>
        <v>100</v>
      </c>
      <c r="E202" s="100">
        <f>'Рейтинговая таблица организаций'!AK204</f>
        <v>66</v>
      </c>
      <c r="F202" s="100">
        <f>'Рейтинговая таблица организаций'!AU204</f>
        <v>100</v>
      </c>
      <c r="G202" s="100">
        <f>'Рейтинговая таблица организаций'!BE204</f>
        <v>100</v>
      </c>
      <c r="H202" s="101">
        <f>'Рейтинговая таблица организаций'!BF204</f>
        <v>93.2</v>
      </c>
      <c r="I202" s="100" t="str">
        <f t="shared" si="11"/>
        <v>174-198</v>
      </c>
      <c r="J202" s="102">
        <f t="shared" si="9"/>
        <v>174</v>
      </c>
      <c r="K202" s="103">
        <f t="shared" si="10"/>
        <v>25</v>
      </c>
      <c r="L202" s="104">
        <f>'бланки '!D206</f>
        <v>201</v>
      </c>
      <c r="M202" s="105" t="str">
        <f>'бланки '!A206</f>
        <v>Первомайский район</v>
      </c>
    </row>
    <row r="203" spans="1:13">
      <c r="A203" s="100">
        <f>анкеты!A203</f>
        <v>202</v>
      </c>
      <c r="B203" s="100" t="str">
        <f>'бланки '!C207</f>
        <v>Муниципальное бюджетное общеобразовательное учреждение Куяновская средняя общеобразовательная школа Первомайского района</v>
      </c>
      <c r="C203" s="100">
        <f>'Рейтинговая таблица организаций'!T205</f>
        <v>100</v>
      </c>
      <c r="D203" s="100">
        <f>'Рейтинговая таблица организаций'!AC205</f>
        <v>100</v>
      </c>
      <c r="E203" s="100">
        <f>'Рейтинговая таблица организаций'!AK205</f>
        <v>80</v>
      </c>
      <c r="F203" s="100">
        <f>'Рейтинговая таблица организаций'!AU205</f>
        <v>100</v>
      </c>
      <c r="G203" s="100">
        <f>'Рейтинговая таблица организаций'!BE205</f>
        <v>100</v>
      </c>
      <c r="H203" s="101">
        <f>'Рейтинговая таблица организаций'!BF205</f>
        <v>96</v>
      </c>
      <c r="I203" s="100" t="str">
        <f t="shared" si="11"/>
        <v>67-84</v>
      </c>
      <c r="J203" s="102">
        <f t="shared" si="9"/>
        <v>67</v>
      </c>
      <c r="K203" s="103">
        <f t="shared" si="10"/>
        <v>18</v>
      </c>
      <c r="L203" s="104">
        <f>'бланки '!D207</f>
        <v>202</v>
      </c>
      <c r="M203" s="105" t="str">
        <f>'бланки '!A207</f>
        <v>Первомайский район</v>
      </c>
    </row>
    <row r="204" spans="1:13">
      <c r="A204" s="100">
        <f>анкеты!A204</f>
        <v>203</v>
      </c>
      <c r="B204" s="100" t="str">
        <f>'бланки '!C208</f>
        <v>Муниципальное автономное общеобразовательное учреждение Туендатская основная общеобразовательная школа Первомайского района</v>
      </c>
      <c r="C204" s="100">
        <f>'Рейтинговая таблица организаций'!T206</f>
        <v>100</v>
      </c>
      <c r="D204" s="100">
        <f>'Рейтинговая таблица организаций'!AC206</f>
        <v>100</v>
      </c>
      <c r="E204" s="100">
        <f>'Рейтинговая таблица организаций'!AK206</f>
        <v>60</v>
      </c>
      <c r="F204" s="100">
        <f>'Рейтинговая таблица организаций'!AU206</f>
        <v>100</v>
      </c>
      <c r="G204" s="100">
        <f>'Рейтинговая таблица организаций'!BE206</f>
        <v>100</v>
      </c>
      <c r="H204" s="101">
        <f>'Рейтинговая таблица организаций'!BF206</f>
        <v>92</v>
      </c>
      <c r="I204" s="100" t="str">
        <f t="shared" si="11"/>
        <v>222-245</v>
      </c>
      <c r="J204" s="102">
        <f t="shared" si="9"/>
        <v>222</v>
      </c>
      <c r="K204" s="103">
        <f t="shared" si="10"/>
        <v>24</v>
      </c>
      <c r="L204" s="104">
        <f>'бланки '!D208</f>
        <v>203</v>
      </c>
      <c r="M204" s="105" t="str">
        <f>'бланки '!A208</f>
        <v>Первомайский район</v>
      </c>
    </row>
    <row r="205" spans="1:13">
      <c r="A205" s="100">
        <f>анкеты!A205</f>
        <v>204</v>
      </c>
      <c r="B205" s="100" t="str">
        <f>'бланки '!C209</f>
        <v>Муниципальное автономное общеобразовательное учреждение Улу-Юльская средняя общеобразовательная школа Первомайского район</v>
      </c>
      <c r="C205" s="100">
        <f>'Рейтинговая таблица организаций'!T207</f>
        <v>100</v>
      </c>
      <c r="D205" s="100">
        <f>'Рейтинговая таблица организаций'!AC207</f>
        <v>100</v>
      </c>
      <c r="E205" s="100">
        <f>'Рейтинговая таблица организаций'!AK207</f>
        <v>60</v>
      </c>
      <c r="F205" s="100">
        <f>'Рейтинговая таблица организаций'!AU207</f>
        <v>100</v>
      </c>
      <c r="G205" s="100">
        <f>'Рейтинговая таблица организаций'!BE207</f>
        <v>100</v>
      </c>
      <c r="H205" s="101">
        <f>'Рейтинговая таблица организаций'!BF207</f>
        <v>92</v>
      </c>
      <c r="I205" s="100" t="str">
        <f t="shared" si="11"/>
        <v>222-245</v>
      </c>
      <c r="J205" s="102">
        <f t="shared" si="9"/>
        <v>222</v>
      </c>
      <c r="K205" s="103">
        <f t="shared" si="10"/>
        <v>24</v>
      </c>
      <c r="L205" s="104">
        <f>'бланки '!D209</f>
        <v>204</v>
      </c>
      <c r="M205" s="105" t="str">
        <f>'бланки '!A209</f>
        <v>Первомайский район</v>
      </c>
    </row>
    <row r="206" spans="1:13">
      <c r="A206" s="100">
        <f>анкеты!A206</f>
        <v>205</v>
      </c>
      <c r="B206" s="100" t="str">
        <f>'бланки '!C210</f>
        <v>Муниципальное бюджетное общеобразовательное учреждение Первомайская средняя общеобразовательная школа Первомайского района</v>
      </c>
      <c r="C206" s="100">
        <f>'Рейтинговая таблица организаций'!T208</f>
        <v>100</v>
      </c>
      <c r="D206" s="100">
        <f>'Рейтинговая таблица организаций'!AC208</f>
        <v>100</v>
      </c>
      <c r="E206" s="100">
        <f>'Рейтинговая таблица организаций'!AK208</f>
        <v>80</v>
      </c>
      <c r="F206" s="100">
        <f>'Рейтинговая таблица организаций'!AU208</f>
        <v>100</v>
      </c>
      <c r="G206" s="100">
        <f>'Рейтинговая таблица организаций'!BE208</f>
        <v>100</v>
      </c>
      <c r="H206" s="101">
        <f>'Рейтинговая таблица организаций'!BF208</f>
        <v>96</v>
      </c>
      <c r="I206" s="100" t="str">
        <f t="shared" si="11"/>
        <v>67-84</v>
      </c>
      <c r="J206" s="102">
        <f t="shared" si="9"/>
        <v>67</v>
      </c>
      <c r="K206" s="103">
        <f t="shared" si="10"/>
        <v>18</v>
      </c>
      <c r="L206" s="104">
        <f>'бланки '!D210</f>
        <v>205</v>
      </c>
      <c r="M206" s="105" t="str">
        <f>'бланки '!A210</f>
        <v>Первомайский район</v>
      </c>
    </row>
    <row r="207" spans="1:13">
      <c r="A207" s="100">
        <f>анкеты!A207</f>
        <v>206</v>
      </c>
      <c r="B207" s="100" t="str">
        <f>'бланки '!C211</f>
        <v>Муниципальное бюджетное общеобразовательное учреждение Берёзовская средняя общеобразовательная школа Первомайского района</v>
      </c>
      <c r="C207" s="100">
        <f>'Рейтинговая таблица организаций'!T209</f>
        <v>100</v>
      </c>
      <c r="D207" s="100">
        <f>'Рейтинговая таблица организаций'!AC209</f>
        <v>100</v>
      </c>
      <c r="E207" s="100">
        <f>'Рейтинговая таблица организаций'!AK209</f>
        <v>60</v>
      </c>
      <c r="F207" s="100">
        <f>'Рейтинговая таблица организаций'!AU209</f>
        <v>100</v>
      </c>
      <c r="G207" s="100">
        <f>'Рейтинговая таблица организаций'!BE209</f>
        <v>100</v>
      </c>
      <c r="H207" s="101">
        <f>'Рейтинговая таблица организаций'!BF209</f>
        <v>92</v>
      </c>
      <c r="I207" s="100" t="str">
        <f t="shared" si="11"/>
        <v>222-245</v>
      </c>
      <c r="J207" s="102">
        <f t="shared" si="9"/>
        <v>222</v>
      </c>
      <c r="K207" s="103">
        <f t="shared" si="10"/>
        <v>24</v>
      </c>
      <c r="L207" s="104">
        <f>'бланки '!D211</f>
        <v>206</v>
      </c>
      <c r="M207" s="105" t="str">
        <f>'бланки '!A211</f>
        <v>Первомайский район</v>
      </c>
    </row>
    <row r="208" spans="1:13">
      <c r="A208" s="100">
        <f>анкеты!A208</f>
        <v>207</v>
      </c>
      <c r="B208" s="100" t="str">
        <f>'бланки '!C212</f>
        <v>Муниципальное бюджетное общеобразовательное учреждение основная общеобразовательная школа п. Новый Первомайского района</v>
      </c>
      <c r="C208" s="100">
        <f>'Рейтинговая таблица организаций'!T210</f>
        <v>100</v>
      </c>
      <c r="D208" s="100">
        <f>'Рейтинговая таблица организаций'!AC210</f>
        <v>100</v>
      </c>
      <c r="E208" s="100">
        <f>'Рейтинговая таблица организаций'!AK210</f>
        <v>60</v>
      </c>
      <c r="F208" s="100">
        <f>'Рейтинговая таблица организаций'!AU210</f>
        <v>100</v>
      </c>
      <c r="G208" s="100">
        <f>'Рейтинговая таблица организаций'!BE210</f>
        <v>100</v>
      </c>
      <c r="H208" s="101">
        <f>'Рейтинговая таблица организаций'!BF210</f>
        <v>92</v>
      </c>
      <c r="I208" s="100" t="str">
        <f t="shared" si="11"/>
        <v>222-245</v>
      </c>
      <c r="J208" s="102">
        <f t="shared" si="9"/>
        <v>222</v>
      </c>
      <c r="K208" s="103">
        <f t="shared" si="10"/>
        <v>24</v>
      </c>
      <c r="L208" s="104">
        <f>'бланки '!D212</f>
        <v>207</v>
      </c>
      <c r="M208" s="105" t="str">
        <f>'бланки '!A212</f>
        <v>Первомайский район</v>
      </c>
    </row>
    <row r="209" spans="1:13">
      <c r="A209" s="100">
        <f>анкеты!A209</f>
        <v>208</v>
      </c>
      <c r="B209" s="100" t="str">
        <f>'бланки '!C213</f>
        <v>Муниципальное бюджетное общеобразовательное учреждение Ежинская основная общеобразовательная школа Первомайского района</v>
      </c>
      <c r="C209" s="100">
        <f>'Рейтинговая таблица организаций'!T211</f>
        <v>100</v>
      </c>
      <c r="D209" s="100">
        <f>'Рейтинговая таблица организаций'!AC211</f>
        <v>100</v>
      </c>
      <c r="E209" s="100">
        <f>'Рейтинговая таблица организаций'!AK211</f>
        <v>54</v>
      </c>
      <c r="F209" s="100">
        <f>'Рейтинговая таблица организаций'!AU211</f>
        <v>100</v>
      </c>
      <c r="G209" s="100">
        <f>'Рейтинговая таблица организаций'!BE211</f>
        <v>100</v>
      </c>
      <c r="H209" s="101">
        <f>'Рейтинговая таблица организаций'!BF211</f>
        <v>90.8</v>
      </c>
      <c r="I209" s="100" t="str">
        <f t="shared" si="11"/>
        <v>246-265</v>
      </c>
      <c r="J209" s="102">
        <f t="shared" si="9"/>
        <v>246</v>
      </c>
      <c r="K209" s="103">
        <f t="shared" si="10"/>
        <v>20</v>
      </c>
      <c r="L209" s="104">
        <f>'бланки '!D213</f>
        <v>208</v>
      </c>
      <c r="M209" s="105" t="str">
        <f>'бланки '!A213</f>
        <v>Первомайский район</v>
      </c>
    </row>
    <row r="210" spans="1:13">
      <c r="A210" s="100">
        <f>анкеты!A210</f>
        <v>209</v>
      </c>
      <c r="B210" s="100" t="str">
        <f>'бланки '!C214</f>
        <v>Муниципальное автономное общеобразовательное учреждение Аргат-Юльская средняя общеобразовательная школа Первомайского района</v>
      </c>
      <c r="C210" s="100">
        <f>'Рейтинговая таблица организаций'!T212</f>
        <v>100</v>
      </c>
      <c r="D210" s="100">
        <f>'Рейтинговая таблица организаций'!AC212</f>
        <v>100</v>
      </c>
      <c r="E210" s="100">
        <f>'Рейтинговая таблица организаций'!AK212</f>
        <v>60</v>
      </c>
      <c r="F210" s="100">
        <f>'Рейтинговая таблица организаций'!AU212</f>
        <v>100</v>
      </c>
      <c r="G210" s="100">
        <f>'Рейтинговая таблица организаций'!BE212</f>
        <v>100</v>
      </c>
      <c r="H210" s="101">
        <f>'Рейтинговая таблица организаций'!BF212</f>
        <v>92</v>
      </c>
      <c r="I210" s="100" t="str">
        <f t="shared" si="11"/>
        <v>222-245</v>
      </c>
      <c r="J210" s="102">
        <f t="shared" si="9"/>
        <v>222</v>
      </c>
      <c r="K210" s="103">
        <f t="shared" si="10"/>
        <v>24</v>
      </c>
      <c r="L210" s="104">
        <f>'бланки '!D214</f>
        <v>209</v>
      </c>
      <c r="M210" s="105" t="str">
        <f>'бланки '!A214</f>
        <v>Первомайский район</v>
      </c>
    </row>
    <row r="211" spans="1:13">
      <c r="A211" s="100">
        <f>анкеты!A211</f>
        <v>210</v>
      </c>
      <c r="B211" s="100" t="str">
        <f>'бланки '!C215</f>
        <v>Муниципальное бюджетное общеобразовательное учреждение Торбеевская основная общеобразовательная школа Первомайского района</v>
      </c>
      <c r="C211" s="100">
        <f>'Рейтинговая таблица организаций'!T213</f>
        <v>100</v>
      </c>
      <c r="D211" s="100">
        <f>'Рейтинговая таблица организаций'!AC213</f>
        <v>100</v>
      </c>
      <c r="E211" s="100">
        <f>'Рейтинговая таблица организаций'!AK213</f>
        <v>66</v>
      </c>
      <c r="F211" s="100">
        <f>'Рейтинговая таблица организаций'!AU213</f>
        <v>100</v>
      </c>
      <c r="G211" s="100">
        <f>'Рейтинговая таблица организаций'!BE213</f>
        <v>100</v>
      </c>
      <c r="H211" s="101">
        <f>'Рейтинговая таблица организаций'!BF213</f>
        <v>93.2</v>
      </c>
      <c r="I211" s="100" t="str">
        <f t="shared" si="11"/>
        <v>174-198</v>
      </c>
      <c r="J211" s="102">
        <f t="shared" si="9"/>
        <v>174</v>
      </c>
      <c r="K211" s="103">
        <f t="shared" si="10"/>
        <v>25</v>
      </c>
      <c r="L211" s="104">
        <f>'бланки '!D215</f>
        <v>210</v>
      </c>
      <c r="M211" s="105" t="str">
        <f>'бланки '!A215</f>
        <v>Первомайский район</v>
      </c>
    </row>
    <row r="212" spans="1:13">
      <c r="A212" s="100">
        <f>анкеты!A212</f>
        <v>211</v>
      </c>
      <c r="B212" s="100" t="str">
        <f>'бланки '!C216</f>
        <v>Муниципальное бюджетное общеобразовательное учреждение Беляйская основная общеобразовательная школа Первомайского района</v>
      </c>
      <c r="C212" s="100">
        <f>'Рейтинговая таблица организаций'!T214</f>
        <v>100</v>
      </c>
      <c r="D212" s="100">
        <f>'Рейтинговая таблица организаций'!AC214</f>
        <v>100</v>
      </c>
      <c r="E212" s="100">
        <f>'Рейтинговая таблица организаций'!AK214</f>
        <v>60</v>
      </c>
      <c r="F212" s="100">
        <f>'Рейтинговая таблица организаций'!AU214</f>
        <v>100</v>
      </c>
      <c r="G212" s="100">
        <f>'Рейтинговая таблица организаций'!BE214</f>
        <v>100</v>
      </c>
      <c r="H212" s="101">
        <f>'Рейтинговая таблица организаций'!BF214</f>
        <v>92</v>
      </c>
      <c r="I212" s="100" t="str">
        <f t="shared" si="11"/>
        <v>222-245</v>
      </c>
      <c r="J212" s="102">
        <f t="shared" si="9"/>
        <v>222</v>
      </c>
      <c r="K212" s="103">
        <f t="shared" si="10"/>
        <v>24</v>
      </c>
      <c r="L212" s="104">
        <f>'бланки '!D216</f>
        <v>211</v>
      </c>
      <c r="M212" s="105" t="str">
        <f>'бланки '!A216</f>
        <v>Первомайский район</v>
      </c>
    </row>
    <row r="213" spans="1:13">
      <c r="A213" s="100">
        <f>анкеты!A213</f>
        <v>212</v>
      </c>
      <c r="B213" s="100" t="str">
        <f>'бланки '!C217</f>
        <v>Муниципальное бюджетное общеобразовательное учреждение Ореховская средняя общеобразовательная школа Первомайского района</v>
      </c>
      <c r="C213" s="100">
        <f>'Рейтинговая таблица организаций'!T215</f>
        <v>100</v>
      </c>
      <c r="D213" s="100">
        <f>'Рейтинговая таблица организаций'!AC215</f>
        <v>100</v>
      </c>
      <c r="E213" s="100">
        <f>'Рейтинговая таблица организаций'!AK215</f>
        <v>80</v>
      </c>
      <c r="F213" s="100">
        <f>'Рейтинговая таблица организаций'!AU215</f>
        <v>100</v>
      </c>
      <c r="G213" s="100">
        <f>'Рейтинговая таблица организаций'!BE215</f>
        <v>100</v>
      </c>
      <c r="H213" s="101">
        <f>'Рейтинговая таблица организаций'!BF215</f>
        <v>96</v>
      </c>
      <c r="I213" s="100" t="str">
        <f t="shared" si="11"/>
        <v>67-84</v>
      </c>
      <c r="J213" s="102">
        <f t="shared" si="9"/>
        <v>67</v>
      </c>
      <c r="K213" s="103">
        <f t="shared" si="10"/>
        <v>18</v>
      </c>
      <c r="L213" s="104">
        <f>'бланки '!D217</f>
        <v>212</v>
      </c>
      <c r="M213" s="105" t="str">
        <f>'бланки '!A217</f>
        <v>Первомайский район</v>
      </c>
    </row>
    <row r="214" spans="1:13">
      <c r="A214" s="100">
        <f>анкеты!A214</f>
        <v>213</v>
      </c>
      <c r="B214" s="100" t="str">
        <f>'бланки '!C218</f>
        <v>Муниципальное автономное общеобразовательное учреждение Альмяковская основная общеобразовательная школа Первомайского района</v>
      </c>
      <c r="C214" s="100">
        <f>'Рейтинговая таблица организаций'!T216</f>
        <v>100</v>
      </c>
      <c r="D214" s="100">
        <f>'Рейтинговая таблица организаций'!AC216</f>
        <v>100</v>
      </c>
      <c r="E214" s="100">
        <f>'Рейтинговая таблица организаций'!AK216</f>
        <v>100</v>
      </c>
      <c r="F214" s="100">
        <f>'Рейтинговая таблица организаций'!AU216</f>
        <v>100</v>
      </c>
      <c r="G214" s="100">
        <f>'Рейтинговая таблица организаций'!BE216</f>
        <v>100</v>
      </c>
      <c r="H214" s="101">
        <f>'Рейтинговая таблица организаций'!BF216</f>
        <v>100</v>
      </c>
      <c r="I214" s="100" t="str">
        <f t="shared" si="11"/>
        <v>1-11</v>
      </c>
      <c r="J214" s="102">
        <f t="shared" si="9"/>
        <v>1</v>
      </c>
      <c r="K214" s="103">
        <f t="shared" si="10"/>
        <v>11</v>
      </c>
      <c r="L214" s="104">
        <f>'бланки '!D218</f>
        <v>213</v>
      </c>
      <c r="M214" s="105" t="str">
        <f>'бланки '!A218</f>
        <v>Первомайский район</v>
      </c>
    </row>
    <row r="215" spans="1:13">
      <c r="A215" s="136">
        <f>анкеты!A215</f>
        <v>214</v>
      </c>
      <c r="B215" s="136" t="str">
        <f>'бланки '!C219</f>
        <v>Муниципальное казённое образовательное учреждение "Тегульдетская средняя общеобразовательная школа"</v>
      </c>
      <c r="C215" s="136">
        <f>'Рейтинговая таблица организаций'!T217</f>
        <v>100</v>
      </c>
      <c r="D215" s="136">
        <f>'Рейтинговая таблица организаций'!AC217</f>
        <v>100</v>
      </c>
      <c r="E215" s="136">
        <f>'Рейтинговая таблица организаций'!AK217</f>
        <v>82</v>
      </c>
      <c r="F215" s="136">
        <f>'Рейтинговая таблица организаций'!AU217</f>
        <v>100</v>
      </c>
      <c r="G215" s="136">
        <f>'Рейтинговая таблица организаций'!BE217</f>
        <v>100</v>
      </c>
      <c r="H215" s="137">
        <f>'Рейтинговая таблица организаций'!BF217</f>
        <v>96.4</v>
      </c>
      <c r="I215" s="136" t="str">
        <f t="shared" si="11"/>
        <v>49-66</v>
      </c>
      <c r="J215" s="138">
        <f t="shared" si="9"/>
        <v>49</v>
      </c>
      <c r="K215" s="139">
        <f t="shared" si="10"/>
        <v>18</v>
      </c>
      <c r="L215" s="140">
        <f>'бланки '!D219</f>
        <v>214</v>
      </c>
      <c r="M215" s="141" t="str">
        <f>'бланки '!A219</f>
        <v>Тегульдетский район</v>
      </c>
    </row>
    <row r="216" spans="1:13">
      <c r="A216" s="136">
        <f>анкеты!A216</f>
        <v>215</v>
      </c>
      <c r="B216" s="136" t="str">
        <f>'бланки '!C220</f>
        <v>Муниципальное казённое образовательное учреждение "Четь-Конторская основная общеобразовательная школа"</v>
      </c>
      <c r="C216" s="136">
        <f>'Рейтинговая таблица организаций'!T218</f>
        <v>100</v>
      </c>
      <c r="D216" s="136">
        <f>'Рейтинговая таблица организаций'!AC218</f>
        <v>100</v>
      </c>
      <c r="E216" s="136">
        <f>'Рейтинговая таблица организаций'!AK218</f>
        <v>76</v>
      </c>
      <c r="F216" s="136">
        <f>'Рейтинговая таблица организаций'!AU218</f>
        <v>100</v>
      </c>
      <c r="G216" s="136">
        <f>'Рейтинговая таблица организаций'!BE218</f>
        <v>100</v>
      </c>
      <c r="H216" s="137">
        <f>'Рейтинговая таблица организаций'!BF218</f>
        <v>95.2</v>
      </c>
      <c r="I216" s="136" t="str">
        <f t="shared" si="11"/>
        <v>97-107</v>
      </c>
      <c r="J216" s="138">
        <f t="shared" si="9"/>
        <v>97</v>
      </c>
      <c r="K216" s="139">
        <f t="shared" si="10"/>
        <v>11</v>
      </c>
      <c r="L216" s="140">
        <f>'бланки '!D220</f>
        <v>215</v>
      </c>
      <c r="M216" s="141" t="str">
        <f>'бланки '!A220</f>
        <v>Тегульдетский район</v>
      </c>
    </row>
    <row r="217" spans="1:13">
      <c r="A217" s="136">
        <f>анкеты!A217</f>
        <v>216</v>
      </c>
      <c r="B217" s="136" t="str">
        <f>'бланки '!C221</f>
        <v>Муниципальное казённое образовательное учреждение "Красногорская основная общеобразовательная школа"</v>
      </c>
      <c r="C217" s="136">
        <f>'Рейтинговая таблица организаций'!T219</f>
        <v>100</v>
      </c>
      <c r="D217" s="136">
        <f>'Рейтинговая таблица организаций'!AC219</f>
        <v>100</v>
      </c>
      <c r="E217" s="136">
        <f>'Рейтинговая таблица организаций'!AK219</f>
        <v>62</v>
      </c>
      <c r="F217" s="136">
        <f>'Рейтинговая таблица организаций'!AU219</f>
        <v>100</v>
      </c>
      <c r="G217" s="136">
        <f>'Рейтинговая таблица организаций'!BE219</f>
        <v>100</v>
      </c>
      <c r="H217" s="137">
        <f>'Рейтинговая таблица организаций'!BF219</f>
        <v>92.4</v>
      </c>
      <c r="I217" s="136" t="str">
        <f t="shared" si="11"/>
        <v>201-221</v>
      </c>
      <c r="J217" s="138">
        <f t="shared" si="9"/>
        <v>201</v>
      </c>
      <c r="K217" s="139">
        <f t="shared" si="10"/>
        <v>21</v>
      </c>
      <c r="L217" s="140">
        <f>'бланки '!D221</f>
        <v>216</v>
      </c>
      <c r="M217" s="141" t="str">
        <f>'бланки '!A221</f>
        <v>Тегульдетский район</v>
      </c>
    </row>
    <row r="218" spans="1:13">
      <c r="A218" s="136">
        <f>анкеты!A218</f>
        <v>217</v>
      </c>
      <c r="B218" s="136" t="str">
        <f>'бланки '!C222</f>
        <v>Муниципальное казённое образовательное учреждение "Белоярская средняя общеобразовательная школа"</v>
      </c>
      <c r="C218" s="136">
        <f>'Рейтинговая таблица организаций'!T220</f>
        <v>100</v>
      </c>
      <c r="D218" s="136">
        <f>'Рейтинговая таблица организаций'!AC220</f>
        <v>100</v>
      </c>
      <c r="E218" s="136">
        <f>'Рейтинговая таблица организаций'!AK220</f>
        <v>62</v>
      </c>
      <c r="F218" s="136">
        <f>'Рейтинговая таблица организаций'!AU220</f>
        <v>100</v>
      </c>
      <c r="G218" s="136">
        <f>'Рейтинговая таблица организаций'!BE220</f>
        <v>100</v>
      </c>
      <c r="H218" s="137">
        <f>'Рейтинговая таблица организаций'!BF220</f>
        <v>92.4</v>
      </c>
      <c r="I218" s="136" t="str">
        <f t="shared" si="11"/>
        <v>201-221</v>
      </c>
      <c r="J218" s="138">
        <f t="shared" si="9"/>
        <v>201</v>
      </c>
      <c r="K218" s="139">
        <f t="shared" si="10"/>
        <v>21</v>
      </c>
      <c r="L218" s="140">
        <f>'бланки '!D222</f>
        <v>217</v>
      </c>
      <c r="M218" s="141" t="str">
        <f>'бланки '!A222</f>
        <v>Тегульдетский район</v>
      </c>
    </row>
    <row r="219" spans="1:13">
      <c r="A219" s="136">
        <f>анкеты!A219</f>
        <v>218</v>
      </c>
      <c r="B219" s="136" t="str">
        <f>'бланки '!C223</f>
        <v>Муниципальное казённое образовательное учреждение "Берегаевская средняя общеобразовательная школа"</v>
      </c>
      <c r="C219" s="136">
        <f>'Рейтинговая таблица организаций'!T221</f>
        <v>100</v>
      </c>
      <c r="D219" s="136">
        <f>'Рейтинговая таблица организаций'!AC221</f>
        <v>100</v>
      </c>
      <c r="E219" s="136">
        <f>'Рейтинговая таблица организаций'!AK221</f>
        <v>62</v>
      </c>
      <c r="F219" s="136">
        <f>'Рейтинговая таблица организаций'!AU221</f>
        <v>100</v>
      </c>
      <c r="G219" s="136">
        <f>'Рейтинговая таблица организаций'!BE221</f>
        <v>100</v>
      </c>
      <c r="H219" s="137">
        <f>'Рейтинговая таблица организаций'!BF221</f>
        <v>92.4</v>
      </c>
      <c r="I219" s="136" t="str">
        <f t="shared" si="11"/>
        <v>201-221</v>
      </c>
      <c r="J219" s="138">
        <f t="shared" si="9"/>
        <v>201</v>
      </c>
      <c r="K219" s="139">
        <f t="shared" si="10"/>
        <v>21</v>
      </c>
      <c r="L219" s="140">
        <f>'бланки '!D223</f>
        <v>218</v>
      </c>
      <c r="M219" s="141" t="str">
        <f>'бланки '!A223</f>
        <v>Тегульдетский район</v>
      </c>
    </row>
    <row r="220" spans="1:13">
      <c r="A220" s="136">
        <f>анкеты!A220</f>
        <v>219</v>
      </c>
      <c r="B220" s="136" t="str">
        <f>'бланки '!C224</f>
        <v>Муниципальное казённое образовательное учреждение "Черноярская средняя общеобразовательная школа"</v>
      </c>
      <c r="C220" s="136">
        <f>'Рейтинговая таблица организаций'!T222</f>
        <v>100</v>
      </c>
      <c r="D220" s="136">
        <f>'Рейтинговая таблица организаций'!AC222</f>
        <v>100</v>
      </c>
      <c r="E220" s="136">
        <f>'Рейтинговая таблица организаций'!AK222</f>
        <v>46</v>
      </c>
      <c r="F220" s="136">
        <f>'Рейтинговая таблица организаций'!AU222</f>
        <v>100</v>
      </c>
      <c r="G220" s="136">
        <f>'Рейтинговая таблица организаций'!BE222</f>
        <v>100</v>
      </c>
      <c r="H220" s="137">
        <f>'Рейтинговая таблица организаций'!BF222</f>
        <v>89.2</v>
      </c>
      <c r="I220" s="136" t="str">
        <f t="shared" si="11"/>
        <v>268-274</v>
      </c>
      <c r="J220" s="138">
        <f t="shared" si="9"/>
        <v>268</v>
      </c>
      <c r="K220" s="139">
        <f t="shared" si="10"/>
        <v>7</v>
      </c>
      <c r="L220" s="140">
        <f>'бланки '!D224</f>
        <v>219</v>
      </c>
      <c r="M220" s="141" t="str">
        <f>'бланки '!A224</f>
        <v>Тегульдетский район</v>
      </c>
    </row>
    <row r="221" spans="1:13">
      <c r="A221" s="148">
        <f>анкеты!A221</f>
        <v>220</v>
      </c>
      <c r="B221" s="148" t="str">
        <f>'бланки '!C225</f>
        <v>Муниципальное автономное общеобразовательное учреждение «Итатская средняя общеобразовательная школа» Томского района</v>
      </c>
      <c r="C221" s="148">
        <f>'Рейтинговая таблица организаций'!T223</f>
        <v>100</v>
      </c>
      <c r="D221" s="148">
        <f>'Рейтинговая таблица организаций'!AC223</f>
        <v>100</v>
      </c>
      <c r="E221" s="148">
        <f>'Рейтинговая таблица организаций'!AK223</f>
        <v>68</v>
      </c>
      <c r="F221" s="148">
        <f>'Рейтинговая таблица организаций'!AU223</f>
        <v>100</v>
      </c>
      <c r="G221" s="148">
        <f>'Рейтинговая таблица организаций'!BE223</f>
        <v>100</v>
      </c>
      <c r="H221" s="149">
        <f>'Рейтинговая таблица организаций'!BF223</f>
        <v>93.6</v>
      </c>
      <c r="I221" s="148" t="str">
        <f t="shared" si="11"/>
        <v>147-173</v>
      </c>
      <c r="J221" s="150">
        <f t="shared" si="9"/>
        <v>147</v>
      </c>
      <c r="K221" s="151">
        <f t="shared" si="10"/>
        <v>27</v>
      </c>
      <c r="L221" s="152">
        <f>'бланки '!D225</f>
        <v>220</v>
      </c>
      <c r="M221" s="153" t="str">
        <f>'бланки '!A225</f>
        <v>Томский район</v>
      </c>
    </row>
    <row r="222" spans="1:13">
      <c r="A222" s="148">
        <f>анкеты!A222</f>
        <v>221</v>
      </c>
      <c r="B222" s="148" t="str">
        <f>'бланки '!C226</f>
        <v>Муниципальное автономное общеобразовательное учреждение «Калтайская средняя общеобразовательная школа» Томского района</v>
      </c>
      <c r="C222" s="148">
        <f>'Рейтинговая таблица организаций'!T224</f>
        <v>100</v>
      </c>
      <c r="D222" s="148">
        <f>'Рейтинговая таблица организаций'!AC224</f>
        <v>100</v>
      </c>
      <c r="E222" s="148">
        <f>'Рейтинговая таблица организаций'!AK224</f>
        <v>60</v>
      </c>
      <c r="F222" s="148">
        <f>'Рейтинговая таблица организаций'!AU224</f>
        <v>100</v>
      </c>
      <c r="G222" s="148">
        <f>'Рейтинговая таблица организаций'!BE224</f>
        <v>100</v>
      </c>
      <c r="H222" s="149">
        <f>'Рейтинговая таблица организаций'!BF224</f>
        <v>92</v>
      </c>
      <c r="I222" s="148" t="str">
        <f t="shared" si="11"/>
        <v>222-245</v>
      </c>
      <c r="J222" s="150">
        <f t="shared" si="9"/>
        <v>222</v>
      </c>
      <c r="K222" s="151">
        <f t="shared" si="10"/>
        <v>24</v>
      </c>
      <c r="L222" s="152">
        <f>'бланки '!D226</f>
        <v>221</v>
      </c>
      <c r="M222" s="153" t="str">
        <f>'бланки '!A226</f>
        <v>Томский район</v>
      </c>
    </row>
    <row r="223" spans="1:13">
      <c r="A223" s="148">
        <f>анкеты!A223</f>
        <v>222</v>
      </c>
      <c r="B223" s="148" t="str">
        <f>'бланки '!C227</f>
        <v>Муниципальное бюджетное общеобразовательное учреждение «Наумовская средняя общеобразовательная школа» Томского района</v>
      </c>
      <c r="C223" s="148">
        <f>'Рейтинговая таблица организаций'!T225</f>
        <v>100</v>
      </c>
      <c r="D223" s="148">
        <f>'Рейтинговая таблица организаций'!AC225</f>
        <v>100</v>
      </c>
      <c r="E223" s="148">
        <f>'Рейтинговая таблица организаций'!AK225</f>
        <v>54</v>
      </c>
      <c r="F223" s="148">
        <f>'Рейтинговая таблица организаций'!AU225</f>
        <v>100</v>
      </c>
      <c r="G223" s="148">
        <f>'Рейтинговая таблица организаций'!BE225</f>
        <v>100</v>
      </c>
      <c r="H223" s="149">
        <f>'Рейтинговая таблица организаций'!BF225</f>
        <v>90.8</v>
      </c>
      <c r="I223" s="148" t="str">
        <f t="shared" si="11"/>
        <v>246-265</v>
      </c>
      <c r="J223" s="150">
        <f t="shared" si="9"/>
        <v>246</v>
      </c>
      <c r="K223" s="151">
        <f t="shared" si="10"/>
        <v>20</v>
      </c>
      <c r="L223" s="152">
        <f>'бланки '!D227</f>
        <v>222</v>
      </c>
      <c r="M223" s="153" t="str">
        <f>'бланки '!A227</f>
        <v>Томский район</v>
      </c>
    </row>
    <row r="224" spans="1:13">
      <c r="A224" s="148">
        <f>анкеты!A224</f>
        <v>223</v>
      </c>
      <c r="B224" s="148" t="str">
        <f>'бланки '!C228</f>
        <v>Муниципальное бюджетное общеобразовательное учреждение «Межениновская средняя общеобразовательная школа» Томского района</v>
      </c>
      <c r="C224" s="148">
        <f>'Рейтинговая таблица организаций'!T226</f>
        <v>100</v>
      </c>
      <c r="D224" s="148">
        <f>'Рейтинговая таблица организаций'!AC226</f>
        <v>100</v>
      </c>
      <c r="E224" s="148">
        <f>'Рейтинговая таблица организаций'!AK226</f>
        <v>54</v>
      </c>
      <c r="F224" s="148">
        <f>'Рейтинговая таблица организаций'!AU226</f>
        <v>100</v>
      </c>
      <c r="G224" s="148">
        <f>'Рейтинговая таблица организаций'!BE226</f>
        <v>100</v>
      </c>
      <c r="H224" s="149">
        <f>'Рейтинговая таблица организаций'!BF226</f>
        <v>90.8</v>
      </c>
      <c r="I224" s="148" t="str">
        <f t="shared" si="11"/>
        <v>246-265</v>
      </c>
      <c r="J224" s="150">
        <f t="shared" si="9"/>
        <v>246</v>
      </c>
      <c r="K224" s="151">
        <f t="shared" si="10"/>
        <v>20</v>
      </c>
      <c r="L224" s="152">
        <f>'бланки '!D228</f>
        <v>223</v>
      </c>
      <c r="M224" s="153" t="str">
        <f>'бланки '!A228</f>
        <v>Томский район</v>
      </c>
    </row>
    <row r="225" spans="1:13">
      <c r="A225" s="148">
        <f>анкеты!A225</f>
        <v>224</v>
      </c>
      <c r="B225" s="148" t="str">
        <f>'бланки '!C229</f>
        <v>Муниципальное автономное общеобразовательное учреждение «Моряковская средняя общеобразовательная школа» Томского района</v>
      </c>
      <c r="C225" s="148">
        <f>'Рейтинговая таблица организаций'!T227</f>
        <v>100</v>
      </c>
      <c r="D225" s="148">
        <f>'Рейтинговая таблица организаций'!AC227</f>
        <v>100</v>
      </c>
      <c r="E225" s="148">
        <f>'Рейтинговая таблица организаций'!AK227</f>
        <v>80</v>
      </c>
      <c r="F225" s="148">
        <f>'Рейтинговая таблица организаций'!AU227</f>
        <v>100</v>
      </c>
      <c r="G225" s="148">
        <f>'Рейтинговая таблица организаций'!BE227</f>
        <v>100</v>
      </c>
      <c r="H225" s="149">
        <f>'Рейтинговая таблица организаций'!BF227</f>
        <v>96</v>
      </c>
      <c r="I225" s="148" t="str">
        <f t="shared" si="11"/>
        <v>67-84</v>
      </c>
      <c r="J225" s="150">
        <f t="shared" si="9"/>
        <v>67</v>
      </c>
      <c r="K225" s="151">
        <f t="shared" si="10"/>
        <v>18</v>
      </c>
      <c r="L225" s="152">
        <f>'бланки '!D229</f>
        <v>224</v>
      </c>
      <c r="M225" s="153" t="str">
        <f>'бланки '!A229</f>
        <v>Томский район</v>
      </c>
    </row>
    <row r="226" spans="1:13">
      <c r="A226" s="148">
        <f>анкеты!A226</f>
        <v>225</v>
      </c>
      <c r="B226" s="148" t="str">
        <f>'бланки '!C230</f>
        <v>Муниципальное бюджетное общеобразовательное учреждение «Лучановская средняя общеобразовательная школа имени В.В. Михетко» Томского района</v>
      </c>
      <c r="C226" s="148">
        <f>'Рейтинговая таблица организаций'!T228</f>
        <v>100</v>
      </c>
      <c r="D226" s="148">
        <f>'Рейтинговая таблица организаций'!AC228</f>
        <v>100</v>
      </c>
      <c r="E226" s="148">
        <f>'Рейтинговая таблица организаций'!AK228</f>
        <v>62</v>
      </c>
      <c r="F226" s="148">
        <f>'Рейтинговая таблица организаций'!AU228</f>
        <v>100</v>
      </c>
      <c r="G226" s="148">
        <f>'Рейтинговая таблица организаций'!BE228</f>
        <v>100</v>
      </c>
      <c r="H226" s="149">
        <f>'Рейтинговая таблица организаций'!BF228</f>
        <v>92.4</v>
      </c>
      <c r="I226" s="148" t="str">
        <f t="shared" si="11"/>
        <v>201-221</v>
      </c>
      <c r="J226" s="150">
        <f t="shared" si="9"/>
        <v>201</v>
      </c>
      <c r="K226" s="151">
        <f t="shared" si="10"/>
        <v>21</v>
      </c>
      <c r="L226" s="152">
        <f>'бланки '!D230</f>
        <v>225</v>
      </c>
      <c r="M226" s="153" t="str">
        <f>'бланки '!A230</f>
        <v>Томский район</v>
      </c>
    </row>
    <row r="227" spans="1:13">
      <c r="A227" s="148">
        <f>анкеты!A227</f>
        <v>226</v>
      </c>
      <c r="B227" s="148" t="str">
        <f>'бланки '!C231</f>
        <v>Муниципальное автономное общеобразовательное учреждение «Кафтанчиковская средняя общеобразовательная школа» Томского района</v>
      </c>
      <c r="C227" s="148">
        <f>'Рейтинговая таблица организаций'!T229</f>
        <v>100</v>
      </c>
      <c r="D227" s="148">
        <f>'Рейтинговая таблица организаций'!AC229</f>
        <v>100</v>
      </c>
      <c r="E227" s="148">
        <f>'Рейтинговая таблица организаций'!AK229</f>
        <v>60</v>
      </c>
      <c r="F227" s="148">
        <f>'Рейтинговая таблица организаций'!AU229</f>
        <v>100</v>
      </c>
      <c r="G227" s="148">
        <f>'Рейтинговая таблица организаций'!BE229</f>
        <v>100</v>
      </c>
      <c r="H227" s="149">
        <f>'Рейтинговая таблица организаций'!BF229</f>
        <v>92</v>
      </c>
      <c r="I227" s="148" t="str">
        <f t="shared" si="11"/>
        <v>222-245</v>
      </c>
      <c r="J227" s="150">
        <f t="shared" si="9"/>
        <v>222</v>
      </c>
      <c r="K227" s="151">
        <f t="shared" si="10"/>
        <v>24</v>
      </c>
      <c r="L227" s="152">
        <f>'бланки '!D231</f>
        <v>226</v>
      </c>
      <c r="M227" s="153" t="str">
        <f>'бланки '!A231</f>
        <v>Томский район</v>
      </c>
    </row>
    <row r="228" spans="1:13">
      <c r="A228" s="148">
        <f>анкеты!A228</f>
        <v>227</v>
      </c>
      <c r="B228" s="148" t="str">
        <f>'бланки '!C232</f>
        <v>Муниципальное бюджетное общеобразовательное учреждение «Курлекская средняя общеобразовательная школа» Томского района</v>
      </c>
      <c r="C228" s="148">
        <f>'Рейтинговая таблица организаций'!T230</f>
        <v>100</v>
      </c>
      <c r="D228" s="148">
        <f>'Рейтинговая таблица организаций'!AC230</f>
        <v>100</v>
      </c>
      <c r="E228" s="148">
        <f>'Рейтинговая таблица организаций'!AK230</f>
        <v>54</v>
      </c>
      <c r="F228" s="148">
        <f>'Рейтинговая таблица организаций'!AU230</f>
        <v>100</v>
      </c>
      <c r="G228" s="148">
        <f>'Рейтинговая таблица организаций'!BE230</f>
        <v>100</v>
      </c>
      <c r="H228" s="149">
        <f>'Рейтинговая таблица организаций'!BF230</f>
        <v>90.8</v>
      </c>
      <c r="I228" s="148" t="str">
        <f t="shared" si="11"/>
        <v>246-265</v>
      </c>
      <c r="J228" s="150">
        <f t="shared" si="9"/>
        <v>246</v>
      </c>
      <c r="K228" s="151">
        <f t="shared" si="10"/>
        <v>20</v>
      </c>
      <c r="L228" s="152">
        <f>'бланки '!D232</f>
        <v>227</v>
      </c>
      <c r="M228" s="153" t="str">
        <f>'бланки '!A232</f>
        <v>Томский район</v>
      </c>
    </row>
    <row r="229" spans="1:13">
      <c r="A229" s="148">
        <f>анкеты!A229</f>
        <v>228</v>
      </c>
      <c r="B229" s="148" t="str">
        <f>'бланки '!C233</f>
        <v>Муниципальное бюджетное общеобразовательное учреждение «Молодежненская средняя общеобразовательная школа» Томского района</v>
      </c>
      <c r="C229" s="148">
        <f>'Рейтинговая таблица организаций'!T231</f>
        <v>100</v>
      </c>
      <c r="D229" s="148">
        <f>'Рейтинговая таблица организаций'!AC231</f>
        <v>100</v>
      </c>
      <c r="E229" s="148">
        <f>'Рейтинговая таблица организаций'!AK231</f>
        <v>62</v>
      </c>
      <c r="F229" s="148">
        <f>'Рейтинговая таблица организаций'!AU231</f>
        <v>100</v>
      </c>
      <c r="G229" s="148">
        <f>'Рейтинговая таблица организаций'!BE231</f>
        <v>100</v>
      </c>
      <c r="H229" s="149">
        <f>'Рейтинговая таблица организаций'!BF231</f>
        <v>92.4</v>
      </c>
      <c r="I229" s="148" t="str">
        <f t="shared" si="11"/>
        <v>201-221</v>
      </c>
      <c r="J229" s="150">
        <f t="shared" si="9"/>
        <v>201</v>
      </c>
      <c r="K229" s="151">
        <f t="shared" si="10"/>
        <v>21</v>
      </c>
      <c r="L229" s="152">
        <f>'бланки '!D233</f>
        <v>228</v>
      </c>
      <c r="M229" s="153" t="str">
        <f>'бланки '!A233</f>
        <v>Томский район</v>
      </c>
    </row>
    <row r="230" spans="1:13">
      <c r="A230" s="148">
        <f>анкеты!A230</f>
        <v>229</v>
      </c>
      <c r="B230" s="148" t="str">
        <f>'бланки '!C234</f>
        <v>Муниципальное бюджетное общеобразовательное учреждение «Поросинская средняя общеобразовательная школа» Томского района</v>
      </c>
      <c r="C230" s="148">
        <f>'Рейтинговая таблица организаций'!T232</f>
        <v>100</v>
      </c>
      <c r="D230" s="148">
        <f>'Рейтинговая таблица организаций'!AC232</f>
        <v>100</v>
      </c>
      <c r="E230" s="148">
        <f>'Рейтинговая таблица организаций'!AK232</f>
        <v>54</v>
      </c>
      <c r="F230" s="148">
        <f>'Рейтинговая таблица организаций'!AU232</f>
        <v>100</v>
      </c>
      <c r="G230" s="148">
        <f>'Рейтинговая таблица организаций'!BE232</f>
        <v>100</v>
      </c>
      <c r="H230" s="149">
        <f>'Рейтинговая таблица организаций'!BF232</f>
        <v>90.8</v>
      </c>
      <c r="I230" s="148" t="str">
        <f t="shared" si="11"/>
        <v>246-265</v>
      </c>
      <c r="J230" s="150">
        <f t="shared" si="9"/>
        <v>246</v>
      </c>
      <c r="K230" s="151">
        <f t="shared" si="10"/>
        <v>20</v>
      </c>
      <c r="L230" s="152">
        <f>'бланки '!D234</f>
        <v>229</v>
      </c>
      <c r="M230" s="153" t="str">
        <f>'бланки '!A234</f>
        <v>Томский район</v>
      </c>
    </row>
    <row r="231" spans="1:13">
      <c r="A231" s="148">
        <f>анкеты!A231</f>
        <v>230</v>
      </c>
      <c r="B231" s="148" t="str">
        <f>'бланки '!C235</f>
        <v>Муниципальное автономное общеобразовательное учреждение «Малиновская средняя общеобразовательная школа» Томского района</v>
      </c>
      <c r="C231" s="148">
        <f>'Рейтинговая таблица организаций'!T233</f>
        <v>100</v>
      </c>
      <c r="D231" s="148">
        <f>'Рейтинговая таблица организаций'!AC233</f>
        <v>100</v>
      </c>
      <c r="E231" s="148">
        <f>'Рейтинговая таблица организаций'!AK233</f>
        <v>62</v>
      </c>
      <c r="F231" s="148">
        <f>'Рейтинговая таблица организаций'!AU233</f>
        <v>100</v>
      </c>
      <c r="G231" s="148">
        <f>'Рейтинговая таблица организаций'!BE233</f>
        <v>100</v>
      </c>
      <c r="H231" s="149">
        <f>'Рейтинговая таблица организаций'!BF233</f>
        <v>92.4</v>
      </c>
      <c r="I231" s="148" t="str">
        <f t="shared" si="11"/>
        <v>201-221</v>
      </c>
      <c r="J231" s="150">
        <f t="shared" si="9"/>
        <v>201</v>
      </c>
      <c r="K231" s="151">
        <f t="shared" si="10"/>
        <v>21</v>
      </c>
      <c r="L231" s="152">
        <f>'бланки '!D235</f>
        <v>230</v>
      </c>
      <c r="M231" s="153" t="str">
        <f>'бланки '!A235</f>
        <v>Томский район</v>
      </c>
    </row>
    <row r="232" spans="1:13">
      <c r="A232" s="148">
        <f>анкеты!A232</f>
        <v>231</v>
      </c>
      <c r="B232" s="148" t="str">
        <f>'бланки '!C236</f>
        <v>Муниципальное бюджетное общеобразовательное учреждение «Воронинская средняя общеобразовательная школа» Томского района</v>
      </c>
      <c r="C232" s="148">
        <f>'Рейтинговая таблица организаций'!T234</f>
        <v>100</v>
      </c>
      <c r="D232" s="148">
        <f>'Рейтинговая таблица организаций'!AC234</f>
        <v>100</v>
      </c>
      <c r="E232" s="148">
        <f>'Рейтинговая таблица организаций'!AK234</f>
        <v>54</v>
      </c>
      <c r="F232" s="148">
        <f>'Рейтинговая таблица организаций'!AU234</f>
        <v>100</v>
      </c>
      <c r="G232" s="148">
        <f>'Рейтинговая таблица организаций'!BE234</f>
        <v>100</v>
      </c>
      <c r="H232" s="149">
        <f>'Рейтинговая таблица организаций'!BF234</f>
        <v>90.8</v>
      </c>
      <c r="I232" s="148" t="str">
        <f t="shared" si="11"/>
        <v>246-265</v>
      </c>
      <c r="J232" s="150">
        <f t="shared" si="9"/>
        <v>246</v>
      </c>
      <c r="K232" s="151">
        <f t="shared" si="10"/>
        <v>20</v>
      </c>
      <c r="L232" s="152">
        <f>'бланки '!D236</f>
        <v>231</v>
      </c>
      <c r="M232" s="153" t="str">
        <f>'бланки '!A236</f>
        <v>Томский район</v>
      </c>
    </row>
    <row r="233" spans="1:13">
      <c r="A233" s="148">
        <f>анкеты!A233</f>
        <v>232</v>
      </c>
      <c r="B233" s="148" t="str">
        <f>'бланки '!C237</f>
        <v>Муниципальное бюджетное общеобразовательное учреждение «Новоархангельская средняя общеобразовательная школа» Томского района</v>
      </c>
      <c r="C233" s="148">
        <f>'Рейтинговая таблица организаций'!T235</f>
        <v>100</v>
      </c>
      <c r="D233" s="148">
        <f>'Рейтинговая таблица организаций'!AC235</f>
        <v>100</v>
      </c>
      <c r="E233" s="148">
        <f>'Рейтинговая таблица организаций'!AK235</f>
        <v>62</v>
      </c>
      <c r="F233" s="148">
        <f>'Рейтинговая таблица организаций'!AU235</f>
        <v>100</v>
      </c>
      <c r="G233" s="148">
        <f>'Рейтинговая таблица организаций'!BE235</f>
        <v>100</v>
      </c>
      <c r="H233" s="149">
        <f>'Рейтинговая таблица организаций'!BF235</f>
        <v>92.4</v>
      </c>
      <c r="I233" s="148" t="str">
        <f t="shared" si="11"/>
        <v>201-221</v>
      </c>
      <c r="J233" s="150">
        <f t="shared" si="9"/>
        <v>201</v>
      </c>
      <c r="K233" s="151">
        <f t="shared" si="10"/>
        <v>21</v>
      </c>
      <c r="L233" s="152">
        <f>'бланки '!D237</f>
        <v>232</v>
      </c>
      <c r="M233" s="153" t="str">
        <f>'бланки '!A237</f>
        <v>Томский район</v>
      </c>
    </row>
    <row r="234" spans="1:13">
      <c r="A234" s="148">
        <f>анкеты!A234</f>
        <v>233</v>
      </c>
      <c r="B234" s="148" t="str">
        <f>'бланки '!C238</f>
        <v>Муниципальное бюджетное общеобразовательное учреждение «Рассветовская средняя общеобразовательная школа» Томского района</v>
      </c>
      <c r="C234" s="148">
        <f>'Рейтинговая таблица организаций'!T236</f>
        <v>100</v>
      </c>
      <c r="D234" s="148">
        <f>'Рейтинговая таблица организаций'!AC236</f>
        <v>100</v>
      </c>
      <c r="E234" s="148">
        <f>'Рейтинговая таблица организаций'!AK236</f>
        <v>54</v>
      </c>
      <c r="F234" s="148">
        <f>'Рейтинговая таблица организаций'!AU236</f>
        <v>100</v>
      </c>
      <c r="G234" s="148">
        <f>'Рейтинговая таблица организаций'!BE236</f>
        <v>100</v>
      </c>
      <c r="H234" s="149">
        <f>'Рейтинговая таблица организаций'!BF236</f>
        <v>90.8</v>
      </c>
      <c r="I234" s="148" t="str">
        <f t="shared" si="11"/>
        <v>246-265</v>
      </c>
      <c r="J234" s="150">
        <f t="shared" si="9"/>
        <v>246</v>
      </c>
      <c r="K234" s="151">
        <f t="shared" si="10"/>
        <v>20</v>
      </c>
      <c r="L234" s="152">
        <f>'бланки '!D238</f>
        <v>233</v>
      </c>
      <c r="M234" s="153" t="str">
        <f>'бланки '!A238</f>
        <v>Томский район</v>
      </c>
    </row>
    <row r="235" spans="1:13">
      <c r="A235" s="148">
        <f>анкеты!A235</f>
        <v>234</v>
      </c>
      <c r="B235" s="148" t="str">
        <f>'бланки '!C239</f>
        <v>Муниципальное бюджетное общеобразовательное учреждение «Рыбаловская средняя общеобразовательная школа» Томского района</v>
      </c>
      <c r="C235" s="148">
        <f>'Рейтинговая таблица организаций'!T237</f>
        <v>100</v>
      </c>
      <c r="D235" s="148">
        <f>'Рейтинговая таблица организаций'!AC237</f>
        <v>100</v>
      </c>
      <c r="E235" s="148">
        <f>'Рейтинговая таблица организаций'!AK237</f>
        <v>74</v>
      </c>
      <c r="F235" s="148">
        <f>'Рейтинговая таблица организаций'!AU237</f>
        <v>100</v>
      </c>
      <c r="G235" s="148">
        <f>'Рейтинговая таблица организаций'!BE237</f>
        <v>100</v>
      </c>
      <c r="H235" s="149">
        <f>'Рейтинговая таблица организаций'!BF237</f>
        <v>94.8</v>
      </c>
      <c r="I235" s="148" t="str">
        <f t="shared" si="11"/>
        <v>108-122</v>
      </c>
      <c r="J235" s="150">
        <f t="shared" si="9"/>
        <v>108</v>
      </c>
      <c r="K235" s="151">
        <f t="shared" si="10"/>
        <v>15</v>
      </c>
      <c r="L235" s="152">
        <f>'бланки '!D239</f>
        <v>234</v>
      </c>
      <c r="M235" s="153" t="str">
        <f>'бланки '!A239</f>
        <v>Томский район</v>
      </c>
    </row>
    <row r="236" spans="1:13">
      <c r="A236" s="148">
        <f>анкеты!A236</f>
        <v>235</v>
      </c>
      <c r="B236" s="148" t="str">
        <f>'бланки '!C240</f>
        <v>Муниципальное бюджетное общеобразовательное учреждение «Александровская средняя общеобразовательная школа» Томского района</v>
      </c>
      <c r="C236" s="148">
        <f>'Рейтинговая таблица организаций'!T238</f>
        <v>100</v>
      </c>
      <c r="D236" s="148">
        <f>'Рейтинговая таблица организаций'!AC238</f>
        <v>100</v>
      </c>
      <c r="E236" s="148">
        <f>'Рейтинговая таблица организаций'!AK238</f>
        <v>68</v>
      </c>
      <c r="F236" s="148">
        <f>'Рейтинговая таблица организаций'!AU238</f>
        <v>100</v>
      </c>
      <c r="G236" s="148">
        <f>'Рейтинговая таблица организаций'!BE238</f>
        <v>100</v>
      </c>
      <c r="H236" s="149">
        <f>'Рейтинговая таблица организаций'!BF238</f>
        <v>93.6</v>
      </c>
      <c r="I236" s="148" t="str">
        <f t="shared" si="11"/>
        <v>147-173</v>
      </c>
      <c r="J236" s="150">
        <f t="shared" si="9"/>
        <v>147</v>
      </c>
      <c r="K236" s="151">
        <f t="shared" si="10"/>
        <v>27</v>
      </c>
      <c r="L236" s="152">
        <f>'бланки '!D240</f>
        <v>235</v>
      </c>
      <c r="M236" s="153" t="str">
        <f>'бланки '!A240</f>
        <v>Томский район</v>
      </c>
    </row>
    <row r="237" spans="1:13">
      <c r="A237" s="148">
        <f>анкеты!A237</f>
        <v>236</v>
      </c>
      <c r="B237" s="148" t="str">
        <f>'бланки '!C241</f>
        <v>Муниципальное бюджетное общеобразовательное учреждение «Октябрьская средняя общеобразовательная школа» Томского района</v>
      </c>
      <c r="C237" s="148">
        <f>'Рейтинговая таблица организаций'!T239</f>
        <v>100</v>
      </c>
      <c r="D237" s="148">
        <f>'Рейтинговая таблица организаций'!AC239</f>
        <v>100</v>
      </c>
      <c r="E237" s="148">
        <f>'Рейтинговая таблица организаций'!AK239</f>
        <v>62</v>
      </c>
      <c r="F237" s="148">
        <f>'Рейтинговая таблица организаций'!AU239</f>
        <v>100</v>
      </c>
      <c r="G237" s="148">
        <f>'Рейтинговая таблица организаций'!BE239</f>
        <v>100</v>
      </c>
      <c r="H237" s="149">
        <f>'Рейтинговая таблица организаций'!BF239</f>
        <v>92.4</v>
      </c>
      <c r="I237" s="148" t="str">
        <f t="shared" si="11"/>
        <v>201-221</v>
      </c>
      <c r="J237" s="150">
        <f t="shared" si="9"/>
        <v>201</v>
      </c>
      <c r="K237" s="151">
        <f t="shared" si="10"/>
        <v>21</v>
      </c>
      <c r="L237" s="152">
        <f>'бланки '!D241</f>
        <v>236</v>
      </c>
      <c r="M237" s="153" t="str">
        <f>'бланки '!A241</f>
        <v>Томский район</v>
      </c>
    </row>
    <row r="238" spans="1:13">
      <c r="A238" s="148">
        <f>анкеты!A238</f>
        <v>237</v>
      </c>
      <c r="B238" s="148" t="str">
        <f>'бланки '!C242</f>
        <v>Муниципальное бюджетное общеобразовательное учреждение «Кисловская средняя общеобразовательная школа»Томского района</v>
      </c>
      <c r="C238" s="148">
        <f>'Рейтинговая таблица организаций'!T240</f>
        <v>100</v>
      </c>
      <c r="D238" s="148">
        <f>'Рейтинговая таблица организаций'!AC240</f>
        <v>100</v>
      </c>
      <c r="E238" s="148">
        <f>'Рейтинговая таблица организаций'!AK240</f>
        <v>74</v>
      </c>
      <c r="F238" s="148">
        <f>'Рейтинговая таблица организаций'!AU240</f>
        <v>100</v>
      </c>
      <c r="G238" s="148">
        <f>'Рейтинговая таблица организаций'!BE240</f>
        <v>100</v>
      </c>
      <c r="H238" s="149">
        <f>'Рейтинговая таблица организаций'!BF240</f>
        <v>94.8</v>
      </c>
      <c r="I238" s="148" t="str">
        <f t="shared" si="11"/>
        <v>108-122</v>
      </c>
      <c r="J238" s="150">
        <f t="shared" si="9"/>
        <v>108</v>
      </c>
      <c r="K238" s="151">
        <f t="shared" si="10"/>
        <v>15</v>
      </c>
      <c r="L238" s="152">
        <f>'бланки '!D242</f>
        <v>237</v>
      </c>
      <c r="M238" s="153" t="str">
        <f>'бланки '!A242</f>
        <v>Томский район</v>
      </c>
    </row>
    <row r="239" spans="1:13">
      <c r="A239" s="148">
        <f>анкеты!A239</f>
        <v>238</v>
      </c>
      <c r="B239" s="148" t="str">
        <f>'бланки '!C243</f>
        <v>Муниципальное бюджетное общеобразовательное учреждение "Начальная общеобразовательная школа мкр. "Южные Ворота" Томского района</v>
      </c>
      <c r="C239" s="148">
        <f>'Рейтинговая таблица организаций'!T241</f>
        <v>100</v>
      </c>
      <c r="D239" s="148">
        <f>'Рейтинговая таблица организаций'!AC241</f>
        <v>100</v>
      </c>
      <c r="E239" s="148">
        <f>'Рейтинговая таблица организаций'!AK241</f>
        <v>92</v>
      </c>
      <c r="F239" s="148">
        <f>'Рейтинговая таблица организаций'!AU241</f>
        <v>100</v>
      </c>
      <c r="G239" s="148">
        <f>'Рейтинговая таблица организаций'!BE241</f>
        <v>100</v>
      </c>
      <c r="H239" s="149">
        <f>'Рейтинговая таблица организаций'!BF241</f>
        <v>98.4</v>
      </c>
      <c r="I239" s="148" t="str">
        <f t="shared" si="11"/>
        <v>26-32</v>
      </c>
      <c r="J239" s="150">
        <f t="shared" si="9"/>
        <v>26</v>
      </c>
      <c r="K239" s="151">
        <f t="shared" si="10"/>
        <v>7</v>
      </c>
      <c r="L239" s="152">
        <f>'бланки '!D243</f>
        <v>238</v>
      </c>
      <c r="M239" s="153" t="str">
        <f>'бланки '!A243</f>
        <v>Томский район</v>
      </c>
    </row>
    <row r="240" spans="1:13">
      <c r="A240" s="148">
        <f>анкеты!A240</f>
        <v>239</v>
      </c>
      <c r="B240" s="148" t="str">
        <f>'бланки '!C244</f>
        <v>Муниципальное бюджетное общеобразовательное учреждение «Халдеевская основная общеобразовательная школа» Томского района</v>
      </c>
      <c r="C240" s="148">
        <f>'Рейтинговая таблица организаций'!T242</f>
        <v>100</v>
      </c>
      <c r="D240" s="148">
        <f>'Рейтинговая таблица организаций'!AC242</f>
        <v>100</v>
      </c>
      <c r="E240" s="148">
        <f>'Рейтинговая таблица организаций'!AK242</f>
        <v>54</v>
      </c>
      <c r="F240" s="148">
        <f>'Рейтинговая таблица организаций'!AU242</f>
        <v>100</v>
      </c>
      <c r="G240" s="148">
        <f>'Рейтинговая таблица организаций'!BE242</f>
        <v>100</v>
      </c>
      <c r="H240" s="149">
        <f>'Рейтинговая таблица организаций'!BF242</f>
        <v>90.8</v>
      </c>
      <c r="I240" s="148" t="str">
        <f t="shared" si="11"/>
        <v>246-265</v>
      </c>
      <c r="J240" s="150">
        <f t="shared" si="9"/>
        <v>246</v>
      </c>
      <c r="K240" s="151">
        <f t="shared" si="10"/>
        <v>20</v>
      </c>
      <c r="L240" s="152">
        <f>'бланки '!D244</f>
        <v>239</v>
      </c>
      <c r="M240" s="153" t="str">
        <f>'бланки '!A244</f>
        <v>Томский район</v>
      </c>
    </row>
    <row r="241" spans="1:13">
      <c r="A241" s="148">
        <f>анкеты!A241</f>
        <v>240</v>
      </c>
      <c r="B241" s="148" t="str">
        <f>'бланки '!C245</f>
        <v>Муниципальное бюджетное общеобразовательное учреждение «Нелюбинская средняя общеобразовательная школа» Томского района</v>
      </c>
      <c r="C241" s="148">
        <f>'Рейтинговая таблица организаций'!T243</f>
        <v>100</v>
      </c>
      <c r="D241" s="148">
        <f>'Рейтинговая таблица организаций'!AC243</f>
        <v>100</v>
      </c>
      <c r="E241" s="148">
        <f>'Рейтинговая таблица организаций'!AK243</f>
        <v>54</v>
      </c>
      <c r="F241" s="148">
        <f>'Рейтинговая таблица организаций'!AU243</f>
        <v>100</v>
      </c>
      <c r="G241" s="148">
        <f>'Рейтинговая таблица организаций'!BE243</f>
        <v>100</v>
      </c>
      <c r="H241" s="149">
        <f>'Рейтинговая таблица организаций'!BF243</f>
        <v>90.8</v>
      </c>
      <c r="I241" s="148" t="str">
        <f t="shared" si="11"/>
        <v>246-265</v>
      </c>
      <c r="J241" s="150">
        <f t="shared" si="9"/>
        <v>246</v>
      </c>
      <c r="K241" s="151">
        <f t="shared" si="10"/>
        <v>20</v>
      </c>
      <c r="L241" s="152">
        <f>'бланки '!D245</f>
        <v>240</v>
      </c>
      <c r="M241" s="153" t="str">
        <f>'бланки '!A245</f>
        <v>Томский район</v>
      </c>
    </row>
    <row r="242" spans="1:13">
      <c r="A242" s="148">
        <f>анкеты!A242</f>
        <v>241</v>
      </c>
      <c r="B242" s="148" t="str">
        <f>'бланки '!C246</f>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C242" s="148">
        <f>'Рейтинговая таблица организаций'!T244</f>
        <v>100</v>
      </c>
      <c r="D242" s="148">
        <f>'Рейтинговая таблица организаций'!AC244</f>
        <v>100</v>
      </c>
      <c r="E242" s="148">
        <f>'Рейтинговая таблица организаций'!AK244</f>
        <v>62</v>
      </c>
      <c r="F242" s="148">
        <f>'Рейтинговая таблица организаций'!AU244</f>
        <v>100</v>
      </c>
      <c r="G242" s="148">
        <f>'Рейтинговая таблица организаций'!BE244</f>
        <v>100</v>
      </c>
      <c r="H242" s="149">
        <f>'Рейтинговая таблица организаций'!BF244</f>
        <v>92.4</v>
      </c>
      <c r="I242" s="148" t="str">
        <f t="shared" si="11"/>
        <v>201-221</v>
      </c>
      <c r="J242" s="150">
        <f t="shared" si="9"/>
        <v>201</v>
      </c>
      <c r="K242" s="151">
        <f t="shared" si="10"/>
        <v>21</v>
      </c>
      <c r="L242" s="152">
        <f>'бланки '!D246</f>
        <v>241</v>
      </c>
      <c r="M242" s="153" t="str">
        <f>'бланки '!A246</f>
        <v>Томский район</v>
      </c>
    </row>
    <row r="243" spans="1:13">
      <c r="A243" s="148">
        <f>анкеты!A243</f>
        <v>242</v>
      </c>
      <c r="B243" s="148" t="str">
        <f>'бланки '!C247</f>
        <v>Муниципальное автономное общеобразовательное учреждение «Зональненская средняя общеобразовательная школа» Томского района</v>
      </c>
      <c r="C243" s="148">
        <f>'Рейтинговая таблица организаций'!T245</f>
        <v>100</v>
      </c>
      <c r="D243" s="148">
        <f>'Рейтинговая таблица организаций'!AC245</f>
        <v>100</v>
      </c>
      <c r="E243" s="148">
        <f>'Рейтинговая таблица организаций'!AK245</f>
        <v>70</v>
      </c>
      <c r="F243" s="148">
        <f>'Рейтинговая таблица организаций'!AU245</f>
        <v>100</v>
      </c>
      <c r="G243" s="148">
        <f>'Рейтинговая таблица организаций'!BE245</f>
        <v>100</v>
      </c>
      <c r="H243" s="149">
        <f>'Рейтинговая таблица организаций'!BF245</f>
        <v>94</v>
      </c>
      <c r="I243" s="148" t="str">
        <f t="shared" si="11"/>
        <v>129-146</v>
      </c>
      <c r="J243" s="150">
        <f t="shared" si="9"/>
        <v>129</v>
      </c>
      <c r="K243" s="151">
        <f t="shared" si="10"/>
        <v>18</v>
      </c>
      <c r="L243" s="152">
        <f>'бланки '!D247</f>
        <v>242</v>
      </c>
      <c r="M243" s="153" t="str">
        <f>'бланки '!A247</f>
        <v>Томский район</v>
      </c>
    </row>
    <row r="244" spans="1:13">
      <c r="A244" s="148">
        <f>анкеты!A244</f>
        <v>243</v>
      </c>
      <c r="B244" s="148" t="str">
        <f>'бланки '!C248</f>
        <v>Муниципальное бюджетное общеобразовательное учреждение «Богашевская средняя общеобразовательная школа им. А.И.Федорова» Томского района</v>
      </c>
      <c r="C244" s="148">
        <f>'Рейтинговая таблица организаций'!T246</f>
        <v>100</v>
      </c>
      <c r="D244" s="148">
        <f>'Рейтинговая таблица организаций'!AC246</f>
        <v>100</v>
      </c>
      <c r="E244" s="148">
        <f>'Рейтинговая таблица организаций'!AK246</f>
        <v>66</v>
      </c>
      <c r="F244" s="148">
        <f>'Рейтинговая таблица организаций'!AU246</f>
        <v>100</v>
      </c>
      <c r="G244" s="148">
        <f>'Рейтинговая таблица организаций'!BE246</f>
        <v>100</v>
      </c>
      <c r="H244" s="149">
        <f>'Рейтинговая таблица организаций'!BF246</f>
        <v>93.2</v>
      </c>
      <c r="I244" s="148" t="str">
        <f t="shared" si="11"/>
        <v>174-198</v>
      </c>
      <c r="J244" s="150">
        <f t="shared" si="9"/>
        <v>174</v>
      </c>
      <c r="K244" s="151">
        <f t="shared" si="10"/>
        <v>25</v>
      </c>
      <c r="L244" s="152">
        <f>'бланки '!D248</f>
        <v>243</v>
      </c>
      <c r="M244" s="153" t="str">
        <f>'бланки '!A248</f>
        <v>Томский район</v>
      </c>
    </row>
    <row r="245" spans="1:13">
      <c r="A245" s="148">
        <f>анкеты!A245</f>
        <v>244</v>
      </c>
      <c r="B245" s="148" t="str">
        <f>'бланки '!C249</f>
        <v>Муниципальное бюджетное общеобразовательное учреждение «Корниловская средняя обшеобразовательная школа» Томского района</v>
      </c>
      <c r="C245" s="148">
        <f>'Рейтинговая таблица организаций'!T247</f>
        <v>100</v>
      </c>
      <c r="D245" s="148">
        <f>'Рейтинговая таблица организаций'!AC247</f>
        <v>100</v>
      </c>
      <c r="E245" s="148">
        <f>'Рейтинговая таблица организаций'!AK247</f>
        <v>70</v>
      </c>
      <c r="F245" s="148">
        <f>'Рейтинговая таблица организаций'!AU247</f>
        <v>100</v>
      </c>
      <c r="G245" s="148">
        <f>'Рейтинговая таблица организаций'!BE247</f>
        <v>100</v>
      </c>
      <c r="H245" s="149">
        <f>'Рейтинговая таблица организаций'!BF247</f>
        <v>94</v>
      </c>
      <c r="I245" s="148" t="str">
        <f t="shared" si="11"/>
        <v>129-146</v>
      </c>
      <c r="J245" s="150">
        <f t="shared" si="9"/>
        <v>129</v>
      </c>
      <c r="K245" s="151">
        <f t="shared" si="10"/>
        <v>18</v>
      </c>
      <c r="L245" s="152">
        <f>'бланки '!D249</f>
        <v>244</v>
      </c>
      <c r="M245" s="153" t="str">
        <f>'бланки '!A249</f>
        <v>Томский район</v>
      </c>
    </row>
    <row r="246" spans="1:13">
      <c r="A246" s="148">
        <f>анкеты!A246</f>
        <v>245</v>
      </c>
      <c r="B246" s="148" t="str">
        <f>'бланки '!C250</f>
        <v>Муниципальное бюджетное общеобразовательное учреждение «Семилуженская средняя общеобразовательная школа» Томского района</v>
      </c>
      <c r="C246" s="148">
        <f>'Рейтинговая таблица организаций'!T248</f>
        <v>100</v>
      </c>
      <c r="D246" s="148">
        <f>'Рейтинговая таблица организаций'!AC248</f>
        <v>100</v>
      </c>
      <c r="E246" s="148">
        <f>'Рейтинговая таблица организаций'!AK248</f>
        <v>72</v>
      </c>
      <c r="F246" s="148">
        <f>'Рейтинговая таблица организаций'!AU248</f>
        <v>100</v>
      </c>
      <c r="G246" s="148">
        <f>'Рейтинговая таблица организаций'!BE248</f>
        <v>100</v>
      </c>
      <c r="H246" s="149">
        <f>'Рейтинговая таблица организаций'!BF248</f>
        <v>94.4</v>
      </c>
      <c r="I246" s="148" t="str">
        <f t="shared" si="11"/>
        <v>123-128</v>
      </c>
      <c r="J246" s="150">
        <f t="shared" si="9"/>
        <v>123</v>
      </c>
      <c r="K246" s="151">
        <f t="shared" si="10"/>
        <v>6</v>
      </c>
      <c r="L246" s="152">
        <f>'бланки '!D250</f>
        <v>245</v>
      </c>
      <c r="M246" s="153" t="str">
        <f>'бланки '!A250</f>
        <v>Томский район</v>
      </c>
    </row>
    <row r="247" spans="1:13">
      <c r="A247" s="148">
        <f>анкеты!A247</f>
        <v>246</v>
      </c>
      <c r="B247" s="148" t="str">
        <f>'бланки '!C251</f>
        <v>Муниципальное автономное общеобразовательное учреждение «Лицей им. И.В. Авдзейко» Томского района</v>
      </c>
      <c r="C247" s="148">
        <f>'Рейтинговая таблица организаций'!T249</f>
        <v>100</v>
      </c>
      <c r="D247" s="148">
        <f>'Рейтинговая таблица организаций'!AC249</f>
        <v>100</v>
      </c>
      <c r="E247" s="148">
        <f>'Рейтинговая таблица организаций'!AK249</f>
        <v>82</v>
      </c>
      <c r="F247" s="148">
        <f>'Рейтинговая таблица организаций'!AU249</f>
        <v>100</v>
      </c>
      <c r="G247" s="148">
        <f>'Рейтинговая таблица организаций'!BE249</f>
        <v>100</v>
      </c>
      <c r="H247" s="149">
        <f>'Рейтинговая таблица организаций'!BF249</f>
        <v>96.4</v>
      </c>
      <c r="I247" s="148" t="str">
        <f t="shared" si="11"/>
        <v>49-66</v>
      </c>
      <c r="J247" s="150">
        <f t="shared" si="9"/>
        <v>49</v>
      </c>
      <c r="K247" s="151">
        <f t="shared" si="10"/>
        <v>18</v>
      </c>
      <c r="L247" s="152">
        <f>'бланки '!D251</f>
        <v>246</v>
      </c>
      <c r="M247" s="153" t="str">
        <f>'бланки '!A251</f>
        <v>Томский район</v>
      </c>
    </row>
    <row r="248" spans="1:13">
      <c r="A248" s="148">
        <f>анкеты!A248</f>
        <v>247</v>
      </c>
      <c r="B248" s="148" t="str">
        <f>'бланки '!C252</f>
        <v>Муниципальное бюджетное общеобразовательное учреждение «Турунтаевская средняя общеобразовательная школа» Томского района</v>
      </c>
      <c r="C248" s="148">
        <f>'Рейтинговая таблица организаций'!T250</f>
        <v>100</v>
      </c>
      <c r="D248" s="148">
        <f>'Рейтинговая таблица организаций'!AC250</f>
        <v>100</v>
      </c>
      <c r="E248" s="148">
        <f>'Рейтинговая таблица организаций'!AK250</f>
        <v>46</v>
      </c>
      <c r="F248" s="148">
        <f>'Рейтинговая таблица организаций'!AU250</f>
        <v>100</v>
      </c>
      <c r="G248" s="148">
        <f>'Рейтинговая таблица организаций'!BE250</f>
        <v>100</v>
      </c>
      <c r="H248" s="149">
        <f>'Рейтинговая таблица организаций'!BF250</f>
        <v>89.2</v>
      </c>
      <c r="I248" s="148" t="str">
        <f t="shared" si="11"/>
        <v>268-274</v>
      </c>
      <c r="J248" s="150">
        <f t="shared" si="9"/>
        <v>268</v>
      </c>
      <c r="K248" s="151">
        <f t="shared" si="10"/>
        <v>7</v>
      </c>
      <c r="L248" s="152">
        <f>'бланки '!D252</f>
        <v>247</v>
      </c>
      <c r="M248" s="153" t="str">
        <f>'бланки '!A252</f>
        <v>Томский район</v>
      </c>
    </row>
    <row r="249" spans="1:13">
      <c r="A249" s="148">
        <f>анкеты!A249</f>
        <v>248</v>
      </c>
      <c r="B249" s="148" t="str">
        <f>'бланки '!C253</f>
        <v>Муниципальное автономное общеобразовательное учреждение «Копыловская средняя общеобразовательная школа» Томского района</v>
      </c>
      <c r="C249" s="148">
        <f>'Рейтинговая таблица организаций'!T251</f>
        <v>100</v>
      </c>
      <c r="D249" s="148">
        <f>'Рейтинговая таблица организаций'!AC251</f>
        <v>100</v>
      </c>
      <c r="E249" s="148">
        <f>'Рейтинговая таблица организаций'!AK251</f>
        <v>68</v>
      </c>
      <c r="F249" s="148">
        <f>'Рейтинговая таблица организаций'!AU251</f>
        <v>100</v>
      </c>
      <c r="G249" s="148">
        <f>'Рейтинговая таблица организаций'!BE251</f>
        <v>100</v>
      </c>
      <c r="H249" s="149">
        <f>'Рейтинговая таблица организаций'!BF251</f>
        <v>93.6</v>
      </c>
      <c r="I249" s="148" t="str">
        <f t="shared" si="11"/>
        <v>147-173</v>
      </c>
      <c r="J249" s="150">
        <f t="shared" si="9"/>
        <v>147</v>
      </c>
      <c r="K249" s="151">
        <f t="shared" si="10"/>
        <v>27</v>
      </c>
      <c r="L249" s="152">
        <f>'бланки '!D253</f>
        <v>248</v>
      </c>
      <c r="M249" s="153" t="str">
        <f>'бланки '!A253</f>
        <v>Томский район</v>
      </c>
    </row>
    <row r="250" spans="1:13">
      <c r="A250" s="148">
        <f>анкеты!A250</f>
        <v>249</v>
      </c>
      <c r="B250" s="148" t="str">
        <f>'бланки '!C254</f>
        <v>Муниципальное бюджетное общеобразовательное учреждение «Петуховская средняя общеобразовательная школа» Томского района</v>
      </c>
      <c r="C250" s="148">
        <f>'Рейтинговая таблица организаций'!T252</f>
        <v>100</v>
      </c>
      <c r="D250" s="148">
        <f>'Рейтинговая таблица организаций'!AC252</f>
        <v>100</v>
      </c>
      <c r="E250" s="148">
        <f>'Рейтинговая таблица организаций'!AK252</f>
        <v>54</v>
      </c>
      <c r="F250" s="148">
        <f>'Рейтинговая таблица организаций'!AU252</f>
        <v>100</v>
      </c>
      <c r="G250" s="148">
        <f>'Рейтинговая таблица организаций'!BE252</f>
        <v>100</v>
      </c>
      <c r="H250" s="149">
        <f>'Рейтинговая таблица организаций'!BF252</f>
        <v>90.8</v>
      </c>
      <c r="I250" s="148" t="str">
        <f t="shared" si="11"/>
        <v>246-265</v>
      </c>
      <c r="J250" s="150">
        <f t="shared" si="9"/>
        <v>246</v>
      </c>
      <c r="K250" s="151">
        <f t="shared" si="10"/>
        <v>20</v>
      </c>
      <c r="L250" s="152">
        <f>'бланки '!D254</f>
        <v>249</v>
      </c>
      <c r="M250" s="153" t="str">
        <f>'бланки '!A254</f>
        <v>Томский район</v>
      </c>
    </row>
    <row r="251" spans="1:13">
      <c r="A251" s="148">
        <f>анкеты!A251</f>
        <v>250</v>
      </c>
      <c r="B251" s="148" t="str">
        <f>'бланки '!C255</f>
        <v>Муниципальное бюджетное общеобразовательное учреждение «Басандайская средняя общеобразовательная школа им.Д.А.Козлова» Томского района</v>
      </c>
      <c r="C251" s="148">
        <f>'Рейтинговая таблица организаций'!T253</f>
        <v>100</v>
      </c>
      <c r="D251" s="148">
        <f>'Рейтинговая таблица организаций'!AC253</f>
        <v>100</v>
      </c>
      <c r="E251" s="148">
        <f>'Рейтинговая таблица организаций'!AK253</f>
        <v>60</v>
      </c>
      <c r="F251" s="148">
        <f>'Рейтинговая таблица организаций'!AU253</f>
        <v>100</v>
      </c>
      <c r="G251" s="148">
        <f>'Рейтинговая таблица организаций'!BE253</f>
        <v>100</v>
      </c>
      <c r="H251" s="149">
        <f>'Рейтинговая таблица организаций'!BF253</f>
        <v>92</v>
      </c>
      <c r="I251" s="148" t="str">
        <f t="shared" si="11"/>
        <v>222-245</v>
      </c>
      <c r="J251" s="150">
        <f t="shared" si="9"/>
        <v>222</v>
      </c>
      <c r="K251" s="151">
        <f t="shared" si="10"/>
        <v>24</v>
      </c>
      <c r="L251" s="152">
        <f>'бланки '!D255</f>
        <v>250</v>
      </c>
      <c r="M251" s="153" t="str">
        <f>'бланки '!A255</f>
        <v>Томский район</v>
      </c>
    </row>
    <row r="252" spans="1:13">
      <c r="A252" s="148">
        <f>анкеты!A252</f>
        <v>251</v>
      </c>
      <c r="B252" s="148" t="str">
        <f>'бланки '!C256</f>
        <v>Муниципальное бюджетное общеобразовательное учреждение «Мазаловская средняя общеобразовательная школа» Томского района</v>
      </c>
      <c r="C252" s="148">
        <f>'Рейтинговая таблица организаций'!T254</f>
        <v>100</v>
      </c>
      <c r="D252" s="148">
        <f>'Рейтинговая таблица организаций'!AC254</f>
        <v>100</v>
      </c>
      <c r="E252" s="148">
        <f>'Рейтинговая таблица организаций'!AK254</f>
        <v>46</v>
      </c>
      <c r="F252" s="148">
        <f>'Рейтинговая таблица организаций'!AU254</f>
        <v>100</v>
      </c>
      <c r="G252" s="148">
        <f>'Рейтинговая таблица организаций'!BE254</f>
        <v>100</v>
      </c>
      <c r="H252" s="149">
        <f>'Рейтинговая таблица организаций'!BF254</f>
        <v>89.2</v>
      </c>
      <c r="I252" s="148" t="str">
        <f t="shared" si="11"/>
        <v>268-274</v>
      </c>
      <c r="J252" s="150">
        <f t="shared" si="9"/>
        <v>268</v>
      </c>
      <c r="K252" s="151">
        <f t="shared" si="10"/>
        <v>7</v>
      </c>
      <c r="L252" s="152">
        <f>'бланки '!D256</f>
        <v>251</v>
      </c>
      <c r="M252" s="153" t="str">
        <f>'бланки '!A256</f>
        <v>Томский район</v>
      </c>
    </row>
    <row r="253" spans="1:13">
      <c r="A253" s="148">
        <f>анкеты!A253</f>
        <v>252</v>
      </c>
      <c r="B253" s="148" t="str">
        <f>'бланки '!C257</f>
        <v>Муниципальное бюджетное общеобразовательное учреждение «Зоркальцевская средняя общеобразовательная школа» Томского района</v>
      </c>
      <c r="C253" s="148">
        <f>'Рейтинговая таблица организаций'!T255</f>
        <v>100</v>
      </c>
      <c r="D253" s="148">
        <f>'Рейтинговая таблица организаций'!AC255</f>
        <v>100</v>
      </c>
      <c r="E253" s="148">
        <f>'Рейтинговая таблица организаций'!AK255</f>
        <v>68</v>
      </c>
      <c r="F253" s="148">
        <f>'Рейтинговая таблица организаций'!AU255</f>
        <v>100</v>
      </c>
      <c r="G253" s="148">
        <f>'Рейтинговая таблица организаций'!BE255</f>
        <v>100</v>
      </c>
      <c r="H253" s="149">
        <f>'Рейтинговая таблица организаций'!BF255</f>
        <v>93.6</v>
      </c>
      <c r="I253" s="148" t="str">
        <f t="shared" si="11"/>
        <v>147-173</v>
      </c>
      <c r="J253" s="150">
        <f t="shared" si="9"/>
        <v>147</v>
      </c>
      <c r="K253" s="151">
        <f t="shared" si="10"/>
        <v>27</v>
      </c>
      <c r="L253" s="152">
        <f>'бланки '!D257</f>
        <v>252</v>
      </c>
      <c r="M253" s="153" t="str">
        <f>'бланки '!A257</f>
        <v>Томский район</v>
      </c>
    </row>
    <row r="254" spans="1:13">
      <c r="A254" s="136">
        <f>анкеты!A254</f>
        <v>253</v>
      </c>
      <c r="B254" s="136" t="str">
        <f>'бланки '!C258</f>
        <v>Муниципальное бюджетное общеобразовательное учреждение "Усть-Бакчарская средняя общеобразовательная школа"</v>
      </c>
      <c r="C254" s="136">
        <f>'Рейтинговая таблица организаций'!T256</f>
        <v>100</v>
      </c>
      <c r="D254" s="136">
        <f>'Рейтинговая таблица организаций'!AC256</f>
        <v>100</v>
      </c>
      <c r="E254" s="136">
        <f>'Рейтинговая таблица организаций'!AK256</f>
        <v>68</v>
      </c>
      <c r="F254" s="136">
        <f>'Рейтинговая таблица организаций'!AU256</f>
        <v>100</v>
      </c>
      <c r="G254" s="136">
        <f>'Рейтинговая таблица организаций'!BE256</f>
        <v>100</v>
      </c>
      <c r="H254" s="137">
        <f>'Рейтинговая таблица организаций'!BF256</f>
        <v>93.6</v>
      </c>
      <c r="I254" s="136" t="str">
        <f t="shared" si="11"/>
        <v>147-173</v>
      </c>
      <c r="J254" s="138">
        <f t="shared" si="9"/>
        <v>147</v>
      </c>
      <c r="K254" s="139">
        <f t="shared" si="10"/>
        <v>27</v>
      </c>
      <c r="L254" s="140">
        <f>'бланки '!D258</f>
        <v>253</v>
      </c>
      <c r="M254" s="141" t="str">
        <f>'бланки '!A258</f>
        <v>Чаинский район</v>
      </c>
    </row>
    <row r="255" spans="1:13">
      <c r="A255" s="136">
        <f>анкеты!A255</f>
        <v>254</v>
      </c>
      <c r="B255" s="136" t="str">
        <f>'бланки '!C259</f>
        <v>Муниципальное автономное общеобразовательное учреждение Чаинского района "Подгорнская средняя общеобразовательная школа"</v>
      </c>
      <c r="C255" s="136">
        <f>'Рейтинговая таблица организаций'!T257</f>
        <v>100</v>
      </c>
      <c r="D255" s="136">
        <f>'Рейтинговая таблица организаций'!AC257</f>
        <v>100</v>
      </c>
      <c r="E255" s="136">
        <f>'Рейтинговая таблица организаций'!AK257</f>
        <v>82</v>
      </c>
      <c r="F255" s="136">
        <f>'Рейтинговая таблица организаций'!AU257</f>
        <v>100</v>
      </c>
      <c r="G255" s="136">
        <f>'Рейтинговая таблица организаций'!BE257</f>
        <v>100</v>
      </c>
      <c r="H255" s="137">
        <f>'Рейтинговая таблица организаций'!BF257</f>
        <v>96.4</v>
      </c>
      <c r="I255" s="136" t="str">
        <f t="shared" si="11"/>
        <v>49-66</v>
      </c>
      <c r="J255" s="138">
        <f t="shared" si="9"/>
        <v>49</v>
      </c>
      <c r="K255" s="139">
        <f t="shared" si="10"/>
        <v>18</v>
      </c>
      <c r="L255" s="140">
        <f>'бланки '!D259</f>
        <v>254</v>
      </c>
      <c r="M255" s="141" t="str">
        <f>'бланки '!A259</f>
        <v>Чаинский район</v>
      </c>
    </row>
    <row r="256" spans="1:13">
      <c r="A256" s="136">
        <f>анкеты!A256</f>
        <v>255</v>
      </c>
      <c r="B256" s="136" t="str">
        <f>'бланки '!C260</f>
        <v>Муниципальное казённое общеобразовательное учреждение " Чаинская школа-интернат"</v>
      </c>
      <c r="C256" s="136">
        <f>'Рейтинговая таблица организаций'!T258</f>
        <v>100</v>
      </c>
      <c r="D256" s="136">
        <f>'Рейтинговая таблица организаций'!AC258</f>
        <v>100</v>
      </c>
      <c r="E256" s="136">
        <f>'Рейтинговая таблица организаций'!AK258</f>
        <v>62</v>
      </c>
      <c r="F256" s="136">
        <f>'Рейтинговая таблица организаций'!AU258</f>
        <v>100</v>
      </c>
      <c r="G256" s="136">
        <f>'Рейтинговая таблица организаций'!BE258</f>
        <v>100</v>
      </c>
      <c r="H256" s="137">
        <f>'Рейтинговая таблица организаций'!BF258</f>
        <v>92.4</v>
      </c>
      <c r="I256" s="136" t="str">
        <f t="shared" si="11"/>
        <v>201-221</v>
      </c>
      <c r="J256" s="138">
        <f t="shared" si="9"/>
        <v>201</v>
      </c>
      <c r="K256" s="139">
        <f t="shared" si="10"/>
        <v>21</v>
      </c>
      <c r="L256" s="140">
        <f>'бланки '!D260</f>
        <v>255</v>
      </c>
      <c r="M256" s="141" t="str">
        <f>'бланки '!A260</f>
        <v>Чаинский район</v>
      </c>
    </row>
    <row r="257" spans="1:13">
      <c r="A257" s="136">
        <f>анкеты!A257</f>
        <v>256</v>
      </c>
      <c r="B257" s="136" t="str">
        <f>'бланки '!C261</f>
        <v>Муниципальное бюджетное общеобразовательное учреждение " Гореловская основная общеобразовательная школа"</v>
      </c>
      <c r="C257" s="136">
        <f>'Рейтинговая таблица организаций'!T259</f>
        <v>100</v>
      </c>
      <c r="D257" s="136">
        <f>'Рейтинговая таблица организаций'!AC259</f>
        <v>100</v>
      </c>
      <c r="E257" s="136">
        <f>'Рейтинговая таблица организаций'!AK259</f>
        <v>76</v>
      </c>
      <c r="F257" s="136">
        <f>'Рейтинговая таблица организаций'!AU259</f>
        <v>100</v>
      </c>
      <c r="G257" s="136">
        <f>'Рейтинговая таблица организаций'!BE259</f>
        <v>100</v>
      </c>
      <c r="H257" s="137">
        <f>'Рейтинговая таблица организаций'!BF259</f>
        <v>95.2</v>
      </c>
      <c r="I257" s="136" t="str">
        <f t="shared" si="11"/>
        <v>97-107</v>
      </c>
      <c r="J257" s="138">
        <f t="shared" si="9"/>
        <v>97</v>
      </c>
      <c r="K257" s="139">
        <f t="shared" si="10"/>
        <v>11</v>
      </c>
      <c r="L257" s="140">
        <f>'бланки '!D261</f>
        <v>256</v>
      </c>
      <c r="M257" s="141" t="str">
        <f>'бланки '!A261</f>
        <v>Чаинский район</v>
      </c>
    </row>
    <row r="258" spans="1:13">
      <c r="A258" s="136">
        <f>анкеты!A258</f>
        <v>257</v>
      </c>
      <c r="B258" s="136" t="str">
        <f>'бланки '!C262</f>
        <v>Муниципальное бюджетное общеобразовательное учреждение "Леботёрская основная общеобразовательная школа"</v>
      </c>
      <c r="C258" s="136">
        <f>'Рейтинговая таблица организаций'!T260</f>
        <v>100</v>
      </c>
      <c r="D258" s="136">
        <f>'Рейтинговая таблица организаций'!AC260</f>
        <v>100</v>
      </c>
      <c r="E258" s="136">
        <f>'Рейтинговая таблица организаций'!AK260</f>
        <v>74</v>
      </c>
      <c r="F258" s="136">
        <f>'Рейтинговая таблица организаций'!AU260</f>
        <v>100</v>
      </c>
      <c r="G258" s="136">
        <f>'Рейтинговая таблица организаций'!BE260</f>
        <v>100</v>
      </c>
      <c r="H258" s="137">
        <f>'Рейтинговая таблица организаций'!BF260</f>
        <v>94.8</v>
      </c>
      <c r="I258" s="136" t="str">
        <f t="shared" si="11"/>
        <v>108-122</v>
      </c>
      <c r="J258" s="138">
        <f t="shared" ref="J258:J275" si="12">RANK(H258,H$2:H$275)</f>
        <v>108</v>
      </c>
      <c r="K258" s="139">
        <f t="shared" ref="K258:K275" si="13">COUNTIF(J$2:J$275,J258)</f>
        <v>15</v>
      </c>
      <c r="L258" s="140">
        <f>'бланки '!D262</f>
        <v>257</v>
      </c>
      <c r="M258" s="141" t="str">
        <f>'бланки '!A262</f>
        <v>Чаинский район</v>
      </c>
    </row>
    <row r="259" spans="1:13">
      <c r="A259" s="136">
        <f>анкеты!A259</f>
        <v>258</v>
      </c>
      <c r="B259" s="136" t="str">
        <f>'бланки '!C263</f>
        <v>Муниципальное бюджетное общеобразовательное учреждение "Варгатёрская основная общеобразовательная школа"</v>
      </c>
      <c r="C259" s="136">
        <f>'Рейтинговая таблица организаций'!T261</f>
        <v>100</v>
      </c>
      <c r="D259" s="136">
        <f>'Рейтинговая таблица организаций'!AC261</f>
        <v>100</v>
      </c>
      <c r="E259" s="136">
        <f>'Рейтинговая таблица организаций'!AK261</f>
        <v>82</v>
      </c>
      <c r="F259" s="136">
        <f>'Рейтинговая таблица организаций'!AU261</f>
        <v>100</v>
      </c>
      <c r="G259" s="136">
        <f>'Рейтинговая таблица организаций'!BE261</f>
        <v>100</v>
      </c>
      <c r="H259" s="137">
        <f>'Рейтинговая таблица организаций'!BF261</f>
        <v>96.4</v>
      </c>
      <c r="I259" s="136" t="str">
        <f t="shared" ref="I259:I275" si="14">IF(K259=1,TEXT(J259,0),CONCATENATE(J259,"-",J259+K259-1))</f>
        <v>49-66</v>
      </c>
      <c r="J259" s="138">
        <f t="shared" si="12"/>
        <v>49</v>
      </c>
      <c r="K259" s="139">
        <f t="shared" si="13"/>
        <v>18</v>
      </c>
      <c r="L259" s="140">
        <f>'бланки '!D263</f>
        <v>258</v>
      </c>
      <c r="M259" s="141" t="str">
        <f>'бланки '!A263</f>
        <v>Чаинский район</v>
      </c>
    </row>
    <row r="260" spans="1:13">
      <c r="A260" s="136">
        <f>анкеты!A260</f>
        <v>259</v>
      </c>
      <c r="B260" s="136" t="str">
        <f>'бланки '!C264</f>
        <v>Муниципальное бюджетное общеобразовательное учреждение "Нижнетигинская основная общеобразовательная школа"</v>
      </c>
      <c r="C260" s="136">
        <f>'Рейтинговая таблица организаций'!T262</f>
        <v>100</v>
      </c>
      <c r="D260" s="136">
        <f>'Рейтинговая таблица организаций'!AC262</f>
        <v>100</v>
      </c>
      <c r="E260" s="136">
        <f>'Рейтинговая таблица организаций'!AK262</f>
        <v>62</v>
      </c>
      <c r="F260" s="136">
        <f>'Рейтинговая таблица организаций'!AU262</f>
        <v>100</v>
      </c>
      <c r="G260" s="136">
        <f>'Рейтинговая таблица организаций'!BE262</f>
        <v>100</v>
      </c>
      <c r="H260" s="137">
        <f>'Рейтинговая таблица организаций'!BF262</f>
        <v>92.4</v>
      </c>
      <c r="I260" s="136" t="str">
        <f t="shared" si="14"/>
        <v>201-221</v>
      </c>
      <c r="J260" s="138">
        <f t="shared" si="12"/>
        <v>201</v>
      </c>
      <c r="K260" s="139">
        <f t="shared" si="13"/>
        <v>21</v>
      </c>
      <c r="L260" s="140">
        <f>'бланки '!D264</f>
        <v>259</v>
      </c>
      <c r="M260" s="141" t="str">
        <f>'бланки '!A264</f>
        <v>Чаинский район</v>
      </c>
    </row>
    <row r="261" spans="1:13">
      <c r="A261" s="136">
        <f>анкеты!A261</f>
        <v>260</v>
      </c>
      <c r="B261" s="136" t="str">
        <f>'бланки '!C265</f>
        <v>Муниципальное бюджетное общеобразовательное учреждение "Новоколоминская средняя общеобразовательная школа"</v>
      </c>
      <c r="C261" s="136">
        <f>'Рейтинговая таблица организаций'!T263</f>
        <v>100</v>
      </c>
      <c r="D261" s="136">
        <f>'Рейтинговая таблица организаций'!AC263</f>
        <v>100</v>
      </c>
      <c r="E261" s="136">
        <f>'Рейтинговая таблица организаций'!AK263</f>
        <v>68</v>
      </c>
      <c r="F261" s="136">
        <f>'Рейтинговая таблица организаций'!AU263</f>
        <v>100</v>
      </c>
      <c r="G261" s="136">
        <f>'Рейтинговая таблица организаций'!BE263</f>
        <v>100</v>
      </c>
      <c r="H261" s="137">
        <f>'Рейтинговая таблица организаций'!BF263</f>
        <v>93.6</v>
      </c>
      <c r="I261" s="136" t="str">
        <f t="shared" si="14"/>
        <v>147-173</v>
      </c>
      <c r="J261" s="138">
        <f t="shared" si="12"/>
        <v>147</v>
      </c>
      <c r="K261" s="139">
        <f t="shared" si="13"/>
        <v>27</v>
      </c>
      <c r="L261" s="140">
        <f>'бланки '!D265</f>
        <v>260</v>
      </c>
      <c r="M261" s="141" t="str">
        <f>'бланки '!A265</f>
        <v>Чаинский район</v>
      </c>
    </row>
    <row r="262" spans="1:13">
      <c r="A262" s="136">
        <f>анкеты!A262</f>
        <v>261</v>
      </c>
      <c r="B262" s="136" t="str">
        <f>'бланки '!C266</f>
        <v>Муниципальное бюджетное общеобразовательное учреждение "Коломиногривская средняя общеобразовательная школа"</v>
      </c>
      <c r="C262" s="136">
        <f>'Рейтинговая таблица организаций'!T264</f>
        <v>100</v>
      </c>
      <c r="D262" s="136">
        <f>'Рейтинговая таблица организаций'!AC264</f>
        <v>100</v>
      </c>
      <c r="E262" s="136">
        <f>'Рейтинговая таблица организаций'!AK264</f>
        <v>66</v>
      </c>
      <c r="F262" s="136">
        <f>'Рейтинговая таблица организаций'!AU264</f>
        <v>100</v>
      </c>
      <c r="G262" s="136">
        <f>'Рейтинговая таблица организаций'!BE264</f>
        <v>100</v>
      </c>
      <c r="H262" s="137">
        <f>'Рейтинговая таблица организаций'!BF264</f>
        <v>93.2</v>
      </c>
      <c r="I262" s="136" t="str">
        <f t="shared" si="14"/>
        <v>174-198</v>
      </c>
      <c r="J262" s="138">
        <f t="shared" si="12"/>
        <v>174</v>
      </c>
      <c r="K262" s="139">
        <f t="shared" si="13"/>
        <v>25</v>
      </c>
      <c r="L262" s="140">
        <f>'бланки '!D266</f>
        <v>261</v>
      </c>
      <c r="M262" s="141" t="str">
        <f>'бланки '!A266</f>
        <v>Чаинский район</v>
      </c>
    </row>
    <row r="263" spans="1:13">
      <c r="A263" s="94">
        <f>анкеты!A263</f>
        <v>262</v>
      </c>
      <c r="B263" s="94" t="str">
        <f>'бланки '!C267</f>
        <v>Муниципальное бюджетное общеобразовательное учреждение «Анастасьевская средняя общеобразовательная школа»</v>
      </c>
      <c r="C263" s="94">
        <f>'Рейтинговая таблица организаций'!T265</f>
        <v>100</v>
      </c>
      <c r="D263" s="94">
        <f>'Рейтинговая таблица организаций'!AC265</f>
        <v>100</v>
      </c>
      <c r="E263" s="94">
        <f>'Рейтинговая таблица организаций'!AK265</f>
        <v>60</v>
      </c>
      <c r="F263" s="94">
        <f>'Рейтинговая таблица организаций'!AU265</f>
        <v>100</v>
      </c>
      <c r="G263" s="94">
        <f>'Рейтинговая таблица организаций'!BE265</f>
        <v>100</v>
      </c>
      <c r="H263" s="95">
        <f>'Рейтинговая таблица организаций'!BF265</f>
        <v>92</v>
      </c>
      <c r="I263" s="94" t="str">
        <f t="shared" si="14"/>
        <v>222-245</v>
      </c>
      <c r="J263" s="96">
        <f t="shared" si="12"/>
        <v>222</v>
      </c>
      <c r="K263" s="97">
        <f t="shared" si="13"/>
        <v>24</v>
      </c>
      <c r="L263" s="98">
        <f>'бланки '!D267</f>
        <v>262</v>
      </c>
      <c r="M263" s="99" t="str">
        <f>'бланки '!A267</f>
        <v>Шегарский район</v>
      </c>
    </row>
    <row r="264" spans="1:13">
      <c r="A264" s="94">
        <f>анкеты!A264</f>
        <v>263</v>
      </c>
      <c r="B264" s="94" t="str">
        <f>'бланки '!C268</f>
        <v>Муниципальное казённое общеобразовательное учреждение "Бабарыкинская средняя общеобразовательная школа"</v>
      </c>
      <c r="C264" s="94">
        <f>'Рейтинговая таблица организаций'!T266</f>
        <v>100</v>
      </c>
      <c r="D264" s="94">
        <f>'Рейтинговая таблица организаций'!AC266</f>
        <v>100</v>
      </c>
      <c r="E264" s="94">
        <f>'Рейтинговая таблица организаций'!AK266</f>
        <v>52</v>
      </c>
      <c r="F264" s="94">
        <f>'Рейтинговая таблица организаций'!AU266</f>
        <v>100</v>
      </c>
      <c r="G264" s="94">
        <f>'Рейтинговая таблица организаций'!BE266</f>
        <v>100</v>
      </c>
      <c r="H264" s="95">
        <f>'Рейтинговая таблица организаций'!BF266</f>
        <v>90.4</v>
      </c>
      <c r="I264" s="94" t="str">
        <f t="shared" si="14"/>
        <v>266-267</v>
      </c>
      <c r="J264" s="96">
        <f t="shared" si="12"/>
        <v>266</v>
      </c>
      <c r="K264" s="97">
        <f t="shared" si="13"/>
        <v>2</v>
      </c>
      <c r="L264" s="98">
        <f>'бланки '!D268</f>
        <v>263</v>
      </c>
      <c r="M264" s="99" t="str">
        <f>'бланки '!A268</f>
        <v>Шегарский район</v>
      </c>
    </row>
    <row r="265" spans="1:13">
      <c r="A265" s="94">
        <f>анкеты!A265</f>
        <v>264</v>
      </c>
      <c r="B265" s="94" t="str">
        <f>'бланки '!C269</f>
        <v>Муниципальное казённое общеобразовательное учреждение «Баткатская средняя общеобразовательная школа»</v>
      </c>
      <c r="C265" s="94">
        <f>'Рейтинговая таблица организаций'!T267</f>
        <v>100</v>
      </c>
      <c r="D265" s="94">
        <f>'Рейтинговая таблица организаций'!AC267</f>
        <v>100</v>
      </c>
      <c r="E265" s="94">
        <f>'Рейтинговая таблица организаций'!AK267</f>
        <v>78</v>
      </c>
      <c r="F265" s="94">
        <f>'Рейтинговая таблица организаций'!AU267</f>
        <v>100</v>
      </c>
      <c r="G265" s="94">
        <f>'Рейтинговая таблица организаций'!BE267</f>
        <v>100</v>
      </c>
      <c r="H265" s="95">
        <f>'Рейтинговая таблица организаций'!BF267</f>
        <v>95.6</v>
      </c>
      <c r="I265" s="94" t="str">
        <f t="shared" si="14"/>
        <v>85-96</v>
      </c>
      <c r="J265" s="96">
        <f t="shared" si="12"/>
        <v>85</v>
      </c>
      <c r="K265" s="97">
        <f t="shared" si="13"/>
        <v>12</v>
      </c>
      <c r="L265" s="98">
        <f>'бланки '!D269</f>
        <v>264</v>
      </c>
      <c r="M265" s="99" t="str">
        <f>'бланки '!A269</f>
        <v>Шегарский район</v>
      </c>
    </row>
    <row r="266" spans="1:13">
      <c r="A266" s="94">
        <f>анкеты!A266</f>
        <v>265</v>
      </c>
      <c r="B266" s="94" t="str">
        <f>'бланки '!C270</f>
        <v>Муниципальное казённое образовательное учреждение «Гусевская средняя общеобразовательная школа»</v>
      </c>
      <c r="C266" s="94">
        <f>'Рейтинговая таблица организаций'!T268</f>
        <v>100</v>
      </c>
      <c r="D266" s="94">
        <f>'Рейтинговая таблица организаций'!AC268</f>
        <v>100</v>
      </c>
      <c r="E266" s="94">
        <f>'Рейтинговая таблица организаций'!AK268</f>
        <v>46</v>
      </c>
      <c r="F266" s="94">
        <f>'Рейтинговая таблица организаций'!AU268</f>
        <v>100</v>
      </c>
      <c r="G266" s="94">
        <f>'Рейтинговая таблица организаций'!BE268</f>
        <v>100</v>
      </c>
      <c r="H266" s="95">
        <f>'Рейтинговая таблица организаций'!BF268</f>
        <v>89.2</v>
      </c>
      <c r="I266" s="94" t="str">
        <f t="shared" si="14"/>
        <v>268-274</v>
      </c>
      <c r="J266" s="96">
        <f t="shared" si="12"/>
        <v>268</v>
      </c>
      <c r="K266" s="97">
        <f t="shared" si="13"/>
        <v>7</v>
      </c>
      <c r="L266" s="98">
        <f>'бланки '!D270</f>
        <v>265</v>
      </c>
      <c r="M266" s="99" t="str">
        <f>'бланки '!A270</f>
        <v>Шегарский район</v>
      </c>
    </row>
    <row r="267" spans="1:13">
      <c r="A267" s="94">
        <f>анкеты!A267</f>
        <v>266</v>
      </c>
      <c r="B267" s="94" t="str">
        <f>'бланки '!C271</f>
        <v>Муниципальное казённое общеобразовательное учреждение "Каргалинская основная общеобразовательная школа"</v>
      </c>
      <c r="C267" s="94">
        <f>'Рейтинговая таблица организаций'!T269</f>
        <v>100</v>
      </c>
      <c r="D267" s="94">
        <f>'Рейтинговая таблица организаций'!AC269</f>
        <v>100</v>
      </c>
      <c r="E267" s="94">
        <f>'Рейтинговая таблица организаций'!AK269</f>
        <v>78</v>
      </c>
      <c r="F267" s="94">
        <f>'Рейтинговая таблица организаций'!AU269</f>
        <v>100</v>
      </c>
      <c r="G267" s="94">
        <f>'Рейтинговая таблица организаций'!BE269</f>
        <v>100</v>
      </c>
      <c r="H267" s="95">
        <f>'Рейтинговая таблица организаций'!BF269</f>
        <v>95.6</v>
      </c>
      <c r="I267" s="94" t="str">
        <f t="shared" si="14"/>
        <v>85-96</v>
      </c>
      <c r="J267" s="96">
        <f t="shared" si="12"/>
        <v>85</v>
      </c>
      <c r="K267" s="97">
        <f t="shared" si="13"/>
        <v>12</v>
      </c>
      <c r="L267" s="98">
        <f>'бланки '!D271</f>
        <v>266</v>
      </c>
      <c r="M267" s="99" t="str">
        <f>'бланки '!A271</f>
        <v>Шегарский район</v>
      </c>
    </row>
    <row r="268" spans="1:13">
      <c r="A268" s="94">
        <f>анкеты!A268</f>
        <v>267</v>
      </c>
      <c r="B268" s="94" t="str">
        <f>'бланки '!C272</f>
        <v>Муниципальное казённое общеобразовательное учреждение «Малобрагинская основная общеобразовательная школа»</v>
      </c>
      <c r="C268" s="94">
        <f>'Рейтинговая таблица организаций'!T270</f>
        <v>100</v>
      </c>
      <c r="D268" s="94">
        <f>'Рейтинговая таблица организаций'!AC270</f>
        <v>100</v>
      </c>
      <c r="E268" s="94">
        <f>'Рейтинговая таблица организаций'!AK270</f>
        <v>46</v>
      </c>
      <c r="F268" s="94">
        <f>'Рейтинговая таблица организаций'!AU270</f>
        <v>100</v>
      </c>
      <c r="G268" s="94">
        <f>'Рейтинговая таблица организаций'!BE270</f>
        <v>100</v>
      </c>
      <c r="H268" s="95">
        <f>'Рейтинговая таблица организаций'!BF270</f>
        <v>89.2</v>
      </c>
      <c r="I268" s="94" t="str">
        <f t="shared" si="14"/>
        <v>268-274</v>
      </c>
      <c r="J268" s="96">
        <f t="shared" si="12"/>
        <v>268</v>
      </c>
      <c r="K268" s="97">
        <f t="shared" si="13"/>
        <v>7</v>
      </c>
      <c r="L268" s="98">
        <f>'бланки '!D272</f>
        <v>267</v>
      </c>
      <c r="M268" s="99" t="str">
        <f>'бланки '!A272</f>
        <v>Шегарский район</v>
      </c>
    </row>
    <row r="269" spans="1:13">
      <c r="A269" s="94">
        <f>анкеты!A269</f>
        <v>268</v>
      </c>
      <c r="B269" s="94" t="str">
        <f>'бланки '!C273</f>
        <v>Муниципальное казённое общеобразовательное учреждение "Маркеловская средняя общеобразовательная школа"</v>
      </c>
      <c r="C269" s="94">
        <f>'Рейтинговая таблица организаций'!T271</f>
        <v>100</v>
      </c>
      <c r="D269" s="94">
        <f>'Рейтинговая таблица организаций'!AC271</f>
        <v>100</v>
      </c>
      <c r="E269" s="94">
        <f>'Рейтинговая таблица организаций'!AK271</f>
        <v>60</v>
      </c>
      <c r="F269" s="94">
        <f>'Рейтинговая таблица организаций'!AU271</f>
        <v>100</v>
      </c>
      <c r="G269" s="94">
        <f>'Рейтинговая таблица организаций'!BE271</f>
        <v>100</v>
      </c>
      <c r="H269" s="95">
        <f>'Рейтинговая таблица организаций'!BF271</f>
        <v>92</v>
      </c>
      <c r="I269" s="94" t="str">
        <f t="shared" si="14"/>
        <v>222-245</v>
      </c>
      <c r="J269" s="96">
        <f t="shared" si="12"/>
        <v>222</v>
      </c>
      <c r="K269" s="97">
        <f t="shared" si="13"/>
        <v>24</v>
      </c>
      <c r="L269" s="98">
        <f>'бланки '!D273</f>
        <v>268</v>
      </c>
      <c r="M269" s="99" t="str">
        <f>'бланки '!A273</f>
        <v>Шегарский район</v>
      </c>
    </row>
    <row r="270" spans="1:13">
      <c r="A270" s="94">
        <f>анкеты!A270</f>
        <v>269</v>
      </c>
      <c r="B270" s="94" t="str">
        <f>'бланки '!C274</f>
        <v>Муниципальное казённое общеобразовательное учреждение "Монастырская основная общеобразовательная школа"</v>
      </c>
      <c r="C270" s="94">
        <f>'Рейтинговая таблица организаций'!T272</f>
        <v>100</v>
      </c>
      <c r="D270" s="94">
        <f>'Рейтинговая таблица организаций'!AC272</f>
        <v>100</v>
      </c>
      <c r="E270" s="94">
        <f>'Рейтинговая таблица организаций'!AK272</f>
        <v>74</v>
      </c>
      <c r="F270" s="94">
        <f>'Рейтинговая таблица организаций'!AU272</f>
        <v>100</v>
      </c>
      <c r="G270" s="94">
        <f>'Рейтинговая таблица организаций'!BE272</f>
        <v>100</v>
      </c>
      <c r="H270" s="95">
        <f>'Рейтинговая таблица организаций'!BF272</f>
        <v>94.8</v>
      </c>
      <c r="I270" s="94" t="str">
        <f t="shared" si="14"/>
        <v>108-122</v>
      </c>
      <c r="J270" s="96">
        <f t="shared" si="12"/>
        <v>108</v>
      </c>
      <c r="K270" s="97">
        <f t="shared" si="13"/>
        <v>15</v>
      </c>
      <c r="L270" s="98">
        <f>'бланки '!D274</f>
        <v>269</v>
      </c>
      <c r="M270" s="99" t="str">
        <f>'бланки '!A274</f>
        <v>Шегарский район</v>
      </c>
    </row>
    <row r="271" spans="1:13">
      <c r="A271" s="94">
        <f>анкеты!A271</f>
        <v>270</v>
      </c>
      <c r="B271" s="94" t="str">
        <f>'бланки '!C275</f>
        <v>Муниципальное казённое общеобразовательное учреждение «Побединская средняя общеобразовательная школа»</v>
      </c>
      <c r="C271" s="94">
        <f>'Рейтинговая таблица организаций'!T273</f>
        <v>100</v>
      </c>
      <c r="D271" s="94">
        <f>'Рейтинговая таблица организаций'!AC273</f>
        <v>100</v>
      </c>
      <c r="E271" s="94">
        <f>'Рейтинговая таблица организаций'!AK273</f>
        <v>54</v>
      </c>
      <c r="F271" s="94">
        <f>'Рейтинговая таблица организаций'!AU273</f>
        <v>100</v>
      </c>
      <c r="G271" s="94">
        <f>'Рейтинговая таблица организаций'!BE273</f>
        <v>100</v>
      </c>
      <c r="H271" s="95">
        <f>'Рейтинговая таблица организаций'!BF273</f>
        <v>90.8</v>
      </c>
      <c r="I271" s="94" t="str">
        <f t="shared" si="14"/>
        <v>246-265</v>
      </c>
      <c r="J271" s="96">
        <f t="shared" si="12"/>
        <v>246</v>
      </c>
      <c r="K271" s="97">
        <f t="shared" si="13"/>
        <v>20</v>
      </c>
      <c r="L271" s="98">
        <f>'бланки '!D275</f>
        <v>270</v>
      </c>
      <c r="M271" s="99" t="str">
        <f>'бланки '!A275</f>
        <v>Шегарский район</v>
      </c>
    </row>
    <row r="272" spans="1:13">
      <c r="A272" s="94">
        <f>анкеты!A272</f>
        <v>271</v>
      </c>
      <c r="B272" s="94" t="str">
        <f>'бланки '!C276</f>
        <v>Муниципальное казённое общеобразовательное учреждение «Трубачевская средняя общеобразовательная школа»</v>
      </c>
      <c r="C272" s="94">
        <f>'Рейтинговая таблица организаций'!T274</f>
        <v>100</v>
      </c>
      <c r="D272" s="94">
        <f>'Рейтинговая таблица организаций'!AC274</f>
        <v>100</v>
      </c>
      <c r="E272" s="94">
        <f>'Рейтинговая таблица организаций'!AK274</f>
        <v>54</v>
      </c>
      <c r="F272" s="94">
        <f>'Рейтинговая таблица организаций'!AU274</f>
        <v>100</v>
      </c>
      <c r="G272" s="94">
        <f>'Рейтинговая таблица организаций'!BE274</f>
        <v>100</v>
      </c>
      <c r="H272" s="95">
        <f>'Рейтинговая таблица организаций'!BF274</f>
        <v>90.8</v>
      </c>
      <c r="I272" s="94" t="str">
        <f t="shared" si="14"/>
        <v>246-265</v>
      </c>
      <c r="J272" s="96">
        <f t="shared" si="12"/>
        <v>246</v>
      </c>
      <c r="K272" s="97">
        <f t="shared" si="13"/>
        <v>20</v>
      </c>
      <c r="L272" s="98">
        <f>'бланки '!D276</f>
        <v>271</v>
      </c>
      <c r="M272" s="99" t="str">
        <f>'бланки '!A276</f>
        <v>Шегарский район</v>
      </c>
    </row>
    <row r="273" spans="1:13">
      <c r="A273" s="94">
        <f>анкеты!A273</f>
        <v>272</v>
      </c>
      <c r="B273" s="94" t="str">
        <f>'бланки '!C277</f>
        <v>Муниципальное казённое общеобразовательное учреждение "Шегарская средняя общеобразовательная школа №1"</v>
      </c>
      <c r="C273" s="94">
        <f>'Рейтинговая таблица организаций'!T275</f>
        <v>100</v>
      </c>
      <c r="D273" s="94">
        <f>'Рейтинговая таблица организаций'!AC275</f>
        <v>100</v>
      </c>
      <c r="E273" s="94">
        <f>'Рейтинговая таблица организаций'!AK275</f>
        <v>60</v>
      </c>
      <c r="F273" s="94">
        <f>'Рейтинговая таблица организаций'!AU275</f>
        <v>100</v>
      </c>
      <c r="G273" s="94">
        <f>'Рейтинговая таблица организаций'!BE275</f>
        <v>100</v>
      </c>
      <c r="H273" s="95">
        <f>'Рейтинговая таблица организаций'!BF275</f>
        <v>92</v>
      </c>
      <c r="I273" s="94" t="str">
        <f t="shared" si="14"/>
        <v>222-245</v>
      </c>
      <c r="J273" s="96">
        <f t="shared" si="12"/>
        <v>222</v>
      </c>
      <c r="K273" s="97">
        <f t="shared" si="13"/>
        <v>24</v>
      </c>
      <c r="L273" s="98">
        <f>'бланки '!D277</f>
        <v>272</v>
      </c>
      <c r="M273" s="99" t="str">
        <f>'бланки '!A277</f>
        <v>Шегарский район</v>
      </c>
    </row>
    <row r="274" spans="1:13">
      <c r="A274" s="94">
        <f>анкеты!A274</f>
        <v>273</v>
      </c>
      <c r="B274" s="94" t="str">
        <f>'бланки '!C278</f>
        <v>Муниципальное казённое общеобразовательное учреждение «Шегарская средняя общеобразовательная школа № 2»</v>
      </c>
      <c r="C274" s="94">
        <f>'Рейтинговая таблица организаций'!T276</f>
        <v>100</v>
      </c>
      <c r="D274" s="94">
        <f>'Рейтинговая таблица организаций'!AC276</f>
        <v>100</v>
      </c>
      <c r="E274" s="94">
        <f>'Рейтинговая таблица организаций'!AK276</f>
        <v>78</v>
      </c>
      <c r="F274" s="94">
        <f>'Рейтинговая таблица организаций'!AU276</f>
        <v>100</v>
      </c>
      <c r="G274" s="94">
        <f>'Рейтинговая таблица организаций'!BE276</f>
        <v>100</v>
      </c>
      <c r="H274" s="95">
        <f>'Рейтинговая таблица организаций'!BF276</f>
        <v>95.6</v>
      </c>
      <c r="I274" s="94" t="str">
        <f t="shared" si="14"/>
        <v>85-96</v>
      </c>
      <c r="J274" s="96">
        <f t="shared" si="12"/>
        <v>85</v>
      </c>
      <c r="K274" s="97">
        <f t="shared" si="13"/>
        <v>12</v>
      </c>
      <c r="L274" s="98">
        <f>'бланки '!D278</f>
        <v>273</v>
      </c>
      <c r="M274" s="99" t="str">
        <f>'бланки '!A278</f>
        <v>Шегарский район</v>
      </c>
    </row>
    <row r="275" spans="1:13">
      <c r="A275" s="94">
        <f>анкеты!A275</f>
        <v>274</v>
      </c>
      <c r="B275" s="94" t="str">
        <f>'бланки '!C279</f>
        <v>Муниципальное казённое общеобразовательное учреждение "Вороновская начальная общеобразовательная школа"</v>
      </c>
      <c r="C275" s="94">
        <f>'Рейтинговая таблица организаций'!T277</f>
        <v>100</v>
      </c>
      <c r="D275" s="94">
        <f>'Рейтинговая таблица организаций'!AC277</f>
        <v>100</v>
      </c>
      <c r="E275" s="94">
        <f>'Рейтинговая таблица организаций'!AK277</f>
        <v>68</v>
      </c>
      <c r="F275" s="94">
        <f>'Рейтинговая таблица организаций'!AU277</f>
        <v>100</v>
      </c>
      <c r="G275" s="94">
        <f>'Рейтинговая таблица организаций'!BE277</f>
        <v>100</v>
      </c>
      <c r="H275" s="95">
        <f>'Рейтинговая таблица организаций'!BF277</f>
        <v>93.6</v>
      </c>
      <c r="I275" s="94" t="str">
        <f t="shared" si="14"/>
        <v>147-173</v>
      </c>
      <c r="J275" s="96">
        <f t="shared" si="12"/>
        <v>147</v>
      </c>
      <c r="K275" s="97">
        <f t="shared" si="13"/>
        <v>27</v>
      </c>
      <c r="L275" s="98">
        <f>'бланки '!D279</f>
        <v>274</v>
      </c>
      <c r="M275" s="99" t="str">
        <f>'бланки '!A279</f>
        <v>Шегарский район</v>
      </c>
    </row>
    <row r="276" spans="1:13">
      <c r="C276" s="84">
        <f>AVERAGE(C2:C275)</f>
        <v>100</v>
      </c>
      <c r="D276" s="84">
        <f>AVERAGE(D2:D275)</f>
        <v>100</v>
      </c>
      <c r="E276" s="84">
        <f t="shared" ref="E276:H276" si="15">AVERAGE(E2:E275)</f>
        <v>72.299270072992698</v>
      </c>
      <c r="F276" s="84">
        <f t="shared" si="15"/>
        <v>100</v>
      </c>
      <c r="G276" s="84">
        <f t="shared" si="15"/>
        <v>100</v>
      </c>
      <c r="H276" s="84">
        <f t="shared" si="15"/>
        <v>94.459854014598548</v>
      </c>
      <c r="L276" s="40" t="e">
        <f>'бланки '!#REF!</f>
        <v>#REF!</v>
      </c>
      <c r="M276" s="50" t="e">
        <f>'бланки '!#REF!</f>
        <v>#REF!</v>
      </c>
    </row>
  </sheetData>
  <autoFilter ref="A1:L275"/>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DM279"/>
  <sheetViews>
    <sheetView topLeftCell="CR271" zoomScale="75" zoomScaleNormal="75" workbookViewId="0">
      <selection activeCell="DN9" sqref="DN9:DN278"/>
    </sheetView>
  </sheetViews>
  <sheetFormatPr defaultColWidth="9.1796875" defaultRowHeight="13"/>
  <cols>
    <col min="1" max="1" width="31.54296875" style="53" customWidth="1"/>
    <col min="2" max="2" width="9.1796875" style="53"/>
    <col min="3" max="3" width="169.26953125" style="53" customWidth="1"/>
    <col min="4" max="4" width="6.26953125" style="53" customWidth="1"/>
    <col min="5" max="5" width="10.453125" style="53" customWidth="1"/>
    <col min="6" max="10" width="6.26953125" style="53" customWidth="1"/>
    <col min="11" max="23" width="9.1796875" style="53" customWidth="1"/>
    <col min="24" max="24" width="12.7265625" style="53" customWidth="1"/>
    <col min="25" max="96" width="9.1796875" style="53" customWidth="1"/>
    <col min="97" max="97" width="10.7265625" style="53" customWidth="1"/>
    <col min="98" max="99" width="9.1796875" style="53" customWidth="1"/>
    <col min="100" max="100" width="9.08984375" style="53" customWidth="1"/>
    <col min="101" max="101" width="10" style="53" customWidth="1"/>
    <col min="102" max="102" width="9.81640625" style="53" customWidth="1"/>
    <col min="103" max="104" width="9.1796875" style="53"/>
    <col min="105" max="105" width="7.1796875" style="53" customWidth="1"/>
    <col min="106" max="106" width="8.453125" style="53" customWidth="1"/>
    <col min="107" max="114" width="9.1796875" style="53"/>
    <col min="115" max="115" width="21.81640625" style="53" customWidth="1"/>
    <col min="116" max="16384" width="9.1796875" style="53"/>
  </cols>
  <sheetData>
    <row r="1" spans="1:117" ht="15" customHeight="1">
      <c r="C1" s="192" t="s">
        <v>174</v>
      </c>
      <c r="D1" s="201" t="s">
        <v>364</v>
      </c>
      <c r="E1" s="195" t="s">
        <v>175</v>
      </c>
      <c r="F1" s="196"/>
      <c r="G1" s="197"/>
      <c r="H1" s="54" t="s">
        <v>176</v>
      </c>
      <c r="I1" s="54" t="s">
        <v>177</v>
      </c>
      <c r="J1" s="54" t="s">
        <v>178</v>
      </c>
      <c r="K1" s="189" t="s">
        <v>179</v>
      </c>
      <c r="L1" s="191"/>
      <c r="M1" s="191"/>
      <c r="N1" s="191"/>
      <c r="O1" s="191"/>
      <c r="P1" s="191"/>
      <c r="Q1" s="191"/>
      <c r="R1" s="191"/>
      <c r="S1" s="191"/>
      <c r="T1" s="191"/>
      <c r="U1" s="191"/>
      <c r="V1" s="191"/>
      <c r="W1" s="191"/>
      <c r="X1" s="191"/>
      <c r="Y1" s="190"/>
      <c r="Z1" s="180" t="s">
        <v>180</v>
      </c>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2"/>
      <c r="CN1" s="183" t="s">
        <v>181</v>
      </c>
      <c r="CO1" s="184"/>
      <c r="CP1" s="184"/>
      <c r="CQ1" s="185"/>
      <c r="CR1" s="177" t="s">
        <v>182</v>
      </c>
      <c r="CS1" s="178"/>
      <c r="CT1" s="178"/>
      <c r="CU1" s="178"/>
      <c r="CV1" s="179"/>
      <c r="CW1" s="171" t="s">
        <v>183</v>
      </c>
      <c r="CX1" s="172"/>
      <c r="CY1" s="172"/>
      <c r="CZ1" s="172"/>
      <c r="DA1" s="172"/>
      <c r="DB1" s="172"/>
      <c r="DC1" s="172"/>
      <c r="DD1" s="172"/>
      <c r="DE1" s="172"/>
      <c r="DF1" s="172"/>
      <c r="DG1" s="173"/>
      <c r="DH1" s="55" t="s">
        <v>355</v>
      </c>
    </row>
    <row r="2" spans="1:117" ht="160.5" customHeight="1">
      <c r="C2" s="193"/>
      <c r="D2" s="202"/>
      <c r="E2" s="198"/>
      <c r="F2" s="199"/>
      <c r="G2" s="200"/>
      <c r="H2" s="56"/>
      <c r="I2" s="56"/>
      <c r="J2" s="56"/>
      <c r="K2" s="189" t="s">
        <v>184</v>
      </c>
      <c r="L2" s="191"/>
      <c r="M2" s="190"/>
      <c r="N2" s="57" t="s">
        <v>185</v>
      </c>
      <c r="O2" s="189" t="s">
        <v>186</v>
      </c>
      <c r="P2" s="190"/>
      <c r="Q2" s="57" t="s">
        <v>187</v>
      </c>
      <c r="R2" s="189" t="s">
        <v>188</v>
      </c>
      <c r="S2" s="191"/>
      <c r="T2" s="191"/>
      <c r="U2" s="190"/>
      <c r="V2" s="57" t="s">
        <v>189</v>
      </c>
      <c r="W2" s="189" t="s">
        <v>190</v>
      </c>
      <c r="X2" s="190"/>
      <c r="Y2" s="57" t="s">
        <v>191</v>
      </c>
      <c r="Z2" s="180" t="s">
        <v>184</v>
      </c>
      <c r="AA2" s="181"/>
      <c r="AB2" s="181"/>
      <c r="AC2" s="181"/>
      <c r="AD2" s="181"/>
      <c r="AE2" s="181"/>
      <c r="AF2" s="181"/>
      <c r="AG2" s="182"/>
      <c r="AH2" s="180" t="s">
        <v>185</v>
      </c>
      <c r="AI2" s="182"/>
      <c r="AJ2" s="58" t="s">
        <v>192</v>
      </c>
      <c r="AK2" s="180" t="s">
        <v>193</v>
      </c>
      <c r="AL2" s="181"/>
      <c r="AM2" s="181"/>
      <c r="AN2" s="181"/>
      <c r="AO2" s="181"/>
      <c r="AP2" s="181"/>
      <c r="AQ2" s="181"/>
      <c r="AR2" s="182"/>
      <c r="AS2" s="180" t="s">
        <v>194</v>
      </c>
      <c r="AT2" s="181"/>
      <c r="AU2" s="181"/>
      <c r="AV2" s="182"/>
      <c r="AW2" s="180" t="s">
        <v>195</v>
      </c>
      <c r="AX2" s="181"/>
      <c r="AY2" s="182"/>
      <c r="AZ2" s="180" t="s">
        <v>196</v>
      </c>
      <c r="BA2" s="181"/>
      <c r="BB2" s="181"/>
      <c r="BC2" s="182"/>
      <c r="BD2" s="58" t="s">
        <v>197</v>
      </c>
      <c r="BE2" s="180" t="s">
        <v>198</v>
      </c>
      <c r="BF2" s="182"/>
      <c r="BG2" s="180" t="s">
        <v>199</v>
      </c>
      <c r="BH2" s="181"/>
      <c r="BI2" s="181"/>
      <c r="BJ2" s="181"/>
      <c r="BK2" s="181"/>
      <c r="BL2" s="181"/>
      <c r="BM2" s="182"/>
      <c r="BN2" s="180" t="s">
        <v>200</v>
      </c>
      <c r="BO2" s="181"/>
      <c r="BP2" s="181"/>
      <c r="BQ2" s="181"/>
      <c r="BR2" s="181"/>
      <c r="BS2" s="181"/>
      <c r="BT2" s="181"/>
      <c r="BU2" s="181"/>
      <c r="BV2" s="182"/>
      <c r="BW2" s="171" t="s">
        <v>201</v>
      </c>
      <c r="BX2" s="173"/>
      <c r="BY2" s="58" t="s">
        <v>202</v>
      </c>
      <c r="BZ2" s="180" t="s">
        <v>203</v>
      </c>
      <c r="CA2" s="181"/>
      <c r="CB2" s="182"/>
      <c r="CC2" s="180" t="s">
        <v>204</v>
      </c>
      <c r="CD2" s="181"/>
      <c r="CE2" s="181"/>
      <c r="CF2" s="182"/>
      <c r="CG2" s="58" t="s">
        <v>205</v>
      </c>
      <c r="CH2" s="180" t="s">
        <v>206</v>
      </c>
      <c r="CI2" s="181"/>
      <c r="CJ2" s="181"/>
      <c r="CK2" s="181"/>
      <c r="CL2" s="181"/>
      <c r="CM2" s="182"/>
      <c r="CN2" s="186"/>
      <c r="CO2" s="187"/>
      <c r="CP2" s="187"/>
      <c r="CQ2" s="188"/>
      <c r="CR2" s="177" t="s">
        <v>207</v>
      </c>
      <c r="CS2" s="178"/>
      <c r="CT2" s="178"/>
      <c r="CU2" s="178"/>
      <c r="CV2" s="179"/>
      <c r="CW2" s="171" t="s">
        <v>208</v>
      </c>
      <c r="CX2" s="172"/>
      <c r="CY2" s="172"/>
      <c r="CZ2" s="172"/>
      <c r="DA2" s="173"/>
      <c r="DB2" s="174" t="s">
        <v>209</v>
      </c>
      <c r="DC2" s="175"/>
      <c r="DD2" s="175"/>
      <c r="DE2" s="175"/>
      <c r="DF2" s="175"/>
      <c r="DG2" s="176"/>
      <c r="DH2" s="55" t="s">
        <v>355</v>
      </c>
    </row>
    <row r="3" spans="1:117" ht="43.5" customHeight="1">
      <c r="C3" s="194"/>
      <c r="D3" s="203"/>
      <c r="E3" s="55" t="s">
        <v>210</v>
      </c>
      <c r="F3" s="55" t="s">
        <v>357</v>
      </c>
      <c r="G3" s="55" t="s">
        <v>211</v>
      </c>
      <c r="H3" s="54" t="s">
        <v>176</v>
      </c>
      <c r="I3" s="54" t="s">
        <v>177</v>
      </c>
      <c r="J3" s="54" t="s">
        <v>178</v>
      </c>
      <c r="K3" s="59" t="s">
        <v>212</v>
      </c>
      <c r="L3" s="59" t="s">
        <v>213</v>
      </c>
      <c r="M3" s="59" t="s">
        <v>214</v>
      </c>
      <c r="N3" s="59" t="s">
        <v>215</v>
      </c>
      <c r="O3" s="59" t="s">
        <v>216</v>
      </c>
      <c r="P3" s="59" t="s">
        <v>217</v>
      </c>
      <c r="Q3" s="59" t="s">
        <v>218</v>
      </c>
      <c r="R3" s="59" t="s">
        <v>219</v>
      </c>
      <c r="S3" s="59" t="s">
        <v>220</v>
      </c>
      <c r="T3" s="59" t="s">
        <v>221</v>
      </c>
      <c r="U3" s="59" t="s">
        <v>222</v>
      </c>
      <c r="V3" s="59" t="s">
        <v>223</v>
      </c>
      <c r="W3" s="59" t="s">
        <v>224</v>
      </c>
      <c r="X3" s="59" t="s">
        <v>225</v>
      </c>
      <c r="Y3" s="59" t="s">
        <v>226</v>
      </c>
      <c r="Z3" s="60" t="s">
        <v>227</v>
      </c>
      <c r="AA3" s="60" t="s">
        <v>228</v>
      </c>
      <c r="AB3" s="60" t="s">
        <v>229</v>
      </c>
      <c r="AC3" s="60" t="s">
        <v>230</v>
      </c>
      <c r="AD3" s="60" t="s">
        <v>231</v>
      </c>
      <c r="AE3" s="60" t="s">
        <v>232</v>
      </c>
      <c r="AF3" s="60" t="s">
        <v>233</v>
      </c>
      <c r="AG3" s="60" t="s">
        <v>234</v>
      </c>
      <c r="AH3" s="60" t="s">
        <v>235</v>
      </c>
      <c r="AI3" s="60" t="s">
        <v>236</v>
      </c>
      <c r="AJ3" s="60" t="s">
        <v>237</v>
      </c>
      <c r="AK3" s="60" t="s">
        <v>238</v>
      </c>
      <c r="AL3" s="60" t="s">
        <v>239</v>
      </c>
      <c r="AM3" s="60" t="s">
        <v>240</v>
      </c>
      <c r="AN3" s="60" t="s">
        <v>241</v>
      </c>
      <c r="AO3" s="60" t="s">
        <v>242</v>
      </c>
      <c r="AP3" s="60" t="s">
        <v>243</v>
      </c>
      <c r="AQ3" s="60" t="s">
        <v>244</v>
      </c>
      <c r="AR3" s="60" t="s">
        <v>245</v>
      </c>
      <c r="AS3" s="60" t="s">
        <v>246</v>
      </c>
      <c r="AT3" s="60" t="s">
        <v>247</v>
      </c>
      <c r="AU3" s="60" t="s">
        <v>248</v>
      </c>
      <c r="AV3" s="60" t="s">
        <v>249</v>
      </c>
      <c r="AW3" s="60" t="s">
        <v>250</v>
      </c>
      <c r="AX3" s="60" t="s">
        <v>251</v>
      </c>
      <c r="AY3" s="60" t="s">
        <v>252</v>
      </c>
      <c r="AZ3" s="60" t="s">
        <v>253</v>
      </c>
      <c r="BA3" s="60" t="s">
        <v>254</v>
      </c>
      <c r="BB3" s="60" t="s">
        <v>255</v>
      </c>
      <c r="BC3" s="60" t="s">
        <v>256</v>
      </c>
      <c r="BD3" s="60" t="s">
        <v>257</v>
      </c>
      <c r="BE3" s="60" t="s">
        <v>258</v>
      </c>
      <c r="BF3" s="60" t="s">
        <v>259</v>
      </c>
      <c r="BG3" s="60" t="s">
        <v>260</v>
      </c>
      <c r="BH3" s="60" t="s">
        <v>261</v>
      </c>
      <c r="BI3" s="60" t="s">
        <v>262</v>
      </c>
      <c r="BJ3" s="60" t="s">
        <v>263</v>
      </c>
      <c r="BK3" s="60" t="s">
        <v>264</v>
      </c>
      <c r="BL3" s="60" t="s">
        <v>265</v>
      </c>
      <c r="BM3" s="60" t="s">
        <v>266</v>
      </c>
      <c r="BN3" s="60" t="s">
        <v>267</v>
      </c>
      <c r="BO3" s="60" t="s">
        <v>268</v>
      </c>
      <c r="BP3" s="60" t="s">
        <v>269</v>
      </c>
      <c r="BQ3" s="60" t="s">
        <v>270</v>
      </c>
      <c r="BR3" s="60" t="s">
        <v>271</v>
      </c>
      <c r="BS3" s="60" t="s">
        <v>272</v>
      </c>
      <c r="BT3" s="60" t="s">
        <v>273</v>
      </c>
      <c r="BU3" s="60" t="s">
        <v>274</v>
      </c>
      <c r="BV3" s="60" t="s">
        <v>275</v>
      </c>
      <c r="BW3" s="61" t="s">
        <v>276</v>
      </c>
      <c r="BX3" s="61" t="s">
        <v>277</v>
      </c>
      <c r="BY3" s="60" t="s">
        <v>278</v>
      </c>
      <c r="BZ3" s="60" t="s">
        <v>279</v>
      </c>
      <c r="CA3" s="60" t="s">
        <v>280</v>
      </c>
      <c r="CB3" s="60" t="s">
        <v>281</v>
      </c>
      <c r="CC3" s="60" t="s">
        <v>282</v>
      </c>
      <c r="CD3" s="60" t="s">
        <v>283</v>
      </c>
      <c r="CE3" s="60" t="s">
        <v>284</v>
      </c>
      <c r="CF3" s="60" t="s">
        <v>285</v>
      </c>
      <c r="CG3" s="60" t="s">
        <v>286</v>
      </c>
      <c r="CH3" s="60" t="s">
        <v>287</v>
      </c>
      <c r="CI3" s="60" t="s">
        <v>288</v>
      </c>
      <c r="CJ3" s="60" t="s">
        <v>289</v>
      </c>
      <c r="CK3" s="60" t="s">
        <v>290</v>
      </c>
      <c r="CL3" s="60" t="s">
        <v>291</v>
      </c>
      <c r="CM3" s="60" t="s">
        <v>292</v>
      </c>
      <c r="CN3" s="62" t="s">
        <v>293</v>
      </c>
      <c r="CO3" s="62" t="s">
        <v>294</v>
      </c>
      <c r="CP3" s="62" t="s">
        <v>295</v>
      </c>
      <c r="CQ3" s="62" t="s">
        <v>296</v>
      </c>
      <c r="CR3" s="63" t="s">
        <v>297</v>
      </c>
      <c r="CS3" s="63" t="s">
        <v>298</v>
      </c>
      <c r="CT3" s="63" t="s">
        <v>299</v>
      </c>
      <c r="CU3" s="63" t="s">
        <v>300</v>
      </c>
      <c r="CV3" s="63" t="s">
        <v>301</v>
      </c>
      <c r="CW3" s="61" t="s">
        <v>302</v>
      </c>
      <c r="CX3" s="61" t="s">
        <v>303</v>
      </c>
      <c r="CY3" s="61" t="s">
        <v>304</v>
      </c>
      <c r="CZ3" s="61" t="s">
        <v>305</v>
      </c>
      <c r="DA3" s="61" t="s">
        <v>306</v>
      </c>
      <c r="DB3" s="64" t="s">
        <v>307</v>
      </c>
      <c r="DC3" s="64" t="s">
        <v>308</v>
      </c>
      <c r="DD3" s="64" t="s">
        <v>309</v>
      </c>
      <c r="DE3" s="64" t="s">
        <v>310</v>
      </c>
      <c r="DF3" s="64" t="s">
        <v>311</v>
      </c>
      <c r="DG3" s="64" t="s">
        <v>312</v>
      </c>
      <c r="DH3" s="55"/>
    </row>
    <row r="4" spans="1:117" ht="43.5" customHeight="1">
      <c r="C4" s="65"/>
      <c r="D4" s="65"/>
      <c r="E4" s="65"/>
      <c r="F4" s="65"/>
      <c r="G4" s="65"/>
      <c r="H4" s="65" t="s">
        <v>313</v>
      </c>
      <c r="I4" s="65" t="s">
        <v>385</v>
      </c>
      <c r="J4" s="65" t="s">
        <v>313</v>
      </c>
      <c r="K4" s="59" t="s">
        <v>314</v>
      </c>
      <c r="L4" s="59" t="s">
        <v>314</v>
      </c>
      <c r="M4" s="59" t="s">
        <v>315</v>
      </c>
      <c r="N4" s="59" t="s">
        <v>316</v>
      </c>
      <c r="O4" s="59" t="s">
        <v>317</v>
      </c>
      <c r="P4" s="59" t="s">
        <v>318</v>
      </c>
      <c r="Q4" s="59" t="s">
        <v>386</v>
      </c>
      <c r="R4" s="59" t="s">
        <v>319</v>
      </c>
      <c r="S4" s="59" t="s">
        <v>320</v>
      </c>
      <c r="T4" s="59" t="s">
        <v>314</v>
      </c>
      <c r="U4" s="59" t="s">
        <v>321</v>
      </c>
      <c r="V4" s="59" t="s">
        <v>322</v>
      </c>
      <c r="W4" s="59" t="s">
        <v>323</v>
      </c>
      <c r="X4" s="59" t="s">
        <v>324</v>
      </c>
      <c r="Y4" s="59" t="s">
        <v>314</v>
      </c>
      <c r="Z4" s="60" t="s">
        <v>325</v>
      </c>
      <c r="AA4" s="60" t="s">
        <v>325</v>
      </c>
      <c r="AB4" s="60" t="s">
        <v>325</v>
      </c>
      <c r="AC4" s="60" t="s">
        <v>326</v>
      </c>
      <c r="AD4" s="60" t="s">
        <v>327</v>
      </c>
      <c r="AE4" s="60" t="s">
        <v>328</v>
      </c>
      <c r="AF4" s="60" t="s">
        <v>329</v>
      </c>
      <c r="AG4" s="60" t="s">
        <v>330</v>
      </c>
      <c r="AH4" s="60" t="s">
        <v>331</v>
      </c>
      <c r="AI4" s="60" t="s">
        <v>332</v>
      </c>
      <c r="AJ4" s="60" t="s">
        <v>333</v>
      </c>
      <c r="AK4" s="60" t="s">
        <v>334</v>
      </c>
      <c r="AL4" s="60" t="s">
        <v>334</v>
      </c>
      <c r="AM4" s="60" t="s">
        <v>334</v>
      </c>
      <c r="AN4" s="60" t="s">
        <v>335</v>
      </c>
      <c r="AO4" s="60" t="s">
        <v>334</v>
      </c>
      <c r="AP4" s="60" t="s">
        <v>334</v>
      </c>
      <c r="AQ4" s="60" t="s">
        <v>334</v>
      </c>
      <c r="AR4" s="60" t="s">
        <v>334</v>
      </c>
      <c r="AS4" s="60" t="s">
        <v>336</v>
      </c>
      <c r="AT4" s="60" t="s">
        <v>336</v>
      </c>
      <c r="AU4" s="60" t="s">
        <v>336</v>
      </c>
      <c r="AV4" s="60" t="s">
        <v>336</v>
      </c>
      <c r="AW4" s="60" t="s">
        <v>337</v>
      </c>
      <c r="AX4" s="60" t="s">
        <v>337</v>
      </c>
      <c r="AY4" s="60" t="s">
        <v>338</v>
      </c>
      <c r="AZ4" s="60" t="s">
        <v>337</v>
      </c>
      <c r="BA4" s="60" t="s">
        <v>337</v>
      </c>
      <c r="BB4" s="60" t="s">
        <v>337</v>
      </c>
      <c r="BC4" s="60" t="s">
        <v>339</v>
      </c>
      <c r="BD4" s="60" t="s">
        <v>340</v>
      </c>
      <c r="BE4" s="60" t="s">
        <v>341</v>
      </c>
      <c r="BF4" s="60" t="s">
        <v>342</v>
      </c>
      <c r="BG4" s="60" t="s">
        <v>343</v>
      </c>
      <c r="BH4" s="60" t="s">
        <v>344</v>
      </c>
      <c r="BI4" s="60" t="s">
        <v>345</v>
      </c>
      <c r="BJ4" s="60" t="s">
        <v>345</v>
      </c>
      <c r="BK4" s="60" t="s">
        <v>345</v>
      </c>
      <c r="BL4" s="60" t="s">
        <v>345</v>
      </c>
      <c r="BM4" s="60" t="s">
        <v>345</v>
      </c>
      <c r="BN4" s="60" t="s">
        <v>345</v>
      </c>
      <c r="BO4" s="60" t="s">
        <v>345</v>
      </c>
      <c r="BP4" s="60" t="s">
        <v>345</v>
      </c>
      <c r="BQ4" s="60" t="s">
        <v>345</v>
      </c>
      <c r="BR4" s="60" t="s">
        <v>345</v>
      </c>
      <c r="BS4" s="60" t="s">
        <v>345</v>
      </c>
      <c r="BT4" s="60" t="s">
        <v>345</v>
      </c>
      <c r="BU4" s="60" t="s">
        <v>346</v>
      </c>
      <c r="BV4" s="60" t="s">
        <v>346</v>
      </c>
      <c r="BW4" s="61" t="s">
        <v>347</v>
      </c>
      <c r="BX4" s="61" t="s">
        <v>347</v>
      </c>
      <c r="BY4" s="60" t="s">
        <v>348</v>
      </c>
      <c r="BZ4" s="60" t="s">
        <v>337</v>
      </c>
      <c r="CA4" s="60" t="s">
        <v>349</v>
      </c>
      <c r="CB4" s="60" t="s">
        <v>337</v>
      </c>
      <c r="CC4" s="60" t="s">
        <v>337</v>
      </c>
      <c r="CD4" s="60" t="s">
        <v>337</v>
      </c>
      <c r="CE4" s="60" t="s">
        <v>337</v>
      </c>
      <c r="CF4" s="60" t="s">
        <v>337</v>
      </c>
      <c r="CG4" s="60" t="s">
        <v>350</v>
      </c>
      <c r="CH4" s="60" t="s">
        <v>337</v>
      </c>
      <c r="CI4" s="60" t="s">
        <v>337</v>
      </c>
      <c r="CJ4" s="60" t="s">
        <v>337</v>
      </c>
      <c r="CK4" s="60" t="s">
        <v>351</v>
      </c>
      <c r="CL4" s="60" t="s">
        <v>352</v>
      </c>
      <c r="CM4" s="60" t="s">
        <v>353</v>
      </c>
      <c r="CN4" s="62" t="s">
        <v>354</v>
      </c>
      <c r="CO4" s="62" t="s">
        <v>354</v>
      </c>
      <c r="CP4" s="62" t="s">
        <v>354</v>
      </c>
      <c r="CQ4" s="62" t="s">
        <v>354</v>
      </c>
      <c r="CR4" s="63" t="s">
        <v>354</v>
      </c>
      <c r="CS4" s="63" t="s">
        <v>354</v>
      </c>
      <c r="CT4" s="63" t="s">
        <v>354</v>
      </c>
      <c r="CU4" s="63" t="s">
        <v>354</v>
      </c>
      <c r="CV4" s="63" t="s">
        <v>354</v>
      </c>
      <c r="CW4" s="61" t="s">
        <v>354</v>
      </c>
      <c r="CX4" s="61" t="s">
        <v>354</v>
      </c>
      <c r="CY4" s="61" t="s">
        <v>354</v>
      </c>
      <c r="CZ4" s="61" t="s">
        <v>354</v>
      </c>
      <c r="DA4" s="61" t="s">
        <v>354</v>
      </c>
      <c r="DB4" s="64" t="s">
        <v>354</v>
      </c>
      <c r="DC4" s="64" t="s">
        <v>354</v>
      </c>
      <c r="DD4" s="64" t="s">
        <v>354</v>
      </c>
      <c r="DE4" s="64" t="s">
        <v>354</v>
      </c>
      <c r="DF4" s="64" t="s">
        <v>354</v>
      </c>
      <c r="DG4" s="64" t="s">
        <v>354</v>
      </c>
      <c r="DH4" s="65"/>
    </row>
    <row r="5" spans="1:117" ht="43.5" customHeight="1">
      <c r="A5" s="53" t="s">
        <v>363</v>
      </c>
      <c r="B5" s="53" t="s">
        <v>394</v>
      </c>
      <c r="C5" s="65" t="s">
        <v>174</v>
      </c>
      <c r="D5" s="65" t="s">
        <v>395</v>
      </c>
      <c r="E5" s="65"/>
      <c r="F5" s="65"/>
      <c r="G5" s="65"/>
      <c r="H5" s="65"/>
      <c r="I5" s="65"/>
      <c r="J5" s="65"/>
      <c r="K5" s="59"/>
      <c r="L5" s="59"/>
      <c r="M5" s="59"/>
      <c r="N5" s="59"/>
      <c r="O5" s="59"/>
      <c r="P5" s="59"/>
      <c r="Q5" s="59"/>
      <c r="R5" s="59"/>
      <c r="S5" s="59"/>
      <c r="T5" s="59"/>
      <c r="U5" s="59"/>
      <c r="V5" s="59"/>
      <c r="W5" s="59"/>
      <c r="X5" s="59"/>
      <c r="Y5" s="59"/>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1"/>
      <c r="BX5" s="61"/>
      <c r="BY5" s="60"/>
      <c r="BZ5" s="60"/>
      <c r="CA5" s="60"/>
      <c r="CB5" s="60"/>
      <c r="CC5" s="60"/>
      <c r="CD5" s="60"/>
      <c r="CE5" s="60"/>
      <c r="CF5" s="60"/>
      <c r="CG5" s="60"/>
      <c r="CH5" s="60"/>
      <c r="CI5" s="60"/>
      <c r="CJ5" s="60"/>
      <c r="CK5" s="60"/>
      <c r="CL5" s="60"/>
      <c r="CM5" s="60"/>
      <c r="CN5" s="62"/>
      <c r="CO5" s="62"/>
      <c r="CP5" s="62"/>
      <c r="CQ5" s="62"/>
      <c r="CR5" s="63"/>
      <c r="CS5" s="63"/>
      <c r="CT5" s="63"/>
      <c r="CU5" s="63"/>
      <c r="CV5" s="63"/>
      <c r="CW5" s="61"/>
      <c r="CX5" s="61"/>
      <c r="CY5" s="61"/>
      <c r="CZ5" s="61"/>
      <c r="DA5" s="61"/>
      <c r="DB5" s="64"/>
      <c r="DC5" s="64"/>
      <c r="DD5" s="64"/>
      <c r="DE5" s="64"/>
      <c r="DF5" s="64"/>
      <c r="DG5" s="64"/>
      <c r="DH5" s="65"/>
    </row>
    <row r="6" spans="1:117" s="66" customFormat="1">
      <c r="A6" s="66" t="s">
        <v>399</v>
      </c>
      <c r="B6" s="66" t="s">
        <v>388</v>
      </c>
      <c r="C6" s="66" t="s">
        <v>400</v>
      </c>
      <c r="D6" s="66">
        <v>1</v>
      </c>
      <c r="E6" s="66">
        <v>102</v>
      </c>
      <c r="F6" s="66">
        <v>41</v>
      </c>
      <c r="G6" s="66">
        <v>35</v>
      </c>
      <c r="H6" s="66">
        <v>1</v>
      </c>
      <c r="I6" s="66">
        <v>2</v>
      </c>
      <c r="J6" s="66">
        <v>2</v>
      </c>
      <c r="K6" s="66">
        <v>1</v>
      </c>
      <c r="L6" s="66">
        <v>1</v>
      </c>
      <c r="M6" s="66">
        <v>1</v>
      </c>
      <c r="N6" s="66">
        <v>1</v>
      </c>
      <c r="O6" s="66">
        <v>1</v>
      </c>
      <c r="P6" s="66">
        <v>1</v>
      </c>
      <c r="Q6" s="66">
        <v>1</v>
      </c>
      <c r="R6" s="66">
        <v>1</v>
      </c>
      <c r="S6" s="66">
        <v>1</v>
      </c>
      <c r="T6" s="66">
        <v>1</v>
      </c>
      <c r="U6" s="66">
        <v>1</v>
      </c>
      <c r="W6" s="66">
        <v>1</v>
      </c>
      <c r="X6" s="66">
        <v>1</v>
      </c>
      <c r="Y6" s="66">
        <v>1</v>
      </c>
      <c r="Z6" s="66">
        <v>1</v>
      </c>
      <c r="AA6" s="66">
        <v>1</v>
      </c>
      <c r="AB6" s="66">
        <v>1</v>
      </c>
      <c r="AC6" s="66">
        <v>1</v>
      </c>
      <c r="AD6" s="66">
        <v>1</v>
      </c>
      <c r="AE6" s="66">
        <v>1</v>
      </c>
      <c r="AF6" s="66">
        <v>1</v>
      </c>
      <c r="AG6" s="66">
        <v>1</v>
      </c>
      <c r="AH6" s="66">
        <v>1</v>
      </c>
      <c r="AI6" s="66">
        <v>1</v>
      </c>
      <c r="AJ6" s="66">
        <v>1</v>
      </c>
      <c r="AK6" s="66">
        <v>1</v>
      </c>
      <c r="AL6" s="66">
        <v>1</v>
      </c>
      <c r="AM6" s="66">
        <v>1</v>
      </c>
      <c r="AN6" s="66">
        <v>1</v>
      </c>
      <c r="AO6" s="66">
        <v>1</v>
      </c>
      <c r="AP6" s="66">
        <v>1</v>
      </c>
      <c r="AQ6" s="66">
        <v>1</v>
      </c>
      <c r="AR6" s="66">
        <v>1</v>
      </c>
      <c r="AS6" s="66">
        <v>1</v>
      </c>
      <c r="AT6" s="66">
        <v>1</v>
      </c>
      <c r="AU6" s="66">
        <v>1</v>
      </c>
      <c r="AV6" s="66">
        <v>1</v>
      </c>
      <c r="AW6" s="66">
        <v>1</v>
      </c>
      <c r="AX6" s="66">
        <v>1</v>
      </c>
      <c r="AY6" s="66">
        <v>1</v>
      </c>
      <c r="BD6" s="66">
        <v>1</v>
      </c>
      <c r="BE6" s="66">
        <v>1</v>
      </c>
      <c r="BF6" s="66">
        <v>1</v>
      </c>
      <c r="BG6" s="66">
        <v>1</v>
      </c>
      <c r="BH6" s="66">
        <v>1</v>
      </c>
      <c r="BI6" s="66">
        <v>1</v>
      </c>
      <c r="BJ6" s="66">
        <v>1</v>
      </c>
      <c r="BK6" s="66">
        <v>1</v>
      </c>
      <c r="BL6" s="66">
        <v>1</v>
      </c>
      <c r="BM6" s="66">
        <v>1</v>
      </c>
      <c r="BN6" s="66">
        <v>1</v>
      </c>
      <c r="BO6" s="66">
        <v>1</v>
      </c>
      <c r="BP6" s="66">
        <v>1</v>
      </c>
      <c r="BQ6" s="66">
        <v>1</v>
      </c>
      <c r="BR6" s="66">
        <v>1</v>
      </c>
      <c r="BS6" s="66">
        <v>1</v>
      </c>
      <c r="BT6" s="66">
        <v>1</v>
      </c>
      <c r="BU6" s="66">
        <v>1</v>
      </c>
      <c r="BV6" s="66">
        <v>1</v>
      </c>
      <c r="BW6" s="66">
        <v>1</v>
      </c>
      <c r="BX6" s="66">
        <v>1</v>
      </c>
      <c r="BY6" s="66">
        <v>1</v>
      </c>
      <c r="BZ6" s="66">
        <v>1</v>
      </c>
      <c r="CA6" s="66">
        <v>1</v>
      </c>
      <c r="CC6" s="66">
        <v>1</v>
      </c>
      <c r="CD6" s="66">
        <v>1</v>
      </c>
      <c r="CE6" s="66">
        <v>1</v>
      </c>
      <c r="CF6" s="66">
        <v>1</v>
      </c>
      <c r="CG6" s="66">
        <v>1</v>
      </c>
      <c r="CI6" s="66">
        <v>1</v>
      </c>
      <c r="CJ6" s="66">
        <v>1</v>
      </c>
      <c r="CK6" s="66">
        <v>1</v>
      </c>
      <c r="CL6" s="66">
        <v>1</v>
      </c>
      <c r="CM6" s="66">
        <v>1</v>
      </c>
      <c r="CN6" s="66">
        <v>1</v>
      </c>
      <c r="CO6" s="66">
        <v>1</v>
      </c>
      <c r="CP6" s="66">
        <v>1</v>
      </c>
      <c r="CQ6" s="66">
        <v>1</v>
      </c>
      <c r="CR6" s="66">
        <v>1</v>
      </c>
      <c r="CS6" s="66">
        <v>1</v>
      </c>
      <c r="CT6" s="66">
        <v>1</v>
      </c>
      <c r="CU6" s="66">
        <v>1</v>
      </c>
      <c r="CV6" s="66">
        <v>1</v>
      </c>
      <c r="CW6" s="66">
        <v>1</v>
      </c>
      <c r="CX6" s="66">
        <v>0</v>
      </c>
      <c r="CY6" s="66">
        <v>0</v>
      </c>
      <c r="CZ6" s="66">
        <v>0</v>
      </c>
      <c r="DA6" s="66">
        <v>0</v>
      </c>
      <c r="DB6" s="66">
        <v>0</v>
      </c>
      <c r="DC6" s="66">
        <v>1</v>
      </c>
      <c r="DD6" s="66">
        <v>0</v>
      </c>
      <c r="DE6" s="66">
        <v>1</v>
      </c>
      <c r="DF6" s="66">
        <v>1</v>
      </c>
      <c r="DG6" s="66">
        <v>1</v>
      </c>
      <c r="DH6" s="67"/>
      <c r="DJ6" s="67"/>
      <c r="DK6" s="67"/>
      <c r="DL6" s="67"/>
      <c r="DM6" s="67"/>
    </row>
    <row r="7" spans="1:117" s="66" customFormat="1">
      <c r="A7" s="66" t="s">
        <v>399</v>
      </c>
      <c r="B7" s="66" t="s">
        <v>388</v>
      </c>
      <c r="C7" s="66" t="s">
        <v>401</v>
      </c>
      <c r="D7" s="66">
        <v>2</v>
      </c>
      <c r="E7" s="66">
        <v>310</v>
      </c>
      <c r="F7" s="66">
        <v>98</v>
      </c>
      <c r="G7" s="66">
        <v>66</v>
      </c>
      <c r="H7" s="66">
        <v>1</v>
      </c>
      <c r="I7" s="66">
        <v>2</v>
      </c>
      <c r="J7" s="66">
        <v>2</v>
      </c>
      <c r="K7" s="66">
        <v>1</v>
      </c>
      <c r="L7" s="66">
        <v>1</v>
      </c>
      <c r="M7" s="66">
        <v>1</v>
      </c>
      <c r="N7" s="66">
        <v>1</v>
      </c>
      <c r="O7" s="66">
        <v>1</v>
      </c>
      <c r="P7" s="66">
        <v>1</v>
      </c>
      <c r="Q7" s="66">
        <v>1</v>
      </c>
      <c r="R7" s="66">
        <v>1</v>
      </c>
      <c r="S7" s="66">
        <v>1</v>
      </c>
      <c r="T7" s="66">
        <v>1</v>
      </c>
      <c r="U7" s="66">
        <v>1</v>
      </c>
      <c r="W7" s="66">
        <v>1</v>
      </c>
      <c r="X7" s="66">
        <v>1</v>
      </c>
      <c r="Y7" s="66">
        <v>1</v>
      </c>
      <c r="Z7" s="66">
        <v>1</v>
      </c>
      <c r="AA7" s="66">
        <v>1</v>
      </c>
      <c r="AB7" s="66">
        <v>1</v>
      </c>
      <c r="AC7" s="66">
        <v>1</v>
      </c>
      <c r="AD7" s="66">
        <v>1</v>
      </c>
      <c r="AE7" s="66">
        <v>1</v>
      </c>
      <c r="AF7" s="66">
        <v>1</v>
      </c>
      <c r="AG7" s="66">
        <v>1</v>
      </c>
      <c r="AH7" s="66">
        <v>1</v>
      </c>
      <c r="AI7" s="66">
        <v>1</v>
      </c>
      <c r="AJ7" s="66">
        <v>1</v>
      </c>
      <c r="AK7" s="66">
        <v>1</v>
      </c>
      <c r="AL7" s="66">
        <v>1</v>
      </c>
      <c r="AM7" s="66">
        <v>1</v>
      </c>
      <c r="AN7" s="66">
        <v>1</v>
      </c>
      <c r="AO7" s="66">
        <v>1</v>
      </c>
      <c r="AP7" s="66">
        <v>1</v>
      </c>
      <c r="AQ7" s="66">
        <v>1</v>
      </c>
      <c r="AR7" s="66">
        <v>1</v>
      </c>
      <c r="AS7" s="66">
        <v>1</v>
      </c>
      <c r="AT7" s="66">
        <v>1</v>
      </c>
      <c r="AU7" s="66">
        <v>1</v>
      </c>
      <c r="AV7" s="66">
        <v>1</v>
      </c>
      <c r="AW7" s="66">
        <v>1</v>
      </c>
      <c r="AX7" s="66">
        <v>1</v>
      </c>
      <c r="AY7" s="66">
        <v>1</v>
      </c>
      <c r="BD7" s="66">
        <v>1</v>
      </c>
      <c r="BE7" s="66">
        <v>1</v>
      </c>
      <c r="BF7" s="66">
        <v>1</v>
      </c>
      <c r="BG7" s="66">
        <v>1</v>
      </c>
      <c r="BH7" s="66">
        <v>1</v>
      </c>
      <c r="BI7" s="66">
        <v>1</v>
      </c>
      <c r="BJ7" s="66">
        <v>1</v>
      </c>
      <c r="BK7" s="66">
        <v>1</v>
      </c>
      <c r="BL7" s="66">
        <v>1</v>
      </c>
      <c r="BM7" s="66">
        <v>1</v>
      </c>
      <c r="BN7" s="66">
        <v>1</v>
      </c>
      <c r="BO7" s="66">
        <v>1</v>
      </c>
      <c r="BP7" s="66">
        <v>1</v>
      </c>
      <c r="BQ7" s="66">
        <v>1</v>
      </c>
      <c r="BR7" s="66">
        <v>1</v>
      </c>
      <c r="BS7" s="66">
        <v>1</v>
      </c>
      <c r="BT7" s="66">
        <v>1</v>
      </c>
      <c r="BU7" s="66">
        <v>1</v>
      </c>
      <c r="BV7" s="66">
        <v>1</v>
      </c>
      <c r="BW7" s="66">
        <v>1</v>
      </c>
      <c r="BX7" s="66">
        <v>1</v>
      </c>
      <c r="BY7" s="66">
        <v>1</v>
      </c>
      <c r="BZ7" s="66">
        <v>1</v>
      </c>
      <c r="CA7" s="66">
        <v>1</v>
      </c>
      <c r="CC7" s="66">
        <v>1</v>
      </c>
      <c r="CD7" s="66">
        <v>1</v>
      </c>
      <c r="CE7" s="66">
        <v>1</v>
      </c>
      <c r="CF7" s="66">
        <v>1</v>
      </c>
      <c r="CG7" s="66">
        <v>1</v>
      </c>
      <c r="CI7" s="66">
        <v>1</v>
      </c>
      <c r="CJ7" s="66">
        <v>1</v>
      </c>
      <c r="CK7" s="66">
        <v>1</v>
      </c>
      <c r="CL7" s="66">
        <v>1</v>
      </c>
      <c r="CM7" s="66">
        <v>1</v>
      </c>
      <c r="CN7" s="66">
        <v>1</v>
      </c>
      <c r="CO7" s="66">
        <v>1</v>
      </c>
      <c r="CP7" s="66">
        <v>1</v>
      </c>
      <c r="CQ7" s="66">
        <v>1</v>
      </c>
      <c r="CR7" s="66">
        <v>1</v>
      </c>
      <c r="CS7" s="66">
        <v>1</v>
      </c>
      <c r="CT7" s="66">
        <v>1</v>
      </c>
      <c r="CU7" s="66">
        <v>1</v>
      </c>
      <c r="CV7" s="66">
        <v>1</v>
      </c>
      <c r="CW7" s="66">
        <v>1</v>
      </c>
      <c r="CX7" s="66">
        <v>1</v>
      </c>
      <c r="CY7" s="66">
        <v>1</v>
      </c>
      <c r="CZ7" s="66">
        <v>0</v>
      </c>
      <c r="DA7" s="66">
        <v>1</v>
      </c>
      <c r="DB7" s="66">
        <v>1</v>
      </c>
      <c r="DC7" s="66">
        <v>1</v>
      </c>
      <c r="DD7" s="66">
        <v>0</v>
      </c>
      <c r="DE7" s="66">
        <v>1</v>
      </c>
      <c r="DF7" s="66">
        <v>1</v>
      </c>
      <c r="DG7" s="66">
        <v>1</v>
      </c>
      <c r="DH7" s="67"/>
      <c r="DJ7" s="67"/>
      <c r="DK7" s="67"/>
      <c r="DL7" s="67"/>
      <c r="DM7" s="67"/>
    </row>
    <row r="8" spans="1:117" s="66" customFormat="1">
      <c r="A8" s="66" t="s">
        <v>402</v>
      </c>
      <c r="B8" s="66" t="s">
        <v>388</v>
      </c>
      <c r="C8" s="66" t="s">
        <v>403</v>
      </c>
      <c r="D8" s="66">
        <v>3</v>
      </c>
      <c r="E8" s="66">
        <v>741</v>
      </c>
      <c r="F8" s="66">
        <v>194</v>
      </c>
      <c r="G8" s="66">
        <v>90</v>
      </c>
      <c r="H8" s="66">
        <v>1</v>
      </c>
      <c r="I8" s="66">
        <v>2</v>
      </c>
      <c r="J8" s="66">
        <v>2</v>
      </c>
      <c r="K8" s="66">
        <v>1</v>
      </c>
      <c r="L8" s="66">
        <v>1</v>
      </c>
      <c r="M8" s="66">
        <v>1</v>
      </c>
      <c r="N8" s="66">
        <v>1</v>
      </c>
      <c r="O8" s="66">
        <v>1</v>
      </c>
      <c r="P8" s="66">
        <v>1</v>
      </c>
      <c r="Q8" s="66">
        <v>1</v>
      </c>
      <c r="R8" s="66">
        <v>1</v>
      </c>
      <c r="S8" s="66">
        <v>1</v>
      </c>
      <c r="T8" s="66">
        <v>1</v>
      </c>
      <c r="U8" s="66">
        <v>1</v>
      </c>
      <c r="W8" s="66">
        <v>1</v>
      </c>
      <c r="X8" s="66">
        <v>1</v>
      </c>
      <c r="Y8" s="66">
        <v>1</v>
      </c>
      <c r="Z8" s="66">
        <v>1</v>
      </c>
      <c r="AA8" s="66">
        <v>1</v>
      </c>
      <c r="AB8" s="66">
        <v>1</v>
      </c>
      <c r="AC8" s="66">
        <v>1</v>
      </c>
      <c r="AD8" s="66">
        <v>1</v>
      </c>
      <c r="AE8" s="66">
        <v>1</v>
      </c>
      <c r="AF8" s="66">
        <v>1</v>
      </c>
      <c r="AG8" s="66">
        <v>1</v>
      </c>
      <c r="AH8" s="66">
        <v>1</v>
      </c>
      <c r="AI8" s="66">
        <v>1</v>
      </c>
      <c r="AJ8" s="66">
        <v>1</v>
      </c>
      <c r="AK8" s="66">
        <v>1</v>
      </c>
      <c r="AL8" s="66">
        <v>1</v>
      </c>
      <c r="AM8" s="66">
        <v>1</v>
      </c>
      <c r="AN8" s="66">
        <v>1</v>
      </c>
      <c r="AO8" s="66">
        <v>1</v>
      </c>
      <c r="AP8" s="66">
        <v>1</v>
      </c>
      <c r="AQ8" s="66">
        <v>1</v>
      </c>
      <c r="AR8" s="66">
        <v>1</v>
      </c>
      <c r="AS8" s="66">
        <v>1</v>
      </c>
      <c r="AT8" s="66">
        <v>1</v>
      </c>
      <c r="AU8" s="66">
        <v>1</v>
      </c>
      <c r="AV8" s="66">
        <v>1</v>
      </c>
      <c r="AW8" s="66">
        <v>1</v>
      </c>
      <c r="AX8" s="66">
        <v>1</v>
      </c>
      <c r="AY8" s="66">
        <v>1</v>
      </c>
      <c r="BD8" s="66">
        <v>1</v>
      </c>
      <c r="BE8" s="66">
        <v>1</v>
      </c>
      <c r="BF8" s="66">
        <v>1</v>
      </c>
      <c r="BG8" s="66">
        <v>1</v>
      </c>
      <c r="BH8" s="66">
        <v>1</v>
      </c>
      <c r="BI8" s="66">
        <v>1</v>
      </c>
      <c r="BJ8" s="66">
        <v>1</v>
      </c>
      <c r="BK8" s="66">
        <v>1</v>
      </c>
      <c r="BL8" s="66">
        <v>1</v>
      </c>
      <c r="BM8" s="66">
        <v>1</v>
      </c>
      <c r="BN8" s="66">
        <v>1</v>
      </c>
      <c r="BO8" s="66">
        <v>1</v>
      </c>
      <c r="BP8" s="66">
        <v>1</v>
      </c>
      <c r="BQ8" s="66">
        <v>1</v>
      </c>
      <c r="BR8" s="66">
        <v>1</v>
      </c>
      <c r="BS8" s="66">
        <v>1</v>
      </c>
      <c r="BT8" s="66">
        <v>1</v>
      </c>
      <c r="BU8" s="66">
        <v>1</v>
      </c>
      <c r="BV8" s="66">
        <v>1</v>
      </c>
      <c r="BW8" s="66">
        <v>1</v>
      </c>
      <c r="BX8" s="66">
        <v>1</v>
      </c>
      <c r="BY8" s="66">
        <v>1</v>
      </c>
      <c r="BZ8" s="66">
        <v>1</v>
      </c>
      <c r="CA8" s="66">
        <v>1</v>
      </c>
      <c r="CC8" s="66">
        <v>1</v>
      </c>
      <c r="CD8" s="66">
        <v>1</v>
      </c>
      <c r="CE8" s="66">
        <v>1</v>
      </c>
      <c r="CF8" s="66">
        <v>1</v>
      </c>
      <c r="CG8" s="66">
        <v>1</v>
      </c>
      <c r="CI8" s="66">
        <v>1</v>
      </c>
      <c r="CJ8" s="66">
        <v>1</v>
      </c>
      <c r="CK8" s="66">
        <v>1</v>
      </c>
      <c r="CL8" s="66">
        <v>1</v>
      </c>
      <c r="CM8" s="66">
        <v>1</v>
      </c>
      <c r="CN8" s="66">
        <v>1</v>
      </c>
      <c r="CO8" s="66">
        <v>1</v>
      </c>
      <c r="CP8" s="66">
        <v>1</v>
      </c>
      <c r="CQ8" s="66">
        <v>1</v>
      </c>
      <c r="CR8" s="66">
        <v>1</v>
      </c>
      <c r="CS8" s="66">
        <v>1</v>
      </c>
      <c r="CT8" s="66">
        <v>1</v>
      </c>
      <c r="CU8" s="66">
        <v>1</v>
      </c>
      <c r="CV8" s="66">
        <v>1</v>
      </c>
      <c r="CW8" s="66">
        <v>0</v>
      </c>
      <c r="CX8" s="66">
        <v>0</v>
      </c>
      <c r="CY8" s="66">
        <v>0</v>
      </c>
      <c r="CZ8" s="66">
        <v>0</v>
      </c>
      <c r="DA8" s="66">
        <v>0</v>
      </c>
      <c r="DB8" s="66">
        <v>0</v>
      </c>
      <c r="DC8" s="66">
        <v>0</v>
      </c>
      <c r="DD8" s="66">
        <v>0</v>
      </c>
      <c r="DE8" s="66">
        <v>1</v>
      </c>
      <c r="DF8" s="66">
        <v>1</v>
      </c>
      <c r="DG8" s="66">
        <v>1</v>
      </c>
      <c r="DH8" s="67" t="s">
        <v>404</v>
      </c>
      <c r="DJ8" s="67"/>
      <c r="DK8" s="67"/>
      <c r="DL8" s="67"/>
      <c r="DM8" s="67"/>
    </row>
    <row r="9" spans="1:117" s="66" customFormat="1">
      <c r="A9" s="66" t="s">
        <v>402</v>
      </c>
      <c r="B9" s="66" t="s">
        <v>388</v>
      </c>
      <c r="C9" s="66" t="s">
        <v>405</v>
      </c>
      <c r="D9" s="66">
        <v>4</v>
      </c>
      <c r="E9" s="66">
        <v>1321</v>
      </c>
      <c r="F9" s="66">
        <v>378</v>
      </c>
      <c r="G9" s="66">
        <v>52</v>
      </c>
      <c r="H9" s="66">
        <v>1</v>
      </c>
      <c r="I9" s="66">
        <v>2</v>
      </c>
      <c r="J9" s="66">
        <v>2</v>
      </c>
      <c r="K9" s="66">
        <v>1</v>
      </c>
      <c r="L9" s="66">
        <v>1</v>
      </c>
      <c r="M9" s="66">
        <v>1</v>
      </c>
      <c r="N9" s="66">
        <v>1</v>
      </c>
      <c r="O9" s="66">
        <v>1</v>
      </c>
      <c r="P9" s="66">
        <v>1</v>
      </c>
      <c r="Q9" s="66">
        <v>1</v>
      </c>
      <c r="R9" s="66">
        <v>1</v>
      </c>
      <c r="S9" s="66">
        <v>1</v>
      </c>
      <c r="T9" s="66">
        <v>1</v>
      </c>
      <c r="U9" s="66">
        <v>1</v>
      </c>
      <c r="W9" s="66">
        <v>1</v>
      </c>
      <c r="X9" s="66">
        <v>1</v>
      </c>
      <c r="Y9" s="66">
        <v>1</v>
      </c>
      <c r="Z9" s="66">
        <v>1</v>
      </c>
      <c r="AA9" s="66">
        <v>1</v>
      </c>
      <c r="AB9" s="66">
        <v>1</v>
      </c>
      <c r="AC9" s="66">
        <v>1</v>
      </c>
      <c r="AD9" s="66">
        <v>1</v>
      </c>
      <c r="AE9" s="66">
        <v>1</v>
      </c>
      <c r="AF9" s="66">
        <v>1</v>
      </c>
      <c r="AG9" s="66">
        <v>1</v>
      </c>
      <c r="AH9" s="66">
        <v>1</v>
      </c>
      <c r="AI9" s="66">
        <v>1</v>
      </c>
      <c r="AJ9" s="66">
        <v>1</v>
      </c>
      <c r="AK9" s="66">
        <v>1</v>
      </c>
      <c r="AL9" s="66">
        <v>1</v>
      </c>
      <c r="AM9" s="66">
        <v>1</v>
      </c>
      <c r="AN9" s="66">
        <v>1</v>
      </c>
      <c r="AO9" s="66">
        <v>1</v>
      </c>
      <c r="AP9" s="66">
        <v>1</v>
      </c>
      <c r="AQ9" s="66">
        <v>1</v>
      </c>
      <c r="AR9" s="66">
        <v>1</v>
      </c>
      <c r="AS9" s="66">
        <v>1</v>
      </c>
      <c r="AT9" s="66">
        <v>1</v>
      </c>
      <c r="AU9" s="66">
        <v>1</v>
      </c>
      <c r="AV9" s="66">
        <v>1</v>
      </c>
      <c r="AW9" s="66">
        <v>1</v>
      </c>
      <c r="AX9" s="66">
        <v>1</v>
      </c>
      <c r="AY9" s="66">
        <v>1</v>
      </c>
      <c r="BD9" s="66">
        <v>1</v>
      </c>
      <c r="BE9" s="66">
        <v>1</v>
      </c>
      <c r="BF9" s="66">
        <v>1</v>
      </c>
      <c r="BG9" s="66">
        <v>1</v>
      </c>
      <c r="BH9" s="66">
        <v>1</v>
      </c>
      <c r="BI9" s="66">
        <v>1</v>
      </c>
      <c r="BJ9" s="66">
        <v>1</v>
      </c>
      <c r="BK9" s="66">
        <v>1</v>
      </c>
      <c r="BL9" s="66">
        <v>1</v>
      </c>
      <c r="BM9" s="66">
        <v>1</v>
      </c>
      <c r="BN9" s="66">
        <v>1</v>
      </c>
      <c r="BO9" s="66">
        <v>1</v>
      </c>
      <c r="BP9" s="66">
        <v>1</v>
      </c>
      <c r="BQ9" s="66">
        <v>1</v>
      </c>
      <c r="BR9" s="66">
        <v>1</v>
      </c>
      <c r="BS9" s="66">
        <v>1</v>
      </c>
      <c r="BT9" s="66">
        <v>1</v>
      </c>
      <c r="BU9" s="66">
        <v>1</v>
      </c>
      <c r="BV9" s="66">
        <v>1</v>
      </c>
      <c r="BW9" s="66">
        <v>1</v>
      </c>
      <c r="BX9" s="66">
        <v>1</v>
      </c>
      <c r="BY9" s="66">
        <v>1</v>
      </c>
      <c r="BZ9" s="66">
        <v>1</v>
      </c>
      <c r="CA9" s="66">
        <v>1</v>
      </c>
      <c r="CC9" s="66">
        <v>1</v>
      </c>
      <c r="CD9" s="66">
        <v>1</v>
      </c>
      <c r="CE9" s="66">
        <v>1</v>
      </c>
      <c r="CF9" s="66">
        <v>1</v>
      </c>
      <c r="CG9" s="66">
        <v>1</v>
      </c>
      <c r="CI9" s="66">
        <v>1</v>
      </c>
      <c r="CJ9" s="66">
        <v>1</v>
      </c>
      <c r="CK9" s="66">
        <v>1</v>
      </c>
      <c r="CL9" s="66">
        <v>1</v>
      </c>
      <c r="CM9" s="66">
        <v>1</v>
      </c>
      <c r="CN9" s="66">
        <v>1</v>
      </c>
      <c r="CO9" s="66">
        <v>1</v>
      </c>
      <c r="CP9" s="66">
        <v>1</v>
      </c>
      <c r="CQ9" s="66">
        <v>1</v>
      </c>
      <c r="CR9" s="66">
        <v>1</v>
      </c>
      <c r="CS9" s="66">
        <v>1</v>
      </c>
      <c r="CT9" s="66">
        <v>1</v>
      </c>
      <c r="CU9" s="66">
        <v>1</v>
      </c>
      <c r="CV9" s="66">
        <v>1</v>
      </c>
      <c r="CW9" s="66">
        <v>1</v>
      </c>
      <c r="CX9" s="66">
        <v>0</v>
      </c>
      <c r="CY9" s="66">
        <v>1</v>
      </c>
      <c r="CZ9" s="66">
        <v>1</v>
      </c>
      <c r="DA9" s="66">
        <v>1</v>
      </c>
      <c r="DB9" s="66">
        <v>0</v>
      </c>
      <c r="DC9" s="66">
        <v>0</v>
      </c>
      <c r="DD9" s="66">
        <v>0</v>
      </c>
      <c r="DE9" s="66">
        <v>1</v>
      </c>
      <c r="DF9" s="66">
        <v>1</v>
      </c>
      <c r="DG9" s="66">
        <v>1</v>
      </c>
      <c r="DH9" s="67"/>
      <c r="DJ9" s="67"/>
      <c r="DK9" s="67"/>
      <c r="DL9" s="67"/>
      <c r="DM9" s="67"/>
    </row>
    <row r="10" spans="1:117" s="66" customFormat="1">
      <c r="A10" s="66" t="s">
        <v>402</v>
      </c>
      <c r="B10" s="66" t="s">
        <v>388</v>
      </c>
      <c r="C10" s="66" t="s">
        <v>406</v>
      </c>
      <c r="D10" s="66">
        <v>5</v>
      </c>
      <c r="E10" s="66">
        <v>1662</v>
      </c>
      <c r="F10" s="66">
        <v>667</v>
      </c>
      <c r="G10" s="66">
        <v>98</v>
      </c>
      <c r="H10" s="66">
        <v>1</v>
      </c>
      <c r="I10" s="66">
        <v>2</v>
      </c>
      <c r="K10" s="66">
        <v>1</v>
      </c>
      <c r="L10" s="66">
        <v>1</v>
      </c>
      <c r="M10" s="66">
        <v>1</v>
      </c>
      <c r="N10" s="66">
        <v>1</v>
      </c>
      <c r="O10" s="66">
        <v>1</v>
      </c>
      <c r="P10" s="66">
        <v>1</v>
      </c>
      <c r="Q10" s="66">
        <v>1</v>
      </c>
      <c r="R10" s="66">
        <v>1</v>
      </c>
      <c r="S10" s="66">
        <v>1</v>
      </c>
      <c r="T10" s="66">
        <v>1</v>
      </c>
      <c r="U10" s="66">
        <v>1</v>
      </c>
      <c r="W10" s="66">
        <v>1</v>
      </c>
      <c r="X10" s="66">
        <v>1</v>
      </c>
      <c r="Y10" s="66">
        <v>1</v>
      </c>
      <c r="Z10" s="66">
        <v>1</v>
      </c>
      <c r="AA10" s="66">
        <v>1</v>
      </c>
      <c r="AB10" s="66">
        <v>1</v>
      </c>
      <c r="AC10" s="66">
        <v>1</v>
      </c>
      <c r="AD10" s="66">
        <v>1</v>
      </c>
      <c r="AE10" s="66">
        <v>1</v>
      </c>
      <c r="AF10" s="66">
        <v>1</v>
      </c>
      <c r="AG10" s="66">
        <v>1</v>
      </c>
      <c r="AH10" s="66">
        <v>1</v>
      </c>
      <c r="AI10" s="66">
        <v>1</v>
      </c>
      <c r="AJ10" s="66">
        <v>1</v>
      </c>
      <c r="AK10" s="66">
        <v>1</v>
      </c>
      <c r="AL10" s="66">
        <v>1</v>
      </c>
      <c r="AM10" s="66">
        <v>1</v>
      </c>
      <c r="AN10" s="66">
        <v>1</v>
      </c>
      <c r="AO10" s="66">
        <v>1</v>
      </c>
      <c r="AP10" s="66">
        <v>1</v>
      </c>
      <c r="AQ10" s="66">
        <v>1</v>
      </c>
      <c r="AR10" s="66">
        <v>1</v>
      </c>
      <c r="AS10" s="66">
        <v>1</v>
      </c>
      <c r="AT10" s="66">
        <v>1</v>
      </c>
      <c r="AU10" s="66">
        <v>1</v>
      </c>
      <c r="AV10" s="66">
        <v>1</v>
      </c>
      <c r="AW10" s="66">
        <v>1</v>
      </c>
      <c r="AX10" s="66">
        <v>1</v>
      </c>
      <c r="AY10" s="66">
        <v>1</v>
      </c>
      <c r="BD10" s="66">
        <v>1</v>
      </c>
      <c r="BE10" s="66">
        <v>1</v>
      </c>
      <c r="BF10" s="66">
        <v>1</v>
      </c>
      <c r="BG10" s="66">
        <v>1</v>
      </c>
      <c r="BH10" s="66">
        <v>1</v>
      </c>
      <c r="BI10" s="66">
        <v>1</v>
      </c>
      <c r="BJ10" s="66">
        <v>1</v>
      </c>
      <c r="BK10" s="66">
        <v>1</v>
      </c>
      <c r="BL10" s="66">
        <v>1</v>
      </c>
      <c r="BM10" s="66">
        <v>1</v>
      </c>
      <c r="BN10" s="66">
        <v>1</v>
      </c>
      <c r="BO10" s="66">
        <v>1</v>
      </c>
      <c r="BP10" s="66">
        <v>1</v>
      </c>
      <c r="BQ10" s="66">
        <v>1</v>
      </c>
      <c r="BR10" s="66">
        <v>1</v>
      </c>
      <c r="BS10" s="66">
        <v>1</v>
      </c>
      <c r="BT10" s="66">
        <v>1</v>
      </c>
      <c r="BU10" s="66">
        <v>1</v>
      </c>
      <c r="BV10" s="66">
        <v>1</v>
      </c>
      <c r="BW10" s="66">
        <v>1</v>
      </c>
      <c r="BX10" s="66">
        <v>1</v>
      </c>
      <c r="BY10" s="66">
        <v>1</v>
      </c>
      <c r="BZ10" s="66">
        <v>1</v>
      </c>
      <c r="CA10" s="66">
        <v>1</v>
      </c>
      <c r="CC10" s="66">
        <v>1</v>
      </c>
      <c r="CD10" s="66">
        <v>1</v>
      </c>
      <c r="CE10" s="66">
        <v>1</v>
      </c>
      <c r="CF10" s="66">
        <v>1</v>
      </c>
      <c r="CG10" s="66">
        <v>1</v>
      </c>
      <c r="CI10" s="66">
        <v>1</v>
      </c>
      <c r="CJ10" s="66">
        <v>1</v>
      </c>
      <c r="CK10" s="66">
        <v>1</v>
      </c>
      <c r="CL10" s="66">
        <v>1</v>
      </c>
      <c r="CM10" s="66">
        <v>1</v>
      </c>
      <c r="CN10" s="66">
        <v>1</v>
      </c>
      <c r="CO10" s="66">
        <v>1</v>
      </c>
      <c r="CP10" s="66">
        <v>1</v>
      </c>
      <c r="CQ10" s="66">
        <v>1</v>
      </c>
      <c r="CR10" s="66">
        <v>1</v>
      </c>
      <c r="CS10" s="66">
        <v>1</v>
      </c>
      <c r="CT10" s="66">
        <v>1</v>
      </c>
      <c r="CU10" s="66">
        <v>1</v>
      </c>
      <c r="CV10" s="66">
        <v>1</v>
      </c>
      <c r="CW10" s="66">
        <v>1</v>
      </c>
      <c r="CX10" s="66">
        <v>0</v>
      </c>
      <c r="CY10" s="66">
        <v>1</v>
      </c>
      <c r="CZ10" s="66">
        <v>0</v>
      </c>
      <c r="DA10" s="66">
        <v>1</v>
      </c>
      <c r="DB10" s="66">
        <v>0</v>
      </c>
      <c r="DC10" s="66">
        <v>0</v>
      </c>
      <c r="DD10" s="66">
        <v>0</v>
      </c>
      <c r="DE10" s="66">
        <v>1</v>
      </c>
      <c r="DF10" s="66">
        <v>1</v>
      </c>
      <c r="DG10" s="66">
        <v>1</v>
      </c>
      <c r="DH10" s="67"/>
      <c r="DJ10" s="67"/>
      <c r="DK10" s="67"/>
      <c r="DL10" s="67"/>
      <c r="DM10" s="67"/>
    </row>
    <row r="11" spans="1:117" s="68" customFormat="1">
      <c r="A11" s="68" t="s">
        <v>402</v>
      </c>
      <c r="B11" s="68" t="s">
        <v>388</v>
      </c>
      <c r="C11" s="68" t="s">
        <v>407</v>
      </c>
      <c r="D11" s="68">
        <v>6</v>
      </c>
      <c r="E11" s="68">
        <v>262</v>
      </c>
      <c r="F11" s="68">
        <v>262</v>
      </c>
      <c r="G11" s="68">
        <v>0</v>
      </c>
      <c r="H11" s="68">
        <v>1</v>
      </c>
      <c r="I11" s="68">
        <v>1</v>
      </c>
      <c r="K11" s="68">
        <v>1</v>
      </c>
      <c r="L11" s="68">
        <v>1</v>
      </c>
      <c r="M11" s="68">
        <v>1</v>
      </c>
      <c r="N11" s="68">
        <v>1</v>
      </c>
      <c r="O11" s="68">
        <v>1</v>
      </c>
      <c r="P11" s="68">
        <v>1</v>
      </c>
      <c r="Q11" s="68">
        <v>1</v>
      </c>
      <c r="R11" s="68">
        <v>1</v>
      </c>
      <c r="S11" s="68">
        <v>1</v>
      </c>
      <c r="T11" s="68">
        <v>1</v>
      </c>
      <c r="U11" s="68">
        <v>1</v>
      </c>
      <c r="W11" s="68">
        <v>1</v>
      </c>
      <c r="X11" s="68">
        <v>1</v>
      </c>
      <c r="Y11" s="68">
        <v>1</v>
      </c>
      <c r="Z11" s="68">
        <v>1</v>
      </c>
      <c r="AA11" s="68">
        <v>1</v>
      </c>
      <c r="AB11" s="68">
        <v>1</v>
      </c>
      <c r="AC11" s="68">
        <v>1</v>
      </c>
      <c r="AD11" s="68">
        <v>1</v>
      </c>
      <c r="AE11" s="68">
        <v>1</v>
      </c>
      <c r="AF11" s="68">
        <v>1</v>
      </c>
      <c r="AG11" s="68">
        <v>1</v>
      </c>
      <c r="AH11" s="68">
        <v>1</v>
      </c>
      <c r="AI11" s="68">
        <v>1</v>
      </c>
      <c r="AJ11" s="68">
        <v>1</v>
      </c>
      <c r="AK11" s="68">
        <v>1</v>
      </c>
      <c r="AL11" s="68">
        <v>1</v>
      </c>
      <c r="AM11" s="68">
        <v>1</v>
      </c>
      <c r="AN11" s="68">
        <v>1</v>
      </c>
      <c r="AO11" s="68">
        <v>1</v>
      </c>
      <c r="AP11" s="68">
        <v>1</v>
      </c>
      <c r="AQ11" s="68">
        <v>1</v>
      </c>
      <c r="AR11" s="68">
        <v>1</v>
      </c>
      <c r="AS11" s="68">
        <v>1</v>
      </c>
      <c r="AT11" s="68">
        <v>1</v>
      </c>
      <c r="AU11" s="68">
        <v>1</v>
      </c>
      <c r="AV11" s="68">
        <v>1</v>
      </c>
      <c r="AW11" s="68">
        <v>1</v>
      </c>
      <c r="AX11" s="68">
        <v>1</v>
      </c>
      <c r="AY11" s="68">
        <v>1</v>
      </c>
      <c r="BD11" s="68">
        <v>1</v>
      </c>
      <c r="BE11" s="68">
        <v>1</v>
      </c>
      <c r="BF11" s="68">
        <v>1</v>
      </c>
      <c r="BG11" s="68">
        <v>1</v>
      </c>
      <c r="BH11" s="68">
        <v>1</v>
      </c>
      <c r="BI11" s="68">
        <v>1</v>
      </c>
      <c r="BJ11" s="68">
        <v>1</v>
      </c>
      <c r="BK11" s="68">
        <v>1</v>
      </c>
      <c r="BL11" s="68">
        <v>1</v>
      </c>
      <c r="BM11" s="68">
        <v>1</v>
      </c>
      <c r="BN11" s="68">
        <v>1</v>
      </c>
      <c r="BO11" s="68">
        <v>1</v>
      </c>
      <c r="BP11" s="68">
        <v>1</v>
      </c>
      <c r="BQ11" s="68">
        <v>1</v>
      </c>
      <c r="BR11" s="68">
        <v>1</v>
      </c>
      <c r="BS11" s="68">
        <v>1</v>
      </c>
      <c r="BT11" s="68">
        <v>1</v>
      </c>
      <c r="BU11" s="68">
        <v>1</v>
      </c>
      <c r="BV11" s="68">
        <v>1</v>
      </c>
      <c r="BW11" s="68">
        <v>1</v>
      </c>
      <c r="BX11" s="68">
        <v>1</v>
      </c>
      <c r="BY11" s="68">
        <v>1</v>
      </c>
      <c r="BZ11" s="68">
        <v>1</v>
      </c>
      <c r="CA11" s="68">
        <v>1</v>
      </c>
      <c r="CC11" s="68">
        <v>1</v>
      </c>
      <c r="CD11" s="68">
        <v>1</v>
      </c>
      <c r="CE11" s="68">
        <v>1</v>
      </c>
      <c r="CF11" s="68">
        <v>1</v>
      </c>
      <c r="CG11" s="68">
        <v>1</v>
      </c>
      <c r="CI11" s="68">
        <v>1</v>
      </c>
      <c r="CJ11" s="68">
        <v>1</v>
      </c>
      <c r="CK11" s="68">
        <v>1</v>
      </c>
      <c r="CL11" s="68">
        <v>1</v>
      </c>
      <c r="CM11" s="68">
        <v>1</v>
      </c>
      <c r="CN11" s="68">
        <v>1</v>
      </c>
      <c r="CO11" s="68">
        <v>1</v>
      </c>
      <c r="CP11" s="68">
        <v>1</v>
      </c>
      <c r="CQ11" s="68">
        <v>1</v>
      </c>
      <c r="CR11" s="68">
        <v>1</v>
      </c>
      <c r="CS11" s="68">
        <v>1</v>
      </c>
      <c r="CT11" s="68">
        <v>1</v>
      </c>
      <c r="CU11" s="68">
        <v>1</v>
      </c>
      <c r="CV11" s="68">
        <v>1</v>
      </c>
      <c r="CW11" s="68">
        <v>0</v>
      </c>
      <c r="CX11" s="68">
        <v>0</v>
      </c>
      <c r="CY11" s="68">
        <v>0</v>
      </c>
      <c r="CZ11" s="68">
        <v>0</v>
      </c>
      <c r="DA11" s="68">
        <v>0</v>
      </c>
      <c r="DB11" s="68">
        <v>1</v>
      </c>
      <c r="DC11" s="68">
        <v>1</v>
      </c>
      <c r="DD11" s="68">
        <v>0</v>
      </c>
      <c r="DE11" s="68">
        <v>1</v>
      </c>
      <c r="DF11" s="68">
        <v>1</v>
      </c>
      <c r="DG11" s="68">
        <v>1</v>
      </c>
      <c r="DH11" s="69" t="s">
        <v>408</v>
      </c>
      <c r="DJ11" s="69"/>
      <c r="DK11" s="69"/>
      <c r="DL11" s="69"/>
      <c r="DM11" s="69"/>
    </row>
    <row r="12" spans="1:117" s="66" customFormat="1">
      <c r="A12" s="66" t="s">
        <v>402</v>
      </c>
      <c r="B12" s="66" t="s">
        <v>388</v>
      </c>
      <c r="C12" s="66" t="s">
        <v>409</v>
      </c>
      <c r="D12" s="66">
        <v>7</v>
      </c>
      <c r="E12" s="66">
        <v>2162</v>
      </c>
      <c r="F12" s="66">
        <v>534</v>
      </c>
      <c r="G12" s="66">
        <v>180</v>
      </c>
      <c r="H12" s="66">
        <v>1</v>
      </c>
      <c r="I12" s="66">
        <v>2</v>
      </c>
      <c r="K12" s="66">
        <v>1</v>
      </c>
      <c r="L12" s="66">
        <v>1</v>
      </c>
      <c r="M12" s="66">
        <v>1</v>
      </c>
      <c r="N12" s="66">
        <v>1</v>
      </c>
      <c r="O12" s="66">
        <v>1</v>
      </c>
      <c r="P12" s="66">
        <v>1</v>
      </c>
      <c r="Q12" s="66">
        <v>1</v>
      </c>
      <c r="R12" s="66">
        <v>1</v>
      </c>
      <c r="S12" s="66">
        <v>1</v>
      </c>
      <c r="T12" s="66">
        <v>1</v>
      </c>
      <c r="U12" s="66">
        <v>1</v>
      </c>
      <c r="W12" s="66">
        <v>1</v>
      </c>
      <c r="X12" s="66">
        <v>1</v>
      </c>
      <c r="Y12" s="66">
        <v>1</v>
      </c>
      <c r="Z12" s="66">
        <v>1</v>
      </c>
      <c r="AA12" s="66">
        <v>1</v>
      </c>
      <c r="AB12" s="66">
        <v>1</v>
      </c>
      <c r="AC12" s="66">
        <v>1</v>
      </c>
      <c r="AD12" s="66">
        <v>1</v>
      </c>
      <c r="AE12" s="66">
        <v>1</v>
      </c>
      <c r="AF12" s="66">
        <v>1</v>
      </c>
      <c r="AG12" s="66">
        <v>1</v>
      </c>
      <c r="AH12" s="66">
        <v>1</v>
      </c>
      <c r="AI12" s="66">
        <v>1</v>
      </c>
      <c r="AJ12" s="66">
        <v>1</v>
      </c>
      <c r="AK12" s="66">
        <v>1</v>
      </c>
      <c r="AL12" s="66">
        <v>1</v>
      </c>
      <c r="AM12" s="66">
        <v>1</v>
      </c>
      <c r="AN12" s="66">
        <v>1</v>
      </c>
      <c r="AO12" s="66">
        <v>1</v>
      </c>
      <c r="AP12" s="66">
        <v>1</v>
      </c>
      <c r="AQ12" s="66">
        <v>1</v>
      </c>
      <c r="AR12" s="66">
        <v>1</v>
      </c>
      <c r="AS12" s="66">
        <v>1</v>
      </c>
      <c r="AT12" s="66">
        <v>1</v>
      </c>
      <c r="AU12" s="66">
        <v>1</v>
      </c>
      <c r="AV12" s="66">
        <v>1</v>
      </c>
      <c r="AW12" s="66">
        <v>1</v>
      </c>
      <c r="AX12" s="66">
        <v>1</v>
      </c>
      <c r="AY12" s="66">
        <v>1</v>
      </c>
      <c r="BD12" s="66">
        <v>1</v>
      </c>
      <c r="BE12" s="66">
        <v>1</v>
      </c>
      <c r="BF12" s="66">
        <v>1</v>
      </c>
      <c r="BG12" s="66">
        <v>1</v>
      </c>
      <c r="BH12" s="66">
        <v>1</v>
      </c>
      <c r="BI12" s="66">
        <v>1</v>
      </c>
      <c r="BJ12" s="66">
        <v>1</v>
      </c>
      <c r="BK12" s="66">
        <v>1</v>
      </c>
      <c r="BL12" s="66">
        <v>1</v>
      </c>
      <c r="BM12" s="66">
        <v>1</v>
      </c>
      <c r="BN12" s="66">
        <v>1</v>
      </c>
      <c r="BO12" s="66">
        <v>1</v>
      </c>
      <c r="BP12" s="66">
        <v>1</v>
      </c>
      <c r="BQ12" s="66">
        <v>1</v>
      </c>
      <c r="BR12" s="66">
        <v>1</v>
      </c>
      <c r="BS12" s="66">
        <v>1</v>
      </c>
      <c r="BT12" s="66">
        <v>1</v>
      </c>
      <c r="BU12" s="66">
        <v>1</v>
      </c>
      <c r="BV12" s="66">
        <v>1</v>
      </c>
      <c r="BW12" s="66">
        <v>1</v>
      </c>
      <c r="BX12" s="66">
        <v>1</v>
      </c>
      <c r="BY12" s="66">
        <v>1</v>
      </c>
      <c r="BZ12" s="66">
        <v>1</v>
      </c>
      <c r="CA12" s="66">
        <v>1</v>
      </c>
      <c r="CC12" s="66">
        <v>1</v>
      </c>
      <c r="CD12" s="66">
        <v>1</v>
      </c>
      <c r="CE12" s="66">
        <v>1</v>
      </c>
      <c r="CF12" s="66">
        <v>1</v>
      </c>
      <c r="CG12" s="66">
        <v>1</v>
      </c>
      <c r="CI12" s="66">
        <v>1</v>
      </c>
      <c r="CJ12" s="66">
        <v>1</v>
      </c>
      <c r="CK12" s="66">
        <v>1</v>
      </c>
      <c r="CL12" s="66">
        <v>1</v>
      </c>
      <c r="CM12" s="66">
        <v>1</v>
      </c>
      <c r="CN12" s="66">
        <v>1</v>
      </c>
      <c r="CO12" s="66">
        <v>1</v>
      </c>
      <c r="CP12" s="66">
        <v>1</v>
      </c>
      <c r="CQ12" s="66">
        <v>1</v>
      </c>
      <c r="CR12" s="66">
        <v>1</v>
      </c>
      <c r="CS12" s="66">
        <v>1</v>
      </c>
      <c r="CT12" s="66">
        <v>1</v>
      </c>
      <c r="CU12" s="66">
        <v>1</v>
      </c>
      <c r="CV12" s="66">
        <v>1</v>
      </c>
      <c r="CW12" s="66">
        <v>1</v>
      </c>
      <c r="CX12" s="66">
        <v>0</v>
      </c>
      <c r="CY12" s="66">
        <v>0</v>
      </c>
      <c r="CZ12" s="66">
        <v>0</v>
      </c>
      <c r="DA12" s="66">
        <v>1</v>
      </c>
      <c r="DB12" s="66">
        <v>0</v>
      </c>
      <c r="DC12" s="66">
        <v>0</v>
      </c>
      <c r="DD12" s="66">
        <v>0</v>
      </c>
      <c r="DE12" s="66">
        <v>1</v>
      </c>
      <c r="DF12" s="66">
        <v>1</v>
      </c>
      <c r="DG12" s="66">
        <v>1</v>
      </c>
      <c r="DH12" s="67"/>
      <c r="DJ12" s="67"/>
      <c r="DK12" s="67"/>
      <c r="DL12" s="67"/>
      <c r="DM12" s="67"/>
    </row>
    <row r="13" spans="1:117" s="66" customFormat="1">
      <c r="A13" s="66" t="s">
        <v>402</v>
      </c>
      <c r="B13" s="66" t="s">
        <v>388</v>
      </c>
      <c r="C13" s="66" t="s">
        <v>410</v>
      </c>
      <c r="D13" s="66">
        <v>8</v>
      </c>
      <c r="E13" s="66">
        <v>2267</v>
      </c>
      <c r="F13" s="66">
        <v>462</v>
      </c>
      <c r="G13" s="66">
        <v>116</v>
      </c>
      <c r="H13" s="66">
        <v>1</v>
      </c>
      <c r="I13" s="66">
        <v>2</v>
      </c>
      <c r="K13" s="66">
        <v>1</v>
      </c>
      <c r="L13" s="66">
        <v>1</v>
      </c>
      <c r="M13" s="66">
        <v>1</v>
      </c>
      <c r="N13" s="66">
        <v>1</v>
      </c>
      <c r="O13" s="66">
        <v>1</v>
      </c>
      <c r="P13" s="66">
        <v>1</v>
      </c>
      <c r="Q13" s="66">
        <v>1</v>
      </c>
      <c r="R13" s="66">
        <v>1</v>
      </c>
      <c r="S13" s="66">
        <v>1</v>
      </c>
      <c r="T13" s="66">
        <v>1</v>
      </c>
      <c r="U13" s="66">
        <v>1</v>
      </c>
      <c r="W13" s="66">
        <v>1</v>
      </c>
      <c r="X13" s="66">
        <v>1</v>
      </c>
      <c r="Y13" s="66">
        <v>1</v>
      </c>
      <c r="Z13" s="66">
        <v>1</v>
      </c>
      <c r="AA13" s="66">
        <v>1</v>
      </c>
      <c r="AB13" s="66">
        <v>1</v>
      </c>
      <c r="AC13" s="66">
        <v>1</v>
      </c>
      <c r="AD13" s="66">
        <v>1</v>
      </c>
      <c r="AE13" s="66">
        <v>1</v>
      </c>
      <c r="AF13" s="66">
        <v>1</v>
      </c>
      <c r="AG13" s="66">
        <v>1</v>
      </c>
      <c r="AH13" s="66">
        <v>1</v>
      </c>
      <c r="AI13" s="66">
        <v>1</v>
      </c>
      <c r="AJ13" s="66">
        <v>1</v>
      </c>
      <c r="AK13" s="66">
        <v>1</v>
      </c>
      <c r="AL13" s="66">
        <v>1</v>
      </c>
      <c r="AM13" s="66">
        <v>1</v>
      </c>
      <c r="AN13" s="66">
        <v>1</v>
      </c>
      <c r="AO13" s="66">
        <v>1</v>
      </c>
      <c r="AP13" s="66">
        <v>1</v>
      </c>
      <c r="AQ13" s="66">
        <v>1</v>
      </c>
      <c r="AR13" s="66">
        <v>1</v>
      </c>
      <c r="AS13" s="66">
        <v>1</v>
      </c>
      <c r="AT13" s="66">
        <v>1</v>
      </c>
      <c r="AU13" s="66">
        <v>1</v>
      </c>
      <c r="AV13" s="66">
        <v>1</v>
      </c>
      <c r="AW13" s="66">
        <v>1</v>
      </c>
      <c r="AX13" s="66">
        <v>1</v>
      </c>
      <c r="AY13" s="66">
        <v>1</v>
      </c>
      <c r="BD13" s="66">
        <v>1</v>
      </c>
      <c r="BE13" s="66">
        <v>1</v>
      </c>
      <c r="BF13" s="66">
        <v>1</v>
      </c>
      <c r="BG13" s="66">
        <v>1</v>
      </c>
      <c r="BH13" s="66">
        <v>1</v>
      </c>
      <c r="BI13" s="66">
        <v>1</v>
      </c>
      <c r="BJ13" s="66">
        <v>1</v>
      </c>
      <c r="BK13" s="66">
        <v>1</v>
      </c>
      <c r="BL13" s="66">
        <v>1</v>
      </c>
      <c r="BM13" s="66">
        <v>1</v>
      </c>
      <c r="BN13" s="66">
        <v>1</v>
      </c>
      <c r="BO13" s="66">
        <v>1</v>
      </c>
      <c r="BP13" s="66">
        <v>1</v>
      </c>
      <c r="BQ13" s="66">
        <v>1</v>
      </c>
      <c r="BR13" s="66">
        <v>1</v>
      </c>
      <c r="BS13" s="66">
        <v>1</v>
      </c>
      <c r="BT13" s="66">
        <v>1</v>
      </c>
      <c r="BU13" s="66">
        <v>1</v>
      </c>
      <c r="BV13" s="66">
        <v>1</v>
      </c>
      <c r="BW13" s="66">
        <v>1</v>
      </c>
      <c r="BX13" s="66">
        <v>1</v>
      </c>
      <c r="BY13" s="66">
        <v>1</v>
      </c>
      <c r="BZ13" s="66">
        <v>1</v>
      </c>
      <c r="CA13" s="66">
        <v>1</v>
      </c>
      <c r="CC13" s="66">
        <v>1</v>
      </c>
      <c r="CD13" s="66">
        <v>1</v>
      </c>
      <c r="CE13" s="66">
        <v>1</v>
      </c>
      <c r="CF13" s="66">
        <v>1</v>
      </c>
      <c r="CG13" s="66">
        <v>1</v>
      </c>
      <c r="CI13" s="66">
        <v>1</v>
      </c>
      <c r="CJ13" s="66">
        <v>1</v>
      </c>
      <c r="CK13" s="66">
        <v>1</v>
      </c>
      <c r="CL13" s="66">
        <v>1</v>
      </c>
      <c r="CM13" s="66">
        <v>1</v>
      </c>
      <c r="CN13" s="66">
        <v>1</v>
      </c>
      <c r="CO13" s="66">
        <v>1</v>
      </c>
      <c r="CP13" s="66">
        <v>1</v>
      </c>
      <c r="CQ13" s="66">
        <v>1</v>
      </c>
      <c r="CR13" s="66">
        <v>1</v>
      </c>
      <c r="CS13" s="66">
        <v>1</v>
      </c>
      <c r="CT13" s="66">
        <v>1</v>
      </c>
      <c r="CU13" s="66">
        <v>1</v>
      </c>
      <c r="CV13" s="66">
        <v>1</v>
      </c>
      <c r="CW13" s="66">
        <v>1</v>
      </c>
      <c r="CX13" s="66">
        <v>0</v>
      </c>
      <c r="CY13" s="66">
        <v>0</v>
      </c>
      <c r="CZ13" s="66">
        <v>0</v>
      </c>
      <c r="DA13" s="66">
        <v>1</v>
      </c>
      <c r="DB13" s="66">
        <v>0</v>
      </c>
      <c r="DC13" s="66">
        <v>1</v>
      </c>
      <c r="DD13" s="66">
        <v>0</v>
      </c>
      <c r="DE13" s="66">
        <v>1</v>
      </c>
      <c r="DF13" s="66">
        <v>1</v>
      </c>
      <c r="DG13" s="66">
        <v>1</v>
      </c>
      <c r="DH13" s="67"/>
      <c r="DJ13" s="67"/>
      <c r="DK13" s="67"/>
      <c r="DL13" s="67"/>
      <c r="DM13" s="67"/>
    </row>
    <row r="14" spans="1:117" s="66" customFormat="1">
      <c r="A14" s="66" t="s">
        <v>402</v>
      </c>
      <c r="B14" s="66" t="s">
        <v>388</v>
      </c>
      <c r="C14" s="66" t="s">
        <v>411</v>
      </c>
      <c r="D14" s="66">
        <v>9</v>
      </c>
      <c r="E14" s="66">
        <v>975</v>
      </c>
      <c r="F14" s="66">
        <v>234</v>
      </c>
      <c r="G14" s="66" t="s">
        <v>412</v>
      </c>
      <c r="H14" s="66">
        <v>1</v>
      </c>
      <c r="I14" s="66">
        <v>2</v>
      </c>
      <c r="K14" s="66">
        <v>1</v>
      </c>
      <c r="L14" s="66">
        <v>1</v>
      </c>
      <c r="M14" s="66">
        <v>1</v>
      </c>
      <c r="N14" s="66">
        <v>1</v>
      </c>
      <c r="O14" s="66">
        <v>1</v>
      </c>
      <c r="P14" s="66">
        <v>1</v>
      </c>
      <c r="Q14" s="66">
        <v>1</v>
      </c>
      <c r="R14" s="66">
        <v>1</v>
      </c>
      <c r="S14" s="66">
        <v>1</v>
      </c>
      <c r="T14" s="66">
        <v>1</v>
      </c>
      <c r="U14" s="66">
        <v>1</v>
      </c>
      <c r="W14" s="66">
        <v>1</v>
      </c>
      <c r="X14" s="66">
        <v>1</v>
      </c>
      <c r="Y14" s="66">
        <v>1</v>
      </c>
      <c r="Z14" s="66">
        <v>1</v>
      </c>
      <c r="AA14" s="66">
        <v>1</v>
      </c>
      <c r="AB14" s="66">
        <v>1</v>
      </c>
      <c r="AC14" s="66">
        <v>1</v>
      </c>
      <c r="AD14" s="66">
        <v>1</v>
      </c>
      <c r="AE14" s="66">
        <v>1</v>
      </c>
      <c r="AF14" s="66">
        <v>1</v>
      </c>
      <c r="AG14" s="66">
        <v>1</v>
      </c>
      <c r="AH14" s="66">
        <v>1</v>
      </c>
      <c r="AI14" s="66">
        <v>1</v>
      </c>
      <c r="AJ14" s="66">
        <v>1</v>
      </c>
      <c r="AK14" s="66">
        <v>1</v>
      </c>
      <c r="AL14" s="66">
        <v>1</v>
      </c>
      <c r="AM14" s="66">
        <v>1</v>
      </c>
      <c r="AN14" s="66">
        <v>1</v>
      </c>
      <c r="AO14" s="66">
        <v>1</v>
      </c>
      <c r="AP14" s="66">
        <v>1</v>
      </c>
      <c r="AQ14" s="66">
        <v>1</v>
      </c>
      <c r="AR14" s="66">
        <v>1</v>
      </c>
      <c r="AS14" s="66">
        <v>1</v>
      </c>
      <c r="AT14" s="66">
        <v>1</v>
      </c>
      <c r="AU14" s="66">
        <v>1</v>
      </c>
      <c r="AV14" s="66">
        <v>1</v>
      </c>
      <c r="AW14" s="66">
        <v>1</v>
      </c>
      <c r="AX14" s="66">
        <v>1</v>
      </c>
      <c r="AY14" s="66">
        <v>1</v>
      </c>
      <c r="BD14" s="66">
        <v>1</v>
      </c>
      <c r="BE14" s="66">
        <v>1</v>
      </c>
      <c r="BF14" s="66">
        <v>1</v>
      </c>
      <c r="BG14" s="66">
        <v>1</v>
      </c>
      <c r="BH14" s="66">
        <v>1</v>
      </c>
      <c r="BI14" s="66">
        <v>1</v>
      </c>
      <c r="BJ14" s="66">
        <v>1</v>
      </c>
      <c r="BK14" s="66">
        <v>1</v>
      </c>
      <c r="BL14" s="66">
        <v>1</v>
      </c>
      <c r="BM14" s="66">
        <v>1</v>
      </c>
      <c r="BN14" s="66">
        <v>1</v>
      </c>
      <c r="BO14" s="66">
        <v>1</v>
      </c>
      <c r="BP14" s="66">
        <v>1</v>
      </c>
      <c r="BQ14" s="66">
        <v>1</v>
      </c>
      <c r="BR14" s="66">
        <v>1</v>
      </c>
      <c r="BS14" s="66">
        <v>1</v>
      </c>
      <c r="BT14" s="66">
        <v>1</v>
      </c>
      <c r="BU14" s="66">
        <v>1</v>
      </c>
      <c r="BV14" s="66">
        <v>1</v>
      </c>
      <c r="BW14" s="66">
        <v>1</v>
      </c>
      <c r="BX14" s="66">
        <v>1</v>
      </c>
      <c r="BY14" s="66">
        <v>1</v>
      </c>
      <c r="BZ14" s="66">
        <v>1</v>
      </c>
      <c r="CA14" s="66">
        <v>1</v>
      </c>
      <c r="CC14" s="66">
        <v>1</v>
      </c>
      <c r="CD14" s="66">
        <v>1</v>
      </c>
      <c r="CE14" s="66">
        <v>1</v>
      </c>
      <c r="CF14" s="66">
        <v>1</v>
      </c>
      <c r="CG14" s="66">
        <v>1</v>
      </c>
      <c r="CI14" s="66">
        <v>1</v>
      </c>
      <c r="CJ14" s="66">
        <v>1</v>
      </c>
      <c r="CK14" s="66">
        <v>1</v>
      </c>
      <c r="CL14" s="66">
        <v>1</v>
      </c>
      <c r="CM14" s="66">
        <v>1</v>
      </c>
      <c r="CN14" s="66">
        <v>1</v>
      </c>
      <c r="CO14" s="66">
        <v>1</v>
      </c>
      <c r="CP14" s="66">
        <v>1</v>
      </c>
      <c r="CQ14" s="66">
        <v>1</v>
      </c>
      <c r="CR14" s="66">
        <v>1</v>
      </c>
      <c r="CS14" s="66">
        <v>1</v>
      </c>
      <c r="CT14" s="66">
        <v>1</v>
      </c>
      <c r="CU14" s="66">
        <v>1</v>
      </c>
      <c r="CV14" s="66">
        <v>1</v>
      </c>
      <c r="CW14" s="66">
        <v>1</v>
      </c>
      <c r="CX14" s="66">
        <v>0</v>
      </c>
      <c r="CY14" s="66">
        <v>0</v>
      </c>
      <c r="CZ14" s="66">
        <v>0</v>
      </c>
      <c r="DA14" s="66">
        <v>0</v>
      </c>
      <c r="DB14" s="66">
        <v>0</v>
      </c>
      <c r="DC14" s="66">
        <v>0</v>
      </c>
      <c r="DD14" s="66">
        <v>0</v>
      </c>
      <c r="DE14" s="66">
        <v>1</v>
      </c>
      <c r="DF14" s="66">
        <v>1</v>
      </c>
      <c r="DG14" s="66">
        <v>1</v>
      </c>
      <c r="DH14" s="67" t="s">
        <v>413</v>
      </c>
      <c r="DJ14" s="67"/>
      <c r="DK14" s="67"/>
      <c r="DL14" s="67"/>
      <c r="DM14" s="67"/>
    </row>
    <row r="15" spans="1:117" s="66" customFormat="1">
      <c r="A15" s="66" t="s">
        <v>402</v>
      </c>
      <c r="B15" s="66" t="s">
        <v>388</v>
      </c>
      <c r="C15" s="66" t="s">
        <v>414</v>
      </c>
      <c r="D15" s="66">
        <v>10</v>
      </c>
      <c r="E15" s="66">
        <v>1280</v>
      </c>
      <c r="F15" s="66">
        <v>334</v>
      </c>
      <c r="G15" s="66">
        <v>141</v>
      </c>
      <c r="H15" s="66">
        <v>1</v>
      </c>
      <c r="I15" s="66">
        <v>2</v>
      </c>
      <c r="K15" s="66">
        <v>1</v>
      </c>
      <c r="L15" s="66">
        <v>1</v>
      </c>
      <c r="M15" s="66">
        <v>1</v>
      </c>
      <c r="N15" s="66">
        <v>1</v>
      </c>
      <c r="O15" s="66">
        <v>1</v>
      </c>
      <c r="P15" s="66">
        <v>1</v>
      </c>
      <c r="Q15" s="66">
        <v>1</v>
      </c>
      <c r="R15" s="66">
        <v>1</v>
      </c>
      <c r="S15" s="66">
        <v>1</v>
      </c>
      <c r="T15" s="66">
        <v>1</v>
      </c>
      <c r="U15" s="66">
        <v>1</v>
      </c>
      <c r="W15" s="66">
        <v>1</v>
      </c>
      <c r="X15" s="66">
        <v>1</v>
      </c>
      <c r="Y15" s="66">
        <v>1</v>
      </c>
      <c r="Z15" s="66">
        <v>1</v>
      </c>
      <c r="AA15" s="66">
        <v>1</v>
      </c>
      <c r="AB15" s="66">
        <v>1</v>
      </c>
      <c r="AC15" s="66">
        <v>1</v>
      </c>
      <c r="AD15" s="66">
        <v>1</v>
      </c>
      <c r="AE15" s="66">
        <v>1</v>
      </c>
      <c r="AF15" s="66">
        <v>1</v>
      </c>
      <c r="AG15" s="66">
        <v>1</v>
      </c>
      <c r="AH15" s="66">
        <v>1</v>
      </c>
      <c r="AI15" s="66">
        <v>1</v>
      </c>
      <c r="AJ15" s="66">
        <v>1</v>
      </c>
      <c r="AK15" s="66">
        <v>1</v>
      </c>
      <c r="AL15" s="66">
        <v>1</v>
      </c>
      <c r="AM15" s="66">
        <v>1</v>
      </c>
      <c r="AN15" s="66">
        <v>1</v>
      </c>
      <c r="AO15" s="66">
        <v>1</v>
      </c>
      <c r="AP15" s="66">
        <v>1</v>
      </c>
      <c r="AQ15" s="66">
        <v>1</v>
      </c>
      <c r="AR15" s="66">
        <v>1</v>
      </c>
      <c r="AS15" s="66">
        <v>1</v>
      </c>
      <c r="AT15" s="66">
        <v>1</v>
      </c>
      <c r="AU15" s="66">
        <v>1</v>
      </c>
      <c r="AV15" s="66">
        <v>1</v>
      </c>
      <c r="AW15" s="66">
        <v>1</v>
      </c>
      <c r="AX15" s="66">
        <v>1</v>
      </c>
      <c r="AY15" s="66">
        <v>1</v>
      </c>
      <c r="BD15" s="66">
        <v>1</v>
      </c>
      <c r="BE15" s="66">
        <v>1</v>
      </c>
      <c r="BF15" s="66">
        <v>1</v>
      </c>
      <c r="BG15" s="66">
        <v>1</v>
      </c>
      <c r="BH15" s="66">
        <v>1</v>
      </c>
      <c r="BI15" s="66">
        <v>1</v>
      </c>
      <c r="BJ15" s="66">
        <v>1</v>
      </c>
      <c r="BK15" s="66">
        <v>1</v>
      </c>
      <c r="BL15" s="66">
        <v>1</v>
      </c>
      <c r="BM15" s="66">
        <v>1</v>
      </c>
      <c r="BN15" s="66">
        <v>1</v>
      </c>
      <c r="BO15" s="66">
        <v>1</v>
      </c>
      <c r="BP15" s="66">
        <v>1</v>
      </c>
      <c r="BQ15" s="66">
        <v>1</v>
      </c>
      <c r="BR15" s="66">
        <v>1</v>
      </c>
      <c r="BS15" s="66">
        <v>1</v>
      </c>
      <c r="BT15" s="66">
        <v>1</v>
      </c>
      <c r="BU15" s="66">
        <v>1</v>
      </c>
      <c r="BV15" s="66">
        <v>1</v>
      </c>
      <c r="BW15" s="66">
        <v>1</v>
      </c>
      <c r="BX15" s="66">
        <v>1</v>
      </c>
      <c r="BY15" s="66">
        <v>1</v>
      </c>
      <c r="BZ15" s="66">
        <v>1</v>
      </c>
      <c r="CA15" s="66">
        <v>1</v>
      </c>
      <c r="CC15" s="66">
        <v>1</v>
      </c>
      <c r="CD15" s="66">
        <v>1</v>
      </c>
      <c r="CE15" s="66">
        <v>1</v>
      </c>
      <c r="CF15" s="66">
        <v>1</v>
      </c>
      <c r="CG15" s="66">
        <v>1</v>
      </c>
      <c r="CI15" s="66">
        <v>1</v>
      </c>
      <c r="CJ15" s="66">
        <v>1</v>
      </c>
      <c r="CK15" s="66">
        <v>1</v>
      </c>
      <c r="CL15" s="66">
        <v>1</v>
      </c>
      <c r="CM15" s="66">
        <v>1</v>
      </c>
      <c r="CN15" s="66">
        <v>1</v>
      </c>
      <c r="CO15" s="66">
        <v>1</v>
      </c>
      <c r="CP15" s="66">
        <v>1</v>
      </c>
      <c r="CQ15" s="66">
        <v>1</v>
      </c>
      <c r="CR15" s="66">
        <v>1</v>
      </c>
      <c r="CS15" s="66">
        <v>1</v>
      </c>
      <c r="CT15" s="66">
        <v>1</v>
      </c>
      <c r="CU15" s="66">
        <v>1</v>
      </c>
      <c r="CV15" s="66">
        <v>1</v>
      </c>
      <c r="CW15" s="66">
        <v>1</v>
      </c>
      <c r="CX15" s="66">
        <v>0</v>
      </c>
      <c r="CY15" s="66">
        <v>0</v>
      </c>
      <c r="CZ15" s="66">
        <v>0</v>
      </c>
      <c r="DA15" s="66">
        <v>0</v>
      </c>
      <c r="DB15" s="66">
        <v>0</v>
      </c>
      <c r="DC15" s="66">
        <v>0</v>
      </c>
      <c r="DD15" s="66">
        <v>0</v>
      </c>
      <c r="DE15" s="66">
        <v>1</v>
      </c>
      <c r="DF15" s="66">
        <v>1</v>
      </c>
      <c r="DG15" s="66">
        <v>1</v>
      </c>
      <c r="DH15" s="67"/>
      <c r="DJ15" s="67"/>
      <c r="DK15" s="67"/>
      <c r="DL15" s="67"/>
      <c r="DM15" s="67"/>
    </row>
    <row r="16" spans="1:117" s="66" customFormat="1">
      <c r="A16" s="66" t="s">
        <v>402</v>
      </c>
      <c r="B16" s="66" t="s">
        <v>388</v>
      </c>
      <c r="C16" s="66" t="s">
        <v>415</v>
      </c>
      <c r="D16" s="66">
        <v>11</v>
      </c>
      <c r="E16" s="66">
        <v>529</v>
      </c>
      <c r="F16" s="66">
        <v>188</v>
      </c>
      <c r="G16" s="66">
        <v>28</v>
      </c>
      <c r="H16" s="66">
        <v>1</v>
      </c>
      <c r="I16" s="66">
        <v>2</v>
      </c>
      <c r="K16" s="66">
        <v>1</v>
      </c>
      <c r="L16" s="66">
        <v>1</v>
      </c>
      <c r="M16" s="66">
        <v>1</v>
      </c>
      <c r="N16" s="66">
        <v>1</v>
      </c>
      <c r="O16" s="66">
        <v>1</v>
      </c>
      <c r="P16" s="66">
        <v>1</v>
      </c>
      <c r="Q16" s="66">
        <v>1</v>
      </c>
      <c r="R16" s="66">
        <v>1</v>
      </c>
      <c r="S16" s="66">
        <v>1</v>
      </c>
      <c r="T16" s="66">
        <v>1</v>
      </c>
      <c r="U16" s="66">
        <v>1</v>
      </c>
      <c r="W16" s="66">
        <v>1</v>
      </c>
      <c r="X16" s="66">
        <v>1</v>
      </c>
      <c r="Y16" s="66">
        <v>1</v>
      </c>
      <c r="Z16" s="66">
        <v>1</v>
      </c>
      <c r="AA16" s="66">
        <v>1</v>
      </c>
      <c r="AB16" s="66">
        <v>1</v>
      </c>
      <c r="AC16" s="66">
        <v>1</v>
      </c>
      <c r="AD16" s="66">
        <v>1</v>
      </c>
      <c r="AE16" s="66">
        <v>1</v>
      </c>
      <c r="AF16" s="66">
        <v>1</v>
      </c>
      <c r="AG16" s="66">
        <v>1</v>
      </c>
      <c r="AH16" s="66">
        <v>1</v>
      </c>
      <c r="AI16" s="66">
        <v>1</v>
      </c>
      <c r="AJ16" s="66">
        <v>1</v>
      </c>
      <c r="AK16" s="66">
        <v>1</v>
      </c>
      <c r="AL16" s="66">
        <v>1</v>
      </c>
      <c r="AM16" s="66">
        <v>1</v>
      </c>
      <c r="AN16" s="66">
        <v>1</v>
      </c>
      <c r="AO16" s="66">
        <v>1</v>
      </c>
      <c r="AP16" s="66">
        <v>1</v>
      </c>
      <c r="AQ16" s="66">
        <v>1</v>
      </c>
      <c r="AR16" s="66">
        <v>1</v>
      </c>
      <c r="AS16" s="66">
        <v>1</v>
      </c>
      <c r="AT16" s="66">
        <v>1</v>
      </c>
      <c r="AU16" s="66">
        <v>1</v>
      </c>
      <c r="AV16" s="66">
        <v>1</v>
      </c>
      <c r="AW16" s="66">
        <v>1</v>
      </c>
      <c r="AX16" s="66">
        <v>1</v>
      </c>
      <c r="AY16" s="66">
        <v>1</v>
      </c>
      <c r="BD16" s="66">
        <v>1</v>
      </c>
      <c r="BE16" s="66">
        <v>1</v>
      </c>
      <c r="BF16" s="66">
        <v>1</v>
      </c>
      <c r="BG16" s="66">
        <v>1</v>
      </c>
      <c r="BH16" s="66">
        <v>1</v>
      </c>
      <c r="BI16" s="66">
        <v>1</v>
      </c>
      <c r="BJ16" s="66">
        <v>1</v>
      </c>
      <c r="BK16" s="66">
        <v>1</v>
      </c>
      <c r="BL16" s="66">
        <v>1</v>
      </c>
      <c r="BM16" s="66">
        <v>1</v>
      </c>
      <c r="BN16" s="66">
        <v>1</v>
      </c>
      <c r="BO16" s="66">
        <v>1</v>
      </c>
      <c r="BP16" s="66">
        <v>1</v>
      </c>
      <c r="BQ16" s="66">
        <v>1</v>
      </c>
      <c r="BR16" s="66">
        <v>1</v>
      </c>
      <c r="BS16" s="66">
        <v>1</v>
      </c>
      <c r="BT16" s="66">
        <v>1</v>
      </c>
      <c r="BU16" s="66">
        <v>1</v>
      </c>
      <c r="BV16" s="66">
        <v>1</v>
      </c>
      <c r="BW16" s="66">
        <v>1</v>
      </c>
      <c r="BX16" s="66">
        <v>1</v>
      </c>
      <c r="BY16" s="66">
        <v>1</v>
      </c>
      <c r="BZ16" s="66">
        <v>1</v>
      </c>
      <c r="CA16" s="66">
        <v>1</v>
      </c>
      <c r="CC16" s="66">
        <v>1</v>
      </c>
      <c r="CD16" s="66">
        <v>1</v>
      </c>
      <c r="CE16" s="66">
        <v>1</v>
      </c>
      <c r="CF16" s="66">
        <v>1</v>
      </c>
      <c r="CG16" s="66">
        <v>1</v>
      </c>
      <c r="CI16" s="66">
        <v>1</v>
      </c>
      <c r="CJ16" s="66">
        <v>1</v>
      </c>
      <c r="CK16" s="66">
        <v>1</v>
      </c>
      <c r="CL16" s="66">
        <v>1</v>
      </c>
      <c r="CM16" s="66">
        <v>1</v>
      </c>
      <c r="CN16" s="66">
        <v>1</v>
      </c>
      <c r="CO16" s="66">
        <v>1</v>
      </c>
      <c r="CP16" s="66">
        <v>1</v>
      </c>
      <c r="CQ16" s="66">
        <v>1</v>
      </c>
      <c r="CR16" s="66">
        <v>1</v>
      </c>
      <c r="CS16" s="66">
        <v>1</v>
      </c>
      <c r="CT16" s="66">
        <v>1</v>
      </c>
      <c r="CU16" s="66">
        <v>1</v>
      </c>
      <c r="CV16" s="66">
        <v>1</v>
      </c>
      <c r="CW16" s="66">
        <v>1</v>
      </c>
      <c r="CX16" s="66">
        <v>0</v>
      </c>
      <c r="CY16" s="66">
        <v>0</v>
      </c>
      <c r="CZ16" s="66">
        <v>0</v>
      </c>
      <c r="DA16" s="66">
        <v>0</v>
      </c>
      <c r="DB16" s="66">
        <v>0</v>
      </c>
      <c r="DC16" s="66">
        <v>0</v>
      </c>
      <c r="DD16" s="66">
        <v>0</v>
      </c>
      <c r="DE16" s="66">
        <v>1</v>
      </c>
      <c r="DF16" s="66">
        <v>1</v>
      </c>
      <c r="DG16" s="66">
        <v>1</v>
      </c>
      <c r="DH16" s="67"/>
      <c r="DJ16" s="67"/>
      <c r="DK16" s="67"/>
      <c r="DL16" s="67"/>
      <c r="DM16" s="67"/>
    </row>
    <row r="17" spans="1:117" s="66" customFormat="1">
      <c r="A17" s="66" t="s">
        <v>402</v>
      </c>
      <c r="B17" s="66" t="s">
        <v>388</v>
      </c>
      <c r="C17" s="66" t="s">
        <v>416</v>
      </c>
      <c r="D17" s="66">
        <v>12</v>
      </c>
      <c r="E17" s="66">
        <v>1500</v>
      </c>
      <c r="F17" s="66">
        <v>455</v>
      </c>
      <c r="G17" s="66">
        <v>60</v>
      </c>
      <c r="H17" s="66">
        <v>1</v>
      </c>
      <c r="I17" s="66">
        <v>2</v>
      </c>
      <c r="K17" s="66">
        <v>1</v>
      </c>
      <c r="L17" s="66">
        <v>1</v>
      </c>
      <c r="M17" s="66">
        <v>1</v>
      </c>
      <c r="N17" s="66">
        <v>1</v>
      </c>
      <c r="O17" s="66">
        <v>1</v>
      </c>
      <c r="P17" s="66">
        <v>1</v>
      </c>
      <c r="Q17" s="66">
        <v>1</v>
      </c>
      <c r="R17" s="66">
        <v>1</v>
      </c>
      <c r="S17" s="66">
        <v>1</v>
      </c>
      <c r="T17" s="66">
        <v>1</v>
      </c>
      <c r="U17" s="66">
        <v>1</v>
      </c>
      <c r="W17" s="66">
        <v>1</v>
      </c>
      <c r="X17" s="66">
        <v>1</v>
      </c>
      <c r="Y17" s="66">
        <v>1</v>
      </c>
      <c r="Z17" s="66">
        <v>1</v>
      </c>
      <c r="AA17" s="66">
        <v>1</v>
      </c>
      <c r="AB17" s="66">
        <v>1</v>
      </c>
      <c r="AC17" s="66">
        <v>1</v>
      </c>
      <c r="AD17" s="66">
        <v>1</v>
      </c>
      <c r="AE17" s="66">
        <v>1</v>
      </c>
      <c r="AF17" s="66">
        <v>1</v>
      </c>
      <c r="AG17" s="66">
        <v>1</v>
      </c>
      <c r="AH17" s="66">
        <v>1</v>
      </c>
      <c r="AI17" s="66">
        <v>1</v>
      </c>
      <c r="AJ17" s="66">
        <v>1</v>
      </c>
      <c r="AK17" s="66">
        <v>1</v>
      </c>
      <c r="AL17" s="66">
        <v>1</v>
      </c>
      <c r="AM17" s="66">
        <v>1</v>
      </c>
      <c r="AN17" s="66">
        <v>1</v>
      </c>
      <c r="AO17" s="66">
        <v>1</v>
      </c>
      <c r="AP17" s="66">
        <v>1</v>
      </c>
      <c r="AQ17" s="66">
        <v>1</v>
      </c>
      <c r="AR17" s="66">
        <v>1</v>
      </c>
      <c r="AS17" s="66">
        <v>1</v>
      </c>
      <c r="AT17" s="66">
        <v>1</v>
      </c>
      <c r="AU17" s="66">
        <v>1</v>
      </c>
      <c r="AV17" s="66">
        <v>1</v>
      </c>
      <c r="AW17" s="66">
        <v>1</v>
      </c>
      <c r="AX17" s="66">
        <v>1</v>
      </c>
      <c r="AY17" s="66">
        <v>1</v>
      </c>
      <c r="BD17" s="66">
        <v>1</v>
      </c>
      <c r="BE17" s="66">
        <v>1</v>
      </c>
      <c r="BF17" s="66">
        <v>1</v>
      </c>
      <c r="BG17" s="66">
        <v>1</v>
      </c>
      <c r="BH17" s="66">
        <v>1</v>
      </c>
      <c r="BI17" s="66">
        <v>1</v>
      </c>
      <c r="BJ17" s="66">
        <v>1</v>
      </c>
      <c r="BK17" s="66">
        <v>1</v>
      </c>
      <c r="BL17" s="66">
        <v>1</v>
      </c>
      <c r="BM17" s="66">
        <v>1</v>
      </c>
      <c r="BN17" s="66">
        <v>1</v>
      </c>
      <c r="BO17" s="66">
        <v>1</v>
      </c>
      <c r="BP17" s="66">
        <v>1</v>
      </c>
      <c r="BQ17" s="66">
        <v>1</v>
      </c>
      <c r="BR17" s="66">
        <v>1</v>
      </c>
      <c r="BS17" s="66">
        <v>1</v>
      </c>
      <c r="BT17" s="66">
        <v>1</v>
      </c>
      <c r="BU17" s="66">
        <v>1</v>
      </c>
      <c r="BV17" s="66">
        <v>1</v>
      </c>
      <c r="BW17" s="66">
        <v>1</v>
      </c>
      <c r="BX17" s="66">
        <v>1</v>
      </c>
      <c r="BY17" s="66">
        <v>1</v>
      </c>
      <c r="BZ17" s="66">
        <v>1</v>
      </c>
      <c r="CA17" s="66">
        <v>1</v>
      </c>
      <c r="CC17" s="66">
        <v>1</v>
      </c>
      <c r="CD17" s="66">
        <v>1</v>
      </c>
      <c r="CE17" s="66">
        <v>1</v>
      </c>
      <c r="CF17" s="66">
        <v>1</v>
      </c>
      <c r="CG17" s="66">
        <v>1</v>
      </c>
      <c r="CI17" s="66">
        <v>1</v>
      </c>
      <c r="CJ17" s="66">
        <v>1</v>
      </c>
      <c r="CK17" s="66">
        <v>1</v>
      </c>
      <c r="CL17" s="66">
        <v>1</v>
      </c>
      <c r="CM17" s="66">
        <v>1</v>
      </c>
      <c r="CN17" s="66">
        <v>1</v>
      </c>
      <c r="CO17" s="66">
        <v>1</v>
      </c>
      <c r="CP17" s="66">
        <v>1</v>
      </c>
      <c r="CQ17" s="66">
        <v>1</v>
      </c>
      <c r="CR17" s="66">
        <v>1</v>
      </c>
      <c r="CS17" s="66">
        <v>1</v>
      </c>
      <c r="CT17" s="66">
        <v>1</v>
      </c>
      <c r="CU17" s="66">
        <v>1</v>
      </c>
      <c r="CV17" s="66">
        <v>1</v>
      </c>
      <c r="CW17" s="66">
        <v>1</v>
      </c>
      <c r="CX17" s="66">
        <v>1</v>
      </c>
      <c r="CY17" s="66">
        <v>0</v>
      </c>
      <c r="CZ17" s="66">
        <v>0</v>
      </c>
      <c r="DA17" s="66">
        <v>1</v>
      </c>
      <c r="DB17" s="66">
        <v>0</v>
      </c>
      <c r="DC17" s="66">
        <v>1</v>
      </c>
      <c r="DD17" s="66">
        <v>1</v>
      </c>
      <c r="DE17" s="66">
        <v>1</v>
      </c>
      <c r="DF17" s="66">
        <v>1</v>
      </c>
      <c r="DG17" s="66">
        <v>1</v>
      </c>
      <c r="DH17" s="67"/>
      <c r="DJ17" s="67"/>
      <c r="DK17" s="67"/>
      <c r="DL17" s="67"/>
      <c r="DM17" s="67"/>
    </row>
    <row r="18" spans="1:117" s="66" customFormat="1">
      <c r="A18" s="66" t="s">
        <v>402</v>
      </c>
      <c r="B18" s="66" t="s">
        <v>388</v>
      </c>
      <c r="C18" s="66" t="s">
        <v>417</v>
      </c>
      <c r="D18" s="66">
        <v>13</v>
      </c>
      <c r="E18" s="66">
        <v>1201</v>
      </c>
      <c r="F18" s="66">
        <v>1203</v>
      </c>
      <c r="G18" s="66">
        <v>39</v>
      </c>
      <c r="H18" s="66">
        <v>1</v>
      </c>
      <c r="I18" s="66">
        <v>2</v>
      </c>
      <c r="K18" s="66">
        <v>1</v>
      </c>
      <c r="L18" s="66">
        <v>1</v>
      </c>
      <c r="M18" s="66">
        <v>1</v>
      </c>
      <c r="N18" s="66">
        <v>1</v>
      </c>
      <c r="O18" s="66">
        <v>1</v>
      </c>
      <c r="P18" s="66">
        <v>1</v>
      </c>
      <c r="Q18" s="66">
        <v>1</v>
      </c>
      <c r="R18" s="66">
        <v>1</v>
      </c>
      <c r="S18" s="66">
        <v>1</v>
      </c>
      <c r="T18" s="66">
        <v>1</v>
      </c>
      <c r="U18" s="66">
        <v>1</v>
      </c>
      <c r="W18" s="66">
        <v>1</v>
      </c>
      <c r="X18" s="66">
        <v>1</v>
      </c>
      <c r="Y18" s="66">
        <v>1</v>
      </c>
      <c r="Z18" s="66">
        <v>1</v>
      </c>
      <c r="AA18" s="66">
        <v>1</v>
      </c>
      <c r="AB18" s="66">
        <v>1</v>
      </c>
      <c r="AC18" s="66">
        <v>1</v>
      </c>
      <c r="AD18" s="66">
        <v>1</v>
      </c>
      <c r="AE18" s="66">
        <v>1</v>
      </c>
      <c r="AF18" s="66">
        <v>1</v>
      </c>
      <c r="AG18" s="66">
        <v>1</v>
      </c>
      <c r="AH18" s="66">
        <v>1</v>
      </c>
      <c r="AI18" s="66">
        <v>1</v>
      </c>
      <c r="AJ18" s="66">
        <v>1</v>
      </c>
      <c r="AK18" s="66">
        <v>1</v>
      </c>
      <c r="AL18" s="66">
        <v>1</v>
      </c>
      <c r="AM18" s="66">
        <v>1</v>
      </c>
      <c r="AN18" s="66">
        <v>1</v>
      </c>
      <c r="AO18" s="66">
        <v>1</v>
      </c>
      <c r="AP18" s="66">
        <v>1</v>
      </c>
      <c r="AQ18" s="66">
        <v>1</v>
      </c>
      <c r="AR18" s="66">
        <v>1</v>
      </c>
      <c r="AS18" s="66">
        <v>1</v>
      </c>
      <c r="AT18" s="66">
        <v>1</v>
      </c>
      <c r="AU18" s="66">
        <v>1</v>
      </c>
      <c r="AV18" s="66">
        <v>1</v>
      </c>
      <c r="AW18" s="66">
        <v>1</v>
      </c>
      <c r="AX18" s="66">
        <v>1</v>
      </c>
      <c r="AY18" s="66">
        <v>1</v>
      </c>
      <c r="BD18" s="66">
        <v>1</v>
      </c>
      <c r="BE18" s="66">
        <v>1</v>
      </c>
      <c r="BF18" s="66">
        <v>1</v>
      </c>
      <c r="BG18" s="66">
        <v>1</v>
      </c>
      <c r="BH18" s="66">
        <v>1</v>
      </c>
      <c r="BI18" s="66">
        <v>1</v>
      </c>
      <c r="BJ18" s="66">
        <v>1</v>
      </c>
      <c r="BK18" s="66">
        <v>1</v>
      </c>
      <c r="BL18" s="66">
        <v>1</v>
      </c>
      <c r="BM18" s="66">
        <v>1</v>
      </c>
      <c r="BN18" s="66">
        <v>1</v>
      </c>
      <c r="BO18" s="66">
        <v>1</v>
      </c>
      <c r="BP18" s="66">
        <v>1</v>
      </c>
      <c r="BQ18" s="66">
        <v>1</v>
      </c>
      <c r="BR18" s="66">
        <v>1</v>
      </c>
      <c r="BS18" s="66">
        <v>1</v>
      </c>
      <c r="BT18" s="66">
        <v>1</v>
      </c>
      <c r="BU18" s="66">
        <v>1</v>
      </c>
      <c r="BV18" s="66">
        <v>1</v>
      </c>
      <c r="BW18" s="66">
        <v>1</v>
      </c>
      <c r="BX18" s="66">
        <v>1</v>
      </c>
      <c r="BY18" s="66">
        <v>1</v>
      </c>
      <c r="BZ18" s="66">
        <v>1</v>
      </c>
      <c r="CA18" s="66">
        <v>1</v>
      </c>
      <c r="CC18" s="66">
        <v>1</v>
      </c>
      <c r="CD18" s="66">
        <v>1</v>
      </c>
      <c r="CE18" s="66">
        <v>1</v>
      </c>
      <c r="CF18" s="66">
        <v>1</v>
      </c>
      <c r="CG18" s="66">
        <v>1</v>
      </c>
      <c r="CI18" s="66">
        <v>1</v>
      </c>
      <c r="CJ18" s="66">
        <v>1</v>
      </c>
      <c r="CK18" s="66">
        <v>1</v>
      </c>
      <c r="CL18" s="66">
        <v>1</v>
      </c>
      <c r="CM18" s="66">
        <v>1</v>
      </c>
      <c r="CN18" s="66">
        <v>1</v>
      </c>
      <c r="CO18" s="66">
        <v>1</v>
      </c>
      <c r="CP18" s="66">
        <v>1</v>
      </c>
      <c r="CQ18" s="66">
        <v>1</v>
      </c>
      <c r="CR18" s="66">
        <v>1</v>
      </c>
      <c r="CS18" s="66">
        <v>1</v>
      </c>
      <c r="CT18" s="66">
        <v>1</v>
      </c>
      <c r="CU18" s="66">
        <v>1</v>
      </c>
      <c r="CV18" s="66">
        <v>1</v>
      </c>
      <c r="CW18" s="66">
        <v>1</v>
      </c>
      <c r="CX18" s="66">
        <v>1</v>
      </c>
      <c r="CY18" s="66">
        <v>0</v>
      </c>
      <c r="CZ18" s="66">
        <v>0</v>
      </c>
      <c r="DA18" s="66">
        <v>0</v>
      </c>
      <c r="DB18" s="66">
        <v>0</v>
      </c>
      <c r="DC18" s="66">
        <v>0</v>
      </c>
      <c r="DD18" s="66">
        <v>0</v>
      </c>
      <c r="DE18" s="66">
        <v>1</v>
      </c>
      <c r="DF18" s="66">
        <v>1</v>
      </c>
      <c r="DG18" s="66">
        <v>1</v>
      </c>
      <c r="DH18" s="67" t="s">
        <v>418</v>
      </c>
      <c r="DJ18" s="67"/>
      <c r="DK18" s="67"/>
      <c r="DL18" s="67"/>
      <c r="DM18" s="67"/>
    </row>
    <row r="19" spans="1:117" s="66" customFormat="1">
      <c r="A19" s="66" t="s">
        <v>402</v>
      </c>
      <c r="B19" s="66" t="s">
        <v>388</v>
      </c>
      <c r="C19" s="66" t="s">
        <v>419</v>
      </c>
      <c r="D19" s="66">
        <v>14</v>
      </c>
      <c r="E19" s="66">
        <v>1313</v>
      </c>
      <c r="F19" s="66">
        <v>253</v>
      </c>
      <c r="G19" s="66" t="s">
        <v>420</v>
      </c>
      <c r="H19" s="66">
        <v>1</v>
      </c>
      <c r="I19" s="66">
        <v>2</v>
      </c>
      <c r="K19" s="66">
        <v>1</v>
      </c>
      <c r="L19" s="66">
        <v>1</v>
      </c>
      <c r="M19" s="66">
        <v>1</v>
      </c>
      <c r="N19" s="66">
        <v>1</v>
      </c>
      <c r="O19" s="66">
        <v>1</v>
      </c>
      <c r="P19" s="66">
        <v>1</v>
      </c>
      <c r="Q19" s="66">
        <v>1</v>
      </c>
      <c r="R19" s="66">
        <v>1</v>
      </c>
      <c r="S19" s="66">
        <v>1</v>
      </c>
      <c r="T19" s="66">
        <v>1</v>
      </c>
      <c r="U19" s="66">
        <v>1</v>
      </c>
      <c r="W19" s="66">
        <v>1</v>
      </c>
      <c r="X19" s="66">
        <v>1</v>
      </c>
      <c r="Y19" s="66">
        <v>1</v>
      </c>
      <c r="Z19" s="66">
        <v>1</v>
      </c>
      <c r="AA19" s="66">
        <v>1</v>
      </c>
      <c r="AB19" s="66">
        <v>1</v>
      </c>
      <c r="AC19" s="66">
        <v>1</v>
      </c>
      <c r="AD19" s="66">
        <v>1</v>
      </c>
      <c r="AE19" s="66">
        <v>1</v>
      </c>
      <c r="AF19" s="66">
        <v>1</v>
      </c>
      <c r="AG19" s="66">
        <v>1</v>
      </c>
      <c r="AH19" s="66">
        <v>1</v>
      </c>
      <c r="AI19" s="66">
        <v>1</v>
      </c>
      <c r="AJ19" s="66">
        <v>1</v>
      </c>
      <c r="AK19" s="66">
        <v>1</v>
      </c>
      <c r="AL19" s="66">
        <v>1</v>
      </c>
      <c r="AM19" s="66">
        <v>1</v>
      </c>
      <c r="AN19" s="66">
        <v>1</v>
      </c>
      <c r="AO19" s="66">
        <v>1</v>
      </c>
      <c r="AP19" s="66">
        <v>1</v>
      </c>
      <c r="AQ19" s="66">
        <v>1</v>
      </c>
      <c r="AR19" s="66">
        <v>1</v>
      </c>
      <c r="AS19" s="66">
        <v>1</v>
      </c>
      <c r="AT19" s="66">
        <v>1</v>
      </c>
      <c r="AU19" s="66">
        <v>1</v>
      </c>
      <c r="AV19" s="66">
        <v>1</v>
      </c>
      <c r="AW19" s="66">
        <v>1</v>
      </c>
      <c r="AX19" s="66">
        <v>1</v>
      </c>
      <c r="AY19" s="66">
        <v>1</v>
      </c>
      <c r="BD19" s="66">
        <v>1</v>
      </c>
      <c r="BE19" s="66">
        <v>1</v>
      </c>
      <c r="BF19" s="66">
        <v>1</v>
      </c>
      <c r="BG19" s="66">
        <v>1</v>
      </c>
      <c r="BH19" s="66">
        <v>1</v>
      </c>
      <c r="BI19" s="66">
        <v>1</v>
      </c>
      <c r="BJ19" s="66">
        <v>1</v>
      </c>
      <c r="BK19" s="66">
        <v>1</v>
      </c>
      <c r="BL19" s="66">
        <v>1</v>
      </c>
      <c r="BM19" s="66">
        <v>1</v>
      </c>
      <c r="BN19" s="66">
        <v>1</v>
      </c>
      <c r="BO19" s="66">
        <v>1</v>
      </c>
      <c r="BP19" s="66">
        <v>1</v>
      </c>
      <c r="BQ19" s="66">
        <v>1</v>
      </c>
      <c r="BR19" s="66">
        <v>1</v>
      </c>
      <c r="BS19" s="66">
        <v>1</v>
      </c>
      <c r="BT19" s="66">
        <v>1</v>
      </c>
      <c r="BU19" s="66">
        <v>1</v>
      </c>
      <c r="BV19" s="66">
        <v>1</v>
      </c>
      <c r="BW19" s="66">
        <v>1</v>
      </c>
      <c r="BX19" s="66">
        <v>1</v>
      </c>
      <c r="BY19" s="66">
        <v>1</v>
      </c>
      <c r="BZ19" s="66">
        <v>1</v>
      </c>
      <c r="CA19" s="66">
        <v>1</v>
      </c>
      <c r="CC19" s="66">
        <v>1</v>
      </c>
      <c r="CD19" s="66">
        <v>1</v>
      </c>
      <c r="CE19" s="66">
        <v>1</v>
      </c>
      <c r="CF19" s="66">
        <v>1</v>
      </c>
      <c r="CG19" s="66">
        <v>1</v>
      </c>
      <c r="CI19" s="66">
        <v>1</v>
      </c>
      <c r="CJ19" s="66">
        <v>1</v>
      </c>
      <c r="CK19" s="66">
        <v>1</v>
      </c>
      <c r="CL19" s="66">
        <v>1</v>
      </c>
      <c r="CM19" s="66">
        <v>1</v>
      </c>
      <c r="CN19" s="66">
        <v>1</v>
      </c>
      <c r="CO19" s="66">
        <v>1</v>
      </c>
      <c r="CP19" s="66">
        <v>1</v>
      </c>
      <c r="CQ19" s="66">
        <v>1</v>
      </c>
      <c r="CR19" s="66">
        <v>1</v>
      </c>
      <c r="CS19" s="66">
        <v>1</v>
      </c>
      <c r="CT19" s="66">
        <v>1</v>
      </c>
      <c r="CU19" s="66">
        <v>1</v>
      </c>
      <c r="CV19" s="66">
        <v>1</v>
      </c>
      <c r="CW19" s="66">
        <v>1</v>
      </c>
      <c r="CX19" s="66">
        <v>1</v>
      </c>
      <c r="CY19" s="66">
        <v>1</v>
      </c>
      <c r="CZ19" s="66">
        <v>1</v>
      </c>
      <c r="DA19" s="66">
        <v>1</v>
      </c>
      <c r="DB19" s="66">
        <v>1</v>
      </c>
      <c r="DC19" s="66">
        <v>1</v>
      </c>
      <c r="DD19" s="66">
        <v>0</v>
      </c>
      <c r="DE19" s="66">
        <v>1</v>
      </c>
      <c r="DF19" s="66">
        <v>1</v>
      </c>
      <c r="DG19" s="66">
        <v>1</v>
      </c>
      <c r="DH19" s="67" t="s">
        <v>421</v>
      </c>
      <c r="DJ19" s="67"/>
      <c r="DK19" s="67"/>
      <c r="DL19" s="67"/>
      <c r="DM19" s="67"/>
    </row>
    <row r="20" spans="1:117" s="66" customFormat="1">
      <c r="A20" s="66" t="s">
        <v>402</v>
      </c>
      <c r="B20" s="66" t="s">
        <v>388</v>
      </c>
      <c r="C20" s="66" t="s">
        <v>422</v>
      </c>
      <c r="D20" s="66">
        <v>15</v>
      </c>
      <c r="E20" s="66">
        <v>462</v>
      </c>
      <c r="F20" s="66">
        <v>139</v>
      </c>
      <c r="G20" s="66" t="s">
        <v>423</v>
      </c>
      <c r="H20" s="66">
        <v>1</v>
      </c>
      <c r="I20" s="66">
        <v>2</v>
      </c>
      <c r="K20" s="66">
        <v>1</v>
      </c>
      <c r="L20" s="66">
        <v>1</v>
      </c>
      <c r="M20" s="66">
        <v>1</v>
      </c>
      <c r="N20" s="66">
        <v>1</v>
      </c>
      <c r="O20" s="66">
        <v>1</v>
      </c>
      <c r="P20" s="66">
        <v>1</v>
      </c>
      <c r="Q20" s="66">
        <v>1</v>
      </c>
      <c r="R20" s="66">
        <v>1</v>
      </c>
      <c r="S20" s="66">
        <v>1</v>
      </c>
      <c r="T20" s="66">
        <v>1</v>
      </c>
      <c r="U20" s="66">
        <v>1</v>
      </c>
      <c r="W20" s="66">
        <v>1</v>
      </c>
      <c r="X20" s="66">
        <v>1</v>
      </c>
      <c r="Y20" s="66">
        <v>1</v>
      </c>
      <c r="Z20" s="66">
        <v>1</v>
      </c>
      <c r="AA20" s="66">
        <v>1</v>
      </c>
      <c r="AB20" s="66">
        <v>1</v>
      </c>
      <c r="AC20" s="66">
        <v>1</v>
      </c>
      <c r="AD20" s="66">
        <v>1</v>
      </c>
      <c r="AE20" s="66">
        <v>1</v>
      </c>
      <c r="AF20" s="66">
        <v>1</v>
      </c>
      <c r="AG20" s="66">
        <v>1</v>
      </c>
      <c r="AH20" s="66">
        <v>1</v>
      </c>
      <c r="AI20" s="66">
        <v>1</v>
      </c>
      <c r="AJ20" s="66">
        <v>1</v>
      </c>
      <c r="AK20" s="66">
        <v>1</v>
      </c>
      <c r="AL20" s="66">
        <v>1</v>
      </c>
      <c r="AM20" s="66">
        <v>1</v>
      </c>
      <c r="AN20" s="66">
        <v>1</v>
      </c>
      <c r="AO20" s="66">
        <v>1</v>
      </c>
      <c r="AP20" s="66">
        <v>1</v>
      </c>
      <c r="AQ20" s="66">
        <v>1</v>
      </c>
      <c r="AR20" s="66">
        <v>1</v>
      </c>
      <c r="AS20" s="66">
        <v>1</v>
      </c>
      <c r="AT20" s="66">
        <v>1</v>
      </c>
      <c r="AU20" s="66">
        <v>1</v>
      </c>
      <c r="AV20" s="66">
        <v>1</v>
      </c>
      <c r="AW20" s="66">
        <v>1</v>
      </c>
      <c r="AX20" s="66">
        <v>1</v>
      </c>
      <c r="AY20" s="66">
        <v>1</v>
      </c>
      <c r="BD20" s="66">
        <v>1</v>
      </c>
      <c r="BE20" s="66">
        <v>1</v>
      </c>
      <c r="BF20" s="66">
        <v>1</v>
      </c>
      <c r="BG20" s="66">
        <v>1</v>
      </c>
      <c r="BH20" s="66">
        <v>1</v>
      </c>
      <c r="BI20" s="66">
        <v>1</v>
      </c>
      <c r="BJ20" s="66">
        <v>1</v>
      </c>
      <c r="BK20" s="66">
        <v>1</v>
      </c>
      <c r="BL20" s="66">
        <v>1</v>
      </c>
      <c r="BM20" s="66">
        <v>1</v>
      </c>
      <c r="BN20" s="66">
        <v>1</v>
      </c>
      <c r="BO20" s="66">
        <v>1</v>
      </c>
      <c r="BP20" s="66">
        <v>1</v>
      </c>
      <c r="BQ20" s="66">
        <v>1</v>
      </c>
      <c r="BR20" s="66">
        <v>1</v>
      </c>
      <c r="BS20" s="66">
        <v>1</v>
      </c>
      <c r="BT20" s="66">
        <v>1</v>
      </c>
      <c r="BU20" s="66">
        <v>1</v>
      </c>
      <c r="BV20" s="66">
        <v>1</v>
      </c>
      <c r="BW20" s="66">
        <v>1</v>
      </c>
      <c r="BX20" s="66">
        <v>1</v>
      </c>
      <c r="BY20" s="66">
        <v>1</v>
      </c>
      <c r="BZ20" s="66">
        <v>1</v>
      </c>
      <c r="CA20" s="66">
        <v>1</v>
      </c>
      <c r="CC20" s="66">
        <v>1</v>
      </c>
      <c r="CD20" s="66">
        <v>1</v>
      </c>
      <c r="CE20" s="66">
        <v>1</v>
      </c>
      <c r="CF20" s="66">
        <v>1</v>
      </c>
      <c r="CG20" s="66">
        <v>1</v>
      </c>
      <c r="CI20" s="66">
        <v>1</v>
      </c>
      <c r="CJ20" s="66">
        <v>1</v>
      </c>
      <c r="CK20" s="66">
        <v>1</v>
      </c>
      <c r="CL20" s="66">
        <v>1</v>
      </c>
      <c r="CM20" s="66">
        <v>1</v>
      </c>
      <c r="CN20" s="66">
        <v>1</v>
      </c>
      <c r="CO20" s="66">
        <v>1</v>
      </c>
      <c r="CP20" s="66">
        <v>1</v>
      </c>
      <c r="CQ20" s="66">
        <v>1</v>
      </c>
      <c r="CR20" s="66">
        <v>1</v>
      </c>
      <c r="CS20" s="66">
        <v>1</v>
      </c>
      <c r="CT20" s="66">
        <v>1</v>
      </c>
      <c r="CU20" s="66">
        <v>1</v>
      </c>
      <c r="CV20" s="66">
        <v>1</v>
      </c>
      <c r="CW20" s="66">
        <v>1</v>
      </c>
      <c r="CX20" s="66">
        <v>0</v>
      </c>
      <c r="CY20" s="66">
        <v>0</v>
      </c>
      <c r="CZ20" s="66">
        <v>0</v>
      </c>
      <c r="DA20" s="66">
        <v>0</v>
      </c>
      <c r="DB20" s="66">
        <v>1</v>
      </c>
      <c r="DC20" s="66">
        <v>1</v>
      </c>
      <c r="DD20" s="66">
        <v>0</v>
      </c>
      <c r="DE20" s="66">
        <v>1</v>
      </c>
      <c r="DF20" s="66">
        <v>1</v>
      </c>
      <c r="DG20" s="66">
        <v>1</v>
      </c>
      <c r="DH20" s="67" t="s">
        <v>424</v>
      </c>
      <c r="DJ20" s="67"/>
      <c r="DK20" s="67"/>
      <c r="DL20" s="67"/>
      <c r="DM20" s="67"/>
    </row>
    <row r="21" spans="1:117" s="66" customFormat="1">
      <c r="A21" s="66" t="s">
        <v>402</v>
      </c>
      <c r="B21" s="66" t="s">
        <v>388</v>
      </c>
      <c r="C21" s="66" t="s">
        <v>425</v>
      </c>
      <c r="D21" s="66">
        <v>16</v>
      </c>
      <c r="E21" s="66">
        <v>1802</v>
      </c>
      <c r="F21" s="66">
        <v>305</v>
      </c>
      <c r="G21" s="66">
        <v>102</v>
      </c>
      <c r="H21" s="66">
        <v>1</v>
      </c>
      <c r="I21" s="66">
        <v>2</v>
      </c>
      <c r="K21" s="66">
        <v>1</v>
      </c>
      <c r="L21" s="66">
        <v>1</v>
      </c>
      <c r="M21" s="66">
        <v>1</v>
      </c>
      <c r="N21" s="66">
        <v>1</v>
      </c>
      <c r="O21" s="66">
        <v>1</v>
      </c>
      <c r="P21" s="66">
        <v>1</v>
      </c>
      <c r="Q21" s="66">
        <v>1</v>
      </c>
      <c r="R21" s="66">
        <v>1</v>
      </c>
      <c r="S21" s="66">
        <v>1</v>
      </c>
      <c r="T21" s="66">
        <v>1</v>
      </c>
      <c r="U21" s="66">
        <v>1</v>
      </c>
      <c r="W21" s="66">
        <v>1</v>
      </c>
      <c r="X21" s="66">
        <v>1</v>
      </c>
      <c r="Y21" s="66">
        <v>1</v>
      </c>
      <c r="Z21" s="66">
        <v>1</v>
      </c>
      <c r="AA21" s="66">
        <v>1</v>
      </c>
      <c r="AB21" s="66">
        <v>1</v>
      </c>
      <c r="AC21" s="66">
        <v>1</v>
      </c>
      <c r="AD21" s="66">
        <v>1</v>
      </c>
      <c r="AE21" s="66">
        <v>1</v>
      </c>
      <c r="AF21" s="66">
        <v>1</v>
      </c>
      <c r="AG21" s="66">
        <v>1</v>
      </c>
      <c r="AH21" s="66">
        <v>1</v>
      </c>
      <c r="AI21" s="66">
        <v>1</v>
      </c>
      <c r="AJ21" s="66">
        <v>1</v>
      </c>
      <c r="AK21" s="66">
        <v>1</v>
      </c>
      <c r="AL21" s="66">
        <v>1</v>
      </c>
      <c r="AM21" s="66">
        <v>1</v>
      </c>
      <c r="AN21" s="66">
        <v>1</v>
      </c>
      <c r="AO21" s="66">
        <v>1</v>
      </c>
      <c r="AP21" s="66">
        <v>1</v>
      </c>
      <c r="AQ21" s="66">
        <v>1</v>
      </c>
      <c r="AR21" s="66">
        <v>1</v>
      </c>
      <c r="AS21" s="66">
        <v>1</v>
      </c>
      <c r="AT21" s="66">
        <v>1</v>
      </c>
      <c r="AU21" s="66">
        <v>1</v>
      </c>
      <c r="AV21" s="66">
        <v>1</v>
      </c>
      <c r="AW21" s="66">
        <v>1</v>
      </c>
      <c r="AX21" s="66">
        <v>1</v>
      </c>
      <c r="AY21" s="66">
        <v>1</v>
      </c>
      <c r="BD21" s="66">
        <v>1</v>
      </c>
      <c r="BE21" s="66">
        <v>1</v>
      </c>
      <c r="BF21" s="66">
        <v>1</v>
      </c>
      <c r="BG21" s="66">
        <v>1</v>
      </c>
      <c r="BH21" s="66">
        <v>1</v>
      </c>
      <c r="BI21" s="66">
        <v>1</v>
      </c>
      <c r="BJ21" s="66">
        <v>1</v>
      </c>
      <c r="BK21" s="66">
        <v>1</v>
      </c>
      <c r="BL21" s="66">
        <v>1</v>
      </c>
      <c r="BM21" s="66">
        <v>1</v>
      </c>
      <c r="BN21" s="66">
        <v>1</v>
      </c>
      <c r="BO21" s="66">
        <v>1</v>
      </c>
      <c r="BP21" s="66">
        <v>1</v>
      </c>
      <c r="BQ21" s="66">
        <v>1</v>
      </c>
      <c r="BR21" s="66">
        <v>1</v>
      </c>
      <c r="BS21" s="66">
        <v>1</v>
      </c>
      <c r="BT21" s="66">
        <v>1</v>
      </c>
      <c r="BU21" s="66">
        <v>1</v>
      </c>
      <c r="BV21" s="66">
        <v>1</v>
      </c>
      <c r="BW21" s="66">
        <v>1</v>
      </c>
      <c r="BX21" s="66">
        <v>1</v>
      </c>
      <c r="BY21" s="66">
        <v>1</v>
      </c>
      <c r="BZ21" s="66">
        <v>1</v>
      </c>
      <c r="CA21" s="66">
        <v>1</v>
      </c>
      <c r="CC21" s="66">
        <v>1</v>
      </c>
      <c r="CD21" s="66">
        <v>1</v>
      </c>
      <c r="CE21" s="66">
        <v>1</v>
      </c>
      <c r="CF21" s="66">
        <v>1</v>
      </c>
      <c r="CG21" s="66">
        <v>1</v>
      </c>
      <c r="CI21" s="66">
        <v>1</v>
      </c>
      <c r="CJ21" s="66">
        <v>1</v>
      </c>
      <c r="CK21" s="66">
        <v>1</v>
      </c>
      <c r="CL21" s="66">
        <v>1</v>
      </c>
      <c r="CM21" s="66">
        <v>1</v>
      </c>
      <c r="CN21" s="66">
        <v>1</v>
      </c>
      <c r="CO21" s="66">
        <v>1</v>
      </c>
      <c r="CP21" s="66">
        <v>1</v>
      </c>
      <c r="CQ21" s="66">
        <v>1</v>
      </c>
      <c r="CR21" s="66">
        <v>1</v>
      </c>
      <c r="CS21" s="66">
        <v>1</v>
      </c>
      <c r="CT21" s="66">
        <v>1</v>
      </c>
      <c r="CU21" s="66">
        <v>1</v>
      </c>
      <c r="CV21" s="66">
        <v>1</v>
      </c>
      <c r="CW21" s="66">
        <v>1</v>
      </c>
      <c r="CX21" s="66">
        <v>1</v>
      </c>
      <c r="CY21" s="66">
        <v>1</v>
      </c>
      <c r="CZ21" s="66">
        <v>0</v>
      </c>
      <c r="DA21" s="66">
        <v>1</v>
      </c>
      <c r="DB21" s="66">
        <v>1</v>
      </c>
      <c r="DC21" s="66">
        <v>0</v>
      </c>
      <c r="DD21" s="66">
        <v>1</v>
      </c>
      <c r="DE21" s="66">
        <v>1</v>
      </c>
      <c r="DF21" s="66">
        <v>1</v>
      </c>
      <c r="DG21" s="66">
        <v>1</v>
      </c>
      <c r="DH21" s="67"/>
      <c r="DJ21" s="67"/>
      <c r="DK21" s="67"/>
      <c r="DL21" s="67"/>
      <c r="DM21" s="67"/>
    </row>
    <row r="22" spans="1:117" s="66" customFormat="1">
      <c r="A22" s="66" t="s">
        <v>402</v>
      </c>
      <c r="B22" s="66" t="s">
        <v>388</v>
      </c>
      <c r="C22" s="66" t="s">
        <v>426</v>
      </c>
      <c r="D22" s="66">
        <v>17</v>
      </c>
      <c r="E22" s="66">
        <v>1190</v>
      </c>
      <c r="F22" s="66">
        <v>360</v>
      </c>
      <c r="G22" s="66">
        <v>70</v>
      </c>
      <c r="H22" s="66">
        <v>1</v>
      </c>
      <c r="I22" s="66">
        <v>2</v>
      </c>
      <c r="K22" s="66">
        <v>1</v>
      </c>
      <c r="L22" s="66">
        <v>1</v>
      </c>
      <c r="M22" s="66">
        <v>1</v>
      </c>
      <c r="N22" s="66">
        <v>1</v>
      </c>
      <c r="O22" s="66">
        <v>1</v>
      </c>
      <c r="P22" s="66">
        <v>1</v>
      </c>
      <c r="Q22" s="66">
        <v>1</v>
      </c>
      <c r="R22" s="66">
        <v>1</v>
      </c>
      <c r="S22" s="66">
        <v>1</v>
      </c>
      <c r="T22" s="66">
        <v>1</v>
      </c>
      <c r="U22" s="66">
        <v>1</v>
      </c>
      <c r="W22" s="66">
        <v>1</v>
      </c>
      <c r="X22" s="66">
        <v>1</v>
      </c>
      <c r="Y22" s="66">
        <v>1</v>
      </c>
      <c r="Z22" s="66">
        <v>1</v>
      </c>
      <c r="AA22" s="66">
        <v>1</v>
      </c>
      <c r="AB22" s="66">
        <v>1</v>
      </c>
      <c r="AC22" s="66">
        <v>1</v>
      </c>
      <c r="AD22" s="66">
        <v>1</v>
      </c>
      <c r="AE22" s="66">
        <v>1</v>
      </c>
      <c r="AF22" s="66">
        <v>1</v>
      </c>
      <c r="AG22" s="66">
        <v>1</v>
      </c>
      <c r="AH22" s="66">
        <v>1</v>
      </c>
      <c r="AI22" s="66">
        <v>1</v>
      </c>
      <c r="AJ22" s="66">
        <v>1</v>
      </c>
      <c r="AK22" s="66">
        <v>1</v>
      </c>
      <c r="AL22" s="66">
        <v>1</v>
      </c>
      <c r="AM22" s="66">
        <v>1</v>
      </c>
      <c r="AN22" s="66">
        <v>1</v>
      </c>
      <c r="AO22" s="66">
        <v>1</v>
      </c>
      <c r="AP22" s="66">
        <v>1</v>
      </c>
      <c r="AQ22" s="66">
        <v>1</v>
      </c>
      <c r="AR22" s="66">
        <v>1</v>
      </c>
      <c r="AS22" s="66">
        <v>1</v>
      </c>
      <c r="AT22" s="66">
        <v>1</v>
      </c>
      <c r="AU22" s="66">
        <v>1</v>
      </c>
      <c r="AV22" s="66">
        <v>1</v>
      </c>
      <c r="AW22" s="66">
        <v>1</v>
      </c>
      <c r="AX22" s="66">
        <v>1</v>
      </c>
      <c r="AY22" s="66">
        <v>1</v>
      </c>
      <c r="BD22" s="66">
        <v>1</v>
      </c>
      <c r="BE22" s="66">
        <v>1</v>
      </c>
      <c r="BF22" s="66">
        <v>1</v>
      </c>
      <c r="BG22" s="66">
        <v>1</v>
      </c>
      <c r="BH22" s="66">
        <v>1</v>
      </c>
      <c r="BI22" s="66">
        <v>1</v>
      </c>
      <c r="BJ22" s="66">
        <v>1</v>
      </c>
      <c r="BK22" s="66">
        <v>1</v>
      </c>
      <c r="BL22" s="66">
        <v>1</v>
      </c>
      <c r="BM22" s="66">
        <v>1</v>
      </c>
      <c r="BN22" s="66">
        <v>1</v>
      </c>
      <c r="BO22" s="66">
        <v>1</v>
      </c>
      <c r="BP22" s="66">
        <v>1</v>
      </c>
      <c r="BQ22" s="66">
        <v>1</v>
      </c>
      <c r="BR22" s="66">
        <v>1</v>
      </c>
      <c r="BS22" s="66">
        <v>1</v>
      </c>
      <c r="BT22" s="66">
        <v>1</v>
      </c>
      <c r="BU22" s="66">
        <v>1</v>
      </c>
      <c r="BV22" s="66">
        <v>1</v>
      </c>
      <c r="BW22" s="66">
        <v>1</v>
      </c>
      <c r="BX22" s="66">
        <v>1</v>
      </c>
      <c r="BY22" s="66">
        <v>1</v>
      </c>
      <c r="BZ22" s="66">
        <v>1</v>
      </c>
      <c r="CA22" s="66">
        <v>1</v>
      </c>
      <c r="CC22" s="66">
        <v>1</v>
      </c>
      <c r="CD22" s="66">
        <v>1</v>
      </c>
      <c r="CE22" s="66">
        <v>1</v>
      </c>
      <c r="CF22" s="66">
        <v>1</v>
      </c>
      <c r="CG22" s="66">
        <v>1</v>
      </c>
      <c r="CI22" s="66">
        <v>1</v>
      </c>
      <c r="CJ22" s="66">
        <v>1</v>
      </c>
      <c r="CK22" s="66">
        <v>1</v>
      </c>
      <c r="CL22" s="66">
        <v>1</v>
      </c>
      <c r="CM22" s="66">
        <v>1</v>
      </c>
      <c r="CN22" s="66">
        <v>1</v>
      </c>
      <c r="CO22" s="66">
        <v>1</v>
      </c>
      <c r="CP22" s="66">
        <v>1</v>
      </c>
      <c r="CQ22" s="66">
        <v>1</v>
      </c>
      <c r="CR22" s="66">
        <v>1</v>
      </c>
      <c r="CS22" s="66">
        <v>1</v>
      </c>
      <c r="CT22" s="66">
        <v>1</v>
      </c>
      <c r="CU22" s="66">
        <v>1</v>
      </c>
      <c r="CV22" s="66">
        <v>1</v>
      </c>
      <c r="CW22" s="66">
        <v>0</v>
      </c>
      <c r="CX22" s="66">
        <v>1</v>
      </c>
      <c r="CY22" s="66">
        <v>0</v>
      </c>
      <c r="CZ22" s="66">
        <v>0</v>
      </c>
      <c r="DA22" s="66">
        <v>0</v>
      </c>
      <c r="DB22" s="66">
        <v>0</v>
      </c>
      <c r="DC22" s="66">
        <v>1</v>
      </c>
      <c r="DD22" s="66">
        <v>0</v>
      </c>
      <c r="DE22" s="66">
        <v>1</v>
      </c>
      <c r="DF22" s="66">
        <v>1</v>
      </c>
      <c r="DG22" s="66">
        <v>1</v>
      </c>
      <c r="DH22" s="67" t="s">
        <v>427</v>
      </c>
      <c r="DJ22" s="67"/>
      <c r="DK22" s="67"/>
      <c r="DL22" s="67"/>
      <c r="DM22" s="67"/>
    </row>
    <row r="23" spans="1:117" s="66" customFormat="1">
      <c r="A23" s="66" t="s">
        <v>402</v>
      </c>
      <c r="B23" s="66" t="s">
        <v>388</v>
      </c>
      <c r="C23" s="66" t="s">
        <v>428</v>
      </c>
      <c r="D23" s="66">
        <v>18</v>
      </c>
      <c r="E23" s="66">
        <v>920</v>
      </c>
      <c r="F23" s="66">
        <v>229</v>
      </c>
      <c r="G23" s="66">
        <v>67</v>
      </c>
      <c r="H23" s="66">
        <v>1</v>
      </c>
      <c r="I23" s="66">
        <v>2</v>
      </c>
      <c r="K23" s="66">
        <v>1</v>
      </c>
      <c r="L23" s="66">
        <v>1</v>
      </c>
      <c r="M23" s="66">
        <v>1</v>
      </c>
      <c r="N23" s="66">
        <v>1</v>
      </c>
      <c r="O23" s="66">
        <v>1</v>
      </c>
      <c r="P23" s="66">
        <v>1</v>
      </c>
      <c r="Q23" s="66">
        <v>1</v>
      </c>
      <c r="R23" s="66">
        <v>1</v>
      </c>
      <c r="S23" s="66">
        <v>1</v>
      </c>
      <c r="T23" s="66">
        <v>1</v>
      </c>
      <c r="U23" s="66">
        <v>1</v>
      </c>
      <c r="W23" s="66">
        <v>1</v>
      </c>
      <c r="X23" s="66">
        <v>1</v>
      </c>
      <c r="Y23" s="66">
        <v>1</v>
      </c>
      <c r="Z23" s="66">
        <v>1</v>
      </c>
      <c r="AA23" s="66">
        <v>1</v>
      </c>
      <c r="AB23" s="66">
        <v>1</v>
      </c>
      <c r="AC23" s="66">
        <v>1</v>
      </c>
      <c r="AD23" s="66">
        <v>1</v>
      </c>
      <c r="AE23" s="66">
        <v>1</v>
      </c>
      <c r="AF23" s="66">
        <v>1</v>
      </c>
      <c r="AG23" s="66">
        <v>1</v>
      </c>
      <c r="AH23" s="66">
        <v>1</v>
      </c>
      <c r="AI23" s="66">
        <v>1</v>
      </c>
      <c r="AJ23" s="66">
        <v>1</v>
      </c>
      <c r="AK23" s="66">
        <v>1</v>
      </c>
      <c r="AL23" s="66">
        <v>1</v>
      </c>
      <c r="AM23" s="66">
        <v>1</v>
      </c>
      <c r="AN23" s="66">
        <v>1</v>
      </c>
      <c r="AO23" s="66">
        <v>1</v>
      </c>
      <c r="AP23" s="66">
        <v>1</v>
      </c>
      <c r="AQ23" s="66">
        <v>1</v>
      </c>
      <c r="AR23" s="66">
        <v>1</v>
      </c>
      <c r="AS23" s="66">
        <v>1</v>
      </c>
      <c r="AT23" s="66">
        <v>1</v>
      </c>
      <c r="AU23" s="66">
        <v>1</v>
      </c>
      <c r="AV23" s="66">
        <v>1</v>
      </c>
      <c r="AW23" s="66">
        <v>1</v>
      </c>
      <c r="AX23" s="66">
        <v>1</v>
      </c>
      <c r="AY23" s="66">
        <v>1</v>
      </c>
      <c r="BD23" s="66">
        <v>1</v>
      </c>
      <c r="BE23" s="66">
        <v>1</v>
      </c>
      <c r="BF23" s="66">
        <v>1</v>
      </c>
      <c r="BG23" s="66">
        <v>1</v>
      </c>
      <c r="BH23" s="66">
        <v>1</v>
      </c>
      <c r="BI23" s="66">
        <v>1</v>
      </c>
      <c r="BJ23" s="66">
        <v>1</v>
      </c>
      <c r="BK23" s="66">
        <v>1</v>
      </c>
      <c r="BL23" s="66">
        <v>1</v>
      </c>
      <c r="BM23" s="66">
        <v>1</v>
      </c>
      <c r="BN23" s="66">
        <v>1</v>
      </c>
      <c r="BO23" s="66">
        <v>1</v>
      </c>
      <c r="BP23" s="66">
        <v>1</v>
      </c>
      <c r="BQ23" s="66">
        <v>1</v>
      </c>
      <c r="BR23" s="66">
        <v>1</v>
      </c>
      <c r="BS23" s="66">
        <v>1</v>
      </c>
      <c r="BT23" s="66">
        <v>1</v>
      </c>
      <c r="BU23" s="66">
        <v>1</v>
      </c>
      <c r="BV23" s="66">
        <v>1</v>
      </c>
      <c r="BW23" s="66">
        <v>1</v>
      </c>
      <c r="BX23" s="66">
        <v>1</v>
      </c>
      <c r="BY23" s="66">
        <v>1</v>
      </c>
      <c r="BZ23" s="66">
        <v>1</v>
      </c>
      <c r="CA23" s="66">
        <v>1</v>
      </c>
      <c r="CC23" s="66">
        <v>1</v>
      </c>
      <c r="CD23" s="66">
        <v>1</v>
      </c>
      <c r="CE23" s="66">
        <v>1</v>
      </c>
      <c r="CF23" s="66">
        <v>1</v>
      </c>
      <c r="CG23" s="66">
        <v>1</v>
      </c>
      <c r="CI23" s="66">
        <v>1</v>
      </c>
      <c r="CJ23" s="66">
        <v>1</v>
      </c>
      <c r="CK23" s="66">
        <v>1</v>
      </c>
      <c r="CL23" s="66">
        <v>1</v>
      </c>
      <c r="CM23" s="66">
        <v>1</v>
      </c>
      <c r="CN23" s="66">
        <v>1</v>
      </c>
      <c r="CO23" s="66">
        <v>1</v>
      </c>
      <c r="CP23" s="66">
        <v>1</v>
      </c>
      <c r="CQ23" s="66">
        <v>1</v>
      </c>
      <c r="CR23" s="66">
        <v>1</v>
      </c>
      <c r="CS23" s="66">
        <v>1</v>
      </c>
      <c r="CT23" s="66">
        <v>1</v>
      </c>
      <c r="CU23" s="66">
        <v>1</v>
      </c>
      <c r="CV23" s="66">
        <v>1</v>
      </c>
      <c r="CW23" s="66">
        <v>1</v>
      </c>
      <c r="CX23" s="66">
        <v>0</v>
      </c>
      <c r="CY23" s="66">
        <v>1</v>
      </c>
      <c r="CZ23" s="66">
        <v>0</v>
      </c>
      <c r="DA23" s="66">
        <v>1</v>
      </c>
      <c r="DB23" s="66">
        <v>1</v>
      </c>
      <c r="DC23" s="66">
        <v>0</v>
      </c>
      <c r="DD23" s="66">
        <v>0</v>
      </c>
      <c r="DE23" s="66">
        <v>1</v>
      </c>
      <c r="DF23" s="66">
        <v>1</v>
      </c>
      <c r="DG23" s="66">
        <v>1</v>
      </c>
      <c r="DH23" s="67" t="s">
        <v>429</v>
      </c>
      <c r="DJ23" s="67"/>
      <c r="DK23" s="67"/>
      <c r="DL23" s="67"/>
      <c r="DM23" s="67"/>
    </row>
    <row r="24" spans="1:117" s="66" customFormat="1">
      <c r="A24" s="66" t="s">
        <v>402</v>
      </c>
      <c r="B24" s="66" t="s">
        <v>388</v>
      </c>
      <c r="C24" s="66" t="s">
        <v>430</v>
      </c>
      <c r="D24" s="66">
        <v>19</v>
      </c>
      <c r="E24" s="66">
        <v>313</v>
      </c>
      <c r="F24" s="66">
        <v>106</v>
      </c>
      <c r="G24" s="66">
        <v>313</v>
      </c>
      <c r="H24" s="66">
        <v>1</v>
      </c>
      <c r="I24" s="66">
        <v>2</v>
      </c>
      <c r="K24" s="66">
        <v>1</v>
      </c>
      <c r="L24" s="66">
        <v>1</v>
      </c>
      <c r="M24" s="66">
        <v>1</v>
      </c>
      <c r="N24" s="66">
        <v>1</v>
      </c>
      <c r="O24" s="66">
        <v>1</v>
      </c>
      <c r="P24" s="66">
        <v>1</v>
      </c>
      <c r="Q24" s="66">
        <v>1</v>
      </c>
      <c r="R24" s="66">
        <v>1</v>
      </c>
      <c r="S24" s="66">
        <v>1</v>
      </c>
      <c r="T24" s="66">
        <v>1</v>
      </c>
      <c r="U24" s="66">
        <v>1</v>
      </c>
      <c r="W24" s="66">
        <v>1</v>
      </c>
      <c r="X24" s="66">
        <v>1</v>
      </c>
      <c r="Y24" s="66">
        <v>1</v>
      </c>
      <c r="Z24" s="66">
        <v>1</v>
      </c>
      <c r="AA24" s="66">
        <v>1</v>
      </c>
      <c r="AB24" s="66">
        <v>1</v>
      </c>
      <c r="AC24" s="66">
        <v>1</v>
      </c>
      <c r="AD24" s="66">
        <v>1</v>
      </c>
      <c r="AE24" s="66">
        <v>1</v>
      </c>
      <c r="AF24" s="66">
        <v>1</v>
      </c>
      <c r="AG24" s="66">
        <v>1</v>
      </c>
      <c r="AH24" s="66">
        <v>1</v>
      </c>
      <c r="AI24" s="66">
        <v>1</v>
      </c>
      <c r="AJ24" s="66">
        <v>1</v>
      </c>
      <c r="AK24" s="66">
        <v>1</v>
      </c>
      <c r="AL24" s="66">
        <v>1</v>
      </c>
      <c r="AM24" s="66">
        <v>1</v>
      </c>
      <c r="AN24" s="66">
        <v>1</v>
      </c>
      <c r="AO24" s="66">
        <v>1</v>
      </c>
      <c r="AP24" s="66">
        <v>1</v>
      </c>
      <c r="AQ24" s="66">
        <v>1</v>
      </c>
      <c r="AR24" s="66">
        <v>1</v>
      </c>
      <c r="AS24" s="66">
        <v>1</v>
      </c>
      <c r="AT24" s="66">
        <v>1</v>
      </c>
      <c r="AU24" s="66">
        <v>1</v>
      </c>
      <c r="AV24" s="66">
        <v>1</v>
      </c>
      <c r="AW24" s="66">
        <v>1</v>
      </c>
      <c r="AX24" s="66">
        <v>1</v>
      </c>
      <c r="AY24" s="66">
        <v>1</v>
      </c>
      <c r="BD24" s="66">
        <v>1</v>
      </c>
      <c r="BE24" s="66">
        <v>1</v>
      </c>
      <c r="BF24" s="66">
        <v>1</v>
      </c>
      <c r="BG24" s="66">
        <v>1</v>
      </c>
      <c r="BH24" s="66">
        <v>1</v>
      </c>
      <c r="BI24" s="66">
        <v>1</v>
      </c>
      <c r="BJ24" s="66">
        <v>1</v>
      </c>
      <c r="BK24" s="66">
        <v>1</v>
      </c>
      <c r="BL24" s="66">
        <v>1</v>
      </c>
      <c r="BM24" s="66">
        <v>1</v>
      </c>
      <c r="BN24" s="66">
        <v>1</v>
      </c>
      <c r="BO24" s="66">
        <v>1</v>
      </c>
      <c r="BP24" s="66">
        <v>1</v>
      </c>
      <c r="BQ24" s="66">
        <v>1</v>
      </c>
      <c r="BR24" s="66">
        <v>1</v>
      </c>
      <c r="BS24" s="66">
        <v>1</v>
      </c>
      <c r="BT24" s="66">
        <v>1</v>
      </c>
      <c r="BU24" s="66">
        <v>1</v>
      </c>
      <c r="BV24" s="66">
        <v>1</v>
      </c>
      <c r="BW24" s="66">
        <v>1</v>
      </c>
      <c r="BX24" s="66">
        <v>1</v>
      </c>
      <c r="BY24" s="66">
        <v>1</v>
      </c>
      <c r="BZ24" s="66">
        <v>1</v>
      </c>
      <c r="CA24" s="66">
        <v>1</v>
      </c>
      <c r="CC24" s="66">
        <v>1</v>
      </c>
      <c r="CD24" s="66">
        <v>1</v>
      </c>
      <c r="CE24" s="66">
        <v>1</v>
      </c>
      <c r="CF24" s="66">
        <v>1</v>
      </c>
      <c r="CG24" s="66">
        <v>1</v>
      </c>
      <c r="CI24" s="66">
        <v>1</v>
      </c>
      <c r="CJ24" s="66">
        <v>1</v>
      </c>
      <c r="CK24" s="66">
        <v>1</v>
      </c>
      <c r="CL24" s="66">
        <v>1</v>
      </c>
      <c r="CM24" s="66">
        <v>1</v>
      </c>
      <c r="CN24" s="66">
        <v>1</v>
      </c>
      <c r="CO24" s="66">
        <v>1</v>
      </c>
      <c r="CP24" s="66">
        <v>1</v>
      </c>
      <c r="CQ24" s="66">
        <v>1</v>
      </c>
      <c r="CR24" s="66">
        <v>1</v>
      </c>
      <c r="CS24" s="66">
        <v>1</v>
      </c>
      <c r="CT24" s="66">
        <v>1</v>
      </c>
      <c r="CU24" s="66">
        <v>1</v>
      </c>
      <c r="CV24" s="66">
        <v>1</v>
      </c>
      <c r="CW24" s="66">
        <v>1</v>
      </c>
      <c r="CX24" s="66">
        <v>0</v>
      </c>
      <c r="CY24" s="66">
        <v>0</v>
      </c>
      <c r="CZ24" s="66">
        <v>1</v>
      </c>
      <c r="DA24" s="66">
        <v>0</v>
      </c>
      <c r="DB24" s="66">
        <v>0</v>
      </c>
      <c r="DC24" s="66">
        <v>0</v>
      </c>
      <c r="DD24" s="66">
        <v>0</v>
      </c>
      <c r="DE24" s="66">
        <v>1</v>
      </c>
      <c r="DF24" s="66">
        <v>1</v>
      </c>
      <c r="DG24" s="66">
        <v>1</v>
      </c>
      <c r="DH24" s="67"/>
      <c r="DJ24" s="67"/>
      <c r="DK24" s="67"/>
      <c r="DL24" s="67"/>
      <c r="DM24" s="67"/>
    </row>
    <row r="25" spans="1:117" s="66" customFormat="1">
      <c r="A25" s="66" t="s">
        <v>402</v>
      </c>
      <c r="B25" s="66" t="s">
        <v>388</v>
      </c>
      <c r="C25" s="66" t="s">
        <v>431</v>
      </c>
      <c r="D25" s="66">
        <v>20</v>
      </c>
      <c r="E25" s="66">
        <v>1365</v>
      </c>
      <c r="F25" s="66">
        <v>327</v>
      </c>
      <c r="G25" s="66">
        <v>13</v>
      </c>
      <c r="H25" s="66">
        <v>1</v>
      </c>
      <c r="I25" s="66">
        <v>2</v>
      </c>
      <c r="K25" s="66">
        <v>1</v>
      </c>
      <c r="L25" s="66">
        <v>1</v>
      </c>
      <c r="M25" s="66">
        <v>1</v>
      </c>
      <c r="N25" s="66">
        <v>1</v>
      </c>
      <c r="O25" s="66">
        <v>1</v>
      </c>
      <c r="P25" s="66">
        <v>1</v>
      </c>
      <c r="Q25" s="66">
        <v>1</v>
      </c>
      <c r="R25" s="66">
        <v>1</v>
      </c>
      <c r="S25" s="66">
        <v>1</v>
      </c>
      <c r="T25" s="66">
        <v>1</v>
      </c>
      <c r="U25" s="66">
        <v>1</v>
      </c>
      <c r="W25" s="66">
        <v>1</v>
      </c>
      <c r="X25" s="66">
        <v>1</v>
      </c>
      <c r="Y25" s="66">
        <v>1</v>
      </c>
      <c r="Z25" s="66">
        <v>1</v>
      </c>
      <c r="AA25" s="66">
        <v>1</v>
      </c>
      <c r="AB25" s="66">
        <v>1</v>
      </c>
      <c r="AC25" s="66">
        <v>1</v>
      </c>
      <c r="AD25" s="66">
        <v>1</v>
      </c>
      <c r="AE25" s="66">
        <v>1</v>
      </c>
      <c r="AF25" s="66">
        <v>1</v>
      </c>
      <c r="AG25" s="66">
        <v>1</v>
      </c>
      <c r="AH25" s="66">
        <v>1</v>
      </c>
      <c r="AI25" s="66">
        <v>1</v>
      </c>
      <c r="AJ25" s="66">
        <v>1</v>
      </c>
      <c r="AK25" s="66">
        <v>1</v>
      </c>
      <c r="AL25" s="66">
        <v>1</v>
      </c>
      <c r="AM25" s="66">
        <v>1</v>
      </c>
      <c r="AN25" s="66">
        <v>1</v>
      </c>
      <c r="AO25" s="66">
        <v>1</v>
      </c>
      <c r="AP25" s="66">
        <v>1</v>
      </c>
      <c r="AQ25" s="66">
        <v>1</v>
      </c>
      <c r="AR25" s="66">
        <v>1</v>
      </c>
      <c r="AS25" s="66">
        <v>1</v>
      </c>
      <c r="AT25" s="66">
        <v>1</v>
      </c>
      <c r="AU25" s="66">
        <v>1</v>
      </c>
      <c r="AV25" s="66">
        <v>1</v>
      </c>
      <c r="AW25" s="66">
        <v>1</v>
      </c>
      <c r="AX25" s="66">
        <v>1</v>
      </c>
      <c r="AY25" s="66">
        <v>1</v>
      </c>
      <c r="BD25" s="66">
        <v>1</v>
      </c>
      <c r="BE25" s="66">
        <v>1</v>
      </c>
      <c r="BF25" s="66">
        <v>1</v>
      </c>
      <c r="BG25" s="66">
        <v>1</v>
      </c>
      <c r="BH25" s="66">
        <v>1</v>
      </c>
      <c r="BI25" s="66">
        <v>1</v>
      </c>
      <c r="BJ25" s="66">
        <v>1</v>
      </c>
      <c r="BK25" s="66">
        <v>1</v>
      </c>
      <c r="BL25" s="66">
        <v>1</v>
      </c>
      <c r="BM25" s="66">
        <v>1</v>
      </c>
      <c r="BN25" s="66">
        <v>1</v>
      </c>
      <c r="BO25" s="66">
        <v>1</v>
      </c>
      <c r="BP25" s="66">
        <v>1</v>
      </c>
      <c r="BQ25" s="66">
        <v>1</v>
      </c>
      <c r="BR25" s="66">
        <v>1</v>
      </c>
      <c r="BS25" s="66">
        <v>1</v>
      </c>
      <c r="BT25" s="66">
        <v>1</v>
      </c>
      <c r="BU25" s="66">
        <v>1</v>
      </c>
      <c r="BV25" s="66">
        <v>1</v>
      </c>
      <c r="BW25" s="66">
        <v>1</v>
      </c>
      <c r="BX25" s="66">
        <v>1</v>
      </c>
      <c r="BY25" s="66">
        <v>1</v>
      </c>
      <c r="BZ25" s="66">
        <v>1</v>
      </c>
      <c r="CA25" s="66">
        <v>1</v>
      </c>
      <c r="CC25" s="66">
        <v>1</v>
      </c>
      <c r="CD25" s="66">
        <v>1</v>
      </c>
      <c r="CE25" s="66">
        <v>1</v>
      </c>
      <c r="CF25" s="66">
        <v>1</v>
      </c>
      <c r="CG25" s="66">
        <v>1</v>
      </c>
      <c r="CI25" s="66">
        <v>1</v>
      </c>
      <c r="CJ25" s="66">
        <v>1</v>
      </c>
      <c r="CK25" s="66">
        <v>1</v>
      </c>
      <c r="CL25" s="66">
        <v>1</v>
      </c>
      <c r="CM25" s="66">
        <v>1</v>
      </c>
      <c r="CN25" s="66">
        <v>1</v>
      </c>
      <c r="CO25" s="66">
        <v>1</v>
      </c>
      <c r="CP25" s="66">
        <v>1</v>
      </c>
      <c r="CQ25" s="66">
        <v>1</v>
      </c>
      <c r="CR25" s="66">
        <v>1</v>
      </c>
      <c r="CS25" s="66">
        <v>1</v>
      </c>
      <c r="CT25" s="66">
        <v>1</v>
      </c>
      <c r="CU25" s="66">
        <v>1</v>
      </c>
      <c r="CV25" s="66">
        <v>1</v>
      </c>
      <c r="CW25" s="66">
        <v>1</v>
      </c>
      <c r="CX25" s="66">
        <v>1</v>
      </c>
      <c r="CY25" s="66">
        <v>0</v>
      </c>
      <c r="CZ25" s="66">
        <v>0</v>
      </c>
      <c r="DA25" s="66">
        <v>0</v>
      </c>
      <c r="DB25" s="66">
        <v>0</v>
      </c>
      <c r="DC25" s="66">
        <v>0</v>
      </c>
      <c r="DD25" s="66">
        <v>0</v>
      </c>
      <c r="DE25" s="66">
        <v>1</v>
      </c>
      <c r="DF25" s="66">
        <v>1</v>
      </c>
      <c r="DG25" s="66">
        <v>1</v>
      </c>
      <c r="DH25" s="67"/>
      <c r="DJ25" s="67"/>
      <c r="DK25" s="67"/>
      <c r="DL25" s="67"/>
      <c r="DM25" s="67"/>
    </row>
    <row r="26" spans="1:117" s="66" customFormat="1">
      <c r="A26" s="66" t="s">
        <v>402</v>
      </c>
      <c r="B26" s="66" t="s">
        <v>388</v>
      </c>
      <c r="C26" s="66" t="s">
        <v>432</v>
      </c>
      <c r="D26" s="66">
        <v>21</v>
      </c>
      <c r="E26" s="66">
        <v>922</v>
      </c>
      <c r="F26" s="66">
        <v>253</v>
      </c>
      <c r="G26" s="66" t="s">
        <v>433</v>
      </c>
      <c r="H26" s="66">
        <v>1</v>
      </c>
      <c r="I26" s="66">
        <v>2</v>
      </c>
      <c r="K26" s="66">
        <v>1</v>
      </c>
      <c r="L26" s="66">
        <v>1</v>
      </c>
      <c r="M26" s="66">
        <v>1</v>
      </c>
      <c r="N26" s="66">
        <v>1</v>
      </c>
      <c r="O26" s="66">
        <v>1</v>
      </c>
      <c r="P26" s="66">
        <v>1</v>
      </c>
      <c r="Q26" s="66">
        <v>1</v>
      </c>
      <c r="R26" s="66">
        <v>1</v>
      </c>
      <c r="S26" s="66">
        <v>1</v>
      </c>
      <c r="T26" s="66">
        <v>1</v>
      </c>
      <c r="U26" s="66">
        <v>1</v>
      </c>
      <c r="W26" s="66">
        <v>1</v>
      </c>
      <c r="X26" s="66">
        <v>1</v>
      </c>
      <c r="Y26" s="66">
        <v>1</v>
      </c>
      <c r="Z26" s="66">
        <v>1</v>
      </c>
      <c r="AA26" s="66">
        <v>1</v>
      </c>
      <c r="AB26" s="66">
        <v>1</v>
      </c>
      <c r="AC26" s="66">
        <v>1</v>
      </c>
      <c r="AD26" s="66">
        <v>1</v>
      </c>
      <c r="AE26" s="66">
        <v>1</v>
      </c>
      <c r="AF26" s="66">
        <v>1</v>
      </c>
      <c r="AG26" s="66">
        <v>1</v>
      </c>
      <c r="AH26" s="66">
        <v>1</v>
      </c>
      <c r="AI26" s="66">
        <v>1</v>
      </c>
      <c r="AJ26" s="66">
        <v>1</v>
      </c>
      <c r="AK26" s="66">
        <v>1</v>
      </c>
      <c r="AL26" s="66">
        <v>1</v>
      </c>
      <c r="AM26" s="66">
        <v>1</v>
      </c>
      <c r="AN26" s="66">
        <v>1</v>
      </c>
      <c r="AO26" s="66">
        <v>1</v>
      </c>
      <c r="AP26" s="66">
        <v>1</v>
      </c>
      <c r="AQ26" s="66">
        <v>1</v>
      </c>
      <c r="AR26" s="66">
        <v>1</v>
      </c>
      <c r="AS26" s="66">
        <v>1</v>
      </c>
      <c r="AT26" s="66">
        <v>1</v>
      </c>
      <c r="AU26" s="66">
        <v>1</v>
      </c>
      <c r="AV26" s="66">
        <v>1</v>
      </c>
      <c r="AW26" s="66">
        <v>1</v>
      </c>
      <c r="AX26" s="66">
        <v>1</v>
      </c>
      <c r="AY26" s="66">
        <v>1</v>
      </c>
      <c r="BD26" s="66">
        <v>1</v>
      </c>
      <c r="BE26" s="66">
        <v>1</v>
      </c>
      <c r="BF26" s="66">
        <v>1</v>
      </c>
      <c r="BG26" s="66">
        <v>1</v>
      </c>
      <c r="BH26" s="66">
        <v>1</v>
      </c>
      <c r="BI26" s="66">
        <v>1</v>
      </c>
      <c r="BJ26" s="66">
        <v>1</v>
      </c>
      <c r="BK26" s="66">
        <v>1</v>
      </c>
      <c r="BL26" s="66">
        <v>1</v>
      </c>
      <c r="BM26" s="66">
        <v>1</v>
      </c>
      <c r="BN26" s="66">
        <v>1</v>
      </c>
      <c r="BO26" s="66">
        <v>1</v>
      </c>
      <c r="BP26" s="66">
        <v>1</v>
      </c>
      <c r="BQ26" s="66">
        <v>1</v>
      </c>
      <c r="BR26" s="66">
        <v>1</v>
      </c>
      <c r="BS26" s="66">
        <v>1</v>
      </c>
      <c r="BT26" s="66">
        <v>1</v>
      </c>
      <c r="BU26" s="66">
        <v>1</v>
      </c>
      <c r="BV26" s="66">
        <v>1</v>
      </c>
      <c r="BW26" s="66">
        <v>1</v>
      </c>
      <c r="BX26" s="66">
        <v>1</v>
      </c>
      <c r="BY26" s="66">
        <v>1</v>
      </c>
      <c r="BZ26" s="66">
        <v>1</v>
      </c>
      <c r="CA26" s="66">
        <v>1</v>
      </c>
      <c r="CC26" s="66">
        <v>1</v>
      </c>
      <c r="CD26" s="66">
        <v>1</v>
      </c>
      <c r="CE26" s="66">
        <v>1</v>
      </c>
      <c r="CF26" s="66">
        <v>1</v>
      </c>
      <c r="CG26" s="66">
        <v>1</v>
      </c>
      <c r="CI26" s="66">
        <v>1</v>
      </c>
      <c r="CJ26" s="66">
        <v>1</v>
      </c>
      <c r="CK26" s="66">
        <v>1</v>
      </c>
      <c r="CL26" s="66">
        <v>1</v>
      </c>
      <c r="CM26" s="66">
        <v>1</v>
      </c>
      <c r="CN26" s="66">
        <v>1</v>
      </c>
      <c r="CO26" s="66">
        <v>1</v>
      </c>
      <c r="CP26" s="66">
        <v>1</v>
      </c>
      <c r="CQ26" s="66">
        <v>1</v>
      </c>
      <c r="CR26" s="66">
        <v>1</v>
      </c>
      <c r="CS26" s="66">
        <v>1</v>
      </c>
      <c r="CT26" s="66">
        <v>1</v>
      </c>
      <c r="CU26" s="66">
        <v>1</v>
      </c>
      <c r="CV26" s="66">
        <v>1</v>
      </c>
      <c r="CW26" s="66">
        <v>1</v>
      </c>
      <c r="CX26" s="66">
        <v>0</v>
      </c>
      <c r="CY26" s="66">
        <v>1</v>
      </c>
      <c r="CZ26" s="66">
        <v>1</v>
      </c>
      <c r="DA26" s="66">
        <v>1</v>
      </c>
      <c r="DB26" s="66">
        <v>1</v>
      </c>
      <c r="DC26" s="66">
        <v>1</v>
      </c>
      <c r="DD26" s="66">
        <v>1</v>
      </c>
      <c r="DE26" s="66">
        <v>1</v>
      </c>
      <c r="DF26" s="66">
        <v>1</v>
      </c>
      <c r="DG26" s="66">
        <v>1</v>
      </c>
      <c r="DH26" s="67" t="s">
        <v>434</v>
      </c>
      <c r="DJ26" s="67"/>
      <c r="DK26" s="67"/>
      <c r="DL26" s="67"/>
      <c r="DM26" s="67"/>
    </row>
    <row r="27" spans="1:117" s="66" customFormat="1">
      <c r="A27" s="66" t="s">
        <v>402</v>
      </c>
      <c r="B27" s="66" t="s">
        <v>388</v>
      </c>
      <c r="C27" s="66" t="s">
        <v>435</v>
      </c>
      <c r="D27" s="66">
        <v>22</v>
      </c>
      <c r="E27" s="66">
        <v>364</v>
      </c>
      <c r="F27" s="66">
        <v>105</v>
      </c>
      <c r="G27" s="66">
        <v>364</v>
      </c>
      <c r="H27" s="66">
        <v>1</v>
      </c>
      <c r="I27" s="66">
        <v>2</v>
      </c>
      <c r="K27" s="66">
        <v>1</v>
      </c>
      <c r="L27" s="66">
        <v>1</v>
      </c>
      <c r="M27" s="66">
        <v>1</v>
      </c>
      <c r="N27" s="66">
        <v>1</v>
      </c>
      <c r="O27" s="66">
        <v>1</v>
      </c>
      <c r="P27" s="66">
        <v>1</v>
      </c>
      <c r="Q27" s="66">
        <v>1</v>
      </c>
      <c r="R27" s="66">
        <v>1</v>
      </c>
      <c r="S27" s="66">
        <v>1</v>
      </c>
      <c r="T27" s="66">
        <v>1</v>
      </c>
      <c r="U27" s="66">
        <v>1</v>
      </c>
      <c r="W27" s="66">
        <v>1</v>
      </c>
      <c r="X27" s="66">
        <v>1</v>
      </c>
      <c r="Y27" s="66">
        <v>1</v>
      </c>
      <c r="Z27" s="66">
        <v>1</v>
      </c>
      <c r="AA27" s="66">
        <v>1</v>
      </c>
      <c r="AB27" s="66">
        <v>1</v>
      </c>
      <c r="AC27" s="66">
        <v>1</v>
      </c>
      <c r="AD27" s="66">
        <v>1</v>
      </c>
      <c r="AE27" s="66">
        <v>1</v>
      </c>
      <c r="AF27" s="66">
        <v>1</v>
      </c>
      <c r="AG27" s="66">
        <v>1</v>
      </c>
      <c r="AH27" s="66">
        <v>1</v>
      </c>
      <c r="AI27" s="66">
        <v>1</v>
      </c>
      <c r="AJ27" s="66">
        <v>1</v>
      </c>
      <c r="AK27" s="66">
        <v>1</v>
      </c>
      <c r="AL27" s="66">
        <v>1</v>
      </c>
      <c r="AM27" s="66">
        <v>1</v>
      </c>
      <c r="AN27" s="66">
        <v>1</v>
      </c>
      <c r="AO27" s="66">
        <v>1</v>
      </c>
      <c r="AP27" s="66">
        <v>1</v>
      </c>
      <c r="AQ27" s="66">
        <v>1</v>
      </c>
      <c r="AR27" s="66">
        <v>1</v>
      </c>
      <c r="AS27" s="66">
        <v>1</v>
      </c>
      <c r="AT27" s="66">
        <v>1</v>
      </c>
      <c r="AU27" s="66">
        <v>1</v>
      </c>
      <c r="AV27" s="66">
        <v>1</v>
      </c>
      <c r="AW27" s="66">
        <v>1</v>
      </c>
      <c r="AX27" s="66">
        <v>1</v>
      </c>
      <c r="AY27" s="66">
        <v>1</v>
      </c>
      <c r="BD27" s="66">
        <v>1</v>
      </c>
      <c r="BE27" s="66">
        <v>1</v>
      </c>
      <c r="BF27" s="66">
        <v>1</v>
      </c>
      <c r="BG27" s="66">
        <v>1</v>
      </c>
      <c r="BH27" s="66">
        <v>1</v>
      </c>
      <c r="BI27" s="66">
        <v>1</v>
      </c>
      <c r="BJ27" s="66">
        <v>1</v>
      </c>
      <c r="BK27" s="66">
        <v>1</v>
      </c>
      <c r="BL27" s="66">
        <v>1</v>
      </c>
      <c r="BM27" s="66">
        <v>1</v>
      </c>
      <c r="BN27" s="66">
        <v>1</v>
      </c>
      <c r="BO27" s="66">
        <v>1</v>
      </c>
      <c r="BP27" s="66">
        <v>1</v>
      </c>
      <c r="BQ27" s="66">
        <v>1</v>
      </c>
      <c r="BR27" s="66">
        <v>1</v>
      </c>
      <c r="BS27" s="66">
        <v>1</v>
      </c>
      <c r="BT27" s="66">
        <v>1</v>
      </c>
      <c r="BU27" s="66">
        <v>1</v>
      </c>
      <c r="BV27" s="66">
        <v>1</v>
      </c>
      <c r="BW27" s="66">
        <v>1</v>
      </c>
      <c r="BX27" s="66">
        <v>1</v>
      </c>
      <c r="BY27" s="66">
        <v>1</v>
      </c>
      <c r="BZ27" s="66">
        <v>1</v>
      </c>
      <c r="CA27" s="66">
        <v>1</v>
      </c>
      <c r="CC27" s="66">
        <v>1</v>
      </c>
      <c r="CD27" s="66">
        <v>1</v>
      </c>
      <c r="CE27" s="66">
        <v>1</v>
      </c>
      <c r="CF27" s="66">
        <v>1</v>
      </c>
      <c r="CG27" s="66">
        <v>1</v>
      </c>
      <c r="CI27" s="66">
        <v>1</v>
      </c>
      <c r="CJ27" s="66">
        <v>1</v>
      </c>
      <c r="CK27" s="66">
        <v>1</v>
      </c>
      <c r="CL27" s="66">
        <v>1</v>
      </c>
      <c r="CM27" s="66">
        <v>1</v>
      </c>
      <c r="CN27" s="66">
        <v>1</v>
      </c>
      <c r="CO27" s="66">
        <v>1</v>
      </c>
      <c r="CP27" s="66">
        <v>1</v>
      </c>
      <c r="CQ27" s="66">
        <v>1</v>
      </c>
      <c r="CR27" s="66">
        <v>1</v>
      </c>
      <c r="CS27" s="66">
        <v>1</v>
      </c>
      <c r="CT27" s="66">
        <v>1</v>
      </c>
      <c r="CU27" s="66">
        <v>1</v>
      </c>
      <c r="CV27" s="66">
        <v>1</v>
      </c>
      <c r="CW27" s="66">
        <v>1</v>
      </c>
      <c r="CX27" s="66">
        <v>0</v>
      </c>
      <c r="CY27" s="66">
        <v>0</v>
      </c>
      <c r="CZ27" s="66">
        <v>1</v>
      </c>
      <c r="DA27" s="66">
        <v>1</v>
      </c>
      <c r="DB27" s="66">
        <v>0</v>
      </c>
      <c r="DC27" s="66">
        <v>0</v>
      </c>
      <c r="DD27" s="66">
        <v>0</v>
      </c>
      <c r="DE27" s="66">
        <v>1</v>
      </c>
      <c r="DF27" s="66">
        <v>1</v>
      </c>
      <c r="DG27" s="66">
        <v>0</v>
      </c>
      <c r="DH27" s="67"/>
      <c r="DJ27" s="67"/>
      <c r="DK27" s="67"/>
      <c r="DL27" s="67"/>
      <c r="DM27" s="67"/>
    </row>
    <row r="28" spans="1:117" s="66" customFormat="1">
      <c r="A28" s="66" t="s">
        <v>402</v>
      </c>
      <c r="B28" s="66" t="s">
        <v>388</v>
      </c>
      <c r="C28" s="66" t="s">
        <v>436</v>
      </c>
      <c r="D28" s="66">
        <v>23</v>
      </c>
      <c r="E28" s="66">
        <v>791</v>
      </c>
      <c r="F28" s="66">
        <v>204</v>
      </c>
      <c r="G28" s="66" t="s">
        <v>437</v>
      </c>
      <c r="H28" s="66">
        <v>1</v>
      </c>
      <c r="I28" s="66">
        <v>2</v>
      </c>
      <c r="K28" s="66">
        <v>1</v>
      </c>
      <c r="L28" s="66">
        <v>1</v>
      </c>
      <c r="M28" s="66">
        <v>1</v>
      </c>
      <c r="N28" s="66">
        <v>1</v>
      </c>
      <c r="O28" s="66">
        <v>1</v>
      </c>
      <c r="P28" s="66">
        <v>1</v>
      </c>
      <c r="Q28" s="66">
        <v>1</v>
      </c>
      <c r="R28" s="66">
        <v>1</v>
      </c>
      <c r="S28" s="66">
        <v>1</v>
      </c>
      <c r="T28" s="66">
        <v>1</v>
      </c>
      <c r="U28" s="66">
        <v>1</v>
      </c>
      <c r="W28" s="66">
        <v>1</v>
      </c>
      <c r="X28" s="66">
        <v>1</v>
      </c>
      <c r="Y28" s="66">
        <v>1</v>
      </c>
      <c r="Z28" s="66">
        <v>1</v>
      </c>
      <c r="AA28" s="66">
        <v>1</v>
      </c>
      <c r="AB28" s="66">
        <v>1</v>
      </c>
      <c r="AC28" s="66">
        <v>1</v>
      </c>
      <c r="AD28" s="66">
        <v>1</v>
      </c>
      <c r="AE28" s="66">
        <v>1</v>
      </c>
      <c r="AF28" s="66">
        <v>1</v>
      </c>
      <c r="AG28" s="66">
        <v>1</v>
      </c>
      <c r="AH28" s="66">
        <v>1</v>
      </c>
      <c r="AI28" s="66">
        <v>1</v>
      </c>
      <c r="AJ28" s="66">
        <v>1</v>
      </c>
      <c r="AK28" s="66">
        <v>1</v>
      </c>
      <c r="AL28" s="66">
        <v>1</v>
      </c>
      <c r="AM28" s="66">
        <v>1</v>
      </c>
      <c r="AN28" s="66">
        <v>1</v>
      </c>
      <c r="AO28" s="66">
        <v>1</v>
      </c>
      <c r="AP28" s="66">
        <v>1</v>
      </c>
      <c r="AQ28" s="66">
        <v>1</v>
      </c>
      <c r="AR28" s="66">
        <v>1</v>
      </c>
      <c r="AS28" s="66">
        <v>1</v>
      </c>
      <c r="AT28" s="66">
        <v>1</v>
      </c>
      <c r="AU28" s="66">
        <v>1</v>
      </c>
      <c r="AV28" s="66">
        <v>1</v>
      </c>
      <c r="AW28" s="66">
        <v>1</v>
      </c>
      <c r="AX28" s="66">
        <v>1</v>
      </c>
      <c r="AY28" s="66">
        <v>1</v>
      </c>
      <c r="BD28" s="66">
        <v>1</v>
      </c>
      <c r="BE28" s="66">
        <v>1</v>
      </c>
      <c r="BF28" s="66">
        <v>1</v>
      </c>
      <c r="BG28" s="66">
        <v>1</v>
      </c>
      <c r="BH28" s="66">
        <v>1</v>
      </c>
      <c r="BI28" s="66">
        <v>1</v>
      </c>
      <c r="BJ28" s="66">
        <v>1</v>
      </c>
      <c r="BK28" s="66">
        <v>1</v>
      </c>
      <c r="BL28" s="66">
        <v>1</v>
      </c>
      <c r="BM28" s="66">
        <v>1</v>
      </c>
      <c r="BN28" s="66">
        <v>1</v>
      </c>
      <c r="BO28" s="66">
        <v>1</v>
      </c>
      <c r="BP28" s="66">
        <v>1</v>
      </c>
      <c r="BQ28" s="66">
        <v>1</v>
      </c>
      <c r="BR28" s="66">
        <v>1</v>
      </c>
      <c r="BS28" s="66">
        <v>1</v>
      </c>
      <c r="BT28" s="66">
        <v>1</v>
      </c>
      <c r="BU28" s="66">
        <v>1</v>
      </c>
      <c r="BV28" s="66">
        <v>1</v>
      </c>
      <c r="BW28" s="66">
        <v>1</v>
      </c>
      <c r="BX28" s="66">
        <v>1</v>
      </c>
      <c r="BY28" s="66">
        <v>1</v>
      </c>
      <c r="BZ28" s="66">
        <v>1</v>
      </c>
      <c r="CA28" s="66">
        <v>1</v>
      </c>
      <c r="CC28" s="66">
        <v>1</v>
      </c>
      <c r="CD28" s="66">
        <v>1</v>
      </c>
      <c r="CE28" s="66">
        <v>1</v>
      </c>
      <c r="CF28" s="66">
        <v>1</v>
      </c>
      <c r="CG28" s="66">
        <v>1</v>
      </c>
      <c r="CI28" s="66">
        <v>1</v>
      </c>
      <c r="CJ28" s="66">
        <v>1</v>
      </c>
      <c r="CK28" s="66">
        <v>1</v>
      </c>
      <c r="CL28" s="66">
        <v>1</v>
      </c>
      <c r="CM28" s="66">
        <v>1</v>
      </c>
      <c r="CN28" s="66">
        <v>1</v>
      </c>
      <c r="CO28" s="66">
        <v>1</v>
      </c>
      <c r="CP28" s="66">
        <v>1</v>
      </c>
      <c r="CQ28" s="66">
        <v>1</v>
      </c>
      <c r="CR28" s="66">
        <v>1</v>
      </c>
      <c r="CS28" s="66">
        <v>1</v>
      </c>
      <c r="CT28" s="66">
        <v>1</v>
      </c>
      <c r="CU28" s="66">
        <v>1</v>
      </c>
      <c r="CV28" s="66">
        <v>1</v>
      </c>
      <c r="CW28" s="66">
        <v>1</v>
      </c>
      <c r="CX28" s="66">
        <v>0</v>
      </c>
      <c r="CY28" s="66">
        <v>0</v>
      </c>
      <c r="CZ28" s="66">
        <v>0</v>
      </c>
      <c r="DA28" s="66">
        <v>1</v>
      </c>
      <c r="DB28" s="66">
        <v>1</v>
      </c>
      <c r="DC28" s="66">
        <v>1</v>
      </c>
      <c r="DD28" s="66">
        <v>0</v>
      </c>
      <c r="DE28" s="66">
        <v>1</v>
      </c>
      <c r="DF28" s="66">
        <v>1</v>
      </c>
      <c r="DG28" s="66">
        <v>1</v>
      </c>
      <c r="DH28" s="67"/>
      <c r="DJ28" s="67"/>
      <c r="DK28" s="67"/>
      <c r="DL28" s="67"/>
      <c r="DM28" s="67"/>
    </row>
    <row r="29" spans="1:117" s="66" customFormat="1">
      <c r="A29" s="66" t="s">
        <v>402</v>
      </c>
      <c r="B29" s="66" t="s">
        <v>388</v>
      </c>
      <c r="C29" s="66" t="s">
        <v>438</v>
      </c>
      <c r="D29" s="66">
        <v>24</v>
      </c>
      <c r="E29" s="66">
        <v>1482</v>
      </c>
      <c r="F29" s="66">
        <v>355</v>
      </c>
      <c r="G29" s="66" t="s">
        <v>439</v>
      </c>
      <c r="H29" s="66">
        <v>1</v>
      </c>
      <c r="I29" s="66">
        <v>2</v>
      </c>
      <c r="K29" s="66">
        <v>1</v>
      </c>
      <c r="L29" s="66">
        <v>1</v>
      </c>
      <c r="M29" s="66">
        <v>1</v>
      </c>
      <c r="N29" s="66">
        <v>1</v>
      </c>
      <c r="O29" s="66">
        <v>1</v>
      </c>
      <c r="P29" s="66">
        <v>1</v>
      </c>
      <c r="Q29" s="66">
        <v>1</v>
      </c>
      <c r="R29" s="66">
        <v>1</v>
      </c>
      <c r="S29" s="66">
        <v>1</v>
      </c>
      <c r="T29" s="66">
        <v>1</v>
      </c>
      <c r="U29" s="66">
        <v>1</v>
      </c>
      <c r="W29" s="66">
        <v>1</v>
      </c>
      <c r="X29" s="66">
        <v>1</v>
      </c>
      <c r="Y29" s="66">
        <v>1</v>
      </c>
      <c r="Z29" s="66">
        <v>1</v>
      </c>
      <c r="AA29" s="66">
        <v>1</v>
      </c>
      <c r="AB29" s="66">
        <v>1</v>
      </c>
      <c r="AC29" s="66">
        <v>1</v>
      </c>
      <c r="AD29" s="66">
        <v>1</v>
      </c>
      <c r="AE29" s="66">
        <v>1</v>
      </c>
      <c r="AF29" s="66">
        <v>1</v>
      </c>
      <c r="AG29" s="66">
        <v>1</v>
      </c>
      <c r="AH29" s="66">
        <v>1</v>
      </c>
      <c r="AI29" s="66">
        <v>1</v>
      </c>
      <c r="AJ29" s="66">
        <v>1</v>
      </c>
      <c r="AK29" s="66">
        <v>1</v>
      </c>
      <c r="AL29" s="66">
        <v>1</v>
      </c>
      <c r="AM29" s="66">
        <v>1</v>
      </c>
      <c r="AN29" s="66">
        <v>1</v>
      </c>
      <c r="AO29" s="66">
        <v>1</v>
      </c>
      <c r="AP29" s="66">
        <v>1</v>
      </c>
      <c r="AQ29" s="66">
        <v>1</v>
      </c>
      <c r="AR29" s="66">
        <v>1</v>
      </c>
      <c r="AS29" s="66">
        <v>1</v>
      </c>
      <c r="AT29" s="66">
        <v>1</v>
      </c>
      <c r="AU29" s="66">
        <v>1</v>
      </c>
      <c r="AV29" s="66">
        <v>1</v>
      </c>
      <c r="AW29" s="66">
        <v>1</v>
      </c>
      <c r="AX29" s="66">
        <v>1</v>
      </c>
      <c r="AY29" s="66">
        <v>1</v>
      </c>
      <c r="BD29" s="66">
        <v>1</v>
      </c>
      <c r="BE29" s="66">
        <v>1</v>
      </c>
      <c r="BF29" s="66">
        <v>1</v>
      </c>
      <c r="BG29" s="66">
        <v>1</v>
      </c>
      <c r="BH29" s="66">
        <v>1</v>
      </c>
      <c r="BI29" s="66">
        <v>1</v>
      </c>
      <c r="BJ29" s="66">
        <v>1</v>
      </c>
      <c r="BK29" s="66">
        <v>1</v>
      </c>
      <c r="BL29" s="66">
        <v>1</v>
      </c>
      <c r="BM29" s="66">
        <v>1</v>
      </c>
      <c r="BN29" s="66">
        <v>1</v>
      </c>
      <c r="BO29" s="66">
        <v>1</v>
      </c>
      <c r="BP29" s="66">
        <v>1</v>
      </c>
      <c r="BQ29" s="66">
        <v>1</v>
      </c>
      <c r="BR29" s="66">
        <v>1</v>
      </c>
      <c r="BS29" s="66">
        <v>1</v>
      </c>
      <c r="BT29" s="66">
        <v>1</v>
      </c>
      <c r="BU29" s="66">
        <v>1</v>
      </c>
      <c r="BV29" s="66">
        <v>1</v>
      </c>
      <c r="BW29" s="66">
        <v>1</v>
      </c>
      <c r="BX29" s="66">
        <v>1</v>
      </c>
      <c r="BY29" s="66">
        <v>1</v>
      </c>
      <c r="BZ29" s="66">
        <v>1</v>
      </c>
      <c r="CA29" s="66">
        <v>1</v>
      </c>
      <c r="CC29" s="66">
        <v>1</v>
      </c>
      <c r="CD29" s="66">
        <v>1</v>
      </c>
      <c r="CE29" s="66">
        <v>1</v>
      </c>
      <c r="CF29" s="66">
        <v>1</v>
      </c>
      <c r="CG29" s="66">
        <v>1</v>
      </c>
      <c r="CI29" s="66">
        <v>1</v>
      </c>
      <c r="CJ29" s="66">
        <v>1</v>
      </c>
      <c r="CK29" s="66">
        <v>1</v>
      </c>
      <c r="CL29" s="66">
        <v>1</v>
      </c>
      <c r="CM29" s="66">
        <v>1</v>
      </c>
      <c r="CN29" s="66">
        <v>1</v>
      </c>
      <c r="CO29" s="66">
        <v>1</v>
      </c>
      <c r="CP29" s="66">
        <v>1</v>
      </c>
      <c r="CQ29" s="66">
        <v>1</v>
      </c>
      <c r="CR29" s="66">
        <v>1</v>
      </c>
      <c r="CS29" s="66">
        <v>1</v>
      </c>
      <c r="CT29" s="66">
        <v>1</v>
      </c>
      <c r="CU29" s="66">
        <v>1</v>
      </c>
      <c r="CV29" s="66">
        <v>1</v>
      </c>
      <c r="CW29" s="66">
        <v>0</v>
      </c>
      <c r="CX29" s="66">
        <v>0</v>
      </c>
      <c r="CY29" s="66">
        <v>0</v>
      </c>
      <c r="CZ29" s="66">
        <v>0</v>
      </c>
      <c r="DA29" s="66">
        <v>0</v>
      </c>
      <c r="DB29" s="66">
        <v>1</v>
      </c>
      <c r="DC29" s="66">
        <v>1</v>
      </c>
      <c r="DD29" s="66">
        <v>0</v>
      </c>
      <c r="DE29" s="66">
        <v>1</v>
      </c>
      <c r="DF29" s="66">
        <v>1</v>
      </c>
      <c r="DG29" s="66">
        <v>1</v>
      </c>
      <c r="DH29" s="67" t="s">
        <v>440</v>
      </c>
      <c r="DJ29" s="67"/>
      <c r="DK29" s="67"/>
      <c r="DL29" s="67"/>
      <c r="DM29" s="67"/>
    </row>
    <row r="30" spans="1:117" s="66" customFormat="1">
      <c r="A30" s="66" t="s">
        <v>402</v>
      </c>
      <c r="B30" s="66" t="s">
        <v>388</v>
      </c>
      <c r="C30" s="66" t="s">
        <v>441</v>
      </c>
      <c r="D30" s="66">
        <v>25</v>
      </c>
      <c r="E30" s="66">
        <v>794</v>
      </c>
      <c r="F30" s="66">
        <v>187</v>
      </c>
      <c r="G30" s="66" t="s">
        <v>442</v>
      </c>
      <c r="H30" s="66">
        <v>1</v>
      </c>
      <c r="I30" s="66">
        <v>2</v>
      </c>
      <c r="K30" s="66">
        <v>1</v>
      </c>
      <c r="L30" s="66">
        <v>1</v>
      </c>
      <c r="M30" s="66">
        <v>1</v>
      </c>
      <c r="N30" s="66">
        <v>1</v>
      </c>
      <c r="O30" s="66">
        <v>1</v>
      </c>
      <c r="P30" s="66">
        <v>1</v>
      </c>
      <c r="Q30" s="66">
        <v>1</v>
      </c>
      <c r="R30" s="66">
        <v>1</v>
      </c>
      <c r="S30" s="66">
        <v>1</v>
      </c>
      <c r="T30" s="66">
        <v>1</v>
      </c>
      <c r="U30" s="66">
        <v>1</v>
      </c>
      <c r="W30" s="66">
        <v>1</v>
      </c>
      <c r="X30" s="66">
        <v>1</v>
      </c>
      <c r="Y30" s="66">
        <v>1</v>
      </c>
      <c r="Z30" s="66">
        <v>1</v>
      </c>
      <c r="AA30" s="66">
        <v>1</v>
      </c>
      <c r="AB30" s="66">
        <v>1</v>
      </c>
      <c r="AC30" s="66">
        <v>1</v>
      </c>
      <c r="AD30" s="66">
        <v>1</v>
      </c>
      <c r="AE30" s="66">
        <v>1</v>
      </c>
      <c r="AF30" s="66">
        <v>1</v>
      </c>
      <c r="AG30" s="66">
        <v>1</v>
      </c>
      <c r="AH30" s="66">
        <v>1</v>
      </c>
      <c r="AI30" s="66">
        <v>1</v>
      </c>
      <c r="AJ30" s="66">
        <v>1</v>
      </c>
      <c r="AK30" s="66">
        <v>1</v>
      </c>
      <c r="AL30" s="66">
        <v>1</v>
      </c>
      <c r="AM30" s="66">
        <v>1</v>
      </c>
      <c r="AN30" s="66">
        <v>1</v>
      </c>
      <c r="AO30" s="66">
        <v>1</v>
      </c>
      <c r="AP30" s="66">
        <v>1</v>
      </c>
      <c r="AQ30" s="66">
        <v>1</v>
      </c>
      <c r="AR30" s="66">
        <v>1</v>
      </c>
      <c r="AS30" s="66">
        <v>1</v>
      </c>
      <c r="AT30" s="66">
        <v>1</v>
      </c>
      <c r="AU30" s="66">
        <v>1</v>
      </c>
      <c r="AV30" s="66">
        <v>1</v>
      </c>
      <c r="AW30" s="66">
        <v>1</v>
      </c>
      <c r="AX30" s="66">
        <v>1</v>
      </c>
      <c r="AY30" s="66">
        <v>1</v>
      </c>
      <c r="BD30" s="66">
        <v>1</v>
      </c>
      <c r="BE30" s="66">
        <v>1</v>
      </c>
      <c r="BF30" s="66">
        <v>1</v>
      </c>
      <c r="BG30" s="66">
        <v>1</v>
      </c>
      <c r="BH30" s="66">
        <v>1</v>
      </c>
      <c r="BI30" s="66">
        <v>1</v>
      </c>
      <c r="BJ30" s="66">
        <v>1</v>
      </c>
      <c r="BK30" s="66">
        <v>1</v>
      </c>
      <c r="BL30" s="66">
        <v>1</v>
      </c>
      <c r="BM30" s="66">
        <v>1</v>
      </c>
      <c r="BN30" s="66">
        <v>1</v>
      </c>
      <c r="BO30" s="66">
        <v>1</v>
      </c>
      <c r="BP30" s="66">
        <v>1</v>
      </c>
      <c r="BQ30" s="66">
        <v>1</v>
      </c>
      <c r="BR30" s="66">
        <v>1</v>
      </c>
      <c r="BS30" s="66">
        <v>1</v>
      </c>
      <c r="BT30" s="66">
        <v>1</v>
      </c>
      <c r="BU30" s="66">
        <v>1</v>
      </c>
      <c r="BV30" s="66">
        <v>1</v>
      </c>
      <c r="BW30" s="66">
        <v>1</v>
      </c>
      <c r="BX30" s="66">
        <v>1</v>
      </c>
      <c r="BY30" s="66">
        <v>1</v>
      </c>
      <c r="BZ30" s="66">
        <v>1</v>
      </c>
      <c r="CA30" s="66">
        <v>1</v>
      </c>
      <c r="CC30" s="66">
        <v>1</v>
      </c>
      <c r="CD30" s="66">
        <v>1</v>
      </c>
      <c r="CE30" s="66">
        <v>1</v>
      </c>
      <c r="CF30" s="66">
        <v>1</v>
      </c>
      <c r="CG30" s="66">
        <v>1</v>
      </c>
      <c r="CI30" s="66">
        <v>1</v>
      </c>
      <c r="CJ30" s="66">
        <v>1</v>
      </c>
      <c r="CK30" s="66">
        <v>1</v>
      </c>
      <c r="CL30" s="66">
        <v>1</v>
      </c>
      <c r="CM30" s="66">
        <v>1</v>
      </c>
      <c r="CN30" s="66">
        <v>1</v>
      </c>
      <c r="CO30" s="66">
        <v>1</v>
      </c>
      <c r="CP30" s="66">
        <v>1</v>
      </c>
      <c r="CQ30" s="66">
        <v>1</v>
      </c>
      <c r="CR30" s="66">
        <v>1</v>
      </c>
      <c r="CS30" s="66">
        <v>1</v>
      </c>
      <c r="CT30" s="66">
        <v>1</v>
      </c>
      <c r="CU30" s="66">
        <v>1</v>
      </c>
      <c r="CV30" s="66">
        <v>1</v>
      </c>
      <c r="CW30" s="66">
        <v>1</v>
      </c>
      <c r="CX30" s="66">
        <v>0</v>
      </c>
      <c r="CY30" s="66">
        <v>1</v>
      </c>
      <c r="CZ30" s="66">
        <v>0</v>
      </c>
      <c r="DA30" s="66">
        <v>1</v>
      </c>
      <c r="DB30" s="66">
        <v>0</v>
      </c>
      <c r="DC30" s="66">
        <v>0</v>
      </c>
      <c r="DD30" s="66">
        <v>0</v>
      </c>
      <c r="DE30" s="66">
        <v>1</v>
      </c>
      <c r="DF30" s="66">
        <v>1</v>
      </c>
      <c r="DG30" s="66">
        <v>1</v>
      </c>
      <c r="DH30" s="67"/>
      <c r="DJ30" s="67"/>
      <c r="DK30" s="67"/>
      <c r="DL30" s="67"/>
      <c r="DM30" s="67"/>
    </row>
    <row r="31" spans="1:117" s="66" customFormat="1">
      <c r="A31" s="66" t="s">
        <v>402</v>
      </c>
      <c r="B31" s="66" t="s">
        <v>388</v>
      </c>
      <c r="C31" s="66" t="s">
        <v>443</v>
      </c>
      <c r="D31" s="66">
        <v>26</v>
      </c>
      <c r="E31" s="66">
        <v>3136</v>
      </c>
      <c r="F31" s="66">
        <v>1046</v>
      </c>
      <c r="G31" s="66">
        <v>85</v>
      </c>
      <c r="H31" s="66">
        <v>1</v>
      </c>
      <c r="I31" s="66">
        <v>2</v>
      </c>
      <c r="K31" s="66">
        <v>1</v>
      </c>
      <c r="L31" s="66">
        <v>1</v>
      </c>
      <c r="M31" s="66">
        <v>1</v>
      </c>
      <c r="N31" s="66">
        <v>1</v>
      </c>
      <c r="O31" s="66">
        <v>1</v>
      </c>
      <c r="P31" s="66">
        <v>1</v>
      </c>
      <c r="Q31" s="66">
        <v>1</v>
      </c>
      <c r="R31" s="66">
        <v>1</v>
      </c>
      <c r="S31" s="66">
        <v>1</v>
      </c>
      <c r="T31" s="66">
        <v>1</v>
      </c>
      <c r="U31" s="66">
        <v>1</v>
      </c>
      <c r="W31" s="66">
        <v>1</v>
      </c>
      <c r="X31" s="66">
        <v>1</v>
      </c>
      <c r="Y31" s="66">
        <v>1</v>
      </c>
      <c r="Z31" s="66">
        <v>1</v>
      </c>
      <c r="AA31" s="66">
        <v>1</v>
      </c>
      <c r="AB31" s="66">
        <v>1</v>
      </c>
      <c r="AC31" s="66">
        <v>1</v>
      </c>
      <c r="AD31" s="66">
        <v>1</v>
      </c>
      <c r="AE31" s="66">
        <v>1</v>
      </c>
      <c r="AF31" s="66">
        <v>1</v>
      </c>
      <c r="AG31" s="66">
        <v>1</v>
      </c>
      <c r="AH31" s="66">
        <v>1</v>
      </c>
      <c r="AI31" s="66">
        <v>1</v>
      </c>
      <c r="AJ31" s="66">
        <v>1</v>
      </c>
      <c r="AK31" s="66">
        <v>1</v>
      </c>
      <c r="AL31" s="66">
        <v>1</v>
      </c>
      <c r="AM31" s="66">
        <v>1</v>
      </c>
      <c r="AN31" s="66">
        <v>1</v>
      </c>
      <c r="AO31" s="66">
        <v>1</v>
      </c>
      <c r="AP31" s="66">
        <v>1</v>
      </c>
      <c r="AQ31" s="66">
        <v>1</v>
      </c>
      <c r="AR31" s="66">
        <v>1</v>
      </c>
      <c r="AS31" s="66">
        <v>1</v>
      </c>
      <c r="AT31" s="66">
        <v>1</v>
      </c>
      <c r="AU31" s="66">
        <v>1</v>
      </c>
      <c r="AV31" s="66">
        <v>1</v>
      </c>
      <c r="AW31" s="66">
        <v>1</v>
      </c>
      <c r="AX31" s="66">
        <v>1</v>
      </c>
      <c r="AY31" s="66">
        <v>1</v>
      </c>
      <c r="BD31" s="66">
        <v>1</v>
      </c>
      <c r="BE31" s="66">
        <v>1</v>
      </c>
      <c r="BF31" s="66">
        <v>1</v>
      </c>
      <c r="BG31" s="66">
        <v>1</v>
      </c>
      <c r="BH31" s="66">
        <v>1</v>
      </c>
      <c r="BI31" s="66">
        <v>1</v>
      </c>
      <c r="BJ31" s="66">
        <v>1</v>
      </c>
      <c r="BK31" s="66">
        <v>1</v>
      </c>
      <c r="BL31" s="66">
        <v>1</v>
      </c>
      <c r="BM31" s="66">
        <v>1</v>
      </c>
      <c r="BN31" s="66">
        <v>1</v>
      </c>
      <c r="BO31" s="66">
        <v>1</v>
      </c>
      <c r="BP31" s="66">
        <v>1</v>
      </c>
      <c r="BQ31" s="66">
        <v>1</v>
      </c>
      <c r="BR31" s="66">
        <v>1</v>
      </c>
      <c r="BS31" s="66">
        <v>1</v>
      </c>
      <c r="BT31" s="66">
        <v>1</v>
      </c>
      <c r="BU31" s="66">
        <v>1</v>
      </c>
      <c r="BV31" s="66">
        <v>1</v>
      </c>
      <c r="BW31" s="66">
        <v>1</v>
      </c>
      <c r="BX31" s="66">
        <v>1</v>
      </c>
      <c r="BY31" s="66">
        <v>1</v>
      </c>
      <c r="BZ31" s="66">
        <v>1</v>
      </c>
      <c r="CA31" s="66">
        <v>1</v>
      </c>
      <c r="CC31" s="66">
        <v>1</v>
      </c>
      <c r="CD31" s="66">
        <v>1</v>
      </c>
      <c r="CE31" s="66">
        <v>1</v>
      </c>
      <c r="CF31" s="66">
        <v>1</v>
      </c>
      <c r="CG31" s="66">
        <v>1</v>
      </c>
      <c r="CI31" s="66">
        <v>1</v>
      </c>
      <c r="CJ31" s="66">
        <v>1</v>
      </c>
      <c r="CK31" s="66">
        <v>1</v>
      </c>
      <c r="CL31" s="66">
        <v>1</v>
      </c>
      <c r="CM31" s="66">
        <v>1</v>
      </c>
      <c r="CN31" s="66">
        <v>1</v>
      </c>
      <c r="CO31" s="66">
        <v>1</v>
      </c>
      <c r="CP31" s="66">
        <v>1</v>
      </c>
      <c r="CQ31" s="66">
        <v>1</v>
      </c>
      <c r="CR31" s="66">
        <v>1</v>
      </c>
      <c r="CS31" s="66">
        <v>1</v>
      </c>
      <c r="CT31" s="66">
        <v>1</v>
      </c>
      <c r="CU31" s="66">
        <v>1</v>
      </c>
      <c r="CV31" s="66">
        <v>1</v>
      </c>
      <c r="CW31" s="66">
        <v>1</v>
      </c>
      <c r="CX31" s="66">
        <v>1</v>
      </c>
      <c r="CY31" s="66">
        <v>1</v>
      </c>
      <c r="CZ31" s="66">
        <v>0</v>
      </c>
      <c r="DA31" s="66">
        <v>1</v>
      </c>
      <c r="DB31" s="66">
        <v>0</v>
      </c>
      <c r="DC31" s="66">
        <v>0</v>
      </c>
      <c r="DD31" s="66">
        <v>0</v>
      </c>
      <c r="DE31" s="66">
        <v>1</v>
      </c>
      <c r="DF31" s="66">
        <v>1</v>
      </c>
      <c r="DG31" s="66">
        <v>1</v>
      </c>
      <c r="DH31" s="67" t="s">
        <v>444</v>
      </c>
      <c r="DJ31" s="67"/>
      <c r="DK31" s="67"/>
      <c r="DL31" s="67"/>
      <c r="DM31" s="67"/>
    </row>
    <row r="32" spans="1:117" s="66" customFormat="1">
      <c r="A32" s="66" t="s">
        <v>402</v>
      </c>
      <c r="B32" s="66" t="s">
        <v>388</v>
      </c>
      <c r="C32" s="66" t="s">
        <v>445</v>
      </c>
      <c r="D32" s="66">
        <v>27</v>
      </c>
      <c r="E32" s="66">
        <v>826</v>
      </c>
      <c r="F32" s="66">
        <v>219</v>
      </c>
      <c r="G32" s="66" t="s">
        <v>446</v>
      </c>
      <c r="H32" s="66">
        <v>1</v>
      </c>
      <c r="I32" s="66">
        <v>2</v>
      </c>
      <c r="K32" s="66">
        <v>1</v>
      </c>
      <c r="L32" s="66">
        <v>1</v>
      </c>
      <c r="M32" s="66">
        <v>1</v>
      </c>
      <c r="N32" s="66">
        <v>1</v>
      </c>
      <c r="O32" s="66">
        <v>1</v>
      </c>
      <c r="P32" s="66">
        <v>1</v>
      </c>
      <c r="Q32" s="66">
        <v>1</v>
      </c>
      <c r="R32" s="66">
        <v>1</v>
      </c>
      <c r="S32" s="66">
        <v>1</v>
      </c>
      <c r="T32" s="66">
        <v>1</v>
      </c>
      <c r="U32" s="66">
        <v>1</v>
      </c>
      <c r="W32" s="66">
        <v>1</v>
      </c>
      <c r="X32" s="66">
        <v>1</v>
      </c>
      <c r="Y32" s="66">
        <v>1</v>
      </c>
      <c r="Z32" s="66">
        <v>1</v>
      </c>
      <c r="AA32" s="66">
        <v>1</v>
      </c>
      <c r="AB32" s="66">
        <v>1</v>
      </c>
      <c r="AC32" s="66">
        <v>1</v>
      </c>
      <c r="AD32" s="66">
        <v>1</v>
      </c>
      <c r="AE32" s="66">
        <v>1</v>
      </c>
      <c r="AF32" s="66">
        <v>1</v>
      </c>
      <c r="AG32" s="66">
        <v>1</v>
      </c>
      <c r="AH32" s="66">
        <v>1</v>
      </c>
      <c r="AI32" s="66">
        <v>1</v>
      </c>
      <c r="AJ32" s="66">
        <v>1</v>
      </c>
      <c r="AK32" s="66">
        <v>1</v>
      </c>
      <c r="AL32" s="66">
        <v>1</v>
      </c>
      <c r="AM32" s="66">
        <v>1</v>
      </c>
      <c r="AN32" s="66">
        <v>1</v>
      </c>
      <c r="AO32" s="66">
        <v>1</v>
      </c>
      <c r="AP32" s="66">
        <v>1</v>
      </c>
      <c r="AQ32" s="66">
        <v>1</v>
      </c>
      <c r="AR32" s="66">
        <v>1</v>
      </c>
      <c r="AS32" s="66">
        <v>1</v>
      </c>
      <c r="AT32" s="66">
        <v>1</v>
      </c>
      <c r="AU32" s="66">
        <v>1</v>
      </c>
      <c r="AV32" s="66">
        <v>1</v>
      </c>
      <c r="AW32" s="66">
        <v>1</v>
      </c>
      <c r="AX32" s="66">
        <v>1</v>
      </c>
      <c r="AY32" s="66">
        <v>1</v>
      </c>
      <c r="BD32" s="66">
        <v>1</v>
      </c>
      <c r="BE32" s="66">
        <v>1</v>
      </c>
      <c r="BF32" s="66">
        <v>1</v>
      </c>
      <c r="BG32" s="66">
        <v>1</v>
      </c>
      <c r="BH32" s="66">
        <v>1</v>
      </c>
      <c r="BI32" s="66">
        <v>1</v>
      </c>
      <c r="BJ32" s="66">
        <v>1</v>
      </c>
      <c r="BK32" s="66">
        <v>1</v>
      </c>
      <c r="BL32" s="66">
        <v>1</v>
      </c>
      <c r="BM32" s="66">
        <v>1</v>
      </c>
      <c r="BN32" s="66">
        <v>1</v>
      </c>
      <c r="BO32" s="66">
        <v>1</v>
      </c>
      <c r="BP32" s="66">
        <v>1</v>
      </c>
      <c r="BQ32" s="66">
        <v>1</v>
      </c>
      <c r="BR32" s="66">
        <v>1</v>
      </c>
      <c r="BS32" s="66">
        <v>1</v>
      </c>
      <c r="BT32" s="66">
        <v>1</v>
      </c>
      <c r="BU32" s="66">
        <v>1</v>
      </c>
      <c r="BV32" s="66">
        <v>1</v>
      </c>
      <c r="BW32" s="66">
        <v>1</v>
      </c>
      <c r="BX32" s="66">
        <v>1</v>
      </c>
      <c r="BY32" s="66">
        <v>1</v>
      </c>
      <c r="BZ32" s="66">
        <v>1</v>
      </c>
      <c r="CA32" s="66">
        <v>1</v>
      </c>
      <c r="CC32" s="66">
        <v>1</v>
      </c>
      <c r="CD32" s="66">
        <v>1</v>
      </c>
      <c r="CE32" s="66">
        <v>1</v>
      </c>
      <c r="CF32" s="66">
        <v>1</v>
      </c>
      <c r="CG32" s="66">
        <v>1</v>
      </c>
      <c r="CI32" s="66">
        <v>1</v>
      </c>
      <c r="CJ32" s="66">
        <v>1</v>
      </c>
      <c r="CK32" s="66">
        <v>1</v>
      </c>
      <c r="CL32" s="66">
        <v>1</v>
      </c>
      <c r="CM32" s="66">
        <v>1</v>
      </c>
      <c r="CN32" s="66">
        <v>1</v>
      </c>
      <c r="CO32" s="66">
        <v>1</v>
      </c>
      <c r="CP32" s="66">
        <v>1</v>
      </c>
      <c r="CQ32" s="66">
        <v>1</v>
      </c>
      <c r="CR32" s="66">
        <v>1</v>
      </c>
      <c r="CS32" s="66">
        <v>1</v>
      </c>
      <c r="CT32" s="66">
        <v>1</v>
      </c>
      <c r="CU32" s="66">
        <v>1</v>
      </c>
      <c r="CV32" s="66">
        <v>1</v>
      </c>
      <c r="CW32" s="66">
        <v>1</v>
      </c>
      <c r="CX32" s="66">
        <v>1</v>
      </c>
      <c r="CY32" s="66">
        <v>0</v>
      </c>
      <c r="CZ32" s="66">
        <v>0</v>
      </c>
      <c r="DA32" s="66">
        <v>0</v>
      </c>
      <c r="DB32" s="66">
        <v>0</v>
      </c>
      <c r="DC32" s="66">
        <v>0</v>
      </c>
      <c r="DD32" s="66">
        <v>0</v>
      </c>
      <c r="DE32" s="66">
        <v>1</v>
      </c>
      <c r="DF32" s="66">
        <v>1</v>
      </c>
      <c r="DG32" s="66">
        <v>1</v>
      </c>
      <c r="DH32" s="67" t="s">
        <v>447</v>
      </c>
      <c r="DJ32" s="67"/>
      <c r="DK32" s="67"/>
      <c r="DL32" s="67"/>
      <c r="DM32" s="67"/>
    </row>
    <row r="33" spans="1:117" s="66" customFormat="1">
      <c r="A33" s="66" t="s">
        <v>402</v>
      </c>
      <c r="B33" s="66" t="s">
        <v>388</v>
      </c>
      <c r="C33" s="66" t="s">
        <v>448</v>
      </c>
      <c r="D33" s="66">
        <v>28</v>
      </c>
      <c r="E33" s="66">
        <v>1268</v>
      </c>
      <c r="F33" s="66">
        <v>361</v>
      </c>
      <c r="G33" s="66">
        <v>69</v>
      </c>
      <c r="H33" s="66">
        <v>1</v>
      </c>
      <c r="I33" s="66">
        <v>2</v>
      </c>
      <c r="K33" s="66">
        <v>1</v>
      </c>
      <c r="L33" s="66">
        <v>1</v>
      </c>
      <c r="M33" s="66">
        <v>1</v>
      </c>
      <c r="N33" s="66">
        <v>1</v>
      </c>
      <c r="O33" s="66">
        <v>1</v>
      </c>
      <c r="P33" s="66">
        <v>1</v>
      </c>
      <c r="Q33" s="66">
        <v>1</v>
      </c>
      <c r="R33" s="66">
        <v>1</v>
      </c>
      <c r="S33" s="66">
        <v>1</v>
      </c>
      <c r="T33" s="66">
        <v>1</v>
      </c>
      <c r="U33" s="66">
        <v>1</v>
      </c>
      <c r="W33" s="66">
        <v>1</v>
      </c>
      <c r="X33" s="66">
        <v>1</v>
      </c>
      <c r="Y33" s="66">
        <v>1</v>
      </c>
      <c r="Z33" s="66">
        <v>1</v>
      </c>
      <c r="AA33" s="66">
        <v>1</v>
      </c>
      <c r="AB33" s="66">
        <v>1</v>
      </c>
      <c r="AC33" s="66">
        <v>1</v>
      </c>
      <c r="AD33" s="66">
        <v>1</v>
      </c>
      <c r="AE33" s="66">
        <v>1</v>
      </c>
      <c r="AF33" s="66">
        <v>1</v>
      </c>
      <c r="AG33" s="66">
        <v>1</v>
      </c>
      <c r="AH33" s="66">
        <v>1</v>
      </c>
      <c r="AI33" s="66">
        <v>1</v>
      </c>
      <c r="AJ33" s="66">
        <v>1</v>
      </c>
      <c r="AK33" s="66">
        <v>1</v>
      </c>
      <c r="AL33" s="66">
        <v>1</v>
      </c>
      <c r="AM33" s="66">
        <v>1</v>
      </c>
      <c r="AN33" s="66">
        <v>1</v>
      </c>
      <c r="AO33" s="66">
        <v>1</v>
      </c>
      <c r="AP33" s="66">
        <v>1</v>
      </c>
      <c r="AQ33" s="66">
        <v>1</v>
      </c>
      <c r="AR33" s="66">
        <v>1</v>
      </c>
      <c r="AS33" s="66">
        <v>1</v>
      </c>
      <c r="AT33" s="66">
        <v>1</v>
      </c>
      <c r="AU33" s="66">
        <v>1</v>
      </c>
      <c r="AV33" s="66">
        <v>1</v>
      </c>
      <c r="AW33" s="66">
        <v>1</v>
      </c>
      <c r="AX33" s="66">
        <v>1</v>
      </c>
      <c r="AY33" s="66">
        <v>1</v>
      </c>
      <c r="BD33" s="66">
        <v>1</v>
      </c>
      <c r="BE33" s="66">
        <v>1</v>
      </c>
      <c r="BF33" s="66">
        <v>1</v>
      </c>
      <c r="BG33" s="66">
        <v>1</v>
      </c>
      <c r="BH33" s="66">
        <v>1</v>
      </c>
      <c r="BI33" s="66">
        <v>1</v>
      </c>
      <c r="BJ33" s="66">
        <v>1</v>
      </c>
      <c r="BK33" s="66">
        <v>1</v>
      </c>
      <c r="BL33" s="66">
        <v>1</v>
      </c>
      <c r="BM33" s="66">
        <v>1</v>
      </c>
      <c r="BN33" s="66">
        <v>1</v>
      </c>
      <c r="BO33" s="66">
        <v>1</v>
      </c>
      <c r="BP33" s="66">
        <v>1</v>
      </c>
      <c r="BQ33" s="66">
        <v>1</v>
      </c>
      <c r="BR33" s="66">
        <v>1</v>
      </c>
      <c r="BS33" s="66">
        <v>1</v>
      </c>
      <c r="BT33" s="66">
        <v>1</v>
      </c>
      <c r="BU33" s="66">
        <v>1</v>
      </c>
      <c r="BV33" s="66">
        <v>1</v>
      </c>
      <c r="BW33" s="66">
        <v>1</v>
      </c>
      <c r="BX33" s="66">
        <v>1</v>
      </c>
      <c r="BY33" s="66">
        <v>1</v>
      </c>
      <c r="BZ33" s="66">
        <v>1</v>
      </c>
      <c r="CA33" s="66">
        <v>1</v>
      </c>
      <c r="CC33" s="66">
        <v>1</v>
      </c>
      <c r="CD33" s="66">
        <v>1</v>
      </c>
      <c r="CE33" s="66">
        <v>1</v>
      </c>
      <c r="CF33" s="66">
        <v>1</v>
      </c>
      <c r="CG33" s="66">
        <v>1</v>
      </c>
      <c r="CI33" s="66">
        <v>1</v>
      </c>
      <c r="CJ33" s="66">
        <v>1</v>
      </c>
      <c r="CK33" s="66">
        <v>1</v>
      </c>
      <c r="CL33" s="66">
        <v>1</v>
      </c>
      <c r="CM33" s="66">
        <v>1</v>
      </c>
      <c r="CN33" s="66">
        <v>1</v>
      </c>
      <c r="CO33" s="66">
        <v>1</v>
      </c>
      <c r="CP33" s="66">
        <v>1</v>
      </c>
      <c r="CQ33" s="66">
        <v>1</v>
      </c>
      <c r="CR33" s="66">
        <v>1</v>
      </c>
      <c r="CS33" s="66">
        <v>1</v>
      </c>
      <c r="CT33" s="66">
        <v>1</v>
      </c>
      <c r="CU33" s="66">
        <v>1</v>
      </c>
      <c r="CV33" s="66">
        <v>1</v>
      </c>
      <c r="CW33" s="66">
        <v>1</v>
      </c>
      <c r="CX33" s="66">
        <v>0</v>
      </c>
      <c r="CY33" s="66">
        <v>1</v>
      </c>
      <c r="CZ33" s="66">
        <v>0</v>
      </c>
      <c r="DA33" s="66">
        <v>0</v>
      </c>
      <c r="DB33" s="66">
        <v>1</v>
      </c>
      <c r="DC33" s="66">
        <v>1</v>
      </c>
      <c r="DD33" s="66">
        <v>0</v>
      </c>
      <c r="DE33" s="66">
        <v>1</v>
      </c>
      <c r="DF33" s="66">
        <v>1</v>
      </c>
      <c r="DG33" s="66">
        <v>1</v>
      </c>
      <c r="DH33" s="67"/>
      <c r="DJ33" s="67"/>
      <c r="DK33" s="67"/>
      <c r="DL33" s="67"/>
      <c r="DM33" s="67"/>
    </row>
    <row r="34" spans="1:117" s="66" customFormat="1">
      <c r="A34" s="66" t="s">
        <v>402</v>
      </c>
      <c r="B34" s="66" t="s">
        <v>388</v>
      </c>
      <c r="C34" s="66" t="s">
        <v>449</v>
      </c>
      <c r="D34" s="66">
        <v>29</v>
      </c>
      <c r="E34" s="66">
        <v>1321</v>
      </c>
      <c r="F34" s="66">
        <v>356</v>
      </c>
      <c r="G34" s="66">
        <v>42</v>
      </c>
      <c r="H34" s="66">
        <v>1</v>
      </c>
      <c r="I34" s="66">
        <v>2</v>
      </c>
      <c r="K34" s="66">
        <v>1</v>
      </c>
      <c r="L34" s="66">
        <v>1</v>
      </c>
      <c r="M34" s="66">
        <v>1</v>
      </c>
      <c r="N34" s="66">
        <v>1</v>
      </c>
      <c r="O34" s="66">
        <v>1</v>
      </c>
      <c r="P34" s="66">
        <v>1</v>
      </c>
      <c r="Q34" s="66">
        <v>1</v>
      </c>
      <c r="R34" s="66">
        <v>1</v>
      </c>
      <c r="S34" s="66">
        <v>1</v>
      </c>
      <c r="T34" s="66">
        <v>1</v>
      </c>
      <c r="U34" s="66">
        <v>1</v>
      </c>
      <c r="W34" s="66">
        <v>1</v>
      </c>
      <c r="X34" s="66">
        <v>1</v>
      </c>
      <c r="Y34" s="66">
        <v>1</v>
      </c>
      <c r="Z34" s="66">
        <v>1</v>
      </c>
      <c r="AA34" s="66">
        <v>1</v>
      </c>
      <c r="AB34" s="66">
        <v>1</v>
      </c>
      <c r="AC34" s="66">
        <v>1</v>
      </c>
      <c r="AD34" s="66">
        <v>1</v>
      </c>
      <c r="AE34" s="66">
        <v>1</v>
      </c>
      <c r="AF34" s="66">
        <v>1</v>
      </c>
      <c r="AG34" s="66">
        <v>1</v>
      </c>
      <c r="AH34" s="66">
        <v>1</v>
      </c>
      <c r="AI34" s="66">
        <v>1</v>
      </c>
      <c r="AJ34" s="66">
        <v>1</v>
      </c>
      <c r="AK34" s="66">
        <v>1</v>
      </c>
      <c r="AL34" s="66">
        <v>1</v>
      </c>
      <c r="AM34" s="66">
        <v>1</v>
      </c>
      <c r="AN34" s="66">
        <v>1</v>
      </c>
      <c r="AO34" s="66">
        <v>1</v>
      </c>
      <c r="AP34" s="66">
        <v>1</v>
      </c>
      <c r="AQ34" s="66">
        <v>1</v>
      </c>
      <c r="AR34" s="66">
        <v>1</v>
      </c>
      <c r="AS34" s="66">
        <v>1</v>
      </c>
      <c r="AT34" s="66">
        <v>1</v>
      </c>
      <c r="AU34" s="66">
        <v>1</v>
      </c>
      <c r="AV34" s="66">
        <v>1</v>
      </c>
      <c r="AW34" s="66">
        <v>1</v>
      </c>
      <c r="AX34" s="66">
        <v>1</v>
      </c>
      <c r="AY34" s="66">
        <v>1</v>
      </c>
      <c r="BD34" s="66">
        <v>1</v>
      </c>
      <c r="BE34" s="66">
        <v>1</v>
      </c>
      <c r="BF34" s="66">
        <v>1</v>
      </c>
      <c r="BG34" s="66">
        <v>1</v>
      </c>
      <c r="BH34" s="66">
        <v>1</v>
      </c>
      <c r="BI34" s="66">
        <v>1</v>
      </c>
      <c r="BJ34" s="66">
        <v>1</v>
      </c>
      <c r="BK34" s="66">
        <v>1</v>
      </c>
      <c r="BL34" s="66">
        <v>1</v>
      </c>
      <c r="BM34" s="66">
        <v>1</v>
      </c>
      <c r="BN34" s="66">
        <v>1</v>
      </c>
      <c r="BO34" s="66">
        <v>1</v>
      </c>
      <c r="BP34" s="66">
        <v>1</v>
      </c>
      <c r="BQ34" s="66">
        <v>1</v>
      </c>
      <c r="BR34" s="66">
        <v>1</v>
      </c>
      <c r="BS34" s="66">
        <v>1</v>
      </c>
      <c r="BT34" s="66">
        <v>1</v>
      </c>
      <c r="BU34" s="66">
        <v>1</v>
      </c>
      <c r="BV34" s="66">
        <v>1</v>
      </c>
      <c r="BW34" s="66">
        <v>1</v>
      </c>
      <c r="BX34" s="66">
        <v>1</v>
      </c>
      <c r="BY34" s="66">
        <v>1</v>
      </c>
      <c r="BZ34" s="66">
        <v>1</v>
      </c>
      <c r="CA34" s="66">
        <v>1</v>
      </c>
      <c r="CC34" s="66">
        <v>1</v>
      </c>
      <c r="CD34" s="66">
        <v>1</v>
      </c>
      <c r="CE34" s="66">
        <v>1</v>
      </c>
      <c r="CF34" s="66">
        <v>1</v>
      </c>
      <c r="CG34" s="66">
        <v>1</v>
      </c>
      <c r="CI34" s="66">
        <v>1</v>
      </c>
      <c r="CJ34" s="66">
        <v>1</v>
      </c>
      <c r="CK34" s="66">
        <v>1</v>
      </c>
      <c r="CL34" s="66">
        <v>1</v>
      </c>
      <c r="CM34" s="66">
        <v>1</v>
      </c>
      <c r="CN34" s="66">
        <v>1</v>
      </c>
      <c r="CO34" s="66">
        <v>1</v>
      </c>
      <c r="CP34" s="66">
        <v>1</v>
      </c>
      <c r="CQ34" s="66">
        <v>1</v>
      </c>
      <c r="CR34" s="66">
        <v>1</v>
      </c>
      <c r="CS34" s="66">
        <v>1</v>
      </c>
      <c r="CT34" s="66">
        <v>1</v>
      </c>
      <c r="CU34" s="66">
        <v>1</v>
      </c>
      <c r="CV34" s="66">
        <v>1</v>
      </c>
      <c r="CW34" s="66">
        <v>1</v>
      </c>
      <c r="CX34" s="66">
        <v>0</v>
      </c>
      <c r="CY34" s="66">
        <v>0</v>
      </c>
      <c r="CZ34" s="66">
        <v>0</v>
      </c>
      <c r="DA34" s="66">
        <v>0</v>
      </c>
      <c r="DB34" s="66">
        <v>0</v>
      </c>
      <c r="DC34" s="66">
        <v>1</v>
      </c>
      <c r="DD34" s="66">
        <v>0</v>
      </c>
      <c r="DE34" s="66">
        <v>1</v>
      </c>
      <c r="DF34" s="66">
        <v>1</v>
      </c>
      <c r="DG34" s="66">
        <v>1</v>
      </c>
      <c r="DH34" s="67" t="s">
        <v>450</v>
      </c>
      <c r="DJ34" s="67"/>
      <c r="DK34" s="67"/>
      <c r="DL34" s="67"/>
      <c r="DM34" s="67"/>
    </row>
    <row r="35" spans="1:117" s="66" customFormat="1">
      <c r="A35" s="66" t="s">
        <v>402</v>
      </c>
      <c r="B35" s="66" t="s">
        <v>388</v>
      </c>
      <c r="C35" s="66" t="s">
        <v>451</v>
      </c>
      <c r="D35" s="66">
        <v>30</v>
      </c>
      <c r="E35" s="66">
        <v>670</v>
      </c>
      <c r="F35" s="66">
        <v>116</v>
      </c>
      <c r="G35" s="66">
        <v>123</v>
      </c>
      <c r="H35" s="66">
        <v>1</v>
      </c>
      <c r="I35" s="66">
        <v>2</v>
      </c>
      <c r="K35" s="66">
        <v>1</v>
      </c>
      <c r="L35" s="66">
        <v>1</v>
      </c>
      <c r="M35" s="66">
        <v>1</v>
      </c>
      <c r="N35" s="66">
        <v>1</v>
      </c>
      <c r="O35" s="66">
        <v>1</v>
      </c>
      <c r="P35" s="66">
        <v>1</v>
      </c>
      <c r="Q35" s="66">
        <v>1</v>
      </c>
      <c r="R35" s="66">
        <v>1</v>
      </c>
      <c r="S35" s="66">
        <v>1</v>
      </c>
      <c r="T35" s="66">
        <v>1</v>
      </c>
      <c r="U35" s="66">
        <v>1</v>
      </c>
      <c r="W35" s="66">
        <v>1</v>
      </c>
      <c r="X35" s="66">
        <v>1</v>
      </c>
      <c r="Y35" s="66">
        <v>1</v>
      </c>
      <c r="Z35" s="66">
        <v>1</v>
      </c>
      <c r="AA35" s="66">
        <v>1</v>
      </c>
      <c r="AB35" s="66">
        <v>1</v>
      </c>
      <c r="AC35" s="66">
        <v>1</v>
      </c>
      <c r="AD35" s="66">
        <v>1</v>
      </c>
      <c r="AE35" s="66">
        <v>1</v>
      </c>
      <c r="AF35" s="66">
        <v>1</v>
      </c>
      <c r="AG35" s="66">
        <v>1</v>
      </c>
      <c r="AH35" s="66">
        <v>1</v>
      </c>
      <c r="AI35" s="66">
        <v>1</v>
      </c>
      <c r="AJ35" s="66">
        <v>1</v>
      </c>
      <c r="AK35" s="66">
        <v>1</v>
      </c>
      <c r="AL35" s="66">
        <v>1</v>
      </c>
      <c r="AM35" s="66">
        <v>1</v>
      </c>
      <c r="AN35" s="66">
        <v>1</v>
      </c>
      <c r="AO35" s="66">
        <v>1</v>
      </c>
      <c r="AP35" s="66">
        <v>1</v>
      </c>
      <c r="AQ35" s="66">
        <v>1</v>
      </c>
      <c r="AR35" s="66">
        <v>1</v>
      </c>
      <c r="AS35" s="66">
        <v>1</v>
      </c>
      <c r="AT35" s="66">
        <v>1</v>
      </c>
      <c r="AU35" s="66">
        <v>1</v>
      </c>
      <c r="AV35" s="66">
        <v>1</v>
      </c>
      <c r="AW35" s="66">
        <v>1</v>
      </c>
      <c r="AX35" s="66">
        <v>1</v>
      </c>
      <c r="AY35" s="66">
        <v>1</v>
      </c>
      <c r="BD35" s="66">
        <v>1</v>
      </c>
      <c r="BE35" s="66">
        <v>1</v>
      </c>
      <c r="BF35" s="66">
        <v>1</v>
      </c>
      <c r="BG35" s="66">
        <v>1</v>
      </c>
      <c r="BH35" s="66">
        <v>1</v>
      </c>
      <c r="BI35" s="66">
        <v>1</v>
      </c>
      <c r="BJ35" s="66">
        <v>1</v>
      </c>
      <c r="BK35" s="66">
        <v>1</v>
      </c>
      <c r="BL35" s="66">
        <v>1</v>
      </c>
      <c r="BM35" s="66">
        <v>1</v>
      </c>
      <c r="BN35" s="66">
        <v>1</v>
      </c>
      <c r="BO35" s="66">
        <v>1</v>
      </c>
      <c r="BP35" s="66">
        <v>1</v>
      </c>
      <c r="BQ35" s="66">
        <v>1</v>
      </c>
      <c r="BR35" s="66">
        <v>1</v>
      </c>
      <c r="BS35" s="66">
        <v>1</v>
      </c>
      <c r="BT35" s="66">
        <v>1</v>
      </c>
      <c r="BU35" s="66">
        <v>1</v>
      </c>
      <c r="BV35" s="66">
        <v>1</v>
      </c>
      <c r="BW35" s="66">
        <v>1</v>
      </c>
      <c r="BX35" s="66">
        <v>1</v>
      </c>
      <c r="BY35" s="66">
        <v>1</v>
      </c>
      <c r="BZ35" s="66">
        <v>1</v>
      </c>
      <c r="CA35" s="66">
        <v>1</v>
      </c>
      <c r="CC35" s="66">
        <v>1</v>
      </c>
      <c r="CD35" s="66">
        <v>1</v>
      </c>
      <c r="CE35" s="66">
        <v>1</v>
      </c>
      <c r="CF35" s="66">
        <v>1</v>
      </c>
      <c r="CG35" s="66">
        <v>1</v>
      </c>
      <c r="CI35" s="66">
        <v>1</v>
      </c>
      <c r="CJ35" s="66">
        <v>1</v>
      </c>
      <c r="CK35" s="66">
        <v>1</v>
      </c>
      <c r="CL35" s="66">
        <v>1</v>
      </c>
      <c r="CM35" s="66">
        <v>1</v>
      </c>
      <c r="CN35" s="66">
        <v>1</v>
      </c>
      <c r="CO35" s="66">
        <v>1</v>
      </c>
      <c r="CP35" s="66">
        <v>1</v>
      </c>
      <c r="CQ35" s="66">
        <v>1</v>
      </c>
      <c r="CR35" s="66">
        <v>1</v>
      </c>
      <c r="CS35" s="66">
        <v>1</v>
      </c>
      <c r="CT35" s="66">
        <v>1</v>
      </c>
      <c r="CU35" s="66">
        <v>1</v>
      </c>
      <c r="CV35" s="66">
        <v>1</v>
      </c>
      <c r="CW35" s="66">
        <v>1</v>
      </c>
      <c r="CX35" s="66">
        <v>0</v>
      </c>
      <c r="CY35" s="66">
        <v>0</v>
      </c>
      <c r="CZ35" s="66">
        <v>0</v>
      </c>
      <c r="DA35" s="66">
        <v>0</v>
      </c>
      <c r="DB35" s="66">
        <v>0</v>
      </c>
      <c r="DC35" s="66">
        <v>0</v>
      </c>
      <c r="DD35" s="66">
        <v>1</v>
      </c>
      <c r="DE35" s="66">
        <v>1</v>
      </c>
      <c r="DF35" s="66">
        <v>1</v>
      </c>
      <c r="DG35" s="66">
        <v>1</v>
      </c>
      <c r="DH35" s="67"/>
      <c r="DJ35" s="67"/>
      <c r="DK35" s="67"/>
      <c r="DL35" s="67"/>
      <c r="DM35" s="67"/>
    </row>
    <row r="36" spans="1:117" s="66" customFormat="1">
      <c r="A36" s="66" t="s">
        <v>402</v>
      </c>
      <c r="B36" s="66" t="s">
        <v>388</v>
      </c>
      <c r="C36" s="66" t="s">
        <v>452</v>
      </c>
      <c r="D36" s="66">
        <v>31</v>
      </c>
      <c r="E36" s="66">
        <v>449</v>
      </c>
      <c r="F36" s="66">
        <v>176</v>
      </c>
      <c r="G36" s="66">
        <v>35</v>
      </c>
      <c r="H36" s="66">
        <v>1</v>
      </c>
      <c r="I36" s="66">
        <v>2</v>
      </c>
      <c r="K36" s="66">
        <v>1</v>
      </c>
      <c r="L36" s="66">
        <v>1</v>
      </c>
      <c r="M36" s="66">
        <v>1</v>
      </c>
      <c r="N36" s="66">
        <v>1</v>
      </c>
      <c r="O36" s="66">
        <v>1</v>
      </c>
      <c r="P36" s="66">
        <v>1</v>
      </c>
      <c r="Q36" s="66">
        <v>1</v>
      </c>
      <c r="R36" s="66">
        <v>1</v>
      </c>
      <c r="S36" s="66">
        <v>1</v>
      </c>
      <c r="T36" s="66">
        <v>1</v>
      </c>
      <c r="U36" s="66">
        <v>1</v>
      </c>
      <c r="W36" s="66">
        <v>1</v>
      </c>
      <c r="X36" s="66">
        <v>1</v>
      </c>
      <c r="Y36" s="66">
        <v>1</v>
      </c>
      <c r="Z36" s="66">
        <v>1</v>
      </c>
      <c r="AA36" s="66">
        <v>1</v>
      </c>
      <c r="AB36" s="66">
        <v>1</v>
      </c>
      <c r="AC36" s="66">
        <v>1</v>
      </c>
      <c r="AD36" s="66">
        <v>1</v>
      </c>
      <c r="AE36" s="66">
        <v>1</v>
      </c>
      <c r="AF36" s="66">
        <v>1</v>
      </c>
      <c r="AG36" s="66">
        <v>1</v>
      </c>
      <c r="AH36" s="66">
        <v>1</v>
      </c>
      <c r="AI36" s="66">
        <v>1</v>
      </c>
      <c r="AJ36" s="66">
        <v>1</v>
      </c>
      <c r="AK36" s="66">
        <v>1</v>
      </c>
      <c r="AL36" s="66">
        <v>1</v>
      </c>
      <c r="AM36" s="66">
        <v>1</v>
      </c>
      <c r="AN36" s="66">
        <v>1</v>
      </c>
      <c r="AO36" s="66">
        <v>1</v>
      </c>
      <c r="AP36" s="66">
        <v>1</v>
      </c>
      <c r="AQ36" s="66">
        <v>1</v>
      </c>
      <c r="AR36" s="66">
        <v>1</v>
      </c>
      <c r="AS36" s="66">
        <v>1</v>
      </c>
      <c r="AT36" s="66">
        <v>1</v>
      </c>
      <c r="AU36" s="66">
        <v>1</v>
      </c>
      <c r="AV36" s="66">
        <v>1</v>
      </c>
      <c r="AW36" s="66">
        <v>1</v>
      </c>
      <c r="AX36" s="66">
        <v>1</v>
      </c>
      <c r="AY36" s="66">
        <v>1</v>
      </c>
      <c r="BD36" s="66">
        <v>1</v>
      </c>
      <c r="BE36" s="66">
        <v>1</v>
      </c>
      <c r="BF36" s="66">
        <v>1</v>
      </c>
      <c r="BG36" s="66">
        <v>1</v>
      </c>
      <c r="BH36" s="66">
        <v>1</v>
      </c>
      <c r="BI36" s="66">
        <v>1</v>
      </c>
      <c r="BJ36" s="66">
        <v>1</v>
      </c>
      <c r="BK36" s="66">
        <v>1</v>
      </c>
      <c r="BL36" s="66">
        <v>1</v>
      </c>
      <c r="BM36" s="66">
        <v>1</v>
      </c>
      <c r="BN36" s="66">
        <v>1</v>
      </c>
      <c r="BO36" s="66">
        <v>1</v>
      </c>
      <c r="BP36" s="66">
        <v>1</v>
      </c>
      <c r="BQ36" s="66">
        <v>1</v>
      </c>
      <c r="BR36" s="66">
        <v>1</v>
      </c>
      <c r="BS36" s="66">
        <v>1</v>
      </c>
      <c r="BT36" s="66">
        <v>1</v>
      </c>
      <c r="BU36" s="66">
        <v>1</v>
      </c>
      <c r="BV36" s="66">
        <v>1</v>
      </c>
      <c r="BW36" s="66">
        <v>1</v>
      </c>
      <c r="BX36" s="66">
        <v>1</v>
      </c>
      <c r="BY36" s="66">
        <v>1</v>
      </c>
      <c r="BZ36" s="66">
        <v>1</v>
      </c>
      <c r="CA36" s="66">
        <v>1</v>
      </c>
      <c r="CC36" s="66">
        <v>1</v>
      </c>
      <c r="CD36" s="66">
        <v>1</v>
      </c>
      <c r="CE36" s="66">
        <v>1</v>
      </c>
      <c r="CF36" s="66">
        <v>1</v>
      </c>
      <c r="CG36" s="66">
        <v>1</v>
      </c>
      <c r="CI36" s="66">
        <v>1</v>
      </c>
      <c r="CJ36" s="66">
        <v>1</v>
      </c>
      <c r="CK36" s="66">
        <v>1</v>
      </c>
      <c r="CL36" s="66">
        <v>1</v>
      </c>
      <c r="CM36" s="66">
        <v>1</v>
      </c>
      <c r="CN36" s="66">
        <v>1</v>
      </c>
      <c r="CO36" s="66">
        <v>1</v>
      </c>
      <c r="CP36" s="66">
        <v>1</v>
      </c>
      <c r="CQ36" s="66">
        <v>1</v>
      </c>
      <c r="CR36" s="66">
        <v>1</v>
      </c>
      <c r="CS36" s="66">
        <v>1</v>
      </c>
      <c r="CT36" s="66">
        <v>1</v>
      </c>
      <c r="CU36" s="66">
        <v>1</v>
      </c>
      <c r="CV36" s="66">
        <v>1</v>
      </c>
      <c r="CW36" s="66">
        <v>0</v>
      </c>
      <c r="CX36" s="66">
        <v>0</v>
      </c>
      <c r="CY36" s="66">
        <v>0</v>
      </c>
      <c r="CZ36" s="66">
        <v>0</v>
      </c>
      <c r="DA36" s="66">
        <v>0</v>
      </c>
      <c r="DB36" s="66">
        <v>0</v>
      </c>
      <c r="DC36" s="66">
        <v>1</v>
      </c>
      <c r="DD36" s="66">
        <v>0</v>
      </c>
      <c r="DE36" s="66">
        <v>1</v>
      </c>
      <c r="DF36" s="66">
        <v>1</v>
      </c>
      <c r="DG36" s="66">
        <v>1</v>
      </c>
      <c r="DH36" s="67"/>
      <c r="DJ36" s="67"/>
      <c r="DK36" s="67"/>
      <c r="DL36" s="67"/>
      <c r="DM36" s="67"/>
    </row>
    <row r="37" spans="1:117" s="66" customFormat="1">
      <c r="A37" s="66" t="s">
        <v>402</v>
      </c>
      <c r="B37" s="66" t="s">
        <v>388</v>
      </c>
      <c r="C37" s="66" t="s">
        <v>453</v>
      </c>
      <c r="D37" s="66">
        <v>32</v>
      </c>
      <c r="E37" s="66">
        <v>948</v>
      </c>
      <c r="F37" s="66">
        <v>161</v>
      </c>
      <c r="G37" s="66">
        <v>142</v>
      </c>
      <c r="H37" s="66">
        <v>1</v>
      </c>
      <c r="I37" s="66">
        <v>2</v>
      </c>
      <c r="K37" s="66">
        <v>1</v>
      </c>
      <c r="L37" s="66">
        <v>1</v>
      </c>
      <c r="M37" s="66">
        <v>1</v>
      </c>
      <c r="N37" s="66">
        <v>1</v>
      </c>
      <c r="O37" s="66">
        <v>1</v>
      </c>
      <c r="P37" s="66">
        <v>1</v>
      </c>
      <c r="Q37" s="66">
        <v>1</v>
      </c>
      <c r="R37" s="66">
        <v>1</v>
      </c>
      <c r="S37" s="66">
        <v>1</v>
      </c>
      <c r="T37" s="66">
        <v>1</v>
      </c>
      <c r="U37" s="66">
        <v>1</v>
      </c>
      <c r="W37" s="66">
        <v>1</v>
      </c>
      <c r="X37" s="66">
        <v>1</v>
      </c>
      <c r="Y37" s="66">
        <v>1</v>
      </c>
      <c r="Z37" s="66">
        <v>1</v>
      </c>
      <c r="AA37" s="66">
        <v>1</v>
      </c>
      <c r="AB37" s="66">
        <v>1</v>
      </c>
      <c r="AC37" s="66">
        <v>1</v>
      </c>
      <c r="AD37" s="66">
        <v>1</v>
      </c>
      <c r="AE37" s="66">
        <v>1</v>
      </c>
      <c r="AF37" s="66">
        <v>1</v>
      </c>
      <c r="AG37" s="66">
        <v>1</v>
      </c>
      <c r="AH37" s="66">
        <v>1</v>
      </c>
      <c r="AI37" s="66">
        <v>1</v>
      </c>
      <c r="AJ37" s="66">
        <v>1</v>
      </c>
      <c r="AK37" s="66">
        <v>1</v>
      </c>
      <c r="AL37" s="66">
        <v>1</v>
      </c>
      <c r="AM37" s="66">
        <v>1</v>
      </c>
      <c r="AN37" s="66">
        <v>1</v>
      </c>
      <c r="AO37" s="66">
        <v>1</v>
      </c>
      <c r="AP37" s="66">
        <v>1</v>
      </c>
      <c r="AQ37" s="66">
        <v>1</v>
      </c>
      <c r="AR37" s="66">
        <v>1</v>
      </c>
      <c r="AS37" s="66">
        <v>1</v>
      </c>
      <c r="AT37" s="66">
        <v>1</v>
      </c>
      <c r="AU37" s="66">
        <v>1</v>
      </c>
      <c r="AV37" s="66">
        <v>1</v>
      </c>
      <c r="AW37" s="66">
        <v>1</v>
      </c>
      <c r="AX37" s="66">
        <v>1</v>
      </c>
      <c r="AY37" s="66">
        <v>1</v>
      </c>
      <c r="BD37" s="66">
        <v>1</v>
      </c>
      <c r="BE37" s="66">
        <v>1</v>
      </c>
      <c r="BF37" s="66">
        <v>1</v>
      </c>
      <c r="BG37" s="66">
        <v>1</v>
      </c>
      <c r="BH37" s="66">
        <v>1</v>
      </c>
      <c r="BI37" s="66">
        <v>1</v>
      </c>
      <c r="BJ37" s="66">
        <v>1</v>
      </c>
      <c r="BK37" s="66">
        <v>1</v>
      </c>
      <c r="BL37" s="66">
        <v>1</v>
      </c>
      <c r="BM37" s="66">
        <v>1</v>
      </c>
      <c r="BN37" s="66">
        <v>1</v>
      </c>
      <c r="BO37" s="66">
        <v>1</v>
      </c>
      <c r="BP37" s="66">
        <v>1</v>
      </c>
      <c r="BQ37" s="66">
        <v>1</v>
      </c>
      <c r="BR37" s="66">
        <v>1</v>
      </c>
      <c r="BS37" s="66">
        <v>1</v>
      </c>
      <c r="BT37" s="66">
        <v>1</v>
      </c>
      <c r="BU37" s="66">
        <v>1</v>
      </c>
      <c r="BV37" s="66">
        <v>1</v>
      </c>
      <c r="BW37" s="66">
        <v>1</v>
      </c>
      <c r="BX37" s="66">
        <v>1</v>
      </c>
      <c r="BY37" s="66">
        <v>1</v>
      </c>
      <c r="BZ37" s="66">
        <v>1</v>
      </c>
      <c r="CA37" s="66">
        <v>1</v>
      </c>
      <c r="CC37" s="66">
        <v>1</v>
      </c>
      <c r="CD37" s="66">
        <v>1</v>
      </c>
      <c r="CE37" s="66">
        <v>1</v>
      </c>
      <c r="CF37" s="66">
        <v>1</v>
      </c>
      <c r="CG37" s="66">
        <v>1</v>
      </c>
      <c r="CI37" s="66">
        <v>1</v>
      </c>
      <c r="CJ37" s="66">
        <v>1</v>
      </c>
      <c r="CK37" s="66">
        <v>1</v>
      </c>
      <c r="CL37" s="66">
        <v>1</v>
      </c>
      <c r="CM37" s="66">
        <v>1</v>
      </c>
      <c r="CN37" s="66">
        <v>1</v>
      </c>
      <c r="CO37" s="66">
        <v>1</v>
      </c>
      <c r="CP37" s="66">
        <v>1</v>
      </c>
      <c r="CQ37" s="66">
        <v>1</v>
      </c>
      <c r="CR37" s="66">
        <v>1</v>
      </c>
      <c r="CS37" s="66">
        <v>1</v>
      </c>
      <c r="CT37" s="66">
        <v>1</v>
      </c>
      <c r="CU37" s="66">
        <v>1</v>
      </c>
      <c r="CV37" s="66">
        <v>1</v>
      </c>
      <c r="CW37" s="66">
        <v>1</v>
      </c>
      <c r="CX37" s="66">
        <v>1</v>
      </c>
      <c r="CY37" s="66">
        <v>1</v>
      </c>
      <c r="CZ37" s="66">
        <v>0</v>
      </c>
      <c r="DA37" s="66">
        <v>1</v>
      </c>
      <c r="DB37" s="66">
        <v>0</v>
      </c>
      <c r="DC37" s="66">
        <v>1</v>
      </c>
      <c r="DD37" s="66">
        <v>0</v>
      </c>
      <c r="DE37" s="66">
        <v>1</v>
      </c>
      <c r="DF37" s="66">
        <v>1</v>
      </c>
      <c r="DG37" s="66">
        <v>1</v>
      </c>
      <c r="DH37" s="67" t="s">
        <v>454</v>
      </c>
      <c r="DJ37" s="67"/>
      <c r="DK37" s="67"/>
      <c r="DL37" s="67"/>
      <c r="DM37" s="67"/>
    </row>
    <row r="38" spans="1:117" s="66" customFormat="1">
      <c r="A38" s="66" t="s">
        <v>402</v>
      </c>
      <c r="B38" s="66" t="s">
        <v>388</v>
      </c>
      <c r="C38" s="66" t="s">
        <v>455</v>
      </c>
      <c r="D38" s="66">
        <v>33</v>
      </c>
      <c r="E38" s="66">
        <v>483</v>
      </c>
      <c r="F38" s="66">
        <v>126</v>
      </c>
      <c r="G38" s="66">
        <v>6</v>
      </c>
      <c r="H38" s="66">
        <v>1</v>
      </c>
      <c r="I38" s="66">
        <v>1</v>
      </c>
      <c r="K38" s="66">
        <v>1</v>
      </c>
      <c r="L38" s="66">
        <v>1</v>
      </c>
      <c r="M38" s="66">
        <v>1</v>
      </c>
      <c r="N38" s="66">
        <v>1</v>
      </c>
      <c r="O38" s="66">
        <v>1</v>
      </c>
      <c r="P38" s="66">
        <v>1</v>
      </c>
      <c r="Q38" s="66">
        <v>1</v>
      </c>
      <c r="R38" s="66">
        <v>1</v>
      </c>
      <c r="S38" s="66">
        <v>1</v>
      </c>
      <c r="T38" s="66">
        <v>1</v>
      </c>
      <c r="U38" s="66">
        <v>1</v>
      </c>
      <c r="W38" s="66">
        <v>1</v>
      </c>
      <c r="X38" s="66">
        <v>1</v>
      </c>
      <c r="Y38" s="66">
        <v>1</v>
      </c>
      <c r="Z38" s="66">
        <v>1</v>
      </c>
      <c r="AA38" s="66">
        <v>1</v>
      </c>
      <c r="AB38" s="66">
        <v>1</v>
      </c>
      <c r="AC38" s="66">
        <v>1</v>
      </c>
      <c r="AD38" s="66">
        <v>1</v>
      </c>
      <c r="AE38" s="66">
        <v>1</v>
      </c>
      <c r="AF38" s="66">
        <v>1</v>
      </c>
      <c r="AG38" s="66">
        <v>1</v>
      </c>
      <c r="AH38" s="66">
        <v>1</v>
      </c>
      <c r="AI38" s="66">
        <v>1</v>
      </c>
      <c r="AJ38" s="66">
        <v>1</v>
      </c>
      <c r="AK38" s="66">
        <v>1</v>
      </c>
      <c r="AL38" s="66">
        <v>1</v>
      </c>
      <c r="AM38" s="66">
        <v>1</v>
      </c>
      <c r="AN38" s="66">
        <v>1</v>
      </c>
      <c r="AO38" s="66">
        <v>1</v>
      </c>
      <c r="AP38" s="66">
        <v>1</v>
      </c>
      <c r="AQ38" s="66">
        <v>1</v>
      </c>
      <c r="AR38" s="66">
        <v>1</v>
      </c>
      <c r="AS38" s="66">
        <v>1</v>
      </c>
      <c r="AT38" s="66">
        <v>1</v>
      </c>
      <c r="AU38" s="66">
        <v>1</v>
      </c>
      <c r="AV38" s="66">
        <v>1</v>
      </c>
      <c r="AW38" s="66">
        <v>1</v>
      </c>
      <c r="AX38" s="66">
        <v>1</v>
      </c>
      <c r="AY38" s="66">
        <v>1</v>
      </c>
      <c r="BD38" s="66">
        <v>1</v>
      </c>
      <c r="BE38" s="66">
        <v>1</v>
      </c>
      <c r="BF38" s="66">
        <v>1</v>
      </c>
      <c r="BG38" s="66">
        <v>1</v>
      </c>
      <c r="BH38" s="66">
        <v>1</v>
      </c>
      <c r="BI38" s="66">
        <v>1</v>
      </c>
      <c r="BJ38" s="66">
        <v>1</v>
      </c>
      <c r="BK38" s="66">
        <v>1</v>
      </c>
      <c r="BL38" s="66">
        <v>1</v>
      </c>
      <c r="BM38" s="66">
        <v>1</v>
      </c>
      <c r="BN38" s="66">
        <v>1</v>
      </c>
      <c r="BO38" s="66">
        <v>1</v>
      </c>
      <c r="BP38" s="66">
        <v>1</v>
      </c>
      <c r="BQ38" s="66">
        <v>1</v>
      </c>
      <c r="BR38" s="66">
        <v>1</v>
      </c>
      <c r="BS38" s="66">
        <v>1</v>
      </c>
      <c r="BT38" s="66">
        <v>1</v>
      </c>
      <c r="BU38" s="66">
        <v>1</v>
      </c>
      <c r="BV38" s="66">
        <v>1</v>
      </c>
      <c r="BW38" s="66">
        <v>1</v>
      </c>
      <c r="BX38" s="66">
        <v>1</v>
      </c>
      <c r="BY38" s="66">
        <v>1</v>
      </c>
      <c r="BZ38" s="66">
        <v>1</v>
      </c>
      <c r="CA38" s="66">
        <v>1</v>
      </c>
      <c r="CC38" s="66">
        <v>1</v>
      </c>
      <c r="CD38" s="66">
        <v>1</v>
      </c>
      <c r="CE38" s="66">
        <v>1</v>
      </c>
      <c r="CF38" s="66">
        <v>1</v>
      </c>
      <c r="CG38" s="66">
        <v>1</v>
      </c>
      <c r="CI38" s="66">
        <v>1</v>
      </c>
      <c r="CJ38" s="66">
        <v>1</v>
      </c>
      <c r="CK38" s="66">
        <v>1</v>
      </c>
      <c r="CL38" s="66">
        <v>1</v>
      </c>
      <c r="CM38" s="66">
        <v>1</v>
      </c>
      <c r="CN38" s="66">
        <v>1</v>
      </c>
      <c r="CO38" s="66">
        <v>1</v>
      </c>
      <c r="CP38" s="66">
        <v>1</v>
      </c>
      <c r="CQ38" s="66">
        <v>1</v>
      </c>
      <c r="CR38" s="66">
        <v>1</v>
      </c>
      <c r="CS38" s="66">
        <v>1</v>
      </c>
      <c r="CT38" s="66">
        <v>1</v>
      </c>
      <c r="CU38" s="66">
        <v>1</v>
      </c>
      <c r="CV38" s="66">
        <v>1</v>
      </c>
      <c r="CW38" s="66">
        <v>0</v>
      </c>
      <c r="CX38" s="66">
        <v>0</v>
      </c>
      <c r="CY38" s="66">
        <v>0</v>
      </c>
      <c r="CZ38" s="66">
        <v>0</v>
      </c>
      <c r="DA38" s="66">
        <v>0</v>
      </c>
      <c r="DB38" s="66">
        <v>0</v>
      </c>
      <c r="DC38" s="66">
        <v>0</v>
      </c>
      <c r="DD38" s="66">
        <v>0</v>
      </c>
      <c r="DE38" s="66">
        <v>1</v>
      </c>
      <c r="DF38" s="66">
        <v>1</v>
      </c>
      <c r="DG38" s="66">
        <v>1</v>
      </c>
      <c r="DH38" s="67"/>
      <c r="DJ38" s="67"/>
      <c r="DK38" s="67"/>
      <c r="DL38" s="67"/>
      <c r="DM38" s="67"/>
    </row>
    <row r="39" spans="1:117" s="66" customFormat="1">
      <c r="A39" s="66" t="s">
        <v>402</v>
      </c>
      <c r="B39" s="66" t="s">
        <v>388</v>
      </c>
      <c r="C39" s="66" t="s">
        <v>456</v>
      </c>
      <c r="D39" s="66">
        <v>34</v>
      </c>
      <c r="E39" s="66">
        <v>787</v>
      </c>
      <c r="F39" s="66">
        <v>188</v>
      </c>
      <c r="G39" s="66">
        <v>2</v>
      </c>
      <c r="H39" s="66">
        <v>1</v>
      </c>
      <c r="I39" s="66">
        <v>2</v>
      </c>
      <c r="K39" s="66">
        <v>1</v>
      </c>
      <c r="L39" s="66">
        <v>1</v>
      </c>
      <c r="M39" s="66">
        <v>1</v>
      </c>
      <c r="N39" s="66">
        <v>1</v>
      </c>
      <c r="O39" s="66">
        <v>1</v>
      </c>
      <c r="P39" s="66">
        <v>1</v>
      </c>
      <c r="Q39" s="66">
        <v>1</v>
      </c>
      <c r="R39" s="66">
        <v>1</v>
      </c>
      <c r="S39" s="66">
        <v>1</v>
      </c>
      <c r="T39" s="66">
        <v>1</v>
      </c>
      <c r="U39" s="66">
        <v>1</v>
      </c>
      <c r="W39" s="66">
        <v>1</v>
      </c>
      <c r="X39" s="66">
        <v>1</v>
      </c>
      <c r="Y39" s="66">
        <v>1</v>
      </c>
      <c r="Z39" s="66">
        <v>1</v>
      </c>
      <c r="AA39" s="66">
        <v>1</v>
      </c>
      <c r="AB39" s="66">
        <v>1</v>
      </c>
      <c r="AC39" s="66">
        <v>1</v>
      </c>
      <c r="AD39" s="66">
        <v>1</v>
      </c>
      <c r="AE39" s="66">
        <v>1</v>
      </c>
      <c r="AF39" s="66">
        <v>1</v>
      </c>
      <c r="AG39" s="66">
        <v>1</v>
      </c>
      <c r="AH39" s="66">
        <v>1</v>
      </c>
      <c r="AI39" s="66">
        <v>1</v>
      </c>
      <c r="AJ39" s="66">
        <v>1</v>
      </c>
      <c r="AK39" s="66">
        <v>1</v>
      </c>
      <c r="AL39" s="66">
        <v>1</v>
      </c>
      <c r="AM39" s="66">
        <v>1</v>
      </c>
      <c r="AN39" s="66">
        <v>1</v>
      </c>
      <c r="AO39" s="66">
        <v>1</v>
      </c>
      <c r="AP39" s="66">
        <v>1</v>
      </c>
      <c r="AQ39" s="66">
        <v>1</v>
      </c>
      <c r="AR39" s="66">
        <v>1</v>
      </c>
      <c r="AS39" s="66">
        <v>1</v>
      </c>
      <c r="AT39" s="66">
        <v>1</v>
      </c>
      <c r="AU39" s="66">
        <v>1</v>
      </c>
      <c r="AV39" s="66">
        <v>1</v>
      </c>
      <c r="AW39" s="66">
        <v>1</v>
      </c>
      <c r="AX39" s="66">
        <v>1</v>
      </c>
      <c r="AY39" s="66">
        <v>1</v>
      </c>
      <c r="BD39" s="66">
        <v>1</v>
      </c>
      <c r="BE39" s="66">
        <v>1</v>
      </c>
      <c r="BF39" s="66">
        <v>1</v>
      </c>
      <c r="BG39" s="66">
        <v>1</v>
      </c>
      <c r="BH39" s="66">
        <v>1</v>
      </c>
      <c r="BI39" s="66">
        <v>1</v>
      </c>
      <c r="BJ39" s="66">
        <v>1</v>
      </c>
      <c r="BK39" s="66">
        <v>1</v>
      </c>
      <c r="BL39" s="66">
        <v>1</v>
      </c>
      <c r="BM39" s="66">
        <v>1</v>
      </c>
      <c r="BN39" s="66">
        <v>1</v>
      </c>
      <c r="BO39" s="66">
        <v>1</v>
      </c>
      <c r="BP39" s="66">
        <v>1</v>
      </c>
      <c r="BQ39" s="66">
        <v>1</v>
      </c>
      <c r="BR39" s="66">
        <v>1</v>
      </c>
      <c r="BS39" s="66">
        <v>1</v>
      </c>
      <c r="BT39" s="66">
        <v>1</v>
      </c>
      <c r="BU39" s="66">
        <v>1</v>
      </c>
      <c r="BV39" s="66">
        <v>1</v>
      </c>
      <c r="BW39" s="66">
        <v>1</v>
      </c>
      <c r="BX39" s="66">
        <v>1</v>
      </c>
      <c r="BY39" s="66">
        <v>1</v>
      </c>
      <c r="BZ39" s="66">
        <v>1</v>
      </c>
      <c r="CA39" s="66">
        <v>1</v>
      </c>
      <c r="CC39" s="66">
        <v>1</v>
      </c>
      <c r="CD39" s="66">
        <v>1</v>
      </c>
      <c r="CE39" s="66">
        <v>1</v>
      </c>
      <c r="CF39" s="66">
        <v>1</v>
      </c>
      <c r="CG39" s="66">
        <v>1</v>
      </c>
      <c r="CI39" s="66">
        <v>1</v>
      </c>
      <c r="CJ39" s="66">
        <v>1</v>
      </c>
      <c r="CK39" s="66">
        <v>1</v>
      </c>
      <c r="CL39" s="66">
        <v>1</v>
      </c>
      <c r="CM39" s="66">
        <v>1</v>
      </c>
      <c r="CN39" s="66">
        <v>1</v>
      </c>
      <c r="CO39" s="66">
        <v>1</v>
      </c>
      <c r="CP39" s="66">
        <v>1</v>
      </c>
      <c r="CQ39" s="66">
        <v>1</v>
      </c>
      <c r="CR39" s="66">
        <v>1</v>
      </c>
      <c r="CS39" s="66">
        <v>1</v>
      </c>
      <c r="CT39" s="66">
        <v>1</v>
      </c>
      <c r="CU39" s="66">
        <v>1</v>
      </c>
      <c r="CV39" s="66">
        <v>1</v>
      </c>
      <c r="CW39" s="66">
        <v>1</v>
      </c>
      <c r="CX39" s="66">
        <v>0</v>
      </c>
      <c r="CY39" s="66">
        <v>0</v>
      </c>
      <c r="CZ39" s="66">
        <v>0</v>
      </c>
      <c r="DA39" s="66">
        <v>0</v>
      </c>
      <c r="DB39" s="66">
        <v>1</v>
      </c>
      <c r="DC39" s="66">
        <v>1</v>
      </c>
      <c r="DD39" s="66">
        <v>0</v>
      </c>
      <c r="DE39" s="66">
        <v>1</v>
      </c>
      <c r="DF39" s="66">
        <v>1</v>
      </c>
      <c r="DG39" s="66">
        <v>1</v>
      </c>
      <c r="DH39" s="67"/>
      <c r="DJ39" s="67"/>
      <c r="DK39" s="67"/>
      <c r="DL39" s="67"/>
      <c r="DM39" s="67"/>
    </row>
    <row r="40" spans="1:117" s="66" customFormat="1">
      <c r="A40" s="66" t="s">
        <v>402</v>
      </c>
      <c r="B40" s="66" t="s">
        <v>388</v>
      </c>
      <c r="C40" s="66" t="s">
        <v>457</v>
      </c>
      <c r="D40" s="66">
        <v>35</v>
      </c>
      <c r="E40" s="66">
        <v>221</v>
      </c>
      <c r="F40" s="66">
        <v>27</v>
      </c>
      <c r="G40" s="66">
        <v>119</v>
      </c>
      <c r="H40" s="66">
        <v>1</v>
      </c>
      <c r="I40" s="66">
        <v>2</v>
      </c>
      <c r="K40" s="66">
        <v>1</v>
      </c>
      <c r="L40" s="66">
        <v>1</v>
      </c>
      <c r="M40" s="66">
        <v>1</v>
      </c>
      <c r="N40" s="66">
        <v>1</v>
      </c>
      <c r="O40" s="66">
        <v>1</v>
      </c>
      <c r="P40" s="66">
        <v>1</v>
      </c>
      <c r="Q40" s="66">
        <v>1</v>
      </c>
      <c r="R40" s="66">
        <v>1</v>
      </c>
      <c r="S40" s="66">
        <v>1</v>
      </c>
      <c r="T40" s="66">
        <v>1</v>
      </c>
      <c r="U40" s="66">
        <v>1</v>
      </c>
      <c r="W40" s="66">
        <v>1</v>
      </c>
      <c r="X40" s="66">
        <v>1</v>
      </c>
      <c r="Y40" s="66">
        <v>1</v>
      </c>
      <c r="Z40" s="66">
        <v>1</v>
      </c>
      <c r="AA40" s="66">
        <v>1</v>
      </c>
      <c r="AB40" s="66">
        <v>1</v>
      </c>
      <c r="AC40" s="66">
        <v>1</v>
      </c>
      <c r="AD40" s="66">
        <v>1</v>
      </c>
      <c r="AE40" s="66">
        <v>1</v>
      </c>
      <c r="AF40" s="66">
        <v>1</v>
      </c>
      <c r="AG40" s="66">
        <v>1</v>
      </c>
      <c r="AH40" s="66">
        <v>1</v>
      </c>
      <c r="AI40" s="66">
        <v>1</v>
      </c>
      <c r="AJ40" s="66">
        <v>1</v>
      </c>
      <c r="AK40" s="66">
        <v>1</v>
      </c>
      <c r="AL40" s="66">
        <v>1</v>
      </c>
      <c r="AM40" s="66">
        <v>1</v>
      </c>
      <c r="AN40" s="66">
        <v>1</v>
      </c>
      <c r="AO40" s="66">
        <v>1</v>
      </c>
      <c r="AP40" s="66">
        <v>1</v>
      </c>
      <c r="AQ40" s="66">
        <v>1</v>
      </c>
      <c r="AR40" s="66">
        <v>1</v>
      </c>
      <c r="AS40" s="66">
        <v>1</v>
      </c>
      <c r="AT40" s="66">
        <v>1</v>
      </c>
      <c r="AU40" s="66">
        <v>1</v>
      </c>
      <c r="AV40" s="66">
        <v>1</v>
      </c>
      <c r="AW40" s="66">
        <v>1</v>
      </c>
      <c r="AX40" s="66">
        <v>1</v>
      </c>
      <c r="AY40" s="66">
        <v>1</v>
      </c>
      <c r="BD40" s="66">
        <v>1</v>
      </c>
      <c r="BE40" s="66">
        <v>1</v>
      </c>
      <c r="BF40" s="66">
        <v>1</v>
      </c>
      <c r="BG40" s="66">
        <v>1</v>
      </c>
      <c r="BH40" s="66">
        <v>1</v>
      </c>
      <c r="BI40" s="66">
        <v>1</v>
      </c>
      <c r="BJ40" s="66">
        <v>1</v>
      </c>
      <c r="BK40" s="66">
        <v>1</v>
      </c>
      <c r="BL40" s="66">
        <v>1</v>
      </c>
      <c r="BM40" s="66">
        <v>1</v>
      </c>
      <c r="BN40" s="66">
        <v>1</v>
      </c>
      <c r="BO40" s="66">
        <v>1</v>
      </c>
      <c r="BP40" s="66">
        <v>1</v>
      </c>
      <c r="BQ40" s="66">
        <v>1</v>
      </c>
      <c r="BR40" s="66">
        <v>1</v>
      </c>
      <c r="BS40" s="66">
        <v>1</v>
      </c>
      <c r="BT40" s="66">
        <v>1</v>
      </c>
      <c r="BU40" s="66">
        <v>1</v>
      </c>
      <c r="BV40" s="66">
        <v>1</v>
      </c>
      <c r="BW40" s="66">
        <v>1</v>
      </c>
      <c r="BX40" s="66">
        <v>1</v>
      </c>
      <c r="BY40" s="66">
        <v>1</v>
      </c>
      <c r="BZ40" s="66">
        <v>1</v>
      </c>
      <c r="CA40" s="66">
        <v>1</v>
      </c>
      <c r="CC40" s="66">
        <v>1</v>
      </c>
      <c r="CD40" s="66">
        <v>1</v>
      </c>
      <c r="CE40" s="66">
        <v>1</v>
      </c>
      <c r="CF40" s="66">
        <v>1</v>
      </c>
      <c r="CG40" s="66">
        <v>1</v>
      </c>
      <c r="CI40" s="66">
        <v>1</v>
      </c>
      <c r="CJ40" s="66">
        <v>1</v>
      </c>
      <c r="CK40" s="66">
        <v>1</v>
      </c>
      <c r="CL40" s="66">
        <v>1</v>
      </c>
      <c r="CM40" s="66">
        <v>1</v>
      </c>
      <c r="CN40" s="66">
        <v>1</v>
      </c>
      <c r="CO40" s="66">
        <v>1</v>
      </c>
      <c r="CP40" s="66">
        <v>1</v>
      </c>
      <c r="CQ40" s="66">
        <v>1</v>
      </c>
      <c r="CR40" s="66">
        <v>1</v>
      </c>
      <c r="CS40" s="66">
        <v>1</v>
      </c>
      <c r="CT40" s="66">
        <v>1</v>
      </c>
      <c r="CU40" s="66">
        <v>1</v>
      </c>
      <c r="CV40" s="66">
        <v>1</v>
      </c>
      <c r="CW40" s="66">
        <v>1</v>
      </c>
      <c r="CX40" s="66">
        <v>1</v>
      </c>
      <c r="CY40" s="66">
        <v>0</v>
      </c>
      <c r="CZ40" s="66">
        <v>0</v>
      </c>
      <c r="DA40" s="66">
        <v>0</v>
      </c>
      <c r="DB40" s="66">
        <v>0</v>
      </c>
      <c r="DC40" s="66">
        <v>0</v>
      </c>
      <c r="DD40" s="66">
        <v>0</v>
      </c>
      <c r="DE40" s="66">
        <v>1</v>
      </c>
      <c r="DF40" s="66">
        <v>1</v>
      </c>
      <c r="DG40" s="66">
        <v>1</v>
      </c>
      <c r="DH40" s="67"/>
      <c r="DJ40" s="67"/>
      <c r="DK40" s="67"/>
      <c r="DL40" s="67"/>
      <c r="DM40" s="67"/>
    </row>
    <row r="41" spans="1:117" s="66" customFormat="1">
      <c r="A41" s="66" t="s">
        <v>402</v>
      </c>
      <c r="B41" s="66" t="s">
        <v>388</v>
      </c>
      <c r="C41" s="66" t="s">
        <v>458</v>
      </c>
      <c r="D41" s="66">
        <v>36</v>
      </c>
      <c r="E41" s="66">
        <v>1650</v>
      </c>
      <c r="F41" s="66">
        <v>510</v>
      </c>
      <c r="G41" s="66">
        <v>13</v>
      </c>
      <c r="H41" s="66">
        <v>1</v>
      </c>
      <c r="I41" s="66">
        <v>2</v>
      </c>
      <c r="K41" s="66">
        <v>1</v>
      </c>
      <c r="L41" s="66">
        <v>1</v>
      </c>
      <c r="M41" s="66">
        <v>1</v>
      </c>
      <c r="N41" s="66">
        <v>1</v>
      </c>
      <c r="O41" s="66">
        <v>1</v>
      </c>
      <c r="P41" s="66">
        <v>1</v>
      </c>
      <c r="Q41" s="66">
        <v>1</v>
      </c>
      <c r="R41" s="66">
        <v>1</v>
      </c>
      <c r="S41" s="66">
        <v>1</v>
      </c>
      <c r="T41" s="66">
        <v>1</v>
      </c>
      <c r="U41" s="66">
        <v>1</v>
      </c>
      <c r="W41" s="66">
        <v>1</v>
      </c>
      <c r="X41" s="66">
        <v>1</v>
      </c>
      <c r="Y41" s="66">
        <v>1</v>
      </c>
      <c r="Z41" s="66">
        <v>1</v>
      </c>
      <c r="AA41" s="66">
        <v>1</v>
      </c>
      <c r="AB41" s="66">
        <v>1</v>
      </c>
      <c r="AC41" s="66">
        <v>1</v>
      </c>
      <c r="AD41" s="66">
        <v>1</v>
      </c>
      <c r="AE41" s="66">
        <v>1</v>
      </c>
      <c r="AF41" s="66">
        <v>1</v>
      </c>
      <c r="AG41" s="66">
        <v>1</v>
      </c>
      <c r="AH41" s="66">
        <v>1</v>
      </c>
      <c r="AI41" s="66">
        <v>1</v>
      </c>
      <c r="AJ41" s="66">
        <v>1</v>
      </c>
      <c r="AK41" s="66">
        <v>1</v>
      </c>
      <c r="AL41" s="66">
        <v>1</v>
      </c>
      <c r="AM41" s="66">
        <v>1</v>
      </c>
      <c r="AN41" s="66">
        <v>1</v>
      </c>
      <c r="AO41" s="66">
        <v>1</v>
      </c>
      <c r="AP41" s="66">
        <v>1</v>
      </c>
      <c r="AQ41" s="66">
        <v>1</v>
      </c>
      <c r="AR41" s="66">
        <v>1</v>
      </c>
      <c r="AS41" s="66">
        <v>1</v>
      </c>
      <c r="AT41" s="66">
        <v>1</v>
      </c>
      <c r="AU41" s="66">
        <v>1</v>
      </c>
      <c r="AV41" s="66">
        <v>1</v>
      </c>
      <c r="AW41" s="66">
        <v>1</v>
      </c>
      <c r="AX41" s="66">
        <v>1</v>
      </c>
      <c r="AY41" s="66">
        <v>1</v>
      </c>
      <c r="BD41" s="66">
        <v>1</v>
      </c>
      <c r="BE41" s="66">
        <v>1</v>
      </c>
      <c r="BF41" s="66">
        <v>1</v>
      </c>
      <c r="BG41" s="66">
        <v>1</v>
      </c>
      <c r="BH41" s="66">
        <v>1</v>
      </c>
      <c r="BI41" s="66">
        <v>1</v>
      </c>
      <c r="BJ41" s="66">
        <v>1</v>
      </c>
      <c r="BK41" s="66">
        <v>1</v>
      </c>
      <c r="BL41" s="66">
        <v>1</v>
      </c>
      <c r="BM41" s="66">
        <v>1</v>
      </c>
      <c r="BN41" s="66">
        <v>1</v>
      </c>
      <c r="BO41" s="66">
        <v>1</v>
      </c>
      <c r="BP41" s="66">
        <v>1</v>
      </c>
      <c r="BQ41" s="66">
        <v>1</v>
      </c>
      <c r="BR41" s="66">
        <v>1</v>
      </c>
      <c r="BS41" s="66">
        <v>1</v>
      </c>
      <c r="BT41" s="66">
        <v>1</v>
      </c>
      <c r="BU41" s="66">
        <v>1</v>
      </c>
      <c r="BV41" s="66">
        <v>1</v>
      </c>
      <c r="BW41" s="66">
        <v>1</v>
      </c>
      <c r="BX41" s="66">
        <v>1</v>
      </c>
      <c r="BY41" s="66">
        <v>1</v>
      </c>
      <c r="BZ41" s="66">
        <v>1</v>
      </c>
      <c r="CA41" s="66">
        <v>1</v>
      </c>
      <c r="CC41" s="66">
        <v>1</v>
      </c>
      <c r="CD41" s="66">
        <v>1</v>
      </c>
      <c r="CE41" s="66">
        <v>1</v>
      </c>
      <c r="CF41" s="66">
        <v>1</v>
      </c>
      <c r="CG41" s="66">
        <v>1</v>
      </c>
      <c r="CI41" s="66">
        <v>1</v>
      </c>
      <c r="CJ41" s="66">
        <v>1</v>
      </c>
      <c r="CK41" s="66">
        <v>1</v>
      </c>
      <c r="CL41" s="66">
        <v>1</v>
      </c>
      <c r="CM41" s="66">
        <v>1</v>
      </c>
      <c r="CN41" s="66">
        <v>1</v>
      </c>
      <c r="CO41" s="66">
        <v>1</v>
      </c>
      <c r="CP41" s="66">
        <v>1</v>
      </c>
      <c r="CQ41" s="66">
        <v>1</v>
      </c>
      <c r="CR41" s="66">
        <v>1</v>
      </c>
      <c r="CS41" s="66">
        <v>1</v>
      </c>
      <c r="CT41" s="66">
        <v>1</v>
      </c>
      <c r="CU41" s="66">
        <v>1</v>
      </c>
      <c r="CV41" s="66">
        <v>1</v>
      </c>
      <c r="CW41" s="66">
        <v>0</v>
      </c>
      <c r="CX41" s="66">
        <v>0</v>
      </c>
      <c r="CY41" s="66">
        <v>0</v>
      </c>
      <c r="CZ41" s="66">
        <v>0</v>
      </c>
      <c r="DA41" s="66">
        <v>0</v>
      </c>
      <c r="DB41" s="66">
        <v>0</v>
      </c>
      <c r="DC41" s="66">
        <v>0</v>
      </c>
      <c r="DD41" s="66">
        <v>0</v>
      </c>
      <c r="DE41" s="66">
        <v>1</v>
      </c>
      <c r="DF41" s="66">
        <v>1</v>
      </c>
      <c r="DG41" s="66">
        <v>1</v>
      </c>
      <c r="DH41" s="67"/>
      <c r="DJ41" s="67"/>
      <c r="DK41" s="67"/>
      <c r="DL41" s="67"/>
      <c r="DM41" s="67"/>
    </row>
    <row r="42" spans="1:117" s="66" customFormat="1">
      <c r="A42" s="66" t="s">
        <v>402</v>
      </c>
      <c r="B42" s="66" t="s">
        <v>388</v>
      </c>
      <c r="C42" s="66" t="s">
        <v>459</v>
      </c>
      <c r="D42" s="66">
        <v>37</v>
      </c>
      <c r="E42" s="66">
        <v>726</v>
      </c>
      <c r="F42" s="66">
        <v>200</v>
      </c>
      <c r="G42" s="66">
        <v>0</v>
      </c>
      <c r="H42" s="66">
        <v>2</v>
      </c>
      <c r="I42" s="66">
        <v>2</v>
      </c>
      <c r="K42" s="66">
        <v>1</v>
      </c>
      <c r="L42" s="66">
        <v>1</v>
      </c>
      <c r="M42" s="66">
        <v>1</v>
      </c>
      <c r="N42" s="66">
        <v>1</v>
      </c>
      <c r="O42" s="66">
        <v>1</v>
      </c>
      <c r="P42" s="66">
        <v>1</v>
      </c>
      <c r="Q42" s="66">
        <v>1</v>
      </c>
      <c r="R42" s="66">
        <v>1</v>
      </c>
      <c r="S42" s="66">
        <v>1</v>
      </c>
      <c r="T42" s="66">
        <v>1</v>
      </c>
      <c r="U42" s="66">
        <v>1</v>
      </c>
      <c r="W42" s="66">
        <v>1</v>
      </c>
      <c r="X42" s="66">
        <v>1</v>
      </c>
      <c r="Y42" s="66">
        <v>1</v>
      </c>
      <c r="Z42" s="66">
        <v>1</v>
      </c>
      <c r="AA42" s="66">
        <v>1</v>
      </c>
      <c r="AB42" s="66">
        <v>1</v>
      </c>
      <c r="AC42" s="66">
        <v>1</v>
      </c>
      <c r="AD42" s="66">
        <v>1</v>
      </c>
      <c r="AE42" s="66">
        <v>1</v>
      </c>
      <c r="AF42" s="66">
        <v>1</v>
      </c>
      <c r="AG42" s="66">
        <v>1</v>
      </c>
      <c r="AH42" s="66">
        <v>1</v>
      </c>
      <c r="AI42" s="66">
        <v>1</v>
      </c>
      <c r="AJ42" s="66">
        <v>1</v>
      </c>
      <c r="AK42" s="66">
        <v>1</v>
      </c>
      <c r="AL42" s="66">
        <v>1</v>
      </c>
      <c r="AM42" s="66">
        <v>1</v>
      </c>
      <c r="AN42" s="66">
        <v>1</v>
      </c>
      <c r="AO42" s="66">
        <v>1</v>
      </c>
      <c r="AP42" s="66">
        <v>1</v>
      </c>
      <c r="AQ42" s="66">
        <v>1</v>
      </c>
      <c r="AR42" s="66">
        <v>1</v>
      </c>
      <c r="AS42" s="66">
        <v>1</v>
      </c>
      <c r="AT42" s="66">
        <v>1</v>
      </c>
      <c r="AU42" s="66">
        <v>1</v>
      </c>
      <c r="AV42" s="66">
        <v>1</v>
      </c>
      <c r="AW42" s="66">
        <v>1</v>
      </c>
      <c r="AX42" s="66">
        <v>1</v>
      </c>
      <c r="AY42" s="66">
        <v>1</v>
      </c>
      <c r="BD42" s="66">
        <v>1</v>
      </c>
      <c r="BE42" s="66">
        <v>1</v>
      </c>
      <c r="BF42" s="66">
        <v>1</v>
      </c>
      <c r="BG42" s="66">
        <v>1</v>
      </c>
      <c r="BH42" s="66">
        <v>1</v>
      </c>
      <c r="BI42" s="66">
        <v>1</v>
      </c>
      <c r="BJ42" s="66">
        <v>1</v>
      </c>
      <c r="BK42" s="66">
        <v>1</v>
      </c>
      <c r="BL42" s="66">
        <v>1</v>
      </c>
      <c r="BM42" s="66">
        <v>1</v>
      </c>
      <c r="BN42" s="66">
        <v>1</v>
      </c>
      <c r="BO42" s="66">
        <v>1</v>
      </c>
      <c r="BP42" s="66">
        <v>1</v>
      </c>
      <c r="BQ42" s="66">
        <v>1</v>
      </c>
      <c r="BR42" s="66">
        <v>1</v>
      </c>
      <c r="BS42" s="66">
        <v>1</v>
      </c>
      <c r="BT42" s="66">
        <v>1</v>
      </c>
      <c r="BU42" s="66">
        <v>1</v>
      </c>
      <c r="BV42" s="66">
        <v>1</v>
      </c>
      <c r="BW42" s="66">
        <v>1</v>
      </c>
      <c r="BX42" s="66">
        <v>1</v>
      </c>
      <c r="BY42" s="66">
        <v>1</v>
      </c>
      <c r="BZ42" s="66">
        <v>1</v>
      </c>
      <c r="CA42" s="66">
        <v>1</v>
      </c>
      <c r="CC42" s="66">
        <v>1</v>
      </c>
      <c r="CD42" s="66">
        <v>1</v>
      </c>
      <c r="CE42" s="66">
        <v>1</v>
      </c>
      <c r="CF42" s="66">
        <v>1</v>
      </c>
      <c r="CG42" s="66">
        <v>1</v>
      </c>
      <c r="CI42" s="66">
        <v>1</v>
      </c>
      <c r="CJ42" s="66">
        <v>1</v>
      </c>
      <c r="CK42" s="66">
        <v>1</v>
      </c>
      <c r="CL42" s="66">
        <v>1</v>
      </c>
      <c r="CM42" s="66">
        <v>1</v>
      </c>
      <c r="CN42" s="66">
        <v>1</v>
      </c>
      <c r="CO42" s="66">
        <v>1</v>
      </c>
      <c r="CP42" s="66">
        <v>1</v>
      </c>
      <c r="CQ42" s="66">
        <v>1</v>
      </c>
      <c r="CR42" s="66">
        <v>1</v>
      </c>
      <c r="CS42" s="66">
        <v>1</v>
      </c>
      <c r="CT42" s="66">
        <v>1</v>
      </c>
      <c r="CU42" s="66">
        <v>1</v>
      </c>
      <c r="CV42" s="66">
        <v>1</v>
      </c>
      <c r="CW42" s="66">
        <v>1</v>
      </c>
      <c r="CX42" s="66">
        <v>0</v>
      </c>
      <c r="CY42" s="66">
        <v>1</v>
      </c>
      <c r="CZ42" s="66">
        <v>0</v>
      </c>
      <c r="DA42" s="66">
        <v>0</v>
      </c>
      <c r="DB42" s="66">
        <v>0</v>
      </c>
      <c r="DC42" s="66">
        <v>0</v>
      </c>
      <c r="DD42" s="66">
        <v>0</v>
      </c>
      <c r="DE42" s="66">
        <v>1</v>
      </c>
      <c r="DF42" s="66">
        <v>1</v>
      </c>
      <c r="DG42" s="66">
        <v>1</v>
      </c>
      <c r="DH42" s="67"/>
      <c r="DJ42" s="67"/>
      <c r="DK42" s="67"/>
      <c r="DL42" s="67"/>
      <c r="DM42" s="67"/>
    </row>
    <row r="43" spans="1:117" s="66" customFormat="1">
      <c r="A43" s="66" t="s">
        <v>402</v>
      </c>
      <c r="B43" s="66" t="s">
        <v>388</v>
      </c>
      <c r="C43" s="66" t="s">
        <v>460</v>
      </c>
      <c r="D43" s="66">
        <v>38</v>
      </c>
      <c r="E43" s="66">
        <v>718</v>
      </c>
      <c r="F43" s="66">
        <v>129</v>
      </c>
      <c r="G43" s="66">
        <v>92</v>
      </c>
      <c r="H43" s="66">
        <v>1</v>
      </c>
      <c r="I43" s="66">
        <v>2</v>
      </c>
      <c r="K43" s="66">
        <v>1</v>
      </c>
      <c r="L43" s="66">
        <v>1</v>
      </c>
      <c r="M43" s="66">
        <v>1</v>
      </c>
      <c r="N43" s="66">
        <v>1</v>
      </c>
      <c r="O43" s="66">
        <v>1</v>
      </c>
      <c r="P43" s="66">
        <v>1</v>
      </c>
      <c r="Q43" s="66">
        <v>1</v>
      </c>
      <c r="R43" s="66">
        <v>1</v>
      </c>
      <c r="S43" s="66">
        <v>1</v>
      </c>
      <c r="T43" s="66">
        <v>1</v>
      </c>
      <c r="U43" s="66">
        <v>1</v>
      </c>
      <c r="W43" s="66">
        <v>1</v>
      </c>
      <c r="X43" s="66">
        <v>1</v>
      </c>
      <c r="Y43" s="66">
        <v>1</v>
      </c>
      <c r="Z43" s="66">
        <v>1</v>
      </c>
      <c r="AA43" s="66">
        <v>1</v>
      </c>
      <c r="AB43" s="66">
        <v>1</v>
      </c>
      <c r="AC43" s="66">
        <v>1</v>
      </c>
      <c r="AD43" s="66">
        <v>1</v>
      </c>
      <c r="AE43" s="66">
        <v>1</v>
      </c>
      <c r="AF43" s="66">
        <v>1</v>
      </c>
      <c r="AG43" s="66">
        <v>1</v>
      </c>
      <c r="AH43" s="66">
        <v>1</v>
      </c>
      <c r="AI43" s="66">
        <v>1</v>
      </c>
      <c r="AJ43" s="66">
        <v>1</v>
      </c>
      <c r="AK43" s="66">
        <v>1</v>
      </c>
      <c r="AL43" s="66">
        <v>1</v>
      </c>
      <c r="AM43" s="66">
        <v>1</v>
      </c>
      <c r="AN43" s="66">
        <v>1</v>
      </c>
      <c r="AO43" s="66">
        <v>1</v>
      </c>
      <c r="AP43" s="66">
        <v>1</v>
      </c>
      <c r="AQ43" s="66">
        <v>1</v>
      </c>
      <c r="AR43" s="66">
        <v>1</v>
      </c>
      <c r="AS43" s="66">
        <v>1</v>
      </c>
      <c r="AT43" s="66">
        <v>1</v>
      </c>
      <c r="AU43" s="66">
        <v>1</v>
      </c>
      <c r="AV43" s="66">
        <v>1</v>
      </c>
      <c r="AW43" s="66">
        <v>1</v>
      </c>
      <c r="AX43" s="66">
        <v>1</v>
      </c>
      <c r="AY43" s="66">
        <v>1</v>
      </c>
      <c r="BD43" s="66">
        <v>1</v>
      </c>
      <c r="BE43" s="66">
        <v>1</v>
      </c>
      <c r="BF43" s="66">
        <v>1</v>
      </c>
      <c r="BG43" s="66">
        <v>1</v>
      </c>
      <c r="BH43" s="66">
        <v>1</v>
      </c>
      <c r="BI43" s="66">
        <v>1</v>
      </c>
      <c r="BJ43" s="66">
        <v>1</v>
      </c>
      <c r="BK43" s="66">
        <v>1</v>
      </c>
      <c r="BL43" s="66">
        <v>1</v>
      </c>
      <c r="BM43" s="66">
        <v>1</v>
      </c>
      <c r="BN43" s="66">
        <v>1</v>
      </c>
      <c r="BO43" s="66">
        <v>1</v>
      </c>
      <c r="BP43" s="66">
        <v>1</v>
      </c>
      <c r="BQ43" s="66">
        <v>1</v>
      </c>
      <c r="BR43" s="66">
        <v>1</v>
      </c>
      <c r="BS43" s="66">
        <v>1</v>
      </c>
      <c r="BT43" s="66">
        <v>1</v>
      </c>
      <c r="BU43" s="66">
        <v>1</v>
      </c>
      <c r="BV43" s="66">
        <v>1</v>
      </c>
      <c r="BW43" s="66">
        <v>1</v>
      </c>
      <c r="BX43" s="66">
        <v>1</v>
      </c>
      <c r="BY43" s="66">
        <v>1</v>
      </c>
      <c r="BZ43" s="66">
        <v>1</v>
      </c>
      <c r="CA43" s="66">
        <v>1</v>
      </c>
      <c r="CC43" s="66">
        <v>1</v>
      </c>
      <c r="CD43" s="66">
        <v>1</v>
      </c>
      <c r="CE43" s="66">
        <v>1</v>
      </c>
      <c r="CF43" s="66">
        <v>1</v>
      </c>
      <c r="CG43" s="66">
        <v>1</v>
      </c>
      <c r="CI43" s="66">
        <v>1</v>
      </c>
      <c r="CJ43" s="66">
        <v>1</v>
      </c>
      <c r="CK43" s="66">
        <v>1</v>
      </c>
      <c r="CL43" s="66">
        <v>1</v>
      </c>
      <c r="CM43" s="66">
        <v>1</v>
      </c>
      <c r="CN43" s="66">
        <v>1</v>
      </c>
      <c r="CO43" s="66">
        <v>1</v>
      </c>
      <c r="CP43" s="66">
        <v>1</v>
      </c>
      <c r="CQ43" s="66">
        <v>1</v>
      </c>
      <c r="CR43" s="66">
        <v>1</v>
      </c>
      <c r="CS43" s="66">
        <v>1</v>
      </c>
      <c r="CT43" s="66">
        <v>1</v>
      </c>
      <c r="CU43" s="66">
        <v>1</v>
      </c>
      <c r="CV43" s="66">
        <v>1</v>
      </c>
      <c r="CW43" s="66">
        <v>1</v>
      </c>
      <c r="CX43" s="66">
        <v>1</v>
      </c>
      <c r="CY43" s="66">
        <v>0</v>
      </c>
      <c r="CZ43" s="66">
        <v>0</v>
      </c>
      <c r="DA43" s="66">
        <v>1</v>
      </c>
      <c r="DB43" s="66">
        <v>1</v>
      </c>
      <c r="DC43" s="66">
        <v>1</v>
      </c>
      <c r="DD43" s="66">
        <v>0</v>
      </c>
      <c r="DE43" s="66">
        <v>1</v>
      </c>
      <c r="DF43" s="66">
        <v>1</v>
      </c>
      <c r="DG43" s="66">
        <v>1</v>
      </c>
      <c r="DH43" s="67"/>
      <c r="DJ43" s="67"/>
      <c r="DK43" s="67"/>
      <c r="DL43" s="67"/>
      <c r="DM43" s="67"/>
    </row>
    <row r="44" spans="1:117" s="66" customFormat="1">
      <c r="A44" s="66" t="s">
        <v>402</v>
      </c>
      <c r="B44" s="66" t="s">
        <v>388</v>
      </c>
      <c r="C44" s="66" t="s">
        <v>461</v>
      </c>
      <c r="D44" s="66">
        <v>39</v>
      </c>
      <c r="E44" s="66">
        <v>1393</v>
      </c>
      <c r="F44" s="66">
        <v>410</v>
      </c>
      <c r="G44" s="66" t="s">
        <v>462</v>
      </c>
      <c r="H44" s="66">
        <v>1</v>
      </c>
      <c r="I44" s="66">
        <v>2</v>
      </c>
      <c r="K44" s="66">
        <v>1</v>
      </c>
      <c r="L44" s="66">
        <v>1</v>
      </c>
      <c r="M44" s="66">
        <v>1</v>
      </c>
      <c r="N44" s="66">
        <v>1</v>
      </c>
      <c r="O44" s="66">
        <v>1</v>
      </c>
      <c r="P44" s="66">
        <v>1</v>
      </c>
      <c r="Q44" s="66">
        <v>1</v>
      </c>
      <c r="R44" s="66">
        <v>1</v>
      </c>
      <c r="S44" s="66">
        <v>1</v>
      </c>
      <c r="T44" s="66">
        <v>1</v>
      </c>
      <c r="U44" s="66">
        <v>1</v>
      </c>
      <c r="W44" s="66">
        <v>1</v>
      </c>
      <c r="X44" s="66">
        <v>1</v>
      </c>
      <c r="Y44" s="66">
        <v>1</v>
      </c>
      <c r="Z44" s="66">
        <v>1</v>
      </c>
      <c r="AA44" s="66">
        <v>1</v>
      </c>
      <c r="AB44" s="66">
        <v>1</v>
      </c>
      <c r="AC44" s="66">
        <v>1</v>
      </c>
      <c r="AD44" s="66">
        <v>1</v>
      </c>
      <c r="AE44" s="66">
        <v>1</v>
      </c>
      <c r="AF44" s="66">
        <v>1</v>
      </c>
      <c r="AG44" s="66">
        <v>1</v>
      </c>
      <c r="AH44" s="66">
        <v>1</v>
      </c>
      <c r="AI44" s="66">
        <v>1</v>
      </c>
      <c r="AJ44" s="66">
        <v>1</v>
      </c>
      <c r="AK44" s="66">
        <v>1</v>
      </c>
      <c r="AL44" s="66">
        <v>1</v>
      </c>
      <c r="AM44" s="66">
        <v>1</v>
      </c>
      <c r="AN44" s="66">
        <v>1</v>
      </c>
      <c r="AO44" s="66">
        <v>1</v>
      </c>
      <c r="AP44" s="66">
        <v>1</v>
      </c>
      <c r="AQ44" s="66">
        <v>1</v>
      </c>
      <c r="AR44" s="66">
        <v>1</v>
      </c>
      <c r="AS44" s="66">
        <v>1</v>
      </c>
      <c r="AT44" s="66">
        <v>1</v>
      </c>
      <c r="AU44" s="66">
        <v>1</v>
      </c>
      <c r="AV44" s="66">
        <v>1</v>
      </c>
      <c r="AW44" s="66">
        <v>1</v>
      </c>
      <c r="AX44" s="66">
        <v>1</v>
      </c>
      <c r="AY44" s="66">
        <v>1</v>
      </c>
      <c r="BD44" s="66">
        <v>1</v>
      </c>
      <c r="BE44" s="66">
        <v>1</v>
      </c>
      <c r="BF44" s="66">
        <v>1</v>
      </c>
      <c r="BG44" s="66">
        <v>1</v>
      </c>
      <c r="BH44" s="66">
        <v>1</v>
      </c>
      <c r="BI44" s="66">
        <v>1</v>
      </c>
      <c r="BJ44" s="66">
        <v>1</v>
      </c>
      <c r="BK44" s="66">
        <v>1</v>
      </c>
      <c r="BL44" s="66">
        <v>1</v>
      </c>
      <c r="BM44" s="66">
        <v>1</v>
      </c>
      <c r="BN44" s="66">
        <v>1</v>
      </c>
      <c r="BO44" s="66">
        <v>1</v>
      </c>
      <c r="BP44" s="66">
        <v>1</v>
      </c>
      <c r="BQ44" s="66">
        <v>1</v>
      </c>
      <c r="BR44" s="66">
        <v>1</v>
      </c>
      <c r="BS44" s="66">
        <v>1</v>
      </c>
      <c r="BT44" s="66">
        <v>1</v>
      </c>
      <c r="BU44" s="66">
        <v>1</v>
      </c>
      <c r="BV44" s="66">
        <v>1</v>
      </c>
      <c r="BW44" s="66">
        <v>1</v>
      </c>
      <c r="BX44" s="66">
        <v>1</v>
      </c>
      <c r="BY44" s="66">
        <v>1</v>
      </c>
      <c r="BZ44" s="66">
        <v>1</v>
      </c>
      <c r="CA44" s="66">
        <v>1</v>
      </c>
      <c r="CC44" s="66">
        <v>1</v>
      </c>
      <c r="CD44" s="66">
        <v>1</v>
      </c>
      <c r="CE44" s="66">
        <v>1</v>
      </c>
      <c r="CF44" s="66">
        <v>1</v>
      </c>
      <c r="CG44" s="66">
        <v>1</v>
      </c>
      <c r="CI44" s="66">
        <v>1</v>
      </c>
      <c r="CJ44" s="66">
        <v>1</v>
      </c>
      <c r="CK44" s="66">
        <v>1</v>
      </c>
      <c r="CL44" s="66">
        <v>1</v>
      </c>
      <c r="CM44" s="66">
        <v>1</v>
      </c>
      <c r="CN44" s="66">
        <v>1</v>
      </c>
      <c r="CO44" s="66">
        <v>1</v>
      </c>
      <c r="CP44" s="66">
        <v>1</v>
      </c>
      <c r="CQ44" s="66">
        <v>1</v>
      </c>
      <c r="CR44" s="66">
        <v>1</v>
      </c>
      <c r="CS44" s="66">
        <v>1</v>
      </c>
      <c r="CT44" s="66">
        <v>1</v>
      </c>
      <c r="CU44" s="66">
        <v>1</v>
      </c>
      <c r="CV44" s="66">
        <v>1</v>
      </c>
      <c r="CW44" s="66">
        <v>1</v>
      </c>
      <c r="CX44" s="66">
        <v>1</v>
      </c>
      <c r="CY44" s="66">
        <v>1</v>
      </c>
      <c r="CZ44" s="66">
        <v>0</v>
      </c>
      <c r="DA44" s="66">
        <v>1</v>
      </c>
      <c r="DB44" s="66">
        <v>0</v>
      </c>
      <c r="DC44" s="66">
        <v>0</v>
      </c>
      <c r="DD44" s="66">
        <v>0</v>
      </c>
      <c r="DE44" s="66">
        <v>1</v>
      </c>
      <c r="DF44" s="66">
        <v>1</v>
      </c>
      <c r="DG44" s="66">
        <v>1</v>
      </c>
      <c r="DH44" s="67" t="s">
        <v>463</v>
      </c>
      <c r="DJ44" s="67"/>
      <c r="DK44" s="67"/>
      <c r="DL44" s="67"/>
      <c r="DM44" s="67"/>
    </row>
    <row r="45" spans="1:117" s="66" customFormat="1">
      <c r="A45" s="66" t="s">
        <v>402</v>
      </c>
      <c r="B45" s="66" t="s">
        <v>388</v>
      </c>
      <c r="C45" s="66" t="s">
        <v>464</v>
      </c>
      <c r="D45" s="66">
        <v>40</v>
      </c>
      <c r="E45" s="66">
        <v>1118</v>
      </c>
      <c r="F45" s="66">
        <v>291</v>
      </c>
      <c r="G45" s="66" t="s">
        <v>465</v>
      </c>
      <c r="H45" s="66">
        <v>1</v>
      </c>
      <c r="I45" s="66">
        <v>2</v>
      </c>
      <c r="K45" s="66">
        <v>1</v>
      </c>
      <c r="L45" s="66">
        <v>1</v>
      </c>
      <c r="M45" s="66">
        <v>1</v>
      </c>
      <c r="N45" s="66">
        <v>1</v>
      </c>
      <c r="O45" s="66">
        <v>1</v>
      </c>
      <c r="P45" s="66">
        <v>1</v>
      </c>
      <c r="Q45" s="66">
        <v>1</v>
      </c>
      <c r="R45" s="66">
        <v>1</v>
      </c>
      <c r="S45" s="66">
        <v>1</v>
      </c>
      <c r="T45" s="66">
        <v>1</v>
      </c>
      <c r="U45" s="66">
        <v>1</v>
      </c>
      <c r="W45" s="66">
        <v>1</v>
      </c>
      <c r="X45" s="66">
        <v>1</v>
      </c>
      <c r="Y45" s="66">
        <v>1</v>
      </c>
      <c r="Z45" s="66">
        <v>1</v>
      </c>
      <c r="AA45" s="66">
        <v>1</v>
      </c>
      <c r="AB45" s="66">
        <v>1</v>
      </c>
      <c r="AC45" s="66">
        <v>1</v>
      </c>
      <c r="AD45" s="66">
        <v>1</v>
      </c>
      <c r="AE45" s="66">
        <v>1</v>
      </c>
      <c r="AF45" s="66">
        <v>1</v>
      </c>
      <c r="AG45" s="66">
        <v>1</v>
      </c>
      <c r="AH45" s="66">
        <v>1</v>
      </c>
      <c r="AI45" s="66">
        <v>1</v>
      </c>
      <c r="AJ45" s="66">
        <v>1</v>
      </c>
      <c r="AK45" s="66">
        <v>1</v>
      </c>
      <c r="AL45" s="66">
        <v>1</v>
      </c>
      <c r="AM45" s="66">
        <v>1</v>
      </c>
      <c r="AN45" s="66">
        <v>1</v>
      </c>
      <c r="AO45" s="66">
        <v>1</v>
      </c>
      <c r="AP45" s="66">
        <v>1</v>
      </c>
      <c r="AQ45" s="66">
        <v>1</v>
      </c>
      <c r="AR45" s="66">
        <v>1</v>
      </c>
      <c r="AS45" s="66">
        <v>1</v>
      </c>
      <c r="AT45" s="66">
        <v>1</v>
      </c>
      <c r="AU45" s="66">
        <v>1</v>
      </c>
      <c r="AV45" s="66">
        <v>1</v>
      </c>
      <c r="AW45" s="66">
        <v>1</v>
      </c>
      <c r="AX45" s="66">
        <v>1</v>
      </c>
      <c r="AY45" s="66">
        <v>1</v>
      </c>
      <c r="BD45" s="66">
        <v>1</v>
      </c>
      <c r="BE45" s="66">
        <v>1</v>
      </c>
      <c r="BF45" s="66">
        <v>1</v>
      </c>
      <c r="BG45" s="66">
        <v>1</v>
      </c>
      <c r="BH45" s="66">
        <v>1</v>
      </c>
      <c r="BI45" s="66">
        <v>1</v>
      </c>
      <c r="BJ45" s="66">
        <v>1</v>
      </c>
      <c r="BK45" s="66">
        <v>1</v>
      </c>
      <c r="BL45" s="66">
        <v>1</v>
      </c>
      <c r="BM45" s="66">
        <v>1</v>
      </c>
      <c r="BN45" s="66">
        <v>1</v>
      </c>
      <c r="BO45" s="66">
        <v>1</v>
      </c>
      <c r="BP45" s="66">
        <v>1</v>
      </c>
      <c r="BQ45" s="66">
        <v>1</v>
      </c>
      <c r="BR45" s="66">
        <v>1</v>
      </c>
      <c r="BS45" s="66">
        <v>1</v>
      </c>
      <c r="BT45" s="66">
        <v>1</v>
      </c>
      <c r="BU45" s="66">
        <v>1</v>
      </c>
      <c r="BV45" s="66">
        <v>1</v>
      </c>
      <c r="BW45" s="66">
        <v>1</v>
      </c>
      <c r="BX45" s="66">
        <v>1</v>
      </c>
      <c r="BY45" s="66">
        <v>1</v>
      </c>
      <c r="BZ45" s="66">
        <v>1</v>
      </c>
      <c r="CA45" s="66">
        <v>1</v>
      </c>
      <c r="CC45" s="66">
        <v>1</v>
      </c>
      <c r="CD45" s="66">
        <v>1</v>
      </c>
      <c r="CE45" s="66">
        <v>1</v>
      </c>
      <c r="CF45" s="66">
        <v>1</v>
      </c>
      <c r="CG45" s="66">
        <v>1</v>
      </c>
      <c r="CI45" s="66">
        <v>1</v>
      </c>
      <c r="CJ45" s="66">
        <v>1</v>
      </c>
      <c r="CK45" s="66">
        <v>1</v>
      </c>
      <c r="CL45" s="66">
        <v>1</v>
      </c>
      <c r="CM45" s="66">
        <v>1</v>
      </c>
      <c r="CN45" s="66">
        <v>1</v>
      </c>
      <c r="CO45" s="66">
        <v>1</v>
      </c>
      <c r="CP45" s="66">
        <v>1</v>
      </c>
      <c r="CQ45" s="66">
        <v>1</v>
      </c>
      <c r="CR45" s="66">
        <v>1</v>
      </c>
      <c r="CS45" s="66">
        <v>1</v>
      </c>
      <c r="CT45" s="66">
        <v>1</v>
      </c>
      <c r="CU45" s="66">
        <v>1</v>
      </c>
      <c r="CV45" s="66">
        <v>1</v>
      </c>
      <c r="CW45" s="66">
        <v>1</v>
      </c>
      <c r="CX45" s="66">
        <v>0</v>
      </c>
      <c r="CY45" s="66">
        <v>1</v>
      </c>
      <c r="CZ45" s="66">
        <v>0</v>
      </c>
      <c r="DA45" s="66">
        <v>1</v>
      </c>
      <c r="DB45" s="66">
        <v>0</v>
      </c>
      <c r="DC45" s="66">
        <v>0</v>
      </c>
      <c r="DD45" s="66">
        <v>1</v>
      </c>
      <c r="DE45" s="66">
        <v>1</v>
      </c>
      <c r="DF45" s="66">
        <v>1</v>
      </c>
      <c r="DG45" s="66">
        <v>1</v>
      </c>
      <c r="DH45" s="67"/>
      <c r="DJ45" s="67"/>
      <c r="DK45" s="67"/>
      <c r="DL45" s="67"/>
      <c r="DM45" s="67"/>
    </row>
    <row r="46" spans="1:117" s="66" customFormat="1">
      <c r="A46" s="66" t="s">
        <v>402</v>
      </c>
      <c r="B46" s="66" t="s">
        <v>388</v>
      </c>
      <c r="C46" s="66" t="s">
        <v>466</v>
      </c>
      <c r="D46" s="66">
        <v>41</v>
      </c>
      <c r="E46" s="66">
        <v>510</v>
      </c>
      <c r="F46" s="66">
        <v>127</v>
      </c>
      <c r="G46" s="66">
        <v>7</v>
      </c>
      <c r="H46" s="66">
        <v>1</v>
      </c>
      <c r="I46" s="66">
        <v>2</v>
      </c>
      <c r="K46" s="66">
        <v>1</v>
      </c>
      <c r="L46" s="66">
        <v>1</v>
      </c>
      <c r="M46" s="66">
        <v>1</v>
      </c>
      <c r="N46" s="66">
        <v>1</v>
      </c>
      <c r="O46" s="66">
        <v>1</v>
      </c>
      <c r="P46" s="66">
        <v>1</v>
      </c>
      <c r="Q46" s="66">
        <v>1</v>
      </c>
      <c r="R46" s="66">
        <v>1</v>
      </c>
      <c r="S46" s="66">
        <v>1</v>
      </c>
      <c r="T46" s="66">
        <v>1</v>
      </c>
      <c r="U46" s="66">
        <v>1</v>
      </c>
      <c r="W46" s="66">
        <v>1</v>
      </c>
      <c r="X46" s="66">
        <v>1</v>
      </c>
      <c r="Y46" s="66">
        <v>1</v>
      </c>
      <c r="Z46" s="66">
        <v>1</v>
      </c>
      <c r="AA46" s="66">
        <v>1</v>
      </c>
      <c r="AB46" s="66">
        <v>1</v>
      </c>
      <c r="AC46" s="66">
        <v>1</v>
      </c>
      <c r="AD46" s="66">
        <v>1</v>
      </c>
      <c r="AE46" s="66">
        <v>1</v>
      </c>
      <c r="AF46" s="66">
        <v>1</v>
      </c>
      <c r="AG46" s="66">
        <v>1</v>
      </c>
      <c r="AH46" s="66">
        <v>1</v>
      </c>
      <c r="AI46" s="66">
        <v>1</v>
      </c>
      <c r="AJ46" s="66">
        <v>1</v>
      </c>
      <c r="AK46" s="66">
        <v>1</v>
      </c>
      <c r="AL46" s="66">
        <v>1</v>
      </c>
      <c r="AM46" s="66">
        <v>1</v>
      </c>
      <c r="AN46" s="66">
        <v>1</v>
      </c>
      <c r="AO46" s="66">
        <v>1</v>
      </c>
      <c r="AP46" s="66">
        <v>1</v>
      </c>
      <c r="AQ46" s="66">
        <v>1</v>
      </c>
      <c r="AR46" s="66">
        <v>1</v>
      </c>
      <c r="AS46" s="66">
        <v>1</v>
      </c>
      <c r="AT46" s="66">
        <v>1</v>
      </c>
      <c r="AU46" s="66">
        <v>1</v>
      </c>
      <c r="AV46" s="66">
        <v>1</v>
      </c>
      <c r="AW46" s="66">
        <v>1</v>
      </c>
      <c r="AX46" s="66">
        <v>1</v>
      </c>
      <c r="AY46" s="66">
        <v>1</v>
      </c>
      <c r="BD46" s="66">
        <v>1</v>
      </c>
      <c r="BE46" s="66">
        <v>1</v>
      </c>
      <c r="BF46" s="66">
        <v>1</v>
      </c>
      <c r="BG46" s="66">
        <v>1</v>
      </c>
      <c r="BH46" s="66">
        <v>1</v>
      </c>
      <c r="BI46" s="66">
        <v>1</v>
      </c>
      <c r="BJ46" s="66">
        <v>1</v>
      </c>
      <c r="BK46" s="66">
        <v>1</v>
      </c>
      <c r="BL46" s="66">
        <v>1</v>
      </c>
      <c r="BM46" s="66">
        <v>1</v>
      </c>
      <c r="BN46" s="66">
        <v>1</v>
      </c>
      <c r="BO46" s="66">
        <v>1</v>
      </c>
      <c r="BP46" s="66">
        <v>1</v>
      </c>
      <c r="BQ46" s="66">
        <v>1</v>
      </c>
      <c r="BR46" s="66">
        <v>1</v>
      </c>
      <c r="BS46" s="66">
        <v>1</v>
      </c>
      <c r="BT46" s="66">
        <v>1</v>
      </c>
      <c r="BU46" s="66">
        <v>1</v>
      </c>
      <c r="BV46" s="66">
        <v>1</v>
      </c>
      <c r="BW46" s="66">
        <v>1</v>
      </c>
      <c r="BX46" s="66">
        <v>1</v>
      </c>
      <c r="BY46" s="66">
        <v>1</v>
      </c>
      <c r="BZ46" s="66">
        <v>1</v>
      </c>
      <c r="CA46" s="66">
        <v>1</v>
      </c>
      <c r="CC46" s="66">
        <v>1</v>
      </c>
      <c r="CD46" s="66">
        <v>1</v>
      </c>
      <c r="CE46" s="66">
        <v>1</v>
      </c>
      <c r="CF46" s="66">
        <v>1</v>
      </c>
      <c r="CG46" s="66">
        <v>1</v>
      </c>
      <c r="CI46" s="66">
        <v>1</v>
      </c>
      <c r="CJ46" s="66">
        <v>1</v>
      </c>
      <c r="CK46" s="66">
        <v>1</v>
      </c>
      <c r="CL46" s="66">
        <v>1</v>
      </c>
      <c r="CM46" s="66">
        <v>1</v>
      </c>
      <c r="CN46" s="66">
        <v>1</v>
      </c>
      <c r="CO46" s="66">
        <v>1</v>
      </c>
      <c r="CP46" s="66">
        <v>1</v>
      </c>
      <c r="CQ46" s="66">
        <v>1</v>
      </c>
      <c r="CR46" s="66">
        <v>1</v>
      </c>
      <c r="CS46" s="66">
        <v>1</v>
      </c>
      <c r="CT46" s="66">
        <v>1</v>
      </c>
      <c r="CU46" s="66">
        <v>1</v>
      </c>
      <c r="CV46" s="66">
        <v>1</v>
      </c>
      <c r="CW46" s="66">
        <v>1</v>
      </c>
      <c r="CX46" s="66">
        <v>0</v>
      </c>
      <c r="CY46" s="66">
        <v>1</v>
      </c>
      <c r="CZ46" s="66">
        <v>0</v>
      </c>
      <c r="DA46" s="66">
        <v>1</v>
      </c>
      <c r="DB46" s="66">
        <v>1</v>
      </c>
      <c r="DC46" s="66">
        <v>1</v>
      </c>
      <c r="DD46" s="66">
        <v>0</v>
      </c>
      <c r="DE46" s="66">
        <v>1</v>
      </c>
      <c r="DF46" s="66">
        <v>1</v>
      </c>
      <c r="DG46" s="66">
        <v>1</v>
      </c>
      <c r="DH46" s="67" t="s">
        <v>467</v>
      </c>
      <c r="DJ46" s="67"/>
      <c r="DK46" s="67"/>
      <c r="DL46" s="67"/>
      <c r="DM46" s="67"/>
    </row>
    <row r="47" spans="1:117" s="66" customFormat="1">
      <c r="A47" s="66" t="s">
        <v>402</v>
      </c>
      <c r="B47" s="66" t="s">
        <v>388</v>
      </c>
      <c r="C47" s="66" t="s">
        <v>468</v>
      </c>
      <c r="D47" s="66">
        <v>42</v>
      </c>
      <c r="E47" s="66">
        <v>925</v>
      </c>
      <c r="F47" s="66">
        <v>180</v>
      </c>
      <c r="G47" s="66">
        <v>85</v>
      </c>
      <c r="H47" s="66">
        <v>1</v>
      </c>
      <c r="I47" s="66">
        <v>2</v>
      </c>
      <c r="K47" s="66">
        <v>1</v>
      </c>
      <c r="L47" s="66">
        <v>1</v>
      </c>
      <c r="M47" s="66">
        <v>1</v>
      </c>
      <c r="N47" s="66">
        <v>1</v>
      </c>
      <c r="O47" s="66">
        <v>1</v>
      </c>
      <c r="P47" s="66">
        <v>1</v>
      </c>
      <c r="Q47" s="66">
        <v>1</v>
      </c>
      <c r="R47" s="66">
        <v>1</v>
      </c>
      <c r="S47" s="66">
        <v>1</v>
      </c>
      <c r="T47" s="66">
        <v>1</v>
      </c>
      <c r="U47" s="66">
        <v>1</v>
      </c>
      <c r="W47" s="66">
        <v>1</v>
      </c>
      <c r="X47" s="66">
        <v>1</v>
      </c>
      <c r="Y47" s="66">
        <v>1</v>
      </c>
      <c r="Z47" s="66">
        <v>1</v>
      </c>
      <c r="AA47" s="66">
        <v>1</v>
      </c>
      <c r="AB47" s="66">
        <v>1</v>
      </c>
      <c r="AC47" s="66">
        <v>1</v>
      </c>
      <c r="AD47" s="66">
        <v>1</v>
      </c>
      <c r="AE47" s="66">
        <v>1</v>
      </c>
      <c r="AF47" s="66">
        <v>1</v>
      </c>
      <c r="AG47" s="66">
        <v>1</v>
      </c>
      <c r="AH47" s="66">
        <v>1</v>
      </c>
      <c r="AI47" s="66">
        <v>1</v>
      </c>
      <c r="AJ47" s="66">
        <v>1</v>
      </c>
      <c r="AK47" s="66">
        <v>1</v>
      </c>
      <c r="AL47" s="66">
        <v>1</v>
      </c>
      <c r="AM47" s="66">
        <v>1</v>
      </c>
      <c r="AN47" s="66">
        <v>1</v>
      </c>
      <c r="AO47" s="66">
        <v>1</v>
      </c>
      <c r="AP47" s="66">
        <v>1</v>
      </c>
      <c r="AQ47" s="66">
        <v>1</v>
      </c>
      <c r="AR47" s="66">
        <v>1</v>
      </c>
      <c r="AS47" s="66">
        <v>1</v>
      </c>
      <c r="AT47" s="66">
        <v>1</v>
      </c>
      <c r="AU47" s="66">
        <v>1</v>
      </c>
      <c r="AV47" s="66">
        <v>1</v>
      </c>
      <c r="AW47" s="66">
        <v>1</v>
      </c>
      <c r="AX47" s="66">
        <v>1</v>
      </c>
      <c r="AY47" s="66">
        <v>1</v>
      </c>
      <c r="BD47" s="66">
        <v>1</v>
      </c>
      <c r="BE47" s="66">
        <v>1</v>
      </c>
      <c r="BF47" s="66">
        <v>1</v>
      </c>
      <c r="BG47" s="66">
        <v>1</v>
      </c>
      <c r="BH47" s="66">
        <v>1</v>
      </c>
      <c r="BI47" s="66">
        <v>1</v>
      </c>
      <c r="BJ47" s="66">
        <v>1</v>
      </c>
      <c r="BK47" s="66">
        <v>1</v>
      </c>
      <c r="BL47" s="66">
        <v>1</v>
      </c>
      <c r="BM47" s="66">
        <v>1</v>
      </c>
      <c r="BN47" s="66">
        <v>1</v>
      </c>
      <c r="BO47" s="66">
        <v>1</v>
      </c>
      <c r="BP47" s="66">
        <v>1</v>
      </c>
      <c r="BQ47" s="66">
        <v>1</v>
      </c>
      <c r="BR47" s="66">
        <v>1</v>
      </c>
      <c r="BS47" s="66">
        <v>1</v>
      </c>
      <c r="BT47" s="66">
        <v>1</v>
      </c>
      <c r="BU47" s="66">
        <v>1</v>
      </c>
      <c r="BV47" s="66">
        <v>1</v>
      </c>
      <c r="BW47" s="66">
        <v>1</v>
      </c>
      <c r="BX47" s="66">
        <v>1</v>
      </c>
      <c r="BY47" s="66">
        <v>1</v>
      </c>
      <c r="BZ47" s="66">
        <v>1</v>
      </c>
      <c r="CA47" s="66">
        <v>1</v>
      </c>
      <c r="CC47" s="66">
        <v>1</v>
      </c>
      <c r="CD47" s="66">
        <v>1</v>
      </c>
      <c r="CE47" s="66">
        <v>1</v>
      </c>
      <c r="CF47" s="66">
        <v>1</v>
      </c>
      <c r="CG47" s="66">
        <v>1</v>
      </c>
      <c r="CI47" s="66">
        <v>1</v>
      </c>
      <c r="CJ47" s="66">
        <v>1</v>
      </c>
      <c r="CK47" s="66">
        <v>1</v>
      </c>
      <c r="CL47" s="66">
        <v>1</v>
      </c>
      <c r="CM47" s="66">
        <v>1</v>
      </c>
      <c r="CN47" s="66">
        <v>1</v>
      </c>
      <c r="CO47" s="66">
        <v>1</v>
      </c>
      <c r="CP47" s="66">
        <v>1</v>
      </c>
      <c r="CQ47" s="66">
        <v>1</v>
      </c>
      <c r="CR47" s="66">
        <v>1</v>
      </c>
      <c r="CS47" s="66">
        <v>1</v>
      </c>
      <c r="CT47" s="66">
        <v>1</v>
      </c>
      <c r="CU47" s="66">
        <v>1</v>
      </c>
      <c r="CV47" s="66">
        <v>1</v>
      </c>
      <c r="CW47" s="66">
        <v>1</v>
      </c>
      <c r="CX47" s="66">
        <v>1</v>
      </c>
      <c r="CY47" s="66">
        <v>1</v>
      </c>
      <c r="CZ47" s="66">
        <v>1</v>
      </c>
      <c r="DA47" s="66">
        <v>1</v>
      </c>
      <c r="DB47" s="66">
        <v>1</v>
      </c>
      <c r="DC47" s="66">
        <v>1</v>
      </c>
      <c r="DD47" s="66">
        <v>0</v>
      </c>
      <c r="DE47" s="66">
        <v>1</v>
      </c>
      <c r="DF47" s="66">
        <v>1</v>
      </c>
      <c r="DG47" s="66">
        <v>1</v>
      </c>
      <c r="DH47" s="67"/>
      <c r="DJ47" s="67"/>
      <c r="DK47" s="67"/>
      <c r="DL47" s="67"/>
      <c r="DM47" s="67"/>
    </row>
    <row r="48" spans="1:117" s="66" customFormat="1">
      <c r="A48" s="66" t="s">
        <v>402</v>
      </c>
      <c r="B48" s="66" t="s">
        <v>388</v>
      </c>
      <c r="C48" s="66" t="s">
        <v>469</v>
      </c>
      <c r="D48" s="66">
        <v>43</v>
      </c>
      <c r="E48" s="66">
        <v>654</v>
      </c>
      <c r="F48" s="66">
        <v>132</v>
      </c>
      <c r="G48" s="66">
        <v>46</v>
      </c>
      <c r="H48" s="66">
        <v>1</v>
      </c>
      <c r="I48" s="66">
        <v>1</v>
      </c>
      <c r="K48" s="66">
        <v>1</v>
      </c>
      <c r="L48" s="66">
        <v>1</v>
      </c>
      <c r="M48" s="66">
        <v>1</v>
      </c>
      <c r="N48" s="66">
        <v>1</v>
      </c>
      <c r="O48" s="66">
        <v>1</v>
      </c>
      <c r="P48" s="66">
        <v>1</v>
      </c>
      <c r="Q48" s="66">
        <v>1</v>
      </c>
      <c r="R48" s="66">
        <v>1</v>
      </c>
      <c r="S48" s="66">
        <v>1</v>
      </c>
      <c r="T48" s="66">
        <v>1</v>
      </c>
      <c r="U48" s="66">
        <v>1</v>
      </c>
      <c r="W48" s="66">
        <v>1</v>
      </c>
      <c r="X48" s="66">
        <v>1</v>
      </c>
      <c r="Y48" s="66">
        <v>1</v>
      </c>
      <c r="Z48" s="66">
        <v>1</v>
      </c>
      <c r="AA48" s="66">
        <v>1</v>
      </c>
      <c r="AB48" s="66">
        <v>1</v>
      </c>
      <c r="AC48" s="66">
        <v>1</v>
      </c>
      <c r="AD48" s="66">
        <v>1</v>
      </c>
      <c r="AE48" s="66">
        <v>1</v>
      </c>
      <c r="AF48" s="66">
        <v>1</v>
      </c>
      <c r="AG48" s="66">
        <v>1</v>
      </c>
      <c r="AH48" s="66">
        <v>1</v>
      </c>
      <c r="AI48" s="66">
        <v>1</v>
      </c>
      <c r="AJ48" s="66">
        <v>1</v>
      </c>
      <c r="AK48" s="66">
        <v>1</v>
      </c>
      <c r="AL48" s="66">
        <v>1</v>
      </c>
      <c r="AM48" s="66">
        <v>1</v>
      </c>
      <c r="AN48" s="66">
        <v>1</v>
      </c>
      <c r="AO48" s="66">
        <v>1</v>
      </c>
      <c r="AP48" s="66">
        <v>1</v>
      </c>
      <c r="AQ48" s="66">
        <v>1</v>
      </c>
      <c r="AR48" s="66">
        <v>1</v>
      </c>
      <c r="AS48" s="66">
        <v>1</v>
      </c>
      <c r="AT48" s="66">
        <v>1</v>
      </c>
      <c r="AU48" s="66">
        <v>1</v>
      </c>
      <c r="AV48" s="66">
        <v>1</v>
      </c>
      <c r="AW48" s="66">
        <v>1</v>
      </c>
      <c r="AX48" s="66">
        <v>1</v>
      </c>
      <c r="AY48" s="66">
        <v>1</v>
      </c>
      <c r="BD48" s="66">
        <v>1</v>
      </c>
      <c r="BE48" s="66">
        <v>1</v>
      </c>
      <c r="BF48" s="66">
        <v>1</v>
      </c>
      <c r="BG48" s="66">
        <v>1</v>
      </c>
      <c r="BH48" s="66">
        <v>1</v>
      </c>
      <c r="BI48" s="66">
        <v>1</v>
      </c>
      <c r="BJ48" s="66">
        <v>1</v>
      </c>
      <c r="BK48" s="66">
        <v>1</v>
      </c>
      <c r="BL48" s="66">
        <v>1</v>
      </c>
      <c r="BM48" s="66">
        <v>1</v>
      </c>
      <c r="BN48" s="66">
        <v>1</v>
      </c>
      <c r="BO48" s="66">
        <v>1</v>
      </c>
      <c r="BP48" s="66">
        <v>1</v>
      </c>
      <c r="BQ48" s="66">
        <v>1</v>
      </c>
      <c r="BR48" s="66">
        <v>1</v>
      </c>
      <c r="BS48" s="66">
        <v>1</v>
      </c>
      <c r="BT48" s="66">
        <v>1</v>
      </c>
      <c r="BU48" s="66">
        <v>1</v>
      </c>
      <c r="BV48" s="66">
        <v>1</v>
      </c>
      <c r="BW48" s="66">
        <v>1</v>
      </c>
      <c r="BX48" s="66">
        <v>1</v>
      </c>
      <c r="BY48" s="66">
        <v>1</v>
      </c>
      <c r="BZ48" s="66">
        <v>1</v>
      </c>
      <c r="CA48" s="66">
        <v>1</v>
      </c>
      <c r="CC48" s="66">
        <v>1</v>
      </c>
      <c r="CD48" s="66">
        <v>1</v>
      </c>
      <c r="CE48" s="66">
        <v>1</v>
      </c>
      <c r="CF48" s="66">
        <v>1</v>
      </c>
      <c r="CG48" s="66">
        <v>1</v>
      </c>
      <c r="CI48" s="66">
        <v>1</v>
      </c>
      <c r="CJ48" s="66">
        <v>1</v>
      </c>
      <c r="CK48" s="66">
        <v>1</v>
      </c>
      <c r="CL48" s="66">
        <v>1</v>
      </c>
      <c r="CM48" s="66">
        <v>1</v>
      </c>
      <c r="CN48" s="66">
        <v>1</v>
      </c>
      <c r="CO48" s="66">
        <v>1</v>
      </c>
      <c r="CP48" s="66">
        <v>1</v>
      </c>
      <c r="CQ48" s="66">
        <v>1</v>
      </c>
      <c r="CR48" s="66">
        <v>1</v>
      </c>
      <c r="CS48" s="66">
        <v>1</v>
      </c>
      <c r="CT48" s="66">
        <v>1</v>
      </c>
      <c r="CU48" s="66">
        <v>1</v>
      </c>
      <c r="CV48" s="66">
        <v>1</v>
      </c>
      <c r="CW48" s="66">
        <v>0</v>
      </c>
      <c r="CX48" s="66">
        <v>0</v>
      </c>
      <c r="CY48" s="66">
        <v>0</v>
      </c>
      <c r="CZ48" s="66">
        <v>0</v>
      </c>
      <c r="DA48" s="66">
        <v>0</v>
      </c>
      <c r="DB48" s="66">
        <v>0</v>
      </c>
      <c r="DC48" s="66">
        <v>0</v>
      </c>
      <c r="DD48" s="66">
        <v>0</v>
      </c>
      <c r="DE48" s="66">
        <v>1</v>
      </c>
      <c r="DF48" s="66">
        <v>1</v>
      </c>
      <c r="DG48" s="66">
        <v>1</v>
      </c>
      <c r="DH48" s="67"/>
      <c r="DJ48" s="67"/>
      <c r="DK48" s="67"/>
      <c r="DL48" s="67"/>
      <c r="DM48" s="67"/>
    </row>
    <row r="49" spans="1:117" s="66" customFormat="1">
      <c r="A49" s="66" t="s">
        <v>402</v>
      </c>
      <c r="B49" s="66" t="s">
        <v>388</v>
      </c>
      <c r="C49" s="66" t="s">
        <v>470</v>
      </c>
      <c r="D49" s="66">
        <v>44</v>
      </c>
      <c r="E49" s="66">
        <v>1052</v>
      </c>
      <c r="F49" s="66">
        <v>250</v>
      </c>
      <c r="G49" s="66" t="s">
        <v>471</v>
      </c>
      <c r="H49" s="66">
        <v>1</v>
      </c>
      <c r="I49" s="66">
        <v>2</v>
      </c>
      <c r="K49" s="66">
        <v>1</v>
      </c>
      <c r="L49" s="66">
        <v>1</v>
      </c>
      <c r="M49" s="66">
        <v>1</v>
      </c>
      <c r="N49" s="66">
        <v>1</v>
      </c>
      <c r="O49" s="66">
        <v>1</v>
      </c>
      <c r="P49" s="66">
        <v>1</v>
      </c>
      <c r="Q49" s="66">
        <v>1</v>
      </c>
      <c r="R49" s="66">
        <v>1</v>
      </c>
      <c r="S49" s="66">
        <v>1</v>
      </c>
      <c r="T49" s="66">
        <v>1</v>
      </c>
      <c r="U49" s="66">
        <v>1</v>
      </c>
      <c r="W49" s="66">
        <v>1</v>
      </c>
      <c r="X49" s="66">
        <v>1</v>
      </c>
      <c r="Y49" s="66">
        <v>1</v>
      </c>
      <c r="Z49" s="66">
        <v>1</v>
      </c>
      <c r="AA49" s="66">
        <v>1</v>
      </c>
      <c r="AB49" s="66">
        <v>1</v>
      </c>
      <c r="AC49" s="66">
        <v>1</v>
      </c>
      <c r="AD49" s="66">
        <v>1</v>
      </c>
      <c r="AE49" s="66">
        <v>1</v>
      </c>
      <c r="AF49" s="66">
        <v>1</v>
      </c>
      <c r="AG49" s="66">
        <v>1</v>
      </c>
      <c r="AH49" s="66">
        <v>1</v>
      </c>
      <c r="AI49" s="66">
        <v>1</v>
      </c>
      <c r="AJ49" s="66">
        <v>1</v>
      </c>
      <c r="AK49" s="66">
        <v>1</v>
      </c>
      <c r="AL49" s="66">
        <v>1</v>
      </c>
      <c r="AM49" s="66">
        <v>1</v>
      </c>
      <c r="AN49" s="66">
        <v>1</v>
      </c>
      <c r="AO49" s="66">
        <v>1</v>
      </c>
      <c r="AP49" s="66">
        <v>1</v>
      </c>
      <c r="AQ49" s="66">
        <v>1</v>
      </c>
      <c r="AR49" s="66">
        <v>1</v>
      </c>
      <c r="AS49" s="66">
        <v>1</v>
      </c>
      <c r="AT49" s="66">
        <v>1</v>
      </c>
      <c r="AU49" s="66">
        <v>1</v>
      </c>
      <c r="AV49" s="66">
        <v>1</v>
      </c>
      <c r="AW49" s="66">
        <v>1</v>
      </c>
      <c r="AX49" s="66">
        <v>1</v>
      </c>
      <c r="AY49" s="66">
        <v>1</v>
      </c>
      <c r="BD49" s="66">
        <v>1</v>
      </c>
      <c r="BE49" s="66">
        <v>1</v>
      </c>
      <c r="BF49" s="66">
        <v>1</v>
      </c>
      <c r="BG49" s="66">
        <v>1</v>
      </c>
      <c r="BH49" s="66">
        <v>1</v>
      </c>
      <c r="BI49" s="66">
        <v>1</v>
      </c>
      <c r="BJ49" s="66">
        <v>1</v>
      </c>
      <c r="BK49" s="66">
        <v>1</v>
      </c>
      <c r="BL49" s="66">
        <v>1</v>
      </c>
      <c r="BM49" s="66">
        <v>1</v>
      </c>
      <c r="BN49" s="66">
        <v>1</v>
      </c>
      <c r="BO49" s="66">
        <v>1</v>
      </c>
      <c r="BP49" s="66">
        <v>1</v>
      </c>
      <c r="BQ49" s="66">
        <v>1</v>
      </c>
      <c r="BR49" s="66">
        <v>1</v>
      </c>
      <c r="BS49" s="66">
        <v>1</v>
      </c>
      <c r="BT49" s="66">
        <v>1</v>
      </c>
      <c r="BU49" s="66">
        <v>1</v>
      </c>
      <c r="BV49" s="66">
        <v>1</v>
      </c>
      <c r="BW49" s="66">
        <v>1</v>
      </c>
      <c r="BX49" s="66">
        <v>1</v>
      </c>
      <c r="BY49" s="66">
        <v>1</v>
      </c>
      <c r="BZ49" s="66">
        <v>1</v>
      </c>
      <c r="CA49" s="66">
        <v>1</v>
      </c>
      <c r="CC49" s="66">
        <v>1</v>
      </c>
      <c r="CD49" s="66">
        <v>1</v>
      </c>
      <c r="CE49" s="66">
        <v>1</v>
      </c>
      <c r="CF49" s="66">
        <v>1</v>
      </c>
      <c r="CG49" s="66">
        <v>1</v>
      </c>
      <c r="CI49" s="66">
        <v>1</v>
      </c>
      <c r="CJ49" s="66">
        <v>1</v>
      </c>
      <c r="CK49" s="66">
        <v>1</v>
      </c>
      <c r="CL49" s="66">
        <v>1</v>
      </c>
      <c r="CM49" s="66">
        <v>1</v>
      </c>
      <c r="CN49" s="66">
        <v>1</v>
      </c>
      <c r="CO49" s="66">
        <v>1</v>
      </c>
      <c r="CP49" s="66">
        <v>1</v>
      </c>
      <c r="CQ49" s="66">
        <v>1</v>
      </c>
      <c r="CR49" s="66">
        <v>1</v>
      </c>
      <c r="CS49" s="66">
        <v>1</v>
      </c>
      <c r="CT49" s="66">
        <v>1</v>
      </c>
      <c r="CU49" s="66">
        <v>1</v>
      </c>
      <c r="CV49" s="66">
        <v>1</v>
      </c>
      <c r="CW49" s="66">
        <v>1</v>
      </c>
      <c r="CX49" s="66">
        <v>1</v>
      </c>
      <c r="CY49" s="66">
        <v>1</v>
      </c>
      <c r="CZ49" s="66">
        <v>0</v>
      </c>
      <c r="DA49" s="66">
        <v>1</v>
      </c>
      <c r="DB49" s="66">
        <v>0</v>
      </c>
      <c r="DC49" s="66">
        <v>0</v>
      </c>
      <c r="DD49" s="66">
        <v>0</v>
      </c>
      <c r="DE49" s="66">
        <v>1</v>
      </c>
      <c r="DF49" s="66">
        <v>1</v>
      </c>
      <c r="DG49" s="66">
        <v>1</v>
      </c>
      <c r="DH49" s="67"/>
      <c r="DJ49" s="67"/>
      <c r="DK49" s="67"/>
      <c r="DL49" s="67"/>
      <c r="DM49" s="67"/>
    </row>
    <row r="50" spans="1:117" s="66" customFormat="1">
      <c r="A50" s="66" t="s">
        <v>402</v>
      </c>
      <c r="B50" s="66" t="s">
        <v>388</v>
      </c>
      <c r="C50" s="66" t="s">
        <v>472</v>
      </c>
      <c r="D50" s="66">
        <v>45</v>
      </c>
      <c r="E50" s="66">
        <v>1064</v>
      </c>
      <c r="F50" s="66">
        <v>340</v>
      </c>
      <c r="G50" s="66">
        <v>13</v>
      </c>
      <c r="H50" s="66">
        <v>1</v>
      </c>
      <c r="I50" s="66">
        <v>2</v>
      </c>
      <c r="K50" s="66">
        <v>1</v>
      </c>
      <c r="L50" s="66">
        <v>1</v>
      </c>
      <c r="M50" s="66">
        <v>1</v>
      </c>
      <c r="N50" s="66">
        <v>1</v>
      </c>
      <c r="O50" s="66">
        <v>1</v>
      </c>
      <c r="P50" s="66">
        <v>1</v>
      </c>
      <c r="Q50" s="66">
        <v>1</v>
      </c>
      <c r="R50" s="66">
        <v>1</v>
      </c>
      <c r="S50" s="66">
        <v>1</v>
      </c>
      <c r="T50" s="66">
        <v>1</v>
      </c>
      <c r="U50" s="66">
        <v>1</v>
      </c>
      <c r="W50" s="66">
        <v>1</v>
      </c>
      <c r="X50" s="66">
        <v>1</v>
      </c>
      <c r="Y50" s="66">
        <v>1</v>
      </c>
      <c r="Z50" s="66">
        <v>1</v>
      </c>
      <c r="AA50" s="66">
        <v>1</v>
      </c>
      <c r="AB50" s="66">
        <v>1</v>
      </c>
      <c r="AC50" s="66">
        <v>1</v>
      </c>
      <c r="AD50" s="66">
        <v>1</v>
      </c>
      <c r="AE50" s="66">
        <v>1</v>
      </c>
      <c r="AF50" s="66">
        <v>1</v>
      </c>
      <c r="AG50" s="66">
        <v>1</v>
      </c>
      <c r="AH50" s="66">
        <v>1</v>
      </c>
      <c r="AI50" s="66">
        <v>1</v>
      </c>
      <c r="AJ50" s="66">
        <v>1</v>
      </c>
      <c r="AK50" s="66">
        <v>1</v>
      </c>
      <c r="AL50" s="66">
        <v>1</v>
      </c>
      <c r="AM50" s="66">
        <v>1</v>
      </c>
      <c r="AN50" s="66">
        <v>1</v>
      </c>
      <c r="AO50" s="66">
        <v>1</v>
      </c>
      <c r="AP50" s="66">
        <v>1</v>
      </c>
      <c r="AQ50" s="66">
        <v>1</v>
      </c>
      <c r="AR50" s="66">
        <v>1</v>
      </c>
      <c r="AS50" s="66">
        <v>1</v>
      </c>
      <c r="AT50" s="66">
        <v>1</v>
      </c>
      <c r="AU50" s="66">
        <v>1</v>
      </c>
      <c r="AV50" s="66">
        <v>1</v>
      </c>
      <c r="AW50" s="66">
        <v>1</v>
      </c>
      <c r="AX50" s="66">
        <v>1</v>
      </c>
      <c r="AY50" s="66">
        <v>1</v>
      </c>
      <c r="BD50" s="66">
        <v>1</v>
      </c>
      <c r="BE50" s="66">
        <v>1</v>
      </c>
      <c r="BF50" s="66">
        <v>1</v>
      </c>
      <c r="BG50" s="66">
        <v>1</v>
      </c>
      <c r="BH50" s="66">
        <v>1</v>
      </c>
      <c r="BI50" s="66">
        <v>1</v>
      </c>
      <c r="BJ50" s="66">
        <v>1</v>
      </c>
      <c r="BK50" s="66">
        <v>1</v>
      </c>
      <c r="BL50" s="66">
        <v>1</v>
      </c>
      <c r="BM50" s="66">
        <v>1</v>
      </c>
      <c r="BN50" s="66">
        <v>1</v>
      </c>
      <c r="BO50" s="66">
        <v>1</v>
      </c>
      <c r="BP50" s="66">
        <v>1</v>
      </c>
      <c r="BQ50" s="66">
        <v>1</v>
      </c>
      <c r="BR50" s="66">
        <v>1</v>
      </c>
      <c r="BS50" s="66">
        <v>1</v>
      </c>
      <c r="BT50" s="66">
        <v>1</v>
      </c>
      <c r="BU50" s="66">
        <v>1</v>
      </c>
      <c r="BV50" s="66">
        <v>1</v>
      </c>
      <c r="BW50" s="66">
        <v>1</v>
      </c>
      <c r="BX50" s="66">
        <v>1</v>
      </c>
      <c r="BY50" s="66">
        <v>1</v>
      </c>
      <c r="BZ50" s="66">
        <v>1</v>
      </c>
      <c r="CA50" s="66">
        <v>1</v>
      </c>
      <c r="CC50" s="66">
        <v>1</v>
      </c>
      <c r="CD50" s="66">
        <v>1</v>
      </c>
      <c r="CE50" s="66">
        <v>1</v>
      </c>
      <c r="CF50" s="66">
        <v>1</v>
      </c>
      <c r="CG50" s="66">
        <v>1</v>
      </c>
      <c r="CI50" s="66">
        <v>1</v>
      </c>
      <c r="CJ50" s="66">
        <v>1</v>
      </c>
      <c r="CK50" s="66">
        <v>1</v>
      </c>
      <c r="CL50" s="66">
        <v>1</v>
      </c>
      <c r="CM50" s="66">
        <v>1</v>
      </c>
      <c r="CN50" s="66">
        <v>1</v>
      </c>
      <c r="CO50" s="66">
        <v>1</v>
      </c>
      <c r="CP50" s="66">
        <v>1</v>
      </c>
      <c r="CQ50" s="66">
        <v>1</v>
      </c>
      <c r="CR50" s="66">
        <v>1</v>
      </c>
      <c r="CS50" s="66">
        <v>1</v>
      </c>
      <c r="CT50" s="66">
        <v>1</v>
      </c>
      <c r="CU50" s="66">
        <v>1</v>
      </c>
      <c r="CV50" s="66">
        <v>1</v>
      </c>
      <c r="CW50" s="66">
        <v>1</v>
      </c>
      <c r="CX50" s="66">
        <v>1</v>
      </c>
      <c r="CY50" s="66">
        <v>1</v>
      </c>
      <c r="CZ50" s="66">
        <v>0</v>
      </c>
      <c r="DA50" s="66">
        <v>0</v>
      </c>
      <c r="DB50" s="66">
        <v>1</v>
      </c>
      <c r="DC50" s="66">
        <v>0</v>
      </c>
      <c r="DD50" s="66">
        <v>0</v>
      </c>
      <c r="DE50" s="66">
        <v>1</v>
      </c>
      <c r="DF50" s="66">
        <v>1</v>
      </c>
      <c r="DG50" s="66">
        <v>1</v>
      </c>
      <c r="DH50" s="67"/>
      <c r="DJ50" s="67"/>
      <c r="DK50" s="67"/>
      <c r="DL50" s="67"/>
      <c r="DM50" s="67"/>
    </row>
    <row r="51" spans="1:117" s="66" customFormat="1">
      <c r="A51" s="66" t="s">
        <v>402</v>
      </c>
      <c r="B51" s="66" t="s">
        <v>388</v>
      </c>
      <c r="C51" s="66" t="s">
        <v>473</v>
      </c>
      <c r="D51" s="66">
        <v>46</v>
      </c>
      <c r="E51" s="66">
        <v>1727</v>
      </c>
      <c r="F51" s="66">
        <v>464</v>
      </c>
      <c r="G51" s="66">
        <v>156</v>
      </c>
      <c r="H51" s="66">
        <v>1</v>
      </c>
      <c r="I51" s="66">
        <v>2</v>
      </c>
      <c r="K51" s="66">
        <v>1</v>
      </c>
      <c r="L51" s="66">
        <v>1</v>
      </c>
      <c r="M51" s="66">
        <v>1</v>
      </c>
      <c r="N51" s="66">
        <v>1</v>
      </c>
      <c r="O51" s="66">
        <v>1</v>
      </c>
      <c r="P51" s="66">
        <v>1</v>
      </c>
      <c r="Q51" s="66">
        <v>1</v>
      </c>
      <c r="R51" s="66">
        <v>1</v>
      </c>
      <c r="S51" s="66">
        <v>1</v>
      </c>
      <c r="T51" s="66">
        <v>1</v>
      </c>
      <c r="U51" s="66">
        <v>1</v>
      </c>
      <c r="W51" s="66">
        <v>1</v>
      </c>
      <c r="X51" s="66">
        <v>1</v>
      </c>
      <c r="Y51" s="66">
        <v>1</v>
      </c>
      <c r="Z51" s="66">
        <v>1</v>
      </c>
      <c r="AA51" s="66">
        <v>1</v>
      </c>
      <c r="AB51" s="66">
        <v>1</v>
      </c>
      <c r="AC51" s="66">
        <v>1</v>
      </c>
      <c r="AD51" s="66">
        <v>1</v>
      </c>
      <c r="AE51" s="66">
        <v>1</v>
      </c>
      <c r="AF51" s="66">
        <v>1</v>
      </c>
      <c r="AG51" s="66">
        <v>1</v>
      </c>
      <c r="AH51" s="66">
        <v>1</v>
      </c>
      <c r="AI51" s="66">
        <v>1</v>
      </c>
      <c r="AJ51" s="66">
        <v>1</v>
      </c>
      <c r="AK51" s="66">
        <v>1</v>
      </c>
      <c r="AL51" s="66">
        <v>1</v>
      </c>
      <c r="AM51" s="66">
        <v>1</v>
      </c>
      <c r="AN51" s="66">
        <v>1</v>
      </c>
      <c r="AO51" s="66">
        <v>1</v>
      </c>
      <c r="AP51" s="66">
        <v>1</v>
      </c>
      <c r="AQ51" s="66">
        <v>1</v>
      </c>
      <c r="AR51" s="66">
        <v>1</v>
      </c>
      <c r="AS51" s="66">
        <v>1</v>
      </c>
      <c r="AT51" s="66">
        <v>1</v>
      </c>
      <c r="AU51" s="66">
        <v>1</v>
      </c>
      <c r="AV51" s="66">
        <v>1</v>
      </c>
      <c r="AW51" s="66">
        <v>1</v>
      </c>
      <c r="AX51" s="66">
        <v>1</v>
      </c>
      <c r="AY51" s="66">
        <v>1</v>
      </c>
      <c r="BD51" s="66">
        <v>1</v>
      </c>
      <c r="BE51" s="66">
        <v>1</v>
      </c>
      <c r="BF51" s="66">
        <v>1</v>
      </c>
      <c r="BG51" s="66">
        <v>1</v>
      </c>
      <c r="BH51" s="66">
        <v>1</v>
      </c>
      <c r="BI51" s="66">
        <v>1</v>
      </c>
      <c r="BJ51" s="66">
        <v>1</v>
      </c>
      <c r="BK51" s="66">
        <v>1</v>
      </c>
      <c r="BL51" s="66">
        <v>1</v>
      </c>
      <c r="BM51" s="66">
        <v>1</v>
      </c>
      <c r="BN51" s="66">
        <v>1</v>
      </c>
      <c r="BO51" s="66">
        <v>1</v>
      </c>
      <c r="BP51" s="66">
        <v>1</v>
      </c>
      <c r="BQ51" s="66">
        <v>1</v>
      </c>
      <c r="BR51" s="66">
        <v>1</v>
      </c>
      <c r="BS51" s="66">
        <v>1</v>
      </c>
      <c r="BT51" s="66">
        <v>1</v>
      </c>
      <c r="BU51" s="66">
        <v>1</v>
      </c>
      <c r="BV51" s="66">
        <v>1</v>
      </c>
      <c r="BW51" s="66">
        <v>1</v>
      </c>
      <c r="BX51" s="66">
        <v>1</v>
      </c>
      <c r="BY51" s="66">
        <v>1</v>
      </c>
      <c r="BZ51" s="66">
        <v>1</v>
      </c>
      <c r="CA51" s="66">
        <v>1</v>
      </c>
      <c r="CC51" s="66">
        <v>1</v>
      </c>
      <c r="CD51" s="66">
        <v>1</v>
      </c>
      <c r="CE51" s="66">
        <v>1</v>
      </c>
      <c r="CF51" s="66">
        <v>1</v>
      </c>
      <c r="CG51" s="66">
        <v>1</v>
      </c>
      <c r="CI51" s="66">
        <v>1</v>
      </c>
      <c r="CJ51" s="66">
        <v>1</v>
      </c>
      <c r="CK51" s="66">
        <v>1</v>
      </c>
      <c r="CL51" s="66">
        <v>1</v>
      </c>
      <c r="CM51" s="66">
        <v>1</v>
      </c>
      <c r="CN51" s="66">
        <v>1</v>
      </c>
      <c r="CO51" s="66">
        <v>1</v>
      </c>
      <c r="CP51" s="66">
        <v>1</v>
      </c>
      <c r="CQ51" s="66">
        <v>1</v>
      </c>
      <c r="CR51" s="66">
        <v>1</v>
      </c>
      <c r="CS51" s="66">
        <v>1</v>
      </c>
      <c r="CT51" s="66">
        <v>1</v>
      </c>
      <c r="CU51" s="66">
        <v>1</v>
      </c>
      <c r="CV51" s="66">
        <v>1</v>
      </c>
      <c r="CW51" s="66">
        <v>1</v>
      </c>
      <c r="CX51" s="66">
        <v>1</v>
      </c>
      <c r="CY51" s="66">
        <v>0</v>
      </c>
      <c r="CZ51" s="66">
        <v>0</v>
      </c>
      <c r="DA51" s="66">
        <v>0</v>
      </c>
      <c r="DB51" s="66">
        <v>0</v>
      </c>
      <c r="DC51" s="66">
        <v>0</v>
      </c>
      <c r="DD51" s="66">
        <v>0</v>
      </c>
      <c r="DE51" s="66">
        <v>1</v>
      </c>
      <c r="DF51" s="66">
        <v>1</v>
      </c>
      <c r="DG51" s="66">
        <v>1</v>
      </c>
      <c r="DH51" s="67"/>
      <c r="DJ51" s="67"/>
      <c r="DK51" s="67"/>
      <c r="DL51" s="67"/>
      <c r="DM51" s="67"/>
    </row>
    <row r="52" spans="1:117" s="66" customFormat="1">
      <c r="A52" s="66" t="s">
        <v>402</v>
      </c>
      <c r="B52" s="66" t="s">
        <v>388</v>
      </c>
      <c r="C52" s="66" t="s">
        <v>474</v>
      </c>
      <c r="D52" s="66">
        <v>47</v>
      </c>
      <c r="E52" s="66">
        <v>1126</v>
      </c>
      <c r="F52" s="66">
        <v>273</v>
      </c>
      <c r="G52" s="66">
        <v>20</v>
      </c>
      <c r="H52" s="66">
        <v>1</v>
      </c>
      <c r="I52" s="66">
        <v>2</v>
      </c>
      <c r="K52" s="66">
        <v>1</v>
      </c>
      <c r="L52" s="66">
        <v>1</v>
      </c>
      <c r="M52" s="66">
        <v>1</v>
      </c>
      <c r="N52" s="66">
        <v>1</v>
      </c>
      <c r="O52" s="66">
        <v>1</v>
      </c>
      <c r="P52" s="66">
        <v>1</v>
      </c>
      <c r="Q52" s="66">
        <v>1</v>
      </c>
      <c r="R52" s="66">
        <v>1</v>
      </c>
      <c r="S52" s="66">
        <v>1</v>
      </c>
      <c r="T52" s="66">
        <v>1</v>
      </c>
      <c r="U52" s="66">
        <v>1</v>
      </c>
      <c r="W52" s="66">
        <v>1</v>
      </c>
      <c r="X52" s="66">
        <v>1</v>
      </c>
      <c r="Y52" s="66">
        <v>1</v>
      </c>
      <c r="Z52" s="66">
        <v>1</v>
      </c>
      <c r="AA52" s="66">
        <v>1</v>
      </c>
      <c r="AB52" s="66">
        <v>1</v>
      </c>
      <c r="AC52" s="66">
        <v>1</v>
      </c>
      <c r="AD52" s="66">
        <v>1</v>
      </c>
      <c r="AE52" s="66">
        <v>1</v>
      </c>
      <c r="AF52" s="66">
        <v>1</v>
      </c>
      <c r="AG52" s="66">
        <v>1</v>
      </c>
      <c r="AH52" s="66">
        <v>1</v>
      </c>
      <c r="AI52" s="66">
        <v>1</v>
      </c>
      <c r="AJ52" s="66">
        <v>1</v>
      </c>
      <c r="AK52" s="66">
        <v>1</v>
      </c>
      <c r="AL52" s="66">
        <v>1</v>
      </c>
      <c r="AM52" s="66">
        <v>1</v>
      </c>
      <c r="AN52" s="66">
        <v>1</v>
      </c>
      <c r="AO52" s="66">
        <v>1</v>
      </c>
      <c r="AP52" s="66">
        <v>1</v>
      </c>
      <c r="AQ52" s="66">
        <v>1</v>
      </c>
      <c r="AR52" s="66">
        <v>1</v>
      </c>
      <c r="AS52" s="66">
        <v>1</v>
      </c>
      <c r="AT52" s="66">
        <v>1</v>
      </c>
      <c r="AU52" s="66">
        <v>1</v>
      </c>
      <c r="AV52" s="66">
        <v>1</v>
      </c>
      <c r="AW52" s="66">
        <v>1</v>
      </c>
      <c r="AX52" s="66">
        <v>1</v>
      </c>
      <c r="AY52" s="66">
        <v>1</v>
      </c>
      <c r="BD52" s="66">
        <v>1</v>
      </c>
      <c r="BE52" s="66">
        <v>1</v>
      </c>
      <c r="BF52" s="66">
        <v>1</v>
      </c>
      <c r="BG52" s="66">
        <v>1</v>
      </c>
      <c r="BH52" s="66">
        <v>1</v>
      </c>
      <c r="BI52" s="66">
        <v>1</v>
      </c>
      <c r="BJ52" s="66">
        <v>1</v>
      </c>
      <c r="BK52" s="66">
        <v>1</v>
      </c>
      <c r="BL52" s="66">
        <v>1</v>
      </c>
      <c r="BM52" s="66">
        <v>1</v>
      </c>
      <c r="BN52" s="66">
        <v>1</v>
      </c>
      <c r="BO52" s="66">
        <v>1</v>
      </c>
      <c r="BP52" s="66">
        <v>1</v>
      </c>
      <c r="BQ52" s="66">
        <v>1</v>
      </c>
      <c r="BR52" s="66">
        <v>1</v>
      </c>
      <c r="BS52" s="66">
        <v>1</v>
      </c>
      <c r="BT52" s="66">
        <v>1</v>
      </c>
      <c r="BU52" s="66">
        <v>1</v>
      </c>
      <c r="BV52" s="66">
        <v>1</v>
      </c>
      <c r="BW52" s="66">
        <v>1</v>
      </c>
      <c r="BX52" s="66">
        <v>1</v>
      </c>
      <c r="BY52" s="66">
        <v>1</v>
      </c>
      <c r="BZ52" s="66">
        <v>1</v>
      </c>
      <c r="CA52" s="66">
        <v>1</v>
      </c>
      <c r="CC52" s="66">
        <v>1</v>
      </c>
      <c r="CD52" s="66">
        <v>1</v>
      </c>
      <c r="CE52" s="66">
        <v>1</v>
      </c>
      <c r="CF52" s="66">
        <v>1</v>
      </c>
      <c r="CG52" s="66">
        <v>1</v>
      </c>
      <c r="CI52" s="66">
        <v>1</v>
      </c>
      <c r="CJ52" s="66">
        <v>1</v>
      </c>
      <c r="CK52" s="66">
        <v>1</v>
      </c>
      <c r="CL52" s="66">
        <v>1</v>
      </c>
      <c r="CM52" s="66">
        <v>1</v>
      </c>
      <c r="CN52" s="66">
        <v>1</v>
      </c>
      <c r="CO52" s="66">
        <v>1</v>
      </c>
      <c r="CP52" s="66">
        <v>1</v>
      </c>
      <c r="CQ52" s="66">
        <v>1</v>
      </c>
      <c r="CR52" s="66">
        <v>1</v>
      </c>
      <c r="CS52" s="66">
        <v>1</v>
      </c>
      <c r="CT52" s="66">
        <v>1</v>
      </c>
      <c r="CU52" s="66">
        <v>1</v>
      </c>
      <c r="CV52" s="66">
        <v>1</v>
      </c>
      <c r="CW52" s="66">
        <v>1</v>
      </c>
      <c r="CX52" s="66">
        <v>0</v>
      </c>
      <c r="CY52" s="66">
        <v>0</v>
      </c>
      <c r="CZ52" s="66">
        <v>0</v>
      </c>
      <c r="DA52" s="66">
        <v>0</v>
      </c>
      <c r="DB52" s="66">
        <v>0</v>
      </c>
      <c r="DC52" s="66">
        <v>0</v>
      </c>
      <c r="DD52" s="66">
        <v>0</v>
      </c>
      <c r="DE52" s="66">
        <v>1</v>
      </c>
      <c r="DF52" s="66">
        <v>1</v>
      </c>
      <c r="DG52" s="66">
        <v>1</v>
      </c>
      <c r="DH52" s="67" t="s">
        <v>475</v>
      </c>
      <c r="DJ52" s="67"/>
      <c r="DK52" s="67"/>
      <c r="DL52" s="67"/>
      <c r="DM52" s="67"/>
    </row>
    <row r="53" spans="1:117" s="66" customFormat="1">
      <c r="A53" s="66" t="s">
        <v>402</v>
      </c>
      <c r="B53" s="66" t="s">
        <v>388</v>
      </c>
      <c r="C53" s="66" t="s">
        <v>476</v>
      </c>
      <c r="D53" s="66">
        <v>48</v>
      </c>
      <c r="E53" s="66">
        <v>1167</v>
      </c>
      <c r="F53" s="66">
        <v>242</v>
      </c>
      <c r="G53" s="66" t="s">
        <v>477</v>
      </c>
      <c r="H53" s="66">
        <v>1</v>
      </c>
      <c r="I53" s="66">
        <v>2</v>
      </c>
      <c r="K53" s="66">
        <v>1</v>
      </c>
      <c r="L53" s="66">
        <v>1</v>
      </c>
      <c r="M53" s="66">
        <v>1</v>
      </c>
      <c r="N53" s="66">
        <v>1</v>
      </c>
      <c r="O53" s="66">
        <v>1</v>
      </c>
      <c r="P53" s="66">
        <v>1</v>
      </c>
      <c r="Q53" s="66">
        <v>1</v>
      </c>
      <c r="R53" s="66">
        <v>1</v>
      </c>
      <c r="S53" s="66">
        <v>1</v>
      </c>
      <c r="T53" s="66">
        <v>1</v>
      </c>
      <c r="U53" s="66">
        <v>1</v>
      </c>
      <c r="W53" s="66">
        <v>1</v>
      </c>
      <c r="X53" s="66">
        <v>1</v>
      </c>
      <c r="Y53" s="66">
        <v>1</v>
      </c>
      <c r="Z53" s="66">
        <v>1</v>
      </c>
      <c r="AA53" s="66">
        <v>1</v>
      </c>
      <c r="AB53" s="66">
        <v>1</v>
      </c>
      <c r="AC53" s="66">
        <v>1</v>
      </c>
      <c r="AD53" s="66">
        <v>1</v>
      </c>
      <c r="AE53" s="66">
        <v>1</v>
      </c>
      <c r="AF53" s="66">
        <v>1</v>
      </c>
      <c r="AG53" s="66">
        <v>1</v>
      </c>
      <c r="AH53" s="66">
        <v>1</v>
      </c>
      <c r="AI53" s="66">
        <v>1</v>
      </c>
      <c r="AJ53" s="66">
        <v>1</v>
      </c>
      <c r="AK53" s="66">
        <v>1</v>
      </c>
      <c r="AL53" s="66">
        <v>1</v>
      </c>
      <c r="AM53" s="66">
        <v>1</v>
      </c>
      <c r="AN53" s="66">
        <v>1</v>
      </c>
      <c r="AO53" s="66">
        <v>1</v>
      </c>
      <c r="AP53" s="66">
        <v>1</v>
      </c>
      <c r="AQ53" s="66">
        <v>1</v>
      </c>
      <c r="AR53" s="66">
        <v>1</v>
      </c>
      <c r="AS53" s="66">
        <v>1</v>
      </c>
      <c r="AT53" s="66">
        <v>1</v>
      </c>
      <c r="AU53" s="66">
        <v>1</v>
      </c>
      <c r="AV53" s="66">
        <v>1</v>
      </c>
      <c r="AW53" s="66">
        <v>1</v>
      </c>
      <c r="AX53" s="66">
        <v>1</v>
      </c>
      <c r="AY53" s="66">
        <v>1</v>
      </c>
      <c r="BD53" s="66">
        <v>1</v>
      </c>
      <c r="BE53" s="66">
        <v>1</v>
      </c>
      <c r="BF53" s="66">
        <v>1</v>
      </c>
      <c r="BG53" s="66">
        <v>1</v>
      </c>
      <c r="BH53" s="66">
        <v>1</v>
      </c>
      <c r="BI53" s="66">
        <v>1</v>
      </c>
      <c r="BJ53" s="66">
        <v>1</v>
      </c>
      <c r="BK53" s="66">
        <v>1</v>
      </c>
      <c r="BL53" s="66">
        <v>1</v>
      </c>
      <c r="BM53" s="66">
        <v>1</v>
      </c>
      <c r="BN53" s="66">
        <v>1</v>
      </c>
      <c r="BO53" s="66">
        <v>1</v>
      </c>
      <c r="BP53" s="66">
        <v>1</v>
      </c>
      <c r="BQ53" s="66">
        <v>1</v>
      </c>
      <c r="BR53" s="66">
        <v>1</v>
      </c>
      <c r="BS53" s="66">
        <v>1</v>
      </c>
      <c r="BT53" s="66">
        <v>1</v>
      </c>
      <c r="BU53" s="66">
        <v>1</v>
      </c>
      <c r="BV53" s="66">
        <v>1</v>
      </c>
      <c r="BW53" s="66">
        <v>1</v>
      </c>
      <c r="BX53" s="66">
        <v>1</v>
      </c>
      <c r="BY53" s="66">
        <v>1</v>
      </c>
      <c r="BZ53" s="66">
        <v>1</v>
      </c>
      <c r="CA53" s="66">
        <v>1</v>
      </c>
      <c r="CC53" s="66">
        <v>1</v>
      </c>
      <c r="CD53" s="66">
        <v>1</v>
      </c>
      <c r="CE53" s="66">
        <v>1</v>
      </c>
      <c r="CF53" s="66">
        <v>1</v>
      </c>
      <c r="CG53" s="66">
        <v>1</v>
      </c>
      <c r="CI53" s="66">
        <v>1</v>
      </c>
      <c r="CJ53" s="66">
        <v>1</v>
      </c>
      <c r="CK53" s="66">
        <v>1</v>
      </c>
      <c r="CL53" s="66">
        <v>1</v>
      </c>
      <c r="CM53" s="66">
        <v>1</v>
      </c>
      <c r="CN53" s="66">
        <v>1</v>
      </c>
      <c r="CO53" s="66">
        <v>1</v>
      </c>
      <c r="CP53" s="66">
        <v>1</v>
      </c>
      <c r="CQ53" s="66">
        <v>1</v>
      </c>
      <c r="CR53" s="66">
        <v>1</v>
      </c>
      <c r="CS53" s="66">
        <v>1</v>
      </c>
      <c r="CT53" s="66">
        <v>1</v>
      </c>
      <c r="CU53" s="66">
        <v>1</v>
      </c>
      <c r="CV53" s="66">
        <v>1</v>
      </c>
      <c r="CW53" s="66">
        <v>0</v>
      </c>
      <c r="CX53" s="66">
        <v>0</v>
      </c>
      <c r="CY53" s="66">
        <v>1</v>
      </c>
      <c r="CZ53" s="66">
        <v>0</v>
      </c>
      <c r="DA53" s="66">
        <v>1</v>
      </c>
      <c r="DB53" s="66">
        <v>0</v>
      </c>
      <c r="DC53" s="66">
        <v>0</v>
      </c>
      <c r="DD53" s="66">
        <v>0</v>
      </c>
      <c r="DE53" s="66">
        <v>1</v>
      </c>
      <c r="DF53" s="66">
        <v>1</v>
      </c>
      <c r="DG53" s="66">
        <v>1</v>
      </c>
      <c r="DH53" s="67"/>
      <c r="DJ53" s="67"/>
      <c r="DK53" s="67"/>
      <c r="DL53" s="67"/>
      <c r="DM53" s="67"/>
    </row>
    <row r="54" spans="1:117" s="66" customFormat="1">
      <c r="A54" s="66" t="s">
        <v>402</v>
      </c>
      <c r="B54" s="66" t="s">
        <v>388</v>
      </c>
      <c r="C54" s="66" t="s">
        <v>478</v>
      </c>
      <c r="D54" s="66">
        <v>49</v>
      </c>
      <c r="E54" s="66">
        <v>945</v>
      </c>
      <c r="F54" s="66">
        <v>293</v>
      </c>
      <c r="G54" s="66">
        <v>61</v>
      </c>
      <c r="H54" s="66">
        <v>1</v>
      </c>
      <c r="I54" s="66">
        <v>2</v>
      </c>
      <c r="K54" s="66">
        <v>1</v>
      </c>
      <c r="L54" s="66">
        <v>1</v>
      </c>
      <c r="M54" s="66">
        <v>1</v>
      </c>
      <c r="N54" s="66">
        <v>1</v>
      </c>
      <c r="O54" s="66">
        <v>1</v>
      </c>
      <c r="P54" s="66">
        <v>1</v>
      </c>
      <c r="Q54" s="66">
        <v>1</v>
      </c>
      <c r="R54" s="66">
        <v>1</v>
      </c>
      <c r="S54" s="66">
        <v>1</v>
      </c>
      <c r="T54" s="66">
        <v>1</v>
      </c>
      <c r="U54" s="66">
        <v>1</v>
      </c>
      <c r="W54" s="66">
        <v>1</v>
      </c>
      <c r="X54" s="66">
        <v>1</v>
      </c>
      <c r="Y54" s="66">
        <v>1</v>
      </c>
      <c r="Z54" s="66">
        <v>1</v>
      </c>
      <c r="AA54" s="66">
        <v>1</v>
      </c>
      <c r="AB54" s="66">
        <v>1</v>
      </c>
      <c r="AC54" s="66">
        <v>1</v>
      </c>
      <c r="AD54" s="66">
        <v>1</v>
      </c>
      <c r="AE54" s="66">
        <v>1</v>
      </c>
      <c r="AF54" s="66">
        <v>1</v>
      </c>
      <c r="AG54" s="66">
        <v>1</v>
      </c>
      <c r="AH54" s="66">
        <v>1</v>
      </c>
      <c r="AI54" s="66">
        <v>1</v>
      </c>
      <c r="AJ54" s="66">
        <v>1</v>
      </c>
      <c r="AK54" s="66">
        <v>1</v>
      </c>
      <c r="AL54" s="66">
        <v>1</v>
      </c>
      <c r="AM54" s="66">
        <v>1</v>
      </c>
      <c r="AN54" s="66">
        <v>1</v>
      </c>
      <c r="AO54" s="66">
        <v>1</v>
      </c>
      <c r="AP54" s="66">
        <v>1</v>
      </c>
      <c r="AQ54" s="66">
        <v>1</v>
      </c>
      <c r="AR54" s="66">
        <v>1</v>
      </c>
      <c r="AS54" s="66">
        <v>1</v>
      </c>
      <c r="AT54" s="66">
        <v>1</v>
      </c>
      <c r="AU54" s="66">
        <v>1</v>
      </c>
      <c r="AV54" s="66">
        <v>1</v>
      </c>
      <c r="AW54" s="66">
        <v>1</v>
      </c>
      <c r="AX54" s="66">
        <v>1</v>
      </c>
      <c r="AY54" s="66">
        <v>1</v>
      </c>
      <c r="BD54" s="66">
        <v>1</v>
      </c>
      <c r="BE54" s="66">
        <v>1</v>
      </c>
      <c r="BF54" s="66">
        <v>1</v>
      </c>
      <c r="BG54" s="66">
        <v>1</v>
      </c>
      <c r="BH54" s="66">
        <v>1</v>
      </c>
      <c r="BI54" s="66">
        <v>1</v>
      </c>
      <c r="BJ54" s="66">
        <v>1</v>
      </c>
      <c r="BK54" s="66">
        <v>1</v>
      </c>
      <c r="BL54" s="66">
        <v>1</v>
      </c>
      <c r="BM54" s="66">
        <v>1</v>
      </c>
      <c r="BN54" s="66">
        <v>1</v>
      </c>
      <c r="BO54" s="66">
        <v>1</v>
      </c>
      <c r="BP54" s="66">
        <v>1</v>
      </c>
      <c r="BQ54" s="66">
        <v>1</v>
      </c>
      <c r="BR54" s="66">
        <v>1</v>
      </c>
      <c r="BS54" s="66">
        <v>1</v>
      </c>
      <c r="BT54" s="66">
        <v>1</v>
      </c>
      <c r="BU54" s="66">
        <v>1</v>
      </c>
      <c r="BV54" s="66">
        <v>1</v>
      </c>
      <c r="BW54" s="66">
        <v>1</v>
      </c>
      <c r="BX54" s="66">
        <v>1</v>
      </c>
      <c r="BY54" s="66">
        <v>1</v>
      </c>
      <c r="BZ54" s="66">
        <v>1</v>
      </c>
      <c r="CA54" s="66">
        <v>1</v>
      </c>
      <c r="CC54" s="66">
        <v>1</v>
      </c>
      <c r="CD54" s="66">
        <v>1</v>
      </c>
      <c r="CE54" s="66">
        <v>1</v>
      </c>
      <c r="CF54" s="66">
        <v>1</v>
      </c>
      <c r="CG54" s="66">
        <v>1</v>
      </c>
      <c r="CI54" s="66">
        <v>1</v>
      </c>
      <c r="CJ54" s="66">
        <v>1</v>
      </c>
      <c r="CK54" s="66">
        <v>1</v>
      </c>
      <c r="CL54" s="66">
        <v>1</v>
      </c>
      <c r="CM54" s="66">
        <v>1</v>
      </c>
      <c r="CN54" s="66">
        <v>1</v>
      </c>
      <c r="CO54" s="66">
        <v>1</v>
      </c>
      <c r="CP54" s="66">
        <v>1</v>
      </c>
      <c r="CQ54" s="66">
        <v>1</v>
      </c>
      <c r="CR54" s="66">
        <v>1</v>
      </c>
      <c r="CS54" s="66">
        <v>1</v>
      </c>
      <c r="CT54" s="66">
        <v>1</v>
      </c>
      <c r="CU54" s="66">
        <v>1</v>
      </c>
      <c r="CV54" s="66">
        <v>1</v>
      </c>
      <c r="CW54" s="66">
        <v>0</v>
      </c>
      <c r="CX54" s="66">
        <v>1</v>
      </c>
      <c r="CY54" s="66">
        <v>0</v>
      </c>
      <c r="CZ54" s="66">
        <v>0</v>
      </c>
      <c r="DA54" s="66">
        <v>0</v>
      </c>
      <c r="DB54" s="66">
        <v>1</v>
      </c>
      <c r="DC54" s="66">
        <v>0</v>
      </c>
      <c r="DD54" s="66">
        <v>0</v>
      </c>
      <c r="DE54" s="66">
        <v>1</v>
      </c>
      <c r="DF54" s="66">
        <v>1</v>
      </c>
      <c r="DG54" s="66">
        <v>1</v>
      </c>
      <c r="DH54" s="67" t="s">
        <v>479</v>
      </c>
      <c r="DJ54" s="67"/>
      <c r="DK54" s="67"/>
      <c r="DL54" s="67"/>
      <c r="DM54" s="67"/>
    </row>
    <row r="55" spans="1:117" s="66" customFormat="1">
      <c r="A55" s="66" t="s">
        <v>402</v>
      </c>
      <c r="B55" s="66" t="s">
        <v>388</v>
      </c>
      <c r="C55" s="66" t="s">
        <v>480</v>
      </c>
      <c r="D55" s="66">
        <v>50</v>
      </c>
      <c r="E55" s="66">
        <v>293</v>
      </c>
      <c r="F55" s="66">
        <v>108</v>
      </c>
      <c r="G55" s="66">
        <v>36</v>
      </c>
      <c r="H55" s="66">
        <v>1</v>
      </c>
      <c r="I55" s="66">
        <v>2</v>
      </c>
      <c r="K55" s="66">
        <v>1</v>
      </c>
      <c r="L55" s="66">
        <v>1</v>
      </c>
      <c r="M55" s="66">
        <v>1</v>
      </c>
      <c r="N55" s="66">
        <v>1</v>
      </c>
      <c r="O55" s="66">
        <v>1</v>
      </c>
      <c r="P55" s="66">
        <v>1</v>
      </c>
      <c r="Q55" s="66">
        <v>1</v>
      </c>
      <c r="R55" s="66">
        <v>1</v>
      </c>
      <c r="S55" s="66">
        <v>1</v>
      </c>
      <c r="T55" s="66">
        <v>1</v>
      </c>
      <c r="U55" s="66">
        <v>1</v>
      </c>
      <c r="W55" s="66">
        <v>1</v>
      </c>
      <c r="X55" s="66">
        <v>1</v>
      </c>
      <c r="Y55" s="66">
        <v>1</v>
      </c>
      <c r="Z55" s="66">
        <v>1</v>
      </c>
      <c r="AA55" s="66">
        <v>1</v>
      </c>
      <c r="AB55" s="66">
        <v>1</v>
      </c>
      <c r="AC55" s="66">
        <v>1</v>
      </c>
      <c r="AD55" s="66">
        <v>1</v>
      </c>
      <c r="AE55" s="66">
        <v>1</v>
      </c>
      <c r="AF55" s="66">
        <v>1</v>
      </c>
      <c r="AG55" s="66">
        <v>1</v>
      </c>
      <c r="AH55" s="66">
        <v>1</v>
      </c>
      <c r="AI55" s="66">
        <v>1</v>
      </c>
      <c r="AJ55" s="66">
        <v>1</v>
      </c>
      <c r="AK55" s="66">
        <v>1</v>
      </c>
      <c r="AL55" s="66">
        <v>1</v>
      </c>
      <c r="AM55" s="66">
        <v>1</v>
      </c>
      <c r="AN55" s="66">
        <v>1</v>
      </c>
      <c r="AO55" s="66">
        <v>1</v>
      </c>
      <c r="AP55" s="66">
        <v>1</v>
      </c>
      <c r="AQ55" s="66">
        <v>1</v>
      </c>
      <c r="AR55" s="66">
        <v>1</v>
      </c>
      <c r="AS55" s="66">
        <v>1</v>
      </c>
      <c r="AT55" s="66">
        <v>1</v>
      </c>
      <c r="AU55" s="66">
        <v>1</v>
      </c>
      <c r="AV55" s="66">
        <v>1</v>
      </c>
      <c r="AW55" s="66">
        <v>1</v>
      </c>
      <c r="AX55" s="66">
        <v>1</v>
      </c>
      <c r="AY55" s="66">
        <v>1</v>
      </c>
      <c r="BD55" s="66">
        <v>1</v>
      </c>
      <c r="BE55" s="66">
        <v>1</v>
      </c>
      <c r="BF55" s="66">
        <v>1</v>
      </c>
      <c r="BG55" s="66">
        <v>1</v>
      </c>
      <c r="BH55" s="66">
        <v>1</v>
      </c>
      <c r="BI55" s="66">
        <v>1</v>
      </c>
      <c r="BJ55" s="66">
        <v>1</v>
      </c>
      <c r="BK55" s="66">
        <v>1</v>
      </c>
      <c r="BL55" s="66">
        <v>1</v>
      </c>
      <c r="BM55" s="66">
        <v>1</v>
      </c>
      <c r="BN55" s="66">
        <v>1</v>
      </c>
      <c r="BO55" s="66">
        <v>1</v>
      </c>
      <c r="BP55" s="66">
        <v>1</v>
      </c>
      <c r="BQ55" s="66">
        <v>1</v>
      </c>
      <c r="BR55" s="66">
        <v>1</v>
      </c>
      <c r="BS55" s="66">
        <v>1</v>
      </c>
      <c r="BT55" s="66">
        <v>1</v>
      </c>
      <c r="BU55" s="66">
        <v>1</v>
      </c>
      <c r="BV55" s="66">
        <v>1</v>
      </c>
      <c r="BW55" s="66">
        <v>1</v>
      </c>
      <c r="BX55" s="66">
        <v>1</v>
      </c>
      <c r="BY55" s="66">
        <v>1</v>
      </c>
      <c r="BZ55" s="66">
        <v>1</v>
      </c>
      <c r="CA55" s="66">
        <v>1</v>
      </c>
      <c r="CC55" s="66">
        <v>1</v>
      </c>
      <c r="CD55" s="66">
        <v>1</v>
      </c>
      <c r="CE55" s="66">
        <v>1</v>
      </c>
      <c r="CF55" s="66">
        <v>1</v>
      </c>
      <c r="CG55" s="66">
        <v>1</v>
      </c>
      <c r="CI55" s="66">
        <v>1</v>
      </c>
      <c r="CJ55" s="66">
        <v>1</v>
      </c>
      <c r="CK55" s="66">
        <v>1</v>
      </c>
      <c r="CL55" s="66">
        <v>1</v>
      </c>
      <c r="CM55" s="66">
        <v>1</v>
      </c>
      <c r="CN55" s="66">
        <v>1</v>
      </c>
      <c r="CO55" s="66">
        <v>1</v>
      </c>
      <c r="CP55" s="66">
        <v>1</v>
      </c>
      <c r="CQ55" s="66">
        <v>1</v>
      </c>
      <c r="CR55" s="66">
        <v>1</v>
      </c>
      <c r="CS55" s="66">
        <v>1</v>
      </c>
      <c r="CT55" s="66">
        <v>1</v>
      </c>
      <c r="CU55" s="66">
        <v>1</v>
      </c>
      <c r="CV55" s="66">
        <v>1</v>
      </c>
      <c r="CW55" s="66">
        <v>1</v>
      </c>
      <c r="CX55" s="66">
        <v>0</v>
      </c>
      <c r="CY55" s="66">
        <v>1</v>
      </c>
      <c r="CZ55" s="66">
        <v>0</v>
      </c>
      <c r="DA55" s="66">
        <v>0</v>
      </c>
      <c r="DB55" s="66">
        <v>0</v>
      </c>
      <c r="DC55" s="66">
        <v>1</v>
      </c>
      <c r="DD55" s="66">
        <v>0</v>
      </c>
      <c r="DE55" s="66">
        <v>1</v>
      </c>
      <c r="DF55" s="66">
        <v>1</v>
      </c>
      <c r="DG55" s="66">
        <v>1</v>
      </c>
      <c r="DH55" s="67"/>
      <c r="DJ55" s="67"/>
      <c r="DK55" s="67"/>
      <c r="DL55" s="67"/>
      <c r="DM55" s="67"/>
    </row>
    <row r="56" spans="1:117" s="66" customFormat="1">
      <c r="A56" s="66" t="s">
        <v>402</v>
      </c>
      <c r="B56" s="66" t="s">
        <v>388</v>
      </c>
      <c r="C56" s="66" t="s">
        <v>481</v>
      </c>
      <c r="D56" s="66">
        <v>51</v>
      </c>
      <c r="E56" s="66">
        <v>390</v>
      </c>
      <c r="F56" s="66">
        <v>311</v>
      </c>
      <c r="G56" s="66">
        <v>1</v>
      </c>
      <c r="H56" s="66">
        <v>2</v>
      </c>
      <c r="I56" s="66">
        <v>2</v>
      </c>
      <c r="K56" s="66">
        <v>1</v>
      </c>
      <c r="L56" s="66">
        <v>1</v>
      </c>
      <c r="M56" s="66">
        <v>1</v>
      </c>
      <c r="N56" s="66">
        <v>1</v>
      </c>
      <c r="O56" s="66">
        <v>1</v>
      </c>
      <c r="P56" s="66">
        <v>1</v>
      </c>
      <c r="Q56" s="66">
        <v>1</v>
      </c>
      <c r="R56" s="66">
        <v>1</v>
      </c>
      <c r="S56" s="66">
        <v>1</v>
      </c>
      <c r="T56" s="66">
        <v>1</v>
      </c>
      <c r="U56" s="66">
        <v>1</v>
      </c>
      <c r="W56" s="66">
        <v>1</v>
      </c>
      <c r="X56" s="66">
        <v>1</v>
      </c>
      <c r="Y56" s="66">
        <v>1</v>
      </c>
      <c r="Z56" s="66">
        <v>1</v>
      </c>
      <c r="AA56" s="66">
        <v>1</v>
      </c>
      <c r="AB56" s="66">
        <v>1</v>
      </c>
      <c r="AC56" s="66">
        <v>1</v>
      </c>
      <c r="AD56" s="66">
        <v>1</v>
      </c>
      <c r="AE56" s="66">
        <v>1</v>
      </c>
      <c r="AF56" s="66">
        <v>1</v>
      </c>
      <c r="AG56" s="66">
        <v>1</v>
      </c>
      <c r="AH56" s="66">
        <v>1</v>
      </c>
      <c r="AI56" s="66">
        <v>1</v>
      </c>
      <c r="AJ56" s="66">
        <v>1</v>
      </c>
      <c r="AK56" s="66">
        <v>1</v>
      </c>
      <c r="AL56" s="66">
        <v>1</v>
      </c>
      <c r="AM56" s="66">
        <v>1</v>
      </c>
      <c r="AN56" s="66">
        <v>1</v>
      </c>
      <c r="AO56" s="66">
        <v>1</v>
      </c>
      <c r="AP56" s="66">
        <v>1</v>
      </c>
      <c r="AQ56" s="66">
        <v>1</v>
      </c>
      <c r="AR56" s="66">
        <v>1</v>
      </c>
      <c r="AS56" s="66">
        <v>1</v>
      </c>
      <c r="AT56" s="66">
        <v>1</v>
      </c>
      <c r="AU56" s="66">
        <v>1</v>
      </c>
      <c r="AV56" s="66">
        <v>1</v>
      </c>
      <c r="AW56" s="66">
        <v>1</v>
      </c>
      <c r="AX56" s="66">
        <v>1</v>
      </c>
      <c r="AY56" s="66">
        <v>1</v>
      </c>
      <c r="BD56" s="66">
        <v>1</v>
      </c>
      <c r="BE56" s="66">
        <v>1</v>
      </c>
      <c r="BF56" s="66">
        <v>1</v>
      </c>
      <c r="BG56" s="66">
        <v>1</v>
      </c>
      <c r="BH56" s="66">
        <v>1</v>
      </c>
      <c r="BI56" s="66">
        <v>1</v>
      </c>
      <c r="BJ56" s="66">
        <v>1</v>
      </c>
      <c r="BK56" s="66">
        <v>1</v>
      </c>
      <c r="BL56" s="66">
        <v>1</v>
      </c>
      <c r="BM56" s="66">
        <v>1</v>
      </c>
      <c r="BN56" s="66">
        <v>1</v>
      </c>
      <c r="BO56" s="66">
        <v>1</v>
      </c>
      <c r="BP56" s="66">
        <v>1</v>
      </c>
      <c r="BQ56" s="66">
        <v>1</v>
      </c>
      <c r="BR56" s="66">
        <v>1</v>
      </c>
      <c r="BS56" s="66">
        <v>1</v>
      </c>
      <c r="BT56" s="66">
        <v>1</v>
      </c>
      <c r="BU56" s="66">
        <v>1</v>
      </c>
      <c r="BV56" s="66">
        <v>1</v>
      </c>
      <c r="BW56" s="66">
        <v>1</v>
      </c>
      <c r="BX56" s="66">
        <v>1</v>
      </c>
      <c r="BY56" s="66">
        <v>1</v>
      </c>
      <c r="BZ56" s="66">
        <v>1</v>
      </c>
      <c r="CA56" s="66">
        <v>1</v>
      </c>
      <c r="CC56" s="66">
        <v>1</v>
      </c>
      <c r="CD56" s="66">
        <v>1</v>
      </c>
      <c r="CE56" s="66">
        <v>1</v>
      </c>
      <c r="CF56" s="66">
        <v>1</v>
      </c>
      <c r="CG56" s="66">
        <v>1</v>
      </c>
      <c r="CI56" s="66">
        <v>1</v>
      </c>
      <c r="CJ56" s="66">
        <v>1</v>
      </c>
      <c r="CK56" s="66">
        <v>1</v>
      </c>
      <c r="CL56" s="66">
        <v>1</v>
      </c>
      <c r="CM56" s="66">
        <v>1</v>
      </c>
      <c r="CN56" s="66">
        <v>1</v>
      </c>
      <c r="CO56" s="66">
        <v>1</v>
      </c>
      <c r="CP56" s="66">
        <v>1</v>
      </c>
      <c r="CQ56" s="66">
        <v>1</v>
      </c>
      <c r="CR56" s="66">
        <v>1</v>
      </c>
      <c r="CS56" s="66">
        <v>1</v>
      </c>
      <c r="CT56" s="66">
        <v>1</v>
      </c>
      <c r="CU56" s="66">
        <v>1</v>
      </c>
      <c r="CV56" s="66">
        <v>1</v>
      </c>
      <c r="CW56" s="66">
        <v>1</v>
      </c>
      <c r="CX56" s="66">
        <v>1</v>
      </c>
      <c r="CY56" s="66">
        <v>0</v>
      </c>
      <c r="CZ56" s="66">
        <v>0</v>
      </c>
      <c r="DA56" s="66">
        <v>0</v>
      </c>
      <c r="DB56" s="66">
        <v>0</v>
      </c>
      <c r="DC56" s="66">
        <v>0</v>
      </c>
      <c r="DD56" s="66">
        <v>0</v>
      </c>
      <c r="DE56" s="66">
        <v>1</v>
      </c>
      <c r="DF56" s="66">
        <v>1</v>
      </c>
      <c r="DG56" s="66">
        <v>1</v>
      </c>
      <c r="DH56" s="67"/>
      <c r="DJ56" s="67"/>
      <c r="DK56" s="67"/>
      <c r="DL56" s="67"/>
      <c r="DM56" s="67"/>
    </row>
    <row r="57" spans="1:117" s="66" customFormat="1">
      <c r="A57" s="66" t="s">
        <v>402</v>
      </c>
      <c r="B57" s="66" t="s">
        <v>388</v>
      </c>
      <c r="C57" s="66" t="s">
        <v>482</v>
      </c>
      <c r="D57" s="66">
        <v>52</v>
      </c>
      <c r="E57" s="66">
        <v>382</v>
      </c>
      <c r="F57" s="66">
        <v>361</v>
      </c>
      <c r="G57" s="66" t="s">
        <v>483</v>
      </c>
      <c r="H57" s="66">
        <v>1</v>
      </c>
      <c r="I57" s="66">
        <v>1</v>
      </c>
      <c r="K57" s="66">
        <v>1</v>
      </c>
      <c r="L57" s="66">
        <v>1</v>
      </c>
      <c r="M57" s="66">
        <v>1</v>
      </c>
      <c r="N57" s="66">
        <v>1</v>
      </c>
      <c r="O57" s="66">
        <v>1</v>
      </c>
      <c r="P57" s="66">
        <v>1</v>
      </c>
      <c r="Q57" s="66">
        <v>1</v>
      </c>
      <c r="R57" s="66">
        <v>1</v>
      </c>
      <c r="S57" s="66">
        <v>1</v>
      </c>
      <c r="T57" s="66">
        <v>1</v>
      </c>
      <c r="U57" s="66">
        <v>1</v>
      </c>
      <c r="W57" s="66">
        <v>1</v>
      </c>
      <c r="X57" s="66">
        <v>1</v>
      </c>
      <c r="Y57" s="66">
        <v>1</v>
      </c>
      <c r="Z57" s="66">
        <v>1</v>
      </c>
      <c r="AA57" s="66">
        <v>1</v>
      </c>
      <c r="AB57" s="66">
        <v>1</v>
      </c>
      <c r="AC57" s="66">
        <v>1</v>
      </c>
      <c r="AD57" s="66">
        <v>1</v>
      </c>
      <c r="AE57" s="66">
        <v>1</v>
      </c>
      <c r="AF57" s="66">
        <v>1</v>
      </c>
      <c r="AG57" s="66">
        <v>1</v>
      </c>
      <c r="AH57" s="66">
        <v>1</v>
      </c>
      <c r="AI57" s="66">
        <v>1</v>
      </c>
      <c r="AJ57" s="66">
        <v>1</v>
      </c>
      <c r="AK57" s="66">
        <v>1</v>
      </c>
      <c r="AL57" s="66">
        <v>1</v>
      </c>
      <c r="AM57" s="66">
        <v>1</v>
      </c>
      <c r="AN57" s="66">
        <v>1</v>
      </c>
      <c r="AO57" s="66">
        <v>1</v>
      </c>
      <c r="AP57" s="66">
        <v>1</v>
      </c>
      <c r="AQ57" s="66">
        <v>1</v>
      </c>
      <c r="AR57" s="66">
        <v>1</v>
      </c>
      <c r="AS57" s="66">
        <v>1</v>
      </c>
      <c r="AT57" s="66">
        <v>1</v>
      </c>
      <c r="AU57" s="66">
        <v>1</v>
      </c>
      <c r="AV57" s="66">
        <v>1</v>
      </c>
      <c r="AW57" s="66">
        <v>1</v>
      </c>
      <c r="AX57" s="66">
        <v>1</v>
      </c>
      <c r="AY57" s="66">
        <v>1</v>
      </c>
      <c r="BD57" s="66">
        <v>1</v>
      </c>
      <c r="BE57" s="66">
        <v>1</v>
      </c>
      <c r="BF57" s="66">
        <v>1</v>
      </c>
      <c r="BG57" s="66">
        <v>1</v>
      </c>
      <c r="BH57" s="66">
        <v>1</v>
      </c>
      <c r="BI57" s="66">
        <v>1</v>
      </c>
      <c r="BJ57" s="66">
        <v>1</v>
      </c>
      <c r="BK57" s="66">
        <v>1</v>
      </c>
      <c r="BL57" s="66">
        <v>1</v>
      </c>
      <c r="BM57" s="66">
        <v>1</v>
      </c>
      <c r="BN57" s="66">
        <v>1</v>
      </c>
      <c r="BO57" s="66">
        <v>1</v>
      </c>
      <c r="BP57" s="66">
        <v>1</v>
      </c>
      <c r="BQ57" s="66">
        <v>1</v>
      </c>
      <c r="BR57" s="66">
        <v>1</v>
      </c>
      <c r="BS57" s="66">
        <v>1</v>
      </c>
      <c r="BT57" s="66">
        <v>1</v>
      </c>
      <c r="BU57" s="66">
        <v>1</v>
      </c>
      <c r="BV57" s="66">
        <v>1</v>
      </c>
      <c r="BW57" s="66">
        <v>1</v>
      </c>
      <c r="BX57" s="66">
        <v>1</v>
      </c>
      <c r="BY57" s="66">
        <v>1</v>
      </c>
      <c r="BZ57" s="66">
        <v>1</v>
      </c>
      <c r="CA57" s="66">
        <v>1</v>
      </c>
      <c r="CC57" s="66">
        <v>1</v>
      </c>
      <c r="CD57" s="66">
        <v>1</v>
      </c>
      <c r="CE57" s="66">
        <v>1</v>
      </c>
      <c r="CF57" s="66">
        <v>1</v>
      </c>
      <c r="CG57" s="66">
        <v>1</v>
      </c>
      <c r="CI57" s="66">
        <v>1</v>
      </c>
      <c r="CJ57" s="66">
        <v>1</v>
      </c>
      <c r="CK57" s="66">
        <v>1</v>
      </c>
      <c r="CL57" s="66">
        <v>1</v>
      </c>
      <c r="CM57" s="66">
        <v>1</v>
      </c>
      <c r="CN57" s="66">
        <v>1</v>
      </c>
      <c r="CO57" s="66">
        <v>1</v>
      </c>
      <c r="CP57" s="66">
        <v>1</v>
      </c>
      <c r="CQ57" s="66">
        <v>1</v>
      </c>
      <c r="CR57" s="66">
        <v>1</v>
      </c>
      <c r="CS57" s="66">
        <v>1</v>
      </c>
      <c r="CT57" s="66">
        <v>1</v>
      </c>
      <c r="CU57" s="66">
        <v>1</v>
      </c>
      <c r="CV57" s="66">
        <v>1</v>
      </c>
      <c r="CW57" s="66">
        <v>1</v>
      </c>
      <c r="CX57" s="66">
        <v>1</v>
      </c>
      <c r="CY57" s="66">
        <v>1</v>
      </c>
      <c r="CZ57" s="66">
        <v>0</v>
      </c>
      <c r="DA57" s="66">
        <v>1</v>
      </c>
      <c r="DB57" s="66">
        <v>1</v>
      </c>
      <c r="DC57" s="66">
        <v>0</v>
      </c>
      <c r="DD57" s="66">
        <v>0</v>
      </c>
      <c r="DE57" s="66">
        <v>1</v>
      </c>
      <c r="DF57" s="66">
        <v>1</v>
      </c>
      <c r="DG57" s="66">
        <v>1</v>
      </c>
      <c r="DH57" s="67"/>
      <c r="DJ57" s="67"/>
      <c r="DK57" s="67"/>
      <c r="DL57" s="67"/>
      <c r="DM57" s="67"/>
    </row>
    <row r="58" spans="1:117" s="66" customFormat="1">
      <c r="A58" s="66" t="s">
        <v>402</v>
      </c>
      <c r="B58" s="66" t="s">
        <v>388</v>
      </c>
      <c r="C58" s="66" t="s">
        <v>484</v>
      </c>
      <c r="D58" s="66">
        <v>53</v>
      </c>
      <c r="E58" s="66">
        <v>77</v>
      </c>
      <c r="F58" s="66">
        <v>77</v>
      </c>
      <c r="G58" s="66">
        <v>0</v>
      </c>
      <c r="H58" s="66">
        <v>1</v>
      </c>
      <c r="I58" s="66">
        <v>2</v>
      </c>
      <c r="K58" s="66">
        <v>1</v>
      </c>
      <c r="L58" s="66">
        <v>1</v>
      </c>
      <c r="M58" s="66">
        <v>1</v>
      </c>
      <c r="N58" s="66">
        <v>1</v>
      </c>
      <c r="O58" s="66">
        <v>1</v>
      </c>
      <c r="P58" s="66">
        <v>1</v>
      </c>
      <c r="Q58" s="66">
        <v>1</v>
      </c>
      <c r="R58" s="66">
        <v>1</v>
      </c>
      <c r="S58" s="66">
        <v>1</v>
      </c>
      <c r="T58" s="66">
        <v>1</v>
      </c>
      <c r="U58" s="66">
        <v>1</v>
      </c>
      <c r="W58" s="66">
        <v>1</v>
      </c>
      <c r="X58" s="66">
        <v>1</v>
      </c>
      <c r="Y58" s="66">
        <v>1</v>
      </c>
      <c r="Z58" s="66">
        <v>1</v>
      </c>
      <c r="AA58" s="66">
        <v>1</v>
      </c>
      <c r="AB58" s="66">
        <v>1</v>
      </c>
      <c r="AC58" s="66">
        <v>1</v>
      </c>
      <c r="AD58" s="66">
        <v>1</v>
      </c>
      <c r="AE58" s="66">
        <v>1</v>
      </c>
      <c r="AF58" s="66">
        <v>1</v>
      </c>
      <c r="AG58" s="66">
        <v>1</v>
      </c>
      <c r="AH58" s="66">
        <v>1</v>
      </c>
      <c r="AI58" s="66">
        <v>1</v>
      </c>
      <c r="AJ58" s="66">
        <v>1</v>
      </c>
      <c r="AK58" s="66">
        <v>1</v>
      </c>
      <c r="AL58" s="66">
        <v>1</v>
      </c>
      <c r="AM58" s="66">
        <v>1</v>
      </c>
      <c r="AN58" s="66">
        <v>1</v>
      </c>
      <c r="AO58" s="66">
        <v>1</v>
      </c>
      <c r="AP58" s="66">
        <v>1</v>
      </c>
      <c r="AQ58" s="66">
        <v>1</v>
      </c>
      <c r="AR58" s="66">
        <v>1</v>
      </c>
      <c r="AS58" s="66">
        <v>1</v>
      </c>
      <c r="AT58" s="66">
        <v>1</v>
      </c>
      <c r="AU58" s="66">
        <v>1</v>
      </c>
      <c r="AV58" s="66">
        <v>1</v>
      </c>
      <c r="AW58" s="66">
        <v>1</v>
      </c>
      <c r="AX58" s="66">
        <v>1</v>
      </c>
      <c r="AY58" s="66">
        <v>1</v>
      </c>
      <c r="BD58" s="66">
        <v>1</v>
      </c>
      <c r="BE58" s="66">
        <v>1</v>
      </c>
      <c r="BF58" s="66">
        <v>1</v>
      </c>
      <c r="BG58" s="66">
        <v>1</v>
      </c>
      <c r="BH58" s="66">
        <v>1</v>
      </c>
      <c r="BI58" s="66">
        <v>1</v>
      </c>
      <c r="BJ58" s="66">
        <v>1</v>
      </c>
      <c r="BK58" s="66">
        <v>1</v>
      </c>
      <c r="BL58" s="66">
        <v>1</v>
      </c>
      <c r="BM58" s="66">
        <v>1</v>
      </c>
      <c r="BN58" s="66">
        <v>1</v>
      </c>
      <c r="BO58" s="66">
        <v>1</v>
      </c>
      <c r="BP58" s="66">
        <v>1</v>
      </c>
      <c r="BQ58" s="66">
        <v>1</v>
      </c>
      <c r="BR58" s="66">
        <v>1</v>
      </c>
      <c r="BS58" s="66">
        <v>1</v>
      </c>
      <c r="BT58" s="66">
        <v>1</v>
      </c>
      <c r="BU58" s="66">
        <v>1</v>
      </c>
      <c r="BV58" s="66">
        <v>1</v>
      </c>
      <c r="BW58" s="66">
        <v>1</v>
      </c>
      <c r="BX58" s="66">
        <v>1</v>
      </c>
      <c r="BY58" s="66">
        <v>1</v>
      </c>
      <c r="BZ58" s="66">
        <v>1</v>
      </c>
      <c r="CA58" s="66">
        <v>1</v>
      </c>
      <c r="CC58" s="66">
        <v>1</v>
      </c>
      <c r="CD58" s="66">
        <v>1</v>
      </c>
      <c r="CE58" s="66">
        <v>1</v>
      </c>
      <c r="CF58" s="66">
        <v>1</v>
      </c>
      <c r="CG58" s="66">
        <v>1</v>
      </c>
      <c r="CI58" s="66">
        <v>1</v>
      </c>
      <c r="CJ58" s="66">
        <v>1</v>
      </c>
      <c r="CK58" s="66">
        <v>1</v>
      </c>
      <c r="CL58" s="66">
        <v>1</v>
      </c>
      <c r="CM58" s="66">
        <v>1</v>
      </c>
      <c r="CN58" s="66">
        <v>1</v>
      </c>
      <c r="CO58" s="66">
        <v>1</v>
      </c>
      <c r="CP58" s="66">
        <v>1</v>
      </c>
      <c r="CQ58" s="66">
        <v>1</v>
      </c>
      <c r="CR58" s="66">
        <v>1</v>
      </c>
      <c r="CS58" s="66">
        <v>1</v>
      </c>
      <c r="CT58" s="66">
        <v>1</v>
      </c>
      <c r="CU58" s="66">
        <v>1</v>
      </c>
      <c r="CV58" s="66">
        <v>1</v>
      </c>
      <c r="CW58" s="66">
        <v>0</v>
      </c>
      <c r="CX58" s="66">
        <v>0</v>
      </c>
      <c r="CY58" s="66">
        <v>0</v>
      </c>
      <c r="CZ58" s="66">
        <v>0</v>
      </c>
      <c r="DA58" s="66">
        <v>0</v>
      </c>
      <c r="DB58" s="66">
        <v>0</v>
      </c>
      <c r="DC58" s="66">
        <v>0</v>
      </c>
      <c r="DD58" s="66">
        <v>0</v>
      </c>
      <c r="DE58" s="66">
        <v>1</v>
      </c>
      <c r="DF58" s="66">
        <v>1</v>
      </c>
      <c r="DG58" s="66">
        <v>0</v>
      </c>
      <c r="DH58" s="67"/>
      <c r="DJ58" s="67"/>
      <c r="DK58" s="67"/>
      <c r="DL58" s="67"/>
      <c r="DM58" s="67"/>
    </row>
    <row r="59" spans="1:117" s="66" customFormat="1">
      <c r="A59" s="66" t="s">
        <v>402</v>
      </c>
      <c r="B59" s="66" t="s">
        <v>388</v>
      </c>
      <c r="C59" s="66" t="s">
        <v>485</v>
      </c>
      <c r="D59" s="66">
        <v>54</v>
      </c>
      <c r="E59" s="66">
        <v>2966</v>
      </c>
      <c r="F59" s="66">
        <v>633</v>
      </c>
      <c r="G59" s="66">
        <v>39</v>
      </c>
      <c r="H59" s="66">
        <v>1</v>
      </c>
      <c r="I59" s="66">
        <v>2</v>
      </c>
      <c r="K59" s="66">
        <v>1</v>
      </c>
      <c r="L59" s="66">
        <v>1</v>
      </c>
      <c r="M59" s="66">
        <v>1</v>
      </c>
      <c r="N59" s="66">
        <v>1</v>
      </c>
      <c r="O59" s="66">
        <v>1</v>
      </c>
      <c r="P59" s="66">
        <v>1</v>
      </c>
      <c r="Q59" s="66">
        <v>1</v>
      </c>
      <c r="R59" s="66">
        <v>1</v>
      </c>
      <c r="S59" s="66">
        <v>1</v>
      </c>
      <c r="T59" s="66">
        <v>1</v>
      </c>
      <c r="U59" s="66">
        <v>1</v>
      </c>
      <c r="W59" s="66">
        <v>1</v>
      </c>
      <c r="X59" s="66">
        <v>1</v>
      </c>
      <c r="Y59" s="66">
        <v>1</v>
      </c>
      <c r="Z59" s="66">
        <v>1</v>
      </c>
      <c r="AA59" s="66">
        <v>1</v>
      </c>
      <c r="AB59" s="66">
        <v>1</v>
      </c>
      <c r="AC59" s="66">
        <v>1</v>
      </c>
      <c r="AD59" s="66">
        <v>1</v>
      </c>
      <c r="AE59" s="66">
        <v>1</v>
      </c>
      <c r="AF59" s="66">
        <v>1</v>
      </c>
      <c r="AG59" s="66">
        <v>1</v>
      </c>
      <c r="AH59" s="66">
        <v>1</v>
      </c>
      <c r="AI59" s="66">
        <v>1</v>
      </c>
      <c r="AJ59" s="66">
        <v>1</v>
      </c>
      <c r="AK59" s="66">
        <v>1</v>
      </c>
      <c r="AL59" s="66">
        <v>1</v>
      </c>
      <c r="AM59" s="66">
        <v>1</v>
      </c>
      <c r="AN59" s="66">
        <v>1</v>
      </c>
      <c r="AO59" s="66">
        <v>1</v>
      </c>
      <c r="AP59" s="66">
        <v>1</v>
      </c>
      <c r="AQ59" s="66">
        <v>1</v>
      </c>
      <c r="AR59" s="66">
        <v>1</v>
      </c>
      <c r="AS59" s="66">
        <v>1</v>
      </c>
      <c r="AT59" s="66">
        <v>1</v>
      </c>
      <c r="AU59" s="66">
        <v>1</v>
      </c>
      <c r="AV59" s="66">
        <v>1</v>
      </c>
      <c r="AW59" s="66">
        <v>1</v>
      </c>
      <c r="AX59" s="66">
        <v>1</v>
      </c>
      <c r="AY59" s="66">
        <v>1</v>
      </c>
      <c r="BD59" s="66">
        <v>1</v>
      </c>
      <c r="BE59" s="66">
        <v>1</v>
      </c>
      <c r="BF59" s="66">
        <v>1</v>
      </c>
      <c r="BG59" s="66">
        <v>1</v>
      </c>
      <c r="BH59" s="66">
        <v>1</v>
      </c>
      <c r="BI59" s="66">
        <v>1</v>
      </c>
      <c r="BJ59" s="66">
        <v>1</v>
      </c>
      <c r="BK59" s="66">
        <v>1</v>
      </c>
      <c r="BL59" s="66">
        <v>1</v>
      </c>
      <c r="BM59" s="66">
        <v>1</v>
      </c>
      <c r="BN59" s="66">
        <v>1</v>
      </c>
      <c r="BO59" s="66">
        <v>1</v>
      </c>
      <c r="BP59" s="66">
        <v>1</v>
      </c>
      <c r="BQ59" s="66">
        <v>1</v>
      </c>
      <c r="BR59" s="66">
        <v>1</v>
      </c>
      <c r="BS59" s="66">
        <v>1</v>
      </c>
      <c r="BT59" s="66">
        <v>1</v>
      </c>
      <c r="BU59" s="66">
        <v>1</v>
      </c>
      <c r="BV59" s="66">
        <v>1</v>
      </c>
      <c r="BW59" s="66">
        <v>1</v>
      </c>
      <c r="BX59" s="66">
        <v>1</v>
      </c>
      <c r="BY59" s="66">
        <v>1</v>
      </c>
      <c r="BZ59" s="66">
        <v>1</v>
      </c>
      <c r="CA59" s="66">
        <v>1</v>
      </c>
      <c r="CC59" s="66">
        <v>1</v>
      </c>
      <c r="CD59" s="66">
        <v>1</v>
      </c>
      <c r="CE59" s="66">
        <v>1</v>
      </c>
      <c r="CF59" s="66">
        <v>1</v>
      </c>
      <c r="CG59" s="66">
        <v>1</v>
      </c>
      <c r="CI59" s="66">
        <v>1</v>
      </c>
      <c r="CJ59" s="66">
        <v>1</v>
      </c>
      <c r="CK59" s="66">
        <v>1</v>
      </c>
      <c r="CL59" s="66">
        <v>1</v>
      </c>
      <c r="CM59" s="66">
        <v>1</v>
      </c>
      <c r="CN59" s="66">
        <v>1</v>
      </c>
      <c r="CO59" s="66">
        <v>1</v>
      </c>
      <c r="CP59" s="66">
        <v>1</v>
      </c>
      <c r="CQ59" s="66">
        <v>1</v>
      </c>
      <c r="CR59" s="66">
        <v>1</v>
      </c>
      <c r="CS59" s="66">
        <v>1</v>
      </c>
      <c r="CT59" s="66">
        <v>1</v>
      </c>
      <c r="CU59" s="66">
        <v>1</v>
      </c>
      <c r="CV59" s="66">
        <v>1</v>
      </c>
      <c r="CW59" s="66">
        <v>1</v>
      </c>
      <c r="CX59" s="66">
        <v>1</v>
      </c>
      <c r="CY59" s="66">
        <v>1</v>
      </c>
      <c r="CZ59" s="66">
        <v>1</v>
      </c>
      <c r="DA59" s="66">
        <v>1</v>
      </c>
      <c r="DB59" s="66">
        <v>1</v>
      </c>
      <c r="DC59" s="66">
        <v>0</v>
      </c>
      <c r="DD59" s="66">
        <v>0</v>
      </c>
      <c r="DE59" s="66">
        <v>1</v>
      </c>
      <c r="DF59" s="66">
        <v>1</v>
      </c>
      <c r="DG59" s="66">
        <v>1</v>
      </c>
      <c r="DH59" s="67" t="s">
        <v>486</v>
      </c>
      <c r="DJ59" s="67"/>
      <c r="DK59" s="67"/>
      <c r="DL59" s="67"/>
      <c r="DM59" s="67"/>
    </row>
    <row r="60" spans="1:117" s="66" customFormat="1">
      <c r="A60" s="66" t="s">
        <v>402</v>
      </c>
      <c r="B60" s="66" t="s">
        <v>388</v>
      </c>
      <c r="C60" s="66" t="s">
        <v>487</v>
      </c>
      <c r="D60" s="66">
        <v>55</v>
      </c>
      <c r="E60" s="66">
        <v>257</v>
      </c>
      <c r="F60" s="66">
        <v>0</v>
      </c>
      <c r="G60" s="66">
        <v>4</v>
      </c>
      <c r="H60" s="66">
        <v>1</v>
      </c>
      <c r="I60" s="66">
        <v>2</v>
      </c>
      <c r="K60" s="66">
        <v>1</v>
      </c>
      <c r="L60" s="66">
        <v>1</v>
      </c>
      <c r="M60" s="66">
        <v>1</v>
      </c>
      <c r="N60" s="66">
        <v>1</v>
      </c>
      <c r="O60" s="66">
        <v>1</v>
      </c>
      <c r="P60" s="66">
        <v>1</v>
      </c>
      <c r="Q60" s="66">
        <v>1</v>
      </c>
      <c r="R60" s="66">
        <v>1</v>
      </c>
      <c r="S60" s="66">
        <v>1</v>
      </c>
      <c r="T60" s="66">
        <v>1</v>
      </c>
      <c r="U60" s="66">
        <v>1</v>
      </c>
      <c r="W60" s="66">
        <v>1</v>
      </c>
      <c r="X60" s="66">
        <v>1</v>
      </c>
      <c r="Y60" s="66">
        <v>1</v>
      </c>
      <c r="Z60" s="66">
        <v>1</v>
      </c>
      <c r="AA60" s="66">
        <v>1</v>
      </c>
      <c r="AB60" s="66">
        <v>1</v>
      </c>
      <c r="AC60" s="66">
        <v>1</v>
      </c>
      <c r="AD60" s="66">
        <v>1</v>
      </c>
      <c r="AE60" s="66">
        <v>1</v>
      </c>
      <c r="AF60" s="66">
        <v>1</v>
      </c>
      <c r="AG60" s="66">
        <v>1</v>
      </c>
      <c r="AH60" s="66">
        <v>1</v>
      </c>
      <c r="AI60" s="66">
        <v>1</v>
      </c>
      <c r="AJ60" s="66">
        <v>1</v>
      </c>
      <c r="AK60" s="66">
        <v>1</v>
      </c>
      <c r="AL60" s="66">
        <v>1</v>
      </c>
      <c r="AM60" s="66">
        <v>1</v>
      </c>
      <c r="AN60" s="66">
        <v>1</v>
      </c>
      <c r="AO60" s="66">
        <v>1</v>
      </c>
      <c r="AP60" s="66">
        <v>1</v>
      </c>
      <c r="AQ60" s="66">
        <v>1</v>
      </c>
      <c r="AR60" s="66">
        <v>1</v>
      </c>
      <c r="AS60" s="66">
        <v>1</v>
      </c>
      <c r="AT60" s="66">
        <v>1</v>
      </c>
      <c r="AU60" s="66">
        <v>1</v>
      </c>
      <c r="AV60" s="66">
        <v>1</v>
      </c>
      <c r="AW60" s="66">
        <v>1</v>
      </c>
      <c r="AX60" s="66">
        <v>1</v>
      </c>
      <c r="AY60" s="66">
        <v>1</v>
      </c>
      <c r="BD60" s="66">
        <v>1</v>
      </c>
      <c r="BE60" s="66">
        <v>1</v>
      </c>
      <c r="BF60" s="66">
        <v>1</v>
      </c>
      <c r="BG60" s="66">
        <v>1</v>
      </c>
      <c r="BH60" s="66">
        <v>1</v>
      </c>
      <c r="BI60" s="66">
        <v>1</v>
      </c>
      <c r="BJ60" s="66">
        <v>1</v>
      </c>
      <c r="BK60" s="66">
        <v>1</v>
      </c>
      <c r="BL60" s="66">
        <v>1</v>
      </c>
      <c r="BM60" s="66">
        <v>1</v>
      </c>
      <c r="BN60" s="66">
        <v>1</v>
      </c>
      <c r="BO60" s="66">
        <v>1</v>
      </c>
      <c r="BP60" s="66">
        <v>1</v>
      </c>
      <c r="BQ60" s="66">
        <v>1</v>
      </c>
      <c r="BR60" s="66">
        <v>1</v>
      </c>
      <c r="BS60" s="66">
        <v>1</v>
      </c>
      <c r="BT60" s="66">
        <v>1</v>
      </c>
      <c r="BU60" s="66">
        <v>1</v>
      </c>
      <c r="BV60" s="66">
        <v>1</v>
      </c>
      <c r="BW60" s="66">
        <v>1</v>
      </c>
      <c r="BX60" s="66">
        <v>1</v>
      </c>
      <c r="BY60" s="66">
        <v>1</v>
      </c>
      <c r="BZ60" s="66">
        <v>1</v>
      </c>
      <c r="CA60" s="66">
        <v>1</v>
      </c>
      <c r="CC60" s="66">
        <v>1</v>
      </c>
      <c r="CD60" s="66">
        <v>1</v>
      </c>
      <c r="CE60" s="66">
        <v>1</v>
      </c>
      <c r="CF60" s="66">
        <v>1</v>
      </c>
      <c r="CG60" s="66">
        <v>1</v>
      </c>
      <c r="CI60" s="66">
        <v>1</v>
      </c>
      <c r="CJ60" s="66">
        <v>1</v>
      </c>
      <c r="CK60" s="66">
        <v>1</v>
      </c>
      <c r="CL60" s="66">
        <v>1</v>
      </c>
      <c r="CM60" s="66">
        <v>1</v>
      </c>
      <c r="CN60" s="66">
        <v>1</v>
      </c>
      <c r="CO60" s="66">
        <v>1</v>
      </c>
      <c r="CP60" s="66">
        <v>1</v>
      </c>
      <c r="CQ60" s="66">
        <v>1</v>
      </c>
      <c r="CR60" s="66">
        <v>1</v>
      </c>
      <c r="CS60" s="66">
        <v>1</v>
      </c>
      <c r="CT60" s="66">
        <v>1</v>
      </c>
      <c r="CU60" s="66">
        <v>1</v>
      </c>
      <c r="CV60" s="66">
        <v>1</v>
      </c>
      <c r="CW60" s="66">
        <v>1</v>
      </c>
      <c r="CX60" s="66">
        <v>1</v>
      </c>
      <c r="CY60" s="66">
        <v>1</v>
      </c>
      <c r="CZ60" s="66">
        <v>0</v>
      </c>
      <c r="DA60" s="66">
        <v>0</v>
      </c>
      <c r="DB60" s="66">
        <v>1</v>
      </c>
      <c r="DC60" s="66">
        <v>1</v>
      </c>
      <c r="DD60" s="66">
        <v>0</v>
      </c>
      <c r="DE60" s="66">
        <v>1</v>
      </c>
      <c r="DF60" s="66">
        <v>1</v>
      </c>
      <c r="DG60" s="66">
        <v>1</v>
      </c>
      <c r="DH60" s="67" t="s">
        <v>488</v>
      </c>
      <c r="DJ60" s="67"/>
      <c r="DK60" s="67"/>
      <c r="DL60" s="67"/>
      <c r="DM60" s="67"/>
    </row>
    <row r="61" spans="1:117" s="66" customFormat="1">
      <c r="A61" s="66" t="s">
        <v>402</v>
      </c>
      <c r="B61" s="66" t="s">
        <v>388</v>
      </c>
      <c r="C61" s="66" t="s">
        <v>489</v>
      </c>
      <c r="D61" s="66">
        <v>56</v>
      </c>
      <c r="E61" s="66">
        <v>496</v>
      </c>
      <c r="F61" s="66">
        <v>254</v>
      </c>
      <c r="G61" s="66">
        <v>3</v>
      </c>
      <c r="H61" s="66">
        <v>2</v>
      </c>
      <c r="I61" s="66">
        <v>2</v>
      </c>
      <c r="K61" s="66">
        <v>1</v>
      </c>
      <c r="L61" s="66">
        <v>1</v>
      </c>
      <c r="M61" s="66">
        <v>1</v>
      </c>
      <c r="N61" s="66">
        <v>1</v>
      </c>
      <c r="O61" s="66">
        <v>1</v>
      </c>
      <c r="P61" s="66">
        <v>1</v>
      </c>
      <c r="Q61" s="66">
        <v>1</v>
      </c>
      <c r="R61" s="66">
        <v>1</v>
      </c>
      <c r="S61" s="66">
        <v>1</v>
      </c>
      <c r="T61" s="66">
        <v>1</v>
      </c>
      <c r="U61" s="66">
        <v>1</v>
      </c>
      <c r="W61" s="66">
        <v>1</v>
      </c>
      <c r="X61" s="66">
        <v>1</v>
      </c>
      <c r="Y61" s="66">
        <v>1</v>
      </c>
      <c r="Z61" s="66">
        <v>1</v>
      </c>
      <c r="AA61" s="66">
        <v>1</v>
      </c>
      <c r="AB61" s="66">
        <v>1</v>
      </c>
      <c r="AC61" s="66">
        <v>1</v>
      </c>
      <c r="AD61" s="66">
        <v>1</v>
      </c>
      <c r="AE61" s="66">
        <v>1</v>
      </c>
      <c r="AF61" s="66">
        <v>1</v>
      </c>
      <c r="AG61" s="66">
        <v>1</v>
      </c>
      <c r="AH61" s="66">
        <v>1</v>
      </c>
      <c r="AI61" s="66">
        <v>1</v>
      </c>
      <c r="AJ61" s="66">
        <v>1</v>
      </c>
      <c r="AK61" s="66">
        <v>1</v>
      </c>
      <c r="AL61" s="66">
        <v>1</v>
      </c>
      <c r="AM61" s="66">
        <v>1</v>
      </c>
      <c r="AN61" s="66">
        <v>1</v>
      </c>
      <c r="AO61" s="66">
        <v>1</v>
      </c>
      <c r="AP61" s="66">
        <v>1</v>
      </c>
      <c r="AQ61" s="66">
        <v>1</v>
      </c>
      <c r="AR61" s="66">
        <v>1</v>
      </c>
      <c r="AS61" s="66">
        <v>1</v>
      </c>
      <c r="AT61" s="66">
        <v>1</v>
      </c>
      <c r="AU61" s="66">
        <v>1</v>
      </c>
      <c r="AV61" s="66">
        <v>1</v>
      </c>
      <c r="AW61" s="66">
        <v>1</v>
      </c>
      <c r="AX61" s="66">
        <v>1</v>
      </c>
      <c r="AY61" s="66">
        <v>1</v>
      </c>
      <c r="BD61" s="66">
        <v>1</v>
      </c>
      <c r="BE61" s="66">
        <v>1</v>
      </c>
      <c r="BF61" s="66">
        <v>1</v>
      </c>
      <c r="BG61" s="66">
        <v>1</v>
      </c>
      <c r="BH61" s="66">
        <v>1</v>
      </c>
      <c r="BI61" s="66">
        <v>1</v>
      </c>
      <c r="BJ61" s="66">
        <v>1</v>
      </c>
      <c r="BK61" s="66">
        <v>1</v>
      </c>
      <c r="BL61" s="66">
        <v>1</v>
      </c>
      <c r="BM61" s="66">
        <v>1</v>
      </c>
      <c r="BN61" s="66">
        <v>1</v>
      </c>
      <c r="BO61" s="66">
        <v>1</v>
      </c>
      <c r="BP61" s="66">
        <v>1</v>
      </c>
      <c r="BQ61" s="66">
        <v>1</v>
      </c>
      <c r="BR61" s="66">
        <v>1</v>
      </c>
      <c r="BS61" s="66">
        <v>1</v>
      </c>
      <c r="BT61" s="66">
        <v>1</v>
      </c>
      <c r="BU61" s="66">
        <v>1</v>
      </c>
      <c r="BV61" s="66">
        <v>1</v>
      </c>
      <c r="BW61" s="66">
        <v>1</v>
      </c>
      <c r="BX61" s="66">
        <v>1</v>
      </c>
      <c r="BY61" s="66">
        <v>1</v>
      </c>
      <c r="BZ61" s="66">
        <v>1</v>
      </c>
      <c r="CA61" s="66">
        <v>1</v>
      </c>
      <c r="CC61" s="66">
        <v>1</v>
      </c>
      <c r="CD61" s="66">
        <v>1</v>
      </c>
      <c r="CE61" s="66">
        <v>1</v>
      </c>
      <c r="CF61" s="66">
        <v>1</v>
      </c>
      <c r="CG61" s="66">
        <v>1</v>
      </c>
      <c r="CI61" s="66">
        <v>1</v>
      </c>
      <c r="CJ61" s="66">
        <v>1</v>
      </c>
      <c r="CK61" s="66">
        <v>1</v>
      </c>
      <c r="CL61" s="66">
        <v>1</v>
      </c>
      <c r="CM61" s="66">
        <v>1</v>
      </c>
      <c r="CN61" s="66">
        <v>1</v>
      </c>
      <c r="CO61" s="66">
        <v>1</v>
      </c>
      <c r="CP61" s="66">
        <v>1</v>
      </c>
      <c r="CQ61" s="66">
        <v>1</v>
      </c>
      <c r="CR61" s="66">
        <v>1</v>
      </c>
      <c r="CS61" s="66">
        <v>1</v>
      </c>
      <c r="CT61" s="66">
        <v>1</v>
      </c>
      <c r="CU61" s="66">
        <v>1</v>
      </c>
      <c r="CV61" s="66">
        <v>1</v>
      </c>
      <c r="CW61" s="66">
        <v>0</v>
      </c>
      <c r="CX61" s="66">
        <v>0</v>
      </c>
      <c r="CY61" s="66">
        <v>0</v>
      </c>
      <c r="CZ61" s="66">
        <v>0</v>
      </c>
      <c r="DA61" s="66">
        <v>0</v>
      </c>
      <c r="DB61" s="66">
        <v>0</v>
      </c>
      <c r="DC61" s="66">
        <v>0</v>
      </c>
      <c r="DD61" s="66">
        <v>0</v>
      </c>
      <c r="DE61" s="66">
        <v>1</v>
      </c>
      <c r="DF61" s="66">
        <v>1</v>
      </c>
      <c r="DG61" s="66">
        <v>1</v>
      </c>
      <c r="DH61" s="67"/>
      <c r="DJ61" s="67"/>
      <c r="DK61" s="67"/>
      <c r="DL61" s="67"/>
      <c r="DM61" s="67"/>
    </row>
    <row r="62" spans="1:117" s="66" customFormat="1">
      <c r="A62" s="66" t="s">
        <v>402</v>
      </c>
      <c r="B62" s="66" t="s">
        <v>388</v>
      </c>
      <c r="C62" s="66" t="s">
        <v>490</v>
      </c>
      <c r="D62" s="66">
        <v>57</v>
      </c>
      <c r="E62" s="66">
        <v>171</v>
      </c>
      <c r="F62" s="66">
        <v>39</v>
      </c>
      <c r="G62" s="66">
        <v>5</v>
      </c>
      <c r="H62" s="66">
        <v>2</v>
      </c>
      <c r="I62" s="66">
        <v>1</v>
      </c>
      <c r="K62" s="66">
        <v>1</v>
      </c>
      <c r="L62" s="66">
        <v>1</v>
      </c>
      <c r="M62" s="66">
        <v>1</v>
      </c>
      <c r="N62" s="66">
        <v>1</v>
      </c>
      <c r="O62" s="66">
        <v>1</v>
      </c>
      <c r="P62" s="66">
        <v>1</v>
      </c>
      <c r="Q62" s="66">
        <v>1</v>
      </c>
      <c r="R62" s="66">
        <v>1</v>
      </c>
      <c r="S62" s="66">
        <v>1</v>
      </c>
      <c r="T62" s="66">
        <v>1</v>
      </c>
      <c r="U62" s="66">
        <v>1</v>
      </c>
      <c r="W62" s="66">
        <v>1</v>
      </c>
      <c r="X62" s="66">
        <v>1</v>
      </c>
      <c r="Y62" s="66">
        <v>1</v>
      </c>
      <c r="Z62" s="66">
        <v>1</v>
      </c>
      <c r="AA62" s="66">
        <v>1</v>
      </c>
      <c r="AB62" s="66">
        <v>1</v>
      </c>
      <c r="AC62" s="66">
        <v>1</v>
      </c>
      <c r="AD62" s="66">
        <v>1</v>
      </c>
      <c r="AE62" s="66">
        <v>1</v>
      </c>
      <c r="AF62" s="66">
        <v>1</v>
      </c>
      <c r="AG62" s="66">
        <v>1</v>
      </c>
      <c r="AH62" s="66">
        <v>1</v>
      </c>
      <c r="AI62" s="66">
        <v>1</v>
      </c>
      <c r="AJ62" s="66">
        <v>1</v>
      </c>
      <c r="AK62" s="66">
        <v>1</v>
      </c>
      <c r="AL62" s="66">
        <v>1</v>
      </c>
      <c r="AM62" s="66">
        <v>1</v>
      </c>
      <c r="AN62" s="66">
        <v>1</v>
      </c>
      <c r="AO62" s="66">
        <v>1</v>
      </c>
      <c r="AP62" s="66">
        <v>1</v>
      </c>
      <c r="AQ62" s="66">
        <v>1</v>
      </c>
      <c r="AR62" s="66">
        <v>1</v>
      </c>
      <c r="AS62" s="66">
        <v>1</v>
      </c>
      <c r="AT62" s="66">
        <v>1</v>
      </c>
      <c r="AU62" s="66">
        <v>1</v>
      </c>
      <c r="AV62" s="66">
        <v>1</v>
      </c>
      <c r="AW62" s="66">
        <v>1</v>
      </c>
      <c r="AX62" s="66">
        <v>1</v>
      </c>
      <c r="AY62" s="66">
        <v>1</v>
      </c>
      <c r="BD62" s="66">
        <v>1</v>
      </c>
      <c r="BE62" s="66">
        <v>1</v>
      </c>
      <c r="BF62" s="66">
        <v>1</v>
      </c>
      <c r="BG62" s="66">
        <v>1</v>
      </c>
      <c r="BH62" s="66">
        <v>1</v>
      </c>
      <c r="BI62" s="66">
        <v>1</v>
      </c>
      <c r="BJ62" s="66">
        <v>1</v>
      </c>
      <c r="BK62" s="66">
        <v>1</v>
      </c>
      <c r="BL62" s="66">
        <v>1</v>
      </c>
      <c r="BM62" s="66">
        <v>1</v>
      </c>
      <c r="BN62" s="66">
        <v>1</v>
      </c>
      <c r="BO62" s="66">
        <v>1</v>
      </c>
      <c r="BP62" s="66">
        <v>1</v>
      </c>
      <c r="BQ62" s="66">
        <v>1</v>
      </c>
      <c r="BR62" s="66">
        <v>1</v>
      </c>
      <c r="BS62" s="66">
        <v>1</v>
      </c>
      <c r="BT62" s="66">
        <v>1</v>
      </c>
      <c r="BU62" s="66">
        <v>1</v>
      </c>
      <c r="BV62" s="66">
        <v>1</v>
      </c>
      <c r="BW62" s="66">
        <v>1</v>
      </c>
      <c r="BX62" s="66">
        <v>1</v>
      </c>
      <c r="BY62" s="66">
        <v>1</v>
      </c>
      <c r="BZ62" s="66">
        <v>1</v>
      </c>
      <c r="CA62" s="66">
        <v>1</v>
      </c>
      <c r="CC62" s="66">
        <v>1</v>
      </c>
      <c r="CD62" s="66">
        <v>1</v>
      </c>
      <c r="CE62" s="66">
        <v>1</v>
      </c>
      <c r="CF62" s="66">
        <v>1</v>
      </c>
      <c r="CG62" s="66">
        <v>1</v>
      </c>
      <c r="CI62" s="66">
        <v>1</v>
      </c>
      <c r="CJ62" s="66">
        <v>1</v>
      </c>
      <c r="CK62" s="66">
        <v>1</v>
      </c>
      <c r="CL62" s="66">
        <v>1</v>
      </c>
      <c r="CM62" s="66">
        <v>1</v>
      </c>
      <c r="CN62" s="66">
        <v>1</v>
      </c>
      <c r="CO62" s="66">
        <v>1</v>
      </c>
      <c r="CP62" s="66">
        <v>1</v>
      </c>
      <c r="CQ62" s="66">
        <v>1</v>
      </c>
      <c r="CR62" s="66">
        <v>1</v>
      </c>
      <c r="CS62" s="66">
        <v>1</v>
      </c>
      <c r="CT62" s="66">
        <v>1</v>
      </c>
      <c r="CU62" s="66">
        <v>1</v>
      </c>
      <c r="CV62" s="66">
        <v>1</v>
      </c>
      <c r="CW62" s="66">
        <v>1</v>
      </c>
      <c r="CX62" s="66">
        <v>1</v>
      </c>
      <c r="CY62" s="66">
        <v>1</v>
      </c>
      <c r="CZ62" s="66">
        <v>1</v>
      </c>
      <c r="DA62" s="66">
        <v>0</v>
      </c>
      <c r="DB62" s="66">
        <v>0</v>
      </c>
      <c r="DC62" s="66">
        <v>0</v>
      </c>
      <c r="DD62" s="66">
        <v>0</v>
      </c>
      <c r="DE62" s="66">
        <v>1</v>
      </c>
      <c r="DF62" s="66">
        <v>1</v>
      </c>
      <c r="DG62" s="66">
        <v>1</v>
      </c>
      <c r="DH62" s="67"/>
      <c r="DJ62" s="67"/>
      <c r="DK62" s="67"/>
      <c r="DL62" s="67"/>
      <c r="DM62" s="67"/>
    </row>
    <row r="63" spans="1:117" s="66" customFormat="1">
      <c r="A63" s="66" t="s">
        <v>402</v>
      </c>
      <c r="B63" s="66" t="s">
        <v>388</v>
      </c>
      <c r="C63" s="66" t="s">
        <v>491</v>
      </c>
      <c r="D63" s="66">
        <v>58</v>
      </c>
      <c r="E63" s="66">
        <v>1166</v>
      </c>
      <c r="F63" s="66">
        <v>686</v>
      </c>
      <c r="G63" s="66">
        <v>284</v>
      </c>
      <c r="H63" s="66">
        <v>1</v>
      </c>
      <c r="I63" s="66">
        <v>2</v>
      </c>
      <c r="K63" s="66">
        <v>1</v>
      </c>
      <c r="L63" s="66">
        <v>1</v>
      </c>
      <c r="M63" s="66">
        <v>1</v>
      </c>
      <c r="N63" s="66">
        <v>1</v>
      </c>
      <c r="O63" s="66">
        <v>1</v>
      </c>
      <c r="P63" s="66">
        <v>1</v>
      </c>
      <c r="Q63" s="66">
        <v>1</v>
      </c>
      <c r="R63" s="66">
        <v>1</v>
      </c>
      <c r="S63" s="66">
        <v>1</v>
      </c>
      <c r="T63" s="66">
        <v>1</v>
      </c>
      <c r="U63" s="66">
        <v>1</v>
      </c>
      <c r="W63" s="66">
        <v>1</v>
      </c>
      <c r="X63" s="66">
        <v>1</v>
      </c>
      <c r="Y63" s="66">
        <v>1</v>
      </c>
      <c r="Z63" s="66">
        <v>1</v>
      </c>
      <c r="AA63" s="66">
        <v>1</v>
      </c>
      <c r="AB63" s="66">
        <v>1</v>
      </c>
      <c r="AC63" s="66">
        <v>1</v>
      </c>
      <c r="AD63" s="66">
        <v>1</v>
      </c>
      <c r="AE63" s="66">
        <v>1</v>
      </c>
      <c r="AF63" s="66">
        <v>1</v>
      </c>
      <c r="AG63" s="66">
        <v>1</v>
      </c>
      <c r="AH63" s="66">
        <v>1</v>
      </c>
      <c r="AI63" s="66">
        <v>1</v>
      </c>
      <c r="AJ63" s="66">
        <v>1</v>
      </c>
      <c r="AK63" s="66">
        <v>1</v>
      </c>
      <c r="AL63" s="66">
        <v>1</v>
      </c>
      <c r="AM63" s="66">
        <v>1</v>
      </c>
      <c r="AN63" s="66">
        <v>1</v>
      </c>
      <c r="AO63" s="66">
        <v>1</v>
      </c>
      <c r="AP63" s="66">
        <v>1</v>
      </c>
      <c r="AQ63" s="66">
        <v>1</v>
      </c>
      <c r="AR63" s="66">
        <v>1</v>
      </c>
      <c r="AS63" s="66">
        <v>1</v>
      </c>
      <c r="AT63" s="66">
        <v>1</v>
      </c>
      <c r="AU63" s="66">
        <v>1</v>
      </c>
      <c r="AV63" s="66">
        <v>1</v>
      </c>
      <c r="AW63" s="66">
        <v>1</v>
      </c>
      <c r="AX63" s="66">
        <v>1</v>
      </c>
      <c r="AY63" s="66">
        <v>1</v>
      </c>
      <c r="BD63" s="66">
        <v>1</v>
      </c>
      <c r="BE63" s="66">
        <v>1</v>
      </c>
      <c r="BF63" s="66">
        <v>1</v>
      </c>
      <c r="BG63" s="66">
        <v>1</v>
      </c>
      <c r="BH63" s="66">
        <v>1</v>
      </c>
      <c r="BI63" s="66">
        <v>1</v>
      </c>
      <c r="BJ63" s="66">
        <v>1</v>
      </c>
      <c r="BK63" s="66">
        <v>1</v>
      </c>
      <c r="BL63" s="66">
        <v>1</v>
      </c>
      <c r="BM63" s="66">
        <v>1</v>
      </c>
      <c r="BN63" s="66">
        <v>1</v>
      </c>
      <c r="BO63" s="66">
        <v>1</v>
      </c>
      <c r="BP63" s="66">
        <v>1</v>
      </c>
      <c r="BQ63" s="66">
        <v>1</v>
      </c>
      <c r="BR63" s="66">
        <v>1</v>
      </c>
      <c r="BS63" s="66">
        <v>1</v>
      </c>
      <c r="BT63" s="66">
        <v>1</v>
      </c>
      <c r="BU63" s="66">
        <v>1</v>
      </c>
      <c r="BV63" s="66">
        <v>1</v>
      </c>
      <c r="BW63" s="66">
        <v>1</v>
      </c>
      <c r="BX63" s="66">
        <v>1</v>
      </c>
      <c r="BY63" s="66">
        <v>1</v>
      </c>
      <c r="BZ63" s="66">
        <v>1</v>
      </c>
      <c r="CA63" s="66">
        <v>1</v>
      </c>
      <c r="CC63" s="66">
        <v>1</v>
      </c>
      <c r="CD63" s="66">
        <v>1</v>
      </c>
      <c r="CE63" s="66">
        <v>1</v>
      </c>
      <c r="CF63" s="66">
        <v>1</v>
      </c>
      <c r="CG63" s="66">
        <v>1</v>
      </c>
      <c r="CI63" s="66">
        <v>1</v>
      </c>
      <c r="CJ63" s="66">
        <v>1</v>
      </c>
      <c r="CK63" s="66">
        <v>1</v>
      </c>
      <c r="CL63" s="66">
        <v>1</v>
      </c>
      <c r="CM63" s="66">
        <v>1</v>
      </c>
      <c r="CN63" s="66">
        <v>1</v>
      </c>
      <c r="CO63" s="66">
        <v>1</v>
      </c>
      <c r="CP63" s="66">
        <v>1</v>
      </c>
      <c r="CQ63" s="66">
        <v>1</v>
      </c>
      <c r="CR63" s="66">
        <v>1</v>
      </c>
      <c r="CS63" s="66">
        <v>1</v>
      </c>
      <c r="CT63" s="66">
        <v>1</v>
      </c>
      <c r="CU63" s="66">
        <v>1</v>
      </c>
      <c r="CV63" s="66">
        <v>1</v>
      </c>
      <c r="CW63" s="66">
        <v>1</v>
      </c>
      <c r="CX63" s="66">
        <v>0</v>
      </c>
      <c r="CY63" s="66">
        <v>0</v>
      </c>
      <c r="CZ63" s="66">
        <v>0</v>
      </c>
      <c r="DA63" s="66">
        <v>1</v>
      </c>
      <c r="DB63" s="66">
        <v>0</v>
      </c>
      <c r="DC63" s="66">
        <v>0</v>
      </c>
      <c r="DD63" s="66">
        <v>0</v>
      </c>
      <c r="DE63" s="66">
        <v>1</v>
      </c>
      <c r="DF63" s="66">
        <v>1</v>
      </c>
      <c r="DG63" s="66">
        <v>1</v>
      </c>
      <c r="DH63" s="67"/>
      <c r="DJ63" s="67"/>
      <c r="DK63" s="67"/>
      <c r="DL63" s="67"/>
      <c r="DM63" s="67"/>
    </row>
    <row r="64" spans="1:117" s="66" customFormat="1">
      <c r="A64" s="66" t="s">
        <v>402</v>
      </c>
      <c r="B64" s="66" t="s">
        <v>388</v>
      </c>
      <c r="C64" s="66" t="s">
        <v>492</v>
      </c>
      <c r="D64" s="66">
        <v>59</v>
      </c>
      <c r="E64" s="66">
        <v>919</v>
      </c>
      <c r="F64" s="66">
        <v>233</v>
      </c>
      <c r="G64" s="66">
        <v>105</v>
      </c>
      <c r="H64" s="66">
        <v>1</v>
      </c>
      <c r="I64" s="66">
        <v>2</v>
      </c>
      <c r="K64" s="66">
        <v>1</v>
      </c>
      <c r="L64" s="66">
        <v>1</v>
      </c>
      <c r="M64" s="66">
        <v>1</v>
      </c>
      <c r="N64" s="66">
        <v>1</v>
      </c>
      <c r="O64" s="66">
        <v>1</v>
      </c>
      <c r="P64" s="66">
        <v>1</v>
      </c>
      <c r="Q64" s="66">
        <v>1</v>
      </c>
      <c r="R64" s="66">
        <v>1</v>
      </c>
      <c r="S64" s="66">
        <v>1</v>
      </c>
      <c r="T64" s="66">
        <v>1</v>
      </c>
      <c r="U64" s="66">
        <v>1</v>
      </c>
      <c r="W64" s="66">
        <v>1</v>
      </c>
      <c r="X64" s="66">
        <v>1</v>
      </c>
      <c r="Y64" s="66">
        <v>1</v>
      </c>
      <c r="Z64" s="66">
        <v>1</v>
      </c>
      <c r="AA64" s="66">
        <v>1</v>
      </c>
      <c r="AB64" s="66">
        <v>1</v>
      </c>
      <c r="AC64" s="66">
        <v>1</v>
      </c>
      <c r="AD64" s="66">
        <v>1</v>
      </c>
      <c r="AE64" s="66">
        <v>1</v>
      </c>
      <c r="AF64" s="66">
        <v>1</v>
      </c>
      <c r="AG64" s="66">
        <v>1</v>
      </c>
      <c r="AH64" s="66">
        <v>1</v>
      </c>
      <c r="AI64" s="66">
        <v>1</v>
      </c>
      <c r="AJ64" s="66">
        <v>1</v>
      </c>
      <c r="AK64" s="66">
        <v>1</v>
      </c>
      <c r="AL64" s="66">
        <v>1</v>
      </c>
      <c r="AM64" s="66">
        <v>1</v>
      </c>
      <c r="AN64" s="66">
        <v>1</v>
      </c>
      <c r="AO64" s="66">
        <v>1</v>
      </c>
      <c r="AP64" s="66">
        <v>1</v>
      </c>
      <c r="AQ64" s="66">
        <v>1</v>
      </c>
      <c r="AR64" s="66">
        <v>1</v>
      </c>
      <c r="AS64" s="66">
        <v>1</v>
      </c>
      <c r="AT64" s="66">
        <v>1</v>
      </c>
      <c r="AU64" s="66">
        <v>1</v>
      </c>
      <c r="AV64" s="66">
        <v>1</v>
      </c>
      <c r="AW64" s="66">
        <v>1</v>
      </c>
      <c r="AX64" s="66">
        <v>1</v>
      </c>
      <c r="AY64" s="66">
        <v>1</v>
      </c>
      <c r="BD64" s="66">
        <v>1</v>
      </c>
      <c r="BE64" s="66">
        <v>1</v>
      </c>
      <c r="BF64" s="66">
        <v>1</v>
      </c>
      <c r="BG64" s="66">
        <v>1</v>
      </c>
      <c r="BH64" s="66">
        <v>1</v>
      </c>
      <c r="BI64" s="66">
        <v>1</v>
      </c>
      <c r="BJ64" s="66">
        <v>1</v>
      </c>
      <c r="BK64" s="66">
        <v>1</v>
      </c>
      <c r="BL64" s="66">
        <v>1</v>
      </c>
      <c r="BM64" s="66">
        <v>1</v>
      </c>
      <c r="BN64" s="66">
        <v>1</v>
      </c>
      <c r="BO64" s="66">
        <v>1</v>
      </c>
      <c r="BP64" s="66">
        <v>1</v>
      </c>
      <c r="BQ64" s="66">
        <v>1</v>
      </c>
      <c r="BR64" s="66">
        <v>1</v>
      </c>
      <c r="BS64" s="66">
        <v>1</v>
      </c>
      <c r="BT64" s="66">
        <v>1</v>
      </c>
      <c r="BU64" s="66">
        <v>1</v>
      </c>
      <c r="BV64" s="66">
        <v>1</v>
      </c>
      <c r="BW64" s="66">
        <v>1</v>
      </c>
      <c r="BX64" s="66">
        <v>1</v>
      </c>
      <c r="BY64" s="66">
        <v>1</v>
      </c>
      <c r="BZ64" s="66">
        <v>1</v>
      </c>
      <c r="CA64" s="66">
        <v>1</v>
      </c>
      <c r="CC64" s="66">
        <v>1</v>
      </c>
      <c r="CD64" s="66">
        <v>1</v>
      </c>
      <c r="CE64" s="66">
        <v>1</v>
      </c>
      <c r="CF64" s="66">
        <v>1</v>
      </c>
      <c r="CG64" s="66">
        <v>1</v>
      </c>
      <c r="CI64" s="66">
        <v>1</v>
      </c>
      <c r="CJ64" s="66">
        <v>1</v>
      </c>
      <c r="CK64" s="66">
        <v>1</v>
      </c>
      <c r="CL64" s="66">
        <v>1</v>
      </c>
      <c r="CM64" s="66">
        <v>1</v>
      </c>
      <c r="CN64" s="66">
        <v>1</v>
      </c>
      <c r="CO64" s="66">
        <v>1</v>
      </c>
      <c r="CP64" s="66">
        <v>1</v>
      </c>
      <c r="CQ64" s="66">
        <v>1</v>
      </c>
      <c r="CR64" s="66">
        <v>1</v>
      </c>
      <c r="CS64" s="66">
        <v>1</v>
      </c>
      <c r="CT64" s="66">
        <v>1</v>
      </c>
      <c r="CU64" s="66">
        <v>1</v>
      </c>
      <c r="CV64" s="66">
        <v>1</v>
      </c>
      <c r="CW64" s="66">
        <v>1</v>
      </c>
      <c r="CX64" s="66">
        <v>0</v>
      </c>
      <c r="CY64" s="66">
        <v>1</v>
      </c>
      <c r="CZ64" s="66">
        <v>0</v>
      </c>
      <c r="DA64" s="66">
        <v>1</v>
      </c>
      <c r="DB64" s="66">
        <v>0</v>
      </c>
      <c r="DC64" s="66">
        <v>0</v>
      </c>
      <c r="DD64" s="66">
        <v>0</v>
      </c>
      <c r="DE64" s="66">
        <v>1</v>
      </c>
      <c r="DF64" s="66">
        <v>1</v>
      </c>
      <c r="DG64" s="66">
        <v>1</v>
      </c>
      <c r="DH64" s="67"/>
      <c r="DJ64" s="67"/>
      <c r="DK64" s="67"/>
      <c r="DL64" s="67"/>
      <c r="DM64" s="67"/>
    </row>
    <row r="65" spans="1:117" s="66" customFormat="1">
      <c r="A65" s="66" t="s">
        <v>402</v>
      </c>
      <c r="B65" s="66" t="s">
        <v>388</v>
      </c>
      <c r="C65" s="66" t="s">
        <v>493</v>
      </c>
      <c r="D65" s="66">
        <v>60</v>
      </c>
      <c r="E65" s="66">
        <v>628</v>
      </c>
      <c r="F65" s="66">
        <v>204</v>
      </c>
      <c r="G65" s="66">
        <v>54</v>
      </c>
      <c r="H65" s="66">
        <v>1</v>
      </c>
      <c r="I65" s="66">
        <v>2</v>
      </c>
      <c r="K65" s="66">
        <v>1</v>
      </c>
      <c r="L65" s="66">
        <v>1</v>
      </c>
      <c r="M65" s="66">
        <v>1</v>
      </c>
      <c r="N65" s="66">
        <v>1</v>
      </c>
      <c r="O65" s="66">
        <v>1</v>
      </c>
      <c r="P65" s="66">
        <v>1</v>
      </c>
      <c r="Q65" s="66">
        <v>1</v>
      </c>
      <c r="R65" s="66">
        <v>1</v>
      </c>
      <c r="S65" s="66">
        <v>1</v>
      </c>
      <c r="T65" s="66">
        <v>1</v>
      </c>
      <c r="U65" s="66">
        <v>1</v>
      </c>
      <c r="W65" s="66">
        <v>1</v>
      </c>
      <c r="X65" s="66">
        <v>1</v>
      </c>
      <c r="Y65" s="66">
        <v>1</v>
      </c>
      <c r="Z65" s="66">
        <v>1</v>
      </c>
      <c r="AA65" s="66">
        <v>1</v>
      </c>
      <c r="AB65" s="66">
        <v>1</v>
      </c>
      <c r="AC65" s="66">
        <v>1</v>
      </c>
      <c r="AD65" s="66">
        <v>1</v>
      </c>
      <c r="AE65" s="66">
        <v>1</v>
      </c>
      <c r="AF65" s="66">
        <v>1</v>
      </c>
      <c r="AG65" s="66">
        <v>1</v>
      </c>
      <c r="AH65" s="66">
        <v>1</v>
      </c>
      <c r="AI65" s="66">
        <v>1</v>
      </c>
      <c r="AJ65" s="66">
        <v>1</v>
      </c>
      <c r="AK65" s="66">
        <v>1</v>
      </c>
      <c r="AL65" s="66">
        <v>1</v>
      </c>
      <c r="AM65" s="66">
        <v>1</v>
      </c>
      <c r="AN65" s="66">
        <v>1</v>
      </c>
      <c r="AO65" s="66">
        <v>1</v>
      </c>
      <c r="AP65" s="66">
        <v>1</v>
      </c>
      <c r="AQ65" s="66">
        <v>1</v>
      </c>
      <c r="AR65" s="66">
        <v>1</v>
      </c>
      <c r="AS65" s="66">
        <v>1</v>
      </c>
      <c r="AT65" s="66">
        <v>1</v>
      </c>
      <c r="AU65" s="66">
        <v>1</v>
      </c>
      <c r="AV65" s="66">
        <v>1</v>
      </c>
      <c r="AW65" s="66">
        <v>1</v>
      </c>
      <c r="AX65" s="66">
        <v>1</v>
      </c>
      <c r="AY65" s="66">
        <v>1</v>
      </c>
      <c r="BD65" s="66">
        <v>1</v>
      </c>
      <c r="BE65" s="66">
        <v>1</v>
      </c>
      <c r="BF65" s="66">
        <v>1</v>
      </c>
      <c r="BG65" s="66">
        <v>1</v>
      </c>
      <c r="BH65" s="66">
        <v>1</v>
      </c>
      <c r="BI65" s="66">
        <v>1</v>
      </c>
      <c r="BJ65" s="66">
        <v>1</v>
      </c>
      <c r="BK65" s="66">
        <v>1</v>
      </c>
      <c r="BL65" s="66">
        <v>1</v>
      </c>
      <c r="BM65" s="66">
        <v>1</v>
      </c>
      <c r="BN65" s="66">
        <v>1</v>
      </c>
      <c r="BO65" s="66">
        <v>1</v>
      </c>
      <c r="BP65" s="66">
        <v>1</v>
      </c>
      <c r="BQ65" s="66">
        <v>1</v>
      </c>
      <c r="BR65" s="66">
        <v>1</v>
      </c>
      <c r="BS65" s="66">
        <v>1</v>
      </c>
      <c r="BT65" s="66">
        <v>1</v>
      </c>
      <c r="BU65" s="66">
        <v>1</v>
      </c>
      <c r="BV65" s="66">
        <v>1</v>
      </c>
      <c r="BW65" s="66">
        <v>1</v>
      </c>
      <c r="BX65" s="66">
        <v>1</v>
      </c>
      <c r="BY65" s="66">
        <v>1</v>
      </c>
      <c r="BZ65" s="66">
        <v>1</v>
      </c>
      <c r="CA65" s="66">
        <v>1</v>
      </c>
      <c r="CC65" s="66">
        <v>1</v>
      </c>
      <c r="CD65" s="66">
        <v>1</v>
      </c>
      <c r="CE65" s="66">
        <v>1</v>
      </c>
      <c r="CF65" s="66">
        <v>1</v>
      </c>
      <c r="CG65" s="66">
        <v>1</v>
      </c>
      <c r="CI65" s="66">
        <v>1</v>
      </c>
      <c r="CJ65" s="66">
        <v>1</v>
      </c>
      <c r="CK65" s="66">
        <v>1</v>
      </c>
      <c r="CL65" s="66">
        <v>1</v>
      </c>
      <c r="CM65" s="66">
        <v>1</v>
      </c>
      <c r="CN65" s="66">
        <v>1</v>
      </c>
      <c r="CO65" s="66">
        <v>1</v>
      </c>
      <c r="CP65" s="66">
        <v>1</v>
      </c>
      <c r="CQ65" s="66">
        <v>1</v>
      </c>
      <c r="CR65" s="66">
        <v>1</v>
      </c>
      <c r="CS65" s="66">
        <v>1</v>
      </c>
      <c r="CT65" s="66">
        <v>1</v>
      </c>
      <c r="CU65" s="66">
        <v>1</v>
      </c>
      <c r="CV65" s="66">
        <v>1</v>
      </c>
      <c r="CW65" s="66">
        <v>1</v>
      </c>
      <c r="CX65" s="66">
        <v>0</v>
      </c>
      <c r="CY65" s="66">
        <v>0</v>
      </c>
      <c r="CZ65" s="66">
        <v>0</v>
      </c>
      <c r="DA65" s="66">
        <v>1</v>
      </c>
      <c r="DB65" s="66">
        <v>0</v>
      </c>
      <c r="DC65" s="66">
        <v>0</v>
      </c>
      <c r="DD65" s="66">
        <v>0</v>
      </c>
      <c r="DE65" s="66">
        <v>1</v>
      </c>
      <c r="DF65" s="66">
        <v>1</v>
      </c>
      <c r="DG65" s="66">
        <v>1</v>
      </c>
      <c r="DH65" s="67"/>
      <c r="DJ65" s="67"/>
      <c r="DK65" s="67"/>
      <c r="DL65" s="67"/>
      <c r="DM65" s="67"/>
    </row>
    <row r="66" spans="1:117" s="66" customFormat="1">
      <c r="A66" s="66" t="s">
        <v>402</v>
      </c>
      <c r="B66" s="66" t="s">
        <v>388</v>
      </c>
      <c r="C66" s="66" t="s">
        <v>494</v>
      </c>
      <c r="D66" s="66">
        <v>61</v>
      </c>
      <c r="E66" s="66">
        <v>154</v>
      </c>
      <c r="F66" s="66">
        <v>42</v>
      </c>
      <c r="G66" s="66">
        <v>10</v>
      </c>
      <c r="H66" s="66">
        <v>1</v>
      </c>
      <c r="I66" s="66">
        <v>2</v>
      </c>
      <c r="K66" s="66">
        <v>1</v>
      </c>
      <c r="L66" s="66">
        <v>1</v>
      </c>
      <c r="M66" s="66">
        <v>1</v>
      </c>
      <c r="N66" s="66">
        <v>1</v>
      </c>
      <c r="O66" s="66">
        <v>1</v>
      </c>
      <c r="P66" s="66">
        <v>1</v>
      </c>
      <c r="Q66" s="66">
        <v>1</v>
      </c>
      <c r="R66" s="66">
        <v>1</v>
      </c>
      <c r="S66" s="66">
        <v>1</v>
      </c>
      <c r="T66" s="66">
        <v>1</v>
      </c>
      <c r="U66" s="66">
        <v>1</v>
      </c>
      <c r="W66" s="66">
        <v>1</v>
      </c>
      <c r="X66" s="66">
        <v>1</v>
      </c>
      <c r="Y66" s="66">
        <v>1</v>
      </c>
      <c r="Z66" s="66">
        <v>1</v>
      </c>
      <c r="AA66" s="66">
        <v>1</v>
      </c>
      <c r="AB66" s="66">
        <v>1</v>
      </c>
      <c r="AC66" s="66">
        <v>1</v>
      </c>
      <c r="AD66" s="66">
        <v>1</v>
      </c>
      <c r="AE66" s="66">
        <v>1</v>
      </c>
      <c r="AF66" s="66">
        <v>1</v>
      </c>
      <c r="AG66" s="66">
        <v>1</v>
      </c>
      <c r="AH66" s="66">
        <v>1</v>
      </c>
      <c r="AI66" s="66">
        <v>1</v>
      </c>
      <c r="AJ66" s="66">
        <v>1</v>
      </c>
      <c r="AK66" s="66">
        <v>1</v>
      </c>
      <c r="AL66" s="66">
        <v>1</v>
      </c>
      <c r="AM66" s="66">
        <v>1</v>
      </c>
      <c r="AN66" s="66">
        <v>1</v>
      </c>
      <c r="AO66" s="66">
        <v>1</v>
      </c>
      <c r="AP66" s="66">
        <v>1</v>
      </c>
      <c r="AQ66" s="66">
        <v>1</v>
      </c>
      <c r="AR66" s="66">
        <v>1</v>
      </c>
      <c r="AS66" s="66">
        <v>1</v>
      </c>
      <c r="AT66" s="66">
        <v>1</v>
      </c>
      <c r="AU66" s="66">
        <v>1</v>
      </c>
      <c r="AV66" s="66">
        <v>1</v>
      </c>
      <c r="AW66" s="66">
        <v>1</v>
      </c>
      <c r="AX66" s="66">
        <v>1</v>
      </c>
      <c r="AY66" s="66">
        <v>1</v>
      </c>
      <c r="BD66" s="66">
        <v>1</v>
      </c>
      <c r="BE66" s="66">
        <v>1</v>
      </c>
      <c r="BF66" s="66">
        <v>1</v>
      </c>
      <c r="BG66" s="66">
        <v>1</v>
      </c>
      <c r="BH66" s="66">
        <v>1</v>
      </c>
      <c r="BI66" s="66">
        <v>1</v>
      </c>
      <c r="BJ66" s="66">
        <v>1</v>
      </c>
      <c r="BK66" s="66">
        <v>1</v>
      </c>
      <c r="BL66" s="66">
        <v>1</v>
      </c>
      <c r="BM66" s="66">
        <v>1</v>
      </c>
      <c r="BN66" s="66">
        <v>1</v>
      </c>
      <c r="BO66" s="66">
        <v>1</v>
      </c>
      <c r="BP66" s="66">
        <v>1</v>
      </c>
      <c r="BQ66" s="66">
        <v>1</v>
      </c>
      <c r="BR66" s="66">
        <v>1</v>
      </c>
      <c r="BS66" s="66">
        <v>1</v>
      </c>
      <c r="BT66" s="66">
        <v>1</v>
      </c>
      <c r="BU66" s="66">
        <v>1</v>
      </c>
      <c r="BV66" s="66">
        <v>1</v>
      </c>
      <c r="BW66" s="66">
        <v>1</v>
      </c>
      <c r="BX66" s="66">
        <v>1</v>
      </c>
      <c r="BY66" s="66">
        <v>1</v>
      </c>
      <c r="BZ66" s="66">
        <v>1</v>
      </c>
      <c r="CA66" s="66">
        <v>1</v>
      </c>
      <c r="CC66" s="66">
        <v>1</v>
      </c>
      <c r="CD66" s="66">
        <v>1</v>
      </c>
      <c r="CE66" s="66">
        <v>1</v>
      </c>
      <c r="CF66" s="66">
        <v>1</v>
      </c>
      <c r="CG66" s="66">
        <v>1</v>
      </c>
      <c r="CI66" s="66">
        <v>1</v>
      </c>
      <c r="CJ66" s="66">
        <v>1</v>
      </c>
      <c r="CK66" s="66">
        <v>1</v>
      </c>
      <c r="CL66" s="66">
        <v>1</v>
      </c>
      <c r="CM66" s="66">
        <v>1</v>
      </c>
      <c r="CN66" s="66">
        <v>1</v>
      </c>
      <c r="CO66" s="66">
        <v>1</v>
      </c>
      <c r="CP66" s="66">
        <v>1</v>
      </c>
      <c r="CQ66" s="66">
        <v>1</v>
      </c>
      <c r="CR66" s="66">
        <v>1</v>
      </c>
      <c r="CS66" s="66">
        <v>1</v>
      </c>
      <c r="CT66" s="66">
        <v>1</v>
      </c>
      <c r="CU66" s="66">
        <v>1</v>
      </c>
      <c r="CV66" s="66">
        <v>1</v>
      </c>
      <c r="CW66" s="66">
        <v>1</v>
      </c>
      <c r="CX66" s="66">
        <v>0</v>
      </c>
      <c r="CY66" s="66">
        <v>0</v>
      </c>
      <c r="CZ66" s="66">
        <v>0</v>
      </c>
      <c r="DA66" s="66">
        <v>0</v>
      </c>
      <c r="DB66" s="66">
        <v>0</v>
      </c>
      <c r="DC66" s="66">
        <v>1</v>
      </c>
      <c r="DD66" s="66">
        <v>0</v>
      </c>
      <c r="DE66" s="66">
        <v>1</v>
      </c>
      <c r="DF66" s="66">
        <v>1</v>
      </c>
      <c r="DG66" s="66">
        <v>1</v>
      </c>
      <c r="DH66" s="67"/>
      <c r="DJ66" s="67"/>
      <c r="DK66" s="67"/>
      <c r="DL66" s="67"/>
      <c r="DM66" s="67"/>
    </row>
    <row r="67" spans="1:117" s="66" customFormat="1">
      <c r="A67" s="66" t="s">
        <v>402</v>
      </c>
      <c r="B67" s="66" t="s">
        <v>388</v>
      </c>
      <c r="C67" s="66" t="s">
        <v>495</v>
      </c>
      <c r="D67" s="66">
        <v>62</v>
      </c>
      <c r="E67" s="66">
        <v>132</v>
      </c>
      <c r="F67" s="66">
        <v>56</v>
      </c>
      <c r="G67" s="66">
        <v>0</v>
      </c>
      <c r="H67" s="66">
        <v>2</v>
      </c>
      <c r="I67" s="66">
        <v>2</v>
      </c>
      <c r="K67" s="66">
        <v>1</v>
      </c>
      <c r="L67" s="66">
        <v>1</v>
      </c>
      <c r="M67" s="66">
        <v>1</v>
      </c>
      <c r="N67" s="66">
        <v>1</v>
      </c>
      <c r="O67" s="66">
        <v>1</v>
      </c>
      <c r="P67" s="66">
        <v>1</v>
      </c>
      <c r="Q67" s="66">
        <v>1</v>
      </c>
      <c r="R67" s="66">
        <v>1</v>
      </c>
      <c r="S67" s="66">
        <v>1</v>
      </c>
      <c r="T67" s="66">
        <v>1</v>
      </c>
      <c r="U67" s="66">
        <v>1</v>
      </c>
      <c r="W67" s="66">
        <v>1</v>
      </c>
      <c r="X67" s="66">
        <v>1</v>
      </c>
      <c r="Y67" s="66">
        <v>1</v>
      </c>
      <c r="Z67" s="66">
        <v>1</v>
      </c>
      <c r="AA67" s="66">
        <v>1</v>
      </c>
      <c r="AB67" s="66">
        <v>1</v>
      </c>
      <c r="AC67" s="66">
        <v>1</v>
      </c>
      <c r="AD67" s="66">
        <v>1</v>
      </c>
      <c r="AE67" s="66">
        <v>1</v>
      </c>
      <c r="AF67" s="66">
        <v>1</v>
      </c>
      <c r="AG67" s="66">
        <v>1</v>
      </c>
      <c r="AH67" s="66">
        <v>1</v>
      </c>
      <c r="AI67" s="66">
        <v>1</v>
      </c>
      <c r="AJ67" s="66">
        <v>1</v>
      </c>
      <c r="AK67" s="66">
        <v>1</v>
      </c>
      <c r="AL67" s="66">
        <v>1</v>
      </c>
      <c r="AM67" s="66">
        <v>1</v>
      </c>
      <c r="AN67" s="66">
        <v>1</v>
      </c>
      <c r="AO67" s="66">
        <v>1</v>
      </c>
      <c r="AP67" s="66">
        <v>1</v>
      </c>
      <c r="AQ67" s="66">
        <v>1</v>
      </c>
      <c r="AR67" s="66">
        <v>1</v>
      </c>
      <c r="AS67" s="66">
        <v>1</v>
      </c>
      <c r="AT67" s="66">
        <v>1</v>
      </c>
      <c r="AU67" s="66">
        <v>1</v>
      </c>
      <c r="AV67" s="66">
        <v>1</v>
      </c>
      <c r="AW67" s="66">
        <v>1</v>
      </c>
      <c r="AX67" s="66">
        <v>1</v>
      </c>
      <c r="AY67" s="66">
        <v>1</v>
      </c>
      <c r="BD67" s="66">
        <v>1</v>
      </c>
      <c r="BE67" s="66">
        <v>1</v>
      </c>
      <c r="BF67" s="66">
        <v>1</v>
      </c>
      <c r="BG67" s="66">
        <v>1</v>
      </c>
      <c r="BH67" s="66">
        <v>1</v>
      </c>
      <c r="BI67" s="66">
        <v>1</v>
      </c>
      <c r="BJ67" s="66">
        <v>1</v>
      </c>
      <c r="BK67" s="66">
        <v>1</v>
      </c>
      <c r="BL67" s="66">
        <v>1</v>
      </c>
      <c r="BM67" s="66">
        <v>1</v>
      </c>
      <c r="BN67" s="66">
        <v>1</v>
      </c>
      <c r="BO67" s="66">
        <v>1</v>
      </c>
      <c r="BP67" s="66">
        <v>1</v>
      </c>
      <c r="BQ67" s="66">
        <v>1</v>
      </c>
      <c r="BR67" s="66">
        <v>1</v>
      </c>
      <c r="BS67" s="66">
        <v>1</v>
      </c>
      <c r="BT67" s="66">
        <v>1</v>
      </c>
      <c r="BU67" s="66">
        <v>1</v>
      </c>
      <c r="BV67" s="66">
        <v>1</v>
      </c>
      <c r="BW67" s="66">
        <v>1</v>
      </c>
      <c r="BX67" s="66">
        <v>1</v>
      </c>
      <c r="BY67" s="66">
        <v>1</v>
      </c>
      <c r="BZ67" s="66">
        <v>1</v>
      </c>
      <c r="CA67" s="66">
        <v>1</v>
      </c>
      <c r="CC67" s="66">
        <v>1</v>
      </c>
      <c r="CD67" s="66">
        <v>1</v>
      </c>
      <c r="CE67" s="66">
        <v>1</v>
      </c>
      <c r="CF67" s="66">
        <v>1</v>
      </c>
      <c r="CG67" s="66">
        <v>1</v>
      </c>
      <c r="CI67" s="66">
        <v>1</v>
      </c>
      <c r="CJ67" s="66">
        <v>1</v>
      </c>
      <c r="CK67" s="66">
        <v>1</v>
      </c>
      <c r="CL67" s="66">
        <v>1</v>
      </c>
      <c r="CM67" s="66">
        <v>1</v>
      </c>
      <c r="CN67" s="66">
        <v>1</v>
      </c>
      <c r="CO67" s="66">
        <v>1</v>
      </c>
      <c r="CP67" s="66">
        <v>1</v>
      </c>
      <c r="CQ67" s="66">
        <v>1</v>
      </c>
      <c r="CR67" s="66">
        <v>1</v>
      </c>
      <c r="CS67" s="66">
        <v>1</v>
      </c>
      <c r="CT67" s="66">
        <v>1</v>
      </c>
      <c r="CU67" s="66">
        <v>1</v>
      </c>
      <c r="CV67" s="66">
        <v>1</v>
      </c>
      <c r="CW67" s="66">
        <v>0</v>
      </c>
      <c r="CX67" s="66">
        <v>0</v>
      </c>
      <c r="CY67" s="66">
        <v>0</v>
      </c>
      <c r="CZ67" s="66">
        <v>0</v>
      </c>
      <c r="DA67" s="66">
        <v>0</v>
      </c>
      <c r="DB67" s="66">
        <v>0</v>
      </c>
      <c r="DC67" s="66">
        <v>0</v>
      </c>
      <c r="DD67" s="66">
        <v>0</v>
      </c>
      <c r="DE67" s="66">
        <v>1</v>
      </c>
      <c r="DF67" s="66">
        <v>1</v>
      </c>
      <c r="DG67" s="66">
        <v>1</v>
      </c>
      <c r="DH67" s="67"/>
      <c r="DJ67" s="67"/>
      <c r="DK67" s="67"/>
      <c r="DL67" s="67"/>
      <c r="DM67" s="67"/>
    </row>
    <row r="68" spans="1:117" s="66" customFormat="1">
      <c r="A68" s="66" t="s">
        <v>402</v>
      </c>
      <c r="B68" s="66" t="s">
        <v>388</v>
      </c>
      <c r="C68" s="66" t="s">
        <v>496</v>
      </c>
      <c r="D68" s="66">
        <v>63</v>
      </c>
      <c r="E68" s="66">
        <v>213</v>
      </c>
      <c r="F68" s="66">
        <v>64</v>
      </c>
      <c r="G68" s="66">
        <v>22</v>
      </c>
      <c r="H68" s="66">
        <v>1</v>
      </c>
      <c r="I68" s="66">
        <v>2</v>
      </c>
      <c r="K68" s="66">
        <v>1</v>
      </c>
      <c r="L68" s="66">
        <v>1</v>
      </c>
      <c r="M68" s="66">
        <v>1</v>
      </c>
      <c r="N68" s="66">
        <v>1</v>
      </c>
      <c r="O68" s="66">
        <v>1</v>
      </c>
      <c r="P68" s="66">
        <v>1</v>
      </c>
      <c r="Q68" s="66">
        <v>1</v>
      </c>
      <c r="R68" s="66">
        <v>1</v>
      </c>
      <c r="S68" s="66">
        <v>1</v>
      </c>
      <c r="T68" s="66">
        <v>1</v>
      </c>
      <c r="U68" s="66">
        <v>1</v>
      </c>
      <c r="W68" s="66">
        <v>1</v>
      </c>
      <c r="X68" s="66">
        <v>1</v>
      </c>
      <c r="Y68" s="66">
        <v>1</v>
      </c>
      <c r="Z68" s="66">
        <v>1</v>
      </c>
      <c r="AA68" s="66">
        <v>1</v>
      </c>
      <c r="AB68" s="66">
        <v>1</v>
      </c>
      <c r="AC68" s="66">
        <v>1</v>
      </c>
      <c r="AD68" s="66">
        <v>1</v>
      </c>
      <c r="AE68" s="66">
        <v>1</v>
      </c>
      <c r="AF68" s="66">
        <v>1</v>
      </c>
      <c r="AG68" s="66">
        <v>1</v>
      </c>
      <c r="AH68" s="66">
        <v>1</v>
      </c>
      <c r="AI68" s="66">
        <v>1</v>
      </c>
      <c r="AJ68" s="66">
        <v>1</v>
      </c>
      <c r="AK68" s="66">
        <v>1</v>
      </c>
      <c r="AL68" s="66">
        <v>1</v>
      </c>
      <c r="AM68" s="66">
        <v>1</v>
      </c>
      <c r="AN68" s="66">
        <v>1</v>
      </c>
      <c r="AO68" s="66">
        <v>1</v>
      </c>
      <c r="AP68" s="66">
        <v>1</v>
      </c>
      <c r="AQ68" s="66">
        <v>1</v>
      </c>
      <c r="AR68" s="66">
        <v>1</v>
      </c>
      <c r="AS68" s="66">
        <v>1</v>
      </c>
      <c r="AT68" s="66">
        <v>1</v>
      </c>
      <c r="AU68" s="66">
        <v>1</v>
      </c>
      <c r="AV68" s="66">
        <v>1</v>
      </c>
      <c r="AW68" s="66">
        <v>1</v>
      </c>
      <c r="AX68" s="66">
        <v>1</v>
      </c>
      <c r="AY68" s="66">
        <v>1</v>
      </c>
      <c r="BD68" s="66">
        <v>1</v>
      </c>
      <c r="BE68" s="66">
        <v>1</v>
      </c>
      <c r="BF68" s="66">
        <v>1</v>
      </c>
      <c r="BG68" s="66">
        <v>1</v>
      </c>
      <c r="BH68" s="66">
        <v>1</v>
      </c>
      <c r="BI68" s="66">
        <v>1</v>
      </c>
      <c r="BJ68" s="66">
        <v>1</v>
      </c>
      <c r="BK68" s="66">
        <v>1</v>
      </c>
      <c r="BL68" s="66">
        <v>1</v>
      </c>
      <c r="BM68" s="66">
        <v>1</v>
      </c>
      <c r="BN68" s="66">
        <v>1</v>
      </c>
      <c r="BO68" s="66">
        <v>1</v>
      </c>
      <c r="BP68" s="66">
        <v>1</v>
      </c>
      <c r="BQ68" s="66">
        <v>1</v>
      </c>
      <c r="BR68" s="66">
        <v>1</v>
      </c>
      <c r="BS68" s="66">
        <v>1</v>
      </c>
      <c r="BT68" s="66">
        <v>1</v>
      </c>
      <c r="BU68" s="66">
        <v>1</v>
      </c>
      <c r="BV68" s="66">
        <v>1</v>
      </c>
      <c r="BW68" s="66">
        <v>1</v>
      </c>
      <c r="BX68" s="66">
        <v>1</v>
      </c>
      <c r="BY68" s="66">
        <v>1</v>
      </c>
      <c r="BZ68" s="66">
        <v>1</v>
      </c>
      <c r="CA68" s="66">
        <v>1</v>
      </c>
      <c r="CC68" s="66">
        <v>1</v>
      </c>
      <c r="CD68" s="66">
        <v>1</v>
      </c>
      <c r="CE68" s="66">
        <v>1</v>
      </c>
      <c r="CF68" s="66">
        <v>1</v>
      </c>
      <c r="CG68" s="66">
        <v>1</v>
      </c>
      <c r="CI68" s="66">
        <v>1</v>
      </c>
      <c r="CJ68" s="66">
        <v>1</v>
      </c>
      <c r="CK68" s="66">
        <v>1</v>
      </c>
      <c r="CL68" s="66">
        <v>1</v>
      </c>
      <c r="CM68" s="66">
        <v>1</v>
      </c>
      <c r="CN68" s="66">
        <v>1</v>
      </c>
      <c r="CO68" s="66">
        <v>1</v>
      </c>
      <c r="CP68" s="66">
        <v>1</v>
      </c>
      <c r="CQ68" s="66">
        <v>1</v>
      </c>
      <c r="CR68" s="66">
        <v>1</v>
      </c>
      <c r="CS68" s="66">
        <v>1</v>
      </c>
      <c r="CT68" s="66">
        <v>1</v>
      </c>
      <c r="CU68" s="66">
        <v>1</v>
      </c>
      <c r="CV68" s="66">
        <v>1</v>
      </c>
      <c r="CW68" s="66">
        <v>1</v>
      </c>
      <c r="CX68" s="66">
        <v>0</v>
      </c>
      <c r="CY68" s="66">
        <v>0</v>
      </c>
      <c r="CZ68" s="66">
        <v>0</v>
      </c>
      <c r="DA68" s="66">
        <v>0</v>
      </c>
      <c r="DB68" s="66">
        <v>0</v>
      </c>
      <c r="DC68" s="66">
        <v>0</v>
      </c>
      <c r="DD68" s="66">
        <v>0</v>
      </c>
      <c r="DE68" s="66">
        <v>1</v>
      </c>
      <c r="DF68" s="66">
        <v>1</v>
      </c>
      <c r="DG68" s="66">
        <v>1</v>
      </c>
      <c r="DH68" s="67"/>
      <c r="DJ68" s="67"/>
      <c r="DK68" s="67"/>
      <c r="DL68" s="67"/>
      <c r="DM68" s="67"/>
    </row>
    <row r="69" spans="1:117" s="66" customFormat="1">
      <c r="A69" s="66" t="s">
        <v>497</v>
      </c>
      <c r="B69" s="66" t="s">
        <v>388</v>
      </c>
      <c r="C69" s="66" t="s">
        <v>498</v>
      </c>
      <c r="D69" s="66">
        <v>64</v>
      </c>
      <c r="E69" s="66">
        <v>900</v>
      </c>
      <c r="F69" s="66">
        <v>255</v>
      </c>
      <c r="G69" s="66">
        <v>168</v>
      </c>
      <c r="H69" s="66">
        <v>1</v>
      </c>
      <c r="I69" s="66">
        <v>2</v>
      </c>
      <c r="K69" s="66">
        <v>1</v>
      </c>
      <c r="L69" s="66">
        <v>1</v>
      </c>
      <c r="M69" s="66">
        <v>1</v>
      </c>
      <c r="N69" s="66">
        <v>1</v>
      </c>
      <c r="O69" s="66">
        <v>1</v>
      </c>
      <c r="P69" s="66">
        <v>1</v>
      </c>
      <c r="Q69" s="66">
        <v>1</v>
      </c>
      <c r="R69" s="66">
        <v>1</v>
      </c>
      <c r="S69" s="66">
        <v>1</v>
      </c>
      <c r="T69" s="66">
        <v>1</v>
      </c>
      <c r="U69" s="66">
        <v>1</v>
      </c>
      <c r="W69" s="66">
        <v>1</v>
      </c>
      <c r="X69" s="66">
        <v>1</v>
      </c>
      <c r="Y69" s="66">
        <v>1</v>
      </c>
      <c r="Z69" s="66">
        <v>1</v>
      </c>
      <c r="AA69" s="66">
        <v>1</v>
      </c>
      <c r="AB69" s="66">
        <v>1</v>
      </c>
      <c r="AC69" s="66">
        <v>1</v>
      </c>
      <c r="AD69" s="66">
        <v>1</v>
      </c>
      <c r="AE69" s="66">
        <v>1</v>
      </c>
      <c r="AF69" s="66">
        <v>1</v>
      </c>
      <c r="AG69" s="66">
        <v>1</v>
      </c>
      <c r="AH69" s="66">
        <v>1</v>
      </c>
      <c r="AI69" s="66">
        <v>1</v>
      </c>
      <c r="AJ69" s="66">
        <v>1</v>
      </c>
      <c r="AK69" s="66">
        <v>1</v>
      </c>
      <c r="AL69" s="66">
        <v>1</v>
      </c>
      <c r="AM69" s="66">
        <v>1</v>
      </c>
      <c r="AN69" s="66">
        <v>1</v>
      </c>
      <c r="AO69" s="66">
        <v>1</v>
      </c>
      <c r="AP69" s="66">
        <v>1</v>
      </c>
      <c r="AQ69" s="66">
        <v>1</v>
      </c>
      <c r="AR69" s="66">
        <v>1</v>
      </c>
      <c r="AS69" s="66">
        <v>1</v>
      </c>
      <c r="AT69" s="66">
        <v>1</v>
      </c>
      <c r="AU69" s="66">
        <v>1</v>
      </c>
      <c r="AV69" s="66">
        <v>1</v>
      </c>
      <c r="AW69" s="66">
        <v>1</v>
      </c>
      <c r="AX69" s="66">
        <v>1</v>
      </c>
      <c r="AY69" s="66">
        <v>1</v>
      </c>
      <c r="BD69" s="66">
        <v>1</v>
      </c>
      <c r="BE69" s="66">
        <v>1</v>
      </c>
      <c r="BF69" s="66">
        <v>1</v>
      </c>
      <c r="BG69" s="66">
        <v>1</v>
      </c>
      <c r="BH69" s="66">
        <v>1</v>
      </c>
      <c r="BI69" s="66">
        <v>1</v>
      </c>
      <c r="BJ69" s="66">
        <v>1</v>
      </c>
      <c r="BK69" s="66">
        <v>1</v>
      </c>
      <c r="BL69" s="66">
        <v>1</v>
      </c>
      <c r="BM69" s="66">
        <v>1</v>
      </c>
      <c r="BN69" s="66">
        <v>1</v>
      </c>
      <c r="BO69" s="66">
        <v>1</v>
      </c>
      <c r="BP69" s="66">
        <v>1</v>
      </c>
      <c r="BQ69" s="66">
        <v>1</v>
      </c>
      <c r="BR69" s="66">
        <v>1</v>
      </c>
      <c r="BS69" s="66">
        <v>1</v>
      </c>
      <c r="BT69" s="66">
        <v>1</v>
      </c>
      <c r="BU69" s="66">
        <v>1</v>
      </c>
      <c r="BV69" s="66">
        <v>1</v>
      </c>
      <c r="BW69" s="66">
        <v>1</v>
      </c>
      <c r="BX69" s="66">
        <v>1</v>
      </c>
      <c r="BY69" s="66">
        <v>1</v>
      </c>
      <c r="BZ69" s="66">
        <v>1</v>
      </c>
      <c r="CA69" s="66">
        <v>1</v>
      </c>
      <c r="CC69" s="66">
        <v>1</v>
      </c>
      <c r="CD69" s="66">
        <v>1</v>
      </c>
      <c r="CE69" s="66">
        <v>1</v>
      </c>
      <c r="CF69" s="66">
        <v>1</v>
      </c>
      <c r="CG69" s="66">
        <v>1</v>
      </c>
      <c r="CI69" s="66">
        <v>1</v>
      </c>
      <c r="CJ69" s="66">
        <v>1</v>
      </c>
      <c r="CK69" s="66">
        <v>1</v>
      </c>
      <c r="CL69" s="66">
        <v>1</v>
      </c>
      <c r="CM69" s="66">
        <v>1</v>
      </c>
      <c r="CN69" s="66">
        <v>1</v>
      </c>
      <c r="CO69" s="66">
        <v>1</v>
      </c>
      <c r="CP69" s="66">
        <v>1</v>
      </c>
      <c r="CQ69" s="66">
        <v>1</v>
      </c>
      <c r="CR69" s="66">
        <v>1</v>
      </c>
      <c r="CS69" s="66">
        <v>1</v>
      </c>
      <c r="CT69" s="66">
        <v>1</v>
      </c>
      <c r="CU69" s="66">
        <v>1</v>
      </c>
      <c r="CV69" s="66">
        <v>1</v>
      </c>
      <c r="CW69" s="66">
        <v>0</v>
      </c>
      <c r="CX69" s="66">
        <v>0</v>
      </c>
      <c r="CY69" s="66">
        <v>1</v>
      </c>
      <c r="CZ69" s="66">
        <v>0</v>
      </c>
      <c r="DA69" s="66">
        <v>0</v>
      </c>
      <c r="DB69" s="66">
        <v>1</v>
      </c>
      <c r="DC69" s="66">
        <v>1</v>
      </c>
      <c r="DD69" s="66">
        <v>1</v>
      </c>
      <c r="DE69" s="66">
        <v>1</v>
      </c>
      <c r="DF69" s="66">
        <v>1</v>
      </c>
      <c r="DG69" s="66">
        <v>1</v>
      </c>
      <c r="DH69" s="67"/>
      <c r="DJ69" s="67"/>
      <c r="DK69" s="67"/>
      <c r="DL69" s="67"/>
      <c r="DM69" s="67"/>
    </row>
    <row r="70" spans="1:117" s="66" customFormat="1">
      <c r="A70" s="66" t="s">
        <v>497</v>
      </c>
      <c r="B70" s="66" t="s">
        <v>388</v>
      </c>
      <c r="C70" s="66" t="s">
        <v>499</v>
      </c>
      <c r="D70" s="66">
        <v>65</v>
      </c>
      <c r="E70" s="66">
        <v>868</v>
      </c>
      <c r="F70" s="66">
        <v>282</v>
      </c>
      <c r="G70" s="66">
        <v>55</v>
      </c>
      <c r="H70" s="66">
        <v>1</v>
      </c>
      <c r="I70" s="66">
        <v>2</v>
      </c>
      <c r="K70" s="66">
        <v>1</v>
      </c>
      <c r="L70" s="66">
        <v>1</v>
      </c>
      <c r="M70" s="66">
        <v>1</v>
      </c>
      <c r="N70" s="66">
        <v>1</v>
      </c>
      <c r="O70" s="66">
        <v>1</v>
      </c>
      <c r="P70" s="66">
        <v>1</v>
      </c>
      <c r="Q70" s="66">
        <v>1</v>
      </c>
      <c r="R70" s="66">
        <v>1</v>
      </c>
      <c r="S70" s="66">
        <v>1</v>
      </c>
      <c r="T70" s="66">
        <v>1</v>
      </c>
      <c r="U70" s="66">
        <v>1</v>
      </c>
      <c r="W70" s="66">
        <v>1</v>
      </c>
      <c r="X70" s="66">
        <v>1</v>
      </c>
      <c r="Y70" s="66">
        <v>1</v>
      </c>
      <c r="Z70" s="66">
        <v>1</v>
      </c>
      <c r="AA70" s="66">
        <v>1</v>
      </c>
      <c r="AB70" s="66">
        <v>1</v>
      </c>
      <c r="AC70" s="66">
        <v>1</v>
      </c>
      <c r="AD70" s="66">
        <v>1</v>
      </c>
      <c r="AE70" s="66">
        <v>1</v>
      </c>
      <c r="AF70" s="66">
        <v>1</v>
      </c>
      <c r="AG70" s="66">
        <v>1</v>
      </c>
      <c r="AH70" s="66">
        <v>1</v>
      </c>
      <c r="AI70" s="66">
        <v>1</v>
      </c>
      <c r="AJ70" s="66">
        <v>1</v>
      </c>
      <c r="AK70" s="66">
        <v>1</v>
      </c>
      <c r="AL70" s="66">
        <v>1</v>
      </c>
      <c r="AM70" s="66">
        <v>1</v>
      </c>
      <c r="AN70" s="66">
        <v>1</v>
      </c>
      <c r="AO70" s="66">
        <v>1</v>
      </c>
      <c r="AP70" s="66">
        <v>1</v>
      </c>
      <c r="AQ70" s="66">
        <v>1</v>
      </c>
      <c r="AR70" s="66">
        <v>1</v>
      </c>
      <c r="AS70" s="66">
        <v>1</v>
      </c>
      <c r="AT70" s="66">
        <v>1</v>
      </c>
      <c r="AU70" s="66">
        <v>1</v>
      </c>
      <c r="AV70" s="66">
        <v>1</v>
      </c>
      <c r="AW70" s="66">
        <v>1</v>
      </c>
      <c r="AX70" s="66">
        <v>1</v>
      </c>
      <c r="AY70" s="66">
        <v>1</v>
      </c>
      <c r="BD70" s="66">
        <v>1</v>
      </c>
      <c r="BE70" s="66">
        <v>1</v>
      </c>
      <c r="BF70" s="66">
        <v>1</v>
      </c>
      <c r="BG70" s="66">
        <v>1</v>
      </c>
      <c r="BH70" s="66">
        <v>1</v>
      </c>
      <c r="BI70" s="66">
        <v>1</v>
      </c>
      <c r="BJ70" s="66">
        <v>1</v>
      </c>
      <c r="BK70" s="66">
        <v>1</v>
      </c>
      <c r="BL70" s="66">
        <v>1</v>
      </c>
      <c r="BM70" s="66">
        <v>1</v>
      </c>
      <c r="BN70" s="66">
        <v>1</v>
      </c>
      <c r="BO70" s="66">
        <v>1</v>
      </c>
      <c r="BP70" s="66">
        <v>1</v>
      </c>
      <c r="BQ70" s="66">
        <v>1</v>
      </c>
      <c r="BR70" s="66">
        <v>1</v>
      </c>
      <c r="BS70" s="66">
        <v>1</v>
      </c>
      <c r="BT70" s="66">
        <v>1</v>
      </c>
      <c r="BU70" s="66">
        <v>1</v>
      </c>
      <c r="BV70" s="66">
        <v>1</v>
      </c>
      <c r="BW70" s="66">
        <v>1</v>
      </c>
      <c r="BX70" s="66">
        <v>1</v>
      </c>
      <c r="BY70" s="66">
        <v>1</v>
      </c>
      <c r="BZ70" s="66">
        <v>1</v>
      </c>
      <c r="CA70" s="66">
        <v>1</v>
      </c>
      <c r="CC70" s="66">
        <v>1</v>
      </c>
      <c r="CD70" s="66">
        <v>1</v>
      </c>
      <c r="CE70" s="66">
        <v>1</v>
      </c>
      <c r="CF70" s="66">
        <v>1</v>
      </c>
      <c r="CG70" s="66">
        <v>1</v>
      </c>
      <c r="CI70" s="66">
        <v>1</v>
      </c>
      <c r="CJ70" s="66">
        <v>1</v>
      </c>
      <c r="CK70" s="66">
        <v>1</v>
      </c>
      <c r="CL70" s="66">
        <v>1</v>
      </c>
      <c r="CM70" s="66">
        <v>1</v>
      </c>
      <c r="CN70" s="66">
        <v>1</v>
      </c>
      <c r="CO70" s="66">
        <v>1</v>
      </c>
      <c r="CP70" s="66">
        <v>1</v>
      </c>
      <c r="CQ70" s="66">
        <v>1</v>
      </c>
      <c r="CR70" s="66">
        <v>1</v>
      </c>
      <c r="CS70" s="66">
        <v>1</v>
      </c>
      <c r="CT70" s="66">
        <v>1</v>
      </c>
      <c r="CU70" s="66">
        <v>1</v>
      </c>
      <c r="CV70" s="66">
        <v>1</v>
      </c>
      <c r="CW70" s="66">
        <v>1</v>
      </c>
      <c r="CX70" s="66">
        <v>0</v>
      </c>
      <c r="CY70" s="66">
        <v>1</v>
      </c>
      <c r="CZ70" s="66">
        <v>0</v>
      </c>
      <c r="DA70" s="66">
        <v>1</v>
      </c>
      <c r="DB70" s="66">
        <v>1</v>
      </c>
      <c r="DC70" s="66">
        <v>1</v>
      </c>
      <c r="DD70" s="66">
        <v>0</v>
      </c>
      <c r="DE70" s="66">
        <v>1</v>
      </c>
      <c r="DF70" s="66">
        <v>1</v>
      </c>
      <c r="DG70" s="66">
        <v>1</v>
      </c>
      <c r="DH70" s="67"/>
      <c r="DJ70" s="67"/>
      <c r="DK70" s="67"/>
      <c r="DL70" s="67"/>
      <c r="DM70" s="67"/>
    </row>
    <row r="71" spans="1:117" s="66" customFormat="1">
      <c r="A71" s="66" t="s">
        <v>497</v>
      </c>
      <c r="B71" s="66" t="s">
        <v>388</v>
      </c>
      <c r="C71" s="66" t="s">
        <v>500</v>
      </c>
      <c r="D71" s="66">
        <v>66</v>
      </c>
      <c r="E71" s="66">
        <v>478</v>
      </c>
      <c r="F71" s="66">
        <v>172</v>
      </c>
      <c r="G71" s="66">
        <v>111</v>
      </c>
      <c r="H71" s="66">
        <v>1</v>
      </c>
      <c r="I71" s="66">
        <v>2</v>
      </c>
      <c r="K71" s="66">
        <v>1</v>
      </c>
      <c r="L71" s="66">
        <v>1</v>
      </c>
      <c r="M71" s="66">
        <v>1</v>
      </c>
      <c r="N71" s="66">
        <v>1</v>
      </c>
      <c r="O71" s="66">
        <v>1</v>
      </c>
      <c r="P71" s="66">
        <v>1</v>
      </c>
      <c r="Q71" s="66">
        <v>1</v>
      </c>
      <c r="R71" s="66">
        <v>1</v>
      </c>
      <c r="S71" s="66">
        <v>1</v>
      </c>
      <c r="T71" s="66">
        <v>1</v>
      </c>
      <c r="U71" s="66">
        <v>1</v>
      </c>
      <c r="W71" s="66">
        <v>1</v>
      </c>
      <c r="X71" s="66">
        <v>1</v>
      </c>
      <c r="Y71" s="66">
        <v>1</v>
      </c>
      <c r="Z71" s="66">
        <v>1</v>
      </c>
      <c r="AA71" s="66">
        <v>1</v>
      </c>
      <c r="AB71" s="66">
        <v>1</v>
      </c>
      <c r="AC71" s="66">
        <v>1</v>
      </c>
      <c r="AD71" s="66">
        <v>1</v>
      </c>
      <c r="AE71" s="66">
        <v>1</v>
      </c>
      <c r="AF71" s="66">
        <v>1</v>
      </c>
      <c r="AG71" s="66">
        <v>1</v>
      </c>
      <c r="AH71" s="66">
        <v>1</v>
      </c>
      <c r="AI71" s="66">
        <v>1</v>
      </c>
      <c r="AJ71" s="66">
        <v>1</v>
      </c>
      <c r="AK71" s="66">
        <v>1</v>
      </c>
      <c r="AL71" s="66">
        <v>1</v>
      </c>
      <c r="AM71" s="66">
        <v>1</v>
      </c>
      <c r="AN71" s="66">
        <v>1</v>
      </c>
      <c r="AO71" s="66">
        <v>1</v>
      </c>
      <c r="AP71" s="66">
        <v>1</v>
      </c>
      <c r="AQ71" s="66">
        <v>1</v>
      </c>
      <c r="AR71" s="66">
        <v>1</v>
      </c>
      <c r="AS71" s="66">
        <v>1</v>
      </c>
      <c r="AT71" s="66">
        <v>1</v>
      </c>
      <c r="AU71" s="66">
        <v>1</v>
      </c>
      <c r="AV71" s="66">
        <v>1</v>
      </c>
      <c r="AW71" s="66">
        <v>1</v>
      </c>
      <c r="AX71" s="66">
        <v>1</v>
      </c>
      <c r="AY71" s="66">
        <v>1</v>
      </c>
      <c r="BD71" s="66">
        <v>1</v>
      </c>
      <c r="BE71" s="66">
        <v>1</v>
      </c>
      <c r="BF71" s="66">
        <v>1</v>
      </c>
      <c r="BG71" s="66">
        <v>1</v>
      </c>
      <c r="BH71" s="66">
        <v>1</v>
      </c>
      <c r="BI71" s="66">
        <v>1</v>
      </c>
      <c r="BJ71" s="66">
        <v>1</v>
      </c>
      <c r="BK71" s="66">
        <v>1</v>
      </c>
      <c r="BL71" s="66">
        <v>1</v>
      </c>
      <c r="BM71" s="66">
        <v>1</v>
      </c>
      <c r="BN71" s="66">
        <v>1</v>
      </c>
      <c r="BO71" s="66">
        <v>1</v>
      </c>
      <c r="BP71" s="66">
        <v>1</v>
      </c>
      <c r="BQ71" s="66">
        <v>1</v>
      </c>
      <c r="BR71" s="66">
        <v>1</v>
      </c>
      <c r="BS71" s="66">
        <v>1</v>
      </c>
      <c r="BT71" s="66">
        <v>1</v>
      </c>
      <c r="BU71" s="66">
        <v>1</v>
      </c>
      <c r="BV71" s="66">
        <v>1</v>
      </c>
      <c r="BW71" s="66">
        <v>1</v>
      </c>
      <c r="BX71" s="66">
        <v>1</v>
      </c>
      <c r="BY71" s="66">
        <v>1</v>
      </c>
      <c r="BZ71" s="66">
        <v>1</v>
      </c>
      <c r="CA71" s="66">
        <v>1</v>
      </c>
      <c r="CC71" s="66">
        <v>1</v>
      </c>
      <c r="CD71" s="66">
        <v>1</v>
      </c>
      <c r="CE71" s="66">
        <v>1</v>
      </c>
      <c r="CF71" s="66">
        <v>1</v>
      </c>
      <c r="CG71" s="66">
        <v>1</v>
      </c>
      <c r="CI71" s="66">
        <v>1</v>
      </c>
      <c r="CJ71" s="66">
        <v>1</v>
      </c>
      <c r="CK71" s="66">
        <v>1</v>
      </c>
      <c r="CL71" s="66">
        <v>1</v>
      </c>
      <c r="CM71" s="66">
        <v>1</v>
      </c>
      <c r="CN71" s="66">
        <v>1</v>
      </c>
      <c r="CO71" s="66">
        <v>1</v>
      </c>
      <c r="CP71" s="66">
        <v>1</v>
      </c>
      <c r="CQ71" s="66">
        <v>1</v>
      </c>
      <c r="CR71" s="66">
        <v>1</v>
      </c>
      <c r="CS71" s="66">
        <v>1</v>
      </c>
      <c r="CT71" s="66">
        <v>1</v>
      </c>
      <c r="CU71" s="66">
        <v>1</v>
      </c>
      <c r="CV71" s="66">
        <v>1</v>
      </c>
      <c r="CW71" s="66">
        <v>1</v>
      </c>
      <c r="CX71" s="66">
        <v>1</v>
      </c>
      <c r="CY71" s="66">
        <v>0</v>
      </c>
      <c r="CZ71" s="66">
        <v>0</v>
      </c>
      <c r="DA71" s="66">
        <v>0</v>
      </c>
      <c r="DB71" s="66">
        <v>1</v>
      </c>
      <c r="DC71" s="66">
        <v>1</v>
      </c>
      <c r="DD71" s="66">
        <v>1</v>
      </c>
      <c r="DE71" s="66">
        <v>1</v>
      </c>
      <c r="DF71" s="66">
        <v>1</v>
      </c>
      <c r="DG71" s="66">
        <v>1</v>
      </c>
      <c r="DH71" s="67"/>
      <c r="DJ71" s="67"/>
      <c r="DK71" s="67"/>
      <c r="DL71" s="67"/>
      <c r="DM71" s="67"/>
    </row>
    <row r="72" spans="1:117" s="66" customFormat="1">
      <c r="A72" s="66" t="s">
        <v>497</v>
      </c>
      <c r="B72" s="66" t="s">
        <v>388</v>
      </c>
      <c r="C72" s="66" t="s">
        <v>501</v>
      </c>
      <c r="D72" s="66">
        <v>67</v>
      </c>
      <c r="E72" s="66">
        <v>115</v>
      </c>
      <c r="F72" s="66">
        <v>55</v>
      </c>
      <c r="G72" s="66">
        <v>62</v>
      </c>
      <c r="H72" s="66">
        <v>1</v>
      </c>
      <c r="I72" s="66">
        <v>2</v>
      </c>
      <c r="K72" s="66">
        <v>1</v>
      </c>
      <c r="L72" s="66">
        <v>1</v>
      </c>
      <c r="M72" s="66">
        <v>1</v>
      </c>
      <c r="N72" s="66">
        <v>1</v>
      </c>
      <c r="O72" s="66">
        <v>1</v>
      </c>
      <c r="P72" s="66">
        <v>1</v>
      </c>
      <c r="Q72" s="66">
        <v>1</v>
      </c>
      <c r="R72" s="66">
        <v>1</v>
      </c>
      <c r="S72" s="66">
        <v>1</v>
      </c>
      <c r="T72" s="66">
        <v>1</v>
      </c>
      <c r="U72" s="66">
        <v>1</v>
      </c>
      <c r="W72" s="66">
        <v>1</v>
      </c>
      <c r="X72" s="66">
        <v>1</v>
      </c>
      <c r="Y72" s="66">
        <v>1</v>
      </c>
      <c r="Z72" s="66">
        <v>1</v>
      </c>
      <c r="AA72" s="66">
        <v>1</v>
      </c>
      <c r="AB72" s="66">
        <v>1</v>
      </c>
      <c r="AC72" s="66">
        <v>1</v>
      </c>
      <c r="AD72" s="66">
        <v>1</v>
      </c>
      <c r="AE72" s="66">
        <v>1</v>
      </c>
      <c r="AF72" s="66">
        <v>1</v>
      </c>
      <c r="AG72" s="66">
        <v>1</v>
      </c>
      <c r="AH72" s="66">
        <v>1</v>
      </c>
      <c r="AI72" s="66">
        <v>1</v>
      </c>
      <c r="AJ72" s="66">
        <v>1</v>
      </c>
      <c r="AK72" s="66">
        <v>1</v>
      </c>
      <c r="AL72" s="66">
        <v>1</v>
      </c>
      <c r="AM72" s="66">
        <v>1</v>
      </c>
      <c r="AN72" s="66">
        <v>1</v>
      </c>
      <c r="AO72" s="66">
        <v>1</v>
      </c>
      <c r="AP72" s="66">
        <v>1</v>
      </c>
      <c r="AQ72" s="66">
        <v>1</v>
      </c>
      <c r="AR72" s="66">
        <v>1</v>
      </c>
      <c r="AS72" s="66">
        <v>1</v>
      </c>
      <c r="AT72" s="66">
        <v>1</v>
      </c>
      <c r="AU72" s="66">
        <v>1</v>
      </c>
      <c r="AV72" s="66">
        <v>1</v>
      </c>
      <c r="AW72" s="66">
        <v>1</v>
      </c>
      <c r="AX72" s="66">
        <v>1</v>
      </c>
      <c r="AY72" s="66">
        <v>1</v>
      </c>
      <c r="BD72" s="66">
        <v>1</v>
      </c>
      <c r="BE72" s="66">
        <v>1</v>
      </c>
      <c r="BF72" s="66">
        <v>1</v>
      </c>
      <c r="BG72" s="66">
        <v>1</v>
      </c>
      <c r="BH72" s="66">
        <v>1</v>
      </c>
      <c r="BI72" s="66">
        <v>1</v>
      </c>
      <c r="BJ72" s="66">
        <v>1</v>
      </c>
      <c r="BK72" s="66">
        <v>1</v>
      </c>
      <c r="BL72" s="66">
        <v>1</v>
      </c>
      <c r="BM72" s="66">
        <v>1</v>
      </c>
      <c r="BN72" s="66">
        <v>1</v>
      </c>
      <c r="BO72" s="66">
        <v>1</v>
      </c>
      <c r="BP72" s="66">
        <v>1</v>
      </c>
      <c r="BQ72" s="66">
        <v>1</v>
      </c>
      <c r="BR72" s="66">
        <v>1</v>
      </c>
      <c r="BS72" s="66">
        <v>1</v>
      </c>
      <c r="BT72" s="66">
        <v>1</v>
      </c>
      <c r="BU72" s="66">
        <v>1</v>
      </c>
      <c r="BV72" s="66">
        <v>1</v>
      </c>
      <c r="BW72" s="66">
        <v>1</v>
      </c>
      <c r="BX72" s="66">
        <v>1</v>
      </c>
      <c r="BY72" s="66">
        <v>1</v>
      </c>
      <c r="BZ72" s="66">
        <v>1</v>
      </c>
      <c r="CA72" s="66">
        <v>1</v>
      </c>
      <c r="CC72" s="66">
        <v>1</v>
      </c>
      <c r="CD72" s="66">
        <v>1</v>
      </c>
      <c r="CE72" s="66">
        <v>1</v>
      </c>
      <c r="CF72" s="66">
        <v>1</v>
      </c>
      <c r="CG72" s="66">
        <v>1</v>
      </c>
      <c r="CI72" s="66">
        <v>1</v>
      </c>
      <c r="CJ72" s="66">
        <v>1</v>
      </c>
      <c r="CK72" s="66">
        <v>1</v>
      </c>
      <c r="CL72" s="66">
        <v>1</v>
      </c>
      <c r="CM72" s="66">
        <v>1</v>
      </c>
      <c r="CN72" s="66">
        <v>1</v>
      </c>
      <c r="CO72" s="66">
        <v>1</v>
      </c>
      <c r="CP72" s="66">
        <v>1</v>
      </c>
      <c r="CQ72" s="66">
        <v>1</v>
      </c>
      <c r="CR72" s="66">
        <v>1</v>
      </c>
      <c r="CS72" s="66">
        <v>1</v>
      </c>
      <c r="CT72" s="66">
        <v>1</v>
      </c>
      <c r="CU72" s="66">
        <v>1</v>
      </c>
      <c r="CV72" s="66">
        <v>1</v>
      </c>
      <c r="CW72" s="66">
        <v>1</v>
      </c>
      <c r="CX72" s="66">
        <v>1</v>
      </c>
      <c r="CY72" s="66">
        <v>1</v>
      </c>
      <c r="CZ72" s="66">
        <v>1</v>
      </c>
      <c r="DA72" s="66">
        <v>1</v>
      </c>
      <c r="DB72" s="66">
        <v>1</v>
      </c>
      <c r="DC72" s="66">
        <v>1</v>
      </c>
      <c r="DD72" s="66">
        <v>1</v>
      </c>
      <c r="DE72" s="66">
        <v>1</v>
      </c>
      <c r="DF72" s="66">
        <v>1</v>
      </c>
      <c r="DG72" s="66">
        <v>1</v>
      </c>
      <c r="DH72" s="67"/>
      <c r="DJ72" s="67"/>
      <c r="DK72" s="67"/>
      <c r="DL72" s="67"/>
      <c r="DM72" s="67"/>
    </row>
    <row r="73" spans="1:117" s="66" customFormat="1">
      <c r="A73" s="66" t="s">
        <v>497</v>
      </c>
      <c r="B73" s="66" t="s">
        <v>388</v>
      </c>
      <c r="C73" s="66" t="s">
        <v>502</v>
      </c>
      <c r="D73" s="66">
        <v>68</v>
      </c>
      <c r="E73" s="66">
        <v>265</v>
      </c>
      <c r="F73" s="66">
        <v>72</v>
      </c>
      <c r="G73" s="66">
        <v>51</v>
      </c>
      <c r="H73" s="66">
        <v>1</v>
      </c>
      <c r="I73" s="66">
        <v>2</v>
      </c>
      <c r="K73" s="66">
        <v>1</v>
      </c>
      <c r="L73" s="66">
        <v>1</v>
      </c>
      <c r="M73" s="66">
        <v>1</v>
      </c>
      <c r="N73" s="66">
        <v>1</v>
      </c>
      <c r="O73" s="66">
        <v>1</v>
      </c>
      <c r="P73" s="66">
        <v>1</v>
      </c>
      <c r="Q73" s="66">
        <v>1</v>
      </c>
      <c r="R73" s="66">
        <v>1</v>
      </c>
      <c r="S73" s="66">
        <v>1</v>
      </c>
      <c r="T73" s="66">
        <v>1</v>
      </c>
      <c r="U73" s="66">
        <v>1</v>
      </c>
      <c r="W73" s="66">
        <v>1</v>
      </c>
      <c r="X73" s="66">
        <v>1</v>
      </c>
      <c r="Y73" s="66">
        <v>1</v>
      </c>
      <c r="Z73" s="66">
        <v>1</v>
      </c>
      <c r="AA73" s="66">
        <v>1</v>
      </c>
      <c r="AB73" s="66">
        <v>1</v>
      </c>
      <c r="AC73" s="66">
        <v>1</v>
      </c>
      <c r="AD73" s="66">
        <v>1</v>
      </c>
      <c r="AE73" s="66">
        <v>1</v>
      </c>
      <c r="AF73" s="66">
        <v>1</v>
      </c>
      <c r="AG73" s="66">
        <v>1</v>
      </c>
      <c r="AH73" s="66">
        <v>1</v>
      </c>
      <c r="AI73" s="66">
        <v>1</v>
      </c>
      <c r="AJ73" s="66">
        <v>1</v>
      </c>
      <c r="AK73" s="66">
        <v>1</v>
      </c>
      <c r="AL73" s="66">
        <v>1</v>
      </c>
      <c r="AM73" s="66">
        <v>1</v>
      </c>
      <c r="AN73" s="66">
        <v>1</v>
      </c>
      <c r="AO73" s="66">
        <v>1</v>
      </c>
      <c r="AP73" s="66">
        <v>1</v>
      </c>
      <c r="AQ73" s="66">
        <v>1</v>
      </c>
      <c r="AR73" s="66">
        <v>1</v>
      </c>
      <c r="AS73" s="66">
        <v>1</v>
      </c>
      <c r="AT73" s="66">
        <v>1</v>
      </c>
      <c r="AU73" s="66">
        <v>1</v>
      </c>
      <c r="AV73" s="66">
        <v>1</v>
      </c>
      <c r="AW73" s="66">
        <v>1</v>
      </c>
      <c r="AX73" s="66">
        <v>1</v>
      </c>
      <c r="AY73" s="66">
        <v>1</v>
      </c>
      <c r="BD73" s="66">
        <v>1</v>
      </c>
      <c r="BE73" s="66">
        <v>1</v>
      </c>
      <c r="BF73" s="66">
        <v>1</v>
      </c>
      <c r="BG73" s="66">
        <v>1</v>
      </c>
      <c r="BH73" s="66">
        <v>1</v>
      </c>
      <c r="BI73" s="66">
        <v>1</v>
      </c>
      <c r="BJ73" s="66">
        <v>1</v>
      </c>
      <c r="BK73" s="66">
        <v>1</v>
      </c>
      <c r="BL73" s="66">
        <v>1</v>
      </c>
      <c r="BM73" s="66">
        <v>1</v>
      </c>
      <c r="BN73" s="66">
        <v>1</v>
      </c>
      <c r="BO73" s="66">
        <v>1</v>
      </c>
      <c r="BP73" s="66">
        <v>1</v>
      </c>
      <c r="BQ73" s="66">
        <v>1</v>
      </c>
      <c r="BR73" s="66">
        <v>1</v>
      </c>
      <c r="BS73" s="66">
        <v>1</v>
      </c>
      <c r="BT73" s="66">
        <v>1</v>
      </c>
      <c r="BU73" s="66">
        <v>1</v>
      </c>
      <c r="BV73" s="66">
        <v>1</v>
      </c>
      <c r="BW73" s="66">
        <v>1</v>
      </c>
      <c r="BX73" s="66">
        <v>1</v>
      </c>
      <c r="BY73" s="66">
        <v>1</v>
      </c>
      <c r="BZ73" s="66">
        <v>1</v>
      </c>
      <c r="CA73" s="66">
        <v>1</v>
      </c>
      <c r="CC73" s="66">
        <v>1</v>
      </c>
      <c r="CD73" s="66">
        <v>1</v>
      </c>
      <c r="CE73" s="66">
        <v>1</v>
      </c>
      <c r="CF73" s="66">
        <v>1</v>
      </c>
      <c r="CG73" s="66">
        <v>1</v>
      </c>
      <c r="CI73" s="66">
        <v>1</v>
      </c>
      <c r="CJ73" s="66">
        <v>1</v>
      </c>
      <c r="CK73" s="66">
        <v>1</v>
      </c>
      <c r="CL73" s="66">
        <v>1</v>
      </c>
      <c r="CM73" s="66">
        <v>1</v>
      </c>
      <c r="CN73" s="66">
        <v>1</v>
      </c>
      <c r="CO73" s="66">
        <v>1</v>
      </c>
      <c r="CP73" s="66">
        <v>1</v>
      </c>
      <c r="CQ73" s="66">
        <v>1</v>
      </c>
      <c r="CR73" s="66">
        <v>1</v>
      </c>
      <c r="CS73" s="66">
        <v>1</v>
      </c>
      <c r="CT73" s="66">
        <v>1</v>
      </c>
      <c r="CU73" s="66">
        <v>1</v>
      </c>
      <c r="CV73" s="66">
        <v>1</v>
      </c>
      <c r="CW73" s="66">
        <v>1</v>
      </c>
      <c r="CX73" s="66">
        <v>1</v>
      </c>
      <c r="CY73" s="66">
        <v>1</v>
      </c>
      <c r="CZ73" s="66">
        <v>0</v>
      </c>
      <c r="DA73" s="66">
        <v>1</v>
      </c>
      <c r="DB73" s="66">
        <v>1</v>
      </c>
      <c r="DC73" s="66">
        <v>1</v>
      </c>
      <c r="DD73" s="66">
        <v>1</v>
      </c>
      <c r="DE73" s="66">
        <v>1</v>
      </c>
      <c r="DF73" s="66">
        <v>1</v>
      </c>
      <c r="DG73" s="66">
        <v>1</v>
      </c>
      <c r="DH73" s="67"/>
      <c r="DJ73" s="67"/>
      <c r="DK73" s="67"/>
      <c r="DL73" s="67"/>
      <c r="DM73" s="67"/>
    </row>
    <row r="74" spans="1:117" s="66" customFormat="1">
      <c r="A74" s="66" t="s">
        <v>497</v>
      </c>
      <c r="B74" s="66" t="s">
        <v>388</v>
      </c>
      <c r="C74" s="66" t="s">
        <v>503</v>
      </c>
      <c r="D74" s="66">
        <v>69</v>
      </c>
      <c r="E74" s="66">
        <v>779</v>
      </c>
      <c r="F74" s="66">
        <v>212</v>
      </c>
      <c r="G74" s="66">
        <v>15</v>
      </c>
      <c r="H74" s="66">
        <v>1</v>
      </c>
      <c r="I74" s="66">
        <v>2</v>
      </c>
      <c r="K74" s="66">
        <v>1</v>
      </c>
      <c r="L74" s="66">
        <v>1</v>
      </c>
      <c r="M74" s="66">
        <v>1</v>
      </c>
      <c r="N74" s="66">
        <v>1</v>
      </c>
      <c r="O74" s="66">
        <v>1</v>
      </c>
      <c r="P74" s="66">
        <v>1</v>
      </c>
      <c r="Q74" s="66">
        <v>1</v>
      </c>
      <c r="R74" s="66">
        <v>1</v>
      </c>
      <c r="S74" s="66">
        <v>1</v>
      </c>
      <c r="T74" s="66">
        <v>1</v>
      </c>
      <c r="U74" s="66">
        <v>1</v>
      </c>
      <c r="W74" s="66">
        <v>1</v>
      </c>
      <c r="X74" s="66">
        <v>1</v>
      </c>
      <c r="Y74" s="66">
        <v>1</v>
      </c>
      <c r="Z74" s="66">
        <v>1</v>
      </c>
      <c r="AA74" s="66">
        <v>1</v>
      </c>
      <c r="AB74" s="66">
        <v>1</v>
      </c>
      <c r="AC74" s="66">
        <v>1</v>
      </c>
      <c r="AD74" s="66">
        <v>1</v>
      </c>
      <c r="AE74" s="66">
        <v>1</v>
      </c>
      <c r="AF74" s="66">
        <v>1</v>
      </c>
      <c r="AG74" s="66">
        <v>1</v>
      </c>
      <c r="AH74" s="66">
        <v>1</v>
      </c>
      <c r="AI74" s="66">
        <v>1</v>
      </c>
      <c r="AJ74" s="66">
        <v>1</v>
      </c>
      <c r="AK74" s="66">
        <v>1</v>
      </c>
      <c r="AL74" s="66">
        <v>1</v>
      </c>
      <c r="AM74" s="66">
        <v>1</v>
      </c>
      <c r="AN74" s="66">
        <v>1</v>
      </c>
      <c r="AO74" s="66">
        <v>1</v>
      </c>
      <c r="AP74" s="66">
        <v>1</v>
      </c>
      <c r="AQ74" s="66">
        <v>1</v>
      </c>
      <c r="AR74" s="66">
        <v>1</v>
      </c>
      <c r="AS74" s="66">
        <v>1</v>
      </c>
      <c r="AT74" s="66">
        <v>1</v>
      </c>
      <c r="AU74" s="66">
        <v>1</v>
      </c>
      <c r="AV74" s="66">
        <v>1</v>
      </c>
      <c r="AW74" s="66">
        <v>1</v>
      </c>
      <c r="AX74" s="66">
        <v>1</v>
      </c>
      <c r="AY74" s="66">
        <v>1</v>
      </c>
      <c r="BD74" s="66">
        <v>1</v>
      </c>
      <c r="BE74" s="66">
        <v>1</v>
      </c>
      <c r="BF74" s="66">
        <v>1</v>
      </c>
      <c r="BG74" s="66">
        <v>1</v>
      </c>
      <c r="BH74" s="66">
        <v>1</v>
      </c>
      <c r="BI74" s="66">
        <v>1</v>
      </c>
      <c r="BJ74" s="66">
        <v>1</v>
      </c>
      <c r="BK74" s="66">
        <v>1</v>
      </c>
      <c r="BL74" s="66">
        <v>1</v>
      </c>
      <c r="BM74" s="66">
        <v>1</v>
      </c>
      <c r="BN74" s="66">
        <v>1</v>
      </c>
      <c r="BO74" s="66">
        <v>1</v>
      </c>
      <c r="BP74" s="66">
        <v>1</v>
      </c>
      <c r="BQ74" s="66">
        <v>1</v>
      </c>
      <c r="BR74" s="66">
        <v>1</v>
      </c>
      <c r="BS74" s="66">
        <v>1</v>
      </c>
      <c r="BT74" s="66">
        <v>1</v>
      </c>
      <c r="BU74" s="66">
        <v>1</v>
      </c>
      <c r="BV74" s="66">
        <v>1</v>
      </c>
      <c r="BW74" s="66">
        <v>1</v>
      </c>
      <c r="BX74" s="66">
        <v>1</v>
      </c>
      <c r="BY74" s="66">
        <v>1</v>
      </c>
      <c r="BZ74" s="66">
        <v>1</v>
      </c>
      <c r="CA74" s="66">
        <v>1</v>
      </c>
      <c r="CC74" s="66">
        <v>1</v>
      </c>
      <c r="CD74" s="66">
        <v>1</v>
      </c>
      <c r="CE74" s="66">
        <v>1</v>
      </c>
      <c r="CF74" s="66">
        <v>1</v>
      </c>
      <c r="CG74" s="66">
        <v>1</v>
      </c>
      <c r="CI74" s="66">
        <v>1</v>
      </c>
      <c r="CJ74" s="66">
        <v>1</v>
      </c>
      <c r="CK74" s="66">
        <v>1</v>
      </c>
      <c r="CL74" s="66">
        <v>1</v>
      </c>
      <c r="CM74" s="66">
        <v>1</v>
      </c>
      <c r="CN74" s="66">
        <v>1</v>
      </c>
      <c r="CO74" s="66">
        <v>1</v>
      </c>
      <c r="CP74" s="66">
        <v>1</v>
      </c>
      <c r="CQ74" s="66">
        <v>1</v>
      </c>
      <c r="CR74" s="66">
        <v>1</v>
      </c>
      <c r="CS74" s="66">
        <v>1</v>
      </c>
      <c r="CT74" s="66">
        <v>1</v>
      </c>
      <c r="CU74" s="66">
        <v>1</v>
      </c>
      <c r="CV74" s="66">
        <v>1</v>
      </c>
      <c r="CW74" s="66">
        <v>1</v>
      </c>
      <c r="CX74" s="66">
        <v>0</v>
      </c>
      <c r="CY74" s="66">
        <v>1</v>
      </c>
      <c r="CZ74" s="66">
        <v>1</v>
      </c>
      <c r="DA74" s="66">
        <v>1</v>
      </c>
      <c r="DB74" s="66">
        <v>1</v>
      </c>
      <c r="DC74" s="66">
        <v>1</v>
      </c>
      <c r="DD74" s="66">
        <v>1</v>
      </c>
      <c r="DE74" s="66">
        <v>1</v>
      </c>
      <c r="DF74" s="66">
        <v>1</v>
      </c>
      <c r="DG74" s="66">
        <v>1</v>
      </c>
      <c r="DH74" s="67"/>
      <c r="DJ74" s="67"/>
      <c r="DK74" s="67"/>
      <c r="DL74" s="67"/>
      <c r="DM74" s="67"/>
    </row>
    <row r="75" spans="1:117" s="66" customFormat="1">
      <c r="A75" s="66" t="s">
        <v>497</v>
      </c>
      <c r="B75" s="66" t="s">
        <v>388</v>
      </c>
      <c r="C75" s="66" t="s">
        <v>504</v>
      </c>
      <c r="D75" s="66">
        <v>70</v>
      </c>
      <c r="E75" s="66">
        <v>1086</v>
      </c>
      <c r="F75" s="66">
        <v>441</v>
      </c>
      <c r="G75" s="66">
        <v>95</v>
      </c>
      <c r="H75" s="66">
        <v>1</v>
      </c>
      <c r="I75" s="66">
        <v>2</v>
      </c>
      <c r="K75" s="66">
        <v>1</v>
      </c>
      <c r="L75" s="66">
        <v>1</v>
      </c>
      <c r="M75" s="66">
        <v>1</v>
      </c>
      <c r="N75" s="66">
        <v>1</v>
      </c>
      <c r="O75" s="66">
        <v>1</v>
      </c>
      <c r="P75" s="66">
        <v>1</v>
      </c>
      <c r="Q75" s="66">
        <v>1</v>
      </c>
      <c r="R75" s="66">
        <v>1</v>
      </c>
      <c r="S75" s="66">
        <v>1</v>
      </c>
      <c r="T75" s="66">
        <v>1</v>
      </c>
      <c r="U75" s="66">
        <v>1</v>
      </c>
      <c r="W75" s="66">
        <v>1</v>
      </c>
      <c r="X75" s="66">
        <v>1</v>
      </c>
      <c r="Y75" s="66">
        <v>1</v>
      </c>
      <c r="Z75" s="66">
        <v>1</v>
      </c>
      <c r="AA75" s="66">
        <v>1</v>
      </c>
      <c r="AB75" s="66">
        <v>1</v>
      </c>
      <c r="AC75" s="66">
        <v>1</v>
      </c>
      <c r="AD75" s="66">
        <v>1</v>
      </c>
      <c r="AE75" s="66">
        <v>1</v>
      </c>
      <c r="AF75" s="66">
        <v>1</v>
      </c>
      <c r="AG75" s="66">
        <v>1</v>
      </c>
      <c r="AH75" s="66">
        <v>1</v>
      </c>
      <c r="AI75" s="66">
        <v>1</v>
      </c>
      <c r="AJ75" s="66">
        <v>1</v>
      </c>
      <c r="AK75" s="66">
        <v>1</v>
      </c>
      <c r="AL75" s="66">
        <v>1</v>
      </c>
      <c r="AM75" s="66">
        <v>1</v>
      </c>
      <c r="AN75" s="66">
        <v>1</v>
      </c>
      <c r="AO75" s="66">
        <v>1</v>
      </c>
      <c r="AP75" s="66">
        <v>1</v>
      </c>
      <c r="AQ75" s="66">
        <v>1</v>
      </c>
      <c r="AR75" s="66">
        <v>1</v>
      </c>
      <c r="AS75" s="66">
        <v>1</v>
      </c>
      <c r="AT75" s="66">
        <v>1</v>
      </c>
      <c r="AU75" s="66">
        <v>1</v>
      </c>
      <c r="AV75" s="66">
        <v>1</v>
      </c>
      <c r="AW75" s="66">
        <v>1</v>
      </c>
      <c r="AX75" s="66">
        <v>1</v>
      </c>
      <c r="AY75" s="66">
        <v>1</v>
      </c>
      <c r="BD75" s="66">
        <v>1</v>
      </c>
      <c r="BE75" s="66">
        <v>1</v>
      </c>
      <c r="BF75" s="66">
        <v>1</v>
      </c>
      <c r="BG75" s="66">
        <v>1</v>
      </c>
      <c r="BH75" s="66">
        <v>1</v>
      </c>
      <c r="BI75" s="66">
        <v>1</v>
      </c>
      <c r="BJ75" s="66">
        <v>1</v>
      </c>
      <c r="BK75" s="66">
        <v>1</v>
      </c>
      <c r="BL75" s="66">
        <v>1</v>
      </c>
      <c r="BM75" s="66">
        <v>1</v>
      </c>
      <c r="BN75" s="66">
        <v>1</v>
      </c>
      <c r="BO75" s="66">
        <v>1</v>
      </c>
      <c r="BP75" s="66">
        <v>1</v>
      </c>
      <c r="BQ75" s="66">
        <v>1</v>
      </c>
      <c r="BR75" s="66">
        <v>1</v>
      </c>
      <c r="BS75" s="66">
        <v>1</v>
      </c>
      <c r="BT75" s="66">
        <v>1</v>
      </c>
      <c r="BU75" s="66">
        <v>1</v>
      </c>
      <c r="BV75" s="66">
        <v>1</v>
      </c>
      <c r="BW75" s="66">
        <v>1</v>
      </c>
      <c r="BX75" s="66">
        <v>1</v>
      </c>
      <c r="BY75" s="66">
        <v>1</v>
      </c>
      <c r="BZ75" s="66">
        <v>1</v>
      </c>
      <c r="CA75" s="66">
        <v>1</v>
      </c>
      <c r="CC75" s="66">
        <v>1</v>
      </c>
      <c r="CD75" s="66">
        <v>1</v>
      </c>
      <c r="CE75" s="66">
        <v>1</v>
      </c>
      <c r="CF75" s="66">
        <v>1</v>
      </c>
      <c r="CG75" s="66">
        <v>1</v>
      </c>
      <c r="CI75" s="66">
        <v>1</v>
      </c>
      <c r="CJ75" s="66">
        <v>1</v>
      </c>
      <c r="CK75" s="66">
        <v>1</v>
      </c>
      <c r="CL75" s="66">
        <v>1</v>
      </c>
      <c r="CM75" s="66">
        <v>1</v>
      </c>
      <c r="CN75" s="66">
        <v>1</v>
      </c>
      <c r="CO75" s="66">
        <v>1</v>
      </c>
      <c r="CP75" s="66">
        <v>1</v>
      </c>
      <c r="CQ75" s="66">
        <v>1</v>
      </c>
      <c r="CR75" s="66">
        <v>1</v>
      </c>
      <c r="CS75" s="66">
        <v>1</v>
      </c>
      <c r="CT75" s="66">
        <v>1</v>
      </c>
      <c r="CU75" s="66">
        <v>1</v>
      </c>
      <c r="CV75" s="66">
        <v>1</v>
      </c>
      <c r="CW75" s="66">
        <v>1</v>
      </c>
      <c r="CX75" s="66">
        <v>0</v>
      </c>
      <c r="CY75" s="66">
        <v>0</v>
      </c>
      <c r="CZ75" s="66">
        <v>0</v>
      </c>
      <c r="DA75" s="66">
        <v>0</v>
      </c>
      <c r="DB75" s="66">
        <v>0</v>
      </c>
      <c r="DC75" s="66">
        <v>1</v>
      </c>
      <c r="DD75" s="66">
        <v>1</v>
      </c>
      <c r="DE75" s="66">
        <v>1</v>
      </c>
      <c r="DF75" s="66">
        <v>1</v>
      </c>
      <c r="DG75" s="66">
        <v>1</v>
      </c>
      <c r="DH75" s="67"/>
      <c r="DJ75" s="67"/>
      <c r="DK75" s="67"/>
      <c r="DL75" s="67"/>
      <c r="DM75" s="67"/>
    </row>
    <row r="76" spans="1:117" s="66" customFormat="1">
      <c r="A76" s="66" t="s">
        <v>497</v>
      </c>
      <c r="B76" s="66" t="s">
        <v>388</v>
      </c>
      <c r="C76" s="66" t="s">
        <v>505</v>
      </c>
      <c r="D76" s="66">
        <v>71</v>
      </c>
      <c r="E76" s="66">
        <v>508</v>
      </c>
      <c r="F76" s="66">
        <v>172</v>
      </c>
      <c r="G76" s="66">
        <v>12</v>
      </c>
      <c r="H76" s="66">
        <v>1</v>
      </c>
      <c r="I76" s="66">
        <v>2</v>
      </c>
      <c r="K76" s="66">
        <v>1</v>
      </c>
      <c r="L76" s="66">
        <v>1</v>
      </c>
      <c r="M76" s="66">
        <v>1</v>
      </c>
      <c r="N76" s="66">
        <v>1</v>
      </c>
      <c r="O76" s="66">
        <v>1</v>
      </c>
      <c r="P76" s="66">
        <v>1</v>
      </c>
      <c r="Q76" s="66">
        <v>1</v>
      </c>
      <c r="R76" s="66">
        <v>1</v>
      </c>
      <c r="S76" s="66">
        <v>1</v>
      </c>
      <c r="T76" s="66">
        <v>1</v>
      </c>
      <c r="U76" s="66">
        <v>1</v>
      </c>
      <c r="W76" s="66">
        <v>1</v>
      </c>
      <c r="X76" s="66">
        <v>1</v>
      </c>
      <c r="Y76" s="66">
        <v>1</v>
      </c>
      <c r="Z76" s="66">
        <v>1</v>
      </c>
      <c r="AA76" s="66">
        <v>1</v>
      </c>
      <c r="AB76" s="66">
        <v>1</v>
      </c>
      <c r="AC76" s="66">
        <v>1</v>
      </c>
      <c r="AD76" s="66">
        <v>1</v>
      </c>
      <c r="AE76" s="66">
        <v>1</v>
      </c>
      <c r="AF76" s="66">
        <v>1</v>
      </c>
      <c r="AG76" s="66">
        <v>1</v>
      </c>
      <c r="AH76" s="66">
        <v>1</v>
      </c>
      <c r="AI76" s="66">
        <v>1</v>
      </c>
      <c r="AJ76" s="66">
        <v>1</v>
      </c>
      <c r="AK76" s="66">
        <v>1</v>
      </c>
      <c r="AL76" s="66">
        <v>1</v>
      </c>
      <c r="AM76" s="66">
        <v>1</v>
      </c>
      <c r="AN76" s="66">
        <v>1</v>
      </c>
      <c r="AO76" s="66">
        <v>1</v>
      </c>
      <c r="AP76" s="66">
        <v>1</v>
      </c>
      <c r="AQ76" s="66">
        <v>1</v>
      </c>
      <c r="AR76" s="66">
        <v>1</v>
      </c>
      <c r="AS76" s="66">
        <v>1</v>
      </c>
      <c r="AT76" s="66">
        <v>1</v>
      </c>
      <c r="AU76" s="66">
        <v>1</v>
      </c>
      <c r="AV76" s="66">
        <v>1</v>
      </c>
      <c r="AW76" s="66">
        <v>1</v>
      </c>
      <c r="AX76" s="66">
        <v>1</v>
      </c>
      <c r="AY76" s="66">
        <v>1</v>
      </c>
      <c r="BD76" s="66">
        <v>1</v>
      </c>
      <c r="BE76" s="66">
        <v>1</v>
      </c>
      <c r="BF76" s="66">
        <v>1</v>
      </c>
      <c r="BG76" s="66">
        <v>1</v>
      </c>
      <c r="BH76" s="66">
        <v>1</v>
      </c>
      <c r="BI76" s="66">
        <v>1</v>
      </c>
      <c r="BJ76" s="66">
        <v>1</v>
      </c>
      <c r="BK76" s="66">
        <v>1</v>
      </c>
      <c r="BL76" s="66">
        <v>1</v>
      </c>
      <c r="BM76" s="66">
        <v>1</v>
      </c>
      <c r="BN76" s="66">
        <v>1</v>
      </c>
      <c r="BO76" s="66">
        <v>1</v>
      </c>
      <c r="BP76" s="66">
        <v>1</v>
      </c>
      <c r="BQ76" s="66">
        <v>1</v>
      </c>
      <c r="BR76" s="66">
        <v>1</v>
      </c>
      <c r="BS76" s="66">
        <v>1</v>
      </c>
      <c r="BT76" s="66">
        <v>1</v>
      </c>
      <c r="BU76" s="66">
        <v>1</v>
      </c>
      <c r="BV76" s="66">
        <v>1</v>
      </c>
      <c r="BW76" s="66">
        <v>1</v>
      </c>
      <c r="BX76" s="66">
        <v>1</v>
      </c>
      <c r="BY76" s="66">
        <v>1</v>
      </c>
      <c r="BZ76" s="66">
        <v>1</v>
      </c>
      <c r="CA76" s="66">
        <v>1</v>
      </c>
      <c r="CC76" s="66">
        <v>1</v>
      </c>
      <c r="CD76" s="66">
        <v>1</v>
      </c>
      <c r="CE76" s="66">
        <v>1</v>
      </c>
      <c r="CF76" s="66">
        <v>1</v>
      </c>
      <c r="CG76" s="66">
        <v>1</v>
      </c>
      <c r="CI76" s="66">
        <v>1</v>
      </c>
      <c r="CJ76" s="66">
        <v>1</v>
      </c>
      <c r="CK76" s="66">
        <v>1</v>
      </c>
      <c r="CL76" s="66">
        <v>1</v>
      </c>
      <c r="CM76" s="66">
        <v>1</v>
      </c>
      <c r="CN76" s="66">
        <v>1</v>
      </c>
      <c r="CO76" s="66">
        <v>1</v>
      </c>
      <c r="CP76" s="66">
        <v>1</v>
      </c>
      <c r="CQ76" s="66">
        <v>1</v>
      </c>
      <c r="CR76" s="66">
        <v>1</v>
      </c>
      <c r="CS76" s="66">
        <v>1</v>
      </c>
      <c r="CT76" s="66">
        <v>1</v>
      </c>
      <c r="CU76" s="66">
        <v>1</v>
      </c>
      <c r="CV76" s="66">
        <v>1</v>
      </c>
      <c r="CW76" s="66">
        <v>1</v>
      </c>
      <c r="CX76" s="66">
        <v>1</v>
      </c>
      <c r="CY76" s="66">
        <v>0</v>
      </c>
      <c r="CZ76" s="66">
        <v>0</v>
      </c>
      <c r="DA76" s="66">
        <v>0</v>
      </c>
      <c r="DB76" s="66">
        <v>1</v>
      </c>
      <c r="DC76" s="66">
        <v>1</v>
      </c>
      <c r="DD76" s="66">
        <v>1</v>
      </c>
      <c r="DE76" s="66">
        <v>1</v>
      </c>
      <c r="DF76" s="66">
        <v>1</v>
      </c>
      <c r="DG76" s="66">
        <v>1</v>
      </c>
      <c r="DH76" s="67"/>
      <c r="DJ76" s="67"/>
      <c r="DK76" s="67"/>
      <c r="DL76" s="67"/>
      <c r="DM76" s="67"/>
    </row>
    <row r="77" spans="1:117" s="66" customFormat="1">
      <c r="A77" s="66" t="s">
        <v>506</v>
      </c>
      <c r="B77" s="66" t="s">
        <v>388</v>
      </c>
      <c r="C77" s="66" t="s">
        <v>507</v>
      </c>
      <c r="D77" s="66">
        <v>72</v>
      </c>
      <c r="E77" s="66">
        <v>859</v>
      </c>
      <c r="F77" s="66">
        <v>251</v>
      </c>
      <c r="G77" s="66">
        <v>28</v>
      </c>
      <c r="H77" s="66">
        <v>1</v>
      </c>
      <c r="I77" s="66">
        <v>2</v>
      </c>
      <c r="K77" s="66">
        <v>1</v>
      </c>
      <c r="L77" s="66">
        <v>1</v>
      </c>
      <c r="M77" s="66">
        <v>1</v>
      </c>
      <c r="N77" s="66">
        <v>1</v>
      </c>
      <c r="O77" s="66">
        <v>1</v>
      </c>
      <c r="P77" s="66">
        <v>1</v>
      </c>
      <c r="Q77" s="66">
        <v>1</v>
      </c>
      <c r="R77" s="66">
        <v>1</v>
      </c>
      <c r="S77" s="66">
        <v>1</v>
      </c>
      <c r="T77" s="66">
        <v>1</v>
      </c>
      <c r="U77" s="66">
        <v>1</v>
      </c>
      <c r="W77" s="66">
        <v>1</v>
      </c>
      <c r="X77" s="66">
        <v>1</v>
      </c>
      <c r="Y77" s="66">
        <v>1</v>
      </c>
      <c r="Z77" s="66">
        <v>1</v>
      </c>
      <c r="AA77" s="66">
        <v>1</v>
      </c>
      <c r="AB77" s="66">
        <v>1</v>
      </c>
      <c r="AC77" s="66">
        <v>1</v>
      </c>
      <c r="AD77" s="66">
        <v>1</v>
      </c>
      <c r="AE77" s="66">
        <v>1</v>
      </c>
      <c r="AF77" s="66">
        <v>1</v>
      </c>
      <c r="AG77" s="66">
        <v>1</v>
      </c>
      <c r="AH77" s="66">
        <v>1</v>
      </c>
      <c r="AI77" s="66">
        <v>1</v>
      </c>
      <c r="AJ77" s="66">
        <v>1</v>
      </c>
      <c r="AK77" s="66">
        <v>1</v>
      </c>
      <c r="AL77" s="66">
        <v>1</v>
      </c>
      <c r="AM77" s="66">
        <v>1</v>
      </c>
      <c r="AN77" s="66">
        <v>1</v>
      </c>
      <c r="AO77" s="66">
        <v>1</v>
      </c>
      <c r="AP77" s="66">
        <v>1</v>
      </c>
      <c r="AQ77" s="66">
        <v>1</v>
      </c>
      <c r="AR77" s="66">
        <v>1</v>
      </c>
      <c r="AS77" s="66">
        <v>1</v>
      </c>
      <c r="AT77" s="66">
        <v>1</v>
      </c>
      <c r="AU77" s="66">
        <v>1</v>
      </c>
      <c r="AV77" s="66">
        <v>1</v>
      </c>
      <c r="AW77" s="66">
        <v>1</v>
      </c>
      <c r="AX77" s="66">
        <v>1</v>
      </c>
      <c r="AY77" s="66">
        <v>1</v>
      </c>
      <c r="BD77" s="66">
        <v>1</v>
      </c>
      <c r="BE77" s="66">
        <v>1</v>
      </c>
      <c r="BF77" s="66">
        <v>1</v>
      </c>
      <c r="BG77" s="66">
        <v>1</v>
      </c>
      <c r="BH77" s="66">
        <v>1</v>
      </c>
      <c r="BI77" s="66">
        <v>1</v>
      </c>
      <c r="BJ77" s="66">
        <v>1</v>
      </c>
      <c r="BK77" s="66">
        <v>1</v>
      </c>
      <c r="BL77" s="66">
        <v>1</v>
      </c>
      <c r="BM77" s="66">
        <v>1</v>
      </c>
      <c r="BN77" s="66">
        <v>1</v>
      </c>
      <c r="BO77" s="66">
        <v>1</v>
      </c>
      <c r="BP77" s="66">
        <v>1</v>
      </c>
      <c r="BQ77" s="66">
        <v>1</v>
      </c>
      <c r="BR77" s="66">
        <v>1</v>
      </c>
      <c r="BS77" s="66">
        <v>1</v>
      </c>
      <c r="BT77" s="66">
        <v>1</v>
      </c>
      <c r="BU77" s="66">
        <v>1</v>
      </c>
      <c r="BV77" s="66">
        <v>1</v>
      </c>
      <c r="BW77" s="66">
        <v>1</v>
      </c>
      <c r="BX77" s="66">
        <v>1</v>
      </c>
      <c r="BY77" s="66">
        <v>1</v>
      </c>
      <c r="BZ77" s="66">
        <v>1</v>
      </c>
      <c r="CA77" s="66">
        <v>1</v>
      </c>
      <c r="CC77" s="66">
        <v>1</v>
      </c>
      <c r="CD77" s="66">
        <v>1</v>
      </c>
      <c r="CE77" s="66">
        <v>1</v>
      </c>
      <c r="CF77" s="66">
        <v>1</v>
      </c>
      <c r="CG77" s="66">
        <v>1</v>
      </c>
      <c r="CI77" s="66">
        <v>1</v>
      </c>
      <c r="CJ77" s="66">
        <v>1</v>
      </c>
      <c r="CK77" s="66">
        <v>1</v>
      </c>
      <c r="CL77" s="66">
        <v>1</v>
      </c>
      <c r="CM77" s="66">
        <v>1</v>
      </c>
      <c r="CN77" s="66">
        <v>1</v>
      </c>
      <c r="CO77" s="66">
        <v>1</v>
      </c>
      <c r="CP77" s="66">
        <v>1</v>
      </c>
      <c r="CQ77" s="66">
        <v>1</v>
      </c>
      <c r="CR77" s="66">
        <v>1</v>
      </c>
      <c r="CS77" s="66">
        <v>1</v>
      </c>
      <c r="CT77" s="66">
        <v>1</v>
      </c>
      <c r="CU77" s="66">
        <v>1</v>
      </c>
      <c r="CV77" s="66">
        <v>1</v>
      </c>
      <c r="CW77" s="66">
        <v>1</v>
      </c>
      <c r="CX77" s="66">
        <v>1</v>
      </c>
      <c r="CY77" s="66">
        <v>0</v>
      </c>
      <c r="CZ77" s="66">
        <v>0</v>
      </c>
      <c r="DA77" s="66">
        <v>0</v>
      </c>
      <c r="DB77" s="66">
        <v>1</v>
      </c>
      <c r="DC77" s="66">
        <v>1</v>
      </c>
      <c r="DD77" s="66">
        <v>0</v>
      </c>
      <c r="DE77" s="66">
        <v>1</v>
      </c>
      <c r="DF77" s="66">
        <v>1</v>
      </c>
      <c r="DG77" s="66">
        <v>1</v>
      </c>
      <c r="DH77" s="67" t="s">
        <v>391</v>
      </c>
      <c r="DJ77" s="67"/>
      <c r="DK77" s="67"/>
      <c r="DL77" s="67"/>
      <c r="DM77" s="67"/>
    </row>
    <row r="78" spans="1:117" s="66" customFormat="1">
      <c r="A78" s="66" t="s">
        <v>506</v>
      </c>
      <c r="B78" s="66" t="s">
        <v>388</v>
      </c>
      <c r="C78" s="66" t="s">
        <v>508</v>
      </c>
      <c r="D78" s="66">
        <v>73</v>
      </c>
      <c r="E78" s="66">
        <v>615</v>
      </c>
      <c r="F78" s="66">
        <v>130</v>
      </c>
      <c r="G78" s="66">
        <v>2</v>
      </c>
      <c r="H78" s="66">
        <v>1</v>
      </c>
      <c r="I78" s="66">
        <v>2</v>
      </c>
      <c r="K78" s="66">
        <v>1</v>
      </c>
      <c r="L78" s="66">
        <v>1</v>
      </c>
      <c r="M78" s="66">
        <v>1</v>
      </c>
      <c r="N78" s="66">
        <v>1</v>
      </c>
      <c r="O78" s="66">
        <v>1</v>
      </c>
      <c r="P78" s="66">
        <v>1</v>
      </c>
      <c r="Q78" s="66">
        <v>1</v>
      </c>
      <c r="R78" s="66">
        <v>1</v>
      </c>
      <c r="S78" s="66">
        <v>1</v>
      </c>
      <c r="T78" s="66">
        <v>1</v>
      </c>
      <c r="U78" s="66">
        <v>1</v>
      </c>
      <c r="W78" s="66">
        <v>1</v>
      </c>
      <c r="X78" s="66">
        <v>1</v>
      </c>
      <c r="Y78" s="66">
        <v>1</v>
      </c>
      <c r="Z78" s="66">
        <v>1</v>
      </c>
      <c r="AA78" s="66">
        <v>1</v>
      </c>
      <c r="AB78" s="66">
        <v>1</v>
      </c>
      <c r="AC78" s="66">
        <v>1</v>
      </c>
      <c r="AD78" s="66">
        <v>1</v>
      </c>
      <c r="AE78" s="66">
        <v>1</v>
      </c>
      <c r="AF78" s="66">
        <v>1</v>
      </c>
      <c r="AG78" s="66">
        <v>1</v>
      </c>
      <c r="AH78" s="66">
        <v>1</v>
      </c>
      <c r="AI78" s="66">
        <v>1</v>
      </c>
      <c r="AJ78" s="66">
        <v>1</v>
      </c>
      <c r="AK78" s="66">
        <v>1</v>
      </c>
      <c r="AL78" s="66">
        <v>1</v>
      </c>
      <c r="AM78" s="66">
        <v>1</v>
      </c>
      <c r="AN78" s="66">
        <v>1</v>
      </c>
      <c r="AO78" s="66">
        <v>1</v>
      </c>
      <c r="AP78" s="66">
        <v>1</v>
      </c>
      <c r="AQ78" s="66">
        <v>1</v>
      </c>
      <c r="AR78" s="66">
        <v>1</v>
      </c>
      <c r="AS78" s="66">
        <v>1</v>
      </c>
      <c r="AT78" s="66">
        <v>1</v>
      </c>
      <c r="AU78" s="66">
        <v>1</v>
      </c>
      <c r="AV78" s="66">
        <v>1</v>
      </c>
      <c r="AW78" s="66">
        <v>1</v>
      </c>
      <c r="AX78" s="66">
        <v>1</v>
      </c>
      <c r="AY78" s="66">
        <v>1</v>
      </c>
      <c r="BD78" s="66">
        <v>1</v>
      </c>
      <c r="BE78" s="66">
        <v>1</v>
      </c>
      <c r="BF78" s="66">
        <v>1</v>
      </c>
      <c r="BG78" s="66">
        <v>1</v>
      </c>
      <c r="BH78" s="66">
        <v>1</v>
      </c>
      <c r="BI78" s="66">
        <v>1</v>
      </c>
      <c r="BJ78" s="66">
        <v>1</v>
      </c>
      <c r="BK78" s="66">
        <v>1</v>
      </c>
      <c r="BL78" s="66">
        <v>1</v>
      </c>
      <c r="BM78" s="66">
        <v>1</v>
      </c>
      <c r="BN78" s="66">
        <v>1</v>
      </c>
      <c r="BO78" s="66">
        <v>1</v>
      </c>
      <c r="BP78" s="66">
        <v>1</v>
      </c>
      <c r="BQ78" s="66">
        <v>1</v>
      </c>
      <c r="BR78" s="66">
        <v>1</v>
      </c>
      <c r="BS78" s="66">
        <v>1</v>
      </c>
      <c r="BT78" s="66">
        <v>1</v>
      </c>
      <c r="BU78" s="66">
        <v>1</v>
      </c>
      <c r="BV78" s="66">
        <v>1</v>
      </c>
      <c r="BW78" s="66">
        <v>1</v>
      </c>
      <c r="BX78" s="66">
        <v>1</v>
      </c>
      <c r="BY78" s="66">
        <v>1</v>
      </c>
      <c r="BZ78" s="66">
        <v>1</v>
      </c>
      <c r="CA78" s="66">
        <v>1</v>
      </c>
      <c r="CC78" s="66">
        <v>1</v>
      </c>
      <c r="CD78" s="66">
        <v>1</v>
      </c>
      <c r="CE78" s="66">
        <v>1</v>
      </c>
      <c r="CF78" s="66">
        <v>1</v>
      </c>
      <c r="CG78" s="66">
        <v>1</v>
      </c>
      <c r="CI78" s="66">
        <v>1</v>
      </c>
      <c r="CJ78" s="66">
        <v>1</v>
      </c>
      <c r="CK78" s="66">
        <v>1</v>
      </c>
      <c r="CL78" s="66">
        <v>1</v>
      </c>
      <c r="CM78" s="66">
        <v>1</v>
      </c>
      <c r="CN78" s="66">
        <v>1</v>
      </c>
      <c r="CO78" s="66">
        <v>1</v>
      </c>
      <c r="CP78" s="66">
        <v>1</v>
      </c>
      <c r="CQ78" s="66">
        <v>1</v>
      </c>
      <c r="CR78" s="66">
        <v>1</v>
      </c>
      <c r="CS78" s="66">
        <v>1</v>
      </c>
      <c r="CT78" s="66">
        <v>1</v>
      </c>
      <c r="CU78" s="66">
        <v>1</v>
      </c>
      <c r="CV78" s="66">
        <v>1</v>
      </c>
      <c r="CW78" s="66">
        <v>0</v>
      </c>
      <c r="CX78" s="66">
        <v>0</v>
      </c>
      <c r="CY78" s="66">
        <v>0</v>
      </c>
      <c r="CZ78" s="66">
        <v>0</v>
      </c>
      <c r="DA78" s="66">
        <v>0</v>
      </c>
      <c r="DB78" s="66">
        <v>1</v>
      </c>
      <c r="DC78" s="66">
        <v>1</v>
      </c>
      <c r="DD78" s="66">
        <v>0</v>
      </c>
      <c r="DE78" s="66">
        <v>1</v>
      </c>
      <c r="DF78" s="66">
        <v>1</v>
      </c>
      <c r="DG78" s="66">
        <v>1</v>
      </c>
      <c r="DH78" s="67"/>
      <c r="DJ78" s="67"/>
      <c r="DK78" s="67"/>
      <c r="DL78" s="67"/>
      <c r="DM78" s="67"/>
    </row>
    <row r="79" spans="1:117" s="66" customFormat="1">
      <c r="A79" s="66" t="s">
        <v>506</v>
      </c>
      <c r="B79" s="66" t="s">
        <v>388</v>
      </c>
      <c r="C79" s="66" t="s">
        <v>509</v>
      </c>
      <c r="D79" s="66">
        <v>74</v>
      </c>
      <c r="E79" s="66">
        <v>115</v>
      </c>
      <c r="F79" s="66">
        <v>370</v>
      </c>
      <c r="G79" s="66">
        <v>42</v>
      </c>
      <c r="H79" s="66">
        <v>1</v>
      </c>
      <c r="I79" s="66">
        <v>2</v>
      </c>
      <c r="K79" s="66">
        <v>1</v>
      </c>
      <c r="L79" s="66">
        <v>1</v>
      </c>
      <c r="M79" s="66">
        <v>1</v>
      </c>
      <c r="N79" s="66">
        <v>1</v>
      </c>
      <c r="O79" s="66">
        <v>1</v>
      </c>
      <c r="P79" s="66">
        <v>1</v>
      </c>
      <c r="Q79" s="66">
        <v>1</v>
      </c>
      <c r="R79" s="66">
        <v>1</v>
      </c>
      <c r="S79" s="66">
        <v>1</v>
      </c>
      <c r="T79" s="66">
        <v>1</v>
      </c>
      <c r="U79" s="66">
        <v>1</v>
      </c>
      <c r="W79" s="66">
        <v>1</v>
      </c>
      <c r="X79" s="66">
        <v>1</v>
      </c>
      <c r="Y79" s="66">
        <v>1</v>
      </c>
      <c r="Z79" s="66">
        <v>1</v>
      </c>
      <c r="AA79" s="66">
        <v>1</v>
      </c>
      <c r="AB79" s="66">
        <v>1</v>
      </c>
      <c r="AC79" s="66">
        <v>1</v>
      </c>
      <c r="AD79" s="66">
        <v>1</v>
      </c>
      <c r="AE79" s="66">
        <v>1</v>
      </c>
      <c r="AF79" s="66">
        <v>1</v>
      </c>
      <c r="AG79" s="66">
        <v>1</v>
      </c>
      <c r="AH79" s="66">
        <v>1</v>
      </c>
      <c r="AI79" s="66">
        <v>1</v>
      </c>
      <c r="AJ79" s="66">
        <v>1</v>
      </c>
      <c r="AK79" s="66">
        <v>1</v>
      </c>
      <c r="AL79" s="66">
        <v>1</v>
      </c>
      <c r="AM79" s="66">
        <v>1</v>
      </c>
      <c r="AN79" s="66">
        <v>1</v>
      </c>
      <c r="AO79" s="66">
        <v>1</v>
      </c>
      <c r="AP79" s="66">
        <v>1</v>
      </c>
      <c r="AQ79" s="66">
        <v>1</v>
      </c>
      <c r="AR79" s="66">
        <v>1</v>
      </c>
      <c r="AS79" s="66">
        <v>1</v>
      </c>
      <c r="AT79" s="66">
        <v>1</v>
      </c>
      <c r="AU79" s="66">
        <v>1</v>
      </c>
      <c r="AV79" s="66">
        <v>1</v>
      </c>
      <c r="AW79" s="66">
        <v>1</v>
      </c>
      <c r="AX79" s="66">
        <v>1</v>
      </c>
      <c r="AY79" s="66">
        <v>1</v>
      </c>
      <c r="BD79" s="66">
        <v>1</v>
      </c>
      <c r="BE79" s="66">
        <v>1</v>
      </c>
      <c r="BF79" s="66">
        <v>1</v>
      </c>
      <c r="BG79" s="66">
        <v>1</v>
      </c>
      <c r="BH79" s="66">
        <v>1</v>
      </c>
      <c r="BI79" s="66">
        <v>1</v>
      </c>
      <c r="BJ79" s="66">
        <v>1</v>
      </c>
      <c r="BK79" s="66">
        <v>1</v>
      </c>
      <c r="BL79" s="66">
        <v>1</v>
      </c>
      <c r="BM79" s="66">
        <v>1</v>
      </c>
      <c r="BN79" s="66">
        <v>1</v>
      </c>
      <c r="BO79" s="66">
        <v>1</v>
      </c>
      <c r="BP79" s="66">
        <v>1</v>
      </c>
      <c r="BQ79" s="66">
        <v>1</v>
      </c>
      <c r="BR79" s="66">
        <v>1</v>
      </c>
      <c r="BS79" s="66">
        <v>1</v>
      </c>
      <c r="BT79" s="66">
        <v>1</v>
      </c>
      <c r="BU79" s="66">
        <v>1</v>
      </c>
      <c r="BV79" s="66">
        <v>1</v>
      </c>
      <c r="BW79" s="66">
        <v>1</v>
      </c>
      <c r="BX79" s="66">
        <v>1</v>
      </c>
      <c r="BY79" s="66">
        <v>1</v>
      </c>
      <c r="BZ79" s="66">
        <v>1</v>
      </c>
      <c r="CA79" s="66">
        <v>1</v>
      </c>
      <c r="CC79" s="66">
        <v>1</v>
      </c>
      <c r="CD79" s="66">
        <v>1</v>
      </c>
      <c r="CE79" s="66">
        <v>1</v>
      </c>
      <c r="CF79" s="66">
        <v>1</v>
      </c>
      <c r="CG79" s="66">
        <v>1</v>
      </c>
      <c r="CI79" s="66">
        <v>1</v>
      </c>
      <c r="CJ79" s="66">
        <v>1</v>
      </c>
      <c r="CK79" s="66">
        <v>1</v>
      </c>
      <c r="CL79" s="66">
        <v>1</v>
      </c>
      <c r="CM79" s="66">
        <v>1</v>
      </c>
      <c r="CN79" s="66">
        <v>1</v>
      </c>
      <c r="CO79" s="66">
        <v>1</v>
      </c>
      <c r="CP79" s="66">
        <v>1</v>
      </c>
      <c r="CQ79" s="66">
        <v>1</v>
      </c>
      <c r="CR79" s="66">
        <v>1</v>
      </c>
      <c r="CS79" s="66">
        <v>1</v>
      </c>
      <c r="CT79" s="66">
        <v>1</v>
      </c>
      <c r="CU79" s="66">
        <v>1</v>
      </c>
      <c r="CV79" s="66">
        <v>1</v>
      </c>
      <c r="CW79" s="66">
        <v>0</v>
      </c>
      <c r="CX79" s="66">
        <v>0</v>
      </c>
      <c r="CY79" s="66">
        <v>0</v>
      </c>
      <c r="CZ79" s="66">
        <v>0</v>
      </c>
      <c r="DA79" s="66">
        <v>0</v>
      </c>
      <c r="DB79" s="66">
        <v>1</v>
      </c>
      <c r="DC79" s="66">
        <v>1</v>
      </c>
      <c r="DD79" s="66">
        <v>0</v>
      </c>
      <c r="DE79" s="66">
        <v>1</v>
      </c>
      <c r="DF79" s="66">
        <v>1</v>
      </c>
      <c r="DG79" s="66">
        <v>1</v>
      </c>
      <c r="DH79" s="67"/>
      <c r="DJ79" s="67"/>
      <c r="DK79" s="67"/>
      <c r="DL79" s="67"/>
      <c r="DM79" s="67"/>
    </row>
    <row r="80" spans="1:117" s="66" customFormat="1">
      <c r="A80" s="66" t="s">
        <v>506</v>
      </c>
      <c r="B80" s="66" t="s">
        <v>388</v>
      </c>
      <c r="C80" s="66" t="s">
        <v>510</v>
      </c>
      <c r="D80" s="66">
        <v>75</v>
      </c>
      <c r="E80" s="66">
        <v>779</v>
      </c>
      <c r="F80" s="66">
        <v>227</v>
      </c>
      <c r="G80" s="66">
        <v>69</v>
      </c>
      <c r="H80" s="66">
        <v>1</v>
      </c>
      <c r="I80" s="66">
        <v>2</v>
      </c>
      <c r="K80" s="66">
        <v>1</v>
      </c>
      <c r="L80" s="66">
        <v>1</v>
      </c>
      <c r="M80" s="66">
        <v>1</v>
      </c>
      <c r="N80" s="66">
        <v>1</v>
      </c>
      <c r="O80" s="66">
        <v>1</v>
      </c>
      <c r="P80" s="66">
        <v>1</v>
      </c>
      <c r="Q80" s="66">
        <v>1</v>
      </c>
      <c r="R80" s="66">
        <v>1</v>
      </c>
      <c r="S80" s="66">
        <v>1</v>
      </c>
      <c r="T80" s="66">
        <v>1</v>
      </c>
      <c r="U80" s="66">
        <v>1</v>
      </c>
      <c r="W80" s="66">
        <v>1</v>
      </c>
      <c r="X80" s="66">
        <v>1</v>
      </c>
      <c r="Y80" s="66">
        <v>1</v>
      </c>
      <c r="Z80" s="66">
        <v>1</v>
      </c>
      <c r="AA80" s="66">
        <v>1</v>
      </c>
      <c r="AB80" s="66">
        <v>1</v>
      </c>
      <c r="AC80" s="66">
        <v>1</v>
      </c>
      <c r="AD80" s="66">
        <v>1</v>
      </c>
      <c r="AE80" s="66">
        <v>1</v>
      </c>
      <c r="AF80" s="66">
        <v>1</v>
      </c>
      <c r="AG80" s="66">
        <v>1</v>
      </c>
      <c r="AH80" s="66">
        <v>1</v>
      </c>
      <c r="AI80" s="66">
        <v>1</v>
      </c>
      <c r="AJ80" s="66">
        <v>1</v>
      </c>
      <c r="AK80" s="66">
        <v>1</v>
      </c>
      <c r="AL80" s="66">
        <v>1</v>
      </c>
      <c r="AM80" s="66">
        <v>1</v>
      </c>
      <c r="AN80" s="66">
        <v>1</v>
      </c>
      <c r="AO80" s="66">
        <v>1</v>
      </c>
      <c r="AP80" s="66">
        <v>1</v>
      </c>
      <c r="AQ80" s="66">
        <v>1</v>
      </c>
      <c r="AR80" s="66">
        <v>1</v>
      </c>
      <c r="AS80" s="66">
        <v>1</v>
      </c>
      <c r="AT80" s="66">
        <v>1</v>
      </c>
      <c r="AU80" s="66">
        <v>1</v>
      </c>
      <c r="AV80" s="66">
        <v>1</v>
      </c>
      <c r="AW80" s="66">
        <v>1</v>
      </c>
      <c r="AX80" s="66">
        <v>1</v>
      </c>
      <c r="AY80" s="66">
        <v>1</v>
      </c>
      <c r="BD80" s="66">
        <v>1</v>
      </c>
      <c r="BE80" s="66">
        <v>1</v>
      </c>
      <c r="BF80" s="66">
        <v>1</v>
      </c>
      <c r="BG80" s="66">
        <v>1</v>
      </c>
      <c r="BH80" s="66">
        <v>1</v>
      </c>
      <c r="BI80" s="66">
        <v>1</v>
      </c>
      <c r="BJ80" s="66">
        <v>1</v>
      </c>
      <c r="BK80" s="66">
        <v>1</v>
      </c>
      <c r="BL80" s="66">
        <v>1</v>
      </c>
      <c r="BM80" s="66">
        <v>1</v>
      </c>
      <c r="BN80" s="66">
        <v>1</v>
      </c>
      <c r="BO80" s="66">
        <v>1</v>
      </c>
      <c r="BP80" s="66">
        <v>1</v>
      </c>
      <c r="BQ80" s="66">
        <v>1</v>
      </c>
      <c r="BR80" s="66">
        <v>1</v>
      </c>
      <c r="BS80" s="66">
        <v>1</v>
      </c>
      <c r="BT80" s="66">
        <v>1</v>
      </c>
      <c r="BU80" s="66">
        <v>1</v>
      </c>
      <c r="BV80" s="66">
        <v>1</v>
      </c>
      <c r="BW80" s="66">
        <v>1</v>
      </c>
      <c r="BX80" s="66">
        <v>1</v>
      </c>
      <c r="BY80" s="66">
        <v>1</v>
      </c>
      <c r="BZ80" s="66">
        <v>1</v>
      </c>
      <c r="CA80" s="66">
        <v>1</v>
      </c>
      <c r="CC80" s="66">
        <v>1</v>
      </c>
      <c r="CD80" s="66">
        <v>1</v>
      </c>
      <c r="CE80" s="66">
        <v>1</v>
      </c>
      <c r="CF80" s="66">
        <v>1</v>
      </c>
      <c r="CG80" s="66">
        <v>1</v>
      </c>
      <c r="CI80" s="66">
        <v>1</v>
      </c>
      <c r="CJ80" s="66">
        <v>1</v>
      </c>
      <c r="CK80" s="66">
        <v>1</v>
      </c>
      <c r="CL80" s="66">
        <v>1</v>
      </c>
      <c r="CM80" s="66">
        <v>1</v>
      </c>
      <c r="CN80" s="66">
        <v>1</v>
      </c>
      <c r="CO80" s="66">
        <v>1</v>
      </c>
      <c r="CP80" s="66">
        <v>1</v>
      </c>
      <c r="CQ80" s="66">
        <v>1</v>
      </c>
      <c r="CR80" s="66">
        <v>1</v>
      </c>
      <c r="CS80" s="66">
        <v>1</v>
      </c>
      <c r="CT80" s="66">
        <v>1</v>
      </c>
      <c r="CU80" s="66">
        <v>1</v>
      </c>
      <c r="CV80" s="66">
        <v>1</v>
      </c>
      <c r="CW80" s="66">
        <v>1</v>
      </c>
      <c r="CX80" s="66">
        <v>0</v>
      </c>
      <c r="CY80" s="66">
        <v>1</v>
      </c>
      <c r="CZ80" s="66">
        <v>1</v>
      </c>
      <c r="DA80" s="66">
        <v>1</v>
      </c>
      <c r="DB80" s="66">
        <v>1</v>
      </c>
      <c r="DC80" s="66">
        <v>1</v>
      </c>
      <c r="DD80" s="66">
        <v>0</v>
      </c>
      <c r="DE80" s="66">
        <v>1</v>
      </c>
      <c r="DF80" s="66">
        <v>1</v>
      </c>
      <c r="DG80" s="66">
        <v>1</v>
      </c>
      <c r="DH80" s="67"/>
      <c r="DJ80" s="67"/>
      <c r="DK80" s="67"/>
      <c r="DL80" s="67"/>
      <c r="DM80" s="67"/>
    </row>
    <row r="81" spans="1:117" s="66" customFormat="1">
      <c r="A81" s="66" t="s">
        <v>506</v>
      </c>
      <c r="B81" s="66" t="s">
        <v>388</v>
      </c>
      <c r="C81" s="66" t="s">
        <v>511</v>
      </c>
      <c r="D81" s="66">
        <v>76</v>
      </c>
      <c r="E81" s="66">
        <v>535</v>
      </c>
      <c r="F81" s="66">
        <v>169</v>
      </c>
      <c r="G81" s="66">
        <v>5</v>
      </c>
      <c r="H81" s="66">
        <v>1</v>
      </c>
      <c r="I81" s="66">
        <v>2</v>
      </c>
      <c r="K81" s="66">
        <v>1</v>
      </c>
      <c r="L81" s="66">
        <v>1</v>
      </c>
      <c r="M81" s="66">
        <v>1</v>
      </c>
      <c r="N81" s="66">
        <v>1</v>
      </c>
      <c r="O81" s="66">
        <v>1</v>
      </c>
      <c r="P81" s="66">
        <v>1</v>
      </c>
      <c r="Q81" s="66">
        <v>1</v>
      </c>
      <c r="R81" s="66">
        <v>1</v>
      </c>
      <c r="S81" s="66">
        <v>1</v>
      </c>
      <c r="T81" s="66">
        <v>1</v>
      </c>
      <c r="U81" s="66">
        <v>1</v>
      </c>
      <c r="W81" s="66">
        <v>1</v>
      </c>
      <c r="X81" s="66">
        <v>1</v>
      </c>
      <c r="Y81" s="66">
        <v>1</v>
      </c>
      <c r="Z81" s="66">
        <v>1</v>
      </c>
      <c r="AA81" s="66">
        <v>1</v>
      </c>
      <c r="AB81" s="66">
        <v>1</v>
      </c>
      <c r="AC81" s="66">
        <v>1</v>
      </c>
      <c r="AD81" s="66">
        <v>1</v>
      </c>
      <c r="AE81" s="66">
        <v>1</v>
      </c>
      <c r="AF81" s="66">
        <v>1</v>
      </c>
      <c r="AG81" s="66">
        <v>1</v>
      </c>
      <c r="AH81" s="66">
        <v>1</v>
      </c>
      <c r="AI81" s="66">
        <v>1</v>
      </c>
      <c r="AJ81" s="66">
        <v>1</v>
      </c>
      <c r="AK81" s="66">
        <v>1</v>
      </c>
      <c r="AL81" s="66">
        <v>1</v>
      </c>
      <c r="AM81" s="66">
        <v>1</v>
      </c>
      <c r="AN81" s="66">
        <v>1</v>
      </c>
      <c r="AO81" s="66">
        <v>1</v>
      </c>
      <c r="AP81" s="66">
        <v>1</v>
      </c>
      <c r="AQ81" s="66">
        <v>1</v>
      </c>
      <c r="AR81" s="66">
        <v>1</v>
      </c>
      <c r="AS81" s="66">
        <v>1</v>
      </c>
      <c r="AT81" s="66">
        <v>1</v>
      </c>
      <c r="AU81" s="66">
        <v>1</v>
      </c>
      <c r="AV81" s="66">
        <v>1</v>
      </c>
      <c r="AW81" s="66">
        <v>1</v>
      </c>
      <c r="AX81" s="66">
        <v>1</v>
      </c>
      <c r="AY81" s="66">
        <v>1</v>
      </c>
      <c r="BD81" s="66">
        <v>1</v>
      </c>
      <c r="BE81" s="66">
        <v>1</v>
      </c>
      <c r="BF81" s="66">
        <v>1</v>
      </c>
      <c r="BG81" s="66">
        <v>1</v>
      </c>
      <c r="BH81" s="66">
        <v>1</v>
      </c>
      <c r="BI81" s="66">
        <v>1</v>
      </c>
      <c r="BJ81" s="66">
        <v>1</v>
      </c>
      <c r="BK81" s="66">
        <v>1</v>
      </c>
      <c r="BL81" s="66">
        <v>1</v>
      </c>
      <c r="BM81" s="66">
        <v>1</v>
      </c>
      <c r="BN81" s="66">
        <v>1</v>
      </c>
      <c r="BO81" s="66">
        <v>1</v>
      </c>
      <c r="BP81" s="66">
        <v>1</v>
      </c>
      <c r="BQ81" s="66">
        <v>1</v>
      </c>
      <c r="BR81" s="66">
        <v>1</v>
      </c>
      <c r="BS81" s="66">
        <v>1</v>
      </c>
      <c r="BT81" s="66">
        <v>1</v>
      </c>
      <c r="BU81" s="66">
        <v>1</v>
      </c>
      <c r="BV81" s="66">
        <v>1</v>
      </c>
      <c r="BW81" s="66">
        <v>1</v>
      </c>
      <c r="BX81" s="66">
        <v>1</v>
      </c>
      <c r="BY81" s="66">
        <v>1</v>
      </c>
      <c r="BZ81" s="66">
        <v>1</v>
      </c>
      <c r="CA81" s="66">
        <v>1</v>
      </c>
      <c r="CC81" s="66">
        <v>1</v>
      </c>
      <c r="CD81" s="66">
        <v>1</v>
      </c>
      <c r="CE81" s="66">
        <v>1</v>
      </c>
      <c r="CF81" s="66">
        <v>1</v>
      </c>
      <c r="CG81" s="66">
        <v>1</v>
      </c>
      <c r="CI81" s="66">
        <v>1</v>
      </c>
      <c r="CJ81" s="66">
        <v>1</v>
      </c>
      <c r="CK81" s="66">
        <v>1</v>
      </c>
      <c r="CL81" s="66">
        <v>1</v>
      </c>
      <c r="CM81" s="66">
        <v>1</v>
      </c>
      <c r="CN81" s="66">
        <v>1</v>
      </c>
      <c r="CO81" s="66">
        <v>1</v>
      </c>
      <c r="CP81" s="66">
        <v>1</v>
      </c>
      <c r="CQ81" s="66">
        <v>1</v>
      </c>
      <c r="CR81" s="66">
        <v>1</v>
      </c>
      <c r="CS81" s="66">
        <v>1</v>
      </c>
      <c r="CT81" s="66">
        <v>1</v>
      </c>
      <c r="CU81" s="66">
        <v>1</v>
      </c>
      <c r="CV81" s="66">
        <v>1</v>
      </c>
      <c r="CW81" s="66">
        <v>0</v>
      </c>
      <c r="CX81" s="66">
        <v>0</v>
      </c>
      <c r="CY81" s="66">
        <v>0</v>
      </c>
      <c r="CZ81" s="66">
        <v>0</v>
      </c>
      <c r="DA81" s="66">
        <v>0</v>
      </c>
      <c r="DB81" s="66">
        <v>0</v>
      </c>
      <c r="DC81" s="66">
        <v>0</v>
      </c>
      <c r="DD81" s="66">
        <v>0</v>
      </c>
      <c r="DE81" s="66">
        <v>1</v>
      </c>
      <c r="DF81" s="66">
        <v>1</v>
      </c>
      <c r="DG81" s="66">
        <v>1</v>
      </c>
      <c r="DH81" s="67"/>
      <c r="DJ81" s="67"/>
      <c r="DK81" s="67"/>
      <c r="DL81" s="67"/>
      <c r="DM81" s="67"/>
    </row>
    <row r="82" spans="1:117" s="66" customFormat="1">
      <c r="A82" s="66" t="s">
        <v>506</v>
      </c>
      <c r="B82" s="66" t="s">
        <v>388</v>
      </c>
      <c r="C82" s="66" t="s">
        <v>512</v>
      </c>
      <c r="D82" s="66">
        <v>77</v>
      </c>
      <c r="E82" s="66">
        <v>653</v>
      </c>
      <c r="F82" s="66">
        <v>159</v>
      </c>
      <c r="G82" s="66">
        <v>40</v>
      </c>
      <c r="H82" s="66">
        <v>1</v>
      </c>
      <c r="I82" s="66">
        <v>2</v>
      </c>
      <c r="K82" s="66">
        <v>1</v>
      </c>
      <c r="L82" s="66">
        <v>1</v>
      </c>
      <c r="M82" s="66">
        <v>1</v>
      </c>
      <c r="N82" s="66">
        <v>1</v>
      </c>
      <c r="O82" s="66">
        <v>1</v>
      </c>
      <c r="P82" s="66">
        <v>1</v>
      </c>
      <c r="Q82" s="66">
        <v>1</v>
      </c>
      <c r="R82" s="66">
        <v>1</v>
      </c>
      <c r="S82" s="66">
        <v>1</v>
      </c>
      <c r="T82" s="66">
        <v>1</v>
      </c>
      <c r="U82" s="66">
        <v>1</v>
      </c>
      <c r="W82" s="66">
        <v>1</v>
      </c>
      <c r="X82" s="66">
        <v>1</v>
      </c>
      <c r="Y82" s="66">
        <v>1</v>
      </c>
      <c r="Z82" s="66">
        <v>1</v>
      </c>
      <c r="AA82" s="66">
        <v>1</v>
      </c>
      <c r="AB82" s="66">
        <v>1</v>
      </c>
      <c r="AC82" s="66">
        <v>1</v>
      </c>
      <c r="AD82" s="66">
        <v>1</v>
      </c>
      <c r="AE82" s="66">
        <v>1</v>
      </c>
      <c r="AF82" s="66">
        <v>1</v>
      </c>
      <c r="AG82" s="66">
        <v>1</v>
      </c>
      <c r="AH82" s="66">
        <v>1</v>
      </c>
      <c r="AI82" s="66">
        <v>1</v>
      </c>
      <c r="AJ82" s="66">
        <v>1</v>
      </c>
      <c r="AK82" s="66">
        <v>1</v>
      </c>
      <c r="AL82" s="66">
        <v>1</v>
      </c>
      <c r="AM82" s="66">
        <v>1</v>
      </c>
      <c r="AN82" s="66">
        <v>1</v>
      </c>
      <c r="AO82" s="66">
        <v>1</v>
      </c>
      <c r="AP82" s="66">
        <v>1</v>
      </c>
      <c r="AQ82" s="66">
        <v>1</v>
      </c>
      <c r="AR82" s="66">
        <v>1</v>
      </c>
      <c r="AS82" s="66">
        <v>1</v>
      </c>
      <c r="AT82" s="66">
        <v>1</v>
      </c>
      <c r="AU82" s="66">
        <v>1</v>
      </c>
      <c r="AV82" s="66">
        <v>1</v>
      </c>
      <c r="AW82" s="66">
        <v>1</v>
      </c>
      <c r="AX82" s="66">
        <v>1</v>
      </c>
      <c r="AY82" s="66">
        <v>1</v>
      </c>
      <c r="BD82" s="66">
        <v>1</v>
      </c>
      <c r="BE82" s="66">
        <v>1</v>
      </c>
      <c r="BF82" s="66">
        <v>1</v>
      </c>
      <c r="BG82" s="66">
        <v>1</v>
      </c>
      <c r="BH82" s="66">
        <v>1</v>
      </c>
      <c r="BI82" s="66">
        <v>1</v>
      </c>
      <c r="BJ82" s="66">
        <v>1</v>
      </c>
      <c r="BK82" s="66">
        <v>1</v>
      </c>
      <c r="BL82" s="66">
        <v>1</v>
      </c>
      <c r="BM82" s="66">
        <v>1</v>
      </c>
      <c r="BN82" s="66">
        <v>1</v>
      </c>
      <c r="BO82" s="66">
        <v>1</v>
      </c>
      <c r="BP82" s="66">
        <v>1</v>
      </c>
      <c r="BQ82" s="66">
        <v>1</v>
      </c>
      <c r="BR82" s="66">
        <v>1</v>
      </c>
      <c r="BS82" s="66">
        <v>1</v>
      </c>
      <c r="BT82" s="66">
        <v>1</v>
      </c>
      <c r="BU82" s="66">
        <v>1</v>
      </c>
      <c r="BV82" s="66">
        <v>1</v>
      </c>
      <c r="BW82" s="66">
        <v>1</v>
      </c>
      <c r="BX82" s="66">
        <v>1</v>
      </c>
      <c r="BY82" s="66">
        <v>1</v>
      </c>
      <c r="BZ82" s="66">
        <v>1</v>
      </c>
      <c r="CA82" s="66">
        <v>1</v>
      </c>
      <c r="CC82" s="66">
        <v>1</v>
      </c>
      <c r="CD82" s="66">
        <v>1</v>
      </c>
      <c r="CE82" s="66">
        <v>1</v>
      </c>
      <c r="CF82" s="66">
        <v>1</v>
      </c>
      <c r="CG82" s="66">
        <v>1</v>
      </c>
      <c r="CI82" s="66">
        <v>1</v>
      </c>
      <c r="CJ82" s="66">
        <v>1</v>
      </c>
      <c r="CK82" s="66">
        <v>1</v>
      </c>
      <c r="CL82" s="66">
        <v>1</v>
      </c>
      <c r="CM82" s="66">
        <v>1</v>
      </c>
      <c r="CN82" s="66">
        <v>1</v>
      </c>
      <c r="CO82" s="66">
        <v>1</v>
      </c>
      <c r="CP82" s="66">
        <v>1</v>
      </c>
      <c r="CQ82" s="66">
        <v>1</v>
      </c>
      <c r="CR82" s="66">
        <v>1</v>
      </c>
      <c r="CS82" s="66">
        <v>1</v>
      </c>
      <c r="CT82" s="66">
        <v>1</v>
      </c>
      <c r="CU82" s="66">
        <v>1</v>
      </c>
      <c r="CV82" s="66">
        <v>1</v>
      </c>
      <c r="CW82" s="66">
        <v>0</v>
      </c>
      <c r="CX82" s="66">
        <v>0</v>
      </c>
      <c r="CY82" s="66">
        <v>0</v>
      </c>
      <c r="CZ82" s="66">
        <v>0</v>
      </c>
      <c r="DA82" s="66">
        <v>0</v>
      </c>
      <c r="DB82" s="66">
        <v>1</v>
      </c>
      <c r="DC82" s="66">
        <v>1</v>
      </c>
      <c r="DD82" s="66">
        <v>0</v>
      </c>
      <c r="DE82" s="66">
        <v>1</v>
      </c>
      <c r="DF82" s="66">
        <v>1</v>
      </c>
      <c r="DG82" s="66">
        <v>1</v>
      </c>
      <c r="DH82" s="67"/>
      <c r="DJ82" s="67"/>
      <c r="DK82" s="67"/>
      <c r="DL82" s="67"/>
      <c r="DM82" s="67"/>
    </row>
    <row r="83" spans="1:117" s="68" customFormat="1">
      <c r="A83" s="68" t="s">
        <v>506</v>
      </c>
      <c r="B83" s="68" t="s">
        <v>388</v>
      </c>
      <c r="C83" s="68" t="s">
        <v>513</v>
      </c>
      <c r="D83" s="68">
        <v>78</v>
      </c>
      <c r="E83" s="68">
        <v>746</v>
      </c>
      <c r="F83" s="68">
        <v>208</v>
      </c>
      <c r="G83" s="68">
        <v>129</v>
      </c>
      <c r="H83" s="68">
        <v>1</v>
      </c>
      <c r="I83" s="68">
        <v>2</v>
      </c>
      <c r="K83" s="68">
        <v>1</v>
      </c>
      <c r="L83" s="68">
        <v>1</v>
      </c>
      <c r="M83" s="68">
        <v>1</v>
      </c>
      <c r="N83" s="68">
        <v>1</v>
      </c>
      <c r="O83" s="68">
        <v>1</v>
      </c>
      <c r="P83" s="68">
        <v>1</v>
      </c>
      <c r="Q83" s="68">
        <v>1</v>
      </c>
      <c r="R83" s="68">
        <v>1</v>
      </c>
      <c r="S83" s="68">
        <v>1</v>
      </c>
      <c r="T83" s="68">
        <v>1</v>
      </c>
      <c r="U83" s="68">
        <v>1</v>
      </c>
      <c r="W83" s="68">
        <v>1</v>
      </c>
      <c r="X83" s="68">
        <v>1</v>
      </c>
      <c r="Y83" s="68">
        <v>1</v>
      </c>
      <c r="Z83" s="68">
        <v>1</v>
      </c>
      <c r="AA83" s="68">
        <v>1</v>
      </c>
      <c r="AB83" s="68">
        <v>1</v>
      </c>
      <c r="AC83" s="68">
        <v>1</v>
      </c>
      <c r="AD83" s="68">
        <v>1</v>
      </c>
      <c r="AE83" s="68">
        <v>1</v>
      </c>
      <c r="AF83" s="68">
        <v>1</v>
      </c>
      <c r="AG83" s="68">
        <v>1</v>
      </c>
      <c r="AH83" s="68">
        <v>1</v>
      </c>
      <c r="AI83" s="68">
        <v>1</v>
      </c>
      <c r="AJ83" s="68">
        <v>1</v>
      </c>
      <c r="AK83" s="68">
        <v>1</v>
      </c>
      <c r="AL83" s="68">
        <v>1</v>
      </c>
      <c r="AM83" s="68">
        <v>1</v>
      </c>
      <c r="AN83" s="68">
        <v>1</v>
      </c>
      <c r="AO83" s="68">
        <v>1</v>
      </c>
      <c r="AP83" s="68">
        <v>1</v>
      </c>
      <c r="AQ83" s="68">
        <v>1</v>
      </c>
      <c r="AR83" s="68">
        <v>1</v>
      </c>
      <c r="AS83" s="68">
        <v>1</v>
      </c>
      <c r="AT83" s="68">
        <v>1</v>
      </c>
      <c r="AU83" s="68">
        <v>1</v>
      </c>
      <c r="AV83" s="68">
        <v>1</v>
      </c>
      <c r="AW83" s="68">
        <v>1</v>
      </c>
      <c r="AX83" s="68">
        <v>1</v>
      </c>
      <c r="AY83" s="68">
        <v>1</v>
      </c>
      <c r="BD83" s="68">
        <v>1</v>
      </c>
      <c r="BE83" s="68">
        <v>1</v>
      </c>
      <c r="BF83" s="68">
        <v>1</v>
      </c>
      <c r="BG83" s="68">
        <v>1</v>
      </c>
      <c r="BH83" s="68">
        <v>1</v>
      </c>
      <c r="BI83" s="68">
        <v>1</v>
      </c>
      <c r="BJ83" s="68">
        <v>1</v>
      </c>
      <c r="BK83" s="68">
        <v>1</v>
      </c>
      <c r="BL83" s="68">
        <v>1</v>
      </c>
      <c r="BM83" s="68">
        <v>1</v>
      </c>
      <c r="BN83" s="68">
        <v>1</v>
      </c>
      <c r="BO83" s="68">
        <v>1</v>
      </c>
      <c r="BP83" s="68">
        <v>1</v>
      </c>
      <c r="BQ83" s="68">
        <v>1</v>
      </c>
      <c r="BR83" s="68">
        <v>1</v>
      </c>
      <c r="BS83" s="68">
        <v>1</v>
      </c>
      <c r="BT83" s="68">
        <v>1</v>
      </c>
      <c r="BU83" s="68">
        <v>1</v>
      </c>
      <c r="BV83" s="68">
        <v>1</v>
      </c>
      <c r="BW83" s="68">
        <v>1</v>
      </c>
      <c r="BX83" s="68">
        <v>1</v>
      </c>
      <c r="BY83" s="68">
        <v>1</v>
      </c>
      <c r="BZ83" s="68">
        <v>1</v>
      </c>
      <c r="CA83" s="68">
        <v>1</v>
      </c>
      <c r="CC83" s="68">
        <v>1</v>
      </c>
      <c r="CD83" s="68">
        <v>1</v>
      </c>
      <c r="CE83" s="68">
        <v>1</v>
      </c>
      <c r="CF83" s="68">
        <v>1</v>
      </c>
      <c r="CG83" s="68">
        <v>1</v>
      </c>
      <c r="CI83" s="68">
        <v>1</v>
      </c>
      <c r="CJ83" s="68">
        <v>1</v>
      </c>
      <c r="CK83" s="68">
        <v>1</v>
      </c>
      <c r="CL83" s="68">
        <v>1</v>
      </c>
      <c r="CM83" s="68">
        <v>1</v>
      </c>
      <c r="CN83" s="66">
        <v>1</v>
      </c>
      <c r="CO83" s="66">
        <v>1</v>
      </c>
      <c r="CP83" s="66">
        <v>1</v>
      </c>
      <c r="CQ83" s="66">
        <v>1</v>
      </c>
      <c r="CR83" s="68">
        <v>1</v>
      </c>
      <c r="CS83" s="68">
        <v>1</v>
      </c>
      <c r="CT83" s="68">
        <v>1</v>
      </c>
      <c r="CU83" s="68">
        <v>1</v>
      </c>
      <c r="CV83" s="68">
        <v>1</v>
      </c>
      <c r="CW83" s="68">
        <v>1</v>
      </c>
      <c r="CX83" s="68">
        <v>0</v>
      </c>
      <c r="CY83" s="68">
        <v>1</v>
      </c>
      <c r="CZ83" s="68">
        <v>0</v>
      </c>
      <c r="DA83" s="68">
        <v>1</v>
      </c>
      <c r="DB83" s="68">
        <v>1</v>
      </c>
      <c r="DC83" s="68">
        <v>1</v>
      </c>
      <c r="DD83" s="68">
        <v>0</v>
      </c>
      <c r="DE83" s="68">
        <v>1</v>
      </c>
      <c r="DF83" s="68">
        <v>1</v>
      </c>
      <c r="DG83" s="68">
        <v>1</v>
      </c>
      <c r="DH83" s="69"/>
      <c r="DJ83" s="69"/>
      <c r="DK83" s="69"/>
      <c r="DL83" s="69"/>
      <c r="DM83" s="69"/>
    </row>
    <row r="84" spans="1:117" s="68" customFormat="1">
      <c r="A84" s="68" t="s">
        <v>506</v>
      </c>
      <c r="B84" s="68" t="s">
        <v>388</v>
      </c>
      <c r="C84" s="68" t="s">
        <v>514</v>
      </c>
      <c r="D84" s="68">
        <v>79</v>
      </c>
      <c r="E84" s="68">
        <v>1223</v>
      </c>
      <c r="F84" s="68">
        <v>326</v>
      </c>
      <c r="G84" s="68">
        <v>6</v>
      </c>
      <c r="H84" s="68">
        <v>1</v>
      </c>
      <c r="I84" s="68">
        <v>2</v>
      </c>
      <c r="K84" s="68">
        <v>1</v>
      </c>
      <c r="L84" s="68">
        <v>1</v>
      </c>
      <c r="M84" s="68">
        <v>1</v>
      </c>
      <c r="N84" s="68">
        <v>1</v>
      </c>
      <c r="O84" s="68">
        <v>1</v>
      </c>
      <c r="P84" s="68">
        <v>1</v>
      </c>
      <c r="Q84" s="68">
        <v>1</v>
      </c>
      <c r="R84" s="68">
        <v>1</v>
      </c>
      <c r="S84" s="68">
        <v>1</v>
      </c>
      <c r="T84" s="68">
        <v>1</v>
      </c>
      <c r="U84" s="68">
        <v>1</v>
      </c>
      <c r="W84" s="68">
        <v>1</v>
      </c>
      <c r="X84" s="68">
        <v>1</v>
      </c>
      <c r="Y84" s="68">
        <v>1</v>
      </c>
      <c r="Z84" s="68">
        <v>1</v>
      </c>
      <c r="AA84" s="68">
        <v>1</v>
      </c>
      <c r="AB84" s="68">
        <v>1</v>
      </c>
      <c r="AC84" s="68">
        <v>1</v>
      </c>
      <c r="AD84" s="68">
        <v>1</v>
      </c>
      <c r="AE84" s="68">
        <v>1</v>
      </c>
      <c r="AF84" s="68">
        <v>1</v>
      </c>
      <c r="AG84" s="68">
        <v>1</v>
      </c>
      <c r="AH84" s="68">
        <v>1</v>
      </c>
      <c r="AI84" s="68">
        <v>1</v>
      </c>
      <c r="AJ84" s="68">
        <v>1</v>
      </c>
      <c r="AK84" s="68">
        <v>1</v>
      </c>
      <c r="AL84" s="68">
        <v>1</v>
      </c>
      <c r="AM84" s="68">
        <v>1</v>
      </c>
      <c r="AN84" s="68">
        <v>1</v>
      </c>
      <c r="AO84" s="68">
        <v>1</v>
      </c>
      <c r="AP84" s="68">
        <v>1</v>
      </c>
      <c r="AQ84" s="68">
        <v>1</v>
      </c>
      <c r="AR84" s="68">
        <v>1</v>
      </c>
      <c r="AS84" s="68">
        <v>1</v>
      </c>
      <c r="AT84" s="68">
        <v>1</v>
      </c>
      <c r="AU84" s="68">
        <v>1</v>
      </c>
      <c r="AV84" s="68">
        <v>1</v>
      </c>
      <c r="AW84" s="68">
        <v>1</v>
      </c>
      <c r="AX84" s="68">
        <v>1</v>
      </c>
      <c r="AY84" s="68">
        <v>1</v>
      </c>
      <c r="BD84" s="68">
        <v>1</v>
      </c>
      <c r="BE84" s="68">
        <v>1</v>
      </c>
      <c r="BF84" s="68">
        <v>1</v>
      </c>
      <c r="BG84" s="68">
        <v>1</v>
      </c>
      <c r="BH84" s="68">
        <v>1</v>
      </c>
      <c r="BI84" s="68">
        <v>1</v>
      </c>
      <c r="BJ84" s="68">
        <v>1</v>
      </c>
      <c r="BK84" s="68">
        <v>1</v>
      </c>
      <c r="BL84" s="68">
        <v>1</v>
      </c>
      <c r="BM84" s="68">
        <v>1</v>
      </c>
      <c r="BN84" s="68">
        <v>1</v>
      </c>
      <c r="BO84" s="68">
        <v>1</v>
      </c>
      <c r="BP84" s="68">
        <v>1</v>
      </c>
      <c r="BQ84" s="68">
        <v>1</v>
      </c>
      <c r="BR84" s="68">
        <v>1</v>
      </c>
      <c r="BS84" s="68">
        <v>1</v>
      </c>
      <c r="BT84" s="68">
        <v>1</v>
      </c>
      <c r="BU84" s="68">
        <v>1</v>
      </c>
      <c r="BV84" s="68">
        <v>1</v>
      </c>
      <c r="BW84" s="68">
        <v>1</v>
      </c>
      <c r="BX84" s="68">
        <v>1</v>
      </c>
      <c r="BY84" s="68">
        <v>1</v>
      </c>
      <c r="BZ84" s="68">
        <v>1</v>
      </c>
      <c r="CA84" s="68">
        <v>1</v>
      </c>
      <c r="CC84" s="68">
        <v>1</v>
      </c>
      <c r="CD84" s="68">
        <v>1</v>
      </c>
      <c r="CE84" s="68">
        <v>1</v>
      </c>
      <c r="CF84" s="68">
        <v>1</v>
      </c>
      <c r="CG84" s="68">
        <v>1</v>
      </c>
      <c r="CI84" s="68">
        <v>1</v>
      </c>
      <c r="CJ84" s="68">
        <v>1</v>
      </c>
      <c r="CK84" s="68">
        <v>1</v>
      </c>
      <c r="CL84" s="68">
        <v>1</v>
      </c>
      <c r="CM84" s="68">
        <v>1</v>
      </c>
      <c r="CN84" s="66">
        <v>1</v>
      </c>
      <c r="CO84" s="66">
        <v>1</v>
      </c>
      <c r="CP84" s="66">
        <v>1</v>
      </c>
      <c r="CQ84" s="66">
        <v>1</v>
      </c>
      <c r="CR84" s="68">
        <v>1</v>
      </c>
      <c r="CS84" s="68">
        <v>1</v>
      </c>
      <c r="CT84" s="68">
        <v>1</v>
      </c>
      <c r="CU84" s="68">
        <v>1</v>
      </c>
      <c r="CV84" s="68">
        <v>1</v>
      </c>
      <c r="CW84" s="68">
        <v>1</v>
      </c>
      <c r="CX84" s="68">
        <v>0</v>
      </c>
      <c r="CY84" s="68">
        <v>1</v>
      </c>
      <c r="CZ84" s="68">
        <v>0</v>
      </c>
      <c r="DA84" s="68">
        <v>1</v>
      </c>
      <c r="DB84" s="68">
        <v>1</v>
      </c>
      <c r="DC84" s="68">
        <v>1</v>
      </c>
      <c r="DD84" s="68">
        <v>1</v>
      </c>
      <c r="DE84" s="68">
        <v>1</v>
      </c>
      <c r="DF84" s="68">
        <v>1</v>
      </c>
      <c r="DG84" s="68">
        <v>1</v>
      </c>
      <c r="DH84" s="69"/>
      <c r="DJ84" s="69"/>
      <c r="DK84" s="69"/>
      <c r="DL84" s="69"/>
      <c r="DM84" s="69"/>
    </row>
    <row r="85" spans="1:117" s="68" customFormat="1">
      <c r="A85" s="68" t="s">
        <v>506</v>
      </c>
      <c r="B85" s="68" t="s">
        <v>388</v>
      </c>
      <c r="C85" s="68" t="s">
        <v>515</v>
      </c>
      <c r="D85" s="68">
        <v>80</v>
      </c>
      <c r="E85" s="68">
        <v>573</v>
      </c>
      <c r="F85" s="68">
        <v>230</v>
      </c>
      <c r="G85" s="68">
        <v>62</v>
      </c>
      <c r="H85" s="68">
        <v>1</v>
      </c>
      <c r="I85" s="68">
        <v>2</v>
      </c>
      <c r="K85" s="68">
        <v>1</v>
      </c>
      <c r="L85" s="68">
        <v>1</v>
      </c>
      <c r="M85" s="68">
        <v>1</v>
      </c>
      <c r="N85" s="68">
        <v>1</v>
      </c>
      <c r="O85" s="68">
        <v>1</v>
      </c>
      <c r="P85" s="68">
        <v>1</v>
      </c>
      <c r="Q85" s="68">
        <v>1</v>
      </c>
      <c r="R85" s="68">
        <v>1</v>
      </c>
      <c r="S85" s="68">
        <v>1</v>
      </c>
      <c r="T85" s="68">
        <v>1</v>
      </c>
      <c r="U85" s="68">
        <v>1</v>
      </c>
      <c r="W85" s="68">
        <v>1</v>
      </c>
      <c r="X85" s="68">
        <v>1</v>
      </c>
      <c r="Y85" s="68">
        <v>1</v>
      </c>
      <c r="Z85" s="68">
        <v>1</v>
      </c>
      <c r="AA85" s="68">
        <v>1</v>
      </c>
      <c r="AB85" s="68">
        <v>1</v>
      </c>
      <c r="AC85" s="68">
        <v>1</v>
      </c>
      <c r="AD85" s="68">
        <v>1</v>
      </c>
      <c r="AE85" s="68">
        <v>1</v>
      </c>
      <c r="AF85" s="68">
        <v>1</v>
      </c>
      <c r="AG85" s="68">
        <v>1</v>
      </c>
      <c r="AH85" s="68">
        <v>1</v>
      </c>
      <c r="AI85" s="68">
        <v>1</v>
      </c>
      <c r="AJ85" s="68">
        <v>1</v>
      </c>
      <c r="AK85" s="68">
        <v>1</v>
      </c>
      <c r="AL85" s="68">
        <v>1</v>
      </c>
      <c r="AM85" s="68">
        <v>1</v>
      </c>
      <c r="AN85" s="68">
        <v>1</v>
      </c>
      <c r="AO85" s="68">
        <v>1</v>
      </c>
      <c r="AP85" s="68">
        <v>1</v>
      </c>
      <c r="AQ85" s="68">
        <v>1</v>
      </c>
      <c r="AR85" s="68">
        <v>1</v>
      </c>
      <c r="AS85" s="68">
        <v>1</v>
      </c>
      <c r="AT85" s="68">
        <v>1</v>
      </c>
      <c r="AU85" s="68">
        <v>1</v>
      </c>
      <c r="AV85" s="68">
        <v>1</v>
      </c>
      <c r="AW85" s="68">
        <v>1</v>
      </c>
      <c r="AX85" s="68">
        <v>1</v>
      </c>
      <c r="AY85" s="68">
        <v>1</v>
      </c>
      <c r="BD85" s="68">
        <v>1</v>
      </c>
      <c r="BE85" s="68">
        <v>1</v>
      </c>
      <c r="BF85" s="68">
        <v>1</v>
      </c>
      <c r="BG85" s="68">
        <v>1</v>
      </c>
      <c r="BH85" s="68">
        <v>1</v>
      </c>
      <c r="BI85" s="68">
        <v>1</v>
      </c>
      <c r="BJ85" s="68">
        <v>1</v>
      </c>
      <c r="BK85" s="68">
        <v>1</v>
      </c>
      <c r="BL85" s="68">
        <v>1</v>
      </c>
      <c r="BM85" s="68">
        <v>1</v>
      </c>
      <c r="BN85" s="68">
        <v>1</v>
      </c>
      <c r="BO85" s="68">
        <v>1</v>
      </c>
      <c r="BP85" s="68">
        <v>1</v>
      </c>
      <c r="BQ85" s="68">
        <v>1</v>
      </c>
      <c r="BR85" s="68">
        <v>1</v>
      </c>
      <c r="BS85" s="68">
        <v>1</v>
      </c>
      <c r="BT85" s="68">
        <v>1</v>
      </c>
      <c r="BU85" s="68">
        <v>1</v>
      </c>
      <c r="BV85" s="68">
        <v>1</v>
      </c>
      <c r="BW85" s="68">
        <v>1</v>
      </c>
      <c r="BX85" s="68">
        <v>1</v>
      </c>
      <c r="BY85" s="68">
        <v>1</v>
      </c>
      <c r="BZ85" s="68">
        <v>1</v>
      </c>
      <c r="CA85" s="68">
        <v>1</v>
      </c>
      <c r="CC85" s="68">
        <v>1</v>
      </c>
      <c r="CD85" s="68">
        <v>1</v>
      </c>
      <c r="CE85" s="68">
        <v>1</v>
      </c>
      <c r="CF85" s="68">
        <v>1</v>
      </c>
      <c r="CG85" s="68">
        <v>1</v>
      </c>
      <c r="CI85" s="68">
        <v>1</v>
      </c>
      <c r="CJ85" s="68">
        <v>1</v>
      </c>
      <c r="CK85" s="68">
        <v>1</v>
      </c>
      <c r="CL85" s="68">
        <v>1</v>
      </c>
      <c r="CM85" s="68">
        <v>1</v>
      </c>
      <c r="CN85" s="66">
        <v>1</v>
      </c>
      <c r="CO85" s="66">
        <v>1</v>
      </c>
      <c r="CP85" s="66">
        <v>1</v>
      </c>
      <c r="CQ85" s="66">
        <v>1</v>
      </c>
      <c r="CR85" s="68">
        <v>1</v>
      </c>
      <c r="CS85" s="68">
        <v>1</v>
      </c>
      <c r="CT85" s="68">
        <v>1</v>
      </c>
      <c r="CU85" s="68">
        <v>1</v>
      </c>
      <c r="CV85" s="68">
        <v>1</v>
      </c>
      <c r="CW85" s="68">
        <v>1</v>
      </c>
      <c r="CX85" s="68">
        <v>0</v>
      </c>
      <c r="CY85" s="68">
        <v>1</v>
      </c>
      <c r="CZ85" s="68">
        <v>1</v>
      </c>
      <c r="DA85" s="68">
        <v>1</v>
      </c>
      <c r="DB85" s="68">
        <v>0</v>
      </c>
      <c r="DC85" s="68">
        <v>1</v>
      </c>
      <c r="DD85" s="68">
        <v>0</v>
      </c>
      <c r="DE85" s="68">
        <v>1</v>
      </c>
      <c r="DF85" s="68">
        <v>1</v>
      </c>
      <c r="DG85" s="68">
        <v>1</v>
      </c>
      <c r="DH85" s="69"/>
      <c r="DJ85" s="69"/>
      <c r="DK85" s="69"/>
      <c r="DL85" s="69"/>
      <c r="DM85" s="69"/>
    </row>
    <row r="86" spans="1:117" s="68" customFormat="1">
      <c r="A86" s="68" t="s">
        <v>506</v>
      </c>
      <c r="B86" s="68" t="s">
        <v>388</v>
      </c>
      <c r="C86" s="68" t="s">
        <v>516</v>
      </c>
      <c r="D86" s="68">
        <v>81</v>
      </c>
      <c r="E86" s="68">
        <v>146</v>
      </c>
      <c r="F86" s="68">
        <v>66</v>
      </c>
      <c r="G86" s="68">
        <v>146</v>
      </c>
      <c r="H86" s="68">
        <v>1</v>
      </c>
      <c r="I86" s="68">
        <v>2</v>
      </c>
      <c r="K86" s="68">
        <v>1</v>
      </c>
      <c r="L86" s="68">
        <v>1</v>
      </c>
      <c r="M86" s="68">
        <v>1</v>
      </c>
      <c r="N86" s="68">
        <v>1</v>
      </c>
      <c r="O86" s="68">
        <v>1</v>
      </c>
      <c r="P86" s="68">
        <v>1</v>
      </c>
      <c r="Q86" s="68">
        <v>1</v>
      </c>
      <c r="R86" s="68">
        <v>1</v>
      </c>
      <c r="S86" s="68">
        <v>1</v>
      </c>
      <c r="T86" s="68">
        <v>1</v>
      </c>
      <c r="U86" s="68">
        <v>1</v>
      </c>
      <c r="W86" s="68">
        <v>1</v>
      </c>
      <c r="X86" s="68">
        <v>1</v>
      </c>
      <c r="Y86" s="68">
        <v>1</v>
      </c>
      <c r="Z86" s="68">
        <v>1</v>
      </c>
      <c r="AA86" s="68">
        <v>1</v>
      </c>
      <c r="AB86" s="68">
        <v>1</v>
      </c>
      <c r="AC86" s="68">
        <v>1</v>
      </c>
      <c r="AD86" s="68">
        <v>1</v>
      </c>
      <c r="AE86" s="68">
        <v>1</v>
      </c>
      <c r="AF86" s="68">
        <v>1</v>
      </c>
      <c r="AG86" s="68">
        <v>1</v>
      </c>
      <c r="AH86" s="68">
        <v>1</v>
      </c>
      <c r="AI86" s="68">
        <v>1</v>
      </c>
      <c r="AJ86" s="68">
        <v>1</v>
      </c>
      <c r="AK86" s="68">
        <v>1</v>
      </c>
      <c r="AL86" s="68">
        <v>1</v>
      </c>
      <c r="AM86" s="68">
        <v>1</v>
      </c>
      <c r="AN86" s="68">
        <v>1</v>
      </c>
      <c r="AO86" s="68">
        <v>1</v>
      </c>
      <c r="AP86" s="68">
        <v>1</v>
      </c>
      <c r="AQ86" s="68">
        <v>1</v>
      </c>
      <c r="AR86" s="68">
        <v>1</v>
      </c>
      <c r="AS86" s="68">
        <v>1</v>
      </c>
      <c r="AT86" s="68">
        <v>1</v>
      </c>
      <c r="AU86" s="68">
        <v>1</v>
      </c>
      <c r="AV86" s="68">
        <v>1</v>
      </c>
      <c r="AW86" s="68">
        <v>1</v>
      </c>
      <c r="AX86" s="68">
        <v>1</v>
      </c>
      <c r="AY86" s="68">
        <v>1</v>
      </c>
      <c r="BD86" s="68">
        <v>1</v>
      </c>
      <c r="BE86" s="68">
        <v>1</v>
      </c>
      <c r="BF86" s="68">
        <v>1</v>
      </c>
      <c r="BG86" s="68">
        <v>1</v>
      </c>
      <c r="BH86" s="68">
        <v>1</v>
      </c>
      <c r="BI86" s="68">
        <v>1</v>
      </c>
      <c r="BJ86" s="68">
        <v>1</v>
      </c>
      <c r="BK86" s="68">
        <v>1</v>
      </c>
      <c r="BL86" s="68">
        <v>1</v>
      </c>
      <c r="BM86" s="68">
        <v>1</v>
      </c>
      <c r="BN86" s="68">
        <v>1</v>
      </c>
      <c r="BO86" s="68">
        <v>1</v>
      </c>
      <c r="BP86" s="68">
        <v>1</v>
      </c>
      <c r="BQ86" s="68">
        <v>1</v>
      </c>
      <c r="BR86" s="68">
        <v>1</v>
      </c>
      <c r="BS86" s="68">
        <v>1</v>
      </c>
      <c r="BT86" s="68">
        <v>1</v>
      </c>
      <c r="BU86" s="68">
        <v>1</v>
      </c>
      <c r="BV86" s="68">
        <v>1</v>
      </c>
      <c r="BW86" s="68">
        <v>1</v>
      </c>
      <c r="BX86" s="68">
        <v>1</v>
      </c>
      <c r="BY86" s="68">
        <v>1</v>
      </c>
      <c r="BZ86" s="68">
        <v>1</v>
      </c>
      <c r="CA86" s="68">
        <v>1</v>
      </c>
      <c r="CC86" s="68">
        <v>1</v>
      </c>
      <c r="CD86" s="68">
        <v>1</v>
      </c>
      <c r="CE86" s="68">
        <v>1</v>
      </c>
      <c r="CF86" s="68">
        <v>1</v>
      </c>
      <c r="CG86" s="68">
        <v>1</v>
      </c>
      <c r="CI86" s="68">
        <v>1</v>
      </c>
      <c r="CJ86" s="68">
        <v>1</v>
      </c>
      <c r="CK86" s="68">
        <v>1</v>
      </c>
      <c r="CL86" s="68">
        <v>1</v>
      </c>
      <c r="CM86" s="68">
        <v>1</v>
      </c>
      <c r="CN86" s="66">
        <v>1</v>
      </c>
      <c r="CO86" s="66">
        <v>1</v>
      </c>
      <c r="CP86" s="66">
        <v>1</v>
      </c>
      <c r="CQ86" s="66">
        <v>1</v>
      </c>
      <c r="CR86" s="68">
        <v>1</v>
      </c>
      <c r="CS86" s="68">
        <v>1</v>
      </c>
      <c r="CT86" s="68">
        <v>1</v>
      </c>
      <c r="CU86" s="68">
        <v>1</v>
      </c>
      <c r="CV86" s="68">
        <v>1</v>
      </c>
      <c r="CW86" s="68">
        <v>1</v>
      </c>
      <c r="CX86" s="68">
        <v>0</v>
      </c>
      <c r="CY86" s="68">
        <v>1</v>
      </c>
      <c r="CZ86" s="68">
        <v>1</v>
      </c>
      <c r="DA86" s="68">
        <v>1</v>
      </c>
      <c r="DB86" s="68">
        <v>1</v>
      </c>
      <c r="DC86" s="68">
        <v>1</v>
      </c>
      <c r="DD86" s="68">
        <v>0</v>
      </c>
      <c r="DE86" s="68">
        <v>1</v>
      </c>
      <c r="DF86" s="68">
        <v>1</v>
      </c>
      <c r="DG86" s="68">
        <v>1</v>
      </c>
      <c r="DH86" s="69" t="s">
        <v>387</v>
      </c>
      <c r="DJ86" s="69"/>
      <c r="DK86" s="69"/>
      <c r="DL86" s="69"/>
      <c r="DM86" s="69"/>
    </row>
    <row r="87" spans="1:117" s="68" customFormat="1">
      <c r="A87" s="68" t="s">
        <v>506</v>
      </c>
      <c r="B87" s="68" t="s">
        <v>388</v>
      </c>
      <c r="C87" s="68" t="s">
        <v>517</v>
      </c>
      <c r="D87" s="68">
        <v>82</v>
      </c>
      <c r="E87" s="68">
        <v>525</v>
      </c>
      <c r="F87" s="68">
        <v>193</v>
      </c>
      <c r="G87" s="68">
        <v>20</v>
      </c>
      <c r="H87" s="68">
        <v>1</v>
      </c>
      <c r="I87" s="68">
        <v>2</v>
      </c>
      <c r="K87" s="68">
        <v>1</v>
      </c>
      <c r="L87" s="68">
        <v>1</v>
      </c>
      <c r="M87" s="68">
        <v>1</v>
      </c>
      <c r="N87" s="68">
        <v>1</v>
      </c>
      <c r="O87" s="68">
        <v>1</v>
      </c>
      <c r="P87" s="68">
        <v>1</v>
      </c>
      <c r="Q87" s="68">
        <v>1</v>
      </c>
      <c r="R87" s="68">
        <v>1</v>
      </c>
      <c r="S87" s="68">
        <v>1</v>
      </c>
      <c r="T87" s="68">
        <v>1</v>
      </c>
      <c r="U87" s="68">
        <v>1</v>
      </c>
      <c r="W87" s="68">
        <v>1</v>
      </c>
      <c r="X87" s="68">
        <v>1</v>
      </c>
      <c r="Y87" s="68">
        <v>1</v>
      </c>
      <c r="Z87" s="68">
        <v>1</v>
      </c>
      <c r="AA87" s="68">
        <v>1</v>
      </c>
      <c r="AB87" s="68">
        <v>1</v>
      </c>
      <c r="AC87" s="68">
        <v>1</v>
      </c>
      <c r="AD87" s="68">
        <v>1</v>
      </c>
      <c r="AE87" s="68">
        <v>1</v>
      </c>
      <c r="AF87" s="68">
        <v>1</v>
      </c>
      <c r="AG87" s="68">
        <v>1</v>
      </c>
      <c r="AH87" s="68">
        <v>1</v>
      </c>
      <c r="AI87" s="68">
        <v>1</v>
      </c>
      <c r="AJ87" s="68">
        <v>1</v>
      </c>
      <c r="AK87" s="68">
        <v>1</v>
      </c>
      <c r="AL87" s="68">
        <v>1</v>
      </c>
      <c r="AM87" s="68">
        <v>1</v>
      </c>
      <c r="AN87" s="68">
        <v>1</v>
      </c>
      <c r="AO87" s="68">
        <v>1</v>
      </c>
      <c r="AP87" s="68">
        <v>1</v>
      </c>
      <c r="AQ87" s="68">
        <v>1</v>
      </c>
      <c r="AR87" s="68">
        <v>1</v>
      </c>
      <c r="AS87" s="68">
        <v>1</v>
      </c>
      <c r="AT87" s="68">
        <v>1</v>
      </c>
      <c r="AU87" s="68">
        <v>1</v>
      </c>
      <c r="AV87" s="68">
        <v>1</v>
      </c>
      <c r="AW87" s="68">
        <v>1</v>
      </c>
      <c r="AX87" s="68">
        <v>1</v>
      </c>
      <c r="AY87" s="68">
        <v>1</v>
      </c>
      <c r="BD87" s="68">
        <v>1</v>
      </c>
      <c r="BE87" s="68">
        <v>1</v>
      </c>
      <c r="BF87" s="68">
        <v>1</v>
      </c>
      <c r="BG87" s="68">
        <v>1</v>
      </c>
      <c r="BH87" s="68">
        <v>1</v>
      </c>
      <c r="BI87" s="68">
        <v>1</v>
      </c>
      <c r="BJ87" s="68">
        <v>1</v>
      </c>
      <c r="BK87" s="68">
        <v>1</v>
      </c>
      <c r="BL87" s="68">
        <v>1</v>
      </c>
      <c r="BM87" s="68">
        <v>1</v>
      </c>
      <c r="BN87" s="68">
        <v>1</v>
      </c>
      <c r="BO87" s="68">
        <v>1</v>
      </c>
      <c r="BP87" s="68">
        <v>1</v>
      </c>
      <c r="BQ87" s="68">
        <v>1</v>
      </c>
      <c r="BR87" s="68">
        <v>1</v>
      </c>
      <c r="BS87" s="68">
        <v>1</v>
      </c>
      <c r="BT87" s="68">
        <v>1</v>
      </c>
      <c r="BU87" s="68">
        <v>1</v>
      </c>
      <c r="BV87" s="68">
        <v>1</v>
      </c>
      <c r="BW87" s="68">
        <v>1</v>
      </c>
      <c r="BX87" s="68">
        <v>1</v>
      </c>
      <c r="BY87" s="68">
        <v>1</v>
      </c>
      <c r="BZ87" s="68">
        <v>1</v>
      </c>
      <c r="CA87" s="68">
        <v>1</v>
      </c>
      <c r="CC87" s="68">
        <v>1</v>
      </c>
      <c r="CD87" s="68">
        <v>1</v>
      </c>
      <c r="CE87" s="68">
        <v>1</v>
      </c>
      <c r="CF87" s="68">
        <v>1</v>
      </c>
      <c r="CG87" s="68">
        <v>1</v>
      </c>
      <c r="CI87" s="68">
        <v>1</v>
      </c>
      <c r="CJ87" s="68">
        <v>1</v>
      </c>
      <c r="CK87" s="68">
        <v>1</v>
      </c>
      <c r="CL87" s="68">
        <v>1</v>
      </c>
      <c r="CM87" s="68">
        <v>1</v>
      </c>
      <c r="CN87" s="66">
        <v>1</v>
      </c>
      <c r="CO87" s="66">
        <v>1</v>
      </c>
      <c r="CP87" s="66">
        <v>1</v>
      </c>
      <c r="CQ87" s="66">
        <v>1</v>
      </c>
      <c r="CR87" s="68">
        <v>1</v>
      </c>
      <c r="CS87" s="68">
        <v>1</v>
      </c>
      <c r="CT87" s="68">
        <v>1</v>
      </c>
      <c r="CU87" s="68">
        <v>1</v>
      </c>
      <c r="CV87" s="68">
        <v>1</v>
      </c>
      <c r="CW87" s="68">
        <v>1</v>
      </c>
      <c r="CX87" s="68">
        <v>0</v>
      </c>
      <c r="CY87" s="68">
        <v>0</v>
      </c>
      <c r="CZ87" s="68">
        <v>0</v>
      </c>
      <c r="DA87" s="68">
        <v>1</v>
      </c>
      <c r="DB87" s="68">
        <v>0</v>
      </c>
      <c r="DC87" s="68">
        <v>0</v>
      </c>
      <c r="DD87" s="68">
        <v>0</v>
      </c>
      <c r="DE87" s="68">
        <v>1</v>
      </c>
      <c r="DF87" s="68">
        <v>1</v>
      </c>
      <c r="DG87" s="68">
        <v>1</v>
      </c>
      <c r="DH87" s="69" t="s">
        <v>518</v>
      </c>
      <c r="DJ87" s="69"/>
      <c r="DK87" s="69"/>
      <c r="DL87" s="69"/>
      <c r="DM87" s="69"/>
    </row>
    <row r="88" spans="1:117" s="66" customFormat="1">
      <c r="A88" s="66" t="s">
        <v>506</v>
      </c>
      <c r="B88" s="66" t="s">
        <v>388</v>
      </c>
      <c r="C88" s="66" t="s">
        <v>519</v>
      </c>
      <c r="D88" s="66">
        <v>83</v>
      </c>
      <c r="E88" s="66">
        <v>542</v>
      </c>
      <c r="F88" s="66">
        <v>179</v>
      </c>
      <c r="G88" s="66">
        <v>65</v>
      </c>
      <c r="H88" s="66">
        <v>1</v>
      </c>
      <c r="I88" s="66">
        <v>2</v>
      </c>
      <c r="K88" s="66">
        <v>1</v>
      </c>
      <c r="L88" s="66">
        <v>1</v>
      </c>
      <c r="M88" s="66">
        <v>1</v>
      </c>
      <c r="N88" s="66">
        <v>1</v>
      </c>
      <c r="O88" s="66">
        <v>1</v>
      </c>
      <c r="P88" s="66">
        <v>1</v>
      </c>
      <c r="Q88" s="66">
        <v>1</v>
      </c>
      <c r="R88" s="66">
        <v>1</v>
      </c>
      <c r="S88" s="66">
        <v>1</v>
      </c>
      <c r="T88" s="66">
        <v>1</v>
      </c>
      <c r="U88" s="66">
        <v>1</v>
      </c>
      <c r="W88" s="66">
        <v>1</v>
      </c>
      <c r="X88" s="66">
        <v>1</v>
      </c>
      <c r="Y88" s="66">
        <v>1</v>
      </c>
      <c r="Z88" s="66">
        <v>1</v>
      </c>
      <c r="AA88" s="66">
        <v>1</v>
      </c>
      <c r="AB88" s="66">
        <v>1</v>
      </c>
      <c r="AC88" s="66">
        <v>1</v>
      </c>
      <c r="AD88" s="66">
        <v>1</v>
      </c>
      <c r="AE88" s="66">
        <v>1</v>
      </c>
      <c r="AF88" s="66">
        <v>1</v>
      </c>
      <c r="AG88" s="66">
        <v>1</v>
      </c>
      <c r="AH88" s="66">
        <v>1</v>
      </c>
      <c r="AI88" s="66">
        <v>1</v>
      </c>
      <c r="AJ88" s="66">
        <v>1</v>
      </c>
      <c r="AK88" s="66">
        <v>1</v>
      </c>
      <c r="AL88" s="66">
        <v>1</v>
      </c>
      <c r="AM88" s="66">
        <v>1</v>
      </c>
      <c r="AN88" s="66">
        <v>1</v>
      </c>
      <c r="AO88" s="66">
        <v>1</v>
      </c>
      <c r="AP88" s="66">
        <v>1</v>
      </c>
      <c r="AQ88" s="66">
        <v>1</v>
      </c>
      <c r="AR88" s="66">
        <v>1</v>
      </c>
      <c r="AS88" s="66">
        <v>1</v>
      </c>
      <c r="AT88" s="66">
        <v>1</v>
      </c>
      <c r="AU88" s="66">
        <v>1</v>
      </c>
      <c r="AV88" s="66">
        <v>1</v>
      </c>
      <c r="AW88" s="66">
        <v>1</v>
      </c>
      <c r="AX88" s="66">
        <v>1</v>
      </c>
      <c r="AY88" s="66">
        <v>1</v>
      </c>
      <c r="BD88" s="66">
        <v>1</v>
      </c>
      <c r="BE88" s="66">
        <v>1</v>
      </c>
      <c r="BF88" s="66">
        <v>1</v>
      </c>
      <c r="BG88" s="66">
        <v>1</v>
      </c>
      <c r="BH88" s="66">
        <v>1</v>
      </c>
      <c r="BI88" s="66">
        <v>1</v>
      </c>
      <c r="BJ88" s="66">
        <v>1</v>
      </c>
      <c r="BK88" s="66">
        <v>1</v>
      </c>
      <c r="BL88" s="66">
        <v>1</v>
      </c>
      <c r="BM88" s="66">
        <v>1</v>
      </c>
      <c r="BN88" s="66">
        <v>1</v>
      </c>
      <c r="BO88" s="66">
        <v>1</v>
      </c>
      <c r="BP88" s="66">
        <v>1</v>
      </c>
      <c r="BQ88" s="66">
        <v>1</v>
      </c>
      <c r="BR88" s="66">
        <v>1</v>
      </c>
      <c r="BS88" s="66">
        <v>1</v>
      </c>
      <c r="BT88" s="66">
        <v>1</v>
      </c>
      <c r="BU88" s="66">
        <v>1</v>
      </c>
      <c r="BV88" s="66">
        <v>1</v>
      </c>
      <c r="BW88" s="66">
        <v>1</v>
      </c>
      <c r="BX88" s="66">
        <v>1</v>
      </c>
      <c r="BY88" s="66">
        <v>1</v>
      </c>
      <c r="BZ88" s="66">
        <v>1</v>
      </c>
      <c r="CA88" s="66">
        <v>1</v>
      </c>
      <c r="CC88" s="66">
        <v>1</v>
      </c>
      <c r="CD88" s="66">
        <v>1</v>
      </c>
      <c r="CE88" s="66">
        <v>1</v>
      </c>
      <c r="CF88" s="66">
        <v>1</v>
      </c>
      <c r="CG88" s="66">
        <v>1</v>
      </c>
      <c r="CI88" s="66">
        <v>1</v>
      </c>
      <c r="CJ88" s="66">
        <v>1</v>
      </c>
      <c r="CK88" s="66">
        <v>1</v>
      </c>
      <c r="CL88" s="66">
        <v>1</v>
      </c>
      <c r="CM88" s="66">
        <v>1</v>
      </c>
      <c r="CN88" s="66">
        <v>1</v>
      </c>
      <c r="CO88" s="66">
        <v>1</v>
      </c>
      <c r="CP88" s="66">
        <v>1</v>
      </c>
      <c r="CQ88" s="66">
        <v>1</v>
      </c>
      <c r="CR88" s="66">
        <v>1</v>
      </c>
      <c r="CS88" s="66">
        <v>1</v>
      </c>
      <c r="CT88" s="66">
        <v>1</v>
      </c>
      <c r="CU88" s="66">
        <v>1</v>
      </c>
      <c r="CV88" s="66">
        <v>1</v>
      </c>
      <c r="CW88" s="66">
        <v>0</v>
      </c>
      <c r="CX88" s="66">
        <v>0</v>
      </c>
      <c r="CY88" s="66">
        <v>0</v>
      </c>
      <c r="CZ88" s="66">
        <v>0</v>
      </c>
      <c r="DA88" s="66">
        <v>0</v>
      </c>
      <c r="DB88" s="66">
        <v>0</v>
      </c>
      <c r="DC88" s="66">
        <v>0</v>
      </c>
      <c r="DD88" s="66">
        <v>0</v>
      </c>
      <c r="DE88" s="66">
        <v>1</v>
      </c>
      <c r="DF88" s="66">
        <v>1</v>
      </c>
      <c r="DG88" s="66">
        <v>1</v>
      </c>
      <c r="DH88" s="67"/>
      <c r="DJ88" s="67"/>
      <c r="DK88" s="67"/>
      <c r="DL88" s="67"/>
      <c r="DM88" s="67"/>
    </row>
    <row r="89" spans="1:117" s="66" customFormat="1">
      <c r="A89" s="66" t="s">
        <v>506</v>
      </c>
      <c r="B89" s="66" t="s">
        <v>388</v>
      </c>
      <c r="C89" s="66" t="s">
        <v>520</v>
      </c>
      <c r="D89" s="66">
        <v>84</v>
      </c>
      <c r="E89" s="66">
        <v>807</v>
      </c>
      <c r="F89" s="66">
        <v>194</v>
      </c>
      <c r="G89" s="66">
        <v>180</v>
      </c>
      <c r="H89" s="66">
        <v>1</v>
      </c>
      <c r="I89" s="66">
        <v>2</v>
      </c>
      <c r="K89" s="66">
        <v>1</v>
      </c>
      <c r="L89" s="66">
        <v>1</v>
      </c>
      <c r="M89" s="66">
        <v>1</v>
      </c>
      <c r="N89" s="66">
        <v>1</v>
      </c>
      <c r="O89" s="66">
        <v>1</v>
      </c>
      <c r="P89" s="66">
        <v>1</v>
      </c>
      <c r="Q89" s="66">
        <v>1</v>
      </c>
      <c r="R89" s="66">
        <v>1</v>
      </c>
      <c r="S89" s="66">
        <v>1</v>
      </c>
      <c r="T89" s="66">
        <v>1</v>
      </c>
      <c r="U89" s="66">
        <v>1</v>
      </c>
      <c r="W89" s="66">
        <v>1</v>
      </c>
      <c r="X89" s="66">
        <v>1</v>
      </c>
      <c r="Y89" s="66">
        <v>1</v>
      </c>
      <c r="Z89" s="66">
        <v>1</v>
      </c>
      <c r="AA89" s="66">
        <v>1</v>
      </c>
      <c r="AB89" s="66">
        <v>1</v>
      </c>
      <c r="AC89" s="66">
        <v>1</v>
      </c>
      <c r="AD89" s="66">
        <v>1</v>
      </c>
      <c r="AE89" s="66">
        <v>1</v>
      </c>
      <c r="AF89" s="66">
        <v>1</v>
      </c>
      <c r="AG89" s="66">
        <v>1</v>
      </c>
      <c r="AH89" s="66">
        <v>1</v>
      </c>
      <c r="AI89" s="66">
        <v>1</v>
      </c>
      <c r="AJ89" s="66">
        <v>1</v>
      </c>
      <c r="AK89" s="66">
        <v>1</v>
      </c>
      <c r="AL89" s="66">
        <v>1</v>
      </c>
      <c r="AM89" s="66">
        <v>1</v>
      </c>
      <c r="AN89" s="66">
        <v>1</v>
      </c>
      <c r="AO89" s="66">
        <v>1</v>
      </c>
      <c r="AP89" s="66">
        <v>1</v>
      </c>
      <c r="AQ89" s="66">
        <v>1</v>
      </c>
      <c r="AR89" s="66">
        <v>1</v>
      </c>
      <c r="AS89" s="66">
        <v>1</v>
      </c>
      <c r="AT89" s="66">
        <v>1</v>
      </c>
      <c r="AU89" s="66">
        <v>1</v>
      </c>
      <c r="AV89" s="66">
        <v>1</v>
      </c>
      <c r="AW89" s="66">
        <v>1</v>
      </c>
      <c r="AX89" s="66">
        <v>1</v>
      </c>
      <c r="AY89" s="66">
        <v>1</v>
      </c>
      <c r="BD89" s="66">
        <v>1</v>
      </c>
      <c r="BE89" s="66">
        <v>1</v>
      </c>
      <c r="BF89" s="66">
        <v>1</v>
      </c>
      <c r="BG89" s="66">
        <v>1</v>
      </c>
      <c r="BH89" s="66">
        <v>1</v>
      </c>
      <c r="BI89" s="66">
        <v>1</v>
      </c>
      <c r="BJ89" s="66">
        <v>1</v>
      </c>
      <c r="BK89" s="66">
        <v>1</v>
      </c>
      <c r="BL89" s="66">
        <v>1</v>
      </c>
      <c r="BM89" s="66">
        <v>1</v>
      </c>
      <c r="BN89" s="66">
        <v>1</v>
      </c>
      <c r="BO89" s="66">
        <v>1</v>
      </c>
      <c r="BP89" s="66">
        <v>1</v>
      </c>
      <c r="BQ89" s="66">
        <v>1</v>
      </c>
      <c r="BR89" s="66">
        <v>1</v>
      </c>
      <c r="BS89" s="66">
        <v>1</v>
      </c>
      <c r="BT89" s="66">
        <v>1</v>
      </c>
      <c r="BU89" s="66">
        <v>1</v>
      </c>
      <c r="BV89" s="66">
        <v>1</v>
      </c>
      <c r="BW89" s="66">
        <v>1</v>
      </c>
      <c r="BX89" s="66">
        <v>1</v>
      </c>
      <c r="BY89" s="66">
        <v>1</v>
      </c>
      <c r="BZ89" s="66">
        <v>1</v>
      </c>
      <c r="CA89" s="66">
        <v>1</v>
      </c>
      <c r="CC89" s="66">
        <v>1</v>
      </c>
      <c r="CD89" s="66">
        <v>1</v>
      </c>
      <c r="CE89" s="66">
        <v>1</v>
      </c>
      <c r="CF89" s="66">
        <v>1</v>
      </c>
      <c r="CG89" s="66">
        <v>1</v>
      </c>
      <c r="CI89" s="66">
        <v>1</v>
      </c>
      <c r="CJ89" s="66">
        <v>1</v>
      </c>
      <c r="CK89" s="66">
        <v>1</v>
      </c>
      <c r="CL89" s="66">
        <v>1</v>
      </c>
      <c r="CM89" s="66">
        <v>1</v>
      </c>
      <c r="CN89" s="66">
        <v>1</v>
      </c>
      <c r="CO89" s="66">
        <v>1</v>
      </c>
      <c r="CP89" s="66">
        <v>1</v>
      </c>
      <c r="CQ89" s="66">
        <v>1</v>
      </c>
      <c r="CR89" s="66">
        <v>1</v>
      </c>
      <c r="CS89" s="66">
        <v>1</v>
      </c>
      <c r="CT89" s="66">
        <v>1</v>
      </c>
      <c r="CU89" s="66">
        <v>1</v>
      </c>
      <c r="CV89" s="66">
        <v>1</v>
      </c>
      <c r="CW89" s="66">
        <v>1</v>
      </c>
      <c r="CX89" s="66">
        <v>0</v>
      </c>
      <c r="CY89" s="66">
        <v>1</v>
      </c>
      <c r="CZ89" s="66">
        <v>0</v>
      </c>
      <c r="DA89" s="66">
        <v>1</v>
      </c>
      <c r="DB89" s="66">
        <v>0</v>
      </c>
      <c r="DC89" s="66">
        <v>1</v>
      </c>
      <c r="DD89" s="66">
        <v>1</v>
      </c>
      <c r="DE89" s="66">
        <v>1</v>
      </c>
      <c r="DF89" s="66">
        <v>1</v>
      </c>
      <c r="DG89" s="66">
        <v>1</v>
      </c>
      <c r="DH89" s="67" t="s">
        <v>387</v>
      </c>
      <c r="DJ89" s="67"/>
      <c r="DK89" s="67"/>
      <c r="DL89" s="67"/>
      <c r="DM89" s="67"/>
    </row>
    <row r="90" spans="1:117" s="66" customFormat="1">
      <c r="A90" s="66" t="s">
        <v>506</v>
      </c>
      <c r="B90" s="66" t="s">
        <v>388</v>
      </c>
      <c r="C90" s="66" t="s">
        <v>521</v>
      </c>
      <c r="D90" s="66">
        <v>85</v>
      </c>
      <c r="E90" s="66">
        <v>103</v>
      </c>
      <c r="F90" s="66">
        <v>51</v>
      </c>
      <c r="G90" s="66" t="s">
        <v>522</v>
      </c>
      <c r="H90" s="66">
        <v>1</v>
      </c>
      <c r="I90" s="66">
        <v>2</v>
      </c>
      <c r="K90" s="66">
        <v>1</v>
      </c>
      <c r="L90" s="66">
        <v>1</v>
      </c>
      <c r="M90" s="66">
        <v>1</v>
      </c>
      <c r="N90" s="66">
        <v>1</v>
      </c>
      <c r="O90" s="66">
        <v>1</v>
      </c>
      <c r="P90" s="66">
        <v>1</v>
      </c>
      <c r="Q90" s="66">
        <v>1</v>
      </c>
      <c r="R90" s="66">
        <v>1</v>
      </c>
      <c r="S90" s="66">
        <v>1</v>
      </c>
      <c r="T90" s="66">
        <v>1</v>
      </c>
      <c r="U90" s="66">
        <v>1</v>
      </c>
      <c r="W90" s="66">
        <v>1</v>
      </c>
      <c r="X90" s="66">
        <v>1</v>
      </c>
      <c r="Y90" s="66">
        <v>1</v>
      </c>
      <c r="Z90" s="66">
        <v>1</v>
      </c>
      <c r="AA90" s="66">
        <v>1</v>
      </c>
      <c r="AB90" s="66">
        <v>1</v>
      </c>
      <c r="AC90" s="66">
        <v>1</v>
      </c>
      <c r="AD90" s="66">
        <v>1</v>
      </c>
      <c r="AE90" s="66">
        <v>1</v>
      </c>
      <c r="AF90" s="66">
        <v>1</v>
      </c>
      <c r="AG90" s="66">
        <v>1</v>
      </c>
      <c r="AH90" s="66">
        <v>1</v>
      </c>
      <c r="AI90" s="66">
        <v>1</v>
      </c>
      <c r="AJ90" s="66">
        <v>1</v>
      </c>
      <c r="AK90" s="66">
        <v>1</v>
      </c>
      <c r="AL90" s="66">
        <v>1</v>
      </c>
      <c r="AM90" s="66">
        <v>1</v>
      </c>
      <c r="AN90" s="66">
        <v>1</v>
      </c>
      <c r="AO90" s="66">
        <v>1</v>
      </c>
      <c r="AP90" s="66">
        <v>1</v>
      </c>
      <c r="AQ90" s="66">
        <v>1</v>
      </c>
      <c r="AR90" s="66">
        <v>1</v>
      </c>
      <c r="AS90" s="66">
        <v>1</v>
      </c>
      <c r="AT90" s="66">
        <v>1</v>
      </c>
      <c r="AU90" s="66">
        <v>1</v>
      </c>
      <c r="AV90" s="66">
        <v>1</v>
      </c>
      <c r="AW90" s="66">
        <v>1</v>
      </c>
      <c r="AX90" s="66">
        <v>1</v>
      </c>
      <c r="AY90" s="66">
        <v>1</v>
      </c>
      <c r="BD90" s="66">
        <v>1</v>
      </c>
      <c r="BE90" s="66">
        <v>1</v>
      </c>
      <c r="BF90" s="66">
        <v>1</v>
      </c>
      <c r="BG90" s="66">
        <v>1</v>
      </c>
      <c r="BH90" s="66">
        <v>1</v>
      </c>
      <c r="BI90" s="66">
        <v>1</v>
      </c>
      <c r="BJ90" s="66">
        <v>1</v>
      </c>
      <c r="BK90" s="66">
        <v>1</v>
      </c>
      <c r="BL90" s="66">
        <v>1</v>
      </c>
      <c r="BM90" s="66">
        <v>1</v>
      </c>
      <c r="BN90" s="66">
        <v>1</v>
      </c>
      <c r="BO90" s="66">
        <v>1</v>
      </c>
      <c r="BP90" s="66">
        <v>1</v>
      </c>
      <c r="BQ90" s="66">
        <v>1</v>
      </c>
      <c r="BR90" s="66">
        <v>1</v>
      </c>
      <c r="BS90" s="66">
        <v>1</v>
      </c>
      <c r="BT90" s="66">
        <v>1</v>
      </c>
      <c r="BU90" s="66">
        <v>1</v>
      </c>
      <c r="BV90" s="66">
        <v>1</v>
      </c>
      <c r="BW90" s="66">
        <v>1</v>
      </c>
      <c r="BX90" s="66">
        <v>1</v>
      </c>
      <c r="BY90" s="66">
        <v>1</v>
      </c>
      <c r="BZ90" s="66">
        <v>1</v>
      </c>
      <c r="CA90" s="66">
        <v>1</v>
      </c>
      <c r="CC90" s="66">
        <v>1</v>
      </c>
      <c r="CD90" s="66">
        <v>1</v>
      </c>
      <c r="CE90" s="66">
        <v>1</v>
      </c>
      <c r="CF90" s="66">
        <v>1</v>
      </c>
      <c r="CG90" s="66">
        <v>1</v>
      </c>
      <c r="CI90" s="66">
        <v>1</v>
      </c>
      <c r="CJ90" s="66">
        <v>1</v>
      </c>
      <c r="CK90" s="66">
        <v>1</v>
      </c>
      <c r="CL90" s="66">
        <v>1</v>
      </c>
      <c r="CM90" s="66">
        <v>1</v>
      </c>
      <c r="CN90" s="66">
        <v>1</v>
      </c>
      <c r="CO90" s="66">
        <v>1</v>
      </c>
      <c r="CP90" s="66">
        <v>1</v>
      </c>
      <c r="CQ90" s="66">
        <v>1</v>
      </c>
      <c r="CR90" s="66">
        <v>1</v>
      </c>
      <c r="CS90" s="66">
        <v>1</v>
      </c>
      <c r="CT90" s="66">
        <v>1</v>
      </c>
      <c r="CU90" s="66">
        <v>1</v>
      </c>
      <c r="CV90" s="66">
        <v>1</v>
      </c>
      <c r="CW90" s="66">
        <v>0</v>
      </c>
      <c r="CX90" s="66">
        <v>0</v>
      </c>
      <c r="CY90" s="66">
        <v>0</v>
      </c>
      <c r="CZ90" s="66">
        <v>0</v>
      </c>
      <c r="DA90" s="66">
        <v>0</v>
      </c>
      <c r="DB90" s="66">
        <v>1</v>
      </c>
      <c r="DC90" s="66">
        <v>0</v>
      </c>
      <c r="DD90" s="66">
        <v>0</v>
      </c>
      <c r="DE90" s="66">
        <v>1</v>
      </c>
      <c r="DF90" s="66">
        <v>1</v>
      </c>
      <c r="DG90" s="66">
        <v>1</v>
      </c>
      <c r="DH90" s="67"/>
      <c r="DJ90" s="67"/>
      <c r="DK90" s="67"/>
      <c r="DL90" s="67"/>
      <c r="DM90" s="67"/>
    </row>
    <row r="91" spans="1:117" s="66" customFormat="1">
      <c r="A91" s="66" t="s">
        <v>506</v>
      </c>
      <c r="B91" s="66" t="s">
        <v>388</v>
      </c>
      <c r="C91" s="66" t="s">
        <v>523</v>
      </c>
      <c r="D91" s="66">
        <v>86</v>
      </c>
      <c r="E91" s="66">
        <v>727</v>
      </c>
      <c r="F91" s="66">
        <v>196</v>
      </c>
      <c r="G91" s="66">
        <v>117</v>
      </c>
      <c r="H91" s="66">
        <v>1</v>
      </c>
      <c r="I91" s="66">
        <v>2</v>
      </c>
      <c r="K91" s="66">
        <v>1</v>
      </c>
      <c r="L91" s="66">
        <v>1</v>
      </c>
      <c r="M91" s="66">
        <v>1</v>
      </c>
      <c r="N91" s="66">
        <v>1</v>
      </c>
      <c r="O91" s="66">
        <v>1</v>
      </c>
      <c r="P91" s="66">
        <v>1</v>
      </c>
      <c r="Q91" s="66">
        <v>1</v>
      </c>
      <c r="R91" s="66">
        <v>1</v>
      </c>
      <c r="S91" s="66">
        <v>1</v>
      </c>
      <c r="T91" s="66">
        <v>1</v>
      </c>
      <c r="U91" s="66">
        <v>1</v>
      </c>
      <c r="W91" s="66">
        <v>1</v>
      </c>
      <c r="X91" s="66">
        <v>1</v>
      </c>
      <c r="Y91" s="66">
        <v>1</v>
      </c>
      <c r="Z91" s="66">
        <v>1</v>
      </c>
      <c r="AA91" s="66">
        <v>1</v>
      </c>
      <c r="AB91" s="66">
        <v>1</v>
      </c>
      <c r="AC91" s="66">
        <v>1</v>
      </c>
      <c r="AD91" s="66">
        <v>1</v>
      </c>
      <c r="AE91" s="66">
        <v>1</v>
      </c>
      <c r="AF91" s="66">
        <v>1</v>
      </c>
      <c r="AG91" s="66">
        <v>1</v>
      </c>
      <c r="AH91" s="66">
        <v>1</v>
      </c>
      <c r="AI91" s="66">
        <v>1</v>
      </c>
      <c r="AJ91" s="66">
        <v>1</v>
      </c>
      <c r="AK91" s="66">
        <v>1</v>
      </c>
      <c r="AL91" s="66">
        <v>1</v>
      </c>
      <c r="AM91" s="66">
        <v>1</v>
      </c>
      <c r="AN91" s="66">
        <v>1</v>
      </c>
      <c r="AO91" s="66">
        <v>1</v>
      </c>
      <c r="AP91" s="66">
        <v>1</v>
      </c>
      <c r="AQ91" s="66">
        <v>1</v>
      </c>
      <c r="AR91" s="66">
        <v>1</v>
      </c>
      <c r="AS91" s="66">
        <v>1</v>
      </c>
      <c r="AT91" s="66">
        <v>1</v>
      </c>
      <c r="AU91" s="66">
        <v>1</v>
      </c>
      <c r="AV91" s="66">
        <v>1</v>
      </c>
      <c r="AW91" s="66">
        <v>1</v>
      </c>
      <c r="AX91" s="66">
        <v>1</v>
      </c>
      <c r="AY91" s="66">
        <v>1</v>
      </c>
      <c r="BD91" s="66">
        <v>1</v>
      </c>
      <c r="BE91" s="66">
        <v>1</v>
      </c>
      <c r="BF91" s="66">
        <v>1</v>
      </c>
      <c r="BG91" s="66">
        <v>1</v>
      </c>
      <c r="BH91" s="66">
        <v>1</v>
      </c>
      <c r="BI91" s="66">
        <v>1</v>
      </c>
      <c r="BJ91" s="66">
        <v>1</v>
      </c>
      <c r="BK91" s="66">
        <v>1</v>
      </c>
      <c r="BL91" s="66">
        <v>1</v>
      </c>
      <c r="BM91" s="66">
        <v>1</v>
      </c>
      <c r="BN91" s="66">
        <v>1</v>
      </c>
      <c r="BO91" s="66">
        <v>1</v>
      </c>
      <c r="BP91" s="66">
        <v>1</v>
      </c>
      <c r="BQ91" s="66">
        <v>1</v>
      </c>
      <c r="BR91" s="66">
        <v>1</v>
      </c>
      <c r="BS91" s="66">
        <v>1</v>
      </c>
      <c r="BT91" s="66">
        <v>1</v>
      </c>
      <c r="BU91" s="66">
        <v>1</v>
      </c>
      <c r="BV91" s="66">
        <v>1</v>
      </c>
      <c r="BW91" s="66">
        <v>1</v>
      </c>
      <c r="BX91" s="66">
        <v>1</v>
      </c>
      <c r="BY91" s="66">
        <v>1</v>
      </c>
      <c r="BZ91" s="66">
        <v>1</v>
      </c>
      <c r="CA91" s="66">
        <v>1</v>
      </c>
      <c r="CC91" s="66">
        <v>1</v>
      </c>
      <c r="CD91" s="66">
        <v>1</v>
      </c>
      <c r="CE91" s="66">
        <v>1</v>
      </c>
      <c r="CF91" s="66">
        <v>1</v>
      </c>
      <c r="CG91" s="66">
        <v>1</v>
      </c>
      <c r="CI91" s="66">
        <v>1</v>
      </c>
      <c r="CJ91" s="66">
        <v>1</v>
      </c>
      <c r="CK91" s="66">
        <v>1</v>
      </c>
      <c r="CL91" s="66">
        <v>1</v>
      </c>
      <c r="CM91" s="66">
        <v>1</v>
      </c>
      <c r="CN91" s="66">
        <v>1</v>
      </c>
      <c r="CO91" s="66">
        <v>1</v>
      </c>
      <c r="CP91" s="66">
        <v>1</v>
      </c>
      <c r="CQ91" s="66">
        <v>1</v>
      </c>
      <c r="CR91" s="66">
        <v>1</v>
      </c>
      <c r="CS91" s="66">
        <v>1</v>
      </c>
      <c r="CT91" s="66">
        <v>1</v>
      </c>
      <c r="CU91" s="66">
        <v>1</v>
      </c>
      <c r="CV91" s="66">
        <v>1</v>
      </c>
      <c r="CW91" s="66">
        <v>1</v>
      </c>
      <c r="CX91" s="66">
        <v>1</v>
      </c>
      <c r="CY91" s="66">
        <v>1</v>
      </c>
      <c r="CZ91" s="66">
        <v>1</v>
      </c>
      <c r="DA91" s="66">
        <v>1</v>
      </c>
      <c r="DB91" s="66">
        <v>0</v>
      </c>
      <c r="DC91" s="66">
        <v>1</v>
      </c>
      <c r="DD91" s="66">
        <v>0</v>
      </c>
      <c r="DE91" s="66">
        <v>1</v>
      </c>
      <c r="DF91" s="66">
        <v>1</v>
      </c>
      <c r="DG91" s="66">
        <v>1</v>
      </c>
      <c r="DH91" s="67"/>
      <c r="DJ91" s="67"/>
      <c r="DK91" s="67"/>
      <c r="DL91" s="67"/>
      <c r="DM91" s="67"/>
    </row>
    <row r="92" spans="1:117" s="66" customFormat="1">
      <c r="A92" s="66" t="s">
        <v>506</v>
      </c>
      <c r="B92" s="66" t="s">
        <v>388</v>
      </c>
      <c r="C92" s="66" t="s">
        <v>524</v>
      </c>
      <c r="D92" s="66">
        <v>87</v>
      </c>
      <c r="E92" s="66">
        <v>559</v>
      </c>
      <c r="F92" s="66">
        <v>123</v>
      </c>
      <c r="G92" s="66" t="s">
        <v>525</v>
      </c>
      <c r="H92" s="66">
        <v>1</v>
      </c>
      <c r="I92" s="66">
        <v>2</v>
      </c>
      <c r="K92" s="66">
        <v>1</v>
      </c>
      <c r="L92" s="66">
        <v>1</v>
      </c>
      <c r="M92" s="66">
        <v>1</v>
      </c>
      <c r="N92" s="66">
        <v>1</v>
      </c>
      <c r="O92" s="66">
        <v>1</v>
      </c>
      <c r="P92" s="66">
        <v>1</v>
      </c>
      <c r="Q92" s="66">
        <v>1</v>
      </c>
      <c r="R92" s="66">
        <v>1</v>
      </c>
      <c r="S92" s="66">
        <v>1</v>
      </c>
      <c r="T92" s="66">
        <v>1</v>
      </c>
      <c r="U92" s="66">
        <v>1</v>
      </c>
      <c r="W92" s="66">
        <v>1</v>
      </c>
      <c r="X92" s="66">
        <v>1</v>
      </c>
      <c r="Y92" s="66">
        <v>1</v>
      </c>
      <c r="Z92" s="66">
        <v>1</v>
      </c>
      <c r="AA92" s="66">
        <v>1</v>
      </c>
      <c r="AB92" s="66">
        <v>1</v>
      </c>
      <c r="AC92" s="66">
        <v>1</v>
      </c>
      <c r="AD92" s="66">
        <v>1</v>
      </c>
      <c r="AE92" s="66">
        <v>1</v>
      </c>
      <c r="AF92" s="66">
        <v>1</v>
      </c>
      <c r="AG92" s="66">
        <v>1</v>
      </c>
      <c r="AH92" s="66">
        <v>1</v>
      </c>
      <c r="AI92" s="66">
        <v>1</v>
      </c>
      <c r="AJ92" s="66">
        <v>1</v>
      </c>
      <c r="AK92" s="66">
        <v>1</v>
      </c>
      <c r="AL92" s="66">
        <v>1</v>
      </c>
      <c r="AM92" s="66">
        <v>1</v>
      </c>
      <c r="AN92" s="66">
        <v>1</v>
      </c>
      <c r="AO92" s="66">
        <v>1</v>
      </c>
      <c r="AP92" s="66">
        <v>1</v>
      </c>
      <c r="AQ92" s="66">
        <v>1</v>
      </c>
      <c r="AR92" s="66">
        <v>1</v>
      </c>
      <c r="AS92" s="66">
        <v>1</v>
      </c>
      <c r="AT92" s="66">
        <v>1</v>
      </c>
      <c r="AU92" s="66">
        <v>1</v>
      </c>
      <c r="AV92" s="66">
        <v>1</v>
      </c>
      <c r="AW92" s="66">
        <v>1</v>
      </c>
      <c r="AX92" s="66">
        <v>1</v>
      </c>
      <c r="AY92" s="66">
        <v>1</v>
      </c>
      <c r="BD92" s="66">
        <v>1</v>
      </c>
      <c r="BE92" s="66">
        <v>1</v>
      </c>
      <c r="BF92" s="66">
        <v>1</v>
      </c>
      <c r="BG92" s="66">
        <v>1</v>
      </c>
      <c r="BH92" s="66">
        <v>1</v>
      </c>
      <c r="BI92" s="66">
        <v>1</v>
      </c>
      <c r="BJ92" s="66">
        <v>1</v>
      </c>
      <c r="BK92" s="66">
        <v>1</v>
      </c>
      <c r="BL92" s="66">
        <v>1</v>
      </c>
      <c r="BM92" s="66">
        <v>1</v>
      </c>
      <c r="BN92" s="66">
        <v>1</v>
      </c>
      <c r="BO92" s="66">
        <v>1</v>
      </c>
      <c r="BP92" s="66">
        <v>1</v>
      </c>
      <c r="BQ92" s="66">
        <v>1</v>
      </c>
      <c r="BR92" s="66">
        <v>1</v>
      </c>
      <c r="BS92" s="66">
        <v>1</v>
      </c>
      <c r="BT92" s="66">
        <v>1</v>
      </c>
      <c r="BU92" s="66">
        <v>1</v>
      </c>
      <c r="BV92" s="66">
        <v>1</v>
      </c>
      <c r="BW92" s="66">
        <v>1</v>
      </c>
      <c r="BX92" s="66">
        <v>1</v>
      </c>
      <c r="BY92" s="66">
        <v>1</v>
      </c>
      <c r="BZ92" s="66">
        <v>1</v>
      </c>
      <c r="CA92" s="66">
        <v>1</v>
      </c>
      <c r="CC92" s="66">
        <v>1</v>
      </c>
      <c r="CD92" s="66">
        <v>1</v>
      </c>
      <c r="CE92" s="66">
        <v>1</v>
      </c>
      <c r="CF92" s="66">
        <v>1</v>
      </c>
      <c r="CG92" s="66">
        <v>1</v>
      </c>
      <c r="CI92" s="66">
        <v>1</v>
      </c>
      <c r="CJ92" s="66">
        <v>1</v>
      </c>
      <c r="CK92" s="66">
        <v>1</v>
      </c>
      <c r="CL92" s="66">
        <v>1</v>
      </c>
      <c r="CM92" s="66">
        <v>1</v>
      </c>
      <c r="CN92" s="66">
        <v>1</v>
      </c>
      <c r="CO92" s="66">
        <v>1</v>
      </c>
      <c r="CP92" s="66">
        <v>1</v>
      </c>
      <c r="CQ92" s="66">
        <v>1</v>
      </c>
      <c r="CR92" s="66">
        <v>1</v>
      </c>
      <c r="CS92" s="66">
        <v>1</v>
      </c>
      <c r="CT92" s="66">
        <v>1</v>
      </c>
      <c r="CU92" s="66">
        <v>1</v>
      </c>
      <c r="CV92" s="66">
        <v>1</v>
      </c>
      <c r="CW92" s="66">
        <v>1</v>
      </c>
      <c r="CX92" s="66">
        <v>0</v>
      </c>
      <c r="CY92" s="66">
        <v>1</v>
      </c>
      <c r="CZ92" s="66">
        <v>0</v>
      </c>
      <c r="DA92" s="66">
        <v>1</v>
      </c>
      <c r="DB92" s="66">
        <v>1</v>
      </c>
      <c r="DC92" s="66">
        <v>1</v>
      </c>
      <c r="DD92" s="66">
        <v>0</v>
      </c>
      <c r="DE92" s="66">
        <v>1</v>
      </c>
      <c r="DF92" s="66">
        <v>1</v>
      </c>
      <c r="DG92" s="66">
        <v>1</v>
      </c>
      <c r="DH92" s="67"/>
      <c r="DJ92" s="67"/>
      <c r="DK92" s="67"/>
      <c r="DL92" s="67"/>
      <c r="DM92" s="67"/>
    </row>
    <row r="93" spans="1:117" s="66" customFormat="1">
      <c r="A93" s="66" t="s">
        <v>506</v>
      </c>
      <c r="B93" s="66" t="s">
        <v>388</v>
      </c>
      <c r="C93" s="66" t="s">
        <v>526</v>
      </c>
      <c r="D93" s="66">
        <v>88</v>
      </c>
      <c r="E93" s="66">
        <v>558</v>
      </c>
      <c r="F93" s="66">
        <v>111</v>
      </c>
      <c r="G93" s="66">
        <v>49</v>
      </c>
      <c r="H93" s="66">
        <v>1</v>
      </c>
      <c r="I93" s="66">
        <v>2</v>
      </c>
      <c r="K93" s="66">
        <v>1</v>
      </c>
      <c r="L93" s="66">
        <v>1</v>
      </c>
      <c r="M93" s="66">
        <v>1</v>
      </c>
      <c r="N93" s="66">
        <v>1</v>
      </c>
      <c r="O93" s="66">
        <v>1</v>
      </c>
      <c r="P93" s="66">
        <v>1</v>
      </c>
      <c r="Q93" s="66">
        <v>1</v>
      </c>
      <c r="R93" s="66">
        <v>1</v>
      </c>
      <c r="S93" s="66">
        <v>1</v>
      </c>
      <c r="T93" s="66">
        <v>1</v>
      </c>
      <c r="U93" s="66">
        <v>1</v>
      </c>
      <c r="W93" s="66">
        <v>1</v>
      </c>
      <c r="X93" s="66">
        <v>1</v>
      </c>
      <c r="Y93" s="66">
        <v>1</v>
      </c>
      <c r="Z93" s="66">
        <v>1</v>
      </c>
      <c r="AA93" s="66">
        <v>1</v>
      </c>
      <c r="AB93" s="66">
        <v>1</v>
      </c>
      <c r="AC93" s="66">
        <v>1</v>
      </c>
      <c r="AD93" s="66">
        <v>1</v>
      </c>
      <c r="AE93" s="66">
        <v>1</v>
      </c>
      <c r="AF93" s="66">
        <v>1</v>
      </c>
      <c r="AG93" s="66">
        <v>1</v>
      </c>
      <c r="AH93" s="66">
        <v>1</v>
      </c>
      <c r="AI93" s="66">
        <v>1</v>
      </c>
      <c r="AJ93" s="66">
        <v>1</v>
      </c>
      <c r="AK93" s="66">
        <v>1</v>
      </c>
      <c r="AL93" s="66">
        <v>1</v>
      </c>
      <c r="AM93" s="66">
        <v>1</v>
      </c>
      <c r="AN93" s="66">
        <v>1</v>
      </c>
      <c r="AO93" s="66">
        <v>1</v>
      </c>
      <c r="AP93" s="66">
        <v>1</v>
      </c>
      <c r="AQ93" s="66">
        <v>1</v>
      </c>
      <c r="AR93" s="66">
        <v>1</v>
      </c>
      <c r="AS93" s="66">
        <v>1</v>
      </c>
      <c r="AT93" s="66">
        <v>1</v>
      </c>
      <c r="AU93" s="66">
        <v>1</v>
      </c>
      <c r="AV93" s="66">
        <v>1</v>
      </c>
      <c r="AW93" s="66">
        <v>1</v>
      </c>
      <c r="AX93" s="66">
        <v>1</v>
      </c>
      <c r="AY93" s="66">
        <v>1</v>
      </c>
      <c r="BD93" s="66">
        <v>1</v>
      </c>
      <c r="BE93" s="66">
        <v>1</v>
      </c>
      <c r="BF93" s="66">
        <v>1</v>
      </c>
      <c r="BG93" s="66">
        <v>1</v>
      </c>
      <c r="BH93" s="66">
        <v>1</v>
      </c>
      <c r="BI93" s="66">
        <v>1</v>
      </c>
      <c r="BJ93" s="66">
        <v>1</v>
      </c>
      <c r="BK93" s="66">
        <v>1</v>
      </c>
      <c r="BL93" s="66">
        <v>1</v>
      </c>
      <c r="BM93" s="66">
        <v>1</v>
      </c>
      <c r="BN93" s="66">
        <v>1</v>
      </c>
      <c r="BO93" s="66">
        <v>1</v>
      </c>
      <c r="BP93" s="66">
        <v>1</v>
      </c>
      <c r="BQ93" s="66">
        <v>1</v>
      </c>
      <c r="BR93" s="66">
        <v>1</v>
      </c>
      <c r="BS93" s="66">
        <v>1</v>
      </c>
      <c r="BT93" s="66">
        <v>1</v>
      </c>
      <c r="BU93" s="66">
        <v>1</v>
      </c>
      <c r="BV93" s="66">
        <v>1</v>
      </c>
      <c r="BW93" s="66">
        <v>1</v>
      </c>
      <c r="BX93" s="66">
        <v>1</v>
      </c>
      <c r="BY93" s="66">
        <v>1</v>
      </c>
      <c r="BZ93" s="66">
        <v>1</v>
      </c>
      <c r="CA93" s="66">
        <v>1</v>
      </c>
      <c r="CC93" s="66">
        <v>1</v>
      </c>
      <c r="CD93" s="66">
        <v>1</v>
      </c>
      <c r="CE93" s="66">
        <v>1</v>
      </c>
      <c r="CF93" s="66">
        <v>1</v>
      </c>
      <c r="CG93" s="66">
        <v>1</v>
      </c>
      <c r="CI93" s="66">
        <v>1</v>
      </c>
      <c r="CJ93" s="66">
        <v>1</v>
      </c>
      <c r="CK93" s="66">
        <v>1</v>
      </c>
      <c r="CL93" s="66">
        <v>1</v>
      </c>
      <c r="CM93" s="66">
        <v>1</v>
      </c>
      <c r="CN93" s="66">
        <v>1</v>
      </c>
      <c r="CO93" s="66">
        <v>1</v>
      </c>
      <c r="CP93" s="66">
        <v>1</v>
      </c>
      <c r="CQ93" s="66">
        <v>1</v>
      </c>
      <c r="CR93" s="66">
        <v>1</v>
      </c>
      <c r="CS93" s="66">
        <v>1</v>
      </c>
      <c r="CT93" s="66">
        <v>1</v>
      </c>
      <c r="CU93" s="66">
        <v>1</v>
      </c>
      <c r="CV93" s="66">
        <v>1</v>
      </c>
      <c r="CW93" s="66">
        <v>1</v>
      </c>
      <c r="CX93" s="66">
        <v>0</v>
      </c>
      <c r="CY93" s="66">
        <v>0</v>
      </c>
      <c r="CZ93" s="66">
        <v>0</v>
      </c>
      <c r="DA93" s="66">
        <v>0</v>
      </c>
      <c r="DB93" s="66">
        <v>0</v>
      </c>
      <c r="DC93" s="66">
        <v>1</v>
      </c>
      <c r="DD93" s="66">
        <v>0</v>
      </c>
      <c r="DE93" s="66">
        <v>1</v>
      </c>
      <c r="DF93" s="66">
        <v>1</v>
      </c>
      <c r="DG93" s="66">
        <v>1</v>
      </c>
      <c r="DH93" s="67" t="s">
        <v>429</v>
      </c>
      <c r="DJ93" s="67"/>
      <c r="DK93" s="67"/>
      <c r="DL93" s="67"/>
      <c r="DM93" s="67"/>
    </row>
    <row r="94" spans="1:117" s="66" customFormat="1">
      <c r="A94" s="66" t="s">
        <v>506</v>
      </c>
      <c r="B94" s="66" t="s">
        <v>388</v>
      </c>
      <c r="C94" s="66" t="s">
        <v>527</v>
      </c>
      <c r="D94" s="66">
        <v>89</v>
      </c>
      <c r="E94" s="66">
        <v>569</v>
      </c>
      <c r="F94" s="66">
        <v>150</v>
      </c>
      <c r="G94" s="66">
        <v>0</v>
      </c>
      <c r="H94" s="66">
        <v>1</v>
      </c>
      <c r="I94" s="66">
        <v>2</v>
      </c>
      <c r="K94" s="66">
        <v>1</v>
      </c>
      <c r="L94" s="66">
        <v>1</v>
      </c>
      <c r="M94" s="66">
        <v>1</v>
      </c>
      <c r="N94" s="66">
        <v>1</v>
      </c>
      <c r="O94" s="66">
        <v>1</v>
      </c>
      <c r="P94" s="66">
        <v>1</v>
      </c>
      <c r="Q94" s="66">
        <v>1</v>
      </c>
      <c r="R94" s="66">
        <v>1</v>
      </c>
      <c r="S94" s="66">
        <v>1</v>
      </c>
      <c r="T94" s="66">
        <v>1</v>
      </c>
      <c r="U94" s="66">
        <v>1</v>
      </c>
      <c r="W94" s="66">
        <v>1</v>
      </c>
      <c r="X94" s="66">
        <v>1</v>
      </c>
      <c r="Y94" s="66">
        <v>1</v>
      </c>
      <c r="Z94" s="66">
        <v>1</v>
      </c>
      <c r="AA94" s="66">
        <v>1</v>
      </c>
      <c r="AB94" s="66">
        <v>1</v>
      </c>
      <c r="AC94" s="66">
        <v>1</v>
      </c>
      <c r="AD94" s="66">
        <v>1</v>
      </c>
      <c r="AE94" s="66">
        <v>1</v>
      </c>
      <c r="AF94" s="66">
        <v>1</v>
      </c>
      <c r="AG94" s="66">
        <v>1</v>
      </c>
      <c r="AH94" s="66">
        <v>1</v>
      </c>
      <c r="AI94" s="66">
        <v>1</v>
      </c>
      <c r="AJ94" s="66">
        <v>1</v>
      </c>
      <c r="AK94" s="66">
        <v>1</v>
      </c>
      <c r="AL94" s="66">
        <v>1</v>
      </c>
      <c r="AM94" s="66">
        <v>1</v>
      </c>
      <c r="AN94" s="66">
        <v>1</v>
      </c>
      <c r="AO94" s="66">
        <v>1</v>
      </c>
      <c r="AP94" s="66">
        <v>1</v>
      </c>
      <c r="AQ94" s="66">
        <v>1</v>
      </c>
      <c r="AR94" s="66">
        <v>1</v>
      </c>
      <c r="AS94" s="66">
        <v>1</v>
      </c>
      <c r="AT94" s="66">
        <v>1</v>
      </c>
      <c r="AU94" s="66">
        <v>1</v>
      </c>
      <c r="AV94" s="66">
        <v>1</v>
      </c>
      <c r="AW94" s="66">
        <v>1</v>
      </c>
      <c r="AX94" s="66">
        <v>1</v>
      </c>
      <c r="AY94" s="66">
        <v>1</v>
      </c>
      <c r="BD94" s="66">
        <v>1</v>
      </c>
      <c r="BE94" s="66">
        <v>1</v>
      </c>
      <c r="BF94" s="66">
        <v>1</v>
      </c>
      <c r="BG94" s="66">
        <v>1</v>
      </c>
      <c r="BH94" s="66">
        <v>1</v>
      </c>
      <c r="BI94" s="66">
        <v>1</v>
      </c>
      <c r="BJ94" s="66">
        <v>1</v>
      </c>
      <c r="BK94" s="66">
        <v>1</v>
      </c>
      <c r="BL94" s="66">
        <v>1</v>
      </c>
      <c r="BM94" s="66">
        <v>1</v>
      </c>
      <c r="BN94" s="66">
        <v>1</v>
      </c>
      <c r="BO94" s="66">
        <v>1</v>
      </c>
      <c r="BP94" s="66">
        <v>1</v>
      </c>
      <c r="BQ94" s="66">
        <v>1</v>
      </c>
      <c r="BR94" s="66">
        <v>1</v>
      </c>
      <c r="BS94" s="66">
        <v>1</v>
      </c>
      <c r="BT94" s="66">
        <v>1</v>
      </c>
      <c r="BU94" s="66">
        <v>1</v>
      </c>
      <c r="BV94" s="66">
        <v>1</v>
      </c>
      <c r="BW94" s="66">
        <v>1</v>
      </c>
      <c r="BX94" s="66">
        <v>1</v>
      </c>
      <c r="BY94" s="66">
        <v>1</v>
      </c>
      <c r="BZ94" s="66">
        <v>1</v>
      </c>
      <c r="CA94" s="66">
        <v>1</v>
      </c>
      <c r="CC94" s="66">
        <v>1</v>
      </c>
      <c r="CD94" s="66">
        <v>1</v>
      </c>
      <c r="CE94" s="66">
        <v>1</v>
      </c>
      <c r="CF94" s="66">
        <v>1</v>
      </c>
      <c r="CG94" s="66">
        <v>1</v>
      </c>
      <c r="CI94" s="66">
        <v>1</v>
      </c>
      <c r="CJ94" s="66">
        <v>1</v>
      </c>
      <c r="CK94" s="66">
        <v>1</v>
      </c>
      <c r="CL94" s="66">
        <v>1</v>
      </c>
      <c r="CM94" s="66">
        <v>1</v>
      </c>
      <c r="CN94" s="66">
        <v>1</v>
      </c>
      <c r="CO94" s="66">
        <v>1</v>
      </c>
      <c r="CP94" s="66">
        <v>1</v>
      </c>
      <c r="CQ94" s="66">
        <v>1</v>
      </c>
      <c r="CR94" s="66">
        <v>1</v>
      </c>
      <c r="CS94" s="66">
        <v>1</v>
      </c>
      <c r="CT94" s="66">
        <v>1</v>
      </c>
      <c r="CU94" s="66">
        <v>1</v>
      </c>
      <c r="CV94" s="66">
        <v>1</v>
      </c>
      <c r="CW94" s="66">
        <v>1</v>
      </c>
      <c r="CX94" s="66">
        <v>1</v>
      </c>
      <c r="CY94" s="66">
        <v>1</v>
      </c>
      <c r="CZ94" s="66">
        <v>1</v>
      </c>
      <c r="DA94" s="66">
        <v>1</v>
      </c>
      <c r="DB94" s="66">
        <v>1</v>
      </c>
      <c r="DC94" s="66">
        <v>1</v>
      </c>
      <c r="DD94" s="66">
        <v>0</v>
      </c>
      <c r="DE94" s="66">
        <v>1</v>
      </c>
      <c r="DF94" s="66">
        <v>1</v>
      </c>
      <c r="DG94" s="66">
        <v>1</v>
      </c>
      <c r="DH94" s="67"/>
      <c r="DJ94" s="67"/>
      <c r="DK94" s="67"/>
      <c r="DL94" s="67"/>
      <c r="DM94" s="67"/>
    </row>
    <row r="95" spans="1:117" s="66" customFormat="1">
      <c r="A95" s="66" t="s">
        <v>528</v>
      </c>
      <c r="B95" s="66" t="s">
        <v>388</v>
      </c>
      <c r="C95" s="66" t="s">
        <v>529</v>
      </c>
      <c r="D95" s="66">
        <v>90</v>
      </c>
      <c r="E95" s="66">
        <v>618</v>
      </c>
      <c r="F95" s="66">
        <v>207</v>
      </c>
      <c r="G95" s="66" t="s">
        <v>530</v>
      </c>
      <c r="H95" s="66">
        <v>1</v>
      </c>
      <c r="I95" s="66">
        <v>2</v>
      </c>
      <c r="K95" s="66">
        <v>1</v>
      </c>
      <c r="L95" s="66">
        <v>1</v>
      </c>
      <c r="M95" s="66">
        <v>1</v>
      </c>
      <c r="N95" s="66">
        <v>1</v>
      </c>
      <c r="O95" s="66">
        <v>1</v>
      </c>
      <c r="P95" s="66">
        <v>1</v>
      </c>
      <c r="Q95" s="66">
        <v>1</v>
      </c>
      <c r="R95" s="66">
        <v>1</v>
      </c>
      <c r="S95" s="66">
        <v>1</v>
      </c>
      <c r="T95" s="66">
        <v>1</v>
      </c>
      <c r="U95" s="66">
        <v>1</v>
      </c>
      <c r="W95" s="66">
        <v>1</v>
      </c>
      <c r="X95" s="66">
        <v>1</v>
      </c>
      <c r="Y95" s="66">
        <v>1</v>
      </c>
      <c r="Z95" s="66">
        <v>1</v>
      </c>
      <c r="AA95" s="66">
        <v>1</v>
      </c>
      <c r="AB95" s="66">
        <v>1</v>
      </c>
      <c r="AC95" s="66">
        <v>1</v>
      </c>
      <c r="AD95" s="66">
        <v>1</v>
      </c>
      <c r="AE95" s="66">
        <v>1</v>
      </c>
      <c r="AF95" s="66">
        <v>1</v>
      </c>
      <c r="AG95" s="66">
        <v>1</v>
      </c>
      <c r="AH95" s="66">
        <v>1</v>
      </c>
      <c r="AI95" s="66">
        <v>1</v>
      </c>
      <c r="AJ95" s="66">
        <v>1</v>
      </c>
      <c r="AK95" s="66">
        <v>1</v>
      </c>
      <c r="AL95" s="66">
        <v>1</v>
      </c>
      <c r="AM95" s="66">
        <v>1</v>
      </c>
      <c r="AN95" s="66">
        <v>1</v>
      </c>
      <c r="AO95" s="66">
        <v>1</v>
      </c>
      <c r="AP95" s="66">
        <v>1</v>
      </c>
      <c r="AQ95" s="66">
        <v>1</v>
      </c>
      <c r="AR95" s="66">
        <v>1</v>
      </c>
      <c r="AS95" s="66">
        <v>1</v>
      </c>
      <c r="AT95" s="66">
        <v>1</v>
      </c>
      <c r="AU95" s="66">
        <v>1</v>
      </c>
      <c r="AV95" s="66">
        <v>1</v>
      </c>
      <c r="AW95" s="66">
        <v>1</v>
      </c>
      <c r="AX95" s="66">
        <v>1</v>
      </c>
      <c r="AY95" s="66">
        <v>1</v>
      </c>
      <c r="BD95" s="66">
        <v>1</v>
      </c>
      <c r="BE95" s="66">
        <v>1</v>
      </c>
      <c r="BF95" s="66">
        <v>1</v>
      </c>
      <c r="BG95" s="66">
        <v>1</v>
      </c>
      <c r="BH95" s="66">
        <v>1</v>
      </c>
      <c r="BI95" s="66">
        <v>1</v>
      </c>
      <c r="BJ95" s="66">
        <v>1</v>
      </c>
      <c r="BK95" s="66">
        <v>1</v>
      </c>
      <c r="BL95" s="66">
        <v>1</v>
      </c>
      <c r="BM95" s="66">
        <v>1</v>
      </c>
      <c r="BN95" s="66">
        <v>1</v>
      </c>
      <c r="BO95" s="66">
        <v>1</v>
      </c>
      <c r="BP95" s="66">
        <v>1</v>
      </c>
      <c r="BQ95" s="66">
        <v>1</v>
      </c>
      <c r="BR95" s="66">
        <v>1</v>
      </c>
      <c r="BS95" s="66">
        <v>1</v>
      </c>
      <c r="BT95" s="66">
        <v>1</v>
      </c>
      <c r="BU95" s="66">
        <v>1</v>
      </c>
      <c r="BV95" s="66">
        <v>1</v>
      </c>
      <c r="BW95" s="66">
        <v>1</v>
      </c>
      <c r="BX95" s="66">
        <v>1</v>
      </c>
      <c r="BY95" s="66">
        <v>1</v>
      </c>
      <c r="BZ95" s="66">
        <v>1</v>
      </c>
      <c r="CA95" s="66">
        <v>1</v>
      </c>
      <c r="CC95" s="66">
        <v>1</v>
      </c>
      <c r="CD95" s="66">
        <v>1</v>
      </c>
      <c r="CE95" s="66">
        <v>1</v>
      </c>
      <c r="CF95" s="66">
        <v>1</v>
      </c>
      <c r="CG95" s="66">
        <v>1</v>
      </c>
      <c r="CI95" s="66">
        <v>1</v>
      </c>
      <c r="CJ95" s="66">
        <v>1</v>
      </c>
      <c r="CK95" s="66">
        <v>1</v>
      </c>
      <c r="CL95" s="66">
        <v>1</v>
      </c>
      <c r="CM95" s="66">
        <v>1</v>
      </c>
      <c r="CN95" s="66">
        <v>1</v>
      </c>
      <c r="CO95" s="66">
        <v>1</v>
      </c>
      <c r="CP95" s="66">
        <v>1</v>
      </c>
      <c r="CQ95" s="66">
        <v>1</v>
      </c>
      <c r="CR95" s="66">
        <v>1</v>
      </c>
      <c r="CS95" s="66">
        <v>1</v>
      </c>
      <c r="CT95" s="66">
        <v>1</v>
      </c>
      <c r="CU95" s="66">
        <v>1</v>
      </c>
      <c r="CV95" s="66">
        <v>1</v>
      </c>
      <c r="CW95" s="66">
        <v>1</v>
      </c>
      <c r="CX95" s="66">
        <v>1</v>
      </c>
      <c r="CY95" s="66">
        <v>1</v>
      </c>
      <c r="CZ95" s="66">
        <v>1</v>
      </c>
      <c r="DA95" s="66">
        <v>1</v>
      </c>
      <c r="DB95" s="66">
        <v>1</v>
      </c>
      <c r="DC95" s="66">
        <v>1</v>
      </c>
      <c r="DD95" s="66">
        <v>0</v>
      </c>
      <c r="DE95" s="66">
        <v>1</v>
      </c>
      <c r="DF95" s="66">
        <v>1</v>
      </c>
      <c r="DG95" s="66">
        <v>1</v>
      </c>
      <c r="DH95" s="67"/>
      <c r="DJ95" s="67"/>
      <c r="DK95" s="67"/>
      <c r="DL95" s="67"/>
      <c r="DM95" s="67"/>
    </row>
    <row r="96" spans="1:117" s="66" customFormat="1">
      <c r="A96" s="66" t="s">
        <v>528</v>
      </c>
      <c r="B96" s="66" t="s">
        <v>388</v>
      </c>
      <c r="C96" s="66" t="s">
        <v>531</v>
      </c>
      <c r="D96" s="66">
        <v>91</v>
      </c>
      <c r="E96" s="66">
        <v>287</v>
      </c>
      <c r="F96" s="66">
        <v>85</v>
      </c>
      <c r="G96" s="66">
        <v>48</v>
      </c>
      <c r="H96" s="66">
        <v>1</v>
      </c>
      <c r="I96" s="66">
        <v>2</v>
      </c>
      <c r="K96" s="66">
        <v>1</v>
      </c>
      <c r="L96" s="66">
        <v>1</v>
      </c>
      <c r="M96" s="66">
        <v>1</v>
      </c>
      <c r="N96" s="66">
        <v>1</v>
      </c>
      <c r="O96" s="66">
        <v>1</v>
      </c>
      <c r="P96" s="66">
        <v>1</v>
      </c>
      <c r="Q96" s="66">
        <v>1</v>
      </c>
      <c r="R96" s="66">
        <v>1</v>
      </c>
      <c r="S96" s="66">
        <v>1</v>
      </c>
      <c r="T96" s="66">
        <v>1</v>
      </c>
      <c r="U96" s="66">
        <v>1</v>
      </c>
      <c r="W96" s="66">
        <v>1</v>
      </c>
      <c r="X96" s="66">
        <v>1</v>
      </c>
      <c r="Y96" s="66">
        <v>1</v>
      </c>
      <c r="Z96" s="66">
        <v>1</v>
      </c>
      <c r="AA96" s="66">
        <v>1</v>
      </c>
      <c r="AB96" s="66">
        <v>1</v>
      </c>
      <c r="AC96" s="66">
        <v>1</v>
      </c>
      <c r="AD96" s="66">
        <v>1</v>
      </c>
      <c r="AE96" s="66">
        <v>1</v>
      </c>
      <c r="AF96" s="66">
        <v>1</v>
      </c>
      <c r="AG96" s="66">
        <v>1</v>
      </c>
      <c r="AH96" s="66">
        <v>1</v>
      </c>
      <c r="AI96" s="66">
        <v>1</v>
      </c>
      <c r="AJ96" s="66">
        <v>1</v>
      </c>
      <c r="AK96" s="66">
        <v>1</v>
      </c>
      <c r="AL96" s="66">
        <v>1</v>
      </c>
      <c r="AM96" s="66">
        <v>1</v>
      </c>
      <c r="AN96" s="66">
        <v>1</v>
      </c>
      <c r="AO96" s="66">
        <v>1</v>
      </c>
      <c r="AP96" s="66">
        <v>1</v>
      </c>
      <c r="AQ96" s="66">
        <v>1</v>
      </c>
      <c r="AR96" s="66">
        <v>1</v>
      </c>
      <c r="AS96" s="66">
        <v>1</v>
      </c>
      <c r="AT96" s="66">
        <v>1</v>
      </c>
      <c r="AU96" s="66">
        <v>1</v>
      </c>
      <c r="AV96" s="66">
        <v>1</v>
      </c>
      <c r="AW96" s="66">
        <v>1</v>
      </c>
      <c r="AX96" s="66">
        <v>1</v>
      </c>
      <c r="AY96" s="66">
        <v>1</v>
      </c>
      <c r="BD96" s="66">
        <v>1</v>
      </c>
      <c r="BE96" s="66">
        <v>1</v>
      </c>
      <c r="BF96" s="66">
        <v>1</v>
      </c>
      <c r="BG96" s="66">
        <v>1</v>
      </c>
      <c r="BH96" s="66">
        <v>1</v>
      </c>
      <c r="BI96" s="66">
        <v>1</v>
      </c>
      <c r="BJ96" s="66">
        <v>1</v>
      </c>
      <c r="BK96" s="66">
        <v>1</v>
      </c>
      <c r="BL96" s="66">
        <v>1</v>
      </c>
      <c r="BM96" s="66">
        <v>1</v>
      </c>
      <c r="BN96" s="66">
        <v>1</v>
      </c>
      <c r="BO96" s="66">
        <v>1</v>
      </c>
      <c r="BP96" s="66">
        <v>1</v>
      </c>
      <c r="BQ96" s="66">
        <v>1</v>
      </c>
      <c r="BR96" s="66">
        <v>1</v>
      </c>
      <c r="BS96" s="66">
        <v>1</v>
      </c>
      <c r="BT96" s="66">
        <v>1</v>
      </c>
      <c r="BU96" s="66">
        <v>1</v>
      </c>
      <c r="BV96" s="66">
        <v>1</v>
      </c>
      <c r="BW96" s="66">
        <v>1</v>
      </c>
      <c r="BX96" s="66">
        <v>1</v>
      </c>
      <c r="BY96" s="66">
        <v>1</v>
      </c>
      <c r="BZ96" s="66">
        <v>1</v>
      </c>
      <c r="CA96" s="66">
        <v>1</v>
      </c>
      <c r="CC96" s="66">
        <v>1</v>
      </c>
      <c r="CD96" s="66">
        <v>1</v>
      </c>
      <c r="CE96" s="66">
        <v>1</v>
      </c>
      <c r="CF96" s="66">
        <v>1</v>
      </c>
      <c r="CG96" s="66">
        <v>1</v>
      </c>
      <c r="CI96" s="66">
        <v>1</v>
      </c>
      <c r="CJ96" s="66">
        <v>1</v>
      </c>
      <c r="CK96" s="66">
        <v>1</v>
      </c>
      <c r="CL96" s="66">
        <v>1</v>
      </c>
      <c r="CM96" s="66">
        <v>1</v>
      </c>
      <c r="CN96" s="66">
        <v>1</v>
      </c>
      <c r="CO96" s="66">
        <v>1</v>
      </c>
      <c r="CP96" s="66">
        <v>1</v>
      </c>
      <c r="CQ96" s="66">
        <v>1</v>
      </c>
      <c r="CR96" s="66">
        <v>1</v>
      </c>
      <c r="CS96" s="66">
        <v>1</v>
      </c>
      <c r="CT96" s="66">
        <v>1</v>
      </c>
      <c r="CU96" s="66">
        <v>1</v>
      </c>
      <c r="CV96" s="66">
        <v>1</v>
      </c>
      <c r="CW96" s="66">
        <v>1</v>
      </c>
      <c r="CX96" s="66">
        <v>1</v>
      </c>
      <c r="CY96" s="66">
        <v>1</v>
      </c>
      <c r="CZ96" s="66">
        <v>0</v>
      </c>
      <c r="DA96" s="66">
        <v>1</v>
      </c>
      <c r="DB96" s="66">
        <v>1</v>
      </c>
      <c r="DC96" s="66">
        <v>1</v>
      </c>
      <c r="DD96" s="66">
        <v>0</v>
      </c>
      <c r="DE96" s="66">
        <v>1</v>
      </c>
      <c r="DF96" s="66">
        <v>1</v>
      </c>
      <c r="DG96" s="66">
        <v>1</v>
      </c>
      <c r="DH96" s="67" t="s">
        <v>389</v>
      </c>
      <c r="DJ96" s="67"/>
      <c r="DK96" s="67"/>
      <c r="DL96" s="67"/>
      <c r="DM96" s="67"/>
    </row>
    <row r="97" spans="1:117" s="66" customFormat="1">
      <c r="A97" s="66" t="s">
        <v>528</v>
      </c>
      <c r="B97" s="66" t="s">
        <v>388</v>
      </c>
      <c r="C97" s="66" t="s">
        <v>532</v>
      </c>
      <c r="D97" s="66">
        <v>92</v>
      </c>
      <c r="E97" s="66">
        <v>8</v>
      </c>
      <c r="F97" s="66">
        <v>2</v>
      </c>
      <c r="G97" s="66">
        <v>0</v>
      </c>
      <c r="H97" s="66">
        <v>2</v>
      </c>
      <c r="I97" s="66">
        <v>2</v>
      </c>
      <c r="K97" s="66">
        <v>1</v>
      </c>
      <c r="L97" s="66">
        <v>1</v>
      </c>
      <c r="M97" s="66">
        <v>1</v>
      </c>
      <c r="N97" s="66">
        <v>1</v>
      </c>
      <c r="O97" s="66">
        <v>1</v>
      </c>
      <c r="P97" s="66">
        <v>1</v>
      </c>
      <c r="Q97" s="66">
        <v>1</v>
      </c>
      <c r="R97" s="66">
        <v>1</v>
      </c>
      <c r="S97" s="66">
        <v>1</v>
      </c>
      <c r="T97" s="66">
        <v>1</v>
      </c>
      <c r="U97" s="66">
        <v>1</v>
      </c>
      <c r="W97" s="66">
        <v>1</v>
      </c>
      <c r="X97" s="66">
        <v>1</v>
      </c>
      <c r="Y97" s="66">
        <v>1</v>
      </c>
      <c r="Z97" s="66">
        <v>1</v>
      </c>
      <c r="AA97" s="66">
        <v>1</v>
      </c>
      <c r="AB97" s="66">
        <v>1</v>
      </c>
      <c r="AC97" s="66">
        <v>1</v>
      </c>
      <c r="AD97" s="66">
        <v>1</v>
      </c>
      <c r="AE97" s="66">
        <v>1</v>
      </c>
      <c r="AF97" s="66">
        <v>1</v>
      </c>
      <c r="AG97" s="66">
        <v>1</v>
      </c>
      <c r="AH97" s="66">
        <v>1</v>
      </c>
      <c r="AI97" s="66">
        <v>1</v>
      </c>
      <c r="AJ97" s="66">
        <v>1</v>
      </c>
      <c r="AK97" s="66">
        <v>1</v>
      </c>
      <c r="AL97" s="66">
        <v>1</v>
      </c>
      <c r="AM97" s="66">
        <v>1</v>
      </c>
      <c r="AN97" s="66">
        <v>1</v>
      </c>
      <c r="AO97" s="66">
        <v>1</v>
      </c>
      <c r="AP97" s="66">
        <v>1</v>
      </c>
      <c r="AQ97" s="66">
        <v>1</v>
      </c>
      <c r="AR97" s="66">
        <v>1</v>
      </c>
      <c r="AS97" s="66">
        <v>1</v>
      </c>
      <c r="AT97" s="66">
        <v>1</v>
      </c>
      <c r="AU97" s="66">
        <v>1</v>
      </c>
      <c r="AV97" s="66">
        <v>1</v>
      </c>
      <c r="AW97" s="66">
        <v>1</v>
      </c>
      <c r="AX97" s="66">
        <v>1</v>
      </c>
      <c r="AY97" s="66">
        <v>1</v>
      </c>
      <c r="BD97" s="66">
        <v>1</v>
      </c>
      <c r="BE97" s="66">
        <v>1</v>
      </c>
      <c r="BF97" s="66">
        <v>1</v>
      </c>
      <c r="BG97" s="66">
        <v>1</v>
      </c>
      <c r="BH97" s="66">
        <v>1</v>
      </c>
      <c r="BI97" s="66">
        <v>1</v>
      </c>
      <c r="BJ97" s="66">
        <v>1</v>
      </c>
      <c r="BK97" s="66">
        <v>1</v>
      </c>
      <c r="BL97" s="66">
        <v>1</v>
      </c>
      <c r="BM97" s="66">
        <v>1</v>
      </c>
      <c r="BN97" s="66">
        <v>1</v>
      </c>
      <c r="BO97" s="66">
        <v>1</v>
      </c>
      <c r="BP97" s="66">
        <v>1</v>
      </c>
      <c r="BQ97" s="66">
        <v>1</v>
      </c>
      <c r="BR97" s="66">
        <v>1</v>
      </c>
      <c r="BS97" s="66">
        <v>1</v>
      </c>
      <c r="BT97" s="66">
        <v>1</v>
      </c>
      <c r="BU97" s="66">
        <v>1</v>
      </c>
      <c r="BV97" s="66">
        <v>1</v>
      </c>
      <c r="BW97" s="66">
        <v>1</v>
      </c>
      <c r="BX97" s="66">
        <v>1</v>
      </c>
      <c r="BY97" s="66">
        <v>1</v>
      </c>
      <c r="BZ97" s="66">
        <v>1</v>
      </c>
      <c r="CA97" s="66">
        <v>1</v>
      </c>
      <c r="CC97" s="66">
        <v>1</v>
      </c>
      <c r="CD97" s="66">
        <v>1</v>
      </c>
      <c r="CE97" s="66">
        <v>1</v>
      </c>
      <c r="CF97" s="66">
        <v>1</v>
      </c>
      <c r="CG97" s="66">
        <v>1</v>
      </c>
      <c r="CI97" s="66">
        <v>1</v>
      </c>
      <c r="CJ97" s="66">
        <v>1</v>
      </c>
      <c r="CK97" s="66">
        <v>1</v>
      </c>
      <c r="CL97" s="66">
        <v>1</v>
      </c>
      <c r="CM97" s="66">
        <v>1</v>
      </c>
      <c r="CN97" s="66">
        <v>1</v>
      </c>
      <c r="CO97" s="66">
        <v>1</v>
      </c>
      <c r="CP97" s="66">
        <v>1</v>
      </c>
      <c r="CQ97" s="66">
        <v>1</v>
      </c>
      <c r="CR97" s="66">
        <v>1</v>
      </c>
      <c r="CS97" s="66">
        <v>1</v>
      </c>
      <c r="CT97" s="66">
        <v>1</v>
      </c>
      <c r="CU97" s="66">
        <v>1</v>
      </c>
      <c r="CV97" s="66">
        <v>1</v>
      </c>
      <c r="CW97" s="66">
        <v>0</v>
      </c>
      <c r="CX97" s="66">
        <v>0</v>
      </c>
      <c r="CY97" s="66">
        <v>0</v>
      </c>
      <c r="CZ97" s="66">
        <v>0</v>
      </c>
      <c r="DA97" s="66">
        <v>0</v>
      </c>
      <c r="DB97" s="66">
        <v>0</v>
      </c>
      <c r="DC97" s="66">
        <v>1</v>
      </c>
      <c r="DD97" s="66">
        <v>0</v>
      </c>
      <c r="DE97" s="66">
        <v>1</v>
      </c>
      <c r="DF97" s="66">
        <v>1</v>
      </c>
      <c r="DG97" s="66">
        <v>1</v>
      </c>
      <c r="DH97" s="67"/>
      <c r="DJ97" s="67"/>
      <c r="DK97" s="67"/>
      <c r="DL97" s="67"/>
      <c r="DM97" s="67"/>
    </row>
    <row r="98" spans="1:117" s="66" customFormat="1">
      <c r="A98" s="66" t="s">
        <v>528</v>
      </c>
      <c r="B98" s="66" t="s">
        <v>388</v>
      </c>
      <c r="C98" s="66" t="s">
        <v>533</v>
      </c>
      <c r="D98" s="66">
        <v>93</v>
      </c>
      <c r="E98" s="66">
        <v>42</v>
      </c>
      <c r="F98" s="66">
        <v>11</v>
      </c>
      <c r="G98" s="66">
        <v>9</v>
      </c>
      <c r="H98" s="66">
        <v>1</v>
      </c>
      <c r="I98" s="66">
        <v>2</v>
      </c>
      <c r="K98" s="66">
        <v>1</v>
      </c>
      <c r="L98" s="66">
        <v>1</v>
      </c>
      <c r="M98" s="66">
        <v>1</v>
      </c>
      <c r="N98" s="66">
        <v>1</v>
      </c>
      <c r="O98" s="66">
        <v>1</v>
      </c>
      <c r="P98" s="66">
        <v>1</v>
      </c>
      <c r="Q98" s="66">
        <v>1</v>
      </c>
      <c r="R98" s="66">
        <v>1</v>
      </c>
      <c r="S98" s="66">
        <v>1</v>
      </c>
      <c r="T98" s="66">
        <v>1</v>
      </c>
      <c r="U98" s="66">
        <v>1</v>
      </c>
      <c r="W98" s="66">
        <v>1</v>
      </c>
      <c r="X98" s="66">
        <v>1</v>
      </c>
      <c r="Y98" s="66">
        <v>1</v>
      </c>
      <c r="Z98" s="66">
        <v>1</v>
      </c>
      <c r="AA98" s="66">
        <v>1</v>
      </c>
      <c r="AB98" s="66">
        <v>1</v>
      </c>
      <c r="AC98" s="66">
        <v>1</v>
      </c>
      <c r="AD98" s="66">
        <v>1</v>
      </c>
      <c r="AE98" s="66">
        <v>1</v>
      </c>
      <c r="AF98" s="66">
        <v>1</v>
      </c>
      <c r="AG98" s="66">
        <v>1</v>
      </c>
      <c r="AH98" s="66">
        <v>1</v>
      </c>
      <c r="AI98" s="66">
        <v>1</v>
      </c>
      <c r="AJ98" s="66">
        <v>1</v>
      </c>
      <c r="AK98" s="66">
        <v>1</v>
      </c>
      <c r="AL98" s="66">
        <v>1</v>
      </c>
      <c r="AM98" s="66">
        <v>1</v>
      </c>
      <c r="AN98" s="66">
        <v>1</v>
      </c>
      <c r="AO98" s="66">
        <v>1</v>
      </c>
      <c r="AP98" s="66">
        <v>1</v>
      </c>
      <c r="AQ98" s="66">
        <v>1</v>
      </c>
      <c r="AR98" s="66">
        <v>1</v>
      </c>
      <c r="AS98" s="66">
        <v>1</v>
      </c>
      <c r="AT98" s="66">
        <v>1</v>
      </c>
      <c r="AU98" s="66">
        <v>1</v>
      </c>
      <c r="AV98" s="66">
        <v>1</v>
      </c>
      <c r="AW98" s="66">
        <v>1</v>
      </c>
      <c r="AX98" s="66">
        <v>1</v>
      </c>
      <c r="AY98" s="66">
        <v>1</v>
      </c>
      <c r="BD98" s="66">
        <v>1</v>
      </c>
      <c r="BE98" s="66">
        <v>1</v>
      </c>
      <c r="BF98" s="66">
        <v>1</v>
      </c>
      <c r="BG98" s="66">
        <v>1</v>
      </c>
      <c r="BH98" s="66">
        <v>1</v>
      </c>
      <c r="BI98" s="66">
        <v>1</v>
      </c>
      <c r="BJ98" s="66">
        <v>1</v>
      </c>
      <c r="BK98" s="66">
        <v>1</v>
      </c>
      <c r="BL98" s="66">
        <v>1</v>
      </c>
      <c r="BM98" s="66">
        <v>1</v>
      </c>
      <c r="BN98" s="66">
        <v>1</v>
      </c>
      <c r="BO98" s="66">
        <v>1</v>
      </c>
      <c r="BP98" s="66">
        <v>1</v>
      </c>
      <c r="BQ98" s="66">
        <v>1</v>
      </c>
      <c r="BR98" s="66">
        <v>1</v>
      </c>
      <c r="BS98" s="66">
        <v>1</v>
      </c>
      <c r="BT98" s="66">
        <v>1</v>
      </c>
      <c r="BU98" s="66">
        <v>1</v>
      </c>
      <c r="BV98" s="66">
        <v>1</v>
      </c>
      <c r="BW98" s="66">
        <v>1</v>
      </c>
      <c r="BX98" s="66">
        <v>1</v>
      </c>
      <c r="BY98" s="66">
        <v>1</v>
      </c>
      <c r="BZ98" s="66">
        <v>1</v>
      </c>
      <c r="CA98" s="66">
        <v>1</v>
      </c>
      <c r="CC98" s="66">
        <v>1</v>
      </c>
      <c r="CD98" s="66">
        <v>1</v>
      </c>
      <c r="CE98" s="66">
        <v>1</v>
      </c>
      <c r="CF98" s="66">
        <v>1</v>
      </c>
      <c r="CG98" s="66">
        <v>1</v>
      </c>
      <c r="CI98" s="66">
        <v>1</v>
      </c>
      <c r="CJ98" s="66">
        <v>1</v>
      </c>
      <c r="CK98" s="66">
        <v>1</v>
      </c>
      <c r="CL98" s="66">
        <v>1</v>
      </c>
      <c r="CM98" s="66">
        <v>1</v>
      </c>
      <c r="CN98" s="66">
        <v>1</v>
      </c>
      <c r="CO98" s="66">
        <v>1</v>
      </c>
      <c r="CP98" s="66">
        <v>1</v>
      </c>
      <c r="CQ98" s="66">
        <v>1</v>
      </c>
      <c r="CR98" s="66">
        <v>1</v>
      </c>
      <c r="CS98" s="66">
        <v>1</v>
      </c>
      <c r="CT98" s="66">
        <v>1</v>
      </c>
      <c r="CU98" s="66">
        <v>1</v>
      </c>
      <c r="CV98" s="66">
        <v>1</v>
      </c>
      <c r="CW98" s="66">
        <v>0</v>
      </c>
      <c r="CX98" s="66">
        <v>0</v>
      </c>
      <c r="CY98" s="66">
        <v>0</v>
      </c>
      <c r="CZ98" s="66">
        <v>0</v>
      </c>
      <c r="DA98" s="66">
        <v>0</v>
      </c>
      <c r="DB98" s="66">
        <v>1</v>
      </c>
      <c r="DC98" s="66">
        <v>1</v>
      </c>
      <c r="DD98" s="66">
        <v>0</v>
      </c>
      <c r="DE98" s="66">
        <v>1</v>
      </c>
      <c r="DF98" s="66">
        <v>1</v>
      </c>
      <c r="DG98" s="66">
        <v>1</v>
      </c>
      <c r="DH98" s="67"/>
      <c r="DJ98" s="67"/>
      <c r="DK98" s="67"/>
      <c r="DL98" s="67"/>
      <c r="DM98" s="67"/>
    </row>
    <row r="99" spans="1:117" s="66" customFormat="1">
      <c r="A99" s="66" t="s">
        <v>528</v>
      </c>
      <c r="B99" s="66" t="s">
        <v>388</v>
      </c>
      <c r="C99" s="66" t="s">
        <v>534</v>
      </c>
      <c r="D99" s="66">
        <v>94</v>
      </c>
      <c r="E99" s="66">
        <v>18</v>
      </c>
      <c r="F99" s="66">
        <v>4</v>
      </c>
      <c r="G99" s="66">
        <v>4</v>
      </c>
      <c r="H99" s="66">
        <v>1</v>
      </c>
      <c r="I99" s="66">
        <v>2</v>
      </c>
      <c r="K99" s="66">
        <v>1</v>
      </c>
      <c r="L99" s="66">
        <v>1</v>
      </c>
      <c r="M99" s="66">
        <v>1</v>
      </c>
      <c r="N99" s="66">
        <v>1</v>
      </c>
      <c r="O99" s="66">
        <v>1</v>
      </c>
      <c r="P99" s="66">
        <v>1</v>
      </c>
      <c r="Q99" s="66">
        <v>1</v>
      </c>
      <c r="R99" s="66">
        <v>1</v>
      </c>
      <c r="S99" s="66">
        <v>1</v>
      </c>
      <c r="T99" s="66">
        <v>1</v>
      </c>
      <c r="U99" s="66">
        <v>1</v>
      </c>
      <c r="W99" s="66">
        <v>1</v>
      </c>
      <c r="X99" s="66">
        <v>1</v>
      </c>
      <c r="Y99" s="66">
        <v>1</v>
      </c>
      <c r="Z99" s="66">
        <v>1</v>
      </c>
      <c r="AA99" s="66">
        <v>1</v>
      </c>
      <c r="AB99" s="66">
        <v>1</v>
      </c>
      <c r="AC99" s="66">
        <v>1</v>
      </c>
      <c r="AD99" s="66">
        <v>1</v>
      </c>
      <c r="AE99" s="66">
        <v>1</v>
      </c>
      <c r="AF99" s="66">
        <v>1</v>
      </c>
      <c r="AG99" s="66">
        <v>1</v>
      </c>
      <c r="AH99" s="66">
        <v>1</v>
      </c>
      <c r="AI99" s="66">
        <v>1</v>
      </c>
      <c r="AJ99" s="66">
        <v>1</v>
      </c>
      <c r="AK99" s="66">
        <v>1</v>
      </c>
      <c r="AL99" s="66">
        <v>1</v>
      </c>
      <c r="AM99" s="66">
        <v>1</v>
      </c>
      <c r="AN99" s="66">
        <v>1</v>
      </c>
      <c r="AO99" s="66">
        <v>1</v>
      </c>
      <c r="AP99" s="66">
        <v>1</v>
      </c>
      <c r="AQ99" s="66">
        <v>1</v>
      </c>
      <c r="AR99" s="66">
        <v>1</v>
      </c>
      <c r="AS99" s="66">
        <v>1</v>
      </c>
      <c r="AT99" s="66">
        <v>1</v>
      </c>
      <c r="AU99" s="66">
        <v>1</v>
      </c>
      <c r="AV99" s="66">
        <v>1</v>
      </c>
      <c r="AW99" s="66">
        <v>1</v>
      </c>
      <c r="AX99" s="66">
        <v>1</v>
      </c>
      <c r="AY99" s="66">
        <v>1</v>
      </c>
      <c r="BD99" s="66">
        <v>1</v>
      </c>
      <c r="BE99" s="66">
        <v>1</v>
      </c>
      <c r="BF99" s="66">
        <v>1</v>
      </c>
      <c r="BG99" s="66">
        <v>1</v>
      </c>
      <c r="BH99" s="66">
        <v>1</v>
      </c>
      <c r="BI99" s="66">
        <v>1</v>
      </c>
      <c r="BJ99" s="66">
        <v>1</v>
      </c>
      <c r="BK99" s="66">
        <v>1</v>
      </c>
      <c r="BL99" s="66">
        <v>1</v>
      </c>
      <c r="BM99" s="66">
        <v>1</v>
      </c>
      <c r="BN99" s="66">
        <v>1</v>
      </c>
      <c r="BO99" s="66">
        <v>1</v>
      </c>
      <c r="BP99" s="66">
        <v>1</v>
      </c>
      <c r="BQ99" s="66">
        <v>1</v>
      </c>
      <c r="BR99" s="66">
        <v>1</v>
      </c>
      <c r="BS99" s="66">
        <v>1</v>
      </c>
      <c r="BT99" s="66">
        <v>1</v>
      </c>
      <c r="BU99" s="66">
        <v>1</v>
      </c>
      <c r="BV99" s="66">
        <v>1</v>
      </c>
      <c r="BW99" s="66">
        <v>1</v>
      </c>
      <c r="BX99" s="66">
        <v>1</v>
      </c>
      <c r="BY99" s="66">
        <v>1</v>
      </c>
      <c r="BZ99" s="66">
        <v>1</v>
      </c>
      <c r="CA99" s="66">
        <v>1</v>
      </c>
      <c r="CC99" s="66">
        <v>1</v>
      </c>
      <c r="CD99" s="66">
        <v>1</v>
      </c>
      <c r="CE99" s="66">
        <v>1</v>
      </c>
      <c r="CF99" s="66">
        <v>1</v>
      </c>
      <c r="CG99" s="66">
        <v>1</v>
      </c>
      <c r="CI99" s="66">
        <v>1</v>
      </c>
      <c r="CJ99" s="66">
        <v>1</v>
      </c>
      <c r="CK99" s="66">
        <v>1</v>
      </c>
      <c r="CL99" s="66">
        <v>1</v>
      </c>
      <c r="CM99" s="66">
        <v>1</v>
      </c>
      <c r="CN99" s="66">
        <v>1</v>
      </c>
      <c r="CO99" s="66">
        <v>1</v>
      </c>
      <c r="CP99" s="66">
        <v>1</v>
      </c>
      <c r="CQ99" s="66">
        <v>1</v>
      </c>
      <c r="CR99" s="66">
        <v>1</v>
      </c>
      <c r="CS99" s="66">
        <v>1</v>
      </c>
      <c r="CT99" s="66">
        <v>1</v>
      </c>
      <c r="CU99" s="66">
        <v>1</v>
      </c>
      <c r="CV99" s="66">
        <v>1</v>
      </c>
      <c r="CW99" s="66">
        <v>0</v>
      </c>
      <c r="CX99" s="66">
        <v>0</v>
      </c>
      <c r="CY99" s="66">
        <v>0</v>
      </c>
      <c r="CZ99" s="66">
        <v>0</v>
      </c>
      <c r="DA99" s="66">
        <v>0</v>
      </c>
      <c r="DB99" s="66">
        <v>0</v>
      </c>
      <c r="DC99" s="66">
        <v>1</v>
      </c>
      <c r="DD99" s="66">
        <v>0</v>
      </c>
      <c r="DE99" s="66">
        <v>1</v>
      </c>
      <c r="DF99" s="66">
        <v>1</v>
      </c>
      <c r="DG99" s="66">
        <v>1</v>
      </c>
      <c r="DH99" s="67"/>
      <c r="DJ99" s="67"/>
      <c r="DK99" s="67"/>
      <c r="DL99" s="67"/>
      <c r="DM99" s="67"/>
    </row>
    <row r="100" spans="1:117" s="66" customFormat="1">
      <c r="A100" s="66" t="s">
        <v>528</v>
      </c>
      <c r="B100" s="66" t="s">
        <v>388</v>
      </c>
      <c r="C100" s="66" t="s">
        <v>535</v>
      </c>
      <c r="D100" s="66">
        <v>95</v>
      </c>
      <c r="E100" s="66">
        <v>8</v>
      </c>
      <c r="F100" s="66">
        <v>2</v>
      </c>
      <c r="G100" s="66">
        <v>1</v>
      </c>
      <c r="H100" s="66">
        <v>1</v>
      </c>
      <c r="I100" s="66">
        <v>1</v>
      </c>
      <c r="K100" s="66">
        <v>1</v>
      </c>
      <c r="L100" s="66">
        <v>1</v>
      </c>
      <c r="M100" s="66">
        <v>1</v>
      </c>
      <c r="N100" s="66">
        <v>1</v>
      </c>
      <c r="O100" s="66">
        <v>1</v>
      </c>
      <c r="P100" s="66">
        <v>1</v>
      </c>
      <c r="Q100" s="66">
        <v>1</v>
      </c>
      <c r="R100" s="66">
        <v>1</v>
      </c>
      <c r="S100" s="66">
        <v>1</v>
      </c>
      <c r="T100" s="66">
        <v>1</v>
      </c>
      <c r="U100" s="66">
        <v>1</v>
      </c>
      <c r="W100" s="66">
        <v>1</v>
      </c>
      <c r="X100" s="66">
        <v>1</v>
      </c>
      <c r="Y100" s="66">
        <v>1</v>
      </c>
      <c r="Z100" s="66">
        <v>1</v>
      </c>
      <c r="AA100" s="66">
        <v>1</v>
      </c>
      <c r="AB100" s="66">
        <v>1</v>
      </c>
      <c r="AC100" s="66">
        <v>1</v>
      </c>
      <c r="AD100" s="66">
        <v>1</v>
      </c>
      <c r="AE100" s="66">
        <v>1</v>
      </c>
      <c r="AF100" s="66">
        <v>1</v>
      </c>
      <c r="AG100" s="66">
        <v>1</v>
      </c>
      <c r="AH100" s="66">
        <v>1</v>
      </c>
      <c r="AI100" s="66">
        <v>1</v>
      </c>
      <c r="AJ100" s="66">
        <v>1</v>
      </c>
      <c r="AK100" s="66">
        <v>1</v>
      </c>
      <c r="AL100" s="66">
        <v>1</v>
      </c>
      <c r="AM100" s="66">
        <v>1</v>
      </c>
      <c r="AN100" s="66">
        <v>1</v>
      </c>
      <c r="AO100" s="66">
        <v>1</v>
      </c>
      <c r="AP100" s="66">
        <v>1</v>
      </c>
      <c r="AQ100" s="66">
        <v>1</v>
      </c>
      <c r="AR100" s="66">
        <v>1</v>
      </c>
      <c r="AS100" s="66">
        <v>1</v>
      </c>
      <c r="AT100" s="66">
        <v>1</v>
      </c>
      <c r="AU100" s="66">
        <v>1</v>
      </c>
      <c r="AV100" s="66">
        <v>1</v>
      </c>
      <c r="AW100" s="66">
        <v>1</v>
      </c>
      <c r="AX100" s="66">
        <v>1</v>
      </c>
      <c r="AY100" s="66">
        <v>1</v>
      </c>
      <c r="BD100" s="66">
        <v>1</v>
      </c>
      <c r="BE100" s="66">
        <v>1</v>
      </c>
      <c r="BF100" s="66">
        <v>1</v>
      </c>
      <c r="BG100" s="66">
        <v>1</v>
      </c>
      <c r="BH100" s="66">
        <v>1</v>
      </c>
      <c r="BI100" s="66">
        <v>1</v>
      </c>
      <c r="BJ100" s="66">
        <v>1</v>
      </c>
      <c r="BK100" s="66">
        <v>1</v>
      </c>
      <c r="BL100" s="66">
        <v>1</v>
      </c>
      <c r="BM100" s="66">
        <v>1</v>
      </c>
      <c r="BN100" s="66">
        <v>1</v>
      </c>
      <c r="BO100" s="66">
        <v>1</v>
      </c>
      <c r="BP100" s="66">
        <v>1</v>
      </c>
      <c r="BQ100" s="66">
        <v>1</v>
      </c>
      <c r="BR100" s="66">
        <v>1</v>
      </c>
      <c r="BS100" s="66">
        <v>1</v>
      </c>
      <c r="BT100" s="66">
        <v>1</v>
      </c>
      <c r="BU100" s="66">
        <v>1</v>
      </c>
      <c r="BV100" s="66">
        <v>1</v>
      </c>
      <c r="BW100" s="66">
        <v>1</v>
      </c>
      <c r="BX100" s="66">
        <v>1</v>
      </c>
      <c r="BY100" s="66">
        <v>1</v>
      </c>
      <c r="BZ100" s="66">
        <v>1</v>
      </c>
      <c r="CA100" s="66">
        <v>1</v>
      </c>
      <c r="CC100" s="66">
        <v>1</v>
      </c>
      <c r="CD100" s="66">
        <v>1</v>
      </c>
      <c r="CE100" s="66">
        <v>1</v>
      </c>
      <c r="CF100" s="66">
        <v>1</v>
      </c>
      <c r="CG100" s="66">
        <v>1</v>
      </c>
      <c r="CI100" s="66">
        <v>1</v>
      </c>
      <c r="CJ100" s="66">
        <v>1</v>
      </c>
      <c r="CK100" s="66">
        <v>1</v>
      </c>
      <c r="CL100" s="66">
        <v>1</v>
      </c>
      <c r="CM100" s="66">
        <v>1</v>
      </c>
      <c r="CN100" s="66">
        <v>1</v>
      </c>
      <c r="CO100" s="66">
        <v>1</v>
      </c>
      <c r="CP100" s="66">
        <v>1</v>
      </c>
      <c r="CQ100" s="66">
        <v>1</v>
      </c>
      <c r="CR100" s="66">
        <v>1</v>
      </c>
      <c r="CS100" s="66">
        <v>1</v>
      </c>
      <c r="CT100" s="66">
        <v>1</v>
      </c>
      <c r="CU100" s="66">
        <v>1</v>
      </c>
      <c r="CV100" s="66">
        <v>1</v>
      </c>
      <c r="CW100" s="66">
        <v>0</v>
      </c>
      <c r="CX100" s="66">
        <v>0</v>
      </c>
      <c r="CY100" s="66">
        <v>0</v>
      </c>
      <c r="CZ100" s="66">
        <v>0</v>
      </c>
      <c r="DA100" s="66">
        <v>0</v>
      </c>
      <c r="DB100" s="66">
        <v>1</v>
      </c>
      <c r="DC100" s="66">
        <v>1</v>
      </c>
      <c r="DD100" s="66">
        <v>0</v>
      </c>
      <c r="DE100" s="66">
        <v>1</v>
      </c>
      <c r="DF100" s="66">
        <v>1</v>
      </c>
      <c r="DG100" s="66">
        <v>1</v>
      </c>
      <c r="DH100" s="67"/>
      <c r="DJ100" s="67"/>
      <c r="DK100" s="67"/>
      <c r="DL100" s="67"/>
      <c r="DM100" s="67"/>
    </row>
    <row r="101" spans="1:117" s="66" customFormat="1">
      <c r="A101" s="66" t="s">
        <v>536</v>
      </c>
      <c r="B101" s="66" t="s">
        <v>388</v>
      </c>
      <c r="C101" s="66" t="s">
        <v>537</v>
      </c>
      <c r="D101" s="66">
        <v>96</v>
      </c>
      <c r="E101" s="66">
        <v>68</v>
      </c>
      <c r="F101" s="66">
        <v>67</v>
      </c>
      <c r="G101" s="66">
        <v>21</v>
      </c>
      <c r="H101" s="66">
        <v>1</v>
      </c>
      <c r="I101" s="66">
        <v>2</v>
      </c>
      <c r="K101" s="66">
        <v>1</v>
      </c>
      <c r="L101" s="66">
        <v>1</v>
      </c>
      <c r="M101" s="66">
        <v>1</v>
      </c>
      <c r="N101" s="66">
        <v>1</v>
      </c>
      <c r="O101" s="66">
        <v>1</v>
      </c>
      <c r="P101" s="66">
        <v>1</v>
      </c>
      <c r="Q101" s="66">
        <v>1</v>
      </c>
      <c r="R101" s="66">
        <v>1</v>
      </c>
      <c r="S101" s="66">
        <v>1</v>
      </c>
      <c r="T101" s="66">
        <v>1</v>
      </c>
      <c r="U101" s="66">
        <v>1</v>
      </c>
      <c r="W101" s="66">
        <v>1</v>
      </c>
      <c r="X101" s="66">
        <v>1</v>
      </c>
      <c r="Y101" s="66">
        <v>1</v>
      </c>
      <c r="Z101" s="66">
        <v>1</v>
      </c>
      <c r="AA101" s="66">
        <v>1</v>
      </c>
      <c r="AB101" s="66">
        <v>1</v>
      </c>
      <c r="AC101" s="66">
        <v>1</v>
      </c>
      <c r="AD101" s="66">
        <v>1</v>
      </c>
      <c r="AE101" s="66">
        <v>1</v>
      </c>
      <c r="AF101" s="66">
        <v>1</v>
      </c>
      <c r="AG101" s="66">
        <v>1</v>
      </c>
      <c r="AH101" s="66">
        <v>1</v>
      </c>
      <c r="AI101" s="66">
        <v>1</v>
      </c>
      <c r="AJ101" s="66">
        <v>1</v>
      </c>
      <c r="AK101" s="66">
        <v>1</v>
      </c>
      <c r="AL101" s="66">
        <v>1</v>
      </c>
      <c r="AM101" s="66">
        <v>1</v>
      </c>
      <c r="AN101" s="66">
        <v>1</v>
      </c>
      <c r="AO101" s="66">
        <v>1</v>
      </c>
      <c r="AP101" s="66">
        <v>1</v>
      </c>
      <c r="AQ101" s="66">
        <v>1</v>
      </c>
      <c r="AR101" s="66">
        <v>1</v>
      </c>
      <c r="AS101" s="66">
        <v>1</v>
      </c>
      <c r="AT101" s="66">
        <v>1</v>
      </c>
      <c r="AU101" s="66">
        <v>1</v>
      </c>
      <c r="AV101" s="66">
        <v>1</v>
      </c>
      <c r="AW101" s="66">
        <v>1</v>
      </c>
      <c r="AX101" s="66">
        <v>1</v>
      </c>
      <c r="AY101" s="66">
        <v>1</v>
      </c>
      <c r="BD101" s="66">
        <v>1</v>
      </c>
      <c r="BE101" s="66">
        <v>1</v>
      </c>
      <c r="BF101" s="66">
        <v>1</v>
      </c>
      <c r="BG101" s="66">
        <v>1</v>
      </c>
      <c r="BH101" s="66">
        <v>1</v>
      </c>
      <c r="BI101" s="66">
        <v>1</v>
      </c>
      <c r="BJ101" s="66">
        <v>1</v>
      </c>
      <c r="BK101" s="66">
        <v>1</v>
      </c>
      <c r="BL101" s="66">
        <v>1</v>
      </c>
      <c r="BM101" s="66">
        <v>1</v>
      </c>
      <c r="BN101" s="66">
        <v>1</v>
      </c>
      <c r="BO101" s="66">
        <v>1</v>
      </c>
      <c r="BP101" s="66">
        <v>1</v>
      </c>
      <c r="BQ101" s="66">
        <v>1</v>
      </c>
      <c r="BR101" s="66">
        <v>1</v>
      </c>
      <c r="BS101" s="66">
        <v>1</v>
      </c>
      <c r="BT101" s="66">
        <v>1</v>
      </c>
      <c r="BU101" s="66">
        <v>1</v>
      </c>
      <c r="BV101" s="66">
        <v>1</v>
      </c>
      <c r="BW101" s="66">
        <v>1</v>
      </c>
      <c r="BX101" s="66">
        <v>1</v>
      </c>
      <c r="BY101" s="66">
        <v>1</v>
      </c>
      <c r="BZ101" s="66">
        <v>1</v>
      </c>
      <c r="CA101" s="66">
        <v>1</v>
      </c>
      <c r="CC101" s="66">
        <v>1</v>
      </c>
      <c r="CD101" s="66">
        <v>1</v>
      </c>
      <c r="CE101" s="66">
        <v>1</v>
      </c>
      <c r="CF101" s="66">
        <v>1</v>
      </c>
      <c r="CG101" s="66">
        <v>1</v>
      </c>
      <c r="CI101" s="66">
        <v>1</v>
      </c>
      <c r="CJ101" s="66">
        <v>1</v>
      </c>
      <c r="CK101" s="66">
        <v>1</v>
      </c>
      <c r="CL101" s="66">
        <v>1</v>
      </c>
      <c r="CM101" s="66">
        <v>1</v>
      </c>
      <c r="CN101" s="66">
        <v>1</v>
      </c>
      <c r="CO101" s="66">
        <v>1</v>
      </c>
      <c r="CP101" s="66">
        <v>1</v>
      </c>
      <c r="CQ101" s="66">
        <v>1</v>
      </c>
      <c r="CR101" s="66">
        <v>1</v>
      </c>
      <c r="CS101" s="66">
        <v>1</v>
      </c>
      <c r="CT101" s="66">
        <v>1</v>
      </c>
      <c r="CU101" s="66">
        <v>1</v>
      </c>
      <c r="CV101" s="66">
        <v>1</v>
      </c>
      <c r="CW101" s="66">
        <v>1</v>
      </c>
      <c r="CX101" s="66">
        <v>0</v>
      </c>
      <c r="CY101" s="66">
        <v>0</v>
      </c>
      <c r="CZ101" s="66">
        <v>0</v>
      </c>
      <c r="DA101" s="66">
        <v>0</v>
      </c>
      <c r="DB101" s="66">
        <v>0</v>
      </c>
      <c r="DC101" s="66">
        <v>0</v>
      </c>
      <c r="DD101" s="66">
        <v>0</v>
      </c>
      <c r="DE101" s="66">
        <v>1</v>
      </c>
      <c r="DF101" s="66">
        <v>1</v>
      </c>
      <c r="DG101" s="66">
        <v>0</v>
      </c>
      <c r="DH101" s="67" t="s">
        <v>538</v>
      </c>
      <c r="DJ101" s="67"/>
      <c r="DK101" s="67"/>
      <c r="DL101" s="67"/>
      <c r="DM101" s="67"/>
    </row>
    <row r="102" spans="1:117" s="66" customFormat="1">
      <c r="A102" s="66" t="s">
        <v>536</v>
      </c>
      <c r="B102" s="66" t="s">
        <v>388</v>
      </c>
      <c r="C102" s="66" t="s">
        <v>539</v>
      </c>
      <c r="D102" s="66">
        <v>97</v>
      </c>
      <c r="E102" s="66">
        <v>102</v>
      </c>
      <c r="F102" s="66">
        <v>37</v>
      </c>
      <c r="G102" s="66">
        <v>63</v>
      </c>
      <c r="H102" s="66">
        <v>1</v>
      </c>
      <c r="I102" s="66">
        <v>2</v>
      </c>
      <c r="K102" s="66">
        <v>1</v>
      </c>
      <c r="L102" s="66">
        <v>1</v>
      </c>
      <c r="M102" s="66">
        <v>1</v>
      </c>
      <c r="N102" s="66">
        <v>1</v>
      </c>
      <c r="O102" s="66">
        <v>1</v>
      </c>
      <c r="P102" s="66">
        <v>1</v>
      </c>
      <c r="Q102" s="66">
        <v>1</v>
      </c>
      <c r="R102" s="66">
        <v>1</v>
      </c>
      <c r="S102" s="66">
        <v>1</v>
      </c>
      <c r="T102" s="66">
        <v>1</v>
      </c>
      <c r="U102" s="66">
        <v>1</v>
      </c>
      <c r="W102" s="66">
        <v>1</v>
      </c>
      <c r="X102" s="66">
        <v>1</v>
      </c>
      <c r="Y102" s="66">
        <v>1</v>
      </c>
      <c r="Z102" s="66">
        <v>1</v>
      </c>
      <c r="AA102" s="66">
        <v>1</v>
      </c>
      <c r="AB102" s="66">
        <v>1</v>
      </c>
      <c r="AC102" s="66">
        <v>1</v>
      </c>
      <c r="AD102" s="66">
        <v>1</v>
      </c>
      <c r="AE102" s="66">
        <v>1</v>
      </c>
      <c r="AF102" s="66">
        <v>1</v>
      </c>
      <c r="AG102" s="66">
        <v>1</v>
      </c>
      <c r="AH102" s="66">
        <v>1</v>
      </c>
      <c r="AI102" s="66">
        <v>1</v>
      </c>
      <c r="AJ102" s="66">
        <v>1</v>
      </c>
      <c r="AK102" s="66">
        <v>1</v>
      </c>
      <c r="AL102" s="66">
        <v>1</v>
      </c>
      <c r="AM102" s="66">
        <v>1</v>
      </c>
      <c r="AN102" s="66">
        <v>1</v>
      </c>
      <c r="AO102" s="66">
        <v>1</v>
      </c>
      <c r="AP102" s="66">
        <v>1</v>
      </c>
      <c r="AQ102" s="66">
        <v>1</v>
      </c>
      <c r="AR102" s="66">
        <v>1</v>
      </c>
      <c r="AS102" s="66">
        <v>1</v>
      </c>
      <c r="AT102" s="66">
        <v>1</v>
      </c>
      <c r="AU102" s="66">
        <v>1</v>
      </c>
      <c r="AV102" s="66">
        <v>1</v>
      </c>
      <c r="AW102" s="66">
        <v>1</v>
      </c>
      <c r="AX102" s="66">
        <v>1</v>
      </c>
      <c r="AY102" s="66">
        <v>1</v>
      </c>
      <c r="BD102" s="66">
        <v>1</v>
      </c>
      <c r="BE102" s="66">
        <v>1</v>
      </c>
      <c r="BF102" s="66">
        <v>1</v>
      </c>
      <c r="BG102" s="66">
        <v>1</v>
      </c>
      <c r="BH102" s="66">
        <v>1</v>
      </c>
      <c r="BI102" s="66">
        <v>1</v>
      </c>
      <c r="BJ102" s="66">
        <v>1</v>
      </c>
      <c r="BK102" s="66">
        <v>1</v>
      </c>
      <c r="BL102" s="66">
        <v>1</v>
      </c>
      <c r="BM102" s="66">
        <v>1</v>
      </c>
      <c r="BN102" s="66">
        <v>1</v>
      </c>
      <c r="BO102" s="66">
        <v>1</v>
      </c>
      <c r="BP102" s="66">
        <v>1</v>
      </c>
      <c r="BQ102" s="66">
        <v>1</v>
      </c>
      <c r="BR102" s="66">
        <v>1</v>
      </c>
      <c r="BS102" s="66">
        <v>1</v>
      </c>
      <c r="BT102" s="66">
        <v>1</v>
      </c>
      <c r="BU102" s="66">
        <v>1</v>
      </c>
      <c r="BV102" s="66">
        <v>1</v>
      </c>
      <c r="BW102" s="66">
        <v>1</v>
      </c>
      <c r="BX102" s="66">
        <v>1</v>
      </c>
      <c r="BY102" s="66">
        <v>1</v>
      </c>
      <c r="BZ102" s="66">
        <v>1</v>
      </c>
      <c r="CA102" s="66">
        <v>1</v>
      </c>
      <c r="CC102" s="66">
        <v>1</v>
      </c>
      <c r="CD102" s="66">
        <v>1</v>
      </c>
      <c r="CE102" s="66">
        <v>1</v>
      </c>
      <c r="CF102" s="66">
        <v>1</v>
      </c>
      <c r="CG102" s="66">
        <v>1</v>
      </c>
      <c r="CI102" s="66">
        <v>1</v>
      </c>
      <c r="CJ102" s="66">
        <v>1</v>
      </c>
      <c r="CK102" s="66">
        <v>1</v>
      </c>
      <c r="CL102" s="66">
        <v>1</v>
      </c>
      <c r="CM102" s="66">
        <v>1</v>
      </c>
      <c r="CN102" s="66">
        <v>1</v>
      </c>
      <c r="CO102" s="66">
        <v>1</v>
      </c>
      <c r="CP102" s="66">
        <v>1</v>
      </c>
      <c r="CQ102" s="66">
        <v>1</v>
      </c>
      <c r="CR102" s="66">
        <v>1</v>
      </c>
      <c r="CS102" s="66">
        <v>1</v>
      </c>
      <c r="CT102" s="66">
        <v>1</v>
      </c>
      <c r="CU102" s="66">
        <v>1</v>
      </c>
      <c r="CV102" s="66">
        <v>1</v>
      </c>
      <c r="CW102" s="66">
        <v>1</v>
      </c>
      <c r="CX102" s="66">
        <v>1</v>
      </c>
      <c r="CY102" s="66">
        <v>1</v>
      </c>
      <c r="CZ102" s="66">
        <v>1</v>
      </c>
      <c r="DA102" s="66">
        <v>1</v>
      </c>
      <c r="DB102" s="66">
        <v>1</v>
      </c>
      <c r="DC102" s="66">
        <v>1</v>
      </c>
      <c r="DD102" s="66">
        <v>0</v>
      </c>
      <c r="DE102" s="66">
        <v>1</v>
      </c>
      <c r="DF102" s="66">
        <v>1</v>
      </c>
      <c r="DG102" s="66">
        <v>1</v>
      </c>
      <c r="DH102" s="67" t="s">
        <v>540</v>
      </c>
      <c r="DJ102" s="67"/>
      <c r="DK102" s="67"/>
      <c r="DL102" s="67"/>
      <c r="DM102" s="67"/>
    </row>
    <row r="103" spans="1:117" s="66" customFormat="1">
      <c r="A103" s="66" t="s">
        <v>536</v>
      </c>
      <c r="B103" s="66" t="s">
        <v>388</v>
      </c>
      <c r="C103" s="66" t="s">
        <v>541</v>
      </c>
      <c r="D103" s="66">
        <v>98</v>
      </c>
      <c r="E103" s="66">
        <v>169</v>
      </c>
      <c r="F103" s="66">
        <v>46</v>
      </c>
      <c r="G103" s="66">
        <v>34</v>
      </c>
      <c r="H103" s="66">
        <v>1</v>
      </c>
      <c r="I103" s="66">
        <v>1</v>
      </c>
      <c r="K103" s="66">
        <v>1</v>
      </c>
      <c r="L103" s="66">
        <v>1</v>
      </c>
      <c r="M103" s="66">
        <v>1</v>
      </c>
      <c r="N103" s="66">
        <v>1</v>
      </c>
      <c r="O103" s="66">
        <v>1</v>
      </c>
      <c r="P103" s="66">
        <v>1</v>
      </c>
      <c r="Q103" s="66">
        <v>1</v>
      </c>
      <c r="R103" s="66">
        <v>1</v>
      </c>
      <c r="S103" s="66">
        <v>1</v>
      </c>
      <c r="T103" s="66">
        <v>1</v>
      </c>
      <c r="U103" s="66">
        <v>1</v>
      </c>
      <c r="W103" s="66">
        <v>1</v>
      </c>
      <c r="X103" s="66">
        <v>1</v>
      </c>
      <c r="Y103" s="66">
        <v>1</v>
      </c>
      <c r="Z103" s="66">
        <v>1</v>
      </c>
      <c r="AA103" s="66">
        <v>1</v>
      </c>
      <c r="AB103" s="66">
        <v>1</v>
      </c>
      <c r="AC103" s="66">
        <v>1</v>
      </c>
      <c r="AD103" s="66">
        <v>1</v>
      </c>
      <c r="AE103" s="66">
        <v>1</v>
      </c>
      <c r="AF103" s="66">
        <v>1</v>
      </c>
      <c r="AG103" s="66">
        <v>1</v>
      </c>
      <c r="AH103" s="66">
        <v>1</v>
      </c>
      <c r="AI103" s="66">
        <v>1</v>
      </c>
      <c r="AJ103" s="66">
        <v>1</v>
      </c>
      <c r="AK103" s="66">
        <v>1</v>
      </c>
      <c r="AL103" s="66">
        <v>1</v>
      </c>
      <c r="AM103" s="66">
        <v>1</v>
      </c>
      <c r="AN103" s="66">
        <v>1</v>
      </c>
      <c r="AO103" s="66">
        <v>1</v>
      </c>
      <c r="AP103" s="66">
        <v>1</v>
      </c>
      <c r="AQ103" s="66">
        <v>1</v>
      </c>
      <c r="AR103" s="66">
        <v>1</v>
      </c>
      <c r="AS103" s="66">
        <v>1</v>
      </c>
      <c r="AT103" s="66">
        <v>1</v>
      </c>
      <c r="AU103" s="66">
        <v>1</v>
      </c>
      <c r="AV103" s="66">
        <v>1</v>
      </c>
      <c r="AW103" s="66">
        <v>1</v>
      </c>
      <c r="AX103" s="66">
        <v>1</v>
      </c>
      <c r="AY103" s="66">
        <v>1</v>
      </c>
      <c r="BD103" s="66">
        <v>1</v>
      </c>
      <c r="BE103" s="66">
        <v>1</v>
      </c>
      <c r="BF103" s="66">
        <v>1</v>
      </c>
      <c r="BG103" s="66">
        <v>1</v>
      </c>
      <c r="BH103" s="66">
        <v>1</v>
      </c>
      <c r="BI103" s="66">
        <v>1</v>
      </c>
      <c r="BJ103" s="66">
        <v>1</v>
      </c>
      <c r="BK103" s="66">
        <v>1</v>
      </c>
      <c r="BL103" s="66">
        <v>1</v>
      </c>
      <c r="BM103" s="66">
        <v>1</v>
      </c>
      <c r="BN103" s="66">
        <v>1</v>
      </c>
      <c r="BO103" s="66">
        <v>1</v>
      </c>
      <c r="BP103" s="66">
        <v>1</v>
      </c>
      <c r="BQ103" s="66">
        <v>1</v>
      </c>
      <c r="BR103" s="66">
        <v>1</v>
      </c>
      <c r="BS103" s="66">
        <v>1</v>
      </c>
      <c r="BT103" s="66">
        <v>1</v>
      </c>
      <c r="BU103" s="66">
        <v>1</v>
      </c>
      <c r="BV103" s="66">
        <v>1</v>
      </c>
      <c r="BW103" s="66">
        <v>1</v>
      </c>
      <c r="BX103" s="66">
        <v>1</v>
      </c>
      <c r="BY103" s="66">
        <v>1</v>
      </c>
      <c r="BZ103" s="66">
        <v>1</v>
      </c>
      <c r="CA103" s="66">
        <v>1</v>
      </c>
      <c r="CC103" s="66">
        <v>1</v>
      </c>
      <c r="CD103" s="66">
        <v>1</v>
      </c>
      <c r="CE103" s="66">
        <v>1</v>
      </c>
      <c r="CF103" s="66">
        <v>1</v>
      </c>
      <c r="CG103" s="66">
        <v>1</v>
      </c>
      <c r="CI103" s="66">
        <v>1</v>
      </c>
      <c r="CJ103" s="66">
        <v>1</v>
      </c>
      <c r="CK103" s="66">
        <v>1</v>
      </c>
      <c r="CL103" s="66">
        <v>1</v>
      </c>
      <c r="CM103" s="66">
        <v>1</v>
      </c>
      <c r="CN103" s="66">
        <v>1</v>
      </c>
      <c r="CO103" s="66">
        <v>1</v>
      </c>
      <c r="CP103" s="66">
        <v>1</v>
      </c>
      <c r="CQ103" s="66">
        <v>1</v>
      </c>
      <c r="CR103" s="66">
        <v>1</v>
      </c>
      <c r="CS103" s="66">
        <v>1</v>
      </c>
      <c r="CT103" s="66">
        <v>1</v>
      </c>
      <c r="CU103" s="66">
        <v>1</v>
      </c>
      <c r="CV103" s="66">
        <v>1</v>
      </c>
      <c r="CW103" s="66">
        <v>0</v>
      </c>
      <c r="CX103" s="66">
        <v>1</v>
      </c>
      <c r="CY103" s="66">
        <v>1</v>
      </c>
      <c r="CZ103" s="66">
        <v>1</v>
      </c>
      <c r="DA103" s="66">
        <v>0</v>
      </c>
      <c r="DB103" s="66">
        <v>0</v>
      </c>
      <c r="DC103" s="66">
        <v>1</v>
      </c>
      <c r="DD103" s="66">
        <v>0</v>
      </c>
      <c r="DE103" s="66">
        <v>1</v>
      </c>
      <c r="DF103" s="66">
        <v>1</v>
      </c>
      <c r="DG103" s="66">
        <v>1</v>
      </c>
      <c r="DH103" s="67"/>
      <c r="DJ103" s="67"/>
      <c r="DK103" s="67"/>
      <c r="DL103" s="67"/>
      <c r="DM103" s="67"/>
    </row>
    <row r="104" spans="1:117" s="66" customFormat="1">
      <c r="A104" s="66" t="s">
        <v>536</v>
      </c>
      <c r="B104" s="66" t="s">
        <v>388</v>
      </c>
      <c r="C104" s="66" t="s">
        <v>542</v>
      </c>
      <c r="D104" s="66">
        <v>99</v>
      </c>
      <c r="E104" s="66">
        <v>239</v>
      </c>
      <c r="F104" s="66">
        <v>57</v>
      </c>
      <c r="G104" s="66">
        <v>1</v>
      </c>
      <c r="H104" s="66">
        <v>1</v>
      </c>
      <c r="I104" s="66">
        <v>2</v>
      </c>
      <c r="K104" s="66">
        <v>1</v>
      </c>
      <c r="L104" s="66">
        <v>1</v>
      </c>
      <c r="M104" s="66">
        <v>1</v>
      </c>
      <c r="N104" s="66">
        <v>1</v>
      </c>
      <c r="O104" s="66">
        <v>1</v>
      </c>
      <c r="P104" s="66">
        <v>1</v>
      </c>
      <c r="Q104" s="66">
        <v>1</v>
      </c>
      <c r="R104" s="66">
        <v>1</v>
      </c>
      <c r="S104" s="66">
        <v>1</v>
      </c>
      <c r="T104" s="66">
        <v>1</v>
      </c>
      <c r="U104" s="66">
        <v>1</v>
      </c>
      <c r="W104" s="66">
        <v>1</v>
      </c>
      <c r="X104" s="66">
        <v>1</v>
      </c>
      <c r="Y104" s="66">
        <v>1</v>
      </c>
      <c r="Z104" s="66">
        <v>1</v>
      </c>
      <c r="AA104" s="66">
        <v>1</v>
      </c>
      <c r="AB104" s="66">
        <v>1</v>
      </c>
      <c r="AC104" s="66">
        <v>1</v>
      </c>
      <c r="AD104" s="66">
        <v>1</v>
      </c>
      <c r="AE104" s="66">
        <v>1</v>
      </c>
      <c r="AF104" s="66">
        <v>1</v>
      </c>
      <c r="AG104" s="66">
        <v>1</v>
      </c>
      <c r="AH104" s="66">
        <v>1</v>
      </c>
      <c r="AI104" s="66">
        <v>1</v>
      </c>
      <c r="AJ104" s="66">
        <v>1</v>
      </c>
      <c r="AK104" s="66">
        <v>1</v>
      </c>
      <c r="AL104" s="66">
        <v>1</v>
      </c>
      <c r="AM104" s="66">
        <v>1</v>
      </c>
      <c r="AN104" s="66">
        <v>1</v>
      </c>
      <c r="AO104" s="66">
        <v>1</v>
      </c>
      <c r="AP104" s="66">
        <v>1</v>
      </c>
      <c r="AQ104" s="66">
        <v>1</v>
      </c>
      <c r="AR104" s="66">
        <v>1</v>
      </c>
      <c r="AS104" s="66">
        <v>1</v>
      </c>
      <c r="AT104" s="66">
        <v>1</v>
      </c>
      <c r="AU104" s="66">
        <v>1</v>
      </c>
      <c r="AV104" s="66">
        <v>1</v>
      </c>
      <c r="AW104" s="66">
        <v>1</v>
      </c>
      <c r="AX104" s="66">
        <v>1</v>
      </c>
      <c r="AY104" s="66">
        <v>1</v>
      </c>
      <c r="BD104" s="66">
        <v>1</v>
      </c>
      <c r="BE104" s="66">
        <v>1</v>
      </c>
      <c r="BF104" s="66">
        <v>1</v>
      </c>
      <c r="BG104" s="66">
        <v>1</v>
      </c>
      <c r="BH104" s="66">
        <v>1</v>
      </c>
      <c r="BI104" s="66">
        <v>1</v>
      </c>
      <c r="BJ104" s="66">
        <v>1</v>
      </c>
      <c r="BK104" s="66">
        <v>1</v>
      </c>
      <c r="BL104" s="66">
        <v>1</v>
      </c>
      <c r="BM104" s="66">
        <v>1</v>
      </c>
      <c r="BN104" s="66">
        <v>1</v>
      </c>
      <c r="BO104" s="66">
        <v>1</v>
      </c>
      <c r="BP104" s="66">
        <v>1</v>
      </c>
      <c r="BQ104" s="66">
        <v>1</v>
      </c>
      <c r="BR104" s="66">
        <v>1</v>
      </c>
      <c r="BS104" s="66">
        <v>1</v>
      </c>
      <c r="BT104" s="66">
        <v>1</v>
      </c>
      <c r="BU104" s="66">
        <v>1</v>
      </c>
      <c r="BV104" s="66">
        <v>1</v>
      </c>
      <c r="BW104" s="66">
        <v>1</v>
      </c>
      <c r="BX104" s="66">
        <v>1</v>
      </c>
      <c r="BY104" s="66">
        <v>1</v>
      </c>
      <c r="BZ104" s="66">
        <v>1</v>
      </c>
      <c r="CA104" s="66">
        <v>1</v>
      </c>
      <c r="CC104" s="66">
        <v>1</v>
      </c>
      <c r="CD104" s="66">
        <v>1</v>
      </c>
      <c r="CE104" s="66">
        <v>1</v>
      </c>
      <c r="CF104" s="66">
        <v>1</v>
      </c>
      <c r="CG104" s="66">
        <v>1</v>
      </c>
      <c r="CI104" s="66">
        <v>1</v>
      </c>
      <c r="CJ104" s="66">
        <v>1</v>
      </c>
      <c r="CK104" s="66">
        <v>1</v>
      </c>
      <c r="CL104" s="66">
        <v>1</v>
      </c>
      <c r="CM104" s="66">
        <v>1</v>
      </c>
      <c r="CN104" s="66">
        <v>1</v>
      </c>
      <c r="CO104" s="66">
        <v>1</v>
      </c>
      <c r="CP104" s="66">
        <v>1</v>
      </c>
      <c r="CQ104" s="66">
        <v>1</v>
      </c>
      <c r="CR104" s="66">
        <v>1</v>
      </c>
      <c r="CS104" s="66">
        <v>1</v>
      </c>
      <c r="CT104" s="66">
        <v>1</v>
      </c>
      <c r="CU104" s="66">
        <v>1</v>
      </c>
      <c r="CV104" s="66">
        <v>1</v>
      </c>
      <c r="CW104" s="66">
        <v>1</v>
      </c>
      <c r="CX104" s="66">
        <v>1</v>
      </c>
      <c r="CY104" s="66">
        <v>1</v>
      </c>
      <c r="CZ104" s="66">
        <v>1</v>
      </c>
      <c r="DA104" s="66">
        <v>1</v>
      </c>
      <c r="DB104" s="66">
        <v>0</v>
      </c>
      <c r="DC104" s="66">
        <v>1</v>
      </c>
      <c r="DD104" s="66">
        <v>0</v>
      </c>
      <c r="DE104" s="66">
        <v>1</v>
      </c>
      <c r="DF104" s="66">
        <v>1</v>
      </c>
      <c r="DG104" s="66">
        <v>1</v>
      </c>
      <c r="DH104" s="67" t="s">
        <v>391</v>
      </c>
      <c r="DJ104" s="67"/>
      <c r="DK104" s="67"/>
      <c r="DL104" s="67"/>
      <c r="DM104" s="67"/>
    </row>
    <row r="105" spans="1:117" s="66" customFormat="1">
      <c r="A105" s="66" t="s">
        <v>536</v>
      </c>
      <c r="B105" s="66" t="s">
        <v>388</v>
      </c>
      <c r="C105" s="66" t="s">
        <v>543</v>
      </c>
      <c r="D105" s="66">
        <v>100</v>
      </c>
      <c r="E105" s="66">
        <v>46</v>
      </c>
      <c r="F105" s="66">
        <v>8</v>
      </c>
      <c r="G105" s="66">
        <v>1</v>
      </c>
      <c r="H105" s="66">
        <v>1</v>
      </c>
      <c r="I105" s="66">
        <v>2</v>
      </c>
      <c r="K105" s="66">
        <v>1</v>
      </c>
      <c r="L105" s="66">
        <v>1</v>
      </c>
      <c r="M105" s="66">
        <v>1</v>
      </c>
      <c r="N105" s="66">
        <v>1</v>
      </c>
      <c r="O105" s="66">
        <v>1</v>
      </c>
      <c r="P105" s="66">
        <v>1</v>
      </c>
      <c r="Q105" s="66">
        <v>1</v>
      </c>
      <c r="R105" s="66">
        <v>1</v>
      </c>
      <c r="S105" s="66">
        <v>1</v>
      </c>
      <c r="T105" s="66">
        <v>1</v>
      </c>
      <c r="U105" s="66">
        <v>1</v>
      </c>
      <c r="W105" s="66">
        <v>1</v>
      </c>
      <c r="X105" s="66">
        <v>1</v>
      </c>
      <c r="Y105" s="66">
        <v>1</v>
      </c>
      <c r="Z105" s="66">
        <v>1</v>
      </c>
      <c r="AA105" s="66">
        <v>1</v>
      </c>
      <c r="AB105" s="66">
        <v>1</v>
      </c>
      <c r="AC105" s="66">
        <v>1</v>
      </c>
      <c r="AD105" s="66">
        <v>1</v>
      </c>
      <c r="AE105" s="66">
        <v>1</v>
      </c>
      <c r="AF105" s="66">
        <v>1</v>
      </c>
      <c r="AG105" s="66">
        <v>1</v>
      </c>
      <c r="AH105" s="66">
        <v>1</v>
      </c>
      <c r="AI105" s="66">
        <v>1</v>
      </c>
      <c r="AJ105" s="66">
        <v>1</v>
      </c>
      <c r="AK105" s="66">
        <v>1</v>
      </c>
      <c r="AL105" s="66">
        <v>1</v>
      </c>
      <c r="AM105" s="66">
        <v>1</v>
      </c>
      <c r="AN105" s="66">
        <v>1</v>
      </c>
      <c r="AO105" s="66">
        <v>1</v>
      </c>
      <c r="AP105" s="66">
        <v>1</v>
      </c>
      <c r="AQ105" s="66">
        <v>1</v>
      </c>
      <c r="AR105" s="66">
        <v>1</v>
      </c>
      <c r="AS105" s="66">
        <v>1</v>
      </c>
      <c r="AT105" s="66">
        <v>1</v>
      </c>
      <c r="AU105" s="66">
        <v>1</v>
      </c>
      <c r="AV105" s="66">
        <v>1</v>
      </c>
      <c r="AW105" s="66">
        <v>1</v>
      </c>
      <c r="AX105" s="66">
        <v>1</v>
      </c>
      <c r="AY105" s="66">
        <v>1</v>
      </c>
      <c r="BD105" s="66">
        <v>1</v>
      </c>
      <c r="BE105" s="66">
        <v>1</v>
      </c>
      <c r="BF105" s="66">
        <v>1</v>
      </c>
      <c r="BG105" s="66">
        <v>1</v>
      </c>
      <c r="BH105" s="66">
        <v>1</v>
      </c>
      <c r="BI105" s="66">
        <v>1</v>
      </c>
      <c r="BJ105" s="66">
        <v>1</v>
      </c>
      <c r="BK105" s="66">
        <v>1</v>
      </c>
      <c r="BL105" s="66">
        <v>1</v>
      </c>
      <c r="BM105" s="66">
        <v>1</v>
      </c>
      <c r="BN105" s="66">
        <v>1</v>
      </c>
      <c r="BO105" s="66">
        <v>1</v>
      </c>
      <c r="BP105" s="66">
        <v>1</v>
      </c>
      <c r="BQ105" s="66">
        <v>1</v>
      </c>
      <c r="BR105" s="66">
        <v>1</v>
      </c>
      <c r="BS105" s="66">
        <v>1</v>
      </c>
      <c r="BT105" s="66">
        <v>1</v>
      </c>
      <c r="BU105" s="66">
        <v>1</v>
      </c>
      <c r="BV105" s="66">
        <v>1</v>
      </c>
      <c r="BW105" s="66">
        <v>1</v>
      </c>
      <c r="BX105" s="66">
        <v>1</v>
      </c>
      <c r="BY105" s="66">
        <v>1</v>
      </c>
      <c r="BZ105" s="66">
        <v>1</v>
      </c>
      <c r="CA105" s="66">
        <v>1</v>
      </c>
      <c r="CC105" s="66">
        <v>1</v>
      </c>
      <c r="CD105" s="66">
        <v>1</v>
      </c>
      <c r="CE105" s="66">
        <v>1</v>
      </c>
      <c r="CF105" s="66">
        <v>1</v>
      </c>
      <c r="CG105" s="66">
        <v>1</v>
      </c>
      <c r="CI105" s="66">
        <v>1</v>
      </c>
      <c r="CJ105" s="66">
        <v>1</v>
      </c>
      <c r="CK105" s="66">
        <v>1</v>
      </c>
      <c r="CL105" s="66">
        <v>1</v>
      </c>
      <c r="CM105" s="66">
        <v>1</v>
      </c>
      <c r="CN105" s="66">
        <v>1</v>
      </c>
      <c r="CO105" s="66">
        <v>1</v>
      </c>
      <c r="CP105" s="66">
        <v>1</v>
      </c>
      <c r="CQ105" s="66">
        <v>1</v>
      </c>
      <c r="CR105" s="66">
        <v>1</v>
      </c>
      <c r="CS105" s="66">
        <v>1</v>
      </c>
      <c r="CT105" s="66">
        <v>1</v>
      </c>
      <c r="CU105" s="66">
        <v>1</v>
      </c>
      <c r="CV105" s="66">
        <v>1</v>
      </c>
      <c r="CW105" s="66">
        <v>0</v>
      </c>
      <c r="CX105" s="66">
        <v>1</v>
      </c>
      <c r="CY105" s="66">
        <v>1</v>
      </c>
      <c r="CZ105" s="66">
        <v>1</v>
      </c>
      <c r="DA105" s="66">
        <v>0</v>
      </c>
      <c r="DB105" s="66">
        <v>0</v>
      </c>
      <c r="DC105" s="66">
        <v>0</v>
      </c>
      <c r="DD105" s="66">
        <v>0</v>
      </c>
      <c r="DE105" s="66">
        <v>1</v>
      </c>
      <c r="DF105" s="66">
        <v>1</v>
      </c>
      <c r="DG105" s="66">
        <v>0</v>
      </c>
      <c r="DH105" s="67"/>
      <c r="DJ105" s="67"/>
      <c r="DK105" s="67"/>
      <c r="DL105" s="67"/>
      <c r="DM105" s="67"/>
    </row>
    <row r="106" spans="1:117" s="66" customFormat="1">
      <c r="A106" s="66" t="s">
        <v>536</v>
      </c>
      <c r="B106" s="66" t="s">
        <v>388</v>
      </c>
      <c r="C106" s="66" t="s">
        <v>544</v>
      </c>
      <c r="D106" s="66">
        <v>101</v>
      </c>
      <c r="E106" s="66">
        <v>73</v>
      </c>
      <c r="F106" s="66">
        <v>31</v>
      </c>
      <c r="G106" s="66">
        <v>3</v>
      </c>
      <c r="H106" s="66">
        <v>1</v>
      </c>
      <c r="I106" s="66">
        <v>2</v>
      </c>
      <c r="K106" s="66">
        <v>1</v>
      </c>
      <c r="L106" s="66">
        <v>1</v>
      </c>
      <c r="M106" s="66">
        <v>1</v>
      </c>
      <c r="N106" s="66">
        <v>1</v>
      </c>
      <c r="O106" s="66">
        <v>1</v>
      </c>
      <c r="P106" s="66">
        <v>1</v>
      </c>
      <c r="Q106" s="66">
        <v>1</v>
      </c>
      <c r="R106" s="66">
        <v>1</v>
      </c>
      <c r="S106" s="66">
        <v>1</v>
      </c>
      <c r="T106" s="66">
        <v>1</v>
      </c>
      <c r="U106" s="66">
        <v>1</v>
      </c>
      <c r="W106" s="66">
        <v>1</v>
      </c>
      <c r="X106" s="66">
        <v>1</v>
      </c>
      <c r="Y106" s="66">
        <v>1</v>
      </c>
      <c r="Z106" s="66">
        <v>1</v>
      </c>
      <c r="AA106" s="66">
        <v>1</v>
      </c>
      <c r="AB106" s="66">
        <v>1</v>
      </c>
      <c r="AC106" s="66">
        <v>1</v>
      </c>
      <c r="AD106" s="66">
        <v>1</v>
      </c>
      <c r="AE106" s="66">
        <v>1</v>
      </c>
      <c r="AF106" s="66">
        <v>1</v>
      </c>
      <c r="AG106" s="66">
        <v>1</v>
      </c>
      <c r="AH106" s="66">
        <v>1</v>
      </c>
      <c r="AI106" s="66">
        <v>1</v>
      </c>
      <c r="AJ106" s="66">
        <v>1</v>
      </c>
      <c r="AK106" s="66">
        <v>1</v>
      </c>
      <c r="AL106" s="66">
        <v>1</v>
      </c>
      <c r="AM106" s="66">
        <v>1</v>
      </c>
      <c r="AN106" s="66">
        <v>1</v>
      </c>
      <c r="AO106" s="66">
        <v>1</v>
      </c>
      <c r="AP106" s="66">
        <v>1</v>
      </c>
      <c r="AQ106" s="66">
        <v>1</v>
      </c>
      <c r="AR106" s="66">
        <v>1</v>
      </c>
      <c r="AS106" s="66">
        <v>1</v>
      </c>
      <c r="AT106" s="66">
        <v>1</v>
      </c>
      <c r="AU106" s="66">
        <v>1</v>
      </c>
      <c r="AV106" s="66">
        <v>1</v>
      </c>
      <c r="AW106" s="66">
        <v>1</v>
      </c>
      <c r="AX106" s="66">
        <v>1</v>
      </c>
      <c r="AY106" s="66">
        <v>1</v>
      </c>
      <c r="BD106" s="66">
        <v>1</v>
      </c>
      <c r="BE106" s="66">
        <v>1</v>
      </c>
      <c r="BF106" s="66">
        <v>1</v>
      </c>
      <c r="BG106" s="66">
        <v>1</v>
      </c>
      <c r="BH106" s="66">
        <v>1</v>
      </c>
      <c r="BI106" s="66">
        <v>1</v>
      </c>
      <c r="BJ106" s="66">
        <v>1</v>
      </c>
      <c r="BK106" s="66">
        <v>1</v>
      </c>
      <c r="BL106" s="66">
        <v>1</v>
      </c>
      <c r="BM106" s="66">
        <v>1</v>
      </c>
      <c r="BN106" s="66">
        <v>1</v>
      </c>
      <c r="BO106" s="66">
        <v>1</v>
      </c>
      <c r="BP106" s="66">
        <v>1</v>
      </c>
      <c r="BQ106" s="66">
        <v>1</v>
      </c>
      <c r="BR106" s="66">
        <v>1</v>
      </c>
      <c r="BS106" s="66">
        <v>1</v>
      </c>
      <c r="BT106" s="66">
        <v>1</v>
      </c>
      <c r="BU106" s="66">
        <v>1</v>
      </c>
      <c r="BV106" s="66">
        <v>1</v>
      </c>
      <c r="BW106" s="66">
        <v>1</v>
      </c>
      <c r="BX106" s="66">
        <v>1</v>
      </c>
      <c r="BY106" s="66">
        <v>1</v>
      </c>
      <c r="BZ106" s="66">
        <v>1</v>
      </c>
      <c r="CA106" s="66">
        <v>1</v>
      </c>
      <c r="CC106" s="66">
        <v>1</v>
      </c>
      <c r="CD106" s="66">
        <v>1</v>
      </c>
      <c r="CE106" s="66">
        <v>1</v>
      </c>
      <c r="CF106" s="66">
        <v>1</v>
      </c>
      <c r="CG106" s="66">
        <v>1</v>
      </c>
      <c r="CI106" s="66">
        <v>1</v>
      </c>
      <c r="CJ106" s="66">
        <v>1</v>
      </c>
      <c r="CK106" s="66">
        <v>1</v>
      </c>
      <c r="CL106" s="66">
        <v>1</v>
      </c>
      <c r="CM106" s="66">
        <v>1</v>
      </c>
      <c r="CN106" s="66">
        <v>1</v>
      </c>
      <c r="CO106" s="66">
        <v>1</v>
      </c>
      <c r="CP106" s="66">
        <v>1</v>
      </c>
      <c r="CQ106" s="66">
        <v>1</v>
      </c>
      <c r="CR106" s="66">
        <v>1</v>
      </c>
      <c r="CS106" s="66">
        <v>1</v>
      </c>
      <c r="CT106" s="66">
        <v>1</v>
      </c>
      <c r="CU106" s="66">
        <v>1</v>
      </c>
      <c r="CV106" s="66">
        <v>1</v>
      </c>
      <c r="CW106" s="66">
        <v>1</v>
      </c>
      <c r="CX106" s="66">
        <v>1</v>
      </c>
      <c r="CY106" s="66">
        <v>1</v>
      </c>
      <c r="CZ106" s="66">
        <v>1</v>
      </c>
      <c r="DA106" s="66">
        <v>0</v>
      </c>
      <c r="DB106" s="66">
        <v>0</v>
      </c>
      <c r="DC106" s="66">
        <v>0</v>
      </c>
      <c r="DD106" s="66">
        <v>0</v>
      </c>
      <c r="DE106" s="66">
        <v>1</v>
      </c>
      <c r="DF106" s="66">
        <v>1</v>
      </c>
      <c r="DG106" s="66">
        <v>1</v>
      </c>
      <c r="DH106" s="67"/>
      <c r="DJ106" s="67"/>
      <c r="DK106" s="67"/>
      <c r="DL106" s="67"/>
      <c r="DM106" s="67"/>
    </row>
    <row r="107" spans="1:117" s="66" customFormat="1">
      <c r="A107" s="66" t="s">
        <v>536</v>
      </c>
      <c r="B107" s="66" t="s">
        <v>388</v>
      </c>
      <c r="C107" s="66" t="s">
        <v>545</v>
      </c>
      <c r="D107" s="66">
        <v>102</v>
      </c>
      <c r="E107" s="66">
        <v>124</v>
      </c>
      <c r="F107" s="66">
        <v>36</v>
      </c>
      <c r="G107" s="66">
        <v>21</v>
      </c>
      <c r="H107" s="66">
        <v>1</v>
      </c>
      <c r="I107" s="66">
        <v>2</v>
      </c>
      <c r="K107" s="66">
        <v>1</v>
      </c>
      <c r="L107" s="66">
        <v>1</v>
      </c>
      <c r="M107" s="66">
        <v>1</v>
      </c>
      <c r="N107" s="66">
        <v>1</v>
      </c>
      <c r="O107" s="66">
        <v>1</v>
      </c>
      <c r="P107" s="66">
        <v>1</v>
      </c>
      <c r="Q107" s="66">
        <v>1</v>
      </c>
      <c r="R107" s="66">
        <v>1</v>
      </c>
      <c r="S107" s="66">
        <v>1</v>
      </c>
      <c r="T107" s="66">
        <v>1</v>
      </c>
      <c r="U107" s="66">
        <v>1</v>
      </c>
      <c r="W107" s="66">
        <v>1</v>
      </c>
      <c r="X107" s="66">
        <v>1</v>
      </c>
      <c r="Y107" s="66">
        <v>1</v>
      </c>
      <c r="Z107" s="66">
        <v>1</v>
      </c>
      <c r="AA107" s="66">
        <v>1</v>
      </c>
      <c r="AB107" s="66">
        <v>1</v>
      </c>
      <c r="AC107" s="66">
        <v>1</v>
      </c>
      <c r="AD107" s="66">
        <v>1</v>
      </c>
      <c r="AE107" s="66">
        <v>1</v>
      </c>
      <c r="AF107" s="66">
        <v>1</v>
      </c>
      <c r="AG107" s="66">
        <v>1</v>
      </c>
      <c r="AH107" s="66">
        <v>1</v>
      </c>
      <c r="AI107" s="66">
        <v>1</v>
      </c>
      <c r="AJ107" s="66">
        <v>1</v>
      </c>
      <c r="AK107" s="66">
        <v>1</v>
      </c>
      <c r="AL107" s="66">
        <v>1</v>
      </c>
      <c r="AM107" s="66">
        <v>1</v>
      </c>
      <c r="AN107" s="66">
        <v>1</v>
      </c>
      <c r="AO107" s="66">
        <v>1</v>
      </c>
      <c r="AP107" s="66">
        <v>1</v>
      </c>
      <c r="AQ107" s="66">
        <v>1</v>
      </c>
      <c r="AR107" s="66">
        <v>1</v>
      </c>
      <c r="AS107" s="66">
        <v>1</v>
      </c>
      <c r="AT107" s="66">
        <v>1</v>
      </c>
      <c r="AU107" s="66">
        <v>1</v>
      </c>
      <c r="AV107" s="66">
        <v>1</v>
      </c>
      <c r="AW107" s="66">
        <v>1</v>
      </c>
      <c r="AX107" s="66">
        <v>1</v>
      </c>
      <c r="AY107" s="66">
        <v>1</v>
      </c>
      <c r="BD107" s="66">
        <v>1</v>
      </c>
      <c r="BE107" s="66">
        <v>1</v>
      </c>
      <c r="BF107" s="66">
        <v>1</v>
      </c>
      <c r="BG107" s="66">
        <v>1</v>
      </c>
      <c r="BH107" s="66">
        <v>1</v>
      </c>
      <c r="BI107" s="66">
        <v>1</v>
      </c>
      <c r="BJ107" s="66">
        <v>1</v>
      </c>
      <c r="BK107" s="66">
        <v>1</v>
      </c>
      <c r="BL107" s="66">
        <v>1</v>
      </c>
      <c r="BM107" s="66">
        <v>1</v>
      </c>
      <c r="BN107" s="66">
        <v>1</v>
      </c>
      <c r="BO107" s="66">
        <v>1</v>
      </c>
      <c r="BP107" s="66">
        <v>1</v>
      </c>
      <c r="BQ107" s="66">
        <v>1</v>
      </c>
      <c r="BR107" s="66">
        <v>1</v>
      </c>
      <c r="BS107" s="66">
        <v>1</v>
      </c>
      <c r="BT107" s="66">
        <v>1</v>
      </c>
      <c r="BU107" s="66">
        <v>1</v>
      </c>
      <c r="BV107" s="66">
        <v>1</v>
      </c>
      <c r="BW107" s="66">
        <v>1</v>
      </c>
      <c r="BX107" s="66">
        <v>1</v>
      </c>
      <c r="BY107" s="66">
        <v>1</v>
      </c>
      <c r="BZ107" s="66">
        <v>1</v>
      </c>
      <c r="CA107" s="66">
        <v>1</v>
      </c>
      <c r="CC107" s="66">
        <v>1</v>
      </c>
      <c r="CD107" s="66">
        <v>1</v>
      </c>
      <c r="CE107" s="66">
        <v>1</v>
      </c>
      <c r="CF107" s="66">
        <v>1</v>
      </c>
      <c r="CG107" s="66">
        <v>1</v>
      </c>
      <c r="CI107" s="66">
        <v>1</v>
      </c>
      <c r="CJ107" s="66">
        <v>1</v>
      </c>
      <c r="CK107" s="66">
        <v>1</v>
      </c>
      <c r="CL107" s="66">
        <v>1</v>
      </c>
      <c r="CM107" s="66">
        <v>1</v>
      </c>
      <c r="CN107" s="66">
        <v>1</v>
      </c>
      <c r="CO107" s="66">
        <v>1</v>
      </c>
      <c r="CP107" s="66">
        <v>1</v>
      </c>
      <c r="CQ107" s="66">
        <v>1</v>
      </c>
      <c r="CR107" s="66">
        <v>1</v>
      </c>
      <c r="CS107" s="66">
        <v>1</v>
      </c>
      <c r="CT107" s="66">
        <v>1</v>
      </c>
      <c r="CU107" s="66">
        <v>1</v>
      </c>
      <c r="CV107" s="66">
        <v>1</v>
      </c>
      <c r="CW107" s="66">
        <v>1</v>
      </c>
      <c r="CX107" s="66">
        <v>1</v>
      </c>
      <c r="CY107" s="66">
        <v>0</v>
      </c>
      <c r="CZ107" s="66">
        <v>0</v>
      </c>
      <c r="DA107" s="66">
        <v>0</v>
      </c>
      <c r="DB107" s="66">
        <v>0</v>
      </c>
      <c r="DC107" s="66">
        <v>0</v>
      </c>
      <c r="DD107" s="66">
        <v>0</v>
      </c>
      <c r="DE107" s="66">
        <v>1</v>
      </c>
      <c r="DF107" s="66">
        <v>1</v>
      </c>
      <c r="DG107" s="66">
        <v>1</v>
      </c>
      <c r="DH107" s="67"/>
      <c r="DJ107" s="67"/>
      <c r="DK107" s="67"/>
      <c r="DL107" s="67"/>
      <c r="DM107" s="67"/>
    </row>
    <row r="108" spans="1:117" s="66" customFormat="1">
      <c r="A108" s="66" t="s">
        <v>536</v>
      </c>
      <c r="B108" s="66" t="s">
        <v>388</v>
      </c>
      <c r="C108" s="66" t="s">
        <v>546</v>
      </c>
      <c r="D108" s="66">
        <v>103</v>
      </c>
      <c r="E108" s="66">
        <v>410</v>
      </c>
      <c r="F108" s="66">
        <v>108</v>
      </c>
      <c r="G108" s="66">
        <v>64</v>
      </c>
      <c r="H108" s="66">
        <v>1</v>
      </c>
      <c r="I108" s="66">
        <v>2</v>
      </c>
      <c r="K108" s="66">
        <v>1</v>
      </c>
      <c r="L108" s="66">
        <v>1</v>
      </c>
      <c r="M108" s="66">
        <v>1</v>
      </c>
      <c r="N108" s="66">
        <v>1</v>
      </c>
      <c r="O108" s="66">
        <v>1</v>
      </c>
      <c r="P108" s="66">
        <v>1</v>
      </c>
      <c r="Q108" s="66">
        <v>1</v>
      </c>
      <c r="R108" s="66">
        <v>1</v>
      </c>
      <c r="S108" s="66">
        <v>1</v>
      </c>
      <c r="T108" s="66">
        <v>1</v>
      </c>
      <c r="U108" s="66">
        <v>1</v>
      </c>
      <c r="W108" s="66">
        <v>1</v>
      </c>
      <c r="X108" s="66">
        <v>1</v>
      </c>
      <c r="Y108" s="66">
        <v>1</v>
      </c>
      <c r="Z108" s="66">
        <v>1</v>
      </c>
      <c r="AA108" s="66">
        <v>1</v>
      </c>
      <c r="AB108" s="66">
        <v>1</v>
      </c>
      <c r="AC108" s="66">
        <v>1</v>
      </c>
      <c r="AD108" s="66">
        <v>1</v>
      </c>
      <c r="AE108" s="66">
        <v>1</v>
      </c>
      <c r="AF108" s="66">
        <v>1</v>
      </c>
      <c r="AG108" s="66">
        <v>1</v>
      </c>
      <c r="AH108" s="66">
        <v>1</v>
      </c>
      <c r="AI108" s="66">
        <v>1</v>
      </c>
      <c r="AJ108" s="66">
        <v>1</v>
      </c>
      <c r="AK108" s="66">
        <v>1</v>
      </c>
      <c r="AL108" s="66">
        <v>1</v>
      </c>
      <c r="AM108" s="66">
        <v>1</v>
      </c>
      <c r="AN108" s="66">
        <v>1</v>
      </c>
      <c r="AO108" s="66">
        <v>1</v>
      </c>
      <c r="AP108" s="66">
        <v>1</v>
      </c>
      <c r="AQ108" s="66">
        <v>1</v>
      </c>
      <c r="AR108" s="66">
        <v>1</v>
      </c>
      <c r="AS108" s="66">
        <v>1</v>
      </c>
      <c r="AT108" s="66">
        <v>1</v>
      </c>
      <c r="AU108" s="66">
        <v>1</v>
      </c>
      <c r="AV108" s="66">
        <v>1</v>
      </c>
      <c r="AW108" s="66">
        <v>1</v>
      </c>
      <c r="AX108" s="66">
        <v>1</v>
      </c>
      <c r="AY108" s="66">
        <v>1</v>
      </c>
      <c r="BD108" s="66">
        <v>1</v>
      </c>
      <c r="BE108" s="66">
        <v>1</v>
      </c>
      <c r="BF108" s="66">
        <v>1</v>
      </c>
      <c r="BG108" s="66">
        <v>1</v>
      </c>
      <c r="BH108" s="66">
        <v>1</v>
      </c>
      <c r="BI108" s="66">
        <v>1</v>
      </c>
      <c r="BJ108" s="66">
        <v>1</v>
      </c>
      <c r="BK108" s="66">
        <v>1</v>
      </c>
      <c r="BL108" s="66">
        <v>1</v>
      </c>
      <c r="BM108" s="66">
        <v>1</v>
      </c>
      <c r="BN108" s="66">
        <v>1</v>
      </c>
      <c r="BO108" s="66">
        <v>1</v>
      </c>
      <c r="BP108" s="66">
        <v>1</v>
      </c>
      <c r="BQ108" s="66">
        <v>1</v>
      </c>
      <c r="BR108" s="66">
        <v>1</v>
      </c>
      <c r="BS108" s="66">
        <v>1</v>
      </c>
      <c r="BT108" s="66">
        <v>1</v>
      </c>
      <c r="BU108" s="66">
        <v>1</v>
      </c>
      <c r="BV108" s="66">
        <v>1</v>
      </c>
      <c r="BW108" s="66">
        <v>1</v>
      </c>
      <c r="BX108" s="66">
        <v>1</v>
      </c>
      <c r="BY108" s="66">
        <v>1</v>
      </c>
      <c r="BZ108" s="66">
        <v>1</v>
      </c>
      <c r="CA108" s="66">
        <v>1</v>
      </c>
      <c r="CC108" s="66">
        <v>1</v>
      </c>
      <c r="CD108" s="66">
        <v>1</v>
      </c>
      <c r="CE108" s="66">
        <v>1</v>
      </c>
      <c r="CF108" s="66">
        <v>1</v>
      </c>
      <c r="CG108" s="66">
        <v>1</v>
      </c>
      <c r="CI108" s="66">
        <v>1</v>
      </c>
      <c r="CJ108" s="66">
        <v>1</v>
      </c>
      <c r="CK108" s="66">
        <v>1</v>
      </c>
      <c r="CL108" s="66">
        <v>1</v>
      </c>
      <c r="CM108" s="66">
        <v>1</v>
      </c>
      <c r="CN108" s="66">
        <v>1</v>
      </c>
      <c r="CO108" s="66">
        <v>1</v>
      </c>
      <c r="CP108" s="66">
        <v>1</v>
      </c>
      <c r="CQ108" s="66">
        <v>1</v>
      </c>
      <c r="CR108" s="66">
        <v>1</v>
      </c>
      <c r="CS108" s="66">
        <v>1</v>
      </c>
      <c r="CT108" s="66">
        <v>1</v>
      </c>
      <c r="CU108" s="66">
        <v>1</v>
      </c>
      <c r="CV108" s="66">
        <v>1</v>
      </c>
      <c r="CW108" s="66">
        <v>1</v>
      </c>
      <c r="CX108" s="66">
        <v>0</v>
      </c>
      <c r="CY108" s="66">
        <v>0</v>
      </c>
      <c r="CZ108" s="66">
        <v>0</v>
      </c>
      <c r="DA108" s="66">
        <v>0</v>
      </c>
      <c r="DB108" s="66">
        <v>0</v>
      </c>
      <c r="DC108" s="66">
        <v>1</v>
      </c>
      <c r="DD108" s="66">
        <v>0</v>
      </c>
      <c r="DE108" s="66">
        <v>1</v>
      </c>
      <c r="DF108" s="66">
        <v>1</v>
      </c>
      <c r="DG108" s="66">
        <v>1</v>
      </c>
      <c r="DH108" s="67"/>
      <c r="DJ108" s="67"/>
      <c r="DK108" s="67"/>
      <c r="DL108" s="67"/>
      <c r="DM108" s="67"/>
    </row>
    <row r="109" spans="1:117" s="66" customFormat="1">
      <c r="A109" s="66" t="s">
        <v>536</v>
      </c>
      <c r="B109" s="66" t="s">
        <v>388</v>
      </c>
      <c r="C109" s="66" t="s">
        <v>547</v>
      </c>
      <c r="D109" s="66">
        <v>104</v>
      </c>
      <c r="E109" s="66">
        <v>118</v>
      </c>
      <c r="F109" s="66">
        <v>42</v>
      </c>
      <c r="G109" s="66">
        <v>13</v>
      </c>
      <c r="H109" s="66">
        <v>1</v>
      </c>
      <c r="I109" s="66">
        <v>2</v>
      </c>
      <c r="K109" s="66">
        <v>1</v>
      </c>
      <c r="L109" s="66">
        <v>1</v>
      </c>
      <c r="M109" s="66">
        <v>1</v>
      </c>
      <c r="N109" s="66">
        <v>1</v>
      </c>
      <c r="O109" s="66">
        <v>1</v>
      </c>
      <c r="P109" s="66">
        <v>1</v>
      </c>
      <c r="Q109" s="66">
        <v>1</v>
      </c>
      <c r="R109" s="66">
        <v>1</v>
      </c>
      <c r="S109" s="66">
        <v>1</v>
      </c>
      <c r="T109" s="66">
        <v>1</v>
      </c>
      <c r="U109" s="66">
        <v>1</v>
      </c>
      <c r="W109" s="66">
        <v>1</v>
      </c>
      <c r="X109" s="66">
        <v>1</v>
      </c>
      <c r="Y109" s="66">
        <v>1</v>
      </c>
      <c r="Z109" s="66">
        <v>1</v>
      </c>
      <c r="AA109" s="66">
        <v>1</v>
      </c>
      <c r="AB109" s="66">
        <v>1</v>
      </c>
      <c r="AC109" s="66">
        <v>1</v>
      </c>
      <c r="AD109" s="66">
        <v>1</v>
      </c>
      <c r="AE109" s="66">
        <v>1</v>
      </c>
      <c r="AF109" s="66">
        <v>1</v>
      </c>
      <c r="AG109" s="66">
        <v>1</v>
      </c>
      <c r="AH109" s="66">
        <v>1</v>
      </c>
      <c r="AI109" s="66">
        <v>1</v>
      </c>
      <c r="AJ109" s="66">
        <v>1</v>
      </c>
      <c r="AK109" s="66">
        <v>1</v>
      </c>
      <c r="AL109" s="66">
        <v>1</v>
      </c>
      <c r="AM109" s="66">
        <v>1</v>
      </c>
      <c r="AN109" s="66">
        <v>1</v>
      </c>
      <c r="AO109" s="66">
        <v>1</v>
      </c>
      <c r="AP109" s="66">
        <v>1</v>
      </c>
      <c r="AQ109" s="66">
        <v>1</v>
      </c>
      <c r="AR109" s="66">
        <v>1</v>
      </c>
      <c r="AS109" s="66">
        <v>1</v>
      </c>
      <c r="AT109" s="66">
        <v>1</v>
      </c>
      <c r="AU109" s="66">
        <v>1</v>
      </c>
      <c r="AV109" s="66">
        <v>1</v>
      </c>
      <c r="AW109" s="66">
        <v>1</v>
      </c>
      <c r="AX109" s="66">
        <v>1</v>
      </c>
      <c r="AY109" s="66">
        <v>1</v>
      </c>
      <c r="BD109" s="66">
        <v>1</v>
      </c>
      <c r="BE109" s="66">
        <v>1</v>
      </c>
      <c r="BF109" s="66">
        <v>1</v>
      </c>
      <c r="BG109" s="66">
        <v>1</v>
      </c>
      <c r="BH109" s="66">
        <v>1</v>
      </c>
      <c r="BI109" s="66">
        <v>1</v>
      </c>
      <c r="BJ109" s="66">
        <v>1</v>
      </c>
      <c r="BK109" s="66">
        <v>1</v>
      </c>
      <c r="BL109" s="66">
        <v>1</v>
      </c>
      <c r="BM109" s="66">
        <v>1</v>
      </c>
      <c r="BN109" s="66">
        <v>1</v>
      </c>
      <c r="BO109" s="66">
        <v>1</v>
      </c>
      <c r="BP109" s="66">
        <v>1</v>
      </c>
      <c r="BQ109" s="66">
        <v>1</v>
      </c>
      <c r="BR109" s="66">
        <v>1</v>
      </c>
      <c r="BS109" s="66">
        <v>1</v>
      </c>
      <c r="BT109" s="66">
        <v>1</v>
      </c>
      <c r="BU109" s="66">
        <v>1</v>
      </c>
      <c r="BV109" s="66">
        <v>1</v>
      </c>
      <c r="BW109" s="66">
        <v>1</v>
      </c>
      <c r="BX109" s="66">
        <v>1</v>
      </c>
      <c r="BY109" s="66">
        <v>1</v>
      </c>
      <c r="BZ109" s="66">
        <v>1</v>
      </c>
      <c r="CA109" s="66">
        <v>1</v>
      </c>
      <c r="CC109" s="66">
        <v>1</v>
      </c>
      <c r="CD109" s="66">
        <v>1</v>
      </c>
      <c r="CE109" s="66">
        <v>1</v>
      </c>
      <c r="CF109" s="66">
        <v>1</v>
      </c>
      <c r="CG109" s="66">
        <v>1</v>
      </c>
      <c r="CI109" s="66">
        <v>1</v>
      </c>
      <c r="CJ109" s="66">
        <v>1</v>
      </c>
      <c r="CK109" s="66">
        <v>1</v>
      </c>
      <c r="CL109" s="66">
        <v>1</v>
      </c>
      <c r="CM109" s="66">
        <v>1</v>
      </c>
      <c r="CN109" s="66">
        <v>1</v>
      </c>
      <c r="CO109" s="66">
        <v>1</v>
      </c>
      <c r="CP109" s="66">
        <v>1</v>
      </c>
      <c r="CQ109" s="66">
        <v>1</v>
      </c>
      <c r="CR109" s="66">
        <v>1</v>
      </c>
      <c r="CS109" s="66">
        <v>1</v>
      </c>
      <c r="CT109" s="66">
        <v>1</v>
      </c>
      <c r="CU109" s="66">
        <v>1</v>
      </c>
      <c r="CV109" s="66">
        <v>1</v>
      </c>
      <c r="CW109" s="66">
        <v>1</v>
      </c>
      <c r="CX109" s="66">
        <v>1</v>
      </c>
      <c r="CY109" s="66">
        <v>1</v>
      </c>
      <c r="CZ109" s="66">
        <v>0</v>
      </c>
      <c r="DA109" s="66">
        <v>1</v>
      </c>
      <c r="DB109" s="66">
        <v>0</v>
      </c>
      <c r="DC109" s="66">
        <v>1</v>
      </c>
      <c r="DD109" s="66">
        <v>0</v>
      </c>
      <c r="DE109" s="66">
        <v>1</v>
      </c>
      <c r="DF109" s="66">
        <v>1</v>
      </c>
      <c r="DG109" s="66">
        <v>1</v>
      </c>
      <c r="DH109" s="67"/>
      <c r="DJ109" s="67"/>
      <c r="DK109" s="67"/>
      <c r="DL109" s="67"/>
      <c r="DM109" s="67"/>
    </row>
    <row r="110" spans="1:117" s="66" customFormat="1">
      <c r="A110" s="66" t="s">
        <v>536</v>
      </c>
      <c r="B110" s="66" t="s">
        <v>388</v>
      </c>
      <c r="C110" s="66" t="s">
        <v>548</v>
      </c>
      <c r="D110" s="66">
        <v>105</v>
      </c>
      <c r="E110" s="66">
        <v>888</v>
      </c>
      <c r="F110" s="66">
        <v>349</v>
      </c>
      <c r="G110" s="66">
        <v>71</v>
      </c>
      <c r="H110" s="66">
        <v>1</v>
      </c>
      <c r="I110" s="66">
        <v>2</v>
      </c>
      <c r="K110" s="66">
        <v>1</v>
      </c>
      <c r="L110" s="66">
        <v>1</v>
      </c>
      <c r="M110" s="66">
        <v>1</v>
      </c>
      <c r="N110" s="66">
        <v>1</v>
      </c>
      <c r="O110" s="66">
        <v>1</v>
      </c>
      <c r="P110" s="66">
        <v>1</v>
      </c>
      <c r="Q110" s="66">
        <v>1</v>
      </c>
      <c r="R110" s="66">
        <v>1</v>
      </c>
      <c r="S110" s="66">
        <v>1</v>
      </c>
      <c r="T110" s="66">
        <v>1</v>
      </c>
      <c r="U110" s="66">
        <v>1</v>
      </c>
      <c r="W110" s="66">
        <v>1</v>
      </c>
      <c r="X110" s="66">
        <v>1</v>
      </c>
      <c r="Y110" s="66">
        <v>1</v>
      </c>
      <c r="Z110" s="66">
        <v>1</v>
      </c>
      <c r="AA110" s="66">
        <v>1</v>
      </c>
      <c r="AB110" s="66">
        <v>1</v>
      </c>
      <c r="AC110" s="66">
        <v>1</v>
      </c>
      <c r="AD110" s="66">
        <v>1</v>
      </c>
      <c r="AE110" s="66">
        <v>1</v>
      </c>
      <c r="AF110" s="66">
        <v>1</v>
      </c>
      <c r="AG110" s="66">
        <v>1</v>
      </c>
      <c r="AH110" s="66">
        <v>1</v>
      </c>
      <c r="AI110" s="66">
        <v>1</v>
      </c>
      <c r="AJ110" s="66">
        <v>1</v>
      </c>
      <c r="AK110" s="66">
        <v>1</v>
      </c>
      <c r="AL110" s="66">
        <v>1</v>
      </c>
      <c r="AM110" s="66">
        <v>1</v>
      </c>
      <c r="AN110" s="66">
        <v>1</v>
      </c>
      <c r="AO110" s="66">
        <v>1</v>
      </c>
      <c r="AP110" s="66">
        <v>1</v>
      </c>
      <c r="AQ110" s="66">
        <v>1</v>
      </c>
      <c r="AR110" s="66">
        <v>1</v>
      </c>
      <c r="AS110" s="66">
        <v>1</v>
      </c>
      <c r="AT110" s="66">
        <v>1</v>
      </c>
      <c r="AU110" s="66">
        <v>1</v>
      </c>
      <c r="AV110" s="66">
        <v>1</v>
      </c>
      <c r="AW110" s="66">
        <v>1</v>
      </c>
      <c r="AX110" s="66">
        <v>1</v>
      </c>
      <c r="AY110" s="66">
        <v>1</v>
      </c>
      <c r="BD110" s="66">
        <v>1</v>
      </c>
      <c r="BE110" s="66">
        <v>1</v>
      </c>
      <c r="BF110" s="66">
        <v>1</v>
      </c>
      <c r="BG110" s="66">
        <v>1</v>
      </c>
      <c r="BH110" s="66">
        <v>1</v>
      </c>
      <c r="BI110" s="66">
        <v>1</v>
      </c>
      <c r="BJ110" s="66">
        <v>1</v>
      </c>
      <c r="BK110" s="66">
        <v>1</v>
      </c>
      <c r="BL110" s="66">
        <v>1</v>
      </c>
      <c r="BM110" s="66">
        <v>1</v>
      </c>
      <c r="BN110" s="66">
        <v>1</v>
      </c>
      <c r="BO110" s="66">
        <v>1</v>
      </c>
      <c r="BP110" s="66">
        <v>1</v>
      </c>
      <c r="BQ110" s="66">
        <v>1</v>
      </c>
      <c r="BR110" s="66">
        <v>1</v>
      </c>
      <c r="BS110" s="66">
        <v>1</v>
      </c>
      <c r="BT110" s="66">
        <v>1</v>
      </c>
      <c r="BU110" s="66">
        <v>1</v>
      </c>
      <c r="BV110" s="66">
        <v>1</v>
      </c>
      <c r="BW110" s="66">
        <v>1</v>
      </c>
      <c r="BX110" s="66">
        <v>1</v>
      </c>
      <c r="BY110" s="66">
        <v>1</v>
      </c>
      <c r="BZ110" s="66">
        <v>1</v>
      </c>
      <c r="CA110" s="66">
        <v>1</v>
      </c>
      <c r="CC110" s="66">
        <v>1</v>
      </c>
      <c r="CD110" s="66">
        <v>1</v>
      </c>
      <c r="CE110" s="66">
        <v>1</v>
      </c>
      <c r="CF110" s="66">
        <v>1</v>
      </c>
      <c r="CG110" s="66">
        <v>1</v>
      </c>
      <c r="CI110" s="66">
        <v>1</v>
      </c>
      <c r="CJ110" s="66">
        <v>1</v>
      </c>
      <c r="CK110" s="66">
        <v>1</v>
      </c>
      <c r="CL110" s="66">
        <v>1</v>
      </c>
      <c r="CM110" s="66">
        <v>1</v>
      </c>
      <c r="CN110" s="66">
        <v>1</v>
      </c>
      <c r="CO110" s="66">
        <v>1</v>
      </c>
      <c r="CP110" s="66">
        <v>1</v>
      </c>
      <c r="CQ110" s="66">
        <v>1</v>
      </c>
      <c r="CR110" s="66">
        <v>1</v>
      </c>
      <c r="CS110" s="66">
        <v>1</v>
      </c>
      <c r="CT110" s="66">
        <v>1</v>
      </c>
      <c r="CU110" s="66">
        <v>1</v>
      </c>
      <c r="CV110" s="66">
        <v>1</v>
      </c>
      <c r="CW110" s="66">
        <v>1</v>
      </c>
      <c r="CX110" s="66">
        <v>0</v>
      </c>
      <c r="CY110" s="66">
        <v>0</v>
      </c>
      <c r="CZ110" s="66">
        <v>0</v>
      </c>
      <c r="DA110" s="66">
        <v>0</v>
      </c>
      <c r="DB110" s="66">
        <v>0</v>
      </c>
      <c r="DC110" s="66">
        <v>0</v>
      </c>
      <c r="DD110" s="66">
        <v>0</v>
      </c>
      <c r="DE110" s="66">
        <v>1</v>
      </c>
      <c r="DF110" s="66">
        <v>1</v>
      </c>
      <c r="DG110" s="66">
        <v>1</v>
      </c>
      <c r="DH110" s="67"/>
      <c r="DJ110" s="67"/>
      <c r="DK110" s="67"/>
      <c r="DL110" s="67"/>
      <c r="DM110" s="67"/>
    </row>
    <row r="111" spans="1:117" s="66" customFormat="1">
      <c r="A111" s="66" t="s">
        <v>536</v>
      </c>
      <c r="B111" s="66" t="s">
        <v>388</v>
      </c>
      <c r="C111" s="66" t="s">
        <v>549</v>
      </c>
      <c r="D111" s="66">
        <v>106</v>
      </c>
      <c r="E111" s="66">
        <v>987</v>
      </c>
      <c r="F111" s="66">
        <v>252</v>
      </c>
      <c r="G111" s="66">
        <v>73</v>
      </c>
      <c r="H111" s="66">
        <v>1</v>
      </c>
      <c r="I111" s="66">
        <v>2</v>
      </c>
      <c r="K111" s="66">
        <v>1</v>
      </c>
      <c r="L111" s="66">
        <v>1</v>
      </c>
      <c r="M111" s="66">
        <v>1</v>
      </c>
      <c r="N111" s="66">
        <v>1</v>
      </c>
      <c r="O111" s="66">
        <v>1</v>
      </c>
      <c r="P111" s="66">
        <v>1</v>
      </c>
      <c r="Q111" s="66">
        <v>1</v>
      </c>
      <c r="R111" s="66">
        <v>1</v>
      </c>
      <c r="S111" s="66">
        <v>1</v>
      </c>
      <c r="T111" s="66">
        <v>1</v>
      </c>
      <c r="U111" s="66">
        <v>1</v>
      </c>
      <c r="W111" s="66">
        <v>1</v>
      </c>
      <c r="X111" s="66">
        <v>1</v>
      </c>
      <c r="Y111" s="66">
        <v>1</v>
      </c>
      <c r="Z111" s="66">
        <v>1</v>
      </c>
      <c r="AA111" s="66">
        <v>1</v>
      </c>
      <c r="AB111" s="66">
        <v>1</v>
      </c>
      <c r="AC111" s="66">
        <v>1</v>
      </c>
      <c r="AD111" s="66">
        <v>1</v>
      </c>
      <c r="AE111" s="66">
        <v>1</v>
      </c>
      <c r="AF111" s="66">
        <v>1</v>
      </c>
      <c r="AG111" s="66">
        <v>1</v>
      </c>
      <c r="AH111" s="66">
        <v>1</v>
      </c>
      <c r="AI111" s="66">
        <v>1</v>
      </c>
      <c r="AJ111" s="66">
        <v>1</v>
      </c>
      <c r="AK111" s="66">
        <v>1</v>
      </c>
      <c r="AL111" s="66">
        <v>1</v>
      </c>
      <c r="AM111" s="66">
        <v>1</v>
      </c>
      <c r="AN111" s="66">
        <v>1</v>
      </c>
      <c r="AO111" s="66">
        <v>1</v>
      </c>
      <c r="AP111" s="66">
        <v>1</v>
      </c>
      <c r="AQ111" s="66">
        <v>1</v>
      </c>
      <c r="AR111" s="66">
        <v>1</v>
      </c>
      <c r="AS111" s="66">
        <v>1</v>
      </c>
      <c r="AT111" s="66">
        <v>1</v>
      </c>
      <c r="AU111" s="66">
        <v>1</v>
      </c>
      <c r="AV111" s="66">
        <v>1</v>
      </c>
      <c r="AW111" s="66">
        <v>1</v>
      </c>
      <c r="AX111" s="66">
        <v>1</v>
      </c>
      <c r="AY111" s="66">
        <v>1</v>
      </c>
      <c r="BD111" s="66">
        <v>1</v>
      </c>
      <c r="BE111" s="66">
        <v>1</v>
      </c>
      <c r="BF111" s="66">
        <v>1</v>
      </c>
      <c r="BG111" s="66">
        <v>1</v>
      </c>
      <c r="BH111" s="66">
        <v>1</v>
      </c>
      <c r="BI111" s="66">
        <v>1</v>
      </c>
      <c r="BJ111" s="66">
        <v>1</v>
      </c>
      <c r="BK111" s="66">
        <v>1</v>
      </c>
      <c r="BL111" s="66">
        <v>1</v>
      </c>
      <c r="BM111" s="66">
        <v>1</v>
      </c>
      <c r="BN111" s="66">
        <v>1</v>
      </c>
      <c r="BO111" s="66">
        <v>1</v>
      </c>
      <c r="BP111" s="66">
        <v>1</v>
      </c>
      <c r="BQ111" s="66">
        <v>1</v>
      </c>
      <c r="BR111" s="66">
        <v>1</v>
      </c>
      <c r="BS111" s="66">
        <v>1</v>
      </c>
      <c r="BT111" s="66">
        <v>1</v>
      </c>
      <c r="BU111" s="66">
        <v>1</v>
      </c>
      <c r="BV111" s="66">
        <v>1</v>
      </c>
      <c r="BW111" s="66">
        <v>1</v>
      </c>
      <c r="BX111" s="66">
        <v>1</v>
      </c>
      <c r="BY111" s="66">
        <v>1</v>
      </c>
      <c r="BZ111" s="66">
        <v>1</v>
      </c>
      <c r="CA111" s="66">
        <v>1</v>
      </c>
      <c r="CC111" s="66">
        <v>1</v>
      </c>
      <c r="CD111" s="66">
        <v>1</v>
      </c>
      <c r="CE111" s="66">
        <v>1</v>
      </c>
      <c r="CF111" s="66">
        <v>1</v>
      </c>
      <c r="CG111" s="66">
        <v>1</v>
      </c>
      <c r="CI111" s="66">
        <v>1</v>
      </c>
      <c r="CJ111" s="66">
        <v>1</v>
      </c>
      <c r="CK111" s="66">
        <v>1</v>
      </c>
      <c r="CL111" s="66">
        <v>1</v>
      </c>
      <c r="CM111" s="66">
        <v>1</v>
      </c>
      <c r="CN111" s="66">
        <v>1</v>
      </c>
      <c r="CO111" s="66">
        <v>1</v>
      </c>
      <c r="CP111" s="66">
        <v>1</v>
      </c>
      <c r="CQ111" s="66">
        <v>1</v>
      </c>
      <c r="CR111" s="66">
        <v>1</v>
      </c>
      <c r="CS111" s="66">
        <v>1</v>
      </c>
      <c r="CT111" s="66">
        <v>1</v>
      </c>
      <c r="CU111" s="66">
        <v>1</v>
      </c>
      <c r="CV111" s="66">
        <v>1</v>
      </c>
      <c r="CW111" s="66">
        <v>1</v>
      </c>
      <c r="CX111" s="66">
        <v>0</v>
      </c>
      <c r="CY111" s="66">
        <v>0</v>
      </c>
      <c r="CZ111" s="66">
        <v>1</v>
      </c>
      <c r="DA111" s="66">
        <v>1</v>
      </c>
      <c r="DB111" s="66">
        <v>0</v>
      </c>
      <c r="DC111" s="66">
        <v>1</v>
      </c>
      <c r="DD111" s="66">
        <v>0</v>
      </c>
      <c r="DE111" s="66">
        <v>1</v>
      </c>
      <c r="DF111" s="66">
        <v>1</v>
      </c>
      <c r="DG111" s="66">
        <v>1</v>
      </c>
      <c r="DH111" s="67"/>
      <c r="DJ111" s="67"/>
      <c r="DK111" s="67"/>
      <c r="DL111" s="67"/>
      <c r="DM111" s="67"/>
    </row>
    <row r="112" spans="1:117" s="66" customFormat="1">
      <c r="A112" s="66" t="s">
        <v>536</v>
      </c>
      <c r="B112" s="66" t="s">
        <v>388</v>
      </c>
      <c r="C112" s="66" t="s">
        <v>550</v>
      </c>
      <c r="D112" s="66">
        <v>107</v>
      </c>
      <c r="E112" s="66">
        <v>153</v>
      </c>
      <c r="F112" s="66">
        <v>35</v>
      </c>
      <c r="G112" s="66">
        <v>5</v>
      </c>
      <c r="H112" s="66">
        <v>1</v>
      </c>
      <c r="I112" s="66">
        <v>2</v>
      </c>
      <c r="K112" s="66">
        <v>1</v>
      </c>
      <c r="L112" s="66">
        <v>1</v>
      </c>
      <c r="M112" s="66">
        <v>1</v>
      </c>
      <c r="N112" s="66">
        <v>1</v>
      </c>
      <c r="O112" s="66">
        <v>1</v>
      </c>
      <c r="P112" s="66">
        <v>1</v>
      </c>
      <c r="Q112" s="66">
        <v>1</v>
      </c>
      <c r="R112" s="66">
        <v>1</v>
      </c>
      <c r="S112" s="66">
        <v>1</v>
      </c>
      <c r="T112" s="66">
        <v>1</v>
      </c>
      <c r="U112" s="66">
        <v>1</v>
      </c>
      <c r="W112" s="66">
        <v>1</v>
      </c>
      <c r="X112" s="66">
        <v>1</v>
      </c>
      <c r="Y112" s="66">
        <v>1</v>
      </c>
      <c r="Z112" s="66">
        <v>1</v>
      </c>
      <c r="AA112" s="66">
        <v>1</v>
      </c>
      <c r="AB112" s="66">
        <v>1</v>
      </c>
      <c r="AC112" s="66">
        <v>1</v>
      </c>
      <c r="AD112" s="66">
        <v>1</v>
      </c>
      <c r="AE112" s="66">
        <v>1</v>
      </c>
      <c r="AF112" s="66">
        <v>1</v>
      </c>
      <c r="AG112" s="66">
        <v>1</v>
      </c>
      <c r="AH112" s="66">
        <v>1</v>
      </c>
      <c r="AI112" s="66">
        <v>1</v>
      </c>
      <c r="AJ112" s="66">
        <v>1</v>
      </c>
      <c r="AK112" s="66">
        <v>1</v>
      </c>
      <c r="AL112" s="66">
        <v>1</v>
      </c>
      <c r="AM112" s="66">
        <v>1</v>
      </c>
      <c r="AN112" s="66">
        <v>1</v>
      </c>
      <c r="AO112" s="66">
        <v>1</v>
      </c>
      <c r="AP112" s="66">
        <v>1</v>
      </c>
      <c r="AQ112" s="66">
        <v>1</v>
      </c>
      <c r="AR112" s="66">
        <v>1</v>
      </c>
      <c r="AS112" s="66">
        <v>1</v>
      </c>
      <c r="AT112" s="66">
        <v>1</v>
      </c>
      <c r="AU112" s="66">
        <v>1</v>
      </c>
      <c r="AV112" s="66">
        <v>1</v>
      </c>
      <c r="AW112" s="66">
        <v>1</v>
      </c>
      <c r="AX112" s="66">
        <v>1</v>
      </c>
      <c r="AY112" s="66">
        <v>1</v>
      </c>
      <c r="BD112" s="66">
        <v>1</v>
      </c>
      <c r="BE112" s="66">
        <v>1</v>
      </c>
      <c r="BF112" s="66">
        <v>1</v>
      </c>
      <c r="BG112" s="66">
        <v>1</v>
      </c>
      <c r="BH112" s="66">
        <v>1</v>
      </c>
      <c r="BI112" s="66">
        <v>1</v>
      </c>
      <c r="BJ112" s="66">
        <v>1</v>
      </c>
      <c r="BK112" s="66">
        <v>1</v>
      </c>
      <c r="BL112" s="66">
        <v>1</v>
      </c>
      <c r="BM112" s="66">
        <v>1</v>
      </c>
      <c r="BN112" s="66">
        <v>1</v>
      </c>
      <c r="BO112" s="66">
        <v>1</v>
      </c>
      <c r="BP112" s="66">
        <v>1</v>
      </c>
      <c r="BQ112" s="66">
        <v>1</v>
      </c>
      <c r="BR112" s="66">
        <v>1</v>
      </c>
      <c r="BS112" s="66">
        <v>1</v>
      </c>
      <c r="BT112" s="66">
        <v>1</v>
      </c>
      <c r="BU112" s="66">
        <v>1</v>
      </c>
      <c r="BV112" s="66">
        <v>1</v>
      </c>
      <c r="BW112" s="66">
        <v>1</v>
      </c>
      <c r="BX112" s="66">
        <v>1</v>
      </c>
      <c r="BY112" s="66">
        <v>1</v>
      </c>
      <c r="BZ112" s="66">
        <v>1</v>
      </c>
      <c r="CA112" s="66">
        <v>1</v>
      </c>
      <c r="CC112" s="66">
        <v>1</v>
      </c>
      <c r="CD112" s="66">
        <v>1</v>
      </c>
      <c r="CE112" s="66">
        <v>1</v>
      </c>
      <c r="CF112" s="66">
        <v>1</v>
      </c>
      <c r="CG112" s="66">
        <v>1</v>
      </c>
      <c r="CI112" s="66">
        <v>1</v>
      </c>
      <c r="CJ112" s="66">
        <v>1</v>
      </c>
      <c r="CK112" s="66">
        <v>1</v>
      </c>
      <c r="CL112" s="66">
        <v>1</v>
      </c>
      <c r="CM112" s="66">
        <v>1</v>
      </c>
      <c r="CN112" s="66">
        <v>1</v>
      </c>
      <c r="CO112" s="66">
        <v>1</v>
      </c>
      <c r="CP112" s="66">
        <v>1</v>
      </c>
      <c r="CQ112" s="66">
        <v>1</v>
      </c>
      <c r="CR112" s="66">
        <v>1</v>
      </c>
      <c r="CS112" s="66">
        <v>1</v>
      </c>
      <c r="CT112" s="66">
        <v>1</v>
      </c>
      <c r="CU112" s="66">
        <v>1</v>
      </c>
      <c r="CV112" s="66">
        <v>1</v>
      </c>
      <c r="CW112" s="66">
        <v>1</v>
      </c>
      <c r="CX112" s="66">
        <v>1</v>
      </c>
      <c r="CY112" s="66">
        <v>1</v>
      </c>
      <c r="CZ112" s="66">
        <v>1</v>
      </c>
      <c r="DA112" s="66">
        <v>1</v>
      </c>
      <c r="DB112" s="66">
        <v>0</v>
      </c>
      <c r="DC112" s="66">
        <v>1</v>
      </c>
      <c r="DD112" s="66">
        <v>0</v>
      </c>
      <c r="DE112" s="66">
        <v>1</v>
      </c>
      <c r="DF112" s="66">
        <v>1</v>
      </c>
      <c r="DG112" s="66">
        <v>1</v>
      </c>
      <c r="DH112" s="67" t="s">
        <v>387</v>
      </c>
      <c r="DJ112" s="67"/>
      <c r="DK112" s="67"/>
      <c r="DL112" s="67"/>
      <c r="DM112" s="67"/>
    </row>
    <row r="113" spans="1:117" s="66" customFormat="1">
      <c r="A113" s="66" t="s">
        <v>536</v>
      </c>
      <c r="B113" s="66" t="s">
        <v>388</v>
      </c>
      <c r="C113" s="66" t="s">
        <v>551</v>
      </c>
      <c r="D113" s="66">
        <v>108</v>
      </c>
      <c r="E113" s="66">
        <v>1053</v>
      </c>
      <c r="F113" s="66">
        <v>274</v>
      </c>
      <c r="G113" s="66">
        <v>18</v>
      </c>
      <c r="H113" s="66">
        <v>1</v>
      </c>
      <c r="I113" s="66">
        <v>2</v>
      </c>
      <c r="K113" s="66">
        <v>1</v>
      </c>
      <c r="L113" s="66">
        <v>1</v>
      </c>
      <c r="M113" s="66">
        <v>1</v>
      </c>
      <c r="N113" s="66">
        <v>1</v>
      </c>
      <c r="O113" s="66">
        <v>1</v>
      </c>
      <c r="P113" s="66">
        <v>1</v>
      </c>
      <c r="Q113" s="66">
        <v>1</v>
      </c>
      <c r="R113" s="66">
        <v>1</v>
      </c>
      <c r="S113" s="66">
        <v>1</v>
      </c>
      <c r="T113" s="66">
        <v>1</v>
      </c>
      <c r="U113" s="66">
        <v>1</v>
      </c>
      <c r="W113" s="66">
        <v>1</v>
      </c>
      <c r="X113" s="66">
        <v>1</v>
      </c>
      <c r="Y113" s="66">
        <v>1</v>
      </c>
      <c r="Z113" s="66">
        <v>1</v>
      </c>
      <c r="AA113" s="66">
        <v>1</v>
      </c>
      <c r="AB113" s="66">
        <v>1</v>
      </c>
      <c r="AC113" s="66">
        <v>1</v>
      </c>
      <c r="AD113" s="66">
        <v>1</v>
      </c>
      <c r="AE113" s="66">
        <v>1</v>
      </c>
      <c r="AF113" s="66">
        <v>1</v>
      </c>
      <c r="AG113" s="66">
        <v>1</v>
      </c>
      <c r="AH113" s="66">
        <v>1</v>
      </c>
      <c r="AI113" s="66">
        <v>1</v>
      </c>
      <c r="AJ113" s="66">
        <v>1</v>
      </c>
      <c r="AK113" s="66">
        <v>1</v>
      </c>
      <c r="AL113" s="66">
        <v>1</v>
      </c>
      <c r="AM113" s="66">
        <v>1</v>
      </c>
      <c r="AN113" s="66">
        <v>1</v>
      </c>
      <c r="AO113" s="66">
        <v>1</v>
      </c>
      <c r="AP113" s="66">
        <v>1</v>
      </c>
      <c r="AQ113" s="66">
        <v>1</v>
      </c>
      <c r="AR113" s="66">
        <v>1</v>
      </c>
      <c r="AS113" s="66">
        <v>1</v>
      </c>
      <c r="AT113" s="66">
        <v>1</v>
      </c>
      <c r="AU113" s="66">
        <v>1</v>
      </c>
      <c r="AV113" s="66">
        <v>1</v>
      </c>
      <c r="AW113" s="66">
        <v>1</v>
      </c>
      <c r="AX113" s="66">
        <v>1</v>
      </c>
      <c r="AY113" s="66">
        <v>1</v>
      </c>
      <c r="BD113" s="66">
        <v>1</v>
      </c>
      <c r="BE113" s="66">
        <v>1</v>
      </c>
      <c r="BF113" s="66">
        <v>1</v>
      </c>
      <c r="BG113" s="66">
        <v>1</v>
      </c>
      <c r="BH113" s="66">
        <v>1</v>
      </c>
      <c r="BI113" s="66">
        <v>1</v>
      </c>
      <c r="BJ113" s="66">
        <v>1</v>
      </c>
      <c r="BK113" s="66">
        <v>1</v>
      </c>
      <c r="BL113" s="66">
        <v>1</v>
      </c>
      <c r="BM113" s="66">
        <v>1</v>
      </c>
      <c r="BN113" s="66">
        <v>1</v>
      </c>
      <c r="BO113" s="66">
        <v>1</v>
      </c>
      <c r="BP113" s="66">
        <v>1</v>
      </c>
      <c r="BQ113" s="66">
        <v>1</v>
      </c>
      <c r="BR113" s="66">
        <v>1</v>
      </c>
      <c r="BS113" s="66">
        <v>1</v>
      </c>
      <c r="BT113" s="66">
        <v>1</v>
      </c>
      <c r="BU113" s="66">
        <v>1</v>
      </c>
      <c r="BV113" s="66">
        <v>1</v>
      </c>
      <c r="BW113" s="66">
        <v>1</v>
      </c>
      <c r="BX113" s="66">
        <v>1</v>
      </c>
      <c r="BY113" s="66">
        <v>1</v>
      </c>
      <c r="BZ113" s="66">
        <v>1</v>
      </c>
      <c r="CA113" s="66">
        <v>1</v>
      </c>
      <c r="CC113" s="66">
        <v>1</v>
      </c>
      <c r="CD113" s="66">
        <v>1</v>
      </c>
      <c r="CE113" s="66">
        <v>1</v>
      </c>
      <c r="CF113" s="66">
        <v>1</v>
      </c>
      <c r="CG113" s="66">
        <v>1</v>
      </c>
      <c r="CI113" s="66">
        <v>1</v>
      </c>
      <c r="CJ113" s="66">
        <v>1</v>
      </c>
      <c r="CK113" s="66">
        <v>1</v>
      </c>
      <c r="CL113" s="66">
        <v>1</v>
      </c>
      <c r="CM113" s="66">
        <v>1</v>
      </c>
      <c r="CN113" s="66">
        <v>1</v>
      </c>
      <c r="CO113" s="66">
        <v>1</v>
      </c>
      <c r="CP113" s="66">
        <v>1</v>
      </c>
      <c r="CQ113" s="66">
        <v>1</v>
      </c>
      <c r="CR113" s="66">
        <v>1</v>
      </c>
      <c r="CS113" s="66">
        <v>1</v>
      </c>
      <c r="CT113" s="66">
        <v>1</v>
      </c>
      <c r="CU113" s="66">
        <v>1</v>
      </c>
      <c r="CV113" s="66">
        <v>1</v>
      </c>
      <c r="CW113" s="66">
        <v>1</v>
      </c>
      <c r="CX113" s="66">
        <v>1</v>
      </c>
      <c r="CY113" s="66">
        <v>1</v>
      </c>
      <c r="CZ113" s="66">
        <v>1</v>
      </c>
      <c r="DA113" s="66">
        <v>1</v>
      </c>
      <c r="DB113" s="66">
        <v>1</v>
      </c>
      <c r="DC113" s="66">
        <v>1</v>
      </c>
      <c r="DD113" s="66">
        <v>0</v>
      </c>
      <c r="DE113" s="66">
        <v>1</v>
      </c>
      <c r="DF113" s="66">
        <v>1</v>
      </c>
      <c r="DG113" s="66">
        <v>1</v>
      </c>
      <c r="DH113" s="67"/>
      <c r="DJ113" s="67"/>
      <c r="DK113" s="67"/>
      <c r="DL113" s="67"/>
      <c r="DM113" s="67"/>
    </row>
    <row r="114" spans="1:117" s="66" customFormat="1">
      <c r="A114" s="66" t="s">
        <v>552</v>
      </c>
      <c r="B114" s="66" t="s">
        <v>388</v>
      </c>
      <c r="C114" s="66" t="s">
        <v>553</v>
      </c>
      <c r="D114" s="66">
        <v>109</v>
      </c>
      <c r="E114" s="66">
        <v>114</v>
      </c>
      <c r="F114" s="66">
        <v>36</v>
      </c>
      <c r="G114" s="66">
        <v>25</v>
      </c>
      <c r="H114" s="66">
        <v>1</v>
      </c>
      <c r="I114" s="66">
        <v>2</v>
      </c>
      <c r="K114" s="66">
        <v>1</v>
      </c>
      <c r="L114" s="66">
        <v>1</v>
      </c>
      <c r="M114" s="66">
        <v>1</v>
      </c>
      <c r="N114" s="66">
        <v>1</v>
      </c>
      <c r="O114" s="66">
        <v>1</v>
      </c>
      <c r="P114" s="66">
        <v>1</v>
      </c>
      <c r="Q114" s="66">
        <v>1</v>
      </c>
      <c r="R114" s="66">
        <v>1</v>
      </c>
      <c r="S114" s="66">
        <v>1</v>
      </c>
      <c r="T114" s="66">
        <v>1</v>
      </c>
      <c r="U114" s="66">
        <v>1</v>
      </c>
      <c r="W114" s="66">
        <v>1</v>
      </c>
      <c r="X114" s="66">
        <v>1</v>
      </c>
      <c r="Y114" s="66">
        <v>1</v>
      </c>
      <c r="Z114" s="66">
        <v>1</v>
      </c>
      <c r="AA114" s="66">
        <v>1</v>
      </c>
      <c r="AB114" s="66">
        <v>1</v>
      </c>
      <c r="AC114" s="66">
        <v>1</v>
      </c>
      <c r="AD114" s="66">
        <v>1</v>
      </c>
      <c r="AE114" s="66">
        <v>1</v>
      </c>
      <c r="AF114" s="66">
        <v>1</v>
      </c>
      <c r="AG114" s="66">
        <v>1</v>
      </c>
      <c r="AH114" s="66">
        <v>1</v>
      </c>
      <c r="AI114" s="66">
        <v>1</v>
      </c>
      <c r="AJ114" s="66">
        <v>1</v>
      </c>
      <c r="AK114" s="66">
        <v>1</v>
      </c>
      <c r="AL114" s="66">
        <v>1</v>
      </c>
      <c r="AM114" s="66">
        <v>1</v>
      </c>
      <c r="AN114" s="66">
        <v>1</v>
      </c>
      <c r="AO114" s="66">
        <v>1</v>
      </c>
      <c r="AP114" s="66">
        <v>1</v>
      </c>
      <c r="AQ114" s="66">
        <v>1</v>
      </c>
      <c r="AR114" s="66">
        <v>1</v>
      </c>
      <c r="AS114" s="66">
        <v>1</v>
      </c>
      <c r="AT114" s="66">
        <v>1</v>
      </c>
      <c r="AU114" s="66">
        <v>1</v>
      </c>
      <c r="AV114" s="66">
        <v>1</v>
      </c>
      <c r="AW114" s="66">
        <v>1</v>
      </c>
      <c r="AX114" s="66">
        <v>1</v>
      </c>
      <c r="AY114" s="66">
        <v>1</v>
      </c>
      <c r="BD114" s="66">
        <v>1</v>
      </c>
      <c r="BE114" s="66">
        <v>1</v>
      </c>
      <c r="BF114" s="66">
        <v>1</v>
      </c>
      <c r="BG114" s="66">
        <v>1</v>
      </c>
      <c r="BH114" s="66">
        <v>1</v>
      </c>
      <c r="BI114" s="66">
        <v>1</v>
      </c>
      <c r="BJ114" s="66">
        <v>1</v>
      </c>
      <c r="BK114" s="66">
        <v>1</v>
      </c>
      <c r="BL114" s="66">
        <v>1</v>
      </c>
      <c r="BM114" s="66">
        <v>1</v>
      </c>
      <c r="BN114" s="66">
        <v>1</v>
      </c>
      <c r="BO114" s="66">
        <v>1</v>
      </c>
      <c r="BP114" s="66">
        <v>1</v>
      </c>
      <c r="BQ114" s="66">
        <v>1</v>
      </c>
      <c r="BR114" s="66">
        <v>1</v>
      </c>
      <c r="BS114" s="66">
        <v>1</v>
      </c>
      <c r="BT114" s="66">
        <v>1</v>
      </c>
      <c r="BU114" s="66">
        <v>1</v>
      </c>
      <c r="BV114" s="66">
        <v>1</v>
      </c>
      <c r="BW114" s="66">
        <v>1</v>
      </c>
      <c r="BX114" s="66">
        <v>1</v>
      </c>
      <c r="BY114" s="66">
        <v>1</v>
      </c>
      <c r="BZ114" s="66">
        <v>1</v>
      </c>
      <c r="CA114" s="66">
        <v>1</v>
      </c>
      <c r="CC114" s="66">
        <v>1</v>
      </c>
      <c r="CD114" s="66">
        <v>1</v>
      </c>
      <c r="CE114" s="66">
        <v>1</v>
      </c>
      <c r="CF114" s="66">
        <v>1</v>
      </c>
      <c r="CG114" s="66">
        <v>1</v>
      </c>
      <c r="CI114" s="66">
        <v>1</v>
      </c>
      <c r="CJ114" s="66">
        <v>1</v>
      </c>
      <c r="CK114" s="66">
        <v>1</v>
      </c>
      <c r="CL114" s="66">
        <v>1</v>
      </c>
      <c r="CM114" s="66">
        <v>1</v>
      </c>
      <c r="CN114" s="66">
        <v>1</v>
      </c>
      <c r="CO114" s="66">
        <v>1</v>
      </c>
      <c r="CP114" s="66">
        <v>1</v>
      </c>
      <c r="CQ114" s="66">
        <v>1</v>
      </c>
      <c r="CR114" s="66">
        <v>1</v>
      </c>
      <c r="CS114" s="66">
        <v>1</v>
      </c>
      <c r="CT114" s="66">
        <v>1</v>
      </c>
      <c r="CU114" s="66">
        <v>1</v>
      </c>
      <c r="CV114" s="66">
        <v>1</v>
      </c>
      <c r="CW114" s="66">
        <v>0</v>
      </c>
      <c r="CX114" s="66">
        <v>0</v>
      </c>
      <c r="CY114" s="66">
        <v>0</v>
      </c>
      <c r="CZ114" s="66">
        <v>0</v>
      </c>
      <c r="DA114" s="66">
        <v>0</v>
      </c>
      <c r="DB114" s="66">
        <v>1</v>
      </c>
      <c r="DC114" s="66">
        <v>1</v>
      </c>
      <c r="DD114" s="66">
        <v>0</v>
      </c>
      <c r="DE114" s="66">
        <v>1</v>
      </c>
      <c r="DF114" s="66">
        <v>1</v>
      </c>
      <c r="DG114" s="66">
        <v>1</v>
      </c>
      <c r="DH114" s="67"/>
      <c r="DJ114" s="67"/>
      <c r="DK114" s="67"/>
      <c r="DL114" s="67"/>
      <c r="DM114" s="67"/>
    </row>
    <row r="115" spans="1:117" s="66" customFormat="1">
      <c r="A115" s="66" t="s">
        <v>552</v>
      </c>
      <c r="B115" s="66" t="s">
        <v>388</v>
      </c>
      <c r="C115" s="66" t="s">
        <v>554</v>
      </c>
      <c r="D115" s="66">
        <v>110</v>
      </c>
      <c r="E115" s="66">
        <v>183</v>
      </c>
      <c r="F115" s="66">
        <v>53</v>
      </c>
      <c r="G115" s="66">
        <v>33</v>
      </c>
      <c r="H115" s="66">
        <v>1</v>
      </c>
      <c r="I115" s="66">
        <v>2</v>
      </c>
      <c r="K115" s="66">
        <v>1</v>
      </c>
      <c r="L115" s="66">
        <v>1</v>
      </c>
      <c r="M115" s="66">
        <v>1</v>
      </c>
      <c r="N115" s="66">
        <v>1</v>
      </c>
      <c r="O115" s="66">
        <v>1</v>
      </c>
      <c r="P115" s="66">
        <v>1</v>
      </c>
      <c r="Q115" s="66">
        <v>1</v>
      </c>
      <c r="R115" s="66">
        <v>1</v>
      </c>
      <c r="S115" s="66">
        <v>1</v>
      </c>
      <c r="T115" s="66">
        <v>1</v>
      </c>
      <c r="U115" s="66">
        <v>1</v>
      </c>
      <c r="W115" s="66">
        <v>1</v>
      </c>
      <c r="X115" s="66">
        <v>1</v>
      </c>
      <c r="Y115" s="66">
        <v>1</v>
      </c>
      <c r="Z115" s="66">
        <v>1</v>
      </c>
      <c r="AA115" s="66">
        <v>1</v>
      </c>
      <c r="AB115" s="66">
        <v>1</v>
      </c>
      <c r="AC115" s="66">
        <v>1</v>
      </c>
      <c r="AD115" s="66">
        <v>1</v>
      </c>
      <c r="AE115" s="66">
        <v>1</v>
      </c>
      <c r="AF115" s="66">
        <v>1</v>
      </c>
      <c r="AG115" s="66">
        <v>1</v>
      </c>
      <c r="AH115" s="66">
        <v>1</v>
      </c>
      <c r="AI115" s="66">
        <v>1</v>
      </c>
      <c r="AJ115" s="66">
        <v>1</v>
      </c>
      <c r="AK115" s="66">
        <v>1</v>
      </c>
      <c r="AL115" s="66">
        <v>1</v>
      </c>
      <c r="AM115" s="66">
        <v>1</v>
      </c>
      <c r="AN115" s="66">
        <v>1</v>
      </c>
      <c r="AO115" s="66">
        <v>1</v>
      </c>
      <c r="AP115" s="66">
        <v>1</v>
      </c>
      <c r="AQ115" s="66">
        <v>1</v>
      </c>
      <c r="AR115" s="66">
        <v>1</v>
      </c>
      <c r="AS115" s="66">
        <v>1</v>
      </c>
      <c r="AT115" s="66">
        <v>1</v>
      </c>
      <c r="AU115" s="66">
        <v>1</v>
      </c>
      <c r="AV115" s="66">
        <v>1</v>
      </c>
      <c r="AW115" s="66">
        <v>1</v>
      </c>
      <c r="AX115" s="66">
        <v>1</v>
      </c>
      <c r="AY115" s="66">
        <v>1</v>
      </c>
      <c r="BD115" s="66">
        <v>1</v>
      </c>
      <c r="BE115" s="66">
        <v>1</v>
      </c>
      <c r="BF115" s="66">
        <v>1</v>
      </c>
      <c r="BG115" s="66">
        <v>1</v>
      </c>
      <c r="BH115" s="66">
        <v>1</v>
      </c>
      <c r="BI115" s="66">
        <v>1</v>
      </c>
      <c r="BJ115" s="66">
        <v>1</v>
      </c>
      <c r="BK115" s="66">
        <v>1</v>
      </c>
      <c r="BL115" s="66">
        <v>1</v>
      </c>
      <c r="BM115" s="66">
        <v>1</v>
      </c>
      <c r="BN115" s="66">
        <v>1</v>
      </c>
      <c r="BO115" s="66">
        <v>1</v>
      </c>
      <c r="BP115" s="66">
        <v>1</v>
      </c>
      <c r="BQ115" s="66">
        <v>1</v>
      </c>
      <c r="BR115" s="66">
        <v>1</v>
      </c>
      <c r="BS115" s="66">
        <v>1</v>
      </c>
      <c r="BT115" s="66">
        <v>1</v>
      </c>
      <c r="BU115" s="66">
        <v>1</v>
      </c>
      <c r="BV115" s="66">
        <v>1</v>
      </c>
      <c r="BW115" s="66">
        <v>1</v>
      </c>
      <c r="BX115" s="66">
        <v>1</v>
      </c>
      <c r="BY115" s="66">
        <v>1</v>
      </c>
      <c r="BZ115" s="66">
        <v>1</v>
      </c>
      <c r="CA115" s="66">
        <v>1</v>
      </c>
      <c r="CC115" s="66">
        <v>1</v>
      </c>
      <c r="CD115" s="66">
        <v>1</v>
      </c>
      <c r="CE115" s="66">
        <v>1</v>
      </c>
      <c r="CF115" s="66">
        <v>1</v>
      </c>
      <c r="CG115" s="66">
        <v>1</v>
      </c>
      <c r="CI115" s="66">
        <v>1</v>
      </c>
      <c r="CJ115" s="66">
        <v>1</v>
      </c>
      <c r="CK115" s="66">
        <v>1</v>
      </c>
      <c r="CL115" s="66">
        <v>1</v>
      </c>
      <c r="CM115" s="66">
        <v>1</v>
      </c>
      <c r="CN115" s="66">
        <v>1</v>
      </c>
      <c r="CO115" s="66">
        <v>1</v>
      </c>
      <c r="CP115" s="66">
        <v>1</v>
      </c>
      <c r="CQ115" s="66">
        <v>1</v>
      </c>
      <c r="CR115" s="66">
        <v>1</v>
      </c>
      <c r="CS115" s="66">
        <v>1</v>
      </c>
      <c r="CT115" s="66">
        <v>1</v>
      </c>
      <c r="CU115" s="66">
        <v>1</v>
      </c>
      <c r="CV115" s="66">
        <v>1</v>
      </c>
      <c r="CW115" s="66">
        <v>1</v>
      </c>
      <c r="CX115" s="66">
        <v>0</v>
      </c>
      <c r="CY115" s="66">
        <v>0</v>
      </c>
      <c r="CZ115" s="66">
        <v>0</v>
      </c>
      <c r="DA115" s="66">
        <v>1</v>
      </c>
      <c r="DB115" s="66">
        <v>0</v>
      </c>
      <c r="DC115" s="66">
        <v>0</v>
      </c>
      <c r="DD115" s="66">
        <v>0</v>
      </c>
      <c r="DE115" s="66">
        <v>1</v>
      </c>
      <c r="DF115" s="66">
        <v>1</v>
      </c>
      <c r="DG115" s="66">
        <v>1</v>
      </c>
      <c r="DH115" s="67" t="s">
        <v>555</v>
      </c>
      <c r="DJ115" s="67"/>
      <c r="DK115" s="67"/>
      <c r="DL115" s="67"/>
      <c r="DM115" s="67"/>
    </row>
    <row r="116" spans="1:117" s="66" customFormat="1">
      <c r="A116" s="66" t="s">
        <v>552</v>
      </c>
      <c r="B116" s="66" t="s">
        <v>388</v>
      </c>
      <c r="C116" s="66" t="s">
        <v>556</v>
      </c>
      <c r="D116" s="66">
        <v>111</v>
      </c>
      <c r="E116" s="66">
        <v>74</v>
      </c>
      <c r="F116" s="66">
        <v>19</v>
      </c>
      <c r="G116" s="66">
        <v>20</v>
      </c>
      <c r="H116" s="66">
        <v>1</v>
      </c>
      <c r="I116" s="66">
        <v>2</v>
      </c>
      <c r="K116" s="66">
        <v>1</v>
      </c>
      <c r="L116" s="66">
        <v>1</v>
      </c>
      <c r="M116" s="66">
        <v>1</v>
      </c>
      <c r="N116" s="66">
        <v>1</v>
      </c>
      <c r="O116" s="66">
        <v>1</v>
      </c>
      <c r="P116" s="66">
        <v>1</v>
      </c>
      <c r="Q116" s="66">
        <v>1</v>
      </c>
      <c r="R116" s="66">
        <v>1</v>
      </c>
      <c r="S116" s="66">
        <v>1</v>
      </c>
      <c r="T116" s="66">
        <v>1</v>
      </c>
      <c r="U116" s="66">
        <v>1</v>
      </c>
      <c r="W116" s="66">
        <v>1</v>
      </c>
      <c r="X116" s="66">
        <v>1</v>
      </c>
      <c r="Y116" s="66">
        <v>1</v>
      </c>
      <c r="Z116" s="66">
        <v>1</v>
      </c>
      <c r="AA116" s="66">
        <v>1</v>
      </c>
      <c r="AB116" s="66">
        <v>1</v>
      </c>
      <c r="AC116" s="66">
        <v>1</v>
      </c>
      <c r="AD116" s="66">
        <v>1</v>
      </c>
      <c r="AE116" s="66">
        <v>1</v>
      </c>
      <c r="AF116" s="66">
        <v>1</v>
      </c>
      <c r="AG116" s="66">
        <v>1</v>
      </c>
      <c r="AH116" s="66">
        <v>1</v>
      </c>
      <c r="AI116" s="66">
        <v>1</v>
      </c>
      <c r="AJ116" s="66">
        <v>1</v>
      </c>
      <c r="AK116" s="66">
        <v>1</v>
      </c>
      <c r="AL116" s="66">
        <v>1</v>
      </c>
      <c r="AM116" s="66">
        <v>1</v>
      </c>
      <c r="AN116" s="66">
        <v>1</v>
      </c>
      <c r="AO116" s="66">
        <v>1</v>
      </c>
      <c r="AP116" s="66">
        <v>1</v>
      </c>
      <c r="AQ116" s="66">
        <v>1</v>
      </c>
      <c r="AR116" s="66">
        <v>1</v>
      </c>
      <c r="AS116" s="66">
        <v>1</v>
      </c>
      <c r="AT116" s="66">
        <v>1</v>
      </c>
      <c r="AU116" s="66">
        <v>1</v>
      </c>
      <c r="AV116" s="66">
        <v>1</v>
      </c>
      <c r="AW116" s="66">
        <v>1</v>
      </c>
      <c r="AX116" s="66">
        <v>1</v>
      </c>
      <c r="AY116" s="66">
        <v>1</v>
      </c>
      <c r="BD116" s="66">
        <v>1</v>
      </c>
      <c r="BE116" s="66">
        <v>1</v>
      </c>
      <c r="BF116" s="66">
        <v>1</v>
      </c>
      <c r="BG116" s="66">
        <v>1</v>
      </c>
      <c r="BH116" s="66">
        <v>1</v>
      </c>
      <c r="BI116" s="66">
        <v>1</v>
      </c>
      <c r="BJ116" s="66">
        <v>1</v>
      </c>
      <c r="BK116" s="66">
        <v>1</v>
      </c>
      <c r="BL116" s="66">
        <v>1</v>
      </c>
      <c r="BM116" s="66">
        <v>1</v>
      </c>
      <c r="BN116" s="66">
        <v>1</v>
      </c>
      <c r="BO116" s="66">
        <v>1</v>
      </c>
      <c r="BP116" s="66">
        <v>1</v>
      </c>
      <c r="BQ116" s="66">
        <v>1</v>
      </c>
      <c r="BR116" s="66">
        <v>1</v>
      </c>
      <c r="BS116" s="66">
        <v>1</v>
      </c>
      <c r="BT116" s="66">
        <v>1</v>
      </c>
      <c r="BU116" s="66">
        <v>1</v>
      </c>
      <c r="BV116" s="66">
        <v>1</v>
      </c>
      <c r="BW116" s="66">
        <v>1</v>
      </c>
      <c r="BX116" s="66">
        <v>1</v>
      </c>
      <c r="BY116" s="66">
        <v>1</v>
      </c>
      <c r="BZ116" s="66">
        <v>1</v>
      </c>
      <c r="CA116" s="66">
        <v>1</v>
      </c>
      <c r="CC116" s="66">
        <v>1</v>
      </c>
      <c r="CD116" s="66">
        <v>1</v>
      </c>
      <c r="CE116" s="66">
        <v>1</v>
      </c>
      <c r="CF116" s="66">
        <v>1</v>
      </c>
      <c r="CG116" s="66">
        <v>1</v>
      </c>
      <c r="CI116" s="66">
        <v>1</v>
      </c>
      <c r="CJ116" s="66">
        <v>1</v>
      </c>
      <c r="CK116" s="66">
        <v>1</v>
      </c>
      <c r="CL116" s="66">
        <v>1</v>
      </c>
      <c r="CM116" s="66">
        <v>1</v>
      </c>
      <c r="CN116" s="66">
        <v>1</v>
      </c>
      <c r="CO116" s="66">
        <v>1</v>
      </c>
      <c r="CP116" s="66">
        <v>1</v>
      </c>
      <c r="CQ116" s="66">
        <v>1</v>
      </c>
      <c r="CR116" s="66">
        <v>1</v>
      </c>
      <c r="CS116" s="66">
        <v>1</v>
      </c>
      <c r="CT116" s="66">
        <v>1</v>
      </c>
      <c r="CU116" s="66">
        <v>1</v>
      </c>
      <c r="CV116" s="66">
        <v>1</v>
      </c>
      <c r="CW116" s="66">
        <v>0</v>
      </c>
      <c r="CX116" s="66">
        <v>0</v>
      </c>
      <c r="CY116" s="66">
        <v>0</v>
      </c>
      <c r="CZ116" s="66">
        <v>0</v>
      </c>
      <c r="DA116" s="66">
        <v>0</v>
      </c>
      <c r="DB116" s="66">
        <v>1</v>
      </c>
      <c r="DC116" s="66">
        <v>1</v>
      </c>
      <c r="DD116" s="66">
        <v>0</v>
      </c>
      <c r="DE116" s="66">
        <v>1</v>
      </c>
      <c r="DF116" s="66">
        <v>1</v>
      </c>
      <c r="DG116" s="66">
        <v>1</v>
      </c>
      <c r="DH116" s="67" t="s">
        <v>389</v>
      </c>
      <c r="DJ116" s="67"/>
      <c r="DK116" s="67"/>
      <c r="DL116" s="67"/>
      <c r="DM116" s="67"/>
    </row>
    <row r="117" spans="1:117" s="66" customFormat="1">
      <c r="A117" s="66" t="s">
        <v>552</v>
      </c>
      <c r="B117" s="66" t="s">
        <v>388</v>
      </c>
      <c r="C117" s="66" t="s">
        <v>557</v>
      </c>
      <c r="D117" s="66">
        <v>112</v>
      </c>
      <c r="E117" s="66">
        <v>42</v>
      </c>
      <c r="F117" s="66">
        <v>21</v>
      </c>
      <c r="G117" s="66" t="s">
        <v>558</v>
      </c>
      <c r="H117" s="66">
        <v>1</v>
      </c>
      <c r="I117" s="66">
        <v>2</v>
      </c>
      <c r="K117" s="66">
        <v>1</v>
      </c>
      <c r="L117" s="66">
        <v>1</v>
      </c>
      <c r="M117" s="66">
        <v>1</v>
      </c>
      <c r="N117" s="66">
        <v>1</v>
      </c>
      <c r="O117" s="66">
        <v>1</v>
      </c>
      <c r="P117" s="66">
        <v>1</v>
      </c>
      <c r="Q117" s="66">
        <v>1</v>
      </c>
      <c r="R117" s="66">
        <v>1</v>
      </c>
      <c r="S117" s="66">
        <v>1</v>
      </c>
      <c r="T117" s="66">
        <v>1</v>
      </c>
      <c r="U117" s="66">
        <v>1</v>
      </c>
      <c r="W117" s="66">
        <v>1</v>
      </c>
      <c r="X117" s="66">
        <v>1</v>
      </c>
      <c r="Y117" s="66">
        <v>1</v>
      </c>
      <c r="Z117" s="66">
        <v>1</v>
      </c>
      <c r="AA117" s="66">
        <v>1</v>
      </c>
      <c r="AB117" s="66">
        <v>1</v>
      </c>
      <c r="AC117" s="66">
        <v>1</v>
      </c>
      <c r="AD117" s="66">
        <v>1</v>
      </c>
      <c r="AE117" s="66">
        <v>1</v>
      </c>
      <c r="AF117" s="66">
        <v>1</v>
      </c>
      <c r="AG117" s="66">
        <v>1</v>
      </c>
      <c r="AH117" s="66">
        <v>1</v>
      </c>
      <c r="AI117" s="66">
        <v>1</v>
      </c>
      <c r="AJ117" s="66">
        <v>1</v>
      </c>
      <c r="AK117" s="66">
        <v>1</v>
      </c>
      <c r="AL117" s="66">
        <v>1</v>
      </c>
      <c r="AM117" s="66">
        <v>1</v>
      </c>
      <c r="AN117" s="66">
        <v>1</v>
      </c>
      <c r="AO117" s="66">
        <v>1</v>
      </c>
      <c r="AP117" s="66">
        <v>1</v>
      </c>
      <c r="AQ117" s="66">
        <v>1</v>
      </c>
      <c r="AR117" s="66">
        <v>1</v>
      </c>
      <c r="AS117" s="66">
        <v>1</v>
      </c>
      <c r="AT117" s="66">
        <v>1</v>
      </c>
      <c r="AU117" s="66">
        <v>1</v>
      </c>
      <c r="AV117" s="66">
        <v>1</v>
      </c>
      <c r="AW117" s="66">
        <v>1</v>
      </c>
      <c r="AX117" s="66">
        <v>1</v>
      </c>
      <c r="AY117" s="66">
        <v>1</v>
      </c>
      <c r="BD117" s="66">
        <v>1</v>
      </c>
      <c r="BE117" s="66">
        <v>1</v>
      </c>
      <c r="BF117" s="66">
        <v>1</v>
      </c>
      <c r="BG117" s="66">
        <v>1</v>
      </c>
      <c r="BH117" s="66">
        <v>1</v>
      </c>
      <c r="BI117" s="66">
        <v>1</v>
      </c>
      <c r="BJ117" s="66">
        <v>1</v>
      </c>
      <c r="BK117" s="66">
        <v>1</v>
      </c>
      <c r="BL117" s="66">
        <v>1</v>
      </c>
      <c r="BM117" s="66">
        <v>1</v>
      </c>
      <c r="BN117" s="66">
        <v>1</v>
      </c>
      <c r="BO117" s="66">
        <v>1</v>
      </c>
      <c r="BP117" s="66">
        <v>1</v>
      </c>
      <c r="BQ117" s="66">
        <v>1</v>
      </c>
      <c r="BR117" s="66">
        <v>1</v>
      </c>
      <c r="BS117" s="66">
        <v>1</v>
      </c>
      <c r="BT117" s="66">
        <v>1</v>
      </c>
      <c r="BU117" s="66">
        <v>1</v>
      </c>
      <c r="BV117" s="66">
        <v>1</v>
      </c>
      <c r="BW117" s="66">
        <v>1</v>
      </c>
      <c r="BX117" s="66">
        <v>1</v>
      </c>
      <c r="BY117" s="66">
        <v>1</v>
      </c>
      <c r="BZ117" s="66">
        <v>1</v>
      </c>
      <c r="CA117" s="66">
        <v>1</v>
      </c>
      <c r="CC117" s="66">
        <v>1</v>
      </c>
      <c r="CD117" s="66">
        <v>1</v>
      </c>
      <c r="CE117" s="66">
        <v>1</v>
      </c>
      <c r="CF117" s="66">
        <v>1</v>
      </c>
      <c r="CG117" s="66">
        <v>1</v>
      </c>
      <c r="CI117" s="66">
        <v>1</v>
      </c>
      <c r="CJ117" s="66">
        <v>1</v>
      </c>
      <c r="CK117" s="66">
        <v>1</v>
      </c>
      <c r="CL117" s="66">
        <v>1</v>
      </c>
      <c r="CM117" s="66">
        <v>1</v>
      </c>
      <c r="CN117" s="66">
        <v>1</v>
      </c>
      <c r="CO117" s="66">
        <v>1</v>
      </c>
      <c r="CP117" s="66">
        <v>1</v>
      </c>
      <c r="CQ117" s="66">
        <v>1</v>
      </c>
      <c r="CR117" s="66">
        <v>1</v>
      </c>
      <c r="CS117" s="66">
        <v>1</v>
      </c>
      <c r="CT117" s="66">
        <v>1</v>
      </c>
      <c r="CU117" s="66">
        <v>1</v>
      </c>
      <c r="CV117" s="66">
        <v>1</v>
      </c>
      <c r="CW117" s="66">
        <v>1</v>
      </c>
      <c r="CX117" s="66">
        <v>0</v>
      </c>
      <c r="CY117" s="66">
        <v>1</v>
      </c>
      <c r="CZ117" s="66">
        <v>1</v>
      </c>
      <c r="DA117" s="66">
        <v>1</v>
      </c>
      <c r="DB117" s="66">
        <v>1</v>
      </c>
      <c r="DC117" s="66">
        <v>1</v>
      </c>
      <c r="DD117" s="66">
        <v>0</v>
      </c>
      <c r="DE117" s="66">
        <v>1</v>
      </c>
      <c r="DF117" s="66">
        <v>1</v>
      </c>
      <c r="DG117" s="66">
        <v>1</v>
      </c>
      <c r="DH117" s="67"/>
      <c r="DJ117" s="67"/>
      <c r="DK117" s="67"/>
      <c r="DL117" s="67"/>
      <c r="DM117" s="67"/>
    </row>
    <row r="118" spans="1:117" s="66" customFormat="1">
      <c r="A118" s="66" t="s">
        <v>552</v>
      </c>
      <c r="B118" s="66" t="s">
        <v>388</v>
      </c>
      <c r="C118" s="66" t="s">
        <v>559</v>
      </c>
      <c r="D118" s="66">
        <v>113</v>
      </c>
      <c r="E118" s="66">
        <v>843</v>
      </c>
      <c r="F118" s="66">
        <v>266</v>
      </c>
      <c r="G118" s="66">
        <v>146</v>
      </c>
      <c r="H118" s="66">
        <v>1</v>
      </c>
      <c r="I118" s="66">
        <v>2</v>
      </c>
      <c r="K118" s="66">
        <v>1</v>
      </c>
      <c r="L118" s="66">
        <v>1</v>
      </c>
      <c r="M118" s="66">
        <v>1</v>
      </c>
      <c r="N118" s="66">
        <v>1</v>
      </c>
      <c r="O118" s="66">
        <v>1</v>
      </c>
      <c r="P118" s="66">
        <v>1</v>
      </c>
      <c r="Q118" s="66">
        <v>1</v>
      </c>
      <c r="R118" s="66">
        <v>1</v>
      </c>
      <c r="S118" s="66">
        <v>1</v>
      </c>
      <c r="T118" s="66">
        <v>1</v>
      </c>
      <c r="U118" s="66">
        <v>1</v>
      </c>
      <c r="W118" s="66">
        <v>1</v>
      </c>
      <c r="X118" s="66">
        <v>1</v>
      </c>
      <c r="Y118" s="66">
        <v>1</v>
      </c>
      <c r="Z118" s="66">
        <v>1</v>
      </c>
      <c r="AA118" s="66">
        <v>1</v>
      </c>
      <c r="AB118" s="66">
        <v>1</v>
      </c>
      <c r="AC118" s="66">
        <v>1</v>
      </c>
      <c r="AD118" s="66">
        <v>1</v>
      </c>
      <c r="AE118" s="66">
        <v>1</v>
      </c>
      <c r="AF118" s="66">
        <v>1</v>
      </c>
      <c r="AG118" s="66">
        <v>1</v>
      </c>
      <c r="AH118" s="66">
        <v>1</v>
      </c>
      <c r="AI118" s="66">
        <v>1</v>
      </c>
      <c r="AJ118" s="66">
        <v>1</v>
      </c>
      <c r="AK118" s="66">
        <v>1</v>
      </c>
      <c r="AL118" s="66">
        <v>1</v>
      </c>
      <c r="AM118" s="66">
        <v>1</v>
      </c>
      <c r="AN118" s="66">
        <v>1</v>
      </c>
      <c r="AO118" s="66">
        <v>1</v>
      </c>
      <c r="AP118" s="66">
        <v>1</v>
      </c>
      <c r="AQ118" s="66">
        <v>1</v>
      </c>
      <c r="AR118" s="66">
        <v>1</v>
      </c>
      <c r="AS118" s="66">
        <v>1</v>
      </c>
      <c r="AT118" s="66">
        <v>1</v>
      </c>
      <c r="AU118" s="66">
        <v>1</v>
      </c>
      <c r="AV118" s="66">
        <v>1</v>
      </c>
      <c r="AW118" s="66">
        <v>1</v>
      </c>
      <c r="AX118" s="66">
        <v>1</v>
      </c>
      <c r="AY118" s="66">
        <v>1</v>
      </c>
      <c r="BD118" s="66">
        <v>1</v>
      </c>
      <c r="BE118" s="66">
        <v>1</v>
      </c>
      <c r="BF118" s="66">
        <v>1</v>
      </c>
      <c r="BG118" s="66">
        <v>1</v>
      </c>
      <c r="BH118" s="66">
        <v>1</v>
      </c>
      <c r="BI118" s="66">
        <v>1</v>
      </c>
      <c r="BJ118" s="66">
        <v>1</v>
      </c>
      <c r="BK118" s="66">
        <v>1</v>
      </c>
      <c r="BL118" s="66">
        <v>1</v>
      </c>
      <c r="BM118" s="66">
        <v>1</v>
      </c>
      <c r="BN118" s="66">
        <v>1</v>
      </c>
      <c r="BO118" s="66">
        <v>1</v>
      </c>
      <c r="BP118" s="66">
        <v>1</v>
      </c>
      <c r="BQ118" s="66">
        <v>1</v>
      </c>
      <c r="BR118" s="66">
        <v>1</v>
      </c>
      <c r="BS118" s="66">
        <v>1</v>
      </c>
      <c r="BT118" s="66">
        <v>1</v>
      </c>
      <c r="BU118" s="66">
        <v>1</v>
      </c>
      <c r="BV118" s="66">
        <v>1</v>
      </c>
      <c r="BW118" s="66">
        <v>1</v>
      </c>
      <c r="BX118" s="66">
        <v>1</v>
      </c>
      <c r="BY118" s="66">
        <v>1</v>
      </c>
      <c r="BZ118" s="66">
        <v>1</v>
      </c>
      <c r="CA118" s="66">
        <v>1</v>
      </c>
      <c r="CC118" s="66">
        <v>1</v>
      </c>
      <c r="CD118" s="66">
        <v>1</v>
      </c>
      <c r="CE118" s="66">
        <v>1</v>
      </c>
      <c r="CF118" s="66">
        <v>1</v>
      </c>
      <c r="CG118" s="66">
        <v>1</v>
      </c>
      <c r="CI118" s="66">
        <v>1</v>
      </c>
      <c r="CJ118" s="66">
        <v>1</v>
      </c>
      <c r="CK118" s="66">
        <v>1</v>
      </c>
      <c r="CL118" s="66">
        <v>1</v>
      </c>
      <c r="CM118" s="66">
        <v>1</v>
      </c>
      <c r="CN118" s="66">
        <v>1</v>
      </c>
      <c r="CO118" s="66">
        <v>1</v>
      </c>
      <c r="CP118" s="66">
        <v>1</v>
      </c>
      <c r="CQ118" s="66">
        <v>1</v>
      </c>
      <c r="CR118" s="66">
        <v>1</v>
      </c>
      <c r="CS118" s="66">
        <v>1</v>
      </c>
      <c r="CT118" s="66">
        <v>1</v>
      </c>
      <c r="CU118" s="66">
        <v>1</v>
      </c>
      <c r="CV118" s="66">
        <v>1</v>
      </c>
      <c r="CW118" s="66">
        <v>1</v>
      </c>
      <c r="CX118" s="66">
        <v>0</v>
      </c>
      <c r="CY118" s="66">
        <v>1</v>
      </c>
      <c r="CZ118" s="66">
        <v>0</v>
      </c>
      <c r="DA118" s="66">
        <v>1</v>
      </c>
      <c r="DB118" s="66">
        <v>0</v>
      </c>
      <c r="DC118" s="66">
        <v>0</v>
      </c>
      <c r="DD118" s="66">
        <v>0</v>
      </c>
      <c r="DE118" s="66">
        <v>1</v>
      </c>
      <c r="DF118" s="66">
        <v>1</v>
      </c>
      <c r="DG118" s="66">
        <v>1</v>
      </c>
      <c r="DH118" s="67" t="s">
        <v>389</v>
      </c>
      <c r="DJ118" s="67"/>
      <c r="DK118" s="67"/>
      <c r="DL118" s="67"/>
      <c r="DM118" s="67"/>
    </row>
    <row r="119" spans="1:117" s="66" customFormat="1">
      <c r="A119" s="66" t="s">
        <v>552</v>
      </c>
      <c r="B119" s="66" t="s">
        <v>388</v>
      </c>
      <c r="C119" s="66" t="s">
        <v>560</v>
      </c>
      <c r="D119" s="66">
        <v>114</v>
      </c>
      <c r="E119" s="66">
        <v>84</v>
      </c>
      <c r="F119" s="66">
        <v>30</v>
      </c>
      <c r="G119" s="66" t="s">
        <v>561</v>
      </c>
      <c r="H119" s="66">
        <v>1</v>
      </c>
      <c r="I119" s="66">
        <v>2</v>
      </c>
      <c r="K119" s="66">
        <v>1</v>
      </c>
      <c r="L119" s="66">
        <v>1</v>
      </c>
      <c r="M119" s="66">
        <v>1</v>
      </c>
      <c r="N119" s="66">
        <v>1</v>
      </c>
      <c r="O119" s="66">
        <v>1</v>
      </c>
      <c r="P119" s="66">
        <v>1</v>
      </c>
      <c r="Q119" s="66">
        <v>1</v>
      </c>
      <c r="R119" s="66">
        <v>1</v>
      </c>
      <c r="S119" s="66">
        <v>1</v>
      </c>
      <c r="T119" s="66">
        <v>1</v>
      </c>
      <c r="U119" s="66">
        <v>1</v>
      </c>
      <c r="W119" s="66">
        <v>1</v>
      </c>
      <c r="X119" s="66">
        <v>1</v>
      </c>
      <c r="Y119" s="66">
        <v>1</v>
      </c>
      <c r="Z119" s="66">
        <v>1</v>
      </c>
      <c r="AA119" s="66">
        <v>1</v>
      </c>
      <c r="AB119" s="66">
        <v>1</v>
      </c>
      <c r="AC119" s="66">
        <v>1</v>
      </c>
      <c r="AD119" s="66">
        <v>1</v>
      </c>
      <c r="AE119" s="66">
        <v>1</v>
      </c>
      <c r="AF119" s="66">
        <v>1</v>
      </c>
      <c r="AG119" s="66">
        <v>1</v>
      </c>
      <c r="AH119" s="66">
        <v>1</v>
      </c>
      <c r="AI119" s="66">
        <v>1</v>
      </c>
      <c r="AJ119" s="66">
        <v>1</v>
      </c>
      <c r="AK119" s="66">
        <v>1</v>
      </c>
      <c r="AL119" s="66">
        <v>1</v>
      </c>
      <c r="AM119" s="66">
        <v>1</v>
      </c>
      <c r="AN119" s="66">
        <v>1</v>
      </c>
      <c r="AO119" s="66">
        <v>1</v>
      </c>
      <c r="AP119" s="66">
        <v>1</v>
      </c>
      <c r="AQ119" s="66">
        <v>1</v>
      </c>
      <c r="AR119" s="66">
        <v>1</v>
      </c>
      <c r="AS119" s="66">
        <v>1</v>
      </c>
      <c r="AT119" s="66">
        <v>1</v>
      </c>
      <c r="AU119" s="66">
        <v>1</v>
      </c>
      <c r="AV119" s="66">
        <v>1</v>
      </c>
      <c r="AW119" s="66">
        <v>1</v>
      </c>
      <c r="AX119" s="66">
        <v>1</v>
      </c>
      <c r="AY119" s="66">
        <v>1</v>
      </c>
      <c r="BD119" s="66">
        <v>1</v>
      </c>
      <c r="BE119" s="66">
        <v>1</v>
      </c>
      <c r="BF119" s="66">
        <v>1</v>
      </c>
      <c r="BG119" s="66">
        <v>1</v>
      </c>
      <c r="BH119" s="66">
        <v>1</v>
      </c>
      <c r="BI119" s="66">
        <v>1</v>
      </c>
      <c r="BJ119" s="66">
        <v>1</v>
      </c>
      <c r="BK119" s="66">
        <v>1</v>
      </c>
      <c r="BL119" s="66">
        <v>1</v>
      </c>
      <c r="BM119" s="66">
        <v>1</v>
      </c>
      <c r="BN119" s="66">
        <v>1</v>
      </c>
      <c r="BO119" s="66">
        <v>1</v>
      </c>
      <c r="BP119" s="66">
        <v>1</v>
      </c>
      <c r="BQ119" s="66">
        <v>1</v>
      </c>
      <c r="BR119" s="66">
        <v>1</v>
      </c>
      <c r="BS119" s="66">
        <v>1</v>
      </c>
      <c r="BT119" s="66">
        <v>1</v>
      </c>
      <c r="BU119" s="66">
        <v>1</v>
      </c>
      <c r="BV119" s="66">
        <v>1</v>
      </c>
      <c r="BW119" s="66">
        <v>1</v>
      </c>
      <c r="BX119" s="66">
        <v>1</v>
      </c>
      <c r="BY119" s="66">
        <v>1</v>
      </c>
      <c r="BZ119" s="66">
        <v>1</v>
      </c>
      <c r="CA119" s="66">
        <v>1</v>
      </c>
      <c r="CC119" s="66">
        <v>1</v>
      </c>
      <c r="CD119" s="66">
        <v>1</v>
      </c>
      <c r="CE119" s="66">
        <v>1</v>
      </c>
      <c r="CF119" s="66">
        <v>1</v>
      </c>
      <c r="CG119" s="66">
        <v>1</v>
      </c>
      <c r="CI119" s="66">
        <v>1</v>
      </c>
      <c r="CJ119" s="66">
        <v>1</v>
      </c>
      <c r="CK119" s="66">
        <v>1</v>
      </c>
      <c r="CL119" s="66">
        <v>1</v>
      </c>
      <c r="CM119" s="66">
        <v>1</v>
      </c>
      <c r="CN119" s="66">
        <v>1</v>
      </c>
      <c r="CO119" s="66">
        <v>1</v>
      </c>
      <c r="CP119" s="66">
        <v>1</v>
      </c>
      <c r="CQ119" s="66">
        <v>1</v>
      </c>
      <c r="CR119" s="66">
        <v>1</v>
      </c>
      <c r="CS119" s="66">
        <v>1</v>
      </c>
      <c r="CT119" s="66">
        <v>1</v>
      </c>
      <c r="CU119" s="66">
        <v>1</v>
      </c>
      <c r="CV119" s="66">
        <v>1</v>
      </c>
      <c r="CW119" s="66">
        <v>0</v>
      </c>
      <c r="CX119" s="66">
        <v>0</v>
      </c>
      <c r="CY119" s="66">
        <v>0</v>
      </c>
      <c r="CZ119" s="66">
        <v>0</v>
      </c>
      <c r="DA119" s="66">
        <v>0</v>
      </c>
      <c r="DB119" s="66">
        <v>0</v>
      </c>
      <c r="DC119" s="66">
        <v>0</v>
      </c>
      <c r="DD119" s="66">
        <v>0</v>
      </c>
      <c r="DE119" s="66">
        <v>1</v>
      </c>
      <c r="DF119" s="66">
        <v>1</v>
      </c>
      <c r="DG119" s="66">
        <v>1</v>
      </c>
      <c r="DH119" s="67"/>
      <c r="DJ119" s="67"/>
      <c r="DK119" s="67"/>
      <c r="DL119" s="67"/>
      <c r="DM119" s="67"/>
    </row>
    <row r="120" spans="1:117" s="66" customFormat="1">
      <c r="A120" s="66" t="s">
        <v>552</v>
      </c>
      <c r="B120" s="66" t="s">
        <v>388</v>
      </c>
      <c r="C120" s="66" t="s">
        <v>562</v>
      </c>
      <c r="D120" s="66">
        <v>115</v>
      </c>
      <c r="E120" s="66">
        <v>68</v>
      </c>
      <c r="F120" s="66">
        <v>25</v>
      </c>
      <c r="G120" s="66">
        <v>11</v>
      </c>
      <c r="H120" s="66">
        <v>1</v>
      </c>
      <c r="I120" s="66">
        <v>2</v>
      </c>
      <c r="K120" s="66">
        <v>1</v>
      </c>
      <c r="L120" s="66">
        <v>1</v>
      </c>
      <c r="M120" s="66">
        <v>1</v>
      </c>
      <c r="N120" s="66">
        <v>1</v>
      </c>
      <c r="O120" s="66">
        <v>1</v>
      </c>
      <c r="P120" s="66">
        <v>1</v>
      </c>
      <c r="Q120" s="66">
        <v>1</v>
      </c>
      <c r="R120" s="66">
        <v>1</v>
      </c>
      <c r="S120" s="66">
        <v>1</v>
      </c>
      <c r="T120" s="66">
        <v>1</v>
      </c>
      <c r="U120" s="66">
        <v>1</v>
      </c>
      <c r="W120" s="66">
        <v>1</v>
      </c>
      <c r="X120" s="66">
        <v>1</v>
      </c>
      <c r="Y120" s="66">
        <v>1</v>
      </c>
      <c r="Z120" s="66">
        <v>1</v>
      </c>
      <c r="AA120" s="66">
        <v>1</v>
      </c>
      <c r="AB120" s="66">
        <v>1</v>
      </c>
      <c r="AC120" s="66">
        <v>1</v>
      </c>
      <c r="AD120" s="66">
        <v>1</v>
      </c>
      <c r="AE120" s="66">
        <v>1</v>
      </c>
      <c r="AF120" s="66">
        <v>1</v>
      </c>
      <c r="AG120" s="66">
        <v>1</v>
      </c>
      <c r="AH120" s="66">
        <v>1</v>
      </c>
      <c r="AI120" s="66">
        <v>1</v>
      </c>
      <c r="AJ120" s="66">
        <v>1</v>
      </c>
      <c r="AK120" s="66">
        <v>1</v>
      </c>
      <c r="AL120" s="66">
        <v>1</v>
      </c>
      <c r="AM120" s="66">
        <v>1</v>
      </c>
      <c r="AN120" s="66">
        <v>1</v>
      </c>
      <c r="AO120" s="66">
        <v>1</v>
      </c>
      <c r="AP120" s="66">
        <v>1</v>
      </c>
      <c r="AQ120" s="66">
        <v>1</v>
      </c>
      <c r="AR120" s="66">
        <v>1</v>
      </c>
      <c r="AS120" s="66">
        <v>1</v>
      </c>
      <c r="AT120" s="66">
        <v>1</v>
      </c>
      <c r="AU120" s="66">
        <v>1</v>
      </c>
      <c r="AV120" s="66">
        <v>1</v>
      </c>
      <c r="AW120" s="66">
        <v>1</v>
      </c>
      <c r="AX120" s="66">
        <v>1</v>
      </c>
      <c r="AY120" s="66">
        <v>1</v>
      </c>
      <c r="BD120" s="66">
        <v>1</v>
      </c>
      <c r="BE120" s="66">
        <v>1</v>
      </c>
      <c r="BF120" s="66">
        <v>1</v>
      </c>
      <c r="BG120" s="66">
        <v>1</v>
      </c>
      <c r="BH120" s="66">
        <v>1</v>
      </c>
      <c r="BI120" s="66">
        <v>1</v>
      </c>
      <c r="BJ120" s="66">
        <v>1</v>
      </c>
      <c r="BK120" s="66">
        <v>1</v>
      </c>
      <c r="BL120" s="66">
        <v>1</v>
      </c>
      <c r="BM120" s="66">
        <v>1</v>
      </c>
      <c r="BN120" s="66">
        <v>1</v>
      </c>
      <c r="BO120" s="66">
        <v>1</v>
      </c>
      <c r="BP120" s="66">
        <v>1</v>
      </c>
      <c r="BQ120" s="66">
        <v>1</v>
      </c>
      <c r="BR120" s="66">
        <v>1</v>
      </c>
      <c r="BS120" s="66">
        <v>1</v>
      </c>
      <c r="BT120" s="66">
        <v>1</v>
      </c>
      <c r="BU120" s="66">
        <v>1</v>
      </c>
      <c r="BV120" s="66">
        <v>1</v>
      </c>
      <c r="BW120" s="66">
        <v>1</v>
      </c>
      <c r="BX120" s="66">
        <v>1</v>
      </c>
      <c r="BY120" s="66">
        <v>1</v>
      </c>
      <c r="BZ120" s="66">
        <v>1</v>
      </c>
      <c r="CA120" s="66">
        <v>1</v>
      </c>
      <c r="CC120" s="66">
        <v>1</v>
      </c>
      <c r="CD120" s="66">
        <v>1</v>
      </c>
      <c r="CE120" s="66">
        <v>1</v>
      </c>
      <c r="CF120" s="66">
        <v>1</v>
      </c>
      <c r="CG120" s="66">
        <v>1</v>
      </c>
      <c r="CI120" s="66">
        <v>1</v>
      </c>
      <c r="CJ120" s="66">
        <v>1</v>
      </c>
      <c r="CK120" s="66">
        <v>1</v>
      </c>
      <c r="CL120" s="66">
        <v>1</v>
      </c>
      <c r="CM120" s="66">
        <v>1</v>
      </c>
      <c r="CN120" s="66">
        <v>1</v>
      </c>
      <c r="CO120" s="66">
        <v>1</v>
      </c>
      <c r="CP120" s="66">
        <v>1</v>
      </c>
      <c r="CQ120" s="66">
        <v>1</v>
      </c>
      <c r="CR120" s="66">
        <v>1</v>
      </c>
      <c r="CS120" s="66">
        <v>1</v>
      </c>
      <c r="CT120" s="66">
        <v>1</v>
      </c>
      <c r="CU120" s="66">
        <v>1</v>
      </c>
      <c r="CV120" s="66">
        <v>1</v>
      </c>
      <c r="CW120" s="66">
        <v>1</v>
      </c>
      <c r="CX120" s="66">
        <v>0</v>
      </c>
      <c r="CY120" s="66">
        <v>0</v>
      </c>
      <c r="CZ120" s="66">
        <v>0</v>
      </c>
      <c r="DA120" s="66">
        <v>0</v>
      </c>
      <c r="DB120" s="66">
        <v>0</v>
      </c>
      <c r="DC120" s="66">
        <v>0</v>
      </c>
      <c r="DD120" s="66">
        <v>0</v>
      </c>
      <c r="DE120" s="66">
        <v>1</v>
      </c>
      <c r="DF120" s="66">
        <v>1</v>
      </c>
      <c r="DG120" s="66">
        <v>1</v>
      </c>
      <c r="DH120" s="67" t="s">
        <v>563</v>
      </c>
      <c r="DJ120" s="67"/>
      <c r="DK120" s="67"/>
      <c r="DL120" s="67"/>
      <c r="DM120" s="67"/>
    </row>
    <row r="121" spans="1:117" s="66" customFormat="1">
      <c r="A121" s="66" t="s">
        <v>552</v>
      </c>
      <c r="B121" s="66" t="s">
        <v>388</v>
      </c>
      <c r="C121" s="66" t="s">
        <v>564</v>
      </c>
      <c r="D121" s="66">
        <v>116</v>
      </c>
      <c r="E121" s="66">
        <v>55</v>
      </c>
      <c r="F121" s="66">
        <v>14</v>
      </c>
      <c r="G121" s="66">
        <v>2</v>
      </c>
      <c r="H121" s="66">
        <v>1</v>
      </c>
      <c r="I121" s="66">
        <v>2</v>
      </c>
      <c r="K121" s="66">
        <v>1</v>
      </c>
      <c r="L121" s="66">
        <v>1</v>
      </c>
      <c r="M121" s="66">
        <v>1</v>
      </c>
      <c r="N121" s="66">
        <v>1</v>
      </c>
      <c r="O121" s="66">
        <v>1</v>
      </c>
      <c r="P121" s="66">
        <v>1</v>
      </c>
      <c r="Q121" s="66">
        <v>1</v>
      </c>
      <c r="R121" s="66">
        <v>1</v>
      </c>
      <c r="S121" s="66">
        <v>1</v>
      </c>
      <c r="T121" s="66">
        <v>1</v>
      </c>
      <c r="U121" s="66">
        <v>1</v>
      </c>
      <c r="W121" s="66">
        <v>1</v>
      </c>
      <c r="X121" s="66">
        <v>1</v>
      </c>
      <c r="Y121" s="66">
        <v>1</v>
      </c>
      <c r="Z121" s="66">
        <v>1</v>
      </c>
      <c r="AA121" s="66">
        <v>1</v>
      </c>
      <c r="AB121" s="66">
        <v>1</v>
      </c>
      <c r="AC121" s="66">
        <v>1</v>
      </c>
      <c r="AD121" s="66">
        <v>1</v>
      </c>
      <c r="AE121" s="66">
        <v>1</v>
      </c>
      <c r="AF121" s="66">
        <v>1</v>
      </c>
      <c r="AG121" s="66">
        <v>1</v>
      </c>
      <c r="AH121" s="66">
        <v>1</v>
      </c>
      <c r="AI121" s="66">
        <v>1</v>
      </c>
      <c r="AJ121" s="66">
        <v>1</v>
      </c>
      <c r="AK121" s="66">
        <v>1</v>
      </c>
      <c r="AL121" s="66">
        <v>1</v>
      </c>
      <c r="AM121" s="66">
        <v>1</v>
      </c>
      <c r="AN121" s="66">
        <v>1</v>
      </c>
      <c r="AO121" s="66">
        <v>1</v>
      </c>
      <c r="AP121" s="66">
        <v>1</v>
      </c>
      <c r="AQ121" s="66">
        <v>1</v>
      </c>
      <c r="AR121" s="66">
        <v>1</v>
      </c>
      <c r="AS121" s="66">
        <v>1</v>
      </c>
      <c r="AT121" s="66">
        <v>1</v>
      </c>
      <c r="AU121" s="66">
        <v>1</v>
      </c>
      <c r="AV121" s="66">
        <v>1</v>
      </c>
      <c r="AW121" s="66">
        <v>1</v>
      </c>
      <c r="AX121" s="66">
        <v>1</v>
      </c>
      <c r="AY121" s="66">
        <v>1</v>
      </c>
      <c r="BD121" s="66">
        <v>1</v>
      </c>
      <c r="BE121" s="66">
        <v>1</v>
      </c>
      <c r="BF121" s="66">
        <v>1</v>
      </c>
      <c r="BG121" s="66">
        <v>1</v>
      </c>
      <c r="BH121" s="66">
        <v>1</v>
      </c>
      <c r="BI121" s="66">
        <v>1</v>
      </c>
      <c r="BJ121" s="66">
        <v>1</v>
      </c>
      <c r="BK121" s="66">
        <v>1</v>
      </c>
      <c r="BL121" s="66">
        <v>1</v>
      </c>
      <c r="BM121" s="66">
        <v>1</v>
      </c>
      <c r="BN121" s="66">
        <v>1</v>
      </c>
      <c r="BO121" s="66">
        <v>1</v>
      </c>
      <c r="BP121" s="66">
        <v>1</v>
      </c>
      <c r="BQ121" s="66">
        <v>1</v>
      </c>
      <c r="BR121" s="66">
        <v>1</v>
      </c>
      <c r="BS121" s="66">
        <v>1</v>
      </c>
      <c r="BT121" s="66">
        <v>1</v>
      </c>
      <c r="BU121" s="66">
        <v>1</v>
      </c>
      <c r="BV121" s="66">
        <v>1</v>
      </c>
      <c r="BW121" s="66">
        <v>1</v>
      </c>
      <c r="BX121" s="66">
        <v>1</v>
      </c>
      <c r="BY121" s="66">
        <v>1</v>
      </c>
      <c r="BZ121" s="66">
        <v>1</v>
      </c>
      <c r="CA121" s="66">
        <v>1</v>
      </c>
      <c r="CC121" s="66">
        <v>1</v>
      </c>
      <c r="CD121" s="66">
        <v>1</v>
      </c>
      <c r="CE121" s="66">
        <v>1</v>
      </c>
      <c r="CF121" s="66">
        <v>1</v>
      </c>
      <c r="CG121" s="66">
        <v>1</v>
      </c>
      <c r="CI121" s="66">
        <v>1</v>
      </c>
      <c r="CJ121" s="66">
        <v>1</v>
      </c>
      <c r="CK121" s="66">
        <v>1</v>
      </c>
      <c r="CL121" s="66">
        <v>1</v>
      </c>
      <c r="CM121" s="66">
        <v>1</v>
      </c>
      <c r="CN121" s="66">
        <v>1</v>
      </c>
      <c r="CO121" s="66">
        <v>1</v>
      </c>
      <c r="CP121" s="66">
        <v>1</v>
      </c>
      <c r="CQ121" s="66">
        <v>1</v>
      </c>
      <c r="CR121" s="66">
        <v>1</v>
      </c>
      <c r="CS121" s="66">
        <v>1</v>
      </c>
      <c r="CT121" s="66">
        <v>1</v>
      </c>
      <c r="CU121" s="66">
        <v>1</v>
      </c>
      <c r="CV121" s="66">
        <v>1</v>
      </c>
      <c r="CW121" s="66">
        <v>1</v>
      </c>
      <c r="CX121" s="66">
        <v>1</v>
      </c>
      <c r="CY121" s="66">
        <v>1</v>
      </c>
      <c r="CZ121" s="66">
        <v>1</v>
      </c>
      <c r="DA121" s="66">
        <v>1</v>
      </c>
      <c r="DB121" s="66">
        <v>1</v>
      </c>
      <c r="DC121" s="66">
        <v>1</v>
      </c>
      <c r="DD121" s="66">
        <v>1</v>
      </c>
      <c r="DE121" s="66">
        <v>1</v>
      </c>
      <c r="DF121" s="66">
        <v>1</v>
      </c>
      <c r="DG121" s="66">
        <v>1</v>
      </c>
      <c r="DH121" s="67"/>
      <c r="DJ121" s="67"/>
      <c r="DK121" s="67"/>
      <c r="DL121" s="67"/>
      <c r="DM121" s="67"/>
    </row>
    <row r="122" spans="1:117" s="66" customFormat="1">
      <c r="A122" s="66" t="s">
        <v>565</v>
      </c>
      <c r="B122" s="66" t="s">
        <v>388</v>
      </c>
      <c r="C122" s="66" t="s">
        <v>566</v>
      </c>
      <c r="D122" s="66">
        <v>117</v>
      </c>
      <c r="E122" s="66">
        <v>235</v>
      </c>
      <c r="F122" s="66">
        <v>57</v>
      </c>
      <c r="G122" s="66">
        <v>57</v>
      </c>
      <c r="H122" s="66">
        <v>1</v>
      </c>
      <c r="I122" s="66">
        <v>2</v>
      </c>
      <c r="K122" s="66">
        <v>1</v>
      </c>
      <c r="L122" s="66">
        <v>1</v>
      </c>
      <c r="M122" s="66">
        <v>1</v>
      </c>
      <c r="N122" s="66">
        <v>1</v>
      </c>
      <c r="O122" s="66">
        <v>1</v>
      </c>
      <c r="P122" s="66">
        <v>1</v>
      </c>
      <c r="Q122" s="66">
        <v>1</v>
      </c>
      <c r="R122" s="66">
        <v>1</v>
      </c>
      <c r="S122" s="66">
        <v>1</v>
      </c>
      <c r="T122" s="66">
        <v>1</v>
      </c>
      <c r="U122" s="66">
        <v>1</v>
      </c>
      <c r="W122" s="66">
        <v>1</v>
      </c>
      <c r="X122" s="66">
        <v>1</v>
      </c>
      <c r="Y122" s="66">
        <v>1</v>
      </c>
      <c r="Z122" s="66">
        <v>1</v>
      </c>
      <c r="AA122" s="66">
        <v>1</v>
      </c>
      <c r="AB122" s="66">
        <v>1</v>
      </c>
      <c r="AC122" s="66">
        <v>1</v>
      </c>
      <c r="AD122" s="66">
        <v>1</v>
      </c>
      <c r="AE122" s="66">
        <v>1</v>
      </c>
      <c r="AF122" s="66">
        <v>1</v>
      </c>
      <c r="AG122" s="66">
        <v>1</v>
      </c>
      <c r="AH122" s="66">
        <v>1</v>
      </c>
      <c r="AI122" s="66">
        <v>1</v>
      </c>
      <c r="AJ122" s="66">
        <v>1</v>
      </c>
      <c r="AK122" s="66">
        <v>1</v>
      </c>
      <c r="AL122" s="66">
        <v>1</v>
      </c>
      <c r="AM122" s="66">
        <v>1</v>
      </c>
      <c r="AN122" s="66">
        <v>1</v>
      </c>
      <c r="AO122" s="66">
        <v>1</v>
      </c>
      <c r="AP122" s="66">
        <v>1</v>
      </c>
      <c r="AQ122" s="66">
        <v>1</v>
      </c>
      <c r="AR122" s="66">
        <v>1</v>
      </c>
      <c r="AS122" s="66">
        <v>1</v>
      </c>
      <c r="AT122" s="66">
        <v>1</v>
      </c>
      <c r="AU122" s="66">
        <v>1</v>
      </c>
      <c r="AV122" s="66">
        <v>1</v>
      </c>
      <c r="AW122" s="66">
        <v>1</v>
      </c>
      <c r="AX122" s="66">
        <v>1</v>
      </c>
      <c r="AY122" s="66">
        <v>1</v>
      </c>
      <c r="BD122" s="66">
        <v>1</v>
      </c>
      <c r="BE122" s="66">
        <v>1</v>
      </c>
      <c r="BF122" s="66">
        <v>1</v>
      </c>
      <c r="BG122" s="66">
        <v>1</v>
      </c>
      <c r="BH122" s="66">
        <v>1</v>
      </c>
      <c r="BI122" s="66">
        <v>1</v>
      </c>
      <c r="BJ122" s="66">
        <v>1</v>
      </c>
      <c r="BK122" s="66">
        <v>1</v>
      </c>
      <c r="BL122" s="66">
        <v>1</v>
      </c>
      <c r="BM122" s="66">
        <v>1</v>
      </c>
      <c r="BN122" s="66">
        <v>1</v>
      </c>
      <c r="BO122" s="66">
        <v>1</v>
      </c>
      <c r="BP122" s="66">
        <v>1</v>
      </c>
      <c r="BQ122" s="66">
        <v>1</v>
      </c>
      <c r="BR122" s="66">
        <v>1</v>
      </c>
      <c r="BS122" s="66">
        <v>1</v>
      </c>
      <c r="BT122" s="66">
        <v>1</v>
      </c>
      <c r="BU122" s="66">
        <v>1</v>
      </c>
      <c r="BV122" s="66">
        <v>1</v>
      </c>
      <c r="BW122" s="66">
        <v>1</v>
      </c>
      <c r="BX122" s="66">
        <v>1</v>
      </c>
      <c r="BY122" s="66">
        <v>1</v>
      </c>
      <c r="BZ122" s="66">
        <v>1</v>
      </c>
      <c r="CA122" s="66">
        <v>1</v>
      </c>
      <c r="CC122" s="66">
        <v>1</v>
      </c>
      <c r="CD122" s="66">
        <v>1</v>
      </c>
      <c r="CE122" s="66">
        <v>1</v>
      </c>
      <c r="CF122" s="66">
        <v>1</v>
      </c>
      <c r="CG122" s="66">
        <v>1</v>
      </c>
      <c r="CI122" s="66">
        <v>1</v>
      </c>
      <c r="CJ122" s="66">
        <v>1</v>
      </c>
      <c r="CK122" s="66">
        <v>1</v>
      </c>
      <c r="CL122" s="66">
        <v>1</v>
      </c>
      <c r="CM122" s="66">
        <v>1</v>
      </c>
      <c r="CN122" s="66">
        <v>1</v>
      </c>
      <c r="CO122" s="66">
        <v>1</v>
      </c>
      <c r="CP122" s="66">
        <v>1</v>
      </c>
      <c r="CQ122" s="66">
        <v>1</v>
      </c>
      <c r="CR122" s="66">
        <v>1</v>
      </c>
      <c r="CS122" s="66">
        <v>1</v>
      </c>
      <c r="CT122" s="66">
        <v>1</v>
      </c>
      <c r="CU122" s="66">
        <v>1</v>
      </c>
      <c r="CV122" s="66">
        <v>1</v>
      </c>
      <c r="CW122" s="66">
        <v>1</v>
      </c>
      <c r="CX122" s="66">
        <v>0</v>
      </c>
      <c r="CY122" s="66">
        <v>1</v>
      </c>
      <c r="CZ122" s="66">
        <v>0</v>
      </c>
      <c r="DA122" s="66">
        <v>0</v>
      </c>
      <c r="DB122" s="66">
        <v>1</v>
      </c>
      <c r="DC122" s="66">
        <v>1</v>
      </c>
      <c r="DD122" s="66">
        <v>0</v>
      </c>
      <c r="DE122" s="66">
        <v>1</v>
      </c>
      <c r="DF122" s="66">
        <v>1</v>
      </c>
      <c r="DG122" s="66">
        <v>1</v>
      </c>
      <c r="DH122" s="67" t="s">
        <v>567</v>
      </c>
      <c r="DJ122" s="67"/>
      <c r="DK122" s="67"/>
      <c r="DL122" s="67"/>
      <c r="DM122" s="67"/>
    </row>
    <row r="123" spans="1:117" s="66" customFormat="1">
      <c r="A123" s="66" t="s">
        <v>565</v>
      </c>
      <c r="B123" s="66" t="s">
        <v>388</v>
      </c>
      <c r="C123" s="66" t="s">
        <v>568</v>
      </c>
      <c r="D123" s="66">
        <v>118</v>
      </c>
      <c r="E123" s="66">
        <v>760</v>
      </c>
      <c r="F123" s="66">
        <v>152</v>
      </c>
      <c r="G123" s="66" t="s">
        <v>569</v>
      </c>
      <c r="H123" s="66">
        <v>1</v>
      </c>
      <c r="I123" s="66">
        <v>2</v>
      </c>
      <c r="K123" s="66">
        <v>1</v>
      </c>
      <c r="L123" s="66">
        <v>1</v>
      </c>
      <c r="M123" s="66">
        <v>1</v>
      </c>
      <c r="N123" s="66">
        <v>1</v>
      </c>
      <c r="O123" s="66">
        <v>1</v>
      </c>
      <c r="P123" s="66">
        <v>1</v>
      </c>
      <c r="Q123" s="66">
        <v>1</v>
      </c>
      <c r="R123" s="66">
        <v>1</v>
      </c>
      <c r="S123" s="66">
        <v>1</v>
      </c>
      <c r="T123" s="66">
        <v>1</v>
      </c>
      <c r="U123" s="66">
        <v>1</v>
      </c>
      <c r="W123" s="66">
        <v>1</v>
      </c>
      <c r="X123" s="66">
        <v>1</v>
      </c>
      <c r="Y123" s="66">
        <v>1</v>
      </c>
      <c r="Z123" s="66">
        <v>1</v>
      </c>
      <c r="AA123" s="66">
        <v>1</v>
      </c>
      <c r="AB123" s="66">
        <v>1</v>
      </c>
      <c r="AC123" s="66">
        <v>1</v>
      </c>
      <c r="AD123" s="66">
        <v>1</v>
      </c>
      <c r="AE123" s="66">
        <v>1</v>
      </c>
      <c r="AF123" s="66">
        <v>1</v>
      </c>
      <c r="AG123" s="66">
        <v>1</v>
      </c>
      <c r="AH123" s="66">
        <v>1</v>
      </c>
      <c r="AI123" s="66">
        <v>1</v>
      </c>
      <c r="AJ123" s="66">
        <v>1</v>
      </c>
      <c r="AK123" s="66">
        <v>1</v>
      </c>
      <c r="AL123" s="66">
        <v>1</v>
      </c>
      <c r="AM123" s="66">
        <v>1</v>
      </c>
      <c r="AN123" s="66">
        <v>1</v>
      </c>
      <c r="AO123" s="66">
        <v>1</v>
      </c>
      <c r="AP123" s="66">
        <v>1</v>
      </c>
      <c r="AQ123" s="66">
        <v>1</v>
      </c>
      <c r="AR123" s="66">
        <v>1</v>
      </c>
      <c r="AS123" s="66">
        <v>1</v>
      </c>
      <c r="AT123" s="66">
        <v>1</v>
      </c>
      <c r="AU123" s="66">
        <v>1</v>
      </c>
      <c r="AV123" s="66">
        <v>1</v>
      </c>
      <c r="AW123" s="66">
        <v>1</v>
      </c>
      <c r="AX123" s="66">
        <v>1</v>
      </c>
      <c r="AY123" s="66">
        <v>1</v>
      </c>
      <c r="BD123" s="66">
        <v>1</v>
      </c>
      <c r="BE123" s="66">
        <v>1</v>
      </c>
      <c r="BF123" s="66">
        <v>1</v>
      </c>
      <c r="BG123" s="66">
        <v>1</v>
      </c>
      <c r="BH123" s="66">
        <v>1</v>
      </c>
      <c r="BI123" s="66">
        <v>1</v>
      </c>
      <c r="BJ123" s="66">
        <v>1</v>
      </c>
      <c r="BK123" s="66">
        <v>1</v>
      </c>
      <c r="BL123" s="66">
        <v>1</v>
      </c>
      <c r="BM123" s="66">
        <v>1</v>
      </c>
      <c r="BN123" s="66">
        <v>1</v>
      </c>
      <c r="BO123" s="66">
        <v>1</v>
      </c>
      <c r="BP123" s="66">
        <v>1</v>
      </c>
      <c r="BQ123" s="66">
        <v>1</v>
      </c>
      <c r="BR123" s="66">
        <v>1</v>
      </c>
      <c r="BS123" s="66">
        <v>1</v>
      </c>
      <c r="BT123" s="66">
        <v>1</v>
      </c>
      <c r="BU123" s="66">
        <v>1</v>
      </c>
      <c r="BV123" s="66">
        <v>1</v>
      </c>
      <c r="BW123" s="66">
        <v>1</v>
      </c>
      <c r="BX123" s="66">
        <v>1</v>
      </c>
      <c r="BY123" s="66">
        <v>1</v>
      </c>
      <c r="BZ123" s="66">
        <v>1</v>
      </c>
      <c r="CA123" s="66">
        <v>1</v>
      </c>
      <c r="CC123" s="66">
        <v>1</v>
      </c>
      <c r="CD123" s="66">
        <v>1</v>
      </c>
      <c r="CE123" s="66">
        <v>1</v>
      </c>
      <c r="CF123" s="66">
        <v>1</v>
      </c>
      <c r="CG123" s="66">
        <v>1</v>
      </c>
      <c r="CI123" s="66">
        <v>1</v>
      </c>
      <c r="CJ123" s="66">
        <v>1</v>
      </c>
      <c r="CK123" s="66">
        <v>1</v>
      </c>
      <c r="CL123" s="66">
        <v>1</v>
      </c>
      <c r="CM123" s="66">
        <v>1</v>
      </c>
      <c r="CN123" s="66">
        <v>1</v>
      </c>
      <c r="CO123" s="66">
        <v>1</v>
      </c>
      <c r="CP123" s="66">
        <v>1</v>
      </c>
      <c r="CQ123" s="66">
        <v>1</v>
      </c>
      <c r="CR123" s="66">
        <v>1</v>
      </c>
      <c r="CS123" s="66">
        <v>1</v>
      </c>
      <c r="CT123" s="66">
        <v>1</v>
      </c>
      <c r="CU123" s="66">
        <v>1</v>
      </c>
      <c r="CV123" s="66">
        <v>1</v>
      </c>
      <c r="CW123" s="66">
        <v>1</v>
      </c>
      <c r="CX123" s="66">
        <v>0</v>
      </c>
      <c r="CY123" s="66">
        <v>1</v>
      </c>
      <c r="CZ123" s="66">
        <v>0</v>
      </c>
      <c r="DA123" s="66">
        <v>1</v>
      </c>
      <c r="DB123" s="66">
        <v>1</v>
      </c>
      <c r="DC123" s="66">
        <v>1</v>
      </c>
      <c r="DD123" s="66">
        <v>0</v>
      </c>
      <c r="DE123" s="66">
        <v>1</v>
      </c>
      <c r="DF123" s="66">
        <v>1</v>
      </c>
      <c r="DG123" s="66">
        <v>1</v>
      </c>
      <c r="DH123" s="67"/>
      <c r="DJ123" s="67"/>
      <c r="DK123" s="67"/>
      <c r="DL123" s="67"/>
      <c r="DM123" s="67"/>
    </row>
    <row r="124" spans="1:117" s="66" customFormat="1">
      <c r="A124" s="66" t="s">
        <v>565</v>
      </c>
      <c r="B124" s="66" t="s">
        <v>388</v>
      </c>
      <c r="C124" s="66" t="s">
        <v>570</v>
      </c>
      <c r="D124" s="66">
        <v>119</v>
      </c>
      <c r="E124" s="66">
        <v>219</v>
      </c>
      <c r="F124" s="66">
        <v>29</v>
      </c>
      <c r="G124" s="66">
        <v>49</v>
      </c>
      <c r="H124" s="66">
        <v>1</v>
      </c>
      <c r="I124" s="66">
        <v>2</v>
      </c>
      <c r="K124" s="66">
        <v>1</v>
      </c>
      <c r="L124" s="66">
        <v>1</v>
      </c>
      <c r="M124" s="66">
        <v>1</v>
      </c>
      <c r="N124" s="66">
        <v>1</v>
      </c>
      <c r="O124" s="66">
        <v>1</v>
      </c>
      <c r="P124" s="66">
        <v>1</v>
      </c>
      <c r="Q124" s="66">
        <v>1</v>
      </c>
      <c r="R124" s="66">
        <v>1</v>
      </c>
      <c r="S124" s="66">
        <v>1</v>
      </c>
      <c r="T124" s="66">
        <v>1</v>
      </c>
      <c r="U124" s="66">
        <v>1</v>
      </c>
      <c r="W124" s="66">
        <v>1</v>
      </c>
      <c r="X124" s="66">
        <v>1</v>
      </c>
      <c r="Y124" s="66">
        <v>1</v>
      </c>
      <c r="Z124" s="66">
        <v>1</v>
      </c>
      <c r="AA124" s="66">
        <v>1</v>
      </c>
      <c r="AB124" s="66">
        <v>1</v>
      </c>
      <c r="AC124" s="66">
        <v>1</v>
      </c>
      <c r="AD124" s="66">
        <v>1</v>
      </c>
      <c r="AE124" s="66">
        <v>1</v>
      </c>
      <c r="AF124" s="66">
        <v>1</v>
      </c>
      <c r="AG124" s="66">
        <v>1</v>
      </c>
      <c r="AH124" s="66">
        <v>1</v>
      </c>
      <c r="AI124" s="66">
        <v>1</v>
      </c>
      <c r="AJ124" s="66">
        <v>1</v>
      </c>
      <c r="AK124" s="66">
        <v>1</v>
      </c>
      <c r="AL124" s="66">
        <v>1</v>
      </c>
      <c r="AM124" s="66">
        <v>1</v>
      </c>
      <c r="AN124" s="66">
        <v>1</v>
      </c>
      <c r="AO124" s="66">
        <v>1</v>
      </c>
      <c r="AP124" s="66">
        <v>1</v>
      </c>
      <c r="AQ124" s="66">
        <v>1</v>
      </c>
      <c r="AR124" s="66">
        <v>1</v>
      </c>
      <c r="AS124" s="66">
        <v>1</v>
      </c>
      <c r="AT124" s="66">
        <v>1</v>
      </c>
      <c r="AU124" s="66">
        <v>1</v>
      </c>
      <c r="AV124" s="66">
        <v>1</v>
      </c>
      <c r="AW124" s="66">
        <v>1</v>
      </c>
      <c r="AX124" s="66">
        <v>1</v>
      </c>
      <c r="AY124" s="66">
        <v>1</v>
      </c>
      <c r="BD124" s="66">
        <v>1</v>
      </c>
      <c r="BE124" s="66">
        <v>1</v>
      </c>
      <c r="BF124" s="66">
        <v>1</v>
      </c>
      <c r="BG124" s="66">
        <v>1</v>
      </c>
      <c r="BH124" s="66">
        <v>1</v>
      </c>
      <c r="BI124" s="66">
        <v>1</v>
      </c>
      <c r="BJ124" s="66">
        <v>1</v>
      </c>
      <c r="BK124" s="66">
        <v>1</v>
      </c>
      <c r="BL124" s="66">
        <v>1</v>
      </c>
      <c r="BM124" s="66">
        <v>1</v>
      </c>
      <c r="BN124" s="66">
        <v>1</v>
      </c>
      <c r="BO124" s="66">
        <v>1</v>
      </c>
      <c r="BP124" s="66">
        <v>1</v>
      </c>
      <c r="BQ124" s="66">
        <v>1</v>
      </c>
      <c r="BR124" s="66">
        <v>1</v>
      </c>
      <c r="BS124" s="66">
        <v>1</v>
      </c>
      <c r="BT124" s="66">
        <v>1</v>
      </c>
      <c r="BU124" s="66">
        <v>1</v>
      </c>
      <c r="BV124" s="66">
        <v>1</v>
      </c>
      <c r="BW124" s="66">
        <v>1</v>
      </c>
      <c r="BX124" s="66">
        <v>1</v>
      </c>
      <c r="BY124" s="66">
        <v>1</v>
      </c>
      <c r="BZ124" s="66">
        <v>1</v>
      </c>
      <c r="CA124" s="66">
        <v>1</v>
      </c>
      <c r="CC124" s="66">
        <v>1</v>
      </c>
      <c r="CD124" s="66">
        <v>1</v>
      </c>
      <c r="CE124" s="66">
        <v>1</v>
      </c>
      <c r="CF124" s="66">
        <v>1</v>
      </c>
      <c r="CG124" s="66">
        <v>1</v>
      </c>
      <c r="CI124" s="66">
        <v>1</v>
      </c>
      <c r="CJ124" s="66">
        <v>1</v>
      </c>
      <c r="CK124" s="66">
        <v>1</v>
      </c>
      <c r="CL124" s="66">
        <v>1</v>
      </c>
      <c r="CM124" s="66">
        <v>1</v>
      </c>
      <c r="CN124" s="66">
        <v>1</v>
      </c>
      <c r="CO124" s="66">
        <v>1</v>
      </c>
      <c r="CP124" s="66">
        <v>1</v>
      </c>
      <c r="CQ124" s="66">
        <v>1</v>
      </c>
      <c r="CR124" s="66">
        <v>1</v>
      </c>
      <c r="CS124" s="66">
        <v>1</v>
      </c>
      <c r="CT124" s="66">
        <v>1</v>
      </c>
      <c r="CU124" s="66">
        <v>1</v>
      </c>
      <c r="CV124" s="66">
        <v>1</v>
      </c>
      <c r="CW124" s="66">
        <v>1</v>
      </c>
      <c r="CX124" s="66">
        <v>1</v>
      </c>
      <c r="CY124" s="66">
        <v>0</v>
      </c>
      <c r="CZ124" s="66">
        <v>0</v>
      </c>
      <c r="DA124" s="66">
        <v>0</v>
      </c>
      <c r="DB124" s="66">
        <v>1</v>
      </c>
      <c r="DC124" s="66">
        <v>1</v>
      </c>
      <c r="DD124" s="66">
        <v>0</v>
      </c>
      <c r="DE124" s="66">
        <v>1</v>
      </c>
      <c r="DF124" s="66">
        <v>1</v>
      </c>
      <c r="DG124" s="66">
        <v>1</v>
      </c>
      <c r="DH124" s="67"/>
      <c r="DJ124" s="67"/>
      <c r="DK124" s="67"/>
      <c r="DL124" s="67"/>
      <c r="DM124" s="67"/>
    </row>
    <row r="125" spans="1:117" s="66" customFormat="1">
      <c r="A125" s="66" t="s">
        <v>565</v>
      </c>
      <c r="B125" s="66" t="s">
        <v>388</v>
      </c>
      <c r="C125" s="66" t="s">
        <v>571</v>
      </c>
      <c r="D125" s="66">
        <v>120</v>
      </c>
      <c r="E125" s="66">
        <v>99</v>
      </c>
      <c r="F125" s="66">
        <v>19</v>
      </c>
      <c r="G125" s="66">
        <v>16</v>
      </c>
      <c r="H125" s="66">
        <v>1</v>
      </c>
      <c r="I125" s="66">
        <v>2</v>
      </c>
      <c r="K125" s="66">
        <v>1</v>
      </c>
      <c r="L125" s="66">
        <v>1</v>
      </c>
      <c r="M125" s="66">
        <v>1</v>
      </c>
      <c r="N125" s="66">
        <v>1</v>
      </c>
      <c r="O125" s="66">
        <v>1</v>
      </c>
      <c r="P125" s="66">
        <v>1</v>
      </c>
      <c r="Q125" s="66">
        <v>1</v>
      </c>
      <c r="R125" s="66">
        <v>1</v>
      </c>
      <c r="S125" s="66">
        <v>1</v>
      </c>
      <c r="T125" s="66">
        <v>1</v>
      </c>
      <c r="U125" s="66">
        <v>1</v>
      </c>
      <c r="W125" s="66">
        <v>1</v>
      </c>
      <c r="X125" s="66">
        <v>1</v>
      </c>
      <c r="Y125" s="66">
        <v>1</v>
      </c>
      <c r="Z125" s="66">
        <v>1</v>
      </c>
      <c r="AA125" s="66">
        <v>1</v>
      </c>
      <c r="AB125" s="66">
        <v>1</v>
      </c>
      <c r="AC125" s="66">
        <v>1</v>
      </c>
      <c r="AD125" s="66">
        <v>1</v>
      </c>
      <c r="AE125" s="66">
        <v>1</v>
      </c>
      <c r="AF125" s="66">
        <v>1</v>
      </c>
      <c r="AG125" s="66">
        <v>1</v>
      </c>
      <c r="AH125" s="66">
        <v>1</v>
      </c>
      <c r="AI125" s="66">
        <v>1</v>
      </c>
      <c r="AJ125" s="66">
        <v>1</v>
      </c>
      <c r="AK125" s="66">
        <v>1</v>
      </c>
      <c r="AL125" s="66">
        <v>1</v>
      </c>
      <c r="AM125" s="66">
        <v>1</v>
      </c>
      <c r="AN125" s="66">
        <v>1</v>
      </c>
      <c r="AO125" s="66">
        <v>1</v>
      </c>
      <c r="AP125" s="66">
        <v>1</v>
      </c>
      <c r="AQ125" s="66">
        <v>1</v>
      </c>
      <c r="AR125" s="66">
        <v>1</v>
      </c>
      <c r="AS125" s="66">
        <v>1</v>
      </c>
      <c r="AT125" s="66">
        <v>1</v>
      </c>
      <c r="AU125" s="66">
        <v>1</v>
      </c>
      <c r="AV125" s="66">
        <v>1</v>
      </c>
      <c r="AW125" s="66">
        <v>1</v>
      </c>
      <c r="AX125" s="66">
        <v>1</v>
      </c>
      <c r="AY125" s="66">
        <v>1</v>
      </c>
      <c r="BD125" s="66">
        <v>1</v>
      </c>
      <c r="BE125" s="66">
        <v>1</v>
      </c>
      <c r="BF125" s="66">
        <v>1</v>
      </c>
      <c r="BG125" s="66">
        <v>1</v>
      </c>
      <c r="BH125" s="66">
        <v>1</v>
      </c>
      <c r="BI125" s="66">
        <v>1</v>
      </c>
      <c r="BJ125" s="66">
        <v>1</v>
      </c>
      <c r="BK125" s="66">
        <v>1</v>
      </c>
      <c r="BL125" s="66">
        <v>1</v>
      </c>
      <c r="BM125" s="66">
        <v>1</v>
      </c>
      <c r="BN125" s="66">
        <v>1</v>
      </c>
      <c r="BO125" s="66">
        <v>1</v>
      </c>
      <c r="BP125" s="66">
        <v>1</v>
      </c>
      <c r="BQ125" s="66">
        <v>1</v>
      </c>
      <c r="BR125" s="66">
        <v>1</v>
      </c>
      <c r="BS125" s="66">
        <v>1</v>
      </c>
      <c r="BT125" s="66">
        <v>1</v>
      </c>
      <c r="BU125" s="66">
        <v>1</v>
      </c>
      <c r="BV125" s="66">
        <v>1</v>
      </c>
      <c r="BW125" s="66">
        <v>1</v>
      </c>
      <c r="BX125" s="66">
        <v>1</v>
      </c>
      <c r="BY125" s="66">
        <v>1</v>
      </c>
      <c r="BZ125" s="66">
        <v>1</v>
      </c>
      <c r="CA125" s="66">
        <v>1</v>
      </c>
      <c r="CC125" s="66">
        <v>1</v>
      </c>
      <c r="CD125" s="66">
        <v>1</v>
      </c>
      <c r="CE125" s="66">
        <v>1</v>
      </c>
      <c r="CF125" s="66">
        <v>1</v>
      </c>
      <c r="CG125" s="66">
        <v>1</v>
      </c>
      <c r="CI125" s="66">
        <v>1</v>
      </c>
      <c r="CJ125" s="66">
        <v>1</v>
      </c>
      <c r="CK125" s="66">
        <v>1</v>
      </c>
      <c r="CL125" s="66">
        <v>1</v>
      </c>
      <c r="CM125" s="66">
        <v>1</v>
      </c>
      <c r="CN125" s="66">
        <v>1</v>
      </c>
      <c r="CO125" s="66">
        <v>1</v>
      </c>
      <c r="CP125" s="66">
        <v>1</v>
      </c>
      <c r="CQ125" s="66">
        <v>1</v>
      </c>
      <c r="CR125" s="66">
        <v>1</v>
      </c>
      <c r="CS125" s="66">
        <v>1</v>
      </c>
      <c r="CT125" s="66">
        <v>1</v>
      </c>
      <c r="CU125" s="66">
        <v>1</v>
      </c>
      <c r="CV125" s="66">
        <v>1</v>
      </c>
      <c r="CW125" s="66">
        <v>1</v>
      </c>
      <c r="CX125" s="66">
        <v>0</v>
      </c>
      <c r="CY125" s="66">
        <v>1</v>
      </c>
      <c r="CZ125" s="66">
        <v>0</v>
      </c>
      <c r="DA125" s="66">
        <v>0</v>
      </c>
      <c r="DB125" s="66">
        <v>1</v>
      </c>
      <c r="DC125" s="66">
        <v>1</v>
      </c>
      <c r="DD125" s="66">
        <v>0</v>
      </c>
      <c r="DE125" s="66">
        <v>1</v>
      </c>
      <c r="DF125" s="66">
        <v>1</v>
      </c>
      <c r="DG125" s="66">
        <v>1</v>
      </c>
      <c r="DH125" s="67" t="s">
        <v>389</v>
      </c>
      <c r="DJ125" s="67"/>
      <c r="DK125" s="67"/>
      <c r="DL125" s="67"/>
      <c r="DM125" s="67"/>
    </row>
    <row r="126" spans="1:117" s="66" customFormat="1">
      <c r="A126" s="66" t="s">
        <v>565</v>
      </c>
      <c r="B126" s="66" t="s">
        <v>388</v>
      </c>
      <c r="C126" s="66" t="s">
        <v>572</v>
      </c>
      <c r="D126" s="66">
        <v>121</v>
      </c>
      <c r="E126" s="66">
        <v>103</v>
      </c>
      <c r="F126" s="66">
        <v>33</v>
      </c>
      <c r="G126" s="66">
        <v>25</v>
      </c>
      <c r="H126" s="66">
        <v>1</v>
      </c>
      <c r="I126" s="66">
        <v>2</v>
      </c>
      <c r="K126" s="66">
        <v>1</v>
      </c>
      <c r="L126" s="66">
        <v>1</v>
      </c>
      <c r="M126" s="66">
        <v>1</v>
      </c>
      <c r="N126" s="66">
        <v>1</v>
      </c>
      <c r="O126" s="66">
        <v>1</v>
      </c>
      <c r="P126" s="66">
        <v>1</v>
      </c>
      <c r="Q126" s="66">
        <v>1</v>
      </c>
      <c r="R126" s="66">
        <v>1</v>
      </c>
      <c r="S126" s="66">
        <v>1</v>
      </c>
      <c r="T126" s="66">
        <v>1</v>
      </c>
      <c r="U126" s="66">
        <v>1</v>
      </c>
      <c r="W126" s="66">
        <v>1</v>
      </c>
      <c r="X126" s="66">
        <v>1</v>
      </c>
      <c r="Y126" s="66">
        <v>1</v>
      </c>
      <c r="Z126" s="66">
        <v>1</v>
      </c>
      <c r="AA126" s="66">
        <v>1</v>
      </c>
      <c r="AB126" s="66">
        <v>1</v>
      </c>
      <c r="AC126" s="66">
        <v>1</v>
      </c>
      <c r="AD126" s="66">
        <v>1</v>
      </c>
      <c r="AE126" s="66">
        <v>1</v>
      </c>
      <c r="AF126" s="66">
        <v>1</v>
      </c>
      <c r="AG126" s="66">
        <v>1</v>
      </c>
      <c r="AH126" s="66">
        <v>1</v>
      </c>
      <c r="AI126" s="66">
        <v>1</v>
      </c>
      <c r="AJ126" s="66">
        <v>1</v>
      </c>
      <c r="AK126" s="66">
        <v>1</v>
      </c>
      <c r="AL126" s="66">
        <v>1</v>
      </c>
      <c r="AM126" s="66">
        <v>1</v>
      </c>
      <c r="AN126" s="66">
        <v>1</v>
      </c>
      <c r="AO126" s="66">
        <v>1</v>
      </c>
      <c r="AP126" s="66">
        <v>1</v>
      </c>
      <c r="AQ126" s="66">
        <v>1</v>
      </c>
      <c r="AR126" s="66">
        <v>1</v>
      </c>
      <c r="AS126" s="66">
        <v>1</v>
      </c>
      <c r="AT126" s="66">
        <v>1</v>
      </c>
      <c r="AU126" s="66">
        <v>1</v>
      </c>
      <c r="AV126" s="66">
        <v>1</v>
      </c>
      <c r="AW126" s="66">
        <v>1</v>
      </c>
      <c r="AX126" s="66">
        <v>1</v>
      </c>
      <c r="AY126" s="66">
        <v>1</v>
      </c>
      <c r="BD126" s="66">
        <v>1</v>
      </c>
      <c r="BE126" s="66">
        <v>1</v>
      </c>
      <c r="BF126" s="66">
        <v>1</v>
      </c>
      <c r="BG126" s="66">
        <v>1</v>
      </c>
      <c r="BH126" s="66">
        <v>1</v>
      </c>
      <c r="BI126" s="66">
        <v>1</v>
      </c>
      <c r="BJ126" s="66">
        <v>1</v>
      </c>
      <c r="BK126" s="66">
        <v>1</v>
      </c>
      <c r="BL126" s="66">
        <v>1</v>
      </c>
      <c r="BM126" s="66">
        <v>1</v>
      </c>
      <c r="BN126" s="66">
        <v>1</v>
      </c>
      <c r="BO126" s="66">
        <v>1</v>
      </c>
      <c r="BP126" s="66">
        <v>1</v>
      </c>
      <c r="BQ126" s="66">
        <v>1</v>
      </c>
      <c r="BR126" s="66">
        <v>1</v>
      </c>
      <c r="BS126" s="66">
        <v>1</v>
      </c>
      <c r="BT126" s="66">
        <v>1</v>
      </c>
      <c r="BU126" s="66">
        <v>1</v>
      </c>
      <c r="BV126" s="66">
        <v>1</v>
      </c>
      <c r="BW126" s="66">
        <v>1</v>
      </c>
      <c r="BX126" s="66">
        <v>1</v>
      </c>
      <c r="BY126" s="66">
        <v>1</v>
      </c>
      <c r="BZ126" s="66">
        <v>1</v>
      </c>
      <c r="CA126" s="66">
        <v>1</v>
      </c>
      <c r="CC126" s="66">
        <v>1</v>
      </c>
      <c r="CD126" s="66">
        <v>1</v>
      </c>
      <c r="CE126" s="66">
        <v>1</v>
      </c>
      <c r="CF126" s="66">
        <v>1</v>
      </c>
      <c r="CG126" s="66">
        <v>1</v>
      </c>
      <c r="CI126" s="66">
        <v>1</v>
      </c>
      <c r="CJ126" s="66">
        <v>1</v>
      </c>
      <c r="CK126" s="66">
        <v>1</v>
      </c>
      <c r="CL126" s="66">
        <v>1</v>
      </c>
      <c r="CM126" s="66">
        <v>1</v>
      </c>
      <c r="CN126" s="66">
        <v>1</v>
      </c>
      <c r="CO126" s="66">
        <v>1</v>
      </c>
      <c r="CP126" s="66">
        <v>1</v>
      </c>
      <c r="CQ126" s="66">
        <v>1</v>
      </c>
      <c r="CR126" s="66">
        <v>1</v>
      </c>
      <c r="CS126" s="66">
        <v>1</v>
      </c>
      <c r="CT126" s="66">
        <v>1</v>
      </c>
      <c r="CU126" s="66">
        <v>1</v>
      </c>
      <c r="CV126" s="66">
        <v>1</v>
      </c>
      <c r="CW126" s="66">
        <v>1</v>
      </c>
      <c r="CX126" s="66">
        <v>0</v>
      </c>
      <c r="CY126" s="66">
        <v>0</v>
      </c>
      <c r="CZ126" s="66">
        <v>0</v>
      </c>
      <c r="DA126" s="66">
        <v>0</v>
      </c>
      <c r="DB126" s="66">
        <v>0</v>
      </c>
      <c r="DC126" s="66">
        <v>1</v>
      </c>
      <c r="DD126" s="66">
        <v>0</v>
      </c>
      <c r="DE126" s="66">
        <v>1</v>
      </c>
      <c r="DF126" s="66">
        <v>1</v>
      </c>
      <c r="DG126" s="66">
        <v>1</v>
      </c>
      <c r="DH126" s="67" t="s">
        <v>573</v>
      </c>
      <c r="DJ126" s="67"/>
      <c r="DK126" s="67"/>
      <c r="DL126" s="67"/>
      <c r="DM126" s="67"/>
    </row>
    <row r="127" spans="1:117" s="66" customFormat="1">
      <c r="A127" s="66" t="s">
        <v>565</v>
      </c>
      <c r="B127" s="66" t="s">
        <v>388</v>
      </c>
      <c r="C127" s="66" t="s">
        <v>574</v>
      </c>
      <c r="D127" s="66">
        <v>122</v>
      </c>
      <c r="E127" s="66">
        <v>503</v>
      </c>
      <c r="F127" s="66">
        <v>144</v>
      </c>
      <c r="G127" s="66" t="s">
        <v>575</v>
      </c>
      <c r="H127" s="66">
        <v>1</v>
      </c>
      <c r="I127" s="66">
        <v>2</v>
      </c>
      <c r="K127" s="66">
        <v>1</v>
      </c>
      <c r="L127" s="66">
        <v>1</v>
      </c>
      <c r="M127" s="66">
        <v>1</v>
      </c>
      <c r="N127" s="66">
        <v>1</v>
      </c>
      <c r="O127" s="66">
        <v>1</v>
      </c>
      <c r="P127" s="66">
        <v>1</v>
      </c>
      <c r="Q127" s="66">
        <v>1</v>
      </c>
      <c r="R127" s="66">
        <v>1</v>
      </c>
      <c r="S127" s="66">
        <v>1</v>
      </c>
      <c r="T127" s="66">
        <v>1</v>
      </c>
      <c r="U127" s="66">
        <v>1</v>
      </c>
      <c r="W127" s="66">
        <v>1</v>
      </c>
      <c r="X127" s="66">
        <v>1</v>
      </c>
      <c r="Y127" s="66">
        <v>1</v>
      </c>
      <c r="Z127" s="66">
        <v>1</v>
      </c>
      <c r="AA127" s="66">
        <v>1</v>
      </c>
      <c r="AB127" s="66">
        <v>1</v>
      </c>
      <c r="AC127" s="66">
        <v>1</v>
      </c>
      <c r="AD127" s="66">
        <v>1</v>
      </c>
      <c r="AE127" s="66">
        <v>1</v>
      </c>
      <c r="AF127" s="66">
        <v>1</v>
      </c>
      <c r="AG127" s="66">
        <v>1</v>
      </c>
      <c r="AH127" s="66">
        <v>1</v>
      </c>
      <c r="AI127" s="66">
        <v>1</v>
      </c>
      <c r="AJ127" s="66">
        <v>1</v>
      </c>
      <c r="AK127" s="66">
        <v>1</v>
      </c>
      <c r="AL127" s="66">
        <v>1</v>
      </c>
      <c r="AM127" s="66">
        <v>1</v>
      </c>
      <c r="AN127" s="66">
        <v>1</v>
      </c>
      <c r="AO127" s="66">
        <v>1</v>
      </c>
      <c r="AP127" s="66">
        <v>1</v>
      </c>
      <c r="AQ127" s="66">
        <v>1</v>
      </c>
      <c r="AR127" s="66">
        <v>1</v>
      </c>
      <c r="AS127" s="66">
        <v>1</v>
      </c>
      <c r="AT127" s="66">
        <v>1</v>
      </c>
      <c r="AU127" s="66">
        <v>1</v>
      </c>
      <c r="AV127" s="66">
        <v>1</v>
      </c>
      <c r="AW127" s="66">
        <v>1</v>
      </c>
      <c r="AX127" s="66">
        <v>1</v>
      </c>
      <c r="AY127" s="66">
        <v>1</v>
      </c>
      <c r="BD127" s="66">
        <v>1</v>
      </c>
      <c r="BE127" s="66">
        <v>1</v>
      </c>
      <c r="BF127" s="66">
        <v>1</v>
      </c>
      <c r="BG127" s="66">
        <v>1</v>
      </c>
      <c r="BH127" s="66">
        <v>1</v>
      </c>
      <c r="BI127" s="66">
        <v>1</v>
      </c>
      <c r="BJ127" s="66">
        <v>1</v>
      </c>
      <c r="BK127" s="66">
        <v>1</v>
      </c>
      <c r="BL127" s="66">
        <v>1</v>
      </c>
      <c r="BM127" s="66">
        <v>1</v>
      </c>
      <c r="BN127" s="66">
        <v>1</v>
      </c>
      <c r="BO127" s="66">
        <v>1</v>
      </c>
      <c r="BP127" s="66">
        <v>1</v>
      </c>
      <c r="BQ127" s="66">
        <v>1</v>
      </c>
      <c r="BR127" s="66">
        <v>1</v>
      </c>
      <c r="BS127" s="66">
        <v>1</v>
      </c>
      <c r="BT127" s="66">
        <v>1</v>
      </c>
      <c r="BU127" s="66">
        <v>1</v>
      </c>
      <c r="BV127" s="66">
        <v>1</v>
      </c>
      <c r="BW127" s="66">
        <v>1</v>
      </c>
      <c r="BX127" s="66">
        <v>1</v>
      </c>
      <c r="BY127" s="66">
        <v>1</v>
      </c>
      <c r="BZ127" s="66">
        <v>1</v>
      </c>
      <c r="CA127" s="66">
        <v>1</v>
      </c>
      <c r="CC127" s="66">
        <v>1</v>
      </c>
      <c r="CD127" s="66">
        <v>1</v>
      </c>
      <c r="CE127" s="66">
        <v>1</v>
      </c>
      <c r="CF127" s="66">
        <v>1</v>
      </c>
      <c r="CG127" s="66">
        <v>1</v>
      </c>
      <c r="CI127" s="66">
        <v>1</v>
      </c>
      <c r="CJ127" s="66">
        <v>1</v>
      </c>
      <c r="CK127" s="66">
        <v>1</v>
      </c>
      <c r="CL127" s="66">
        <v>1</v>
      </c>
      <c r="CM127" s="66">
        <v>1</v>
      </c>
      <c r="CN127" s="66">
        <v>1</v>
      </c>
      <c r="CO127" s="66">
        <v>1</v>
      </c>
      <c r="CP127" s="66">
        <v>1</v>
      </c>
      <c r="CQ127" s="66">
        <v>1</v>
      </c>
      <c r="CR127" s="66">
        <v>1</v>
      </c>
      <c r="CS127" s="66">
        <v>1</v>
      </c>
      <c r="CT127" s="66">
        <v>1</v>
      </c>
      <c r="CU127" s="66">
        <v>1</v>
      </c>
      <c r="CV127" s="66">
        <v>1</v>
      </c>
      <c r="CW127" s="66">
        <v>1</v>
      </c>
      <c r="CX127" s="66">
        <v>0</v>
      </c>
      <c r="CY127" s="66">
        <v>1</v>
      </c>
      <c r="CZ127" s="66">
        <v>1</v>
      </c>
      <c r="DA127" s="66">
        <v>1</v>
      </c>
      <c r="DB127" s="66">
        <v>1</v>
      </c>
      <c r="DC127" s="66">
        <v>1</v>
      </c>
      <c r="DD127" s="66">
        <v>0</v>
      </c>
      <c r="DE127" s="66">
        <v>1</v>
      </c>
      <c r="DF127" s="66">
        <v>1</v>
      </c>
      <c r="DG127" s="66">
        <v>1</v>
      </c>
      <c r="DH127" s="67" t="s">
        <v>576</v>
      </c>
      <c r="DJ127" s="67"/>
      <c r="DK127" s="67"/>
      <c r="DL127" s="67"/>
      <c r="DM127" s="67"/>
    </row>
    <row r="128" spans="1:117" s="66" customFormat="1">
      <c r="A128" s="66" t="s">
        <v>577</v>
      </c>
      <c r="B128" s="66" t="s">
        <v>388</v>
      </c>
      <c r="C128" s="66" t="s">
        <v>578</v>
      </c>
      <c r="D128" s="66">
        <v>123</v>
      </c>
      <c r="E128" s="66">
        <v>87</v>
      </c>
      <c r="F128" s="66">
        <v>20</v>
      </c>
      <c r="G128" s="66">
        <v>19</v>
      </c>
      <c r="H128" s="66">
        <v>1</v>
      </c>
      <c r="I128" s="66">
        <v>2</v>
      </c>
      <c r="K128" s="66">
        <v>1</v>
      </c>
      <c r="L128" s="66">
        <v>1</v>
      </c>
      <c r="M128" s="66">
        <v>1</v>
      </c>
      <c r="N128" s="66">
        <v>1</v>
      </c>
      <c r="O128" s="66">
        <v>1</v>
      </c>
      <c r="P128" s="66">
        <v>1</v>
      </c>
      <c r="Q128" s="66">
        <v>1</v>
      </c>
      <c r="R128" s="66">
        <v>1</v>
      </c>
      <c r="S128" s="66">
        <v>1</v>
      </c>
      <c r="T128" s="66">
        <v>1</v>
      </c>
      <c r="U128" s="66">
        <v>1</v>
      </c>
      <c r="W128" s="66">
        <v>1</v>
      </c>
      <c r="X128" s="66">
        <v>1</v>
      </c>
      <c r="Y128" s="66">
        <v>1</v>
      </c>
      <c r="Z128" s="66">
        <v>1</v>
      </c>
      <c r="AA128" s="66">
        <v>1</v>
      </c>
      <c r="AB128" s="66">
        <v>1</v>
      </c>
      <c r="AC128" s="66">
        <v>1</v>
      </c>
      <c r="AD128" s="66">
        <v>1</v>
      </c>
      <c r="AE128" s="66">
        <v>1</v>
      </c>
      <c r="AF128" s="66">
        <v>1</v>
      </c>
      <c r="AG128" s="66">
        <v>1</v>
      </c>
      <c r="AH128" s="66">
        <v>1</v>
      </c>
      <c r="AI128" s="66">
        <v>1</v>
      </c>
      <c r="AJ128" s="66">
        <v>1</v>
      </c>
      <c r="AK128" s="66">
        <v>1</v>
      </c>
      <c r="AL128" s="66">
        <v>1</v>
      </c>
      <c r="AM128" s="66">
        <v>1</v>
      </c>
      <c r="AN128" s="66">
        <v>1</v>
      </c>
      <c r="AO128" s="66">
        <v>1</v>
      </c>
      <c r="AP128" s="66">
        <v>1</v>
      </c>
      <c r="AQ128" s="66">
        <v>1</v>
      </c>
      <c r="AR128" s="66">
        <v>1</v>
      </c>
      <c r="AS128" s="66">
        <v>1</v>
      </c>
      <c r="AT128" s="66">
        <v>1</v>
      </c>
      <c r="AU128" s="66">
        <v>1</v>
      </c>
      <c r="AV128" s="66">
        <v>1</v>
      </c>
      <c r="AW128" s="66">
        <v>1</v>
      </c>
      <c r="AX128" s="66">
        <v>1</v>
      </c>
      <c r="AY128" s="66">
        <v>1</v>
      </c>
      <c r="BD128" s="66">
        <v>1</v>
      </c>
      <c r="BE128" s="66">
        <v>1</v>
      </c>
      <c r="BF128" s="66">
        <v>1</v>
      </c>
      <c r="BG128" s="66">
        <v>1</v>
      </c>
      <c r="BH128" s="66">
        <v>1</v>
      </c>
      <c r="BI128" s="66">
        <v>1</v>
      </c>
      <c r="BJ128" s="66">
        <v>1</v>
      </c>
      <c r="BK128" s="66">
        <v>1</v>
      </c>
      <c r="BL128" s="66">
        <v>1</v>
      </c>
      <c r="BM128" s="66">
        <v>1</v>
      </c>
      <c r="BN128" s="66">
        <v>1</v>
      </c>
      <c r="BO128" s="66">
        <v>1</v>
      </c>
      <c r="BP128" s="66">
        <v>1</v>
      </c>
      <c r="BQ128" s="66">
        <v>1</v>
      </c>
      <c r="BR128" s="66">
        <v>1</v>
      </c>
      <c r="BS128" s="66">
        <v>1</v>
      </c>
      <c r="BT128" s="66">
        <v>1</v>
      </c>
      <c r="BU128" s="66">
        <v>1</v>
      </c>
      <c r="BV128" s="66">
        <v>1</v>
      </c>
      <c r="BW128" s="66">
        <v>1</v>
      </c>
      <c r="BX128" s="66">
        <v>1</v>
      </c>
      <c r="BY128" s="66">
        <v>1</v>
      </c>
      <c r="BZ128" s="66">
        <v>1</v>
      </c>
      <c r="CA128" s="66">
        <v>1</v>
      </c>
      <c r="CC128" s="66">
        <v>1</v>
      </c>
      <c r="CD128" s="66">
        <v>1</v>
      </c>
      <c r="CE128" s="66">
        <v>1</v>
      </c>
      <c r="CF128" s="66">
        <v>1</v>
      </c>
      <c r="CG128" s="66">
        <v>1</v>
      </c>
      <c r="CI128" s="66">
        <v>1</v>
      </c>
      <c r="CJ128" s="66">
        <v>1</v>
      </c>
      <c r="CK128" s="66">
        <v>1</v>
      </c>
      <c r="CL128" s="66">
        <v>1</v>
      </c>
      <c r="CM128" s="66">
        <v>1</v>
      </c>
      <c r="CN128" s="66">
        <v>1</v>
      </c>
      <c r="CO128" s="66">
        <v>1</v>
      </c>
      <c r="CP128" s="66">
        <v>1</v>
      </c>
      <c r="CQ128" s="66">
        <v>1</v>
      </c>
      <c r="CR128" s="66">
        <v>1</v>
      </c>
      <c r="CS128" s="66">
        <v>1</v>
      </c>
      <c r="CT128" s="66">
        <v>1</v>
      </c>
      <c r="CU128" s="66">
        <v>1</v>
      </c>
      <c r="CV128" s="66">
        <v>1</v>
      </c>
      <c r="CW128" s="66">
        <v>1</v>
      </c>
      <c r="CX128" s="66">
        <v>1</v>
      </c>
      <c r="CY128" s="66">
        <v>0</v>
      </c>
      <c r="CZ128" s="66">
        <v>0</v>
      </c>
      <c r="DA128" s="66">
        <v>0</v>
      </c>
      <c r="DB128" s="66">
        <v>0</v>
      </c>
      <c r="DC128" s="66">
        <v>0</v>
      </c>
      <c r="DD128" s="66">
        <v>0</v>
      </c>
      <c r="DE128" s="66">
        <v>1</v>
      </c>
      <c r="DF128" s="66">
        <v>1</v>
      </c>
      <c r="DG128" s="66">
        <v>1</v>
      </c>
      <c r="DH128" s="67"/>
      <c r="DJ128" s="67"/>
      <c r="DK128" s="67"/>
      <c r="DL128" s="67"/>
      <c r="DM128" s="67"/>
    </row>
    <row r="129" spans="1:117" s="66" customFormat="1">
      <c r="A129" s="66" t="s">
        <v>577</v>
      </c>
      <c r="B129" s="66" t="s">
        <v>388</v>
      </c>
      <c r="C129" s="66" t="s">
        <v>579</v>
      </c>
      <c r="D129" s="66">
        <v>124</v>
      </c>
      <c r="E129" s="66">
        <v>845</v>
      </c>
      <c r="F129" s="66">
        <v>252</v>
      </c>
      <c r="G129" s="66">
        <v>139</v>
      </c>
      <c r="H129" s="66">
        <v>1</v>
      </c>
      <c r="I129" s="66">
        <v>2</v>
      </c>
      <c r="K129" s="66">
        <v>1</v>
      </c>
      <c r="L129" s="66">
        <v>1</v>
      </c>
      <c r="M129" s="66">
        <v>1</v>
      </c>
      <c r="N129" s="66">
        <v>1</v>
      </c>
      <c r="O129" s="66">
        <v>1</v>
      </c>
      <c r="P129" s="66">
        <v>1</v>
      </c>
      <c r="Q129" s="66">
        <v>1</v>
      </c>
      <c r="R129" s="66">
        <v>1</v>
      </c>
      <c r="S129" s="66">
        <v>1</v>
      </c>
      <c r="T129" s="66">
        <v>1</v>
      </c>
      <c r="U129" s="66">
        <v>1</v>
      </c>
      <c r="W129" s="66">
        <v>1</v>
      </c>
      <c r="X129" s="66">
        <v>1</v>
      </c>
      <c r="Y129" s="66">
        <v>1</v>
      </c>
      <c r="Z129" s="66">
        <v>1</v>
      </c>
      <c r="AA129" s="66">
        <v>1</v>
      </c>
      <c r="AB129" s="66">
        <v>1</v>
      </c>
      <c r="AC129" s="66">
        <v>1</v>
      </c>
      <c r="AD129" s="66">
        <v>1</v>
      </c>
      <c r="AE129" s="66">
        <v>1</v>
      </c>
      <c r="AF129" s="66">
        <v>1</v>
      </c>
      <c r="AG129" s="66">
        <v>1</v>
      </c>
      <c r="AH129" s="66">
        <v>1</v>
      </c>
      <c r="AI129" s="66">
        <v>1</v>
      </c>
      <c r="AJ129" s="66">
        <v>1</v>
      </c>
      <c r="AK129" s="66">
        <v>1</v>
      </c>
      <c r="AL129" s="66">
        <v>1</v>
      </c>
      <c r="AM129" s="66">
        <v>1</v>
      </c>
      <c r="AN129" s="66">
        <v>1</v>
      </c>
      <c r="AO129" s="66">
        <v>1</v>
      </c>
      <c r="AP129" s="66">
        <v>1</v>
      </c>
      <c r="AQ129" s="66">
        <v>1</v>
      </c>
      <c r="AR129" s="66">
        <v>1</v>
      </c>
      <c r="AS129" s="66">
        <v>1</v>
      </c>
      <c r="AT129" s="66">
        <v>1</v>
      </c>
      <c r="AU129" s="66">
        <v>1</v>
      </c>
      <c r="AV129" s="66">
        <v>1</v>
      </c>
      <c r="AW129" s="66">
        <v>1</v>
      </c>
      <c r="AX129" s="66">
        <v>1</v>
      </c>
      <c r="AY129" s="66">
        <v>1</v>
      </c>
      <c r="BD129" s="66">
        <v>1</v>
      </c>
      <c r="BE129" s="66">
        <v>1</v>
      </c>
      <c r="BF129" s="66">
        <v>1</v>
      </c>
      <c r="BG129" s="66">
        <v>1</v>
      </c>
      <c r="BH129" s="66">
        <v>1</v>
      </c>
      <c r="BI129" s="66">
        <v>1</v>
      </c>
      <c r="BJ129" s="66">
        <v>1</v>
      </c>
      <c r="BK129" s="66">
        <v>1</v>
      </c>
      <c r="BL129" s="66">
        <v>1</v>
      </c>
      <c r="BM129" s="66">
        <v>1</v>
      </c>
      <c r="BN129" s="66">
        <v>1</v>
      </c>
      <c r="BO129" s="66">
        <v>1</v>
      </c>
      <c r="BP129" s="66">
        <v>1</v>
      </c>
      <c r="BQ129" s="66">
        <v>1</v>
      </c>
      <c r="BR129" s="66">
        <v>1</v>
      </c>
      <c r="BS129" s="66">
        <v>1</v>
      </c>
      <c r="BT129" s="66">
        <v>1</v>
      </c>
      <c r="BU129" s="66">
        <v>1</v>
      </c>
      <c r="BV129" s="66">
        <v>1</v>
      </c>
      <c r="BW129" s="66">
        <v>1</v>
      </c>
      <c r="BX129" s="66">
        <v>1</v>
      </c>
      <c r="BY129" s="66">
        <v>1</v>
      </c>
      <c r="BZ129" s="66">
        <v>1</v>
      </c>
      <c r="CA129" s="66">
        <v>1</v>
      </c>
      <c r="CC129" s="66">
        <v>1</v>
      </c>
      <c r="CD129" s="66">
        <v>1</v>
      </c>
      <c r="CE129" s="66">
        <v>1</v>
      </c>
      <c r="CF129" s="66">
        <v>1</v>
      </c>
      <c r="CG129" s="66">
        <v>1</v>
      </c>
      <c r="CI129" s="66">
        <v>1</v>
      </c>
      <c r="CJ129" s="66">
        <v>1</v>
      </c>
      <c r="CK129" s="66">
        <v>1</v>
      </c>
      <c r="CL129" s="66">
        <v>1</v>
      </c>
      <c r="CM129" s="66">
        <v>1</v>
      </c>
      <c r="CN129" s="66">
        <v>1</v>
      </c>
      <c r="CO129" s="66">
        <v>1</v>
      </c>
      <c r="CP129" s="66">
        <v>1</v>
      </c>
      <c r="CQ129" s="66">
        <v>1</v>
      </c>
      <c r="CR129" s="66">
        <v>1</v>
      </c>
      <c r="CS129" s="66">
        <v>1</v>
      </c>
      <c r="CT129" s="66">
        <v>1</v>
      </c>
      <c r="CU129" s="66">
        <v>1</v>
      </c>
      <c r="CV129" s="66">
        <v>1</v>
      </c>
      <c r="CW129" s="66">
        <v>1</v>
      </c>
      <c r="CX129" s="66">
        <v>1</v>
      </c>
      <c r="CY129" s="66">
        <v>1</v>
      </c>
      <c r="CZ129" s="66">
        <v>0</v>
      </c>
      <c r="DA129" s="66">
        <v>1</v>
      </c>
      <c r="DB129" s="66">
        <v>0</v>
      </c>
      <c r="DC129" s="66">
        <v>0</v>
      </c>
      <c r="DD129" s="66">
        <v>0</v>
      </c>
      <c r="DE129" s="66">
        <v>1</v>
      </c>
      <c r="DF129" s="66">
        <v>1</v>
      </c>
      <c r="DG129" s="66">
        <v>1</v>
      </c>
      <c r="DH129" s="67"/>
      <c r="DJ129" s="67"/>
      <c r="DK129" s="67"/>
      <c r="DL129" s="67"/>
      <c r="DM129" s="67"/>
    </row>
    <row r="130" spans="1:117" s="66" customFormat="1">
      <c r="A130" s="66" t="s">
        <v>577</v>
      </c>
      <c r="B130" s="66" t="s">
        <v>388</v>
      </c>
      <c r="C130" s="66" t="s">
        <v>580</v>
      </c>
      <c r="D130" s="66">
        <v>125</v>
      </c>
      <c r="E130" s="66">
        <v>65</v>
      </c>
      <c r="F130" s="66">
        <v>15</v>
      </c>
      <c r="G130" s="66">
        <v>8</v>
      </c>
      <c r="H130" s="66">
        <v>1</v>
      </c>
      <c r="I130" s="66">
        <v>2</v>
      </c>
      <c r="K130" s="66">
        <v>1</v>
      </c>
      <c r="L130" s="66">
        <v>1</v>
      </c>
      <c r="M130" s="66">
        <v>1</v>
      </c>
      <c r="N130" s="66">
        <v>1</v>
      </c>
      <c r="O130" s="66">
        <v>1</v>
      </c>
      <c r="P130" s="66">
        <v>1</v>
      </c>
      <c r="Q130" s="66">
        <v>1</v>
      </c>
      <c r="R130" s="66">
        <v>1</v>
      </c>
      <c r="S130" s="66">
        <v>1</v>
      </c>
      <c r="T130" s="66">
        <v>1</v>
      </c>
      <c r="U130" s="66">
        <v>1</v>
      </c>
      <c r="W130" s="66">
        <v>1</v>
      </c>
      <c r="X130" s="66">
        <v>1</v>
      </c>
      <c r="Y130" s="66">
        <v>1</v>
      </c>
      <c r="Z130" s="66">
        <v>1</v>
      </c>
      <c r="AA130" s="66">
        <v>1</v>
      </c>
      <c r="AB130" s="66">
        <v>1</v>
      </c>
      <c r="AC130" s="66">
        <v>1</v>
      </c>
      <c r="AD130" s="66">
        <v>1</v>
      </c>
      <c r="AE130" s="66">
        <v>1</v>
      </c>
      <c r="AF130" s="66">
        <v>1</v>
      </c>
      <c r="AG130" s="66">
        <v>1</v>
      </c>
      <c r="AH130" s="66">
        <v>1</v>
      </c>
      <c r="AI130" s="66">
        <v>1</v>
      </c>
      <c r="AJ130" s="66">
        <v>1</v>
      </c>
      <c r="AK130" s="66">
        <v>1</v>
      </c>
      <c r="AL130" s="66">
        <v>1</v>
      </c>
      <c r="AM130" s="66">
        <v>1</v>
      </c>
      <c r="AN130" s="66">
        <v>1</v>
      </c>
      <c r="AO130" s="66">
        <v>1</v>
      </c>
      <c r="AP130" s="66">
        <v>1</v>
      </c>
      <c r="AQ130" s="66">
        <v>1</v>
      </c>
      <c r="AR130" s="66">
        <v>1</v>
      </c>
      <c r="AS130" s="66">
        <v>1</v>
      </c>
      <c r="AT130" s="66">
        <v>1</v>
      </c>
      <c r="AU130" s="66">
        <v>1</v>
      </c>
      <c r="AV130" s="66">
        <v>1</v>
      </c>
      <c r="AW130" s="66">
        <v>1</v>
      </c>
      <c r="AX130" s="66">
        <v>1</v>
      </c>
      <c r="AY130" s="66">
        <v>1</v>
      </c>
      <c r="BD130" s="66">
        <v>1</v>
      </c>
      <c r="BE130" s="66">
        <v>1</v>
      </c>
      <c r="BF130" s="66">
        <v>1</v>
      </c>
      <c r="BG130" s="66">
        <v>1</v>
      </c>
      <c r="BH130" s="66">
        <v>1</v>
      </c>
      <c r="BI130" s="66">
        <v>1</v>
      </c>
      <c r="BJ130" s="66">
        <v>1</v>
      </c>
      <c r="BK130" s="66">
        <v>1</v>
      </c>
      <c r="BL130" s="66">
        <v>1</v>
      </c>
      <c r="BM130" s="66">
        <v>1</v>
      </c>
      <c r="BN130" s="66">
        <v>1</v>
      </c>
      <c r="BO130" s="66">
        <v>1</v>
      </c>
      <c r="BP130" s="66">
        <v>1</v>
      </c>
      <c r="BQ130" s="66">
        <v>1</v>
      </c>
      <c r="BR130" s="66">
        <v>1</v>
      </c>
      <c r="BS130" s="66">
        <v>1</v>
      </c>
      <c r="BT130" s="66">
        <v>1</v>
      </c>
      <c r="BU130" s="66">
        <v>1</v>
      </c>
      <c r="BV130" s="66">
        <v>1</v>
      </c>
      <c r="BW130" s="66">
        <v>1</v>
      </c>
      <c r="BX130" s="66">
        <v>1</v>
      </c>
      <c r="BY130" s="66">
        <v>1</v>
      </c>
      <c r="BZ130" s="66">
        <v>1</v>
      </c>
      <c r="CA130" s="66">
        <v>1</v>
      </c>
      <c r="CC130" s="66">
        <v>1</v>
      </c>
      <c r="CD130" s="66">
        <v>1</v>
      </c>
      <c r="CE130" s="66">
        <v>1</v>
      </c>
      <c r="CF130" s="66">
        <v>1</v>
      </c>
      <c r="CG130" s="66">
        <v>1</v>
      </c>
      <c r="CI130" s="66">
        <v>1</v>
      </c>
      <c r="CJ130" s="66">
        <v>1</v>
      </c>
      <c r="CK130" s="66">
        <v>1</v>
      </c>
      <c r="CL130" s="66">
        <v>1</v>
      </c>
      <c r="CM130" s="66">
        <v>1</v>
      </c>
      <c r="CN130" s="66">
        <v>1</v>
      </c>
      <c r="CO130" s="66">
        <v>1</v>
      </c>
      <c r="CP130" s="66">
        <v>1</v>
      </c>
      <c r="CQ130" s="66">
        <v>1</v>
      </c>
      <c r="CR130" s="66">
        <v>1</v>
      </c>
      <c r="CS130" s="66">
        <v>1</v>
      </c>
      <c r="CT130" s="66">
        <v>1</v>
      </c>
      <c r="CU130" s="66">
        <v>1</v>
      </c>
      <c r="CV130" s="66">
        <v>1</v>
      </c>
      <c r="CW130" s="66">
        <v>1</v>
      </c>
      <c r="CX130" s="66">
        <v>0</v>
      </c>
      <c r="CY130" s="66">
        <v>0</v>
      </c>
      <c r="CZ130" s="66">
        <v>0</v>
      </c>
      <c r="DA130" s="66">
        <v>0</v>
      </c>
      <c r="DB130" s="66">
        <v>1</v>
      </c>
      <c r="DC130" s="66">
        <v>1</v>
      </c>
      <c r="DD130" s="66">
        <v>0</v>
      </c>
      <c r="DE130" s="66">
        <v>1</v>
      </c>
      <c r="DF130" s="66">
        <v>1</v>
      </c>
      <c r="DG130" s="66">
        <v>0</v>
      </c>
      <c r="DH130" s="67" t="s">
        <v>389</v>
      </c>
      <c r="DJ130" s="67"/>
      <c r="DK130" s="67"/>
      <c r="DL130" s="67"/>
      <c r="DM130" s="67"/>
    </row>
    <row r="131" spans="1:117" s="66" customFormat="1">
      <c r="A131" s="66" t="s">
        <v>577</v>
      </c>
      <c r="B131" s="66" t="s">
        <v>388</v>
      </c>
      <c r="C131" s="66" t="s">
        <v>581</v>
      </c>
      <c r="D131" s="66">
        <v>126</v>
      </c>
      <c r="E131" s="66">
        <v>56</v>
      </c>
      <c r="F131" s="66">
        <v>14</v>
      </c>
      <c r="G131" s="66">
        <v>2</v>
      </c>
      <c r="H131" s="66">
        <v>1</v>
      </c>
      <c r="I131" s="66">
        <v>2</v>
      </c>
      <c r="K131" s="66">
        <v>1</v>
      </c>
      <c r="L131" s="66">
        <v>1</v>
      </c>
      <c r="M131" s="66">
        <v>1</v>
      </c>
      <c r="N131" s="66">
        <v>1</v>
      </c>
      <c r="O131" s="66">
        <v>1</v>
      </c>
      <c r="P131" s="66">
        <v>1</v>
      </c>
      <c r="Q131" s="66">
        <v>1</v>
      </c>
      <c r="R131" s="66">
        <v>1</v>
      </c>
      <c r="S131" s="66">
        <v>1</v>
      </c>
      <c r="T131" s="66">
        <v>1</v>
      </c>
      <c r="U131" s="66">
        <v>1</v>
      </c>
      <c r="W131" s="66">
        <v>1</v>
      </c>
      <c r="X131" s="66">
        <v>1</v>
      </c>
      <c r="Y131" s="66">
        <v>1</v>
      </c>
      <c r="Z131" s="66">
        <v>1</v>
      </c>
      <c r="AA131" s="66">
        <v>1</v>
      </c>
      <c r="AB131" s="66">
        <v>1</v>
      </c>
      <c r="AC131" s="66">
        <v>1</v>
      </c>
      <c r="AD131" s="66">
        <v>1</v>
      </c>
      <c r="AE131" s="66">
        <v>1</v>
      </c>
      <c r="AF131" s="66">
        <v>1</v>
      </c>
      <c r="AG131" s="66">
        <v>1</v>
      </c>
      <c r="AH131" s="66">
        <v>1</v>
      </c>
      <c r="AI131" s="66">
        <v>1</v>
      </c>
      <c r="AJ131" s="66">
        <v>1</v>
      </c>
      <c r="AK131" s="66">
        <v>1</v>
      </c>
      <c r="AL131" s="66">
        <v>1</v>
      </c>
      <c r="AM131" s="66">
        <v>1</v>
      </c>
      <c r="AN131" s="66">
        <v>1</v>
      </c>
      <c r="AO131" s="66">
        <v>1</v>
      </c>
      <c r="AP131" s="66">
        <v>1</v>
      </c>
      <c r="AQ131" s="66">
        <v>1</v>
      </c>
      <c r="AR131" s="66">
        <v>1</v>
      </c>
      <c r="AS131" s="66">
        <v>1</v>
      </c>
      <c r="AT131" s="66">
        <v>1</v>
      </c>
      <c r="AU131" s="66">
        <v>1</v>
      </c>
      <c r="AV131" s="66">
        <v>1</v>
      </c>
      <c r="AW131" s="66">
        <v>1</v>
      </c>
      <c r="AX131" s="66">
        <v>1</v>
      </c>
      <c r="AY131" s="66">
        <v>1</v>
      </c>
      <c r="BD131" s="66">
        <v>1</v>
      </c>
      <c r="BE131" s="66">
        <v>1</v>
      </c>
      <c r="BF131" s="66">
        <v>1</v>
      </c>
      <c r="BG131" s="66">
        <v>1</v>
      </c>
      <c r="BH131" s="66">
        <v>1</v>
      </c>
      <c r="BI131" s="66">
        <v>1</v>
      </c>
      <c r="BJ131" s="66">
        <v>1</v>
      </c>
      <c r="BK131" s="66">
        <v>1</v>
      </c>
      <c r="BL131" s="66">
        <v>1</v>
      </c>
      <c r="BM131" s="66">
        <v>1</v>
      </c>
      <c r="BN131" s="66">
        <v>1</v>
      </c>
      <c r="BO131" s="66">
        <v>1</v>
      </c>
      <c r="BP131" s="66">
        <v>1</v>
      </c>
      <c r="BQ131" s="66">
        <v>1</v>
      </c>
      <c r="BR131" s="66">
        <v>1</v>
      </c>
      <c r="BS131" s="66">
        <v>1</v>
      </c>
      <c r="BT131" s="66">
        <v>1</v>
      </c>
      <c r="BU131" s="66">
        <v>1</v>
      </c>
      <c r="BV131" s="66">
        <v>1</v>
      </c>
      <c r="BW131" s="66">
        <v>1</v>
      </c>
      <c r="BX131" s="66">
        <v>1</v>
      </c>
      <c r="BY131" s="66">
        <v>1</v>
      </c>
      <c r="BZ131" s="66">
        <v>1</v>
      </c>
      <c r="CA131" s="66">
        <v>1</v>
      </c>
      <c r="CC131" s="66">
        <v>1</v>
      </c>
      <c r="CD131" s="66">
        <v>1</v>
      </c>
      <c r="CE131" s="66">
        <v>1</v>
      </c>
      <c r="CF131" s="66">
        <v>1</v>
      </c>
      <c r="CG131" s="66">
        <v>1</v>
      </c>
      <c r="CI131" s="66">
        <v>1</v>
      </c>
      <c r="CJ131" s="66">
        <v>1</v>
      </c>
      <c r="CK131" s="66">
        <v>1</v>
      </c>
      <c r="CL131" s="66">
        <v>1</v>
      </c>
      <c r="CM131" s="66">
        <v>1</v>
      </c>
      <c r="CN131" s="66">
        <v>1</v>
      </c>
      <c r="CO131" s="66">
        <v>1</v>
      </c>
      <c r="CP131" s="66">
        <v>1</v>
      </c>
      <c r="CQ131" s="66">
        <v>1</v>
      </c>
      <c r="CR131" s="66">
        <v>1</v>
      </c>
      <c r="CS131" s="66">
        <v>1</v>
      </c>
      <c r="CT131" s="66">
        <v>1</v>
      </c>
      <c r="CU131" s="66">
        <v>1</v>
      </c>
      <c r="CV131" s="66">
        <v>1</v>
      </c>
      <c r="CW131" s="66">
        <v>1</v>
      </c>
      <c r="CX131" s="66">
        <v>0</v>
      </c>
      <c r="CY131" s="66">
        <v>1</v>
      </c>
      <c r="CZ131" s="66">
        <v>0</v>
      </c>
      <c r="DA131" s="66">
        <v>0</v>
      </c>
      <c r="DB131" s="66">
        <v>0</v>
      </c>
      <c r="DC131" s="66">
        <v>0</v>
      </c>
      <c r="DD131" s="66">
        <v>0</v>
      </c>
      <c r="DE131" s="66">
        <v>1</v>
      </c>
      <c r="DF131" s="66">
        <v>1</v>
      </c>
      <c r="DG131" s="66">
        <v>1</v>
      </c>
      <c r="DH131" s="67"/>
      <c r="DJ131" s="67"/>
      <c r="DK131" s="67"/>
      <c r="DL131" s="67"/>
      <c r="DM131" s="67"/>
    </row>
    <row r="132" spans="1:117" s="66" customFormat="1">
      <c r="A132" s="66" t="s">
        <v>577</v>
      </c>
      <c r="B132" s="66" t="s">
        <v>388</v>
      </c>
      <c r="C132" s="66" t="s">
        <v>582</v>
      </c>
      <c r="D132" s="66">
        <v>127</v>
      </c>
      <c r="E132" s="66">
        <v>47</v>
      </c>
      <c r="F132" s="66">
        <v>8</v>
      </c>
      <c r="G132" s="66">
        <v>0</v>
      </c>
      <c r="H132" s="66">
        <v>1</v>
      </c>
      <c r="I132" s="66">
        <v>2</v>
      </c>
      <c r="K132" s="66">
        <v>1</v>
      </c>
      <c r="L132" s="66">
        <v>1</v>
      </c>
      <c r="M132" s="66">
        <v>1</v>
      </c>
      <c r="N132" s="66">
        <v>1</v>
      </c>
      <c r="O132" s="66">
        <v>1</v>
      </c>
      <c r="P132" s="66">
        <v>1</v>
      </c>
      <c r="Q132" s="66">
        <v>1</v>
      </c>
      <c r="R132" s="66">
        <v>1</v>
      </c>
      <c r="S132" s="66">
        <v>1</v>
      </c>
      <c r="T132" s="66">
        <v>1</v>
      </c>
      <c r="U132" s="66">
        <v>1</v>
      </c>
      <c r="W132" s="66">
        <v>1</v>
      </c>
      <c r="X132" s="66">
        <v>1</v>
      </c>
      <c r="Y132" s="66">
        <v>1</v>
      </c>
      <c r="Z132" s="66">
        <v>1</v>
      </c>
      <c r="AA132" s="66">
        <v>1</v>
      </c>
      <c r="AB132" s="66">
        <v>1</v>
      </c>
      <c r="AC132" s="66">
        <v>1</v>
      </c>
      <c r="AD132" s="66">
        <v>1</v>
      </c>
      <c r="AE132" s="66">
        <v>1</v>
      </c>
      <c r="AF132" s="66">
        <v>1</v>
      </c>
      <c r="AG132" s="66">
        <v>1</v>
      </c>
      <c r="AH132" s="66">
        <v>1</v>
      </c>
      <c r="AI132" s="66">
        <v>1</v>
      </c>
      <c r="AJ132" s="66">
        <v>1</v>
      </c>
      <c r="AK132" s="66">
        <v>1</v>
      </c>
      <c r="AL132" s="66">
        <v>1</v>
      </c>
      <c r="AM132" s="66">
        <v>1</v>
      </c>
      <c r="AN132" s="66">
        <v>1</v>
      </c>
      <c r="AO132" s="66">
        <v>1</v>
      </c>
      <c r="AP132" s="66">
        <v>1</v>
      </c>
      <c r="AQ132" s="66">
        <v>1</v>
      </c>
      <c r="AR132" s="66">
        <v>1</v>
      </c>
      <c r="AS132" s="66">
        <v>1</v>
      </c>
      <c r="AT132" s="66">
        <v>1</v>
      </c>
      <c r="AU132" s="66">
        <v>1</v>
      </c>
      <c r="AV132" s="66">
        <v>1</v>
      </c>
      <c r="AW132" s="66">
        <v>1</v>
      </c>
      <c r="AX132" s="66">
        <v>1</v>
      </c>
      <c r="AY132" s="66">
        <v>1</v>
      </c>
      <c r="BD132" s="66">
        <v>1</v>
      </c>
      <c r="BE132" s="66">
        <v>1</v>
      </c>
      <c r="BF132" s="66">
        <v>1</v>
      </c>
      <c r="BG132" s="66">
        <v>1</v>
      </c>
      <c r="BH132" s="66">
        <v>1</v>
      </c>
      <c r="BI132" s="66">
        <v>1</v>
      </c>
      <c r="BJ132" s="66">
        <v>1</v>
      </c>
      <c r="BK132" s="66">
        <v>1</v>
      </c>
      <c r="BL132" s="66">
        <v>1</v>
      </c>
      <c r="BM132" s="66">
        <v>1</v>
      </c>
      <c r="BN132" s="66">
        <v>1</v>
      </c>
      <c r="BO132" s="66">
        <v>1</v>
      </c>
      <c r="BP132" s="66">
        <v>1</v>
      </c>
      <c r="BQ132" s="66">
        <v>1</v>
      </c>
      <c r="BR132" s="66">
        <v>1</v>
      </c>
      <c r="BS132" s="66">
        <v>1</v>
      </c>
      <c r="BT132" s="66">
        <v>1</v>
      </c>
      <c r="BU132" s="66">
        <v>1</v>
      </c>
      <c r="BV132" s="66">
        <v>1</v>
      </c>
      <c r="BW132" s="66">
        <v>1</v>
      </c>
      <c r="BX132" s="66">
        <v>1</v>
      </c>
      <c r="BY132" s="66">
        <v>1</v>
      </c>
      <c r="BZ132" s="66">
        <v>1</v>
      </c>
      <c r="CA132" s="66">
        <v>1</v>
      </c>
      <c r="CC132" s="66">
        <v>1</v>
      </c>
      <c r="CD132" s="66">
        <v>1</v>
      </c>
      <c r="CE132" s="66">
        <v>1</v>
      </c>
      <c r="CF132" s="66">
        <v>1</v>
      </c>
      <c r="CG132" s="66">
        <v>1</v>
      </c>
      <c r="CI132" s="66">
        <v>1</v>
      </c>
      <c r="CJ132" s="66">
        <v>1</v>
      </c>
      <c r="CK132" s="66">
        <v>1</v>
      </c>
      <c r="CL132" s="66">
        <v>1</v>
      </c>
      <c r="CM132" s="66">
        <v>1</v>
      </c>
      <c r="CN132" s="66">
        <v>1</v>
      </c>
      <c r="CO132" s="66">
        <v>1</v>
      </c>
      <c r="CP132" s="66">
        <v>1</v>
      </c>
      <c r="CQ132" s="66">
        <v>1</v>
      </c>
      <c r="CR132" s="66">
        <v>1</v>
      </c>
      <c r="CS132" s="66">
        <v>1</v>
      </c>
      <c r="CT132" s="66">
        <v>1</v>
      </c>
      <c r="CU132" s="66">
        <v>1</v>
      </c>
      <c r="CV132" s="66">
        <v>1</v>
      </c>
      <c r="CW132" s="66">
        <v>0</v>
      </c>
      <c r="CX132" s="66">
        <v>0</v>
      </c>
      <c r="CY132" s="66">
        <v>0</v>
      </c>
      <c r="CZ132" s="66">
        <v>0</v>
      </c>
      <c r="DA132" s="66">
        <v>0</v>
      </c>
      <c r="DB132" s="66">
        <v>0</v>
      </c>
      <c r="DC132" s="66">
        <v>1</v>
      </c>
      <c r="DD132" s="66">
        <v>0</v>
      </c>
      <c r="DE132" s="66">
        <v>1</v>
      </c>
      <c r="DF132" s="66">
        <v>1</v>
      </c>
      <c r="DG132" s="66">
        <v>1</v>
      </c>
      <c r="DH132" s="67" t="s">
        <v>583</v>
      </c>
      <c r="DJ132" s="67"/>
      <c r="DK132" s="67"/>
      <c r="DL132" s="67"/>
      <c r="DM132" s="67"/>
    </row>
    <row r="133" spans="1:117" s="66" customFormat="1">
      <c r="A133" s="66" t="s">
        <v>577</v>
      </c>
      <c r="B133" s="66" t="s">
        <v>388</v>
      </c>
      <c r="C133" s="66" t="s">
        <v>584</v>
      </c>
      <c r="D133" s="66">
        <v>128</v>
      </c>
      <c r="E133" s="66">
        <v>150</v>
      </c>
      <c r="F133" s="66">
        <v>41</v>
      </c>
      <c r="G133" s="66">
        <v>47</v>
      </c>
      <c r="H133" s="66">
        <v>1</v>
      </c>
      <c r="I133" s="66">
        <v>2</v>
      </c>
      <c r="K133" s="66">
        <v>1</v>
      </c>
      <c r="L133" s="66">
        <v>1</v>
      </c>
      <c r="M133" s="66">
        <v>1</v>
      </c>
      <c r="N133" s="66">
        <v>1</v>
      </c>
      <c r="O133" s="66">
        <v>1</v>
      </c>
      <c r="P133" s="66">
        <v>1</v>
      </c>
      <c r="Q133" s="66">
        <v>1</v>
      </c>
      <c r="R133" s="66">
        <v>1</v>
      </c>
      <c r="S133" s="66">
        <v>1</v>
      </c>
      <c r="T133" s="66">
        <v>1</v>
      </c>
      <c r="U133" s="66">
        <v>1</v>
      </c>
      <c r="W133" s="66">
        <v>1</v>
      </c>
      <c r="X133" s="66">
        <v>1</v>
      </c>
      <c r="Y133" s="66">
        <v>1</v>
      </c>
      <c r="Z133" s="66">
        <v>1</v>
      </c>
      <c r="AA133" s="66">
        <v>1</v>
      </c>
      <c r="AB133" s="66">
        <v>1</v>
      </c>
      <c r="AC133" s="66">
        <v>1</v>
      </c>
      <c r="AD133" s="66">
        <v>1</v>
      </c>
      <c r="AE133" s="66">
        <v>1</v>
      </c>
      <c r="AF133" s="66">
        <v>1</v>
      </c>
      <c r="AG133" s="66">
        <v>1</v>
      </c>
      <c r="AH133" s="66">
        <v>1</v>
      </c>
      <c r="AI133" s="66">
        <v>1</v>
      </c>
      <c r="AJ133" s="66">
        <v>1</v>
      </c>
      <c r="AK133" s="66">
        <v>1</v>
      </c>
      <c r="AL133" s="66">
        <v>1</v>
      </c>
      <c r="AM133" s="66">
        <v>1</v>
      </c>
      <c r="AN133" s="66">
        <v>1</v>
      </c>
      <c r="AO133" s="66">
        <v>1</v>
      </c>
      <c r="AP133" s="66">
        <v>1</v>
      </c>
      <c r="AQ133" s="66">
        <v>1</v>
      </c>
      <c r="AR133" s="66">
        <v>1</v>
      </c>
      <c r="AS133" s="66">
        <v>1</v>
      </c>
      <c r="AT133" s="66">
        <v>1</v>
      </c>
      <c r="AU133" s="66">
        <v>1</v>
      </c>
      <c r="AV133" s="66">
        <v>1</v>
      </c>
      <c r="AW133" s="66">
        <v>1</v>
      </c>
      <c r="AX133" s="66">
        <v>1</v>
      </c>
      <c r="AY133" s="66">
        <v>1</v>
      </c>
      <c r="BD133" s="66">
        <v>1</v>
      </c>
      <c r="BE133" s="66">
        <v>1</v>
      </c>
      <c r="BF133" s="66">
        <v>1</v>
      </c>
      <c r="BG133" s="66">
        <v>1</v>
      </c>
      <c r="BH133" s="66">
        <v>1</v>
      </c>
      <c r="BI133" s="66">
        <v>1</v>
      </c>
      <c r="BJ133" s="66">
        <v>1</v>
      </c>
      <c r="BK133" s="66">
        <v>1</v>
      </c>
      <c r="BL133" s="66">
        <v>1</v>
      </c>
      <c r="BM133" s="66">
        <v>1</v>
      </c>
      <c r="BN133" s="66">
        <v>1</v>
      </c>
      <c r="BO133" s="66">
        <v>1</v>
      </c>
      <c r="BP133" s="66">
        <v>1</v>
      </c>
      <c r="BQ133" s="66">
        <v>1</v>
      </c>
      <c r="BR133" s="66">
        <v>1</v>
      </c>
      <c r="BS133" s="66">
        <v>1</v>
      </c>
      <c r="BT133" s="66">
        <v>1</v>
      </c>
      <c r="BU133" s="66">
        <v>1</v>
      </c>
      <c r="BV133" s="66">
        <v>1</v>
      </c>
      <c r="BW133" s="66">
        <v>1</v>
      </c>
      <c r="BX133" s="66">
        <v>1</v>
      </c>
      <c r="BY133" s="66">
        <v>1</v>
      </c>
      <c r="BZ133" s="66">
        <v>1</v>
      </c>
      <c r="CA133" s="66">
        <v>1</v>
      </c>
      <c r="CC133" s="66">
        <v>1</v>
      </c>
      <c r="CD133" s="66">
        <v>1</v>
      </c>
      <c r="CE133" s="66">
        <v>1</v>
      </c>
      <c r="CF133" s="66">
        <v>1</v>
      </c>
      <c r="CG133" s="66">
        <v>1</v>
      </c>
      <c r="CI133" s="66">
        <v>1</v>
      </c>
      <c r="CJ133" s="66">
        <v>1</v>
      </c>
      <c r="CK133" s="66">
        <v>1</v>
      </c>
      <c r="CL133" s="66">
        <v>1</v>
      </c>
      <c r="CM133" s="66">
        <v>1</v>
      </c>
      <c r="CN133" s="66">
        <v>1</v>
      </c>
      <c r="CO133" s="66">
        <v>1</v>
      </c>
      <c r="CP133" s="66">
        <v>1</v>
      </c>
      <c r="CQ133" s="66">
        <v>1</v>
      </c>
      <c r="CR133" s="66">
        <v>1</v>
      </c>
      <c r="CS133" s="66">
        <v>1</v>
      </c>
      <c r="CT133" s="66">
        <v>1</v>
      </c>
      <c r="CU133" s="66">
        <v>1</v>
      </c>
      <c r="CV133" s="66">
        <v>1</v>
      </c>
      <c r="CW133" s="66">
        <v>1</v>
      </c>
      <c r="CX133" s="66">
        <v>0</v>
      </c>
      <c r="CY133" s="66">
        <v>0</v>
      </c>
      <c r="CZ133" s="66">
        <v>0</v>
      </c>
      <c r="DA133" s="66">
        <v>0</v>
      </c>
      <c r="DB133" s="66">
        <v>0</v>
      </c>
      <c r="DC133" s="66">
        <v>1</v>
      </c>
      <c r="DD133" s="66">
        <v>0</v>
      </c>
      <c r="DE133" s="66">
        <v>1</v>
      </c>
      <c r="DF133" s="66">
        <v>1</v>
      </c>
      <c r="DG133" s="66">
        <v>1</v>
      </c>
      <c r="DH133" s="67"/>
      <c r="DJ133" s="67"/>
      <c r="DK133" s="67"/>
      <c r="DL133" s="67"/>
      <c r="DM133" s="67"/>
    </row>
    <row r="134" spans="1:117" s="66" customFormat="1">
      <c r="A134" s="66" t="s">
        <v>585</v>
      </c>
      <c r="B134" s="66" t="s">
        <v>388</v>
      </c>
      <c r="C134" s="66" t="s">
        <v>586</v>
      </c>
      <c r="D134" s="66">
        <v>129</v>
      </c>
      <c r="E134" s="66">
        <v>29</v>
      </c>
      <c r="F134" s="66">
        <v>0</v>
      </c>
      <c r="G134" s="66">
        <v>12</v>
      </c>
      <c r="H134" s="66">
        <v>1</v>
      </c>
      <c r="I134" s="66">
        <v>2</v>
      </c>
      <c r="K134" s="66">
        <v>1</v>
      </c>
      <c r="L134" s="66">
        <v>1</v>
      </c>
      <c r="M134" s="66">
        <v>1</v>
      </c>
      <c r="N134" s="66">
        <v>1</v>
      </c>
      <c r="O134" s="66">
        <v>1</v>
      </c>
      <c r="P134" s="66">
        <v>1</v>
      </c>
      <c r="Q134" s="66">
        <v>1</v>
      </c>
      <c r="R134" s="66">
        <v>1</v>
      </c>
      <c r="S134" s="66">
        <v>1</v>
      </c>
      <c r="T134" s="66">
        <v>1</v>
      </c>
      <c r="U134" s="66">
        <v>1</v>
      </c>
      <c r="W134" s="66">
        <v>1</v>
      </c>
      <c r="X134" s="66">
        <v>1</v>
      </c>
      <c r="Y134" s="66">
        <v>1</v>
      </c>
      <c r="Z134" s="66">
        <v>1</v>
      </c>
      <c r="AA134" s="66">
        <v>1</v>
      </c>
      <c r="AB134" s="66">
        <v>1</v>
      </c>
      <c r="AC134" s="66">
        <v>1</v>
      </c>
      <c r="AD134" s="66">
        <v>1</v>
      </c>
      <c r="AE134" s="66">
        <v>1</v>
      </c>
      <c r="AF134" s="66">
        <v>1</v>
      </c>
      <c r="AG134" s="66">
        <v>1</v>
      </c>
      <c r="AH134" s="66">
        <v>1</v>
      </c>
      <c r="AI134" s="66">
        <v>1</v>
      </c>
      <c r="AJ134" s="66">
        <v>1</v>
      </c>
      <c r="AK134" s="66">
        <v>1</v>
      </c>
      <c r="AL134" s="66">
        <v>1</v>
      </c>
      <c r="AM134" s="66">
        <v>1</v>
      </c>
      <c r="AN134" s="66">
        <v>1</v>
      </c>
      <c r="AO134" s="66">
        <v>1</v>
      </c>
      <c r="AP134" s="66">
        <v>1</v>
      </c>
      <c r="AQ134" s="66">
        <v>1</v>
      </c>
      <c r="AR134" s="66">
        <v>1</v>
      </c>
      <c r="AS134" s="66">
        <v>1</v>
      </c>
      <c r="AT134" s="66">
        <v>1</v>
      </c>
      <c r="AU134" s="66">
        <v>1</v>
      </c>
      <c r="AV134" s="66">
        <v>1</v>
      </c>
      <c r="AW134" s="66">
        <v>1</v>
      </c>
      <c r="AX134" s="66">
        <v>1</v>
      </c>
      <c r="AY134" s="66">
        <v>1</v>
      </c>
      <c r="BD134" s="66">
        <v>1</v>
      </c>
      <c r="BE134" s="66">
        <v>1</v>
      </c>
      <c r="BF134" s="66">
        <v>1</v>
      </c>
      <c r="BG134" s="66">
        <v>1</v>
      </c>
      <c r="BH134" s="66">
        <v>1</v>
      </c>
      <c r="BI134" s="66">
        <v>1</v>
      </c>
      <c r="BJ134" s="66">
        <v>1</v>
      </c>
      <c r="BK134" s="66">
        <v>1</v>
      </c>
      <c r="BL134" s="66">
        <v>1</v>
      </c>
      <c r="BM134" s="66">
        <v>1</v>
      </c>
      <c r="BN134" s="66">
        <v>1</v>
      </c>
      <c r="BO134" s="66">
        <v>1</v>
      </c>
      <c r="BP134" s="66">
        <v>1</v>
      </c>
      <c r="BQ134" s="66">
        <v>1</v>
      </c>
      <c r="BR134" s="66">
        <v>1</v>
      </c>
      <c r="BS134" s="66">
        <v>1</v>
      </c>
      <c r="BT134" s="66">
        <v>1</v>
      </c>
      <c r="BU134" s="66">
        <v>1</v>
      </c>
      <c r="BV134" s="66">
        <v>1</v>
      </c>
      <c r="BW134" s="66">
        <v>1</v>
      </c>
      <c r="BX134" s="66">
        <v>1</v>
      </c>
      <c r="BY134" s="66">
        <v>1</v>
      </c>
      <c r="BZ134" s="66">
        <v>1</v>
      </c>
      <c r="CA134" s="66">
        <v>1</v>
      </c>
      <c r="CC134" s="66">
        <v>1</v>
      </c>
      <c r="CD134" s="66">
        <v>1</v>
      </c>
      <c r="CE134" s="66">
        <v>1</v>
      </c>
      <c r="CF134" s="66">
        <v>1</v>
      </c>
      <c r="CG134" s="66">
        <v>1</v>
      </c>
      <c r="CI134" s="66">
        <v>1</v>
      </c>
      <c r="CJ134" s="66">
        <v>1</v>
      </c>
      <c r="CK134" s="66">
        <v>1</v>
      </c>
      <c r="CL134" s="66">
        <v>1</v>
      </c>
      <c r="CM134" s="66">
        <v>1</v>
      </c>
      <c r="CN134" s="66">
        <v>1</v>
      </c>
      <c r="CO134" s="66">
        <v>1</v>
      </c>
      <c r="CP134" s="66">
        <v>1</v>
      </c>
      <c r="CQ134" s="66">
        <v>1</v>
      </c>
      <c r="CR134" s="66">
        <v>1</v>
      </c>
      <c r="CS134" s="66">
        <v>1</v>
      </c>
      <c r="CT134" s="66">
        <v>1</v>
      </c>
      <c r="CU134" s="66">
        <v>1</v>
      </c>
      <c r="CV134" s="66">
        <v>1</v>
      </c>
      <c r="CW134" s="66">
        <v>1</v>
      </c>
      <c r="CX134" s="66">
        <v>0</v>
      </c>
      <c r="CY134" s="66">
        <v>1</v>
      </c>
      <c r="CZ134" s="66">
        <v>0</v>
      </c>
      <c r="DA134" s="66">
        <v>0</v>
      </c>
      <c r="DB134" s="66">
        <v>1</v>
      </c>
      <c r="DC134" s="66">
        <v>1</v>
      </c>
      <c r="DD134" s="66">
        <v>0</v>
      </c>
      <c r="DE134" s="66">
        <v>1</v>
      </c>
      <c r="DF134" s="66">
        <v>1</v>
      </c>
      <c r="DG134" s="66">
        <v>1</v>
      </c>
      <c r="DH134" s="67"/>
      <c r="DJ134" s="67"/>
      <c r="DK134" s="67"/>
      <c r="DL134" s="67"/>
      <c r="DM134" s="67"/>
    </row>
    <row r="135" spans="1:117" s="66" customFormat="1">
      <c r="A135" s="66" t="s">
        <v>585</v>
      </c>
      <c r="B135" s="66" t="s">
        <v>388</v>
      </c>
      <c r="C135" s="66" t="s">
        <v>587</v>
      </c>
      <c r="D135" s="66">
        <v>130</v>
      </c>
      <c r="E135" s="66">
        <v>72</v>
      </c>
      <c r="F135" s="66">
        <v>18</v>
      </c>
      <c r="G135" s="66">
        <v>13</v>
      </c>
      <c r="H135" s="66">
        <v>1</v>
      </c>
      <c r="I135" s="66">
        <v>2</v>
      </c>
      <c r="K135" s="66">
        <v>1</v>
      </c>
      <c r="L135" s="66">
        <v>1</v>
      </c>
      <c r="M135" s="66">
        <v>1</v>
      </c>
      <c r="N135" s="66">
        <v>1</v>
      </c>
      <c r="O135" s="66">
        <v>1</v>
      </c>
      <c r="P135" s="66">
        <v>1</v>
      </c>
      <c r="Q135" s="66">
        <v>1</v>
      </c>
      <c r="R135" s="66">
        <v>1</v>
      </c>
      <c r="S135" s="66">
        <v>1</v>
      </c>
      <c r="T135" s="66">
        <v>1</v>
      </c>
      <c r="U135" s="66">
        <v>1</v>
      </c>
      <c r="W135" s="66">
        <v>1</v>
      </c>
      <c r="X135" s="66">
        <v>1</v>
      </c>
      <c r="Y135" s="66">
        <v>1</v>
      </c>
      <c r="Z135" s="66">
        <v>1</v>
      </c>
      <c r="AA135" s="66">
        <v>1</v>
      </c>
      <c r="AB135" s="66">
        <v>1</v>
      </c>
      <c r="AC135" s="66">
        <v>1</v>
      </c>
      <c r="AD135" s="66">
        <v>1</v>
      </c>
      <c r="AE135" s="66">
        <v>1</v>
      </c>
      <c r="AF135" s="66">
        <v>1</v>
      </c>
      <c r="AG135" s="66">
        <v>1</v>
      </c>
      <c r="AH135" s="66">
        <v>1</v>
      </c>
      <c r="AI135" s="66">
        <v>1</v>
      </c>
      <c r="AJ135" s="66">
        <v>1</v>
      </c>
      <c r="AK135" s="66">
        <v>1</v>
      </c>
      <c r="AL135" s="66">
        <v>1</v>
      </c>
      <c r="AM135" s="66">
        <v>1</v>
      </c>
      <c r="AN135" s="66">
        <v>1</v>
      </c>
      <c r="AO135" s="66">
        <v>1</v>
      </c>
      <c r="AP135" s="66">
        <v>1</v>
      </c>
      <c r="AQ135" s="66">
        <v>1</v>
      </c>
      <c r="AR135" s="66">
        <v>1</v>
      </c>
      <c r="AS135" s="66">
        <v>1</v>
      </c>
      <c r="AT135" s="66">
        <v>1</v>
      </c>
      <c r="AU135" s="66">
        <v>1</v>
      </c>
      <c r="AV135" s="66">
        <v>1</v>
      </c>
      <c r="AW135" s="66">
        <v>1</v>
      </c>
      <c r="AX135" s="66">
        <v>1</v>
      </c>
      <c r="AY135" s="66">
        <v>1</v>
      </c>
      <c r="BD135" s="66">
        <v>1</v>
      </c>
      <c r="BE135" s="66">
        <v>1</v>
      </c>
      <c r="BF135" s="66">
        <v>1</v>
      </c>
      <c r="BG135" s="66">
        <v>1</v>
      </c>
      <c r="BH135" s="66">
        <v>1</v>
      </c>
      <c r="BI135" s="66">
        <v>1</v>
      </c>
      <c r="BJ135" s="66">
        <v>1</v>
      </c>
      <c r="BK135" s="66">
        <v>1</v>
      </c>
      <c r="BL135" s="66">
        <v>1</v>
      </c>
      <c r="BM135" s="66">
        <v>1</v>
      </c>
      <c r="BN135" s="66">
        <v>1</v>
      </c>
      <c r="BO135" s="66">
        <v>1</v>
      </c>
      <c r="BP135" s="66">
        <v>1</v>
      </c>
      <c r="BQ135" s="66">
        <v>1</v>
      </c>
      <c r="BR135" s="66">
        <v>1</v>
      </c>
      <c r="BS135" s="66">
        <v>1</v>
      </c>
      <c r="BT135" s="66">
        <v>1</v>
      </c>
      <c r="BU135" s="66">
        <v>1</v>
      </c>
      <c r="BV135" s="66">
        <v>1</v>
      </c>
      <c r="BW135" s="66">
        <v>1</v>
      </c>
      <c r="BX135" s="66">
        <v>1</v>
      </c>
      <c r="BY135" s="66">
        <v>1</v>
      </c>
      <c r="BZ135" s="66">
        <v>1</v>
      </c>
      <c r="CA135" s="66">
        <v>1</v>
      </c>
      <c r="CC135" s="66">
        <v>1</v>
      </c>
      <c r="CD135" s="66">
        <v>1</v>
      </c>
      <c r="CE135" s="66">
        <v>1</v>
      </c>
      <c r="CF135" s="66">
        <v>1</v>
      </c>
      <c r="CG135" s="66">
        <v>1</v>
      </c>
      <c r="CI135" s="66">
        <v>1</v>
      </c>
      <c r="CJ135" s="66">
        <v>1</v>
      </c>
      <c r="CK135" s="66">
        <v>1</v>
      </c>
      <c r="CL135" s="66">
        <v>1</v>
      </c>
      <c r="CM135" s="66">
        <v>1</v>
      </c>
      <c r="CN135" s="66">
        <v>1</v>
      </c>
      <c r="CO135" s="66">
        <v>1</v>
      </c>
      <c r="CP135" s="66">
        <v>1</v>
      </c>
      <c r="CQ135" s="66">
        <v>1</v>
      </c>
      <c r="CR135" s="66">
        <v>1</v>
      </c>
      <c r="CS135" s="66">
        <v>1</v>
      </c>
      <c r="CT135" s="66">
        <v>1</v>
      </c>
      <c r="CU135" s="66">
        <v>1</v>
      </c>
      <c r="CV135" s="66">
        <v>1</v>
      </c>
      <c r="CW135" s="66">
        <v>1</v>
      </c>
      <c r="CX135" s="66">
        <v>1</v>
      </c>
      <c r="CY135" s="66">
        <v>0</v>
      </c>
      <c r="CZ135" s="66">
        <v>0</v>
      </c>
      <c r="DA135" s="66">
        <v>0</v>
      </c>
      <c r="DB135" s="66">
        <v>1</v>
      </c>
      <c r="DC135" s="66">
        <v>1</v>
      </c>
      <c r="DD135" s="66">
        <v>0</v>
      </c>
      <c r="DE135" s="66">
        <v>1</v>
      </c>
      <c r="DF135" s="66">
        <v>1</v>
      </c>
      <c r="DG135" s="66">
        <v>1</v>
      </c>
      <c r="DH135" s="67"/>
      <c r="DJ135" s="67"/>
      <c r="DK135" s="67"/>
      <c r="DL135" s="67"/>
      <c r="DM135" s="67"/>
    </row>
    <row r="136" spans="1:117" s="66" customFormat="1">
      <c r="A136" s="66" t="s">
        <v>585</v>
      </c>
      <c r="B136" s="66" t="s">
        <v>388</v>
      </c>
      <c r="C136" s="66" t="s">
        <v>588</v>
      </c>
      <c r="D136" s="66">
        <v>131</v>
      </c>
      <c r="E136" s="66">
        <v>700</v>
      </c>
      <c r="F136" s="66">
        <v>121</v>
      </c>
      <c r="G136" s="66">
        <v>101</v>
      </c>
      <c r="H136" s="66">
        <v>1</v>
      </c>
      <c r="I136" s="66">
        <v>2</v>
      </c>
      <c r="K136" s="66">
        <v>1</v>
      </c>
      <c r="L136" s="66">
        <v>1</v>
      </c>
      <c r="M136" s="66">
        <v>1</v>
      </c>
      <c r="N136" s="66">
        <v>1</v>
      </c>
      <c r="O136" s="66">
        <v>1</v>
      </c>
      <c r="P136" s="66">
        <v>1</v>
      </c>
      <c r="Q136" s="66">
        <v>1</v>
      </c>
      <c r="R136" s="66">
        <v>1</v>
      </c>
      <c r="S136" s="66">
        <v>1</v>
      </c>
      <c r="T136" s="66">
        <v>1</v>
      </c>
      <c r="U136" s="66">
        <v>1</v>
      </c>
      <c r="W136" s="66">
        <v>1</v>
      </c>
      <c r="X136" s="66">
        <v>1</v>
      </c>
      <c r="Y136" s="66">
        <v>1</v>
      </c>
      <c r="Z136" s="66">
        <v>1</v>
      </c>
      <c r="AA136" s="66">
        <v>1</v>
      </c>
      <c r="AB136" s="66">
        <v>1</v>
      </c>
      <c r="AC136" s="66">
        <v>1</v>
      </c>
      <c r="AD136" s="66">
        <v>1</v>
      </c>
      <c r="AE136" s="66">
        <v>1</v>
      </c>
      <c r="AF136" s="66">
        <v>1</v>
      </c>
      <c r="AG136" s="66">
        <v>1</v>
      </c>
      <c r="AH136" s="66">
        <v>1</v>
      </c>
      <c r="AI136" s="66">
        <v>1</v>
      </c>
      <c r="AJ136" s="66">
        <v>1</v>
      </c>
      <c r="AK136" s="66">
        <v>1</v>
      </c>
      <c r="AL136" s="66">
        <v>1</v>
      </c>
      <c r="AM136" s="66">
        <v>1</v>
      </c>
      <c r="AN136" s="66">
        <v>1</v>
      </c>
      <c r="AO136" s="66">
        <v>1</v>
      </c>
      <c r="AP136" s="66">
        <v>1</v>
      </c>
      <c r="AQ136" s="66">
        <v>1</v>
      </c>
      <c r="AR136" s="66">
        <v>1</v>
      </c>
      <c r="AS136" s="66">
        <v>1</v>
      </c>
      <c r="AT136" s="66">
        <v>1</v>
      </c>
      <c r="AU136" s="66">
        <v>1</v>
      </c>
      <c r="AV136" s="66">
        <v>1</v>
      </c>
      <c r="AW136" s="66">
        <v>1</v>
      </c>
      <c r="AX136" s="66">
        <v>1</v>
      </c>
      <c r="AY136" s="66">
        <v>1</v>
      </c>
      <c r="BD136" s="66">
        <v>1</v>
      </c>
      <c r="BE136" s="66">
        <v>1</v>
      </c>
      <c r="BF136" s="66">
        <v>1</v>
      </c>
      <c r="BG136" s="66">
        <v>1</v>
      </c>
      <c r="BH136" s="66">
        <v>1</v>
      </c>
      <c r="BI136" s="66">
        <v>1</v>
      </c>
      <c r="BJ136" s="66">
        <v>1</v>
      </c>
      <c r="BK136" s="66">
        <v>1</v>
      </c>
      <c r="BL136" s="66">
        <v>1</v>
      </c>
      <c r="BM136" s="66">
        <v>1</v>
      </c>
      <c r="BN136" s="66">
        <v>1</v>
      </c>
      <c r="BO136" s="66">
        <v>1</v>
      </c>
      <c r="BP136" s="66">
        <v>1</v>
      </c>
      <c r="BQ136" s="66">
        <v>1</v>
      </c>
      <c r="BR136" s="66">
        <v>1</v>
      </c>
      <c r="BS136" s="66">
        <v>1</v>
      </c>
      <c r="BT136" s="66">
        <v>1</v>
      </c>
      <c r="BU136" s="66">
        <v>1</v>
      </c>
      <c r="BV136" s="66">
        <v>1</v>
      </c>
      <c r="BW136" s="66">
        <v>1</v>
      </c>
      <c r="BX136" s="66">
        <v>1</v>
      </c>
      <c r="BY136" s="66">
        <v>1</v>
      </c>
      <c r="BZ136" s="66">
        <v>1</v>
      </c>
      <c r="CA136" s="66">
        <v>1</v>
      </c>
      <c r="CC136" s="66">
        <v>1</v>
      </c>
      <c r="CD136" s="66">
        <v>1</v>
      </c>
      <c r="CE136" s="66">
        <v>1</v>
      </c>
      <c r="CF136" s="66">
        <v>1</v>
      </c>
      <c r="CG136" s="66">
        <v>1</v>
      </c>
      <c r="CI136" s="66">
        <v>1</v>
      </c>
      <c r="CJ136" s="66">
        <v>1</v>
      </c>
      <c r="CK136" s="66">
        <v>1</v>
      </c>
      <c r="CL136" s="66">
        <v>1</v>
      </c>
      <c r="CM136" s="66">
        <v>1</v>
      </c>
      <c r="CN136" s="66">
        <v>1</v>
      </c>
      <c r="CO136" s="66">
        <v>1</v>
      </c>
      <c r="CP136" s="66">
        <v>1</v>
      </c>
      <c r="CQ136" s="66">
        <v>1</v>
      </c>
      <c r="CR136" s="66">
        <v>1</v>
      </c>
      <c r="CS136" s="66">
        <v>1</v>
      </c>
      <c r="CT136" s="66">
        <v>1</v>
      </c>
      <c r="CU136" s="66">
        <v>1</v>
      </c>
      <c r="CV136" s="66">
        <v>1</v>
      </c>
      <c r="CW136" s="66">
        <v>1</v>
      </c>
      <c r="CX136" s="66">
        <v>0</v>
      </c>
      <c r="CY136" s="66">
        <v>0</v>
      </c>
      <c r="CZ136" s="66">
        <v>0</v>
      </c>
      <c r="DA136" s="66">
        <v>1</v>
      </c>
      <c r="DB136" s="66">
        <v>0</v>
      </c>
      <c r="DC136" s="66">
        <v>0</v>
      </c>
      <c r="DD136" s="66">
        <v>0</v>
      </c>
      <c r="DE136" s="66">
        <v>1</v>
      </c>
      <c r="DF136" s="66">
        <v>1</v>
      </c>
      <c r="DG136" s="66">
        <v>1</v>
      </c>
      <c r="DH136" s="67"/>
      <c r="DJ136" s="67"/>
      <c r="DK136" s="67"/>
      <c r="DL136" s="67"/>
      <c r="DM136" s="67"/>
    </row>
    <row r="137" spans="1:117" s="66" customFormat="1">
      <c r="A137" s="66" t="s">
        <v>585</v>
      </c>
      <c r="B137" s="66" t="s">
        <v>388</v>
      </c>
      <c r="C137" s="66" t="s">
        <v>589</v>
      </c>
      <c r="D137" s="66">
        <v>132</v>
      </c>
      <c r="E137" s="66">
        <v>16</v>
      </c>
      <c r="F137" s="66">
        <v>3</v>
      </c>
      <c r="G137" s="66">
        <v>2</v>
      </c>
      <c r="H137" s="66">
        <v>1</v>
      </c>
      <c r="I137" s="66">
        <v>2</v>
      </c>
      <c r="K137" s="66">
        <v>1</v>
      </c>
      <c r="L137" s="66">
        <v>1</v>
      </c>
      <c r="M137" s="66">
        <v>1</v>
      </c>
      <c r="N137" s="66">
        <v>1</v>
      </c>
      <c r="O137" s="66">
        <v>1</v>
      </c>
      <c r="P137" s="66">
        <v>1</v>
      </c>
      <c r="Q137" s="66">
        <v>1</v>
      </c>
      <c r="R137" s="66">
        <v>1</v>
      </c>
      <c r="S137" s="66">
        <v>1</v>
      </c>
      <c r="T137" s="66">
        <v>1</v>
      </c>
      <c r="U137" s="66">
        <v>1</v>
      </c>
      <c r="W137" s="66">
        <v>1</v>
      </c>
      <c r="X137" s="66">
        <v>1</v>
      </c>
      <c r="Y137" s="66">
        <v>1</v>
      </c>
      <c r="Z137" s="66">
        <v>1</v>
      </c>
      <c r="AA137" s="66">
        <v>1</v>
      </c>
      <c r="AB137" s="66">
        <v>1</v>
      </c>
      <c r="AC137" s="66">
        <v>1</v>
      </c>
      <c r="AD137" s="66">
        <v>1</v>
      </c>
      <c r="AE137" s="66">
        <v>1</v>
      </c>
      <c r="AF137" s="66">
        <v>1</v>
      </c>
      <c r="AG137" s="66">
        <v>1</v>
      </c>
      <c r="AH137" s="66">
        <v>1</v>
      </c>
      <c r="AI137" s="66">
        <v>1</v>
      </c>
      <c r="AJ137" s="66">
        <v>1</v>
      </c>
      <c r="AK137" s="66">
        <v>1</v>
      </c>
      <c r="AL137" s="66">
        <v>1</v>
      </c>
      <c r="AM137" s="66">
        <v>1</v>
      </c>
      <c r="AN137" s="66">
        <v>1</v>
      </c>
      <c r="AO137" s="66">
        <v>1</v>
      </c>
      <c r="AP137" s="66">
        <v>1</v>
      </c>
      <c r="AQ137" s="66">
        <v>1</v>
      </c>
      <c r="AR137" s="66">
        <v>1</v>
      </c>
      <c r="AS137" s="66">
        <v>1</v>
      </c>
      <c r="AT137" s="66">
        <v>1</v>
      </c>
      <c r="AU137" s="66">
        <v>1</v>
      </c>
      <c r="AV137" s="66">
        <v>1</v>
      </c>
      <c r="AW137" s="66">
        <v>1</v>
      </c>
      <c r="AX137" s="66">
        <v>1</v>
      </c>
      <c r="AY137" s="66">
        <v>1</v>
      </c>
      <c r="BD137" s="66">
        <v>1</v>
      </c>
      <c r="BE137" s="66">
        <v>1</v>
      </c>
      <c r="BF137" s="66">
        <v>1</v>
      </c>
      <c r="BG137" s="66">
        <v>1</v>
      </c>
      <c r="BH137" s="66">
        <v>1</v>
      </c>
      <c r="BI137" s="66">
        <v>1</v>
      </c>
      <c r="BJ137" s="66">
        <v>1</v>
      </c>
      <c r="BK137" s="66">
        <v>1</v>
      </c>
      <c r="BL137" s="66">
        <v>1</v>
      </c>
      <c r="BM137" s="66">
        <v>1</v>
      </c>
      <c r="BN137" s="66">
        <v>1</v>
      </c>
      <c r="BO137" s="66">
        <v>1</v>
      </c>
      <c r="BP137" s="66">
        <v>1</v>
      </c>
      <c r="BQ137" s="66">
        <v>1</v>
      </c>
      <c r="BR137" s="66">
        <v>1</v>
      </c>
      <c r="BS137" s="66">
        <v>1</v>
      </c>
      <c r="BT137" s="66">
        <v>1</v>
      </c>
      <c r="BU137" s="66">
        <v>1</v>
      </c>
      <c r="BV137" s="66">
        <v>1</v>
      </c>
      <c r="BW137" s="66">
        <v>1</v>
      </c>
      <c r="BX137" s="66">
        <v>1</v>
      </c>
      <c r="BY137" s="66">
        <v>1</v>
      </c>
      <c r="BZ137" s="66">
        <v>1</v>
      </c>
      <c r="CA137" s="66">
        <v>1</v>
      </c>
      <c r="CC137" s="66">
        <v>1</v>
      </c>
      <c r="CD137" s="66">
        <v>1</v>
      </c>
      <c r="CE137" s="66">
        <v>1</v>
      </c>
      <c r="CF137" s="66">
        <v>1</v>
      </c>
      <c r="CG137" s="66">
        <v>1</v>
      </c>
      <c r="CI137" s="66">
        <v>1</v>
      </c>
      <c r="CJ137" s="66">
        <v>1</v>
      </c>
      <c r="CK137" s="66">
        <v>1</v>
      </c>
      <c r="CL137" s="66">
        <v>1</v>
      </c>
      <c r="CM137" s="66">
        <v>1</v>
      </c>
      <c r="CN137" s="66">
        <v>1</v>
      </c>
      <c r="CO137" s="66">
        <v>1</v>
      </c>
      <c r="CP137" s="66">
        <v>1</v>
      </c>
      <c r="CQ137" s="66">
        <v>1</v>
      </c>
      <c r="CR137" s="66">
        <v>1</v>
      </c>
      <c r="CS137" s="66">
        <v>1</v>
      </c>
      <c r="CT137" s="66">
        <v>1</v>
      </c>
      <c r="CU137" s="66">
        <v>1</v>
      </c>
      <c r="CV137" s="66">
        <v>1</v>
      </c>
      <c r="CW137" s="66">
        <v>1</v>
      </c>
      <c r="CX137" s="66">
        <v>1</v>
      </c>
      <c r="CY137" s="66">
        <v>0</v>
      </c>
      <c r="CZ137" s="66">
        <v>0</v>
      </c>
      <c r="DA137" s="66">
        <v>0</v>
      </c>
      <c r="DB137" s="66">
        <v>0</v>
      </c>
      <c r="DC137" s="66">
        <v>1</v>
      </c>
      <c r="DD137" s="66">
        <v>0</v>
      </c>
      <c r="DE137" s="66">
        <v>1</v>
      </c>
      <c r="DF137" s="66">
        <v>1</v>
      </c>
      <c r="DG137" s="66">
        <v>1</v>
      </c>
      <c r="DH137" s="67"/>
      <c r="DJ137" s="67"/>
      <c r="DK137" s="67"/>
      <c r="DL137" s="67"/>
      <c r="DM137" s="67"/>
    </row>
    <row r="138" spans="1:117" s="66" customFormat="1">
      <c r="A138" s="66" t="s">
        <v>585</v>
      </c>
      <c r="B138" s="66" t="s">
        <v>388</v>
      </c>
      <c r="C138" s="66" t="s">
        <v>590</v>
      </c>
      <c r="D138" s="66">
        <v>133</v>
      </c>
      <c r="E138" s="66">
        <v>36</v>
      </c>
      <c r="F138" s="66">
        <v>12</v>
      </c>
      <c r="G138" s="66">
        <v>1</v>
      </c>
      <c r="H138" s="66">
        <v>1</v>
      </c>
      <c r="I138" s="66">
        <v>2</v>
      </c>
      <c r="K138" s="66">
        <v>1</v>
      </c>
      <c r="L138" s="66">
        <v>1</v>
      </c>
      <c r="M138" s="66">
        <v>1</v>
      </c>
      <c r="N138" s="66">
        <v>1</v>
      </c>
      <c r="O138" s="66">
        <v>1</v>
      </c>
      <c r="P138" s="66">
        <v>1</v>
      </c>
      <c r="Q138" s="66">
        <v>1</v>
      </c>
      <c r="R138" s="66">
        <v>1</v>
      </c>
      <c r="S138" s="66">
        <v>1</v>
      </c>
      <c r="T138" s="66">
        <v>1</v>
      </c>
      <c r="U138" s="66">
        <v>1</v>
      </c>
      <c r="W138" s="66">
        <v>1</v>
      </c>
      <c r="X138" s="66">
        <v>1</v>
      </c>
      <c r="Y138" s="66">
        <v>1</v>
      </c>
      <c r="Z138" s="66">
        <v>1</v>
      </c>
      <c r="AA138" s="66">
        <v>1</v>
      </c>
      <c r="AB138" s="66">
        <v>1</v>
      </c>
      <c r="AC138" s="66">
        <v>1</v>
      </c>
      <c r="AD138" s="66">
        <v>1</v>
      </c>
      <c r="AE138" s="66">
        <v>1</v>
      </c>
      <c r="AF138" s="66">
        <v>1</v>
      </c>
      <c r="AG138" s="66">
        <v>1</v>
      </c>
      <c r="AH138" s="66">
        <v>1</v>
      </c>
      <c r="AI138" s="66">
        <v>1</v>
      </c>
      <c r="AJ138" s="66">
        <v>1</v>
      </c>
      <c r="AK138" s="66">
        <v>1</v>
      </c>
      <c r="AL138" s="66">
        <v>1</v>
      </c>
      <c r="AM138" s="66">
        <v>1</v>
      </c>
      <c r="AN138" s="66">
        <v>1</v>
      </c>
      <c r="AO138" s="66">
        <v>1</v>
      </c>
      <c r="AP138" s="66">
        <v>1</v>
      </c>
      <c r="AQ138" s="66">
        <v>1</v>
      </c>
      <c r="AR138" s="66">
        <v>1</v>
      </c>
      <c r="AS138" s="66">
        <v>1</v>
      </c>
      <c r="AT138" s="66">
        <v>1</v>
      </c>
      <c r="AU138" s="66">
        <v>1</v>
      </c>
      <c r="AV138" s="66">
        <v>1</v>
      </c>
      <c r="AW138" s="66">
        <v>1</v>
      </c>
      <c r="AX138" s="66">
        <v>1</v>
      </c>
      <c r="AY138" s="66">
        <v>1</v>
      </c>
      <c r="BD138" s="66">
        <v>1</v>
      </c>
      <c r="BE138" s="66">
        <v>1</v>
      </c>
      <c r="BF138" s="66">
        <v>1</v>
      </c>
      <c r="BG138" s="66">
        <v>1</v>
      </c>
      <c r="BH138" s="66">
        <v>1</v>
      </c>
      <c r="BI138" s="66">
        <v>1</v>
      </c>
      <c r="BJ138" s="66">
        <v>1</v>
      </c>
      <c r="BK138" s="66">
        <v>1</v>
      </c>
      <c r="BL138" s="66">
        <v>1</v>
      </c>
      <c r="BM138" s="66">
        <v>1</v>
      </c>
      <c r="BN138" s="66">
        <v>1</v>
      </c>
      <c r="BO138" s="66">
        <v>1</v>
      </c>
      <c r="BP138" s="66">
        <v>1</v>
      </c>
      <c r="BQ138" s="66">
        <v>1</v>
      </c>
      <c r="BR138" s="66">
        <v>1</v>
      </c>
      <c r="BS138" s="66">
        <v>1</v>
      </c>
      <c r="BT138" s="66">
        <v>1</v>
      </c>
      <c r="BU138" s="66">
        <v>1</v>
      </c>
      <c r="BV138" s="66">
        <v>1</v>
      </c>
      <c r="BW138" s="66">
        <v>1</v>
      </c>
      <c r="BX138" s="66">
        <v>1</v>
      </c>
      <c r="BY138" s="66">
        <v>1</v>
      </c>
      <c r="BZ138" s="66">
        <v>1</v>
      </c>
      <c r="CA138" s="66">
        <v>1</v>
      </c>
      <c r="CC138" s="66">
        <v>1</v>
      </c>
      <c r="CD138" s="66">
        <v>1</v>
      </c>
      <c r="CE138" s="66">
        <v>1</v>
      </c>
      <c r="CF138" s="66">
        <v>1</v>
      </c>
      <c r="CG138" s="66">
        <v>1</v>
      </c>
      <c r="CI138" s="66">
        <v>1</v>
      </c>
      <c r="CJ138" s="66">
        <v>1</v>
      </c>
      <c r="CK138" s="66">
        <v>1</v>
      </c>
      <c r="CL138" s="66">
        <v>1</v>
      </c>
      <c r="CM138" s="66">
        <v>1</v>
      </c>
      <c r="CN138" s="66">
        <v>1</v>
      </c>
      <c r="CO138" s="66">
        <v>1</v>
      </c>
      <c r="CP138" s="66">
        <v>1</v>
      </c>
      <c r="CQ138" s="66">
        <v>1</v>
      </c>
      <c r="CR138" s="66">
        <v>1</v>
      </c>
      <c r="CS138" s="66">
        <v>1</v>
      </c>
      <c r="CT138" s="66">
        <v>1</v>
      </c>
      <c r="CU138" s="66">
        <v>1</v>
      </c>
      <c r="CV138" s="66">
        <v>1</v>
      </c>
      <c r="CW138" s="66">
        <v>1</v>
      </c>
      <c r="CX138" s="66">
        <v>0</v>
      </c>
      <c r="CY138" s="66">
        <v>1</v>
      </c>
      <c r="CZ138" s="66">
        <v>0</v>
      </c>
      <c r="DA138" s="66">
        <v>0</v>
      </c>
      <c r="DB138" s="66">
        <v>0</v>
      </c>
      <c r="DC138" s="66">
        <v>0</v>
      </c>
      <c r="DD138" s="66">
        <v>0</v>
      </c>
      <c r="DE138" s="66">
        <v>1</v>
      </c>
      <c r="DF138" s="66">
        <v>1</v>
      </c>
      <c r="DG138" s="66">
        <v>1</v>
      </c>
      <c r="DH138" s="67" t="s">
        <v>591</v>
      </c>
      <c r="DJ138" s="67"/>
      <c r="DK138" s="67"/>
      <c r="DL138" s="67"/>
      <c r="DM138" s="67"/>
    </row>
    <row r="139" spans="1:117" s="66" customFormat="1">
      <c r="A139" s="66" t="s">
        <v>585</v>
      </c>
      <c r="B139" s="66" t="s">
        <v>388</v>
      </c>
      <c r="C139" s="66" t="s">
        <v>592</v>
      </c>
      <c r="D139" s="66">
        <v>134</v>
      </c>
      <c r="E139" s="66">
        <v>1091</v>
      </c>
      <c r="F139" s="66">
        <v>341</v>
      </c>
      <c r="G139" s="66">
        <v>165</v>
      </c>
      <c r="H139" s="66">
        <v>1</v>
      </c>
      <c r="I139" s="66">
        <v>2</v>
      </c>
      <c r="K139" s="66">
        <v>1</v>
      </c>
      <c r="L139" s="66">
        <v>1</v>
      </c>
      <c r="M139" s="66">
        <v>1</v>
      </c>
      <c r="N139" s="66">
        <v>1</v>
      </c>
      <c r="O139" s="66">
        <v>1</v>
      </c>
      <c r="P139" s="66">
        <v>1</v>
      </c>
      <c r="Q139" s="66">
        <v>1</v>
      </c>
      <c r="R139" s="66">
        <v>1</v>
      </c>
      <c r="S139" s="66">
        <v>1</v>
      </c>
      <c r="T139" s="66">
        <v>1</v>
      </c>
      <c r="U139" s="66">
        <v>1</v>
      </c>
      <c r="W139" s="66">
        <v>1</v>
      </c>
      <c r="X139" s="66">
        <v>1</v>
      </c>
      <c r="Y139" s="66">
        <v>1</v>
      </c>
      <c r="Z139" s="66">
        <v>1</v>
      </c>
      <c r="AA139" s="66">
        <v>1</v>
      </c>
      <c r="AB139" s="66">
        <v>1</v>
      </c>
      <c r="AC139" s="66">
        <v>1</v>
      </c>
      <c r="AD139" s="66">
        <v>1</v>
      </c>
      <c r="AE139" s="66">
        <v>1</v>
      </c>
      <c r="AF139" s="66">
        <v>1</v>
      </c>
      <c r="AG139" s="66">
        <v>1</v>
      </c>
      <c r="AH139" s="66">
        <v>1</v>
      </c>
      <c r="AI139" s="66">
        <v>1</v>
      </c>
      <c r="AJ139" s="66">
        <v>1</v>
      </c>
      <c r="AK139" s="66">
        <v>1</v>
      </c>
      <c r="AL139" s="66">
        <v>1</v>
      </c>
      <c r="AM139" s="66">
        <v>1</v>
      </c>
      <c r="AN139" s="66">
        <v>1</v>
      </c>
      <c r="AO139" s="66">
        <v>1</v>
      </c>
      <c r="AP139" s="66">
        <v>1</v>
      </c>
      <c r="AQ139" s="66">
        <v>1</v>
      </c>
      <c r="AR139" s="66">
        <v>1</v>
      </c>
      <c r="AS139" s="66">
        <v>1</v>
      </c>
      <c r="AT139" s="66">
        <v>1</v>
      </c>
      <c r="AU139" s="66">
        <v>1</v>
      </c>
      <c r="AV139" s="66">
        <v>1</v>
      </c>
      <c r="AW139" s="66">
        <v>1</v>
      </c>
      <c r="AX139" s="66">
        <v>1</v>
      </c>
      <c r="AY139" s="66">
        <v>1</v>
      </c>
      <c r="BD139" s="66">
        <v>1</v>
      </c>
      <c r="BE139" s="66">
        <v>1</v>
      </c>
      <c r="BF139" s="66">
        <v>1</v>
      </c>
      <c r="BG139" s="66">
        <v>1</v>
      </c>
      <c r="BH139" s="66">
        <v>1</v>
      </c>
      <c r="BI139" s="66">
        <v>1</v>
      </c>
      <c r="BJ139" s="66">
        <v>1</v>
      </c>
      <c r="BK139" s="66">
        <v>1</v>
      </c>
      <c r="BL139" s="66">
        <v>1</v>
      </c>
      <c r="BM139" s="66">
        <v>1</v>
      </c>
      <c r="BN139" s="66">
        <v>1</v>
      </c>
      <c r="BO139" s="66">
        <v>1</v>
      </c>
      <c r="BP139" s="66">
        <v>1</v>
      </c>
      <c r="BQ139" s="66">
        <v>1</v>
      </c>
      <c r="BR139" s="66">
        <v>1</v>
      </c>
      <c r="BS139" s="66">
        <v>1</v>
      </c>
      <c r="BT139" s="66">
        <v>1</v>
      </c>
      <c r="BU139" s="66">
        <v>1</v>
      </c>
      <c r="BV139" s="66">
        <v>1</v>
      </c>
      <c r="BW139" s="66">
        <v>1</v>
      </c>
      <c r="BX139" s="66">
        <v>1</v>
      </c>
      <c r="BY139" s="66">
        <v>1</v>
      </c>
      <c r="BZ139" s="66">
        <v>1</v>
      </c>
      <c r="CA139" s="66">
        <v>1</v>
      </c>
      <c r="CC139" s="66">
        <v>1</v>
      </c>
      <c r="CD139" s="66">
        <v>1</v>
      </c>
      <c r="CE139" s="66">
        <v>1</v>
      </c>
      <c r="CF139" s="66">
        <v>1</v>
      </c>
      <c r="CG139" s="66">
        <v>1</v>
      </c>
      <c r="CI139" s="66">
        <v>1</v>
      </c>
      <c r="CJ139" s="66">
        <v>1</v>
      </c>
      <c r="CK139" s="66">
        <v>1</v>
      </c>
      <c r="CL139" s="66">
        <v>1</v>
      </c>
      <c r="CM139" s="66">
        <v>1</v>
      </c>
      <c r="CN139" s="66">
        <v>1</v>
      </c>
      <c r="CO139" s="66">
        <v>1</v>
      </c>
      <c r="CP139" s="66">
        <v>1</v>
      </c>
      <c r="CQ139" s="66">
        <v>1</v>
      </c>
      <c r="CR139" s="66">
        <v>1</v>
      </c>
      <c r="CS139" s="66">
        <v>1</v>
      </c>
      <c r="CT139" s="66">
        <v>1</v>
      </c>
      <c r="CU139" s="66">
        <v>1</v>
      </c>
      <c r="CV139" s="66">
        <v>1</v>
      </c>
      <c r="CW139" s="66">
        <v>1</v>
      </c>
      <c r="CX139" s="66">
        <v>1</v>
      </c>
      <c r="CY139" s="66">
        <v>0</v>
      </c>
      <c r="CZ139" s="66">
        <v>0</v>
      </c>
      <c r="DA139" s="66">
        <v>1</v>
      </c>
      <c r="DB139" s="66">
        <v>0</v>
      </c>
      <c r="DC139" s="66">
        <v>1</v>
      </c>
      <c r="DD139" s="66">
        <v>0</v>
      </c>
      <c r="DE139" s="66">
        <v>1</v>
      </c>
      <c r="DF139" s="66">
        <v>1</v>
      </c>
      <c r="DG139" s="66">
        <v>1</v>
      </c>
      <c r="DH139" s="67"/>
      <c r="DJ139" s="67"/>
      <c r="DK139" s="67"/>
      <c r="DL139" s="67"/>
      <c r="DM139" s="67"/>
    </row>
    <row r="140" spans="1:117" s="66" customFormat="1">
      <c r="A140" s="66" t="s">
        <v>585</v>
      </c>
      <c r="B140" s="66" t="s">
        <v>388</v>
      </c>
      <c r="C140" s="66" t="s">
        <v>593</v>
      </c>
      <c r="D140" s="66">
        <v>135</v>
      </c>
      <c r="E140" s="66">
        <v>76</v>
      </c>
      <c r="F140" s="66">
        <v>15</v>
      </c>
      <c r="G140" s="66" t="s">
        <v>594</v>
      </c>
      <c r="H140" s="66">
        <v>1</v>
      </c>
      <c r="I140" s="66">
        <v>2</v>
      </c>
      <c r="K140" s="66">
        <v>1</v>
      </c>
      <c r="L140" s="66">
        <v>1</v>
      </c>
      <c r="M140" s="66">
        <v>1</v>
      </c>
      <c r="N140" s="66">
        <v>1</v>
      </c>
      <c r="O140" s="66">
        <v>1</v>
      </c>
      <c r="P140" s="66">
        <v>1</v>
      </c>
      <c r="Q140" s="66">
        <v>1</v>
      </c>
      <c r="R140" s="66">
        <v>1</v>
      </c>
      <c r="S140" s="66">
        <v>1</v>
      </c>
      <c r="T140" s="66">
        <v>1</v>
      </c>
      <c r="U140" s="66">
        <v>1</v>
      </c>
      <c r="W140" s="66">
        <v>1</v>
      </c>
      <c r="X140" s="66">
        <v>1</v>
      </c>
      <c r="Y140" s="66">
        <v>1</v>
      </c>
      <c r="Z140" s="66">
        <v>1</v>
      </c>
      <c r="AA140" s="66">
        <v>1</v>
      </c>
      <c r="AB140" s="66">
        <v>1</v>
      </c>
      <c r="AC140" s="66">
        <v>1</v>
      </c>
      <c r="AD140" s="66">
        <v>1</v>
      </c>
      <c r="AE140" s="66">
        <v>1</v>
      </c>
      <c r="AF140" s="66">
        <v>1</v>
      </c>
      <c r="AG140" s="66">
        <v>1</v>
      </c>
      <c r="AH140" s="66">
        <v>1</v>
      </c>
      <c r="AI140" s="66">
        <v>1</v>
      </c>
      <c r="AJ140" s="66">
        <v>1</v>
      </c>
      <c r="AK140" s="66">
        <v>1</v>
      </c>
      <c r="AL140" s="66">
        <v>1</v>
      </c>
      <c r="AM140" s="66">
        <v>1</v>
      </c>
      <c r="AN140" s="66">
        <v>1</v>
      </c>
      <c r="AO140" s="66">
        <v>1</v>
      </c>
      <c r="AP140" s="66">
        <v>1</v>
      </c>
      <c r="AQ140" s="66">
        <v>1</v>
      </c>
      <c r="AR140" s="66">
        <v>1</v>
      </c>
      <c r="AS140" s="66">
        <v>1</v>
      </c>
      <c r="AT140" s="66">
        <v>1</v>
      </c>
      <c r="AU140" s="66">
        <v>1</v>
      </c>
      <c r="AV140" s="66">
        <v>1</v>
      </c>
      <c r="AW140" s="66">
        <v>1</v>
      </c>
      <c r="AX140" s="66">
        <v>1</v>
      </c>
      <c r="AY140" s="66">
        <v>1</v>
      </c>
      <c r="BD140" s="66">
        <v>1</v>
      </c>
      <c r="BE140" s="66">
        <v>1</v>
      </c>
      <c r="BF140" s="66">
        <v>1</v>
      </c>
      <c r="BG140" s="66">
        <v>1</v>
      </c>
      <c r="BH140" s="66">
        <v>1</v>
      </c>
      <c r="BI140" s="66">
        <v>1</v>
      </c>
      <c r="BJ140" s="66">
        <v>1</v>
      </c>
      <c r="BK140" s="66">
        <v>1</v>
      </c>
      <c r="BL140" s="66">
        <v>1</v>
      </c>
      <c r="BM140" s="66">
        <v>1</v>
      </c>
      <c r="BN140" s="66">
        <v>1</v>
      </c>
      <c r="BO140" s="66">
        <v>1</v>
      </c>
      <c r="BP140" s="66">
        <v>1</v>
      </c>
      <c r="BQ140" s="66">
        <v>1</v>
      </c>
      <c r="BR140" s="66">
        <v>1</v>
      </c>
      <c r="BS140" s="66">
        <v>1</v>
      </c>
      <c r="BT140" s="66">
        <v>1</v>
      </c>
      <c r="BU140" s="66">
        <v>1</v>
      </c>
      <c r="BV140" s="66">
        <v>1</v>
      </c>
      <c r="BW140" s="66">
        <v>1</v>
      </c>
      <c r="BX140" s="66">
        <v>1</v>
      </c>
      <c r="BY140" s="66">
        <v>1</v>
      </c>
      <c r="BZ140" s="66">
        <v>1</v>
      </c>
      <c r="CA140" s="66">
        <v>1</v>
      </c>
      <c r="CC140" s="66">
        <v>1</v>
      </c>
      <c r="CD140" s="66">
        <v>1</v>
      </c>
      <c r="CE140" s="66">
        <v>1</v>
      </c>
      <c r="CF140" s="66">
        <v>1</v>
      </c>
      <c r="CG140" s="66">
        <v>1</v>
      </c>
      <c r="CI140" s="66">
        <v>1</v>
      </c>
      <c r="CJ140" s="66">
        <v>1</v>
      </c>
      <c r="CK140" s="66">
        <v>1</v>
      </c>
      <c r="CL140" s="66">
        <v>1</v>
      </c>
      <c r="CM140" s="66">
        <v>1</v>
      </c>
      <c r="CN140" s="66">
        <v>1</v>
      </c>
      <c r="CO140" s="66">
        <v>1</v>
      </c>
      <c r="CP140" s="66">
        <v>1</v>
      </c>
      <c r="CQ140" s="66">
        <v>1</v>
      </c>
      <c r="CR140" s="66">
        <v>1</v>
      </c>
      <c r="CS140" s="66">
        <v>1</v>
      </c>
      <c r="CT140" s="66">
        <v>1</v>
      </c>
      <c r="CU140" s="66">
        <v>1</v>
      </c>
      <c r="CV140" s="66">
        <v>1</v>
      </c>
      <c r="CW140" s="66">
        <v>1</v>
      </c>
      <c r="CX140" s="66">
        <v>0</v>
      </c>
      <c r="CY140" s="66">
        <v>0</v>
      </c>
      <c r="CZ140" s="66">
        <v>0</v>
      </c>
      <c r="DA140" s="66">
        <v>0</v>
      </c>
      <c r="DB140" s="66">
        <v>1</v>
      </c>
      <c r="DC140" s="66">
        <v>1</v>
      </c>
      <c r="DD140" s="66">
        <v>0</v>
      </c>
      <c r="DE140" s="66">
        <v>1</v>
      </c>
      <c r="DF140" s="66">
        <v>1</v>
      </c>
      <c r="DG140" s="66">
        <v>1</v>
      </c>
      <c r="DH140" s="67"/>
      <c r="DJ140" s="67"/>
      <c r="DK140" s="67"/>
      <c r="DL140" s="67"/>
      <c r="DM140" s="67"/>
    </row>
    <row r="141" spans="1:117" s="66" customFormat="1">
      <c r="A141" s="66" t="s">
        <v>585</v>
      </c>
      <c r="B141" s="66" t="s">
        <v>388</v>
      </c>
      <c r="C141" s="66" t="s">
        <v>595</v>
      </c>
      <c r="D141" s="66">
        <v>136</v>
      </c>
      <c r="E141" s="66">
        <v>103</v>
      </c>
      <c r="F141" s="66">
        <v>48</v>
      </c>
      <c r="G141" s="66" t="s">
        <v>596</v>
      </c>
      <c r="H141" s="66">
        <v>1</v>
      </c>
      <c r="I141" s="66">
        <v>1</v>
      </c>
      <c r="J141" s="66">
        <v>1</v>
      </c>
      <c r="K141" s="66">
        <v>1</v>
      </c>
      <c r="L141" s="66">
        <v>1</v>
      </c>
      <c r="M141" s="66">
        <v>1</v>
      </c>
      <c r="N141" s="66">
        <v>1</v>
      </c>
      <c r="O141" s="66">
        <v>1</v>
      </c>
      <c r="P141" s="66">
        <v>1</v>
      </c>
      <c r="Q141" s="66">
        <v>1</v>
      </c>
      <c r="R141" s="66">
        <v>1</v>
      </c>
      <c r="S141" s="66">
        <v>1</v>
      </c>
      <c r="T141" s="66">
        <v>1</v>
      </c>
      <c r="U141" s="66">
        <v>1</v>
      </c>
      <c r="W141" s="66">
        <v>1</v>
      </c>
      <c r="X141" s="66">
        <v>1</v>
      </c>
      <c r="Y141" s="66">
        <v>1</v>
      </c>
      <c r="Z141" s="66">
        <v>1</v>
      </c>
      <c r="AA141" s="66">
        <v>1</v>
      </c>
      <c r="AB141" s="66">
        <v>1</v>
      </c>
      <c r="AC141" s="66">
        <v>1</v>
      </c>
      <c r="AD141" s="66">
        <v>1</v>
      </c>
      <c r="AE141" s="66">
        <v>1</v>
      </c>
      <c r="AF141" s="66">
        <v>1</v>
      </c>
      <c r="AG141" s="66">
        <v>1</v>
      </c>
      <c r="AH141" s="66">
        <v>1</v>
      </c>
      <c r="AI141" s="66">
        <v>1</v>
      </c>
      <c r="AJ141" s="66">
        <v>1</v>
      </c>
      <c r="AK141" s="66">
        <v>1</v>
      </c>
      <c r="AL141" s="66">
        <v>1</v>
      </c>
      <c r="AM141" s="66">
        <v>1</v>
      </c>
      <c r="AN141" s="66">
        <v>1</v>
      </c>
      <c r="AO141" s="66">
        <v>1</v>
      </c>
      <c r="AP141" s="66">
        <v>1</v>
      </c>
      <c r="AQ141" s="66">
        <v>1</v>
      </c>
      <c r="AR141" s="66">
        <v>1</v>
      </c>
      <c r="AS141" s="66">
        <v>1</v>
      </c>
      <c r="AT141" s="66">
        <v>1</v>
      </c>
      <c r="AU141" s="66">
        <v>1</v>
      </c>
      <c r="AV141" s="66">
        <v>1</v>
      </c>
      <c r="AW141" s="66">
        <v>1</v>
      </c>
      <c r="AX141" s="66">
        <v>1</v>
      </c>
      <c r="AY141" s="66">
        <v>1</v>
      </c>
      <c r="BD141" s="66">
        <v>1</v>
      </c>
      <c r="BE141" s="66">
        <v>1</v>
      </c>
      <c r="BF141" s="66">
        <v>1</v>
      </c>
      <c r="BG141" s="66">
        <v>1</v>
      </c>
      <c r="BH141" s="66">
        <v>1</v>
      </c>
      <c r="BI141" s="66">
        <v>1</v>
      </c>
      <c r="BJ141" s="66">
        <v>1</v>
      </c>
      <c r="BK141" s="66">
        <v>1</v>
      </c>
      <c r="BL141" s="66">
        <v>1</v>
      </c>
      <c r="BM141" s="66">
        <v>1</v>
      </c>
      <c r="BN141" s="66">
        <v>1</v>
      </c>
      <c r="BO141" s="66">
        <v>1</v>
      </c>
      <c r="BP141" s="66">
        <v>1</v>
      </c>
      <c r="BQ141" s="66">
        <v>1</v>
      </c>
      <c r="BR141" s="66">
        <v>1</v>
      </c>
      <c r="BS141" s="66">
        <v>1</v>
      </c>
      <c r="BT141" s="66">
        <v>1</v>
      </c>
      <c r="BU141" s="66">
        <v>1</v>
      </c>
      <c r="BV141" s="66">
        <v>1</v>
      </c>
      <c r="BW141" s="66">
        <v>1</v>
      </c>
      <c r="BX141" s="66">
        <v>1</v>
      </c>
      <c r="BY141" s="66">
        <v>1</v>
      </c>
      <c r="BZ141" s="66">
        <v>1</v>
      </c>
      <c r="CA141" s="66">
        <v>1</v>
      </c>
      <c r="CC141" s="66">
        <v>1</v>
      </c>
      <c r="CD141" s="66">
        <v>1</v>
      </c>
      <c r="CE141" s="66">
        <v>1</v>
      </c>
      <c r="CF141" s="66">
        <v>1</v>
      </c>
      <c r="CG141" s="66">
        <v>1</v>
      </c>
      <c r="CI141" s="66">
        <v>1</v>
      </c>
      <c r="CJ141" s="66">
        <v>1</v>
      </c>
      <c r="CK141" s="66">
        <v>1</v>
      </c>
      <c r="CL141" s="66">
        <v>1</v>
      </c>
      <c r="CM141" s="66">
        <v>1</v>
      </c>
      <c r="CN141" s="66">
        <v>1</v>
      </c>
      <c r="CO141" s="66">
        <v>1</v>
      </c>
      <c r="CP141" s="66">
        <v>1</v>
      </c>
      <c r="CQ141" s="66">
        <v>1</v>
      </c>
      <c r="CR141" s="66">
        <v>1</v>
      </c>
      <c r="CS141" s="66">
        <v>1</v>
      </c>
      <c r="CT141" s="66">
        <v>1</v>
      </c>
      <c r="CU141" s="66">
        <v>1</v>
      </c>
      <c r="CV141" s="66">
        <v>1</v>
      </c>
      <c r="CW141" s="66">
        <v>1</v>
      </c>
      <c r="CX141" s="66">
        <v>1</v>
      </c>
      <c r="CY141" s="66">
        <v>0</v>
      </c>
      <c r="CZ141" s="66">
        <v>0</v>
      </c>
      <c r="DA141" s="66">
        <v>1</v>
      </c>
      <c r="DB141" s="66">
        <v>0</v>
      </c>
      <c r="DC141" s="66">
        <v>1</v>
      </c>
      <c r="DD141" s="66">
        <v>0</v>
      </c>
      <c r="DE141" s="66">
        <v>1</v>
      </c>
      <c r="DF141" s="66">
        <v>1</v>
      </c>
      <c r="DG141" s="66">
        <v>1</v>
      </c>
      <c r="DH141" s="67"/>
      <c r="DJ141" s="67"/>
      <c r="DK141" s="67"/>
      <c r="DL141" s="67"/>
      <c r="DM141" s="67"/>
    </row>
    <row r="142" spans="1:117" s="66" customFormat="1">
      <c r="A142" s="66" t="s">
        <v>585</v>
      </c>
      <c r="B142" s="66" t="s">
        <v>388</v>
      </c>
      <c r="C142" s="66" t="s">
        <v>597</v>
      </c>
      <c r="D142" s="66">
        <v>137</v>
      </c>
      <c r="E142" s="66">
        <v>45</v>
      </c>
      <c r="F142" s="66">
        <v>18</v>
      </c>
      <c r="G142" s="66">
        <v>4</v>
      </c>
      <c r="H142" s="66">
        <v>1</v>
      </c>
      <c r="I142" s="66">
        <v>2</v>
      </c>
      <c r="J142" s="66">
        <v>2</v>
      </c>
      <c r="K142" s="66">
        <v>1</v>
      </c>
      <c r="L142" s="66">
        <v>1</v>
      </c>
      <c r="M142" s="66">
        <v>1</v>
      </c>
      <c r="N142" s="66">
        <v>1</v>
      </c>
      <c r="O142" s="66">
        <v>1</v>
      </c>
      <c r="P142" s="66">
        <v>1</v>
      </c>
      <c r="Q142" s="66">
        <v>1</v>
      </c>
      <c r="R142" s="66">
        <v>1</v>
      </c>
      <c r="S142" s="66">
        <v>1</v>
      </c>
      <c r="T142" s="66">
        <v>1</v>
      </c>
      <c r="U142" s="66">
        <v>1</v>
      </c>
      <c r="W142" s="66">
        <v>1</v>
      </c>
      <c r="X142" s="66">
        <v>1</v>
      </c>
      <c r="Y142" s="66">
        <v>1</v>
      </c>
      <c r="Z142" s="66">
        <v>1</v>
      </c>
      <c r="AA142" s="66">
        <v>1</v>
      </c>
      <c r="AB142" s="66">
        <v>1</v>
      </c>
      <c r="AC142" s="66">
        <v>1</v>
      </c>
      <c r="AD142" s="66">
        <v>1</v>
      </c>
      <c r="AE142" s="66">
        <v>1</v>
      </c>
      <c r="AF142" s="66">
        <v>1</v>
      </c>
      <c r="AG142" s="66">
        <v>1</v>
      </c>
      <c r="AH142" s="66">
        <v>1</v>
      </c>
      <c r="AI142" s="66">
        <v>1</v>
      </c>
      <c r="AJ142" s="66">
        <v>1</v>
      </c>
      <c r="AK142" s="66">
        <v>1</v>
      </c>
      <c r="AL142" s="66">
        <v>1</v>
      </c>
      <c r="AM142" s="66">
        <v>1</v>
      </c>
      <c r="AN142" s="66">
        <v>1</v>
      </c>
      <c r="AO142" s="66">
        <v>1</v>
      </c>
      <c r="AP142" s="66">
        <v>1</v>
      </c>
      <c r="AQ142" s="66">
        <v>1</v>
      </c>
      <c r="AR142" s="66">
        <v>1</v>
      </c>
      <c r="AS142" s="66">
        <v>1</v>
      </c>
      <c r="AT142" s="66">
        <v>1</v>
      </c>
      <c r="AU142" s="66">
        <v>1</v>
      </c>
      <c r="AV142" s="66">
        <v>1</v>
      </c>
      <c r="AW142" s="66">
        <v>1</v>
      </c>
      <c r="AX142" s="66">
        <v>1</v>
      </c>
      <c r="AY142" s="66">
        <v>1</v>
      </c>
      <c r="BD142" s="66">
        <v>1</v>
      </c>
      <c r="BE142" s="66">
        <v>1</v>
      </c>
      <c r="BF142" s="66">
        <v>1</v>
      </c>
      <c r="BG142" s="66">
        <v>1</v>
      </c>
      <c r="BH142" s="66">
        <v>1</v>
      </c>
      <c r="BI142" s="66">
        <v>1</v>
      </c>
      <c r="BJ142" s="66">
        <v>1</v>
      </c>
      <c r="BK142" s="66">
        <v>1</v>
      </c>
      <c r="BL142" s="66">
        <v>1</v>
      </c>
      <c r="BM142" s="66">
        <v>1</v>
      </c>
      <c r="BN142" s="66">
        <v>1</v>
      </c>
      <c r="BO142" s="66">
        <v>1</v>
      </c>
      <c r="BP142" s="66">
        <v>1</v>
      </c>
      <c r="BQ142" s="66">
        <v>1</v>
      </c>
      <c r="BR142" s="66">
        <v>1</v>
      </c>
      <c r="BS142" s="66">
        <v>1</v>
      </c>
      <c r="BT142" s="66">
        <v>1</v>
      </c>
      <c r="BU142" s="66">
        <v>1</v>
      </c>
      <c r="BV142" s="66">
        <v>1</v>
      </c>
      <c r="BW142" s="66">
        <v>1</v>
      </c>
      <c r="BX142" s="66">
        <v>1</v>
      </c>
      <c r="BY142" s="66">
        <v>1</v>
      </c>
      <c r="BZ142" s="66">
        <v>1</v>
      </c>
      <c r="CA142" s="66">
        <v>1</v>
      </c>
      <c r="CC142" s="66">
        <v>1</v>
      </c>
      <c r="CD142" s="66">
        <v>1</v>
      </c>
      <c r="CE142" s="66">
        <v>1</v>
      </c>
      <c r="CF142" s="66">
        <v>1</v>
      </c>
      <c r="CG142" s="66">
        <v>1</v>
      </c>
      <c r="CI142" s="66">
        <v>1</v>
      </c>
      <c r="CJ142" s="66">
        <v>1</v>
      </c>
      <c r="CK142" s="66">
        <v>1</v>
      </c>
      <c r="CL142" s="66">
        <v>1</v>
      </c>
      <c r="CM142" s="66">
        <v>1</v>
      </c>
      <c r="CN142" s="66">
        <v>1</v>
      </c>
      <c r="CO142" s="66">
        <v>1</v>
      </c>
      <c r="CP142" s="66">
        <v>1</v>
      </c>
      <c r="CQ142" s="66">
        <v>1</v>
      </c>
      <c r="CR142" s="66">
        <v>1</v>
      </c>
      <c r="CS142" s="66">
        <v>1</v>
      </c>
      <c r="CT142" s="66">
        <v>1</v>
      </c>
      <c r="CU142" s="66">
        <v>1</v>
      </c>
      <c r="CV142" s="66">
        <v>1</v>
      </c>
      <c r="CW142" s="66">
        <v>1</v>
      </c>
      <c r="CX142" s="66">
        <v>0</v>
      </c>
      <c r="CY142" s="66">
        <v>0</v>
      </c>
      <c r="CZ142" s="66">
        <v>0</v>
      </c>
      <c r="DA142" s="66">
        <v>0</v>
      </c>
      <c r="DB142" s="66">
        <v>0</v>
      </c>
      <c r="DC142" s="66">
        <v>1</v>
      </c>
      <c r="DD142" s="66">
        <v>0</v>
      </c>
      <c r="DE142" s="66">
        <v>1</v>
      </c>
      <c r="DF142" s="66">
        <v>1</v>
      </c>
      <c r="DG142" s="66">
        <v>1</v>
      </c>
      <c r="DH142" s="67" t="s">
        <v>391</v>
      </c>
      <c r="DJ142" s="67"/>
      <c r="DK142" s="67"/>
      <c r="DL142" s="67"/>
      <c r="DM142" s="67"/>
    </row>
    <row r="143" spans="1:117" s="66" customFormat="1">
      <c r="A143" s="66" t="s">
        <v>585</v>
      </c>
      <c r="B143" s="66" t="s">
        <v>388</v>
      </c>
      <c r="C143" s="66" t="s">
        <v>598</v>
      </c>
      <c r="D143" s="66">
        <v>138</v>
      </c>
      <c r="E143" s="66">
        <v>36</v>
      </c>
      <c r="F143" s="66">
        <v>4</v>
      </c>
      <c r="G143" s="66">
        <v>12</v>
      </c>
      <c r="H143" s="66">
        <v>1</v>
      </c>
      <c r="I143" s="66">
        <v>2</v>
      </c>
      <c r="J143" s="66">
        <v>2</v>
      </c>
      <c r="K143" s="66">
        <v>1</v>
      </c>
      <c r="L143" s="66">
        <v>1</v>
      </c>
      <c r="M143" s="66">
        <v>1</v>
      </c>
      <c r="N143" s="66">
        <v>1</v>
      </c>
      <c r="O143" s="66">
        <v>1</v>
      </c>
      <c r="P143" s="66">
        <v>1</v>
      </c>
      <c r="Q143" s="66">
        <v>1</v>
      </c>
      <c r="R143" s="66">
        <v>1</v>
      </c>
      <c r="S143" s="66">
        <v>1</v>
      </c>
      <c r="T143" s="66">
        <v>1</v>
      </c>
      <c r="U143" s="66">
        <v>1</v>
      </c>
      <c r="W143" s="66">
        <v>1</v>
      </c>
      <c r="X143" s="66">
        <v>1</v>
      </c>
      <c r="Y143" s="66">
        <v>1</v>
      </c>
      <c r="Z143" s="66">
        <v>1</v>
      </c>
      <c r="AA143" s="66">
        <v>1</v>
      </c>
      <c r="AB143" s="66">
        <v>1</v>
      </c>
      <c r="AC143" s="66">
        <v>1</v>
      </c>
      <c r="AD143" s="66">
        <v>1</v>
      </c>
      <c r="AE143" s="66">
        <v>1</v>
      </c>
      <c r="AF143" s="66">
        <v>1</v>
      </c>
      <c r="AG143" s="66">
        <v>1</v>
      </c>
      <c r="AH143" s="66">
        <v>1</v>
      </c>
      <c r="AI143" s="66">
        <v>1</v>
      </c>
      <c r="AJ143" s="66">
        <v>1</v>
      </c>
      <c r="AK143" s="66">
        <v>1</v>
      </c>
      <c r="AL143" s="66">
        <v>1</v>
      </c>
      <c r="AM143" s="66">
        <v>1</v>
      </c>
      <c r="AN143" s="66">
        <v>1</v>
      </c>
      <c r="AO143" s="66">
        <v>1</v>
      </c>
      <c r="AP143" s="66">
        <v>1</v>
      </c>
      <c r="AQ143" s="66">
        <v>1</v>
      </c>
      <c r="AR143" s="66">
        <v>1</v>
      </c>
      <c r="AS143" s="66">
        <v>1</v>
      </c>
      <c r="AT143" s="66">
        <v>1</v>
      </c>
      <c r="AU143" s="66">
        <v>1</v>
      </c>
      <c r="AV143" s="66">
        <v>1</v>
      </c>
      <c r="AW143" s="66">
        <v>1</v>
      </c>
      <c r="AX143" s="66">
        <v>1</v>
      </c>
      <c r="AY143" s="66">
        <v>1</v>
      </c>
      <c r="BD143" s="66">
        <v>1</v>
      </c>
      <c r="BE143" s="66">
        <v>1</v>
      </c>
      <c r="BF143" s="66">
        <v>1</v>
      </c>
      <c r="BG143" s="66">
        <v>1</v>
      </c>
      <c r="BH143" s="66">
        <v>1</v>
      </c>
      <c r="BI143" s="66">
        <v>1</v>
      </c>
      <c r="BJ143" s="66">
        <v>1</v>
      </c>
      <c r="BK143" s="66">
        <v>1</v>
      </c>
      <c r="BL143" s="66">
        <v>1</v>
      </c>
      <c r="BM143" s="66">
        <v>1</v>
      </c>
      <c r="BN143" s="66">
        <v>1</v>
      </c>
      <c r="BO143" s="66">
        <v>1</v>
      </c>
      <c r="BP143" s="66">
        <v>1</v>
      </c>
      <c r="BQ143" s="66">
        <v>1</v>
      </c>
      <c r="BR143" s="66">
        <v>1</v>
      </c>
      <c r="BS143" s="66">
        <v>1</v>
      </c>
      <c r="BT143" s="66">
        <v>1</v>
      </c>
      <c r="BU143" s="66">
        <v>1</v>
      </c>
      <c r="BV143" s="66">
        <v>1</v>
      </c>
      <c r="BW143" s="66">
        <v>1</v>
      </c>
      <c r="BX143" s="66">
        <v>1</v>
      </c>
      <c r="BY143" s="66">
        <v>1</v>
      </c>
      <c r="BZ143" s="66">
        <v>1</v>
      </c>
      <c r="CA143" s="66">
        <v>1</v>
      </c>
      <c r="CC143" s="66">
        <v>1</v>
      </c>
      <c r="CD143" s="66">
        <v>1</v>
      </c>
      <c r="CE143" s="66">
        <v>1</v>
      </c>
      <c r="CF143" s="66">
        <v>1</v>
      </c>
      <c r="CG143" s="66">
        <v>1</v>
      </c>
      <c r="CI143" s="66">
        <v>1</v>
      </c>
      <c r="CJ143" s="66">
        <v>1</v>
      </c>
      <c r="CK143" s="66">
        <v>1</v>
      </c>
      <c r="CL143" s="66">
        <v>1</v>
      </c>
      <c r="CM143" s="66">
        <v>1</v>
      </c>
      <c r="CN143" s="66">
        <v>1</v>
      </c>
      <c r="CO143" s="66">
        <v>1</v>
      </c>
      <c r="CP143" s="66">
        <v>1</v>
      </c>
      <c r="CQ143" s="66">
        <v>1</v>
      </c>
      <c r="CR143" s="66">
        <v>1</v>
      </c>
      <c r="CS143" s="66">
        <v>1</v>
      </c>
      <c r="CT143" s="66">
        <v>1</v>
      </c>
      <c r="CU143" s="66">
        <v>1</v>
      </c>
      <c r="CV143" s="66">
        <v>1</v>
      </c>
      <c r="CW143" s="66">
        <v>1</v>
      </c>
      <c r="CX143" s="66">
        <v>1</v>
      </c>
      <c r="CY143" s="66">
        <v>0</v>
      </c>
      <c r="CZ143" s="66">
        <v>0</v>
      </c>
      <c r="DA143" s="66">
        <v>1</v>
      </c>
      <c r="DB143" s="66">
        <v>0</v>
      </c>
      <c r="DC143" s="66">
        <v>1</v>
      </c>
      <c r="DD143" s="66">
        <v>0</v>
      </c>
      <c r="DE143" s="66">
        <v>1</v>
      </c>
      <c r="DF143" s="66">
        <v>1</v>
      </c>
      <c r="DG143" s="66">
        <v>1</v>
      </c>
      <c r="DH143" s="67"/>
      <c r="DJ143" s="67"/>
      <c r="DK143" s="67"/>
      <c r="DL143" s="67"/>
      <c r="DM143" s="67"/>
    </row>
    <row r="144" spans="1:117" s="66" customFormat="1">
      <c r="A144" s="66" t="s">
        <v>585</v>
      </c>
      <c r="B144" s="66" t="s">
        <v>388</v>
      </c>
      <c r="C144" s="66" t="s">
        <v>599</v>
      </c>
      <c r="D144" s="66">
        <v>139</v>
      </c>
      <c r="E144" s="66">
        <v>25</v>
      </c>
      <c r="F144" s="66">
        <v>4</v>
      </c>
      <c r="G144" s="66">
        <v>2</v>
      </c>
      <c r="H144" s="66">
        <v>1</v>
      </c>
      <c r="I144" s="66">
        <v>2</v>
      </c>
      <c r="J144" s="66">
        <v>2</v>
      </c>
      <c r="K144" s="66">
        <v>1</v>
      </c>
      <c r="L144" s="66">
        <v>1</v>
      </c>
      <c r="M144" s="66">
        <v>1</v>
      </c>
      <c r="N144" s="66">
        <v>1</v>
      </c>
      <c r="O144" s="66">
        <v>1</v>
      </c>
      <c r="P144" s="66">
        <v>1</v>
      </c>
      <c r="Q144" s="66">
        <v>1</v>
      </c>
      <c r="R144" s="66">
        <v>1</v>
      </c>
      <c r="S144" s="66">
        <v>1</v>
      </c>
      <c r="T144" s="66">
        <v>1</v>
      </c>
      <c r="U144" s="66">
        <v>1</v>
      </c>
      <c r="W144" s="66">
        <v>1</v>
      </c>
      <c r="X144" s="66">
        <v>1</v>
      </c>
      <c r="Y144" s="66">
        <v>1</v>
      </c>
      <c r="Z144" s="66">
        <v>1</v>
      </c>
      <c r="AA144" s="66">
        <v>1</v>
      </c>
      <c r="AB144" s="66">
        <v>1</v>
      </c>
      <c r="AC144" s="66">
        <v>1</v>
      </c>
      <c r="AD144" s="66">
        <v>1</v>
      </c>
      <c r="AE144" s="66">
        <v>1</v>
      </c>
      <c r="AF144" s="66">
        <v>1</v>
      </c>
      <c r="AG144" s="66">
        <v>1</v>
      </c>
      <c r="AH144" s="66">
        <v>1</v>
      </c>
      <c r="AI144" s="66">
        <v>1</v>
      </c>
      <c r="AJ144" s="66">
        <v>1</v>
      </c>
      <c r="AK144" s="66">
        <v>1</v>
      </c>
      <c r="AL144" s="66">
        <v>1</v>
      </c>
      <c r="AM144" s="66">
        <v>1</v>
      </c>
      <c r="AN144" s="66">
        <v>1</v>
      </c>
      <c r="AO144" s="66">
        <v>1</v>
      </c>
      <c r="AP144" s="66">
        <v>1</v>
      </c>
      <c r="AQ144" s="66">
        <v>1</v>
      </c>
      <c r="AR144" s="66">
        <v>1</v>
      </c>
      <c r="AS144" s="66">
        <v>1</v>
      </c>
      <c r="AT144" s="66">
        <v>1</v>
      </c>
      <c r="AU144" s="66">
        <v>1</v>
      </c>
      <c r="AV144" s="66">
        <v>1</v>
      </c>
      <c r="AW144" s="66">
        <v>1</v>
      </c>
      <c r="AX144" s="66">
        <v>1</v>
      </c>
      <c r="AY144" s="66">
        <v>1</v>
      </c>
      <c r="BD144" s="66">
        <v>1</v>
      </c>
      <c r="BE144" s="66">
        <v>1</v>
      </c>
      <c r="BF144" s="66">
        <v>1</v>
      </c>
      <c r="BG144" s="66">
        <v>1</v>
      </c>
      <c r="BH144" s="66">
        <v>1</v>
      </c>
      <c r="BI144" s="66">
        <v>1</v>
      </c>
      <c r="BJ144" s="66">
        <v>1</v>
      </c>
      <c r="BK144" s="66">
        <v>1</v>
      </c>
      <c r="BL144" s="66">
        <v>1</v>
      </c>
      <c r="BM144" s="66">
        <v>1</v>
      </c>
      <c r="BN144" s="66">
        <v>1</v>
      </c>
      <c r="BO144" s="66">
        <v>1</v>
      </c>
      <c r="BP144" s="66">
        <v>1</v>
      </c>
      <c r="BQ144" s="66">
        <v>1</v>
      </c>
      <c r="BR144" s="66">
        <v>1</v>
      </c>
      <c r="BS144" s="66">
        <v>1</v>
      </c>
      <c r="BT144" s="66">
        <v>1</v>
      </c>
      <c r="BU144" s="66">
        <v>1</v>
      </c>
      <c r="BV144" s="66">
        <v>1</v>
      </c>
      <c r="BW144" s="66">
        <v>1</v>
      </c>
      <c r="BX144" s="66">
        <v>1</v>
      </c>
      <c r="BY144" s="66">
        <v>1</v>
      </c>
      <c r="BZ144" s="66">
        <v>1</v>
      </c>
      <c r="CA144" s="66">
        <v>1</v>
      </c>
      <c r="CC144" s="66">
        <v>1</v>
      </c>
      <c r="CD144" s="66">
        <v>1</v>
      </c>
      <c r="CE144" s="66">
        <v>1</v>
      </c>
      <c r="CF144" s="66">
        <v>1</v>
      </c>
      <c r="CG144" s="66">
        <v>1</v>
      </c>
      <c r="CI144" s="66">
        <v>1</v>
      </c>
      <c r="CJ144" s="66">
        <v>1</v>
      </c>
      <c r="CK144" s="66">
        <v>1</v>
      </c>
      <c r="CL144" s="66">
        <v>1</v>
      </c>
      <c r="CM144" s="66">
        <v>1</v>
      </c>
      <c r="CN144" s="66">
        <v>1</v>
      </c>
      <c r="CO144" s="66">
        <v>1</v>
      </c>
      <c r="CP144" s="66">
        <v>1</v>
      </c>
      <c r="CQ144" s="66">
        <v>1</v>
      </c>
      <c r="CR144" s="66">
        <v>1</v>
      </c>
      <c r="CS144" s="66">
        <v>1</v>
      </c>
      <c r="CT144" s="66">
        <v>1</v>
      </c>
      <c r="CU144" s="66">
        <v>1</v>
      </c>
      <c r="CV144" s="66">
        <v>1</v>
      </c>
      <c r="CW144" s="66">
        <v>1</v>
      </c>
      <c r="CX144" s="66">
        <v>1</v>
      </c>
      <c r="CY144" s="66">
        <v>1</v>
      </c>
      <c r="CZ144" s="66">
        <v>0</v>
      </c>
      <c r="DA144" s="66">
        <v>0</v>
      </c>
      <c r="DB144" s="66">
        <v>0</v>
      </c>
      <c r="DC144" s="66">
        <v>1</v>
      </c>
      <c r="DD144" s="66">
        <v>0</v>
      </c>
      <c r="DE144" s="66">
        <v>1</v>
      </c>
      <c r="DF144" s="66">
        <v>1</v>
      </c>
      <c r="DG144" s="66">
        <v>1</v>
      </c>
      <c r="DH144" s="67" t="s">
        <v>600</v>
      </c>
      <c r="DJ144" s="67"/>
      <c r="DK144" s="67"/>
      <c r="DL144" s="67"/>
      <c r="DM144" s="67"/>
    </row>
    <row r="145" spans="1:117" s="66" customFormat="1">
      <c r="A145" s="66" t="s">
        <v>585</v>
      </c>
      <c r="B145" s="66" t="s">
        <v>388</v>
      </c>
      <c r="C145" s="66" t="s">
        <v>601</v>
      </c>
      <c r="D145" s="66">
        <v>140</v>
      </c>
      <c r="E145" s="66">
        <v>103</v>
      </c>
      <c r="F145" s="66">
        <v>22</v>
      </c>
      <c r="G145" s="66">
        <v>19</v>
      </c>
      <c r="H145" s="66">
        <v>1</v>
      </c>
      <c r="I145" s="66">
        <v>1</v>
      </c>
      <c r="J145" s="66">
        <v>1</v>
      </c>
      <c r="K145" s="66">
        <v>1</v>
      </c>
      <c r="L145" s="66">
        <v>1</v>
      </c>
      <c r="M145" s="66">
        <v>1</v>
      </c>
      <c r="N145" s="66">
        <v>1</v>
      </c>
      <c r="O145" s="66">
        <v>1</v>
      </c>
      <c r="P145" s="66">
        <v>1</v>
      </c>
      <c r="Q145" s="66">
        <v>1</v>
      </c>
      <c r="R145" s="66">
        <v>1</v>
      </c>
      <c r="S145" s="66">
        <v>1</v>
      </c>
      <c r="T145" s="66">
        <v>1</v>
      </c>
      <c r="U145" s="66">
        <v>1</v>
      </c>
      <c r="W145" s="66">
        <v>1</v>
      </c>
      <c r="X145" s="66">
        <v>1</v>
      </c>
      <c r="Y145" s="66">
        <v>1</v>
      </c>
      <c r="Z145" s="66">
        <v>1</v>
      </c>
      <c r="AA145" s="66">
        <v>1</v>
      </c>
      <c r="AB145" s="66">
        <v>1</v>
      </c>
      <c r="AC145" s="66">
        <v>1</v>
      </c>
      <c r="AD145" s="66">
        <v>1</v>
      </c>
      <c r="AE145" s="66">
        <v>1</v>
      </c>
      <c r="AF145" s="66">
        <v>1</v>
      </c>
      <c r="AG145" s="66">
        <v>1</v>
      </c>
      <c r="AH145" s="66">
        <v>1</v>
      </c>
      <c r="AI145" s="66">
        <v>1</v>
      </c>
      <c r="AJ145" s="66">
        <v>1</v>
      </c>
      <c r="AK145" s="66">
        <v>1</v>
      </c>
      <c r="AL145" s="66">
        <v>1</v>
      </c>
      <c r="AM145" s="66">
        <v>1</v>
      </c>
      <c r="AN145" s="66">
        <v>1</v>
      </c>
      <c r="AO145" s="66">
        <v>1</v>
      </c>
      <c r="AP145" s="66">
        <v>1</v>
      </c>
      <c r="AQ145" s="66">
        <v>1</v>
      </c>
      <c r="AR145" s="66">
        <v>1</v>
      </c>
      <c r="AS145" s="66">
        <v>1</v>
      </c>
      <c r="AT145" s="66">
        <v>1</v>
      </c>
      <c r="AU145" s="66">
        <v>1</v>
      </c>
      <c r="AV145" s="66">
        <v>1</v>
      </c>
      <c r="AW145" s="66">
        <v>1</v>
      </c>
      <c r="AX145" s="66">
        <v>1</v>
      </c>
      <c r="AY145" s="66">
        <v>1</v>
      </c>
      <c r="BD145" s="66">
        <v>1</v>
      </c>
      <c r="BE145" s="66">
        <v>1</v>
      </c>
      <c r="BF145" s="66">
        <v>1</v>
      </c>
      <c r="BG145" s="66">
        <v>1</v>
      </c>
      <c r="BH145" s="66">
        <v>1</v>
      </c>
      <c r="BI145" s="66">
        <v>1</v>
      </c>
      <c r="BJ145" s="66">
        <v>1</v>
      </c>
      <c r="BK145" s="66">
        <v>1</v>
      </c>
      <c r="BL145" s="66">
        <v>1</v>
      </c>
      <c r="BM145" s="66">
        <v>1</v>
      </c>
      <c r="BN145" s="66">
        <v>1</v>
      </c>
      <c r="BO145" s="66">
        <v>1</v>
      </c>
      <c r="BP145" s="66">
        <v>1</v>
      </c>
      <c r="BQ145" s="66">
        <v>1</v>
      </c>
      <c r="BR145" s="66">
        <v>1</v>
      </c>
      <c r="BS145" s="66">
        <v>1</v>
      </c>
      <c r="BT145" s="66">
        <v>1</v>
      </c>
      <c r="BU145" s="66">
        <v>1</v>
      </c>
      <c r="BV145" s="66">
        <v>1</v>
      </c>
      <c r="BW145" s="66">
        <v>1</v>
      </c>
      <c r="BX145" s="66">
        <v>1</v>
      </c>
      <c r="BY145" s="66">
        <v>1</v>
      </c>
      <c r="BZ145" s="66">
        <v>1</v>
      </c>
      <c r="CA145" s="66">
        <v>1</v>
      </c>
      <c r="CC145" s="66">
        <v>1</v>
      </c>
      <c r="CD145" s="66">
        <v>1</v>
      </c>
      <c r="CE145" s="66">
        <v>1</v>
      </c>
      <c r="CF145" s="66">
        <v>1</v>
      </c>
      <c r="CG145" s="66">
        <v>1</v>
      </c>
      <c r="CI145" s="66">
        <v>1</v>
      </c>
      <c r="CJ145" s="66">
        <v>1</v>
      </c>
      <c r="CK145" s="66">
        <v>1</v>
      </c>
      <c r="CL145" s="66">
        <v>1</v>
      </c>
      <c r="CM145" s="66">
        <v>1</v>
      </c>
      <c r="CN145" s="66">
        <v>1</v>
      </c>
      <c r="CO145" s="66">
        <v>1</v>
      </c>
      <c r="CP145" s="66">
        <v>1</v>
      </c>
      <c r="CQ145" s="66">
        <v>1</v>
      </c>
      <c r="CR145" s="66">
        <v>1</v>
      </c>
      <c r="CS145" s="66">
        <v>1</v>
      </c>
      <c r="CT145" s="66">
        <v>1</v>
      </c>
      <c r="CU145" s="66">
        <v>1</v>
      </c>
      <c r="CV145" s="66">
        <v>1</v>
      </c>
      <c r="CW145" s="66">
        <v>1</v>
      </c>
      <c r="CX145" s="66">
        <v>1</v>
      </c>
      <c r="CY145" s="66">
        <v>0</v>
      </c>
      <c r="CZ145" s="66">
        <v>0</v>
      </c>
      <c r="DA145" s="66">
        <v>0</v>
      </c>
      <c r="DB145" s="66">
        <v>0</v>
      </c>
      <c r="DC145" s="66">
        <v>1</v>
      </c>
      <c r="DD145" s="66">
        <v>0</v>
      </c>
      <c r="DE145" s="66">
        <v>1</v>
      </c>
      <c r="DF145" s="66">
        <v>1</v>
      </c>
      <c r="DG145" s="66">
        <v>1</v>
      </c>
      <c r="DH145" s="67"/>
      <c r="DJ145" s="67"/>
      <c r="DK145" s="67"/>
      <c r="DL145" s="67"/>
      <c r="DM145" s="67"/>
    </row>
    <row r="146" spans="1:117" s="66" customFormat="1">
      <c r="A146" s="66" t="s">
        <v>585</v>
      </c>
      <c r="B146" s="66" t="s">
        <v>388</v>
      </c>
      <c r="C146" s="66" t="s">
        <v>602</v>
      </c>
      <c r="D146" s="66">
        <v>141</v>
      </c>
      <c r="E146" s="66">
        <v>262</v>
      </c>
      <c r="F146" s="66">
        <v>78</v>
      </c>
      <c r="G146" s="66">
        <v>35</v>
      </c>
      <c r="H146" s="66">
        <v>1</v>
      </c>
      <c r="I146" s="66">
        <v>2</v>
      </c>
      <c r="J146" s="66">
        <v>2</v>
      </c>
      <c r="K146" s="66">
        <v>1</v>
      </c>
      <c r="L146" s="66">
        <v>1</v>
      </c>
      <c r="M146" s="66">
        <v>1</v>
      </c>
      <c r="N146" s="66">
        <v>1</v>
      </c>
      <c r="O146" s="66">
        <v>1</v>
      </c>
      <c r="P146" s="66">
        <v>1</v>
      </c>
      <c r="Q146" s="66">
        <v>1</v>
      </c>
      <c r="R146" s="66">
        <v>1</v>
      </c>
      <c r="S146" s="66">
        <v>1</v>
      </c>
      <c r="T146" s="66">
        <v>1</v>
      </c>
      <c r="U146" s="66">
        <v>1</v>
      </c>
      <c r="W146" s="66">
        <v>1</v>
      </c>
      <c r="X146" s="66">
        <v>1</v>
      </c>
      <c r="Y146" s="66">
        <v>1</v>
      </c>
      <c r="Z146" s="66">
        <v>1</v>
      </c>
      <c r="AA146" s="66">
        <v>1</v>
      </c>
      <c r="AB146" s="66">
        <v>1</v>
      </c>
      <c r="AC146" s="66">
        <v>1</v>
      </c>
      <c r="AD146" s="66">
        <v>1</v>
      </c>
      <c r="AE146" s="66">
        <v>1</v>
      </c>
      <c r="AF146" s="66">
        <v>1</v>
      </c>
      <c r="AG146" s="66">
        <v>1</v>
      </c>
      <c r="AH146" s="66">
        <v>1</v>
      </c>
      <c r="AI146" s="66">
        <v>1</v>
      </c>
      <c r="AJ146" s="66">
        <v>1</v>
      </c>
      <c r="AK146" s="66">
        <v>1</v>
      </c>
      <c r="AL146" s="66">
        <v>1</v>
      </c>
      <c r="AM146" s="66">
        <v>1</v>
      </c>
      <c r="AN146" s="66">
        <v>1</v>
      </c>
      <c r="AO146" s="66">
        <v>1</v>
      </c>
      <c r="AP146" s="66">
        <v>1</v>
      </c>
      <c r="AQ146" s="66">
        <v>1</v>
      </c>
      <c r="AR146" s="66">
        <v>1</v>
      </c>
      <c r="AS146" s="66">
        <v>1</v>
      </c>
      <c r="AT146" s="66">
        <v>1</v>
      </c>
      <c r="AU146" s="66">
        <v>1</v>
      </c>
      <c r="AV146" s="66">
        <v>1</v>
      </c>
      <c r="AW146" s="66">
        <v>1</v>
      </c>
      <c r="AX146" s="66">
        <v>1</v>
      </c>
      <c r="AY146" s="66">
        <v>1</v>
      </c>
      <c r="BD146" s="66">
        <v>1</v>
      </c>
      <c r="BE146" s="66">
        <v>1</v>
      </c>
      <c r="BF146" s="66">
        <v>1</v>
      </c>
      <c r="BG146" s="66">
        <v>1</v>
      </c>
      <c r="BH146" s="66">
        <v>1</v>
      </c>
      <c r="BI146" s="66">
        <v>1</v>
      </c>
      <c r="BJ146" s="66">
        <v>1</v>
      </c>
      <c r="BK146" s="66">
        <v>1</v>
      </c>
      <c r="BL146" s="66">
        <v>1</v>
      </c>
      <c r="BM146" s="66">
        <v>1</v>
      </c>
      <c r="BN146" s="66">
        <v>1</v>
      </c>
      <c r="BO146" s="66">
        <v>1</v>
      </c>
      <c r="BP146" s="66">
        <v>1</v>
      </c>
      <c r="BQ146" s="66">
        <v>1</v>
      </c>
      <c r="BR146" s="66">
        <v>1</v>
      </c>
      <c r="BS146" s="66">
        <v>1</v>
      </c>
      <c r="BT146" s="66">
        <v>1</v>
      </c>
      <c r="BU146" s="66">
        <v>1</v>
      </c>
      <c r="BV146" s="66">
        <v>1</v>
      </c>
      <c r="BW146" s="66">
        <v>1</v>
      </c>
      <c r="BX146" s="66">
        <v>1</v>
      </c>
      <c r="BY146" s="66">
        <v>1</v>
      </c>
      <c r="BZ146" s="66">
        <v>1</v>
      </c>
      <c r="CA146" s="66">
        <v>1</v>
      </c>
      <c r="CC146" s="66">
        <v>1</v>
      </c>
      <c r="CD146" s="66">
        <v>1</v>
      </c>
      <c r="CE146" s="66">
        <v>1</v>
      </c>
      <c r="CF146" s="66">
        <v>1</v>
      </c>
      <c r="CG146" s="66">
        <v>1</v>
      </c>
      <c r="CI146" s="66">
        <v>1</v>
      </c>
      <c r="CJ146" s="66">
        <v>1</v>
      </c>
      <c r="CK146" s="66">
        <v>1</v>
      </c>
      <c r="CL146" s="66">
        <v>1</v>
      </c>
      <c r="CM146" s="66">
        <v>1</v>
      </c>
      <c r="CN146" s="66">
        <v>1</v>
      </c>
      <c r="CO146" s="66">
        <v>1</v>
      </c>
      <c r="CP146" s="66">
        <v>1</v>
      </c>
      <c r="CQ146" s="66">
        <v>1</v>
      </c>
      <c r="CR146" s="66">
        <v>1</v>
      </c>
      <c r="CS146" s="66">
        <v>1</v>
      </c>
      <c r="CT146" s="66">
        <v>1</v>
      </c>
      <c r="CU146" s="66">
        <v>1</v>
      </c>
      <c r="CV146" s="66">
        <v>1</v>
      </c>
      <c r="CW146" s="66">
        <v>1</v>
      </c>
      <c r="CX146" s="66">
        <v>1</v>
      </c>
      <c r="CY146" s="66">
        <v>1</v>
      </c>
      <c r="CZ146" s="66">
        <v>1</v>
      </c>
      <c r="DA146" s="66">
        <v>1</v>
      </c>
      <c r="DB146" s="66">
        <v>1</v>
      </c>
      <c r="DC146" s="66">
        <v>1</v>
      </c>
      <c r="DD146" s="66">
        <v>0</v>
      </c>
      <c r="DE146" s="66">
        <v>1</v>
      </c>
      <c r="DF146" s="66">
        <v>1</v>
      </c>
      <c r="DG146" s="66">
        <v>1</v>
      </c>
      <c r="DH146" s="67"/>
      <c r="DJ146" s="67"/>
      <c r="DK146" s="67"/>
      <c r="DL146" s="67"/>
      <c r="DM146" s="67"/>
    </row>
    <row r="147" spans="1:117" s="66" customFormat="1">
      <c r="A147" s="66" t="s">
        <v>585</v>
      </c>
      <c r="B147" s="66" t="s">
        <v>388</v>
      </c>
      <c r="C147" s="66" t="s">
        <v>603</v>
      </c>
      <c r="D147" s="66">
        <v>142</v>
      </c>
      <c r="E147" s="66">
        <v>3</v>
      </c>
      <c r="F147" s="66">
        <v>0</v>
      </c>
      <c r="G147" s="66">
        <v>0</v>
      </c>
      <c r="H147" s="66">
        <v>1</v>
      </c>
      <c r="I147" s="66">
        <v>2</v>
      </c>
      <c r="J147" s="66">
        <v>2</v>
      </c>
      <c r="K147" s="66">
        <v>1</v>
      </c>
      <c r="L147" s="66">
        <v>1</v>
      </c>
      <c r="M147" s="66">
        <v>1</v>
      </c>
      <c r="N147" s="66">
        <v>1</v>
      </c>
      <c r="O147" s="66">
        <v>1</v>
      </c>
      <c r="P147" s="66">
        <v>1</v>
      </c>
      <c r="Q147" s="66">
        <v>1</v>
      </c>
      <c r="R147" s="66">
        <v>1</v>
      </c>
      <c r="S147" s="66">
        <v>1</v>
      </c>
      <c r="T147" s="66">
        <v>1</v>
      </c>
      <c r="U147" s="66">
        <v>1</v>
      </c>
      <c r="W147" s="66">
        <v>1</v>
      </c>
      <c r="X147" s="66">
        <v>1</v>
      </c>
      <c r="Y147" s="66">
        <v>1</v>
      </c>
      <c r="Z147" s="66">
        <v>1</v>
      </c>
      <c r="AA147" s="66">
        <v>1</v>
      </c>
      <c r="AB147" s="66">
        <v>1</v>
      </c>
      <c r="AC147" s="66">
        <v>1</v>
      </c>
      <c r="AD147" s="66">
        <v>1</v>
      </c>
      <c r="AE147" s="66">
        <v>1</v>
      </c>
      <c r="AF147" s="66">
        <v>1</v>
      </c>
      <c r="AG147" s="66">
        <v>1</v>
      </c>
      <c r="AH147" s="66">
        <v>1</v>
      </c>
      <c r="AI147" s="66">
        <v>1</v>
      </c>
      <c r="AJ147" s="66">
        <v>1</v>
      </c>
      <c r="AK147" s="66">
        <v>1</v>
      </c>
      <c r="AL147" s="66">
        <v>1</v>
      </c>
      <c r="AM147" s="66">
        <v>1</v>
      </c>
      <c r="AN147" s="66">
        <v>1</v>
      </c>
      <c r="AO147" s="66">
        <v>1</v>
      </c>
      <c r="AP147" s="66">
        <v>1</v>
      </c>
      <c r="AQ147" s="66">
        <v>1</v>
      </c>
      <c r="AR147" s="66">
        <v>1</v>
      </c>
      <c r="AS147" s="66">
        <v>1</v>
      </c>
      <c r="AT147" s="66">
        <v>1</v>
      </c>
      <c r="AU147" s="66">
        <v>1</v>
      </c>
      <c r="AV147" s="66">
        <v>1</v>
      </c>
      <c r="AW147" s="66">
        <v>1</v>
      </c>
      <c r="AX147" s="66">
        <v>1</v>
      </c>
      <c r="AY147" s="66">
        <v>1</v>
      </c>
      <c r="BD147" s="66">
        <v>1</v>
      </c>
      <c r="BE147" s="66">
        <v>1</v>
      </c>
      <c r="BF147" s="66">
        <v>1</v>
      </c>
      <c r="BG147" s="66">
        <v>1</v>
      </c>
      <c r="BH147" s="66">
        <v>1</v>
      </c>
      <c r="BI147" s="66">
        <v>1</v>
      </c>
      <c r="BJ147" s="66">
        <v>1</v>
      </c>
      <c r="BK147" s="66">
        <v>1</v>
      </c>
      <c r="BL147" s="66">
        <v>1</v>
      </c>
      <c r="BM147" s="66">
        <v>1</v>
      </c>
      <c r="BN147" s="66">
        <v>1</v>
      </c>
      <c r="BO147" s="66">
        <v>1</v>
      </c>
      <c r="BP147" s="66">
        <v>1</v>
      </c>
      <c r="BQ147" s="66">
        <v>1</v>
      </c>
      <c r="BR147" s="66">
        <v>1</v>
      </c>
      <c r="BS147" s="66">
        <v>1</v>
      </c>
      <c r="BT147" s="66">
        <v>1</v>
      </c>
      <c r="BU147" s="66">
        <v>1</v>
      </c>
      <c r="BV147" s="66">
        <v>1</v>
      </c>
      <c r="BW147" s="66">
        <v>1</v>
      </c>
      <c r="BX147" s="66">
        <v>1</v>
      </c>
      <c r="BY147" s="66">
        <v>1</v>
      </c>
      <c r="BZ147" s="66">
        <v>1</v>
      </c>
      <c r="CA147" s="66">
        <v>1</v>
      </c>
      <c r="CC147" s="66">
        <v>1</v>
      </c>
      <c r="CD147" s="66">
        <v>1</v>
      </c>
      <c r="CE147" s="66">
        <v>1</v>
      </c>
      <c r="CF147" s="66">
        <v>1</v>
      </c>
      <c r="CG147" s="66">
        <v>1</v>
      </c>
      <c r="CI147" s="66">
        <v>1</v>
      </c>
      <c r="CJ147" s="66">
        <v>1</v>
      </c>
      <c r="CK147" s="66">
        <v>1</v>
      </c>
      <c r="CL147" s="66">
        <v>1</v>
      </c>
      <c r="CM147" s="66">
        <v>1</v>
      </c>
      <c r="CN147" s="66">
        <v>1</v>
      </c>
      <c r="CO147" s="66">
        <v>1</v>
      </c>
      <c r="CP147" s="66">
        <v>1</v>
      </c>
      <c r="CQ147" s="66">
        <v>1</v>
      </c>
      <c r="CR147" s="66">
        <v>1</v>
      </c>
      <c r="CS147" s="66">
        <v>1</v>
      </c>
      <c r="CT147" s="66">
        <v>1</v>
      </c>
      <c r="CU147" s="66">
        <v>1</v>
      </c>
      <c r="CV147" s="66">
        <v>1</v>
      </c>
      <c r="CW147" s="66">
        <v>0</v>
      </c>
      <c r="CX147" s="66">
        <v>0</v>
      </c>
      <c r="CY147" s="66">
        <v>1</v>
      </c>
      <c r="CZ147" s="66">
        <v>0</v>
      </c>
      <c r="DA147" s="66">
        <v>0</v>
      </c>
      <c r="DB147" s="66">
        <v>1</v>
      </c>
      <c r="DC147" s="66">
        <v>0</v>
      </c>
      <c r="DD147" s="66">
        <v>0</v>
      </c>
      <c r="DE147" s="66">
        <v>1</v>
      </c>
      <c r="DF147" s="66">
        <v>1</v>
      </c>
      <c r="DG147" s="66">
        <v>1</v>
      </c>
      <c r="DH147" s="67"/>
      <c r="DJ147" s="67"/>
      <c r="DK147" s="67"/>
      <c r="DL147" s="67"/>
      <c r="DM147" s="67"/>
    </row>
    <row r="148" spans="1:117" s="66" customFormat="1">
      <c r="A148" s="66" t="s">
        <v>585</v>
      </c>
      <c r="B148" s="66" t="s">
        <v>388</v>
      </c>
      <c r="C148" s="66" t="s">
        <v>604</v>
      </c>
      <c r="D148" s="66">
        <v>143</v>
      </c>
      <c r="E148" s="66">
        <v>80</v>
      </c>
      <c r="F148" s="66">
        <v>19</v>
      </c>
      <c r="G148" s="66">
        <v>0</v>
      </c>
      <c r="H148" s="66">
        <v>1</v>
      </c>
      <c r="I148" s="66">
        <v>2</v>
      </c>
      <c r="J148" s="66">
        <v>2</v>
      </c>
      <c r="K148" s="66">
        <v>1</v>
      </c>
      <c r="L148" s="66">
        <v>1</v>
      </c>
      <c r="M148" s="66">
        <v>1</v>
      </c>
      <c r="N148" s="66">
        <v>1</v>
      </c>
      <c r="O148" s="66">
        <v>1</v>
      </c>
      <c r="P148" s="66">
        <v>1</v>
      </c>
      <c r="Q148" s="66">
        <v>1</v>
      </c>
      <c r="R148" s="66">
        <v>1</v>
      </c>
      <c r="S148" s="66">
        <v>1</v>
      </c>
      <c r="T148" s="66">
        <v>1</v>
      </c>
      <c r="U148" s="66">
        <v>1</v>
      </c>
      <c r="W148" s="66">
        <v>1</v>
      </c>
      <c r="X148" s="66">
        <v>1</v>
      </c>
      <c r="Y148" s="66">
        <v>1</v>
      </c>
      <c r="Z148" s="66">
        <v>1</v>
      </c>
      <c r="AA148" s="66">
        <v>1</v>
      </c>
      <c r="AB148" s="66">
        <v>1</v>
      </c>
      <c r="AC148" s="66">
        <v>1</v>
      </c>
      <c r="AD148" s="66">
        <v>1</v>
      </c>
      <c r="AE148" s="66">
        <v>1</v>
      </c>
      <c r="AF148" s="66">
        <v>1</v>
      </c>
      <c r="AG148" s="66">
        <v>1</v>
      </c>
      <c r="AH148" s="66">
        <v>1</v>
      </c>
      <c r="AI148" s="66">
        <v>1</v>
      </c>
      <c r="AJ148" s="66">
        <v>1</v>
      </c>
      <c r="AK148" s="66">
        <v>1</v>
      </c>
      <c r="AL148" s="66">
        <v>1</v>
      </c>
      <c r="AM148" s="66">
        <v>1</v>
      </c>
      <c r="AN148" s="66">
        <v>1</v>
      </c>
      <c r="AO148" s="66">
        <v>1</v>
      </c>
      <c r="AP148" s="66">
        <v>1</v>
      </c>
      <c r="AQ148" s="66">
        <v>1</v>
      </c>
      <c r="AR148" s="66">
        <v>1</v>
      </c>
      <c r="AS148" s="66">
        <v>1</v>
      </c>
      <c r="AT148" s="66">
        <v>1</v>
      </c>
      <c r="AU148" s="66">
        <v>1</v>
      </c>
      <c r="AV148" s="66">
        <v>1</v>
      </c>
      <c r="AW148" s="66">
        <v>1</v>
      </c>
      <c r="AX148" s="66">
        <v>1</v>
      </c>
      <c r="AY148" s="66">
        <v>1</v>
      </c>
      <c r="BD148" s="66">
        <v>1</v>
      </c>
      <c r="BE148" s="66">
        <v>1</v>
      </c>
      <c r="BF148" s="66">
        <v>1</v>
      </c>
      <c r="BG148" s="66">
        <v>1</v>
      </c>
      <c r="BH148" s="66">
        <v>1</v>
      </c>
      <c r="BI148" s="66">
        <v>1</v>
      </c>
      <c r="BJ148" s="66">
        <v>1</v>
      </c>
      <c r="BK148" s="66">
        <v>1</v>
      </c>
      <c r="BL148" s="66">
        <v>1</v>
      </c>
      <c r="BM148" s="66">
        <v>1</v>
      </c>
      <c r="BN148" s="66">
        <v>1</v>
      </c>
      <c r="BO148" s="66">
        <v>1</v>
      </c>
      <c r="BP148" s="66">
        <v>1</v>
      </c>
      <c r="BQ148" s="66">
        <v>1</v>
      </c>
      <c r="BR148" s="66">
        <v>1</v>
      </c>
      <c r="BS148" s="66">
        <v>1</v>
      </c>
      <c r="BT148" s="66">
        <v>1</v>
      </c>
      <c r="BU148" s="66">
        <v>1</v>
      </c>
      <c r="BV148" s="66">
        <v>1</v>
      </c>
      <c r="BW148" s="66">
        <v>1</v>
      </c>
      <c r="BX148" s="66">
        <v>1</v>
      </c>
      <c r="BY148" s="66">
        <v>1</v>
      </c>
      <c r="BZ148" s="66">
        <v>1</v>
      </c>
      <c r="CA148" s="66">
        <v>1</v>
      </c>
      <c r="CC148" s="66">
        <v>1</v>
      </c>
      <c r="CD148" s="66">
        <v>1</v>
      </c>
      <c r="CE148" s="66">
        <v>1</v>
      </c>
      <c r="CF148" s="66">
        <v>1</v>
      </c>
      <c r="CG148" s="66">
        <v>1</v>
      </c>
      <c r="CI148" s="66">
        <v>1</v>
      </c>
      <c r="CJ148" s="66">
        <v>1</v>
      </c>
      <c r="CK148" s="66">
        <v>1</v>
      </c>
      <c r="CL148" s="66">
        <v>1</v>
      </c>
      <c r="CM148" s="66">
        <v>1</v>
      </c>
      <c r="CN148" s="66">
        <v>1</v>
      </c>
      <c r="CO148" s="66">
        <v>1</v>
      </c>
      <c r="CP148" s="66">
        <v>1</v>
      </c>
      <c r="CQ148" s="66">
        <v>1</v>
      </c>
      <c r="CR148" s="66">
        <v>1</v>
      </c>
      <c r="CS148" s="66">
        <v>1</v>
      </c>
      <c r="CT148" s="66">
        <v>1</v>
      </c>
      <c r="CU148" s="66">
        <v>1</v>
      </c>
      <c r="CV148" s="66">
        <v>1</v>
      </c>
      <c r="CW148" s="66">
        <v>0</v>
      </c>
      <c r="CX148" s="66">
        <v>0</v>
      </c>
      <c r="CY148" s="66">
        <v>1</v>
      </c>
      <c r="CZ148" s="66">
        <v>0</v>
      </c>
      <c r="DA148" s="66">
        <v>0</v>
      </c>
      <c r="DB148" s="66">
        <v>1</v>
      </c>
      <c r="DC148" s="66">
        <v>0</v>
      </c>
      <c r="DD148" s="66">
        <v>0</v>
      </c>
      <c r="DE148" s="66">
        <v>1</v>
      </c>
      <c r="DF148" s="66">
        <v>1</v>
      </c>
      <c r="DG148" s="66">
        <v>1</v>
      </c>
      <c r="DH148" s="67"/>
      <c r="DJ148" s="67"/>
      <c r="DK148" s="67"/>
      <c r="DL148" s="67"/>
      <c r="DM148" s="67"/>
    </row>
    <row r="149" spans="1:117" s="66" customFormat="1">
      <c r="A149" s="66" t="s">
        <v>585</v>
      </c>
      <c r="B149" s="66" t="s">
        <v>388</v>
      </c>
      <c r="C149" s="66" t="s">
        <v>605</v>
      </c>
      <c r="D149" s="66">
        <v>144</v>
      </c>
      <c r="E149" s="66">
        <v>31</v>
      </c>
      <c r="F149" s="66">
        <v>7</v>
      </c>
      <c r="G149" s="66">
        <v>8</v>
      </c>
      <c r="H149" s="66">
        <v>1</v>
      </c>
      <c r="I149" s="66">
        <v>2</v>
      </c>
      <c r="J149" s="66">
        <v>2</v>
      </c>
      <c r="K149" s="66">
        <v>1</v>
      </c>
      <c r="L149" s="66">
        <v>1</v>
      </c>
      <c r="M149" s="66">
        <v>1</v>
      </c>
      <c r="N149" s="66">
        <v>1</v>
      </c>
      <c r="O149" s="66">
        <v>1</v>
      </c>
      <c r="P149" s="66">
        <v>1</v>
      </c>
      <c r="Q149" s="66">
        <v>1</v>
      </c>
      <c r="R149" s="66">
        <v>1</v>
      </c>
      <c r="S149" s="66">
        <v>1</v>
      </c>
      <c r="T149" s="66">
        <v>1</v>
      </c>
      <c r="U149" s="66">
        <v>1</v>
      </c>
      <c r="W149" s="66">
        <v>1</v>
      </c>
      <c r="X149" s="66">
        <v>1</v>
      </c>
      <c r="Y149" s="66">
        <v>1</v>
      </c>
      <c r="Z149" s="66">
        <v>1</v>
      </c>
      <c r="AA149" s="66">
        <v>1</v>
      </c>
      <c r="AB149" s="66">
        <v>1</v>
      </c>
      <c r="AC149" s="66">
        <v>1</v>
      </c>
      <c r="AD149" s="66">
        <v>1</v>
      </c>
      <c r="AE149" s="66">
        <v>1</v>
      </c>
      <c r="AF149" s="66">
        <v>1</v>
      </c>
      <c r="AG149" s="66">
        <v>1</v>
      </c>
      <c r="AH149" s="66">
        <v>1</v>
      </c>
      <c r="AI149" s="66">
        <v>1</v>
      </c>
      <c r="AJ149" s="66">
        <v>1</v>
      </c>
      <c r="AK149" s="66">
        <v>1</v>
      </c>
      <c r="AL149" s="66">
        <v>1</v>
      </c>
      <c r="AM149" s="66">
        <v>1</v>
      </c>
      <c r="AN149" s="66">
        <v>1</v>
      </c>
      <c r="AO149" s="66">
        <v>1</v>
      </c>
      <c r="AP149" s="66">
        <v>1</v>
      </c>
      <c r="AQ149" s="66">
        <v>1</v>
      </c>
      <c r="AR149" s="66">
        <v>1</v>
      </c>
      <c r="AS149" s="66">
        <v>1</v>
      </c>
      <c r="AT149" s="66">
        <v>1</v>
      </c>
      <c r="AU149" s="66">
        <v>1</v>
      </c>
      <c r="AV149" s="66">
        <v>1</v>
      </c>
      <c r="AW149" s="66">
        <v>1</v>
      </c>
      <c r="AX149" s="66">
        <v>1</v>
      </c>
      <c r="AY149" s="66">
        <v>1</v>
      </c>
      <c r="BD149" s="66">
        <v>1</v>
      </c>
      <c r="BE149" s="66">
        <v>1</v>
      </c>
      <c r="BF149" s="66">
        <v>1</v>
      </c>
      <c r="BG149" s="66">
        <v>1</v>
      </c>
      <c r="BH149" s="66">
        <v>1</v>
      </c>
      <c r="BI149" s="66">
        <v>1</v>
      </c>
      <c r="BJ149" s="66">
        <v>1</v>
      </c>
      <c r="BK149" s="66">
        <v>1</v>
      </c>
      <c r="BL149" s="66">
        <v>1</v>
      </c>
      <c r="BM149" s="66">
        <v>1</v>
      </c>
      <c r="BN149" s="66">
        <v>1</v>
      </c>
      <c r="BO149" s="66">
        <v>1</v>
      </c>
      <c r="BP149" s="66">
        <v>1</v>
      </c>
      <c r="BQ149" s="66">
        <v>1</v>
      </c>
      <c r="BR149" s="66">
        <v>1</v>
      </c>
      <c r="BS149" s="66">
        <v>1</v>
      </c>
      <c r="BT149" s="66">
        <v>1</v>
      </c>
      <c r="BU149" s="66">
        <v>1</v>
      </c>
      <c r="BV149" s="66">
        <v>1</v>
      </c>
      <c r="BW149" s="66">
        <v>1</v>
      </c>
      <c r="BX149" s="66">
        <v>1</v>
      </c>
      <c r="BY149" s="66">
        <v>1</v>
      </c>
      <c r="BZ149" s="66">
        <v>1</v>
      </c>
      <c r="CA149" s="66">
        <v>1</v>
      </c>
      <c r="CC149" s="66">
        <v>1</v>
      </c>
      <c r="CD149" s="66">
        <v>1</v>
      </c>
      <c r="CE149" s="66">
        <v>1</v>
      </c>
      <c r="CF149" s="66">
        <v>1</v>
      </c>
      <c r="CG149" s="66">
        <v>1</v>
      </c>
      <c r="CI149" s="66">
        <v>1</v>
      </c>
      <c r="CJ149" s="66">
        <v>1</v>
      </c>
      <c r="CK149" s="66">
        <v>1</v>
      </c>
      <c r="CL149" s="66">
        <v>1</v>
      </c>
      <c r="CM149" s="66">
        <v>1</v>
      </c>
      <c r="CN149" s="66">
        <v>1</v>
      </c>
      <c r="CO149" s="66">
        <v>1</v>
      </c>
      <c r="CP149" s="66">
        <v>1</v>
      </c>
      <c r="CQ149" s="66">
        <v>1</v>
      </c>
      <c r="CR149" s="66">
        <v>1</v>
      </c>
      <c r="CS149" s="66">
        <v>1</v>
      </c>
      <c r="CT149" s="66">
        <v>1</v>
      </c>
      <c r="CU149" s="66">
        <v>1</v>
      </c>
      <c r="CV149" s="66">
        <v>1</v>
      </c>
      <c r="CW149" s="66">
        <v>1</v>
      </c>
      <c r="CX149" s="66">
        <v>1</v>
      </c>
      <c r="CY149" s="66">
        <v>1</v>
      </c>
      <c r="CZ149" s="66">
        <v>0</v>
      </c>
      <c r="DA149" s="66">
        <v>1</v>
      </c>
      <c r="DB149" s="66">
        <v>1</v>
      </c>
      <c r="DC149" s="66">
        <v>1</v>
      </c>
      <c r="DD149" s="66">
        <v>0</v>
      </c>
      <c r="DE149" s="66">
        <v>1</v>
      </c>
      <c r="DF149" s="66">
        <v>1</v>
      </c>
      <c r="DG149" s="66">
        <v>1</v>
      </c>
      <c r="DH149" s="67"/>
      <c r="DJ149" s="67"/>
      <c r="DK149" s="67"/>
      <c r="DL149" s="67"/>
      <c r="DM149" s="67"/>
    </row>
    <row r="150" spans="1:117" s="66" customFormat="1">
      <c r="A150" s="66" t="s">
        <v>585</v>
      </c>
      <c r="B150" s="66" t="s">
        <v>388</v>
      </c>
      <c r="C150" s="66" t="s">
        <v>606</v>
      </c>
      <c r="D150" s="66">
        <v>145</v>
      </c>
      <c r="E150" s="66">
        <v>31</v>
      </c>
      <c r="F150" s="66">
        <v>7</v>
      </c>
      <c r="G150" s="66">
        <v>8</v>
      </c>
      <c r="H150" s="66">
        <v>1</v>
      </c>
      <c r="I150" s="66">
        <v>2</v>
      </c>
      <c r="J150" s="66">
        <v>2</v>
      </c>
      <c r="K150" s="66">
        <v>1</v>
      </c>
      <c r="L150" s="66">
        <v>1</v>
      </c>
      <c r="M150" s="66">
        <v>1</v>
      </c>
      <c r="N150" s="66">
        <v>1</v>
      </c>
      <c r="O150" s="66">
        <v>1</v>
      </c>
      <c r="P150" s="66">
        <v>1</v>
      </c>
      <c r="Q150" s="66">
        <v>1</v>
      </c>
      <c r="R150" s="66">
        <v>1</v>
      </c>
      <c r="S150" s="66">
        <v>1</v>
      </c>
      <c r="T150" s="66">
        <v>1</v>
      </c>
      <c r="U150" s="66">
        <v>1</v>
      </c>
      <c r="W150" s="66">
        <v>1</v>
      </c>
      <c r="X150" s="66">
        <v>1</v>
      </c>
      <c r="Y150" s="66">
        <v>1</v>
      </c>
      <c r="Z150" s="66">
        <v>1</v>
      </c>
      <c r="AA150" s="66">
        <v>1</v>
      </c>
      <c r="AB150" s="66">
        <v>1</v>
      </c>
      <c r="AC150" s="66">
        <v>1</v>
      </c>
      <c r="AD150" s="66">
        <v>1</v>
      </c>
      <c r="AE150" s="66">
        <v>1</v>
      </c>
      <c r="AF150" s="66">
        <v>1</v>
      </c>
      <c r="AG150" s="66">
        <v>1</v>
      </c>
      <c r="AH150" s="66">
        <v>1</v>
      </c>
      <c r="AI150" s="66">
        <v>1</v>
      </c>
      <c r="AJ150" s="66">
        <v>1</v>
      </c>
      <c r="AK150" s="66">
        <v>1</v>
      </c>
      <c r="AL150" s="66">
        <v>1</v>
      </c>
      <c r="AM150" s="66">
        <v>1</v>
      </c>
      <c r="AN150" s="66">
        <v>1</v>
      </c>
      <c r="AO150" s="66">
        <v>1</v>
      </c>
      <c r="AP150" s="66">
        <v>1</v>
      </c>
      <c r="AQ150" s="66">
        <v>1</v>
      </c>
      <c r="AR150" s="66">
        <v>1</v>
      </c>
      <c r="AS150" s="66">
        <v>1</v>
      </c>
      <c r="AT150" s="66">
        <v>1</v>
      </c>
      <c r="AU150" s="66">
        <v>1</v>
      </c>
      <c r="AV150" s="66">
        <v>1</v>
      </c>
      <c r="AW150" s="66">
        <v>1</v>
      </c>
      <c r="AX150" s="66">
        <v>1</v>
      </c>
      <c r="AY150" s="66">
        <v>1</v>
      </c>
      <c r="BD150" s="66">
        <v>1</v>
      </c>
      <c r="BE150" s="66">
        <v>1</v>
      </c>
      <c r="BF150" s="66">
        <v>1</v>
      </c>
      <c r="BG150" s="66">
        <v>1</v>
      </c>
      <c r="BH150" s="66">
        <v>1</v>
      </c>
      <c r="BI150" s="66">
        <v>1</v>
      </c>
      <c r="BJ150" s="66">
        <v>1</v>
      </c>
      <c r="BK150" s="66">
        <v>1</v>
      </c>
      <c r="BL150" s="66">
        <v>1</v>
      </c>
      <c r="BM150" s="66">
        <v>1</v>
      </c>
      <c r="BN150" s="66">
        <v>1</v>
      </c>
      <c r="BO150" s="66">
        <v>1</v>
      </c>
      <c r="BP150" s="66">
        <v>1</v>
      </c>
      <c r="BQ150" s="66">
        <v>1</v>
      </c>
      <c r="BR150" s="66">
        <v>1</v>
      </c>
      <c r="BS150" s="66">
        <v>1</v>
      </c>
      <c r="BT150" s="66">
        <v>1</v>
      </c>
      <c r="BU150" s="66">
        <v>1</v>
      </c>
      <c r="BV150" s="66">
        <v>1</v>
      </c>
      <c r="BW150" s="66">
        <v>1</v>
      </c>
      <c r="BX150" s="66">
        <v>1</v>
      </c>
      <c r="BY150" s="66">
        <v>1</v>
      </c>
      <c r="BZ150" s="66">
        <v>1</v>
      </c>
      <c r="CA150" s="66">
        <v>1</v>
      </c>
      <c r="CC150" s="66">
        <v>1</v>
      </c>
      <c r="CD150" s="66">
        <v>1</v>
      </c>
      <c r="CE150" s="66">
        <v>1</v>
      </c>
      <c r="CF150" s="66">
        <v>1</v>
      </c>
      <c r="CG150" s="66">
        <v>1</v>
      </c>
      <c r="CI150" s="66">
        <v>1</v>
      </c>
      <c r="CJ150" s="66">
        <v>1</v>
      </c>
      <c r="CK150" s="66">
        <v>1</v>
      </c>
      <c r="CL150" s="66">
        <v>1</v>
      </c>
      <c r="CM150" s="66">
        <v>1</v>
      </c>
      <c r="CN150" s="66">
        <v>1</v>
      </c>
      <c r="CO150" s="66">
        <v>1</v>
      </c>
      <c r="CP150" s="66">
        <v>1</v>
      </c>
      <c r="CQ150" s="66">
        <v>1</v>
      </c>
      <c r="CR150" s="66">
        <v>1</v>
      </c>
      <c r="CS150" s="66">
        <v>1</v>
      </c>
      <c r="CT150" s="66">
        <v>1</v>
      </c>
      <c r="CU150" s="66">
        <v>1</v>
      </c>
      <c r="CV150" s="66">
        <v>1</v>
      </c>
      <c r="CW150" s="66">
        <v>1</v>
      </c>
      <c r="CX150" s="66">
        <v>0</v>
      </c>
      <c r="CY150" s="66">
        <v>1</v>
      </c>
      <c r="CZ150" s="66">
        <v>0</v>
      </c>
      <c r="DA150" s="66">
        <v>1</v>
      </c>
      <c r="DB150" s="66">
        <v>1</v>
      </c>
      <c r="DC150" s="66">
        <v>1</v>
      </c>
      <c r="DD150" s="66">
        <v>0</v>
      </c>
      <c r="DE150" s="66">
        <v>1</v>
      </c>
      <c r="DF150" s="66">
        <v>1</v>
      </c>
      <c r="DG150" s="66">
        <v>1</v>
      </c>
      <c r="DH150" s="67"/>
      <c r="DJ150" s="67"/>
      <c r="DK150" s="67"/>
      <c r="DL150" s="67"/>
      <c r="DM150" s="67"/>
    </row>
    <row r="151" spans="1:117" s="66" customFormat="1">
      <c r="A151" s="66" t="s">
        <v>585</v>
      </c>
      <c r="B151" s="66" t="s">
        <v>388</v>
      </c>
      <c r="C151" s="66" t="s">
        <v>607</v>
      </c>
      <c r="D151" s="66">
        <v>146</v>
      </c>
      <c r="E151" s="66">
        <v>16</v>
      </c>
      <c r="F151" s="66">
        <v>0</v>
      </c>
      <c r="G151" s="66">
        <v>0</v>
      </c>
      <c r="H151" s="66">
        <v>1</v>
      </c>
      <c r="I151" s="66">
        <v>2</v>
      </c>
      <c r="J151" s="66">
        <v>2</v>
      </c>
      <c r="K151" s="66">
        <v>1</v>
      </c>
      <c r="L151" s="66">
        <v>1</v>
      </c>
      <c r="M151" s="66">
        <v>1</v>
      </c>
      <c r="N151" s="66">
        <v>1</v>
      </c>
      <c r="O151" s="66">
        <v>1</v>
      </c>
      <c r="P151" s="66">
        <v>1</v>
      </c>
      <c r="Q151" s="66">
        <v>1</v>
      </c>
      <c r="R151" s="66">
        <v>1</v>
      </c>
      <c r="S151" s="66">
        <v>1</v>
      </c>
      <c r="T151" s="66">
        <v>1</v>
      </c>
      <c r="U151" s="66">
        <v>1</v>
      </c>
      <c r="W151" s="66">
        <v>1</v>
      </c>
      <c r="X151" s="66">
        <v>1</v>
      </c>
      <c r="Y151" s="66">
        <v>1</v>
      </c>
      <c r="Z151" s="66">
        <v>1</v>
      </c>
      <c r="AA151" s="66">
        <v>1</v>
      </c>
      <c r="AB151" s="66">
        <v>1</v>
      </c>
      <c r="AC151" s="66">
        <v>1</v>
      </c>
      <c r="AD151" s="66">
        <v>1</v>
      </c>
      <c r="AE151" s="66">
        <v>1</v>
      </c>
      <c r="AF151" s="66">
        <v>1</v>
      </c>
      <c r="AG151" s="66">
        <v>1</v>
      </c>
      <c r="AH151" s="66">
        <v>1</v>
      </c>
      <c r="AI151" s="66">
        <v>1</v>
      </c>
      <c r="AJ151" s="66">
        <v>1</v>
      </c>
      <c r="AK151" s="66">
        <v>1</v>
      </c>
      <c r="AL151" s="66">
        <v>1</v>
      </c>
      <c r="AM151" s="66">
        <v>1</v>
      </c>
      <c r="AN151" s="66">
        <v>1</v>
      </c>
      <c r="AO151" s="66">
        <v>1</v>
      </c>
      <c r="AP151" s="66">
        <v>1</v>
      </c>
      <c r="AQ151" s="66">
        <v>1</v>
      </c>
      <c r="AR151" s="66">
        <v>1</v>
      </c>
      <c r="AS151" s="66">
        <v>1</v>
      </c>
      <c r="AT151" s="66">
        <v>1</v>
      </c>
      <c r="AU151" s="66">
        <v>1</v>
      </c>
      <c r="AV151" s="66">
        <v>1</v>
      </c>
      <c r="AW151" s="66">
        <v>1</v>
      </c>
      <c r="AX151" s="66">
        <v>1</v>
      </c>
      <c r="AY151" s="66">
        <v>1</v>
      </c>
      <c r="BD151" s="66">
        <v>1</v>
      </c>
      <c r="BE151" s="66">
        <v>1</v>
      </c>
      <c r="BF151" s="66">
        <v>1</v>
      </c>
      <c r="BG151" s="66">
        <v>1</v>
      </c>
      <c r="BH151" s="66">
        <v>1</v>
      </c>
      <c r="BI151" s="66">
        <v>1</v>
      </c>
      <c r="BJ151" s="66">
        <v>1</v>
      </c>
      <c r="BK151" s="66">
        <v>1</v>
      </c>
      <c r="BL151" s="66">
        <v>1</v>
      </c>
      <c r="BM151" s="66">
        <v>1</v>
      </c>
      <c r="BN151" s="66">
        <v>1</v>
      </c>
      <c r="BO151" s="66">
        <v>1</v>
      </c>
      <c r="BP151" s="66">
        <v>1</v>
      </c>
      <c r="BQ151" s="66">
        <v>1</v>
      </c>
      <c r="BR151" s="66">
        <v>1</v>
      </c>
      <c r="BS151" s="66">
        <v>1</v>
      </c>
      <c r="BT151" s="66">
        <v>1</v>
      </c>
      <c r="BU151" s="66">
        <v>1</v>
      </c>
      <c r="BV151" s="66">
        <v>1</v>
      </c>
      <c r="BW151" s="66">
        <v>1</v>
      </c>
      <c r="BX151" s="66">
        <v>1</v>
      </c>
      <c r="BY151" s="66">
        <v>1</v>
      </c>
      <c r="BZ151" s="66">
        <v>1</v>
      </c>
      <c r="CA151" s="66">
        <v>1</v>
      </c>
      <c r="CC151" s="66">
        <v>1</v>
      </c>
      <c r="CD151" s="66">
        <v>1</v>
      </c>
      <c r="CE151" s="66">
        <v>1</v>
      </c>
      <c r="CF151" s="66">
        <v>1</v>
      </c>
      <c r="CG151" s="66">
        <v>1</v>
      </c>
      <c r="CI151" s="66">
        <v>1</v>
      </c>
      <c r="CJ151" s="66">
        <v>1</v>
      </c>
      <c r="CK151" s="66">
        <v>1</v>
      </c>
      <c r="CL151" s="66">
        <v>1</v>
      </c>
      <c r="CM151" s="66">
        <v>1</v>
      </c>
      <c r="CN151" s="66">
        <v>1</v>
      </c>
      <c r="CO151" s="66">
        <v>1</v>
      </c>
      <c r="CP151" s="66">
        <v>1</v>
      </c>
      <c r="CQ151" s="66">
        <v>1</v>
      </c>
      <c r="CR151" s="66">
        <v>1</v>
      </c>
      <c r="CS151" s="66">
        <v>1</v>
      </c>
      <c r="CT151" s="66">
        <v>1</v>
      </c>
      <c r="CU151" s="66">
        <v>1</v>
      </c>
      <c r="CV151" s="66">
        <v>1</v>
      </c>
      <c r="CW151" s="66">
        <v>1</v>
      </c>
      <c r="CX151" s="66">
        <v>0</v>
      </c>
      <c r="CY151" s="66">
        <v>0</v>
      </c>
      <c r="CZ151" s="66">
        <v>0</v>
      </c>
      <c r="DA151" s="66">
        <v>1</v>
      </c>
      <c r="DB151" s="66">
        <v>0</v>
      </c>
      <c r="DC151" s="66">
        <v>1</v>
      </c>
      <c r="DD151" s="66">
        <v>0</v>
      </c>
      <c r="DE151" s="66">
        <v>1</v>
      </c>
      <c r="DF151" s="66">
        <v>1</v>
      </c>
      <c r="DG151" s="66">
        <v>1</v>
      </c>
      <c r="DH151" s="67"/>
      <c r="DJ151" s="67"/>
      <c r="DK151" s="67"/>
      <c r="DL151" s="67"/>
      <c r="DM151" s="67"/>
    </row>
    <row r="152" spans="1:117" s="66" customFormat="1">
      <c r="A152" s="66" t="s">
        <v>608</v>
      </c>
      <c r="B152" s="66" t="s">
        <v>388</v>
      </c>
      <c r="C152" s="66" t="s">
        <v>609</v>
      </c>
      <c r="D152" s="66">
        <v>147</v>
      </c>
      <c r="E152" s="66">
        <v>44</v>
      </c>
      <c r="F152" s="66">
        <v>5</v>
      </c>
      <c r="G152" s="66">
        <v>5</v>
      </c>
      <c r="H152" s="66">
        <v>1</v>
      </c>
      <c r="I152" s="66">
        <v>1</v>
      </c>
      <c r="J152" s="66">
        <v>1</v>
      </c>
      <c r="K152" s="66">
        <v>1</v>
      </c>
      <c r="L152" s="66">
        <v>1</v>
      </c>
      <c r="M152" s="66">
        <v>1</v>
      </c>
      <c r="N152" s="66">
        <v>1</v>
      </c>
      <c r="O152" s="66">
        <v>1</v>
      </c>
      <c r="P152" s="66">
        <v>1</v>
      </c>
      <c r="Q152" s="66">
        <v>1</v>
      </c>
      <c r="R152" s="66">
        <v>1</v>
      </c>
      <c r="S152" s="66">
        <v>1</v>
      </c>
      <c r="T152" s="66">
        <v>1</v>
      </c>
      <c r="U152" s="66">
        <v>1</v>
      </c>
      <c r="W152" s="66">
        <v>1</v>
      </c>
      <c r="X152" s="66">
        <v>1</v>
      </c>
      <c r="Y152" s="66">
        <v>1</v>
      </c>
      <c r="Z152" s="66">
        <v>1</v>
      </c>
      <c r="AA152" s="66">
        <v>1</v>
      </c>
      <c r="AB152" s="66">
        <v>1</v>
      </c>
      <c r="AC152" s="66">
        <v>1</v>
      </c>
      <c r="AD152" s="66">
        <v>1</v>
      </c>
      <c r="AE152" s="66">
        <v>1</v>
      </c>
      <c r="AF152" s="66">
        <v>1</v>
      </c>
      <c r="AG152" s="66">
        <v>1</v>
      </c>
      <c r="AH152" s="66">
        <v>1</v>
      </c>
      <c r="AI152" s="66">
        <v>1</v>
      </c>
      <c r="AJ152" s="66">
        <v>1</v>
      </c>
      <c r="AK152" s="66">
        <v>1</v>
      </c>
      <c r="AL152" s="66">
        <v>1</v>
      </c>
      <c r="AM152" s="66">
        <v>1</v>
      </c>
      <c r="AN152" s="66">
        <v>1</v>
      </c>
      <c r="AO152" s="66">
        <v>1</v>
      </c>
      <c r="AP152" s="66">
        <v>1</v>
      </c>
      <c r="AQ152" s="66">
        <v>1</v>
      </c>
      <c r="AR152" s="66">
        <v>1</v>
      </c>
      <c r="AS152" s="66">
        <v>1</v>
      </c>
      <c r="AT152" s="66">
        <v>1</v>
      </c>
      <c r="AU152" s="66">
        <v>1</v>
      </c>
      <c r="AV152" s="66">
        <v>1</v>
      </c>
      <c r="AW152" s="66">
        <v>1</v>
      </c>
      <c r="AX152" s="66">
        <v>1</v>
      </c>
      <c r="AY152" s="66">
        <v>1</v>
      </c>
      <c r="BD152" s="66">
        <v>1</v>
      </c>
      <c r="BE152" s="66">
        <v>1</v>
      </c>
      <c r="BF152" s="66">
        <v>1</v>
      </c>
      <c r="BG152" s="66">
        <v>1</v>
      </c>
      <c r="BH152" s="66">
        <v>1</v>
      </c>
      <c r="BI152" s="66">
        <v>1</v>
      </c>
      <c r="BJ152" s="66">
        <v>1</v>
      </c>
      <c r="BK152" s="66">
        <v>1</v>
      </c>
      <c r="BL152" s="66">
        <v>1</v>
      </c>
      <c r="BM152" s="66">
        <v>1</v>
      </c>
      <c r="BN152" s="66">
        <v>1</v>
      </c>
      <c r="BO152" s="66">
        <v>1</v>
      </c>
      <c r="BP152" s="66">
        <v>1</v>
      </c>
      <c r="BQ152" s="66">
        <v>1</v>
      </c>
      <c r="BR152" s="66">
        <v>1</v>
      </c>
      <c r="BS152" s="66">
        <v>1</v>
      </c>
      <c r="BT152" s="66">
        <v>1</v>
      </c>
      <c r="BU152" s="66">
        <v>1</v>
      </c>
      <c r="BV152" s="66">
        <v>1</v>
      </c>
      <c r="BW152" s="66">
        <v>1</v>
      </c>
      <c r="BX152" s="66">
        <v>1</v>
      </c>
      <c r="BY152" s="66">
        <v>1</v>
      </c>
      <c r="BZ152" s="66">
        <v>1</v>
      </c>
      <c r="CA152" s="66">
        <v>1</v>
      </c>
      <c r="CC152" s="66">
        <v>1</v>
      </c>
      <c r="CD152" s="66">
        <v>1</v>
      </c>
      <c r="CE152" s="66">
        <v>1</v>
      </c>
      <c r="CF152" s="66">
        <v>1</v>
      </c>
      <c r="CG152" s="66">
        <v>1</v>
      </c>
      <c r="CI152" s="66">
        <v>1</v>
      </c>
      <c r="CJ152" s="66">
        <v>1</v>
      </c>
      <c r="CK152" s="66">
        <v>1</v>
      </c>
      <c r="CL152" s="66">
        <v>1</v>
      </c>
      <c r="CM152" s="66">
        <v>1</v>
      </c>
      <c r="CN152" s="66">
        <v>1</v>
      </c>
      <c r="CO152" s="66">
        <v>1</v>
      </c>
      <c r="CP152" s="66">
        <v>1</v>
      </c>
      <c r="CQ152" s="66">
        <v>1</v>
      </c>
      <c r="CR152" s="66">
        <v>1</v>
      </c>
      <c r="CS152" s="66">
        <v>1</v>
      </c>
      <c r="CT152" s="66">
        <v>1</v>
      </c>
      <c r="CU152" s="66">
        <v>1</v>
      </c>
      <c r="CV152" s="66">
        <v>1</v>
      </c>
      <c r="CW152" s="66">
        <v>1</v>
      </c>
      <c r="CX152" s="66">
        <v>0</v>
      </c>
      <c r="CY152" s="66">
        <v>0</v>
      </c>
      <c r="CZ152" s="66">
        <v>0</v>
      </c>
      <c r="DA152" s="66">
        <v>0</v>
      </c>
      <c r="DB152" s="66">
        <v>0</v>
      </c>
      <c r="DC152" s="66">
        <v>1</v>
      </c>
      <c r="DD152" s="66">
        <v>0</v>
      </c>
      <c r="DE152" s="66">
        <v>1</v>
      </c>
      <c r="DF152" s="66">
        <v>1</v>
      </c>
      <c r="DG152" s="66">
        <v>1</v>
      </c>
      <c r="DH152" s="67" t="s">
        <v>610</v>
      </c>
      <c r="DJ152" s="67"/>
      <c r="DK152" s="67"/>
      <c r="DL152" s="67"/>
      <c r="DM152" s="67"/>
    </row>
    <row r="153" spans="1:117" s="66" customFormat="1">
      <c r="A153" s="66" t="s">
        <v>608</v>
      </c>
      <c r="B153" s="66" t="s">
        <v>388</v>
      </c>
      <c r="C153" s="66" t="s">
        <v>611</v>
      </c>
      <c r="D153" s="66">
        <v>148</v>
      </c>
      <c r="E153" s="66">
        <v>80</v>
      </c>
      <c r="F153" s="66">
        <v>16</v>
      </c>
      <c r="G153" s="66">
        <v>6</v>
      </c>
      <c r="H153" s="66">
        <v>1</v>
      </c>
      <c r="I153" s="66">
        <v>2</v>
      </c>
      <c r="J153" s="66">
        <v>2</v>
      </c>
      <c r="K153" s="66">
        <v>1</v>
      </c>
      <c r="L153" s="66">
        <v>1</v>
      </c>
      <c r="M153" s="66">
        <v>1</v>
      </c>
      <c r="N153" s="66">
        <v>1</v>
      </c>
      <c r="O153" s="66">
        <v>1</v>
      </c>
      <c r="P153" s="66">
        <v>1</v>
      </c>
      <c r="Q153" s="66">
        <v>1</v>
      </c>
      <c r="R153" s="66">
        <v>1</v>
      </c>
      <c r="S153" s="66">
        <v>1</v>
      </c>
      <c r="T153" s="66">
        <v>1</v>
      </c>
      <c r="U153" s="66">
        <v>1</v>
      </c>
      <c r="W153" s="66">
        <v>1</v>
      </c>
      <c r="X153" s="66">
        <v>1</v>
      </c>
      <c r="Y153" s="66">
        <v>1</v>
      </c>
      <c r="Z153" s="66">
        <v>1</v>
      </c>
      <c r="AA153" s="66">
        <v>1</v>
      </c>
      <c r="AB153" s="66">
        <v>1</v>
      </c>
      <c r="AC153" s="66">
        <v>1</v>
      </c>
      <c r="AD153" s="66">
        <v>1</v>
      </c>
      <c r="AE153" s="66">
        <v>1</v>
      </c>
      <c r="AF153" s="66">
        <v>1</v>
      </c>
      <c r="AG153" s="66">
        <v>1</v>
      </c>
      <c r="AH153" s="66">
        <v>1</v>
      </c>
      <c r="AI153" s="66">
        <v>1</v>
      </c>
      <c r="AJ153" s="66">
        <v>1</v>
      </c>
      <c r="AK153" s="66">
        <v>1</v>
      </c>
      <c r="AL153" s="66">
        <v>1</v>
      </c>
      <c r="AM153" s="66">
        <v>1</v>
      </c>
      <c r="AN153" s="66">
        <v>1</v>
      </c>
      <c r="AO153" s="66">
        <v>1</v>
      </c>
      <c r="AP153" s="66">
        <v>1</v>
      </c>
      <c r="AQ153" s="66">
        <v>1</v>
      </c>
      <c r="AR153" s="66">
        <v>1</v>
      </c>
      <c r="AS153" s="66">
        <v>1</v>
      </c>
      <c r="AT153" s="66">
        <v>1</v>
      </c>
      <c r="AU153" s="66">
        <v>1</v>
      </c>
      <c r="AV153" s="66">
        <v>1</v>
      </c>
      <c r="AW153" s="66">
        <v>1</v>
      </c>
      <c r="AX153" s="66">
        <v>1</v>
      </c>
      <c r="AY153" s="66">
        <v>1</v>
      </c>
      <c r="BD153" s="66">
        <v>1</v>
      </c>
      <c r="BE153" s="66">
        <v>1</v>
      </c>
      <c r="BF153" s="66">
        <v>1</v>
      </c>
      <c r="BG153" s="66">
        <v>1</v>
      </c>
      <c r="BH153" s="66">
        <v>1</v>
      </c>
      <c r="BI153" s="66">
        <v>1</v>
      </c>
      <c r="BJ153" s="66">
        <v>1</v>
      </c>
      <c r="BK153" s="66">
        <v>1</v>
      </c>
      <c r="BL153" s="66">
        <v>1</v>
      </c>
      <c r="BM153" s="66">
        <v>1</v>
      </c>
      <c r="BN153" s="66">
        <v>1</v>
      </c>
      <c r="BO153" s="66">
        <v>1</v>
      </c>
      <c r="BP153" s="66">
        <v>1</v>
      </c>
      <c r="BQ153" s="66">
        <v>1</v>
      </c>
      <c r="BR153" s="66">
        <v>1</v>
      </c>
      <c r="BS153" s="66">
        <v>1</v>
      </c>
      <c r="BT153" s="66">
        <v>1</v>
      </c>
      <c r="BU153" s="66">
        <v>1</v>
      </c>
      <c r="BV153" s="66">
        <v>1</v>
      </c>
      <c r="BW153" s="66">
        <v>1</v>
      </c>
      <c r="BX153" s="66">
        <v>1</v>
      </c>
      <c r="BY153" s="66">
        <v>1</v>
      </c>
      <c r="BZ153" s="66">
        <v>1</v>
      </c>
      <c r="CA153" s="66">
        <v>1</v>
      </c>
      <c r="CC153" s="66">
        <v>1</v>
      </c>
      <c r="CD153" s="66">
        <v>1</v>
      </c>
      <c r="CE153" s="66">
        <v>1</v>
      </c>
      <c r="CF153" s="66">
        <v>1</v>
      </c>
      <c r="CG153" s="66">
        <v>1</v>
      </c>
      <c r="CI153" s="66">
        <v>1</v>
      </c>
      <c r="CJ153" s="66">
        <v>1</v>
      </c>
      <c r="CK153" s="66">
        <v>1</v>
      </c>
      <c r="CL153" s="66">
        <v>1</v>
      </c>
      <c r="CM153" s="66">
        <v>1</v>
      </c>
      <c r="CN153" s="66">
        <v>1</v>
      </c>
      <c r="CO153" s="66">
        <v>1</v>
      </c>
      <c r="CP153" s="66">
        <v>1</v>
      </c>
      <c r="CQ153" s="66">
        <v>1</v>
      </c>
      <c r="CR153" s="66">
        <v>1</v>
      </c>
      <c r="CS153" s="66">
        <v>1</v>
      </c>
      <c r="CT153" s="66">
        <v>1</v>
      </c>
      <c r="CU153" s="66">
        <v>1</v>
      </c>
      <c r="CV153" s="66">
        <v>1</v>
      </c>
      <c r="CW153" s="66">
        <v>0</v>
      </c>
      <c r="CX153" s="66">
        <v>0</v>
      </c>
      <c r="CY153" s="66">
        <v>0</v>
      </c>
      <c r="CZ153" s="66">
        <v>0</v>
      </c>
      <c r="DA153" s="66">
        <v>0</v>
      </c>
      <c r="DB153" s="66">
        <v>1</v>
      </c>
      <c r="DC153" s="66">
        <v>1</v>
      </c>
      <c r="DD153" s="66">
        <v>0</v>
      </c>
      <c r="DE153" s="66">
        <v>1</v>
      </c>
      <c r="DF153" s="66">
        <v>1</v>
      </c>
      <c r="DG153" s="66">
        <v>1</v>
      </c>
      <c r="DH153" s="67" t="s">
        <v>612</v>
      </c>
      <c r="DJ153" s="67"/>
      <c r="DK153" s="67"/>
      <c r="DL153" s="67"/>
      <c r="DM153" s="67"/>
    </row>
    <row r="154" spans="1:117" s="66" customFormat="1">
      <c r="A154" s="66" t="s">
        <v>608</v>
      </c>
      <c r="B154" s="66" t="s">
        <v>388</v>
      </c>
      <c r="C154" s="66" t="s">
        <v>613</v>
      </c>
      <c r="D154" s="66">
        <v>149</v>
      </c>
      <c r="E154" s="66">
        <v>180</v>
      </c>
      <c r="F154" s="66">
        <v>55</v>
      </c>
      <c r="G154" s="66">
        <v>21</v>
      </c>
      <c r="H154" s="66">
        <v>1</v>
      </c>
      <c r="I154" s="66">
        <v>2</v>
      </c>
      <c r="J154" s="66">
        <v>2</v>
      </c>
      <c r="K154" s="66">
        <v>1</v>
      </c>
      <c r="L154" s="66">
        <v>1</v>
      </c>
      <c r="M154" s="66">
        <v>1</v>
      </c>
      <c r="N154" s="66">
        <v>1</v>
      </c>
      <c r="O154" s="66">
        <v>1</v>
      </c>
      <c r="P154" s="66">
        <v>1</v>
      </c>
      <c r="Q154" s="66">
        <v>1</v>
      </c>
      <c r="R154" s="66">
        <v>1</v>
      </c>
      <c r="S154" s="66">
        <v>1</v>
      </c>
      <c r="T154" s="66">
        <v>1</v>
      </c>
      <c r="U154" s="66">
        <v>1</v>
      </c>
      <c r="W154" s="66">
        <v>1</v>
      </c>
      <c r="X154" s="66">
        <v>1</v>
      </c>
      <c r="Y154" s="66">
        <v>1</v>
      </c>
      <c r="Z154" s="66">
        <v>1</v>
      </c>
      <c r="AA154" s="66">
        <v>1</v>
      </c>
      <c r="AB154" s="66">
        <v>1</v>
      </c>
      <c r="AC154" s="66">
        <v>1</v>
      </c>
      <c r="AD154" s="66">
        <v>1</v>
      </c>
      <c r="AE154" s="66">
        <v>1</v>
      </c>
      <c r="AF154" s="66">
        <v>1</v>
      </c>
      <c r="AG154" s="66">
        <v>1</v>
      </c>
      <c r="AH154" s="66">
        <v>1</v>
      </c>
      <c r="AI154" s="66">
        <v>1</v>
      </c>
      <c r="AJ154" s="66">
        <v>1</v>
      </c>
      <c r="AK154" s="66">
        <v>1</v>
      </c>
      <c r="AL154" s="66">
        <v>1</v>
      </c>
      <c r="AM154" s="66">
        <v>1</v>
      </c>
      <c r="AN154" s="66">
        <v>1</v>
      </c>
      <c r="AO154" s="66">
        <v>1</v>
      </c>
      <c r="AP154" s="66">
        <v>1</v>
      </c>
      <c r="AQ154" s="66">
        <v>1</v>
      </c>
      <c r="AR154" s="66">
        <v>1</v>
      </c>
      <c r="AS154" s="66">
        <v>1</v>
      </c>
      <c r="AT154" s="66">
        <v>1</v>
      </c>
      <c r="AU154" s="66">
        <v>1</v>
      </c>
      <c r="AV154" s="66">
        <v>1</v>
      </c>
      <c r="AW154" s="66">
        <v>1</v>
      </c>
      <c r="AX154" s="66">
        <v>1</v>
      </c>
      <c r="AY154" s="66">
        <v>1</v>
      </c>
      <c r="BD154" s="66">
        <v>1</v>
      </c>
      <c r="BE154" s="66">
        <v>1</v>
      </c>
      <c r="BF154" s="66">
        <v>1</v>
      </c>
      <c r="BG154" s="66">
        <v>1</v>
      </c>
      <c r="BH154" s="66">
        <v>1</v>
      </c>
      <c r="BI154" s="66">
        <v>1</v>
      </c>
      <c r="BJ154" s="66">
        <v>1</v>
      </c>
      <c r="BK154" s="66">
        <v>1</v>
      </c>
      <c r="BL154" s="66">
        <v>1</v>
      </c>
      <c r="BM154" s="66">
        <v>1</v>
      </c>
      <c r="BN154" s="66">
        <v>1</v>
      </c>
      <c r="BO154" s="66">
        <v>1</v>
      </c>
      <c r="BP154" s="66">
        <v>1</v>
      </c>
      <c r="BQ154" s="66">
        <v>1</v>
      </c>
      <c r="BR154" s="66">
        <v>1</v>
      </c>
      <c r="BS154" s="66">
        <v>1</v>
      </c>
      <c r="BT154" s="66">
        <v>1</v>
      </c>
      <c r="BU154" s="66">
        <v>1</v>
      </c>
      <c r="BV154" s="66">
        <v>1</v>
      </c>
      <c r="BW154" s="66">
        <v>1</v>
      </c>
      <c r="BX154" s="66">
        <v>1</v>
      </c>
      <c r="BY154" s="66">
        <v>1</v>
      </c>
      <c r="BZ154" s="66">
        <v>1</v>
      </c>
      <c r="CA154" s="66">
        <v>1</v>
      </c>
      <c r="CC154" s="66">
        <v>1</v>
      </c>
      <c r="CD154" s="66">
        <v>1</v>
      </c>
      <c r="CE154" s="66">
        <v>1</v>
      </c>
      <c r="CF154" s="66">
        <v>1</v>
      </c>
      <c r="CG154" s="66">
        <v>1</v>
      </c>
      <c r="CI154" s="66">
        <v>1</v>
      </c>
      <c r="CJ154" s="66">
        <v>1</v>
      </c>
      <c r="CK154" s="66">
        <v>1</v>
      </c>
      <c r="CL154" s="66">
        <v>1</v>
      </c>
      <c r="CM154" s="66">
        <v>1</v>
      </c>
      <c r="CN154" s="66">
        <v>1</v>
      </c>
      <c r="CO154" s="66">
        <v>1</v>
      </c>
      <c r="CP154" s="66">
        <v>1</v>
      </c>
      <c r="CQ154" s="66">
        <v>1</v>
      </c>
      <c r="CR154" s="66">
        <v>1</v>
      </c>
      <c r="CS154" s="66">
        <v>1</v>
      </c>
      <c r="CT154" s="66">
        <v>1</v>
      </c>
      <c r="CU154" s="66">
        <v>1</v>
      </c>
      <c r="CV154" s="66">
        <v>1</v>
      </c>
      <c r="CW154" s="66">
        <v>1</v>
      </c>
      <c r="CX154" s="66">
        <v>0</v>
      </c>
      <c r="CY154" s="66">
        <v>0</v>
      </c>
      <c r="CZ154" s="66">
        <v>0</v>
      </c>
      <c r="DA154" s="66">
        <v>0</v>
      </c>
      <c r="DB154" s="66">
        <v>0</v>
      </c>
      <c r="DC154" s="66">
        <v>1</v>
      </c>
      <c r="DD154" s="66">
        <v>0</v>
      </c>
      <c r="DE154" s="66">
        <v>1</v>
      </c>
      <c r="DF154" s="66">
        <v>1</v>
      </c>
      <c r="DG154" s="66">
        <v>1</v>
      </c>
      <c r="DH154" s="67"/>
      <c r="DJ154" s="67"/>
      <c r="DK154" s="67"/>
      <c r="DL154" s="67"/>
      <c r="DM154" s="67"/>
    </row>
    <row r="155" spans="1:117" s="66" customFormat="1">
      <c r="A155" s="66" t="s">
        <v>608</v>
      </c>
      <c r="B155" s="66" t="s">
        <v>388</v>
      </c>
      <c r="C155" s="66" t="s">
        <v>614</v>
      </c>
      <c r="D155" s="66">
        <v>150</v>
      </c>
      <c r="E155" s="66">
        <v>161</v>
      </c>
      <c r="F155" s="66">
        <v>20</v>
      </c>
      <c r="G155" s="66">
        <v>21</v>
      </c>
      <c r="H155" s="66">
        <v>1</v>
      </c>
      <c r="I155" s="66">
        <v>2</v>
      </c>
      <c r="J155" s="66">
        <v>2</v>
      </c>
      <c r="K155" s="66">
        <v>1</v>
      </c>
      <c r="L155" s="66">
        <v>1</v>
      </c>
      <c r="M155" s="66">
        <v>1</v>
      </c>
      <c r="N155" s="66">
        <v>1</v>
      </c>
      <c r="O155" s="66">
        <v>1</v>
      </c>
      <c r="P155" s="66">
        <v>1</v>
      </c>
      <c r="Q155" s="66">
        <v>1</v>
      </c>
      <c r="R155" s="66">
        <v>1</v>
      </c>
      <c r="S155" s="66">
        <v>1</v>
      </c>
      <c r="T155" s="66">
        <v>1</v>
      </c>
      <c r="U155" s="66">
        <v>1</v>
      </c>
      <c r="W155" s="66">
        <v>1</v>
      </c>
      <c r="X155" s="66">
        <v>1</v>
      </c>
      <c r="Y155" s="66">
        <v>1</v>
      </c>
      <c r="Z155" s="66">
        <v>1</v>
      </c>
      <c r="AA155" s="66">
        <v>1</v>
      </c>
      <c r="AB155" s="66">
        <v>1</v>
      </c>
      <c r="AC155" s="66">
        <v>1</v>
      </c>
      <c r="AD155" s="66">
        <v>1</v>
      </c>
      <c r="AE155" s="66">
        <v>1</v>
      </c>
      <c r="AF155" s="66">
        <v>1</v>
      </c>
      <c r="AG155" s="66">
        <v>1</v>
      </c>
      <c r="AH155" s="66">
        <v>1</v>
      </c>
      <c r="AI155" s="66">
        <v>1</v>
      </c>
      <c r="AJ155" s="66">
        <v>1</v>
      </c>
      <c r="AK155" s="66">
        <v>1</v>
      </c>
      <c r="AL155" s="66">
        <v>1</v>
      </c>
      <c r="AM155" s="66">
        <v>1</v>
      </c>
      <c r="AN155" s="66">
        <v>1</v>
      </c>
      <c r="AO155" s="66">
        <v>1</v>
      </c>
      <c r="AP155" s="66">
        <v>1</v>
      </c>
      <c r="AQ155" s="66">
        <v>1</v>
      </c>
      <c r="AR155" s="66">
        <v>1</v>
      </c>
      <c r="AS155" s="66">
        <v>1</v>
      </c>
      <c r="AT155" s="66">
        <v>1</v>
      </c>
      <c r="AU155" s="66">
        <v>1</v>
      </c>
      <c r="AV155" s="66">
        <v>1</v>
      </c>
      <c r="AW155" s="66">
        <v>1</v>
      </c>
      <c r="AX155" s="66">
        <v>1</v>
      </c>
      <c r="AY155" s="66">
        <v>1</v>
      </c>
      <c r="BD155" s="66">
        <v>1</v>
      </c>
      <c r="BE155" s="66">
        <v>1</v>
      </c>
      <c r="BF155" s="66">
        <v>1</v>
      </c>
      <c r="BG155" s="66">
        <v>1</v>
      </c>
      <c r="BH155" s="66">
        <v>1</v>
      </c>
      <c r="BI155" s="66">
        <v>1</v>
      </c>
      <c r="BJ155" s="66">
        <v>1</v>
      </c>
      <c r="BK155" s="66">
        <v>1</v>
      </c>
      <c r="BL155" s="66">
        <v>1</v>
      </c>
      <c r="BM155" s="66">
        <v>1</v>
      </c>
      <c r="BN155" s="66">
        <v>1</v>
      </c>
      <c r="BO155" s="66">
        <v>1</v>
      </c>
      <c r="BP155" s="66">
        <v>1</v>
      </c>
      <c r="BQ155" s="66">
        <v>1</v>
      </c>
      <c r="BR155" s="66">
        <v>1</v>
      </c>
      <c r="BS155" s="66">
        <v>1</v>
      </c>
      <c r="BT155" s="66">
        <v>1</v>
      </c>
      <c r="BU155" s="66">
        <v>1</v>
      </c>
      <c r="BV155" s="66">
        <v>1</v>
      </c>
      <c r="BW155" s="66">
        <v>1</v>
      </c>
      <c r="BX155" s="66">
        <v>1</v>
      </c>
      <c r="BY155" s="66">
        <v>1</v>
      </c>
      <c r="BZ155" s="66">
        <v>1</v>
      </c>
      <c r="CA155" s="66">
        <v>1</v>
      </c>
      <c r="CC155" s="66">
        <v>1</v>
      </c>
      <c r="CD155" s="66">
        <v>1</v>
      </c>
      <c r="CE155" s="66">
        <v>1</v>
      </c>
      <c r="CF155" s="66">
        <v>1</v>
      </c>
      <c r="CG155" s="66">
        <v>1</v>
      </c>
      <c r="CI155" s="66">
        <v>1</v>
      </c>
      <c r="CJ155" s="66">
        <v>1</v>
      </c>
      <c r="CK155" s="66">
        <v>1</v>
      </c>
      <c r="CL155" s="66">
        <v>1</v>
      </c>
      <c r="CM155" s="66">
        <v>1</v>
      </c>
      <c r="CN155" s="66">
        <v>1</v>
      </c>
      <c r="CO155" s="66">
        <v>1</v>
      </c>
      <c r="CP155" s="66">
        <v>1</v>
      </c>
      <c r="CQ155" s="66">
        <v>1</v>
      </c>
      <c r="CR155" s="66">
        <v>1</v>
      </c>
      <c r="CS155" s="66">
        <v>1</v>
      </c>
      <c r="CT155" s="66">
        <v>1</v>
      </c>
      <c r="CU155" s="66">
        <v>1</v>
      </c>
      <c r="CV155" s="66">
        <v>1</v>
      </c>
      <c r="CW155" s="66">
        <v>0</v>
      </c>
      <c r="CX155" s="66">
        <v>0</v>
      </c>
      <c r="CY155" s="66">
        <v>0</v>
      </c>
      <c r="CZ155" s="66">
        <v>0</v>
      </c>
      <c r="DA155" s="66">
        <v>0</v>
      </c>
      <c r="DB155" s="66">
        <v>1</v>
      </c>
      <c r="DC155" s="66">
        <v>1</v>
      </c>
      <c r="DD155" s="66">
        <v>1</v>
      </c>
      <c r="DE155" s="66">
        <v>1</v>
      </c>
      <c r="DF155" s="66">
        <v>1</v>
      </c>
      <c r="DG155" s="66">
        <v>1</v>
      </c>
      <c r="DH155" s="67"/>
      <c r="DJ155" s="67"/>
      <c r="DK155" s="67"/>
      <c r="DL155" s="67"/>
      <c r="DM155" s="67"/>
    </row>
    <row r="156" spans="1:117" s="66" customFormat="1">
      <c r="A156" s="66" t="s">
        <v>608</v>
      </c>
      <c r="B156" s="66" t="s">
        <v>388</v>
      </c>
      <c r="C156" s="66" t="s">
        <v>615</v>
      </c>
      <c r="D156" s="66">
        <v>151</v>
      </c>
      <c r="E156" s="66">
        <v>34</v>
      </c>
      <c r="F156" s="66">
        <v>9</v>
      </c>
      <c r="G156" s="66">
        <v>4</v>
      </c>
      <c r="H156" s="66">
        <v>1</v>
      </c>
      <c r="I156" s="66">
        <v>1</v>
      </c>
      <c r="J156" s="66">
        <v>1</v>
      </c>
      <c r="K156" s="66">
        <v>1</v>
      </c>
      <c r="L156" s="66">
        <v>1</v>
      </c>
      <c r="M156" s="66">
        <v>1</v>
      </c>
      <c r="N156" s="66">
        <v>1</v>
      </c>
      <c r="O156" s="66">
        <v>1</v>
      </c>
      <c r="P156" s="66">
        <v>1</v>
      </c>
      <c r="Q156" s="66">
        <v>1</v>
      </c>
      <c r="R156" s="66">
        <v>1</v>
      </c>
      <c r="S156" s="66">
        <v>1</v>
      </c>
      <c r="T156" s="66">
        <v>1</v>
      </c>
      <c r="U156" s="66">
        <v>1</v>
      </c>
      <c r="W156" s="66">
        <v>1</v>
      </c>
      <c r="X156" s="66">
        <v>1</v>
      </c>
      <c r="Y156" s="66">
        <v>1</v>
      </c>
      <c r="Z156" s="66">
        <v>1</v>
      </c>
      <c r="AA156" s="66">
        <v>1</v>
      </c>
      <c r="AB156" s="66">
        <v>1</v>
      </c>
      <c r="AC156" s="66">
        <v>1</v>
      </c>
      <c r="AD156" s="66">
        <v>1</v>
      </c>
      <c r="AE156" s="66">
        <v>1</v>
      </c>
      <c r="AF156" s="66">
        <v>1</v>
      </c>
      <c r="AG156" s="66">
        <v>1</v>
      </c>
      <c r="AH156" s="66">
        <v>1</v>
      </c>
      <c r="AI156" s="66">
        <v>1</v>
      </c>
      <c r="AJ156" s="66">
        <v>1</v>
      </c>
      <c r="AK156" s="66">
        <v>1</v>
      </c>
      <c r="AL156" s="66">
        <v>1</v>
      </c>
      <c r="AM156" s="66">
        <v>1</v>
      </c>
      <c r="AN156" s="66">
        <v>1</v>
      </c>
      <c r="AO156" s="66">
        <v>1</v>
      </c>
      <c r="AP156" s="66">
        <v>1</v>
      </c>
      <c r="AQ156" s="66">
        <v>1</v>
      </c>
      <c r="AR156" s="66">
        <v>1</v>
      </c>
      <c r="AS156" s="66">
        <v>1</v>
      </c>
      <c r="AT156" s="66">
        <v>1</v>
      </c>
      <c r="AU156" s="66">
        <v>1</v>
      </c>
      <c r="AV156" s="66">
        <v>1</v>
      </c>
      <c r="AW156" s="66">
        <v>1</v>
      </c>
      <c r="AX156" s="66">
        <v>1</v>
      </c>
      <c r="AY156" s="66">
        <v>1</v>
      </c>
      <c r="BD156" s="66">
        <v>1</v>
      </c>
      <c r="BE156" s="66">
        <v>1</v>
      </c>
      <c r="BF156" s="66">
        <v>1</v>
      </c>
      <c r="BG156" s="66">
        <v>1</v>
      </c>
      <c r="BH156" s="66">
        <v>1</v>
      </c>
      <c r="BI156" s="66">
        <v>1</v>
      </c>
      <c r="BJ156" s="66">
        <v>1</v>
      </c>
      <c r="BK156" s="66">
        <v>1</v>
      </c>
      <c r="BL156" s="66">
        <v>1</v>
      </c>
      <c r="BM156" s="66">
        <v>1</v>
      </c>
      <c r="BN156" s="66">
        <v>1</v>
      </c>
      <c r="BO156" s="66">
        <v>1</v>
      </c>
      <c r="BP156" s="66">
        <v>1</v>
      </c>
      <c r="BQ156" s="66">
        <v>1</v>
      </c>
      <c r="BR156" s="66">
        <v>1</v>
      </c>
      <c r="BS156" s="66">
        <v>1</v>
      </c>
      <c r="BT156" s="66">
        <v>1</v>
      </c>
      <c r="BU156" s="66">
        <v>1</v>
      </c>
      <c r="BV156" s="66">
        <v>1</v>
      </c>
      <c r="BW156" s="66">
        <v>1</v>
      </c>
      <c r="BX156" s="66">
        <v>1</v>
      </c>
      <c r="BY156" s="66">
        <v>1</v>
      </c>
      <c r="BZ156" s="66">
        <v>1</v>
      </c>
      <c r="CA156" s="66">
        <v>1</v>
      </c>
      <c r="CC156" s="66">
        <v>1</v>
      </c>
      <c r="CD156" s="66">
        <v>1</v>
      </c>
      <c r="CE156" s="66">
        <v>1</v>
      </c>
      <c r="CF156" s="66">
        <v>1</v>
      </c>
      <c r="CG156" s="66">
        <v>1</v>
      </c>
      <c r="CI156" s="66">
        <v>1</v>
      </c>
      <c r="CJ156" s="66">
        <v>1</v>
      </c>
      <c r="CK156" s="66">
        <v>1</v>
      </c>
      <c r="CL156" s="66">
        <v>1</v>
      </c>
      <c r="CM156" s="66">
        <v>1</v>
      </c>
      <c r="CN156" s="66">
        <v>1</v>
      </c>
      <c r="CO156" s="66">
        <v>1</v>
      </c>
      <c r="CP156" s="66">
        <v>1</v>
      </c>
      <c r="CQ156" s="66">
        <v>1</v>
      </c>
      <c r="CR156" s="66">
        <v>1</v>
      </c>
      <c r="CS156" s="66">
        <v>1</v>
      </c>
      <c r="CT156" s="66">
        <v>1</v>
      </c>
      <c r="CU156" s="66">
        <v>1</v>
      </c>
      <c r="CV156" s="66">
        <v>1</v>
      </c>
      <c r="CW156" s="66">
        <v>1</v>
      </c>
      <c r="CX156" s="66">
        <v>0</v>
      </c>
      <c r="CY156" s="66">
        <v>0</v>
      </c>
      <c r="CZ156" s="66">
        <v>0</v>
      </c>
      <c r="DA156" s="66">
        <v>0</v>
      </c>
      <c r="DB156" s="66">
        <v>0</v>
      </c>
      <c r="DC156" s="66">
        <v>1</v>
      </c>
      <c r="DD156" s="66">
        <v>0</v>
      </c>
      <c r="DE156" s="66">
        <v>1</v>
      </c>
      <c r="DF156" s="66">
        <v>1</v>
      </c>
      <c r="DG156" s="66">
        <v>1</v>
      </c>
      <c r="DH156" s="67" t="s">
        <v>389</v>
      </c>
      <c r="DJ156" s="67"/>
      <c r="DK156" s="67"/>
      <c r="DL156" s="67"/>
      <c r="DM156" s="67"/>
    </row>
    <row r="157" spans="1:117" s="66" customFormat="1">
      <c r="A157" s="66" t="s">
        <v>608</v>
      </c>
      <c r="B157" s="66" t="s">
        <v>388</v>
      </c>
      <c r="C157" s="66" t="s">
        <v>616</v>
      </c>
      <c r="D157" s="66">
        <v>152</v>
      </c>
      <c r="E157" s="66">
        <v>42</v>
      </c>
      <c r="F157" s="66">
        <v>4</v>
      </c>
      <c r="G157" s="66" t="s">
        <v>617</v>
      </c>
      <c r="H157" s="66">
        <v>1</v>
      </c>
      <c r="I157" s="66">
        <v>2</v>
      </c>
      <c r="J157" s="66">
        <v>2</v>
      </c>
      <c r="K157" s="66">
        <v>1</v>
      </c>
      <c r="L157" s="66">
        <v>1</v>
      </c>
      <c r="M157" s="66">
        <v>1</v>
      </c>
      <c r="N157" s="66">
        <v>1</v>
      </c>
      <c r="O157" s="66">
        <v>1</v>
      </c>
      <c r="P157" s="66">
        <v>1</v>
      </c>
      <c r="Q157" s="66">
        <v>1</v>
      </c>
      <c r="R157" s="66">
        <v>1</v>
      </c>
      <c r="S157" s="66">
        <v>1</v>
      </c>
      <c r="T157" s="66">
        <v>1</v>
      </c>
      <c r="U157" s="66">
        <v>1</v>
      </c>
      <c r="W157" s="66">
        <v>1</v>
      </c>
      <c r="X157" s="66">
        <v>1</v>
      </c>
      <c r="Y157" s="66">
        <v>1</v>
      </c>
      <c r="Z157" s="66">
        <v>1</v>
      </c>
      <c r="AA157" s="66">
        <v>1</v>
      </c>
      <c r="AB157" s="66">
        <v>1</v>
      </c>
      <c r="AC157" s="66">
        <v>1</v>
      </c>
      <c r="AD157" s="66">
        <v>1</v>
      </c>
      <c r="AE157" s="66">
        <v>1</v>
      </c>
      <c r="AF157" s="66">
        <v>1</v>
      </c>
      <c r="AG157" s="66">
        <v>1</v>
      </c>
      <c r="AH157" s="66">
        <v>1</v>
      </c>
      <c r="AI157" s="66">
        <v>1</v>
      </c>
      <c r="AJ157" s="66">
        <v>1</v>
      </c>
      <c r="AK157" s="66">
        <v>1</v>
      </c>
      <c r="AL157" s="66">
        <v>1</v>
      </c>
      <c r="AM157" s="66">
        <v>1</v>
      </c>
      <c r="AN157" s="66">
        <v>1</v>
      </c>
      <c r="AO157" s="66">
        <v>1</v>
      </c>
      <c r="AP157" s="66">
        <v>1</v>
      </c>
      <c r="AQ157" s="66">
        <v>1</v>
      </c>
      <c r="AR157" s="66">
        <v>1</v>
      </c>
      <c r="AS157" s="66">
        <v>1</v>
      </c>
      <c r="AT157" s="66">
        <v>1</v>
      </c>
      <c r="AU157" s="66">
        <v>1</v>
      </c>
      <c r="AV157" s="66">
        <v>1</v>
      </c>
      <c r="AW157" s="66">
        <v>1</v>
      </c>
      <c r="AX157" s="66">
        <v>1</v>
      </c>
      <c r="AY157" s="66">
        <v>1</v>
      </c>
      <c r="BD157" s="66">
        <v>1</v>
      </c>
      <c r="BE157" s="66">
        <v>1</v>
      </c>
      <c r="BF157" s="66">
        <v>1</v>
      </c>
      <c r="BG157" s="66">
        <v>1</v>
      </c>
      <c r="BH157" s="66">
        <v>1</v>
      </c>
      <c r="BI157" s="66">
        <v>1</v>
      </c>
      <c r="BJ157" s="66">
        <v>1</v>
      </c>
      <c r="BK157" s="66">
        <v>1</v>
      </c>
      <c r="BL157" s="66">
        <v>1</v>
      </c>
      <c r="BM157" s="66">
        <v>1</v>
      </c>
      <c r="BN157" s="66">
        <v>1</v>
      </c>
      <c r="BO157" s="66">
        <v>1</v>
      </c>
      <c r="BP157" s="66">
        <v>1</v>
      </c>
      <c r="BQ157" s="66">
        <v>1</v>
      </c>
      <c r="BR157" s="66">
        <v>1</v>
      </c>
      <c r="BS157" s="66">
        <v>1</v>
      </c>
      <c r="BT157" s="66">
        <v>1</v>
      </c>
      <c r="BU157" s="66">
        <v>1</v>
      </c>
      <c r="BV157" s="66">
        <v>1</v>
      </c>
      <c r="BW157" s="66">
        <v>1</v>
      </c>
      <c r="BX157" s="66">
        <v>1</v>
      </c>
      <c r="BY157" s="66">
        <v>1</v>
      </c>
      <c r="BZ157" s="66">
        <v>1</v>
      </c>
      <c r="CA157" s="66">
        <v>1</v>
      </c>
      <c r="CC157" s="66">
        <v>1</v>
      </c>
      <c r="CD157" s="66">
        <v>1</v>
      </c>
      <c r="CE157" s="66">
        <v>1</v>
      </c>
      <c r="CF157" s="66">
        <v>1</v>
      </c>
      <c r="CG157" s="66">
        <v>1</v>
      </c>
      <c r="CI157" s="66">
        <v>1</v>
      </c>
      <c r="CJ157" s="66">
        <v>1</v>
      </c>
      <c r="CK157" s="66">
        <v>1</v>
      </c>
      <c r="CL157" s="66">
        <v>1</v>
      </c>
      <c r="CM157" s="66">
        <v>1</v>
      </c>
      <c r="CN157" s="66">
        <v>1</v>
      </c>
      <c r="CO157" s="66">
        <v>1</v>
      </c>
      <c r="CP157" s="66">
        <v>1</v>
      </c>
      <c r="CQ157" s="66">
        <v>1</v>
      </c>
      <c r="CR157" s="66">
        <v>1</v>
      </c>
      <c r="CS157" s="66">
        <v>1</v>
      </c>
      <c r="CT157" s="66">
        <v>1</v>
      </c>
      <c r="CU157" s="66">
        <v>1</v>
      </c>
      <c r="CV157" s="66">
        <v>1</v>
      </c>
      <c r="CW157" s="66">
        <v>1</v>
      </c>
      <c r="CX157" s="66">
        <v>0</v>
      </c>
      <c r="CY157" s="66">
        <v>1</v>
      </c>
      <c r="CZ157" s="66">
        <v>0</v>
      </c>
      <c r="DA157" s="66">
        <v>0</v>
      </c>
      <c r="DB157" s="66">
        <v>0</v>
      </c>
      <c r="DC157" s="66">
        <v>1</v>
      </c>
      <c r="DD157" s="66">
        <v>0</v>
      </c>
      <c r="DE157" s="66">
        <v>1</v>
      </c>
      <c r="DF157" s="66">
        <v>1</v>
      </c>
      <c r="DG157" s="66">
        <v>1</v>
      </c>
      <c r="DH157" s="67"/>
      <c r="DJ157" s="67"/>
      <c r="DK157" s="67"/>
      <c r="DL157" s="67"/>
      <c r="DM157" s="67"/>
    </row>
    <row r="158" spans="1:117" s="66" customFormat="1">
      <c r="A158" s="66" t="s">
        <v>608</v>
      </c>
      <c r="B158" s="66" t="s">
        <v>388</v>
      </c>
      <c r="C158" s="66" t="s">
        <v>618</v>
      </c>
      <c r="D158" s="66">
        <v>153</v>
      </c>
      <c r="E158" s="66">
        <v>54</v>
      </c>
      <c r="F158" s="66">
        <v>10</v>
      </c>
      <c r="G158" s="66">
        <v>4</v>
      </c>
      <c r="H158" s="66">
        <v>1</v>
      </c>
      <c r="I158" s="66">
        <v>2</v>
      </c>
      <c r="J158" s="66">
        <v>2</v>
      </c>
      <c r="K158" s="66">
        <v>1</v>
      </c>
      <c r="L158" s="66">
        <v>1</v>
      </c>
      <c r="M158" s="66">
        <v>1</v>
      </c>
      <c r="N158" s="66">
        <v>1</v>
      </c>
      <c r="O158" s="66">
        <v>1</v>
      </c>
      <c r="P158" s="66">
        <v>1</v>
      </c>
      <c r="Q158" s="66">
        <v>1</v>
      </c>
      <c r="R158" s="66">
        <v>1</v>
      </c>
      <c r="S158" s="66">
        <v>1</v>
      </c>
      <c r="T158" s="66">
        <v>1</v>
      </c>
      <c r="U158" s="66">
        <v>1</v>
      </c>
      <c r="W158" s="66">
        <v>1</v>
      </c>
      <c r="X158" s="66">
        <v>1</v>
      </c>
      <c r="Y158" s="66">
        <v>1</v>
      </c>
      <c r="Z158" s="66">
        <v>1</v>
      </c>
      <c r="AA158" s="66">
        <v>1</v>
      </c>
      <c r="AB158" s="66">
        <v>1</v>
      </c>
      <c r="AC158" s="66">
        <v>1</v>
      </c>
      <c r="AD158" s="66">
        <v>1</v>
      </c>
      <c r="AE158" s="66">
        <v>1</v>
      </c>
      <c r="AF158" s="66">
        <v>1</v>
      </c>
      <c r="AG158" s="66">
        <v>1</v>
      </c>
      <c r="AH158" s="66">
        <v>1</v>
      </c>
      <c r="AI158" s="66">
        <v>1</v>
      </c>
      <c r="AJ158" s="66">
        <v>1</v>
      </c>
      <c r="AK158" s="66">
        <v>1</v>
      </c>
      <c r="AL158" s="66">
        <v>1</v>
      </c>
      <c r="AM158" s="66">
        <v>1</v>
      </c>
      <c r="AN158" s="66">
        <v>1</v>
      </c>
      <c r="AO158" s="66">
        <v>1</v>
      </c>
      <c r="AP158" s="66">
        <v>1</v>
      </c>
      <c r="AQ158" s="66">
        <v>1</v>
      </c>
      <c r="AR158" s="66">
        <v>1</v>
      </c>
      <c r="AS158" s="66">
        <v>1</v>
      </c>
      <c r="AT158" s="66">
        <v>1</v>
      </c>
      <c r="AU158" s="66">
        <v>1</v>
      </c>
      <c r="AV158" s="66">
        <v>1</v>
      </c>
      <c r="AW158" s="66">
        <v>1</v>
      </c>
      <c r="AX158" s="66">
        <v>1</v>
      </c>
      <c r="AY158" s="66">
        <v>1</v>
      </c>
      <c r="BD158" s="66">
        <v>1</v>
      </c>
      <c r="BE158" s="66">
        <v>1</v>
      </c>
      <c r="BF158" s="66">
        <v>1</v>
      </c>
      <c r="BG158" s="66">
        <v>1</v>
      </c>
      <c r="BH158" s="66">
        <v>1</v>
      </c>
      <c r="BI158" s="66">
        <v>1</v>
      </c>
      <c r="BJ158" s="66">
        <v>1</v>
      </c>
      <c r="BK158" s="66">
        <v>1</v>
      </c>
      <c r="BL158" s="66">
        <v>1</v>
      </c>
      <c r="BM158" s="66">
        <v>1</v>
      </c>
      <c r="BN158" s="66">
        <v>1</v>
      </c>
      <c r="BO158" s="66">
        <v>1</v>
      </c>
      <c r="BP158" s="66">
        <v>1</v>
      </c>
      <c r="BQ158" s="66">
        <v>1</v>
      </c>
      <c r="BR158" s="66">
        <v>1</v>
      </c>
      <c r="BS158" s="66">
        <v>1</v>
      </c>
      <c r="BT158" s="66">
        <v>1</v>
      </c>
      <c r="BU158" s="66">
        <v>1</v>
      </c>
      <c r="BV158" s="66">
        <v>1</v>
      </c>
      <c r="BW158" s="66">
        <v>1</v>
      </c>
      <c r="BX158" s="66">
        <v>1</v>
      </c>
      <c r="BY158" s="66">
        <v>1</v>
      </c>
      <c r="BZ158" s="66">
        <v>1</v>
      </c>
      <c r="CA158" s="66">
        <v>1</v>
      </c>
      <c r="CC158" s="66">
        <v>1</v>
      </c>
      <c r="CD158" s="66">
        <v>1</v>
      </c>
      <c r="CE158" s="66">
        <v>1</v>
      </c>
      <c r="CF158" s="66">
        <v>1</v>
      </c>
      <c r="CG158" s="66">
        <v>1</v>
      </c>
      <c r="CI158" s="66">
        <v>1</v>
      </c>
      <c r="CJ158" s="66">
        <v>1</v>
      </c>
      <c r="CK158" s="66">
        <v>1</v>
      </c>
      <c r="CL158" s="66">
        <v>1</v>
      </c>
      <c r="CM158" s="66">
        <v>1</v>
      </c>
      <c r="CN158" s="66">
        <v>1</v>
      </c>
      <c r="CO158" s="66">
        <v>1</v>
      </c>
      <c r="CP158" s="66">
        <v>1</v>
      </c>
      <c r="CQ158" s="66">
        <v>1</v>
      </c>
      <c r="CR158" s="66">
        <v>1</v>
      </c>
      <c r="CS158" s="66">
        <v>1</v>
      </c>
      <c r="CT158" s="66">
        <v>1</v>
      </c>
      <c r="CU158" s="66">
        <v>1</v>
      </c>
      <c r="CV158" s="66">
        <v>1</v>
      </c>
      <c r="CW158" s="66">
        <v>1</v>
      </c>
      <c r="CX158" s="66">
        <v>1</v>
      </c>
      <c r="CY158" s="66">
        <v>0</v>
      </c>
      <c r="CZ158" s="66">
        <v>0</v>
      </c>
      <c r="DA158" s="66">
        <v>0</v>
      </c>
      <c r="DB158" s="66">
        <v>0</v>
      </c>
      <c r="DC158" s="66">
        <v>1</v>
      </c>
      <c r="DD158" s="66">
        <v>0</v>
      </c>
      <c r="DE158" s="66">
        <v>1</v>
      </c>
      <c r="DF158" s="66">
        <v>1</v>
      </c>
      <c r="DG158" s="66">
        <v>1</v>
      </c>
      <c r="DH158" s="67"/>
      <c r="DJ158" s="67"/>
      <c r="DK158" s="67"/>
      <c r="DL158" s="67"/>
      <c r="DM158" s="67"/>
    </row>
    <row r="159" spans="1:117" s="66" customFormat="1">
      <c r="A159" s="66" t="s">
        <v>608</v>
      </c>
      <c r="B159" s="66" t="s">
        <v>388</v>
      </c>
      <c r="C159" s="66" t="s">
        <v>619</v>
      </c>
      <c r="D159" s="66">
        <v>154</v>
      </c>
      <c r="E159" s="66">
        <v>132</v>
      </c>
      <c r="F159" s="66">
        <v>31</v>
      </c>
      <c r="G159" s="66">
        <v>7</v>
      </c>
      <c r="H159" s="66">
        <v>1</v>
      </c>
      <c r="I159" s="66">
        <v>2</v>
      </c>
      <c r="J159" s="66">
        <v>2</v>
      </c>
      <c r="K159" s="66">
        <v>1</v>
      </c>
      <c r="L159" s="66">
        <v>1</v>
      </c>
      <c r="M159" s="66">
        <v>1</v>
      </c>
      <c r="N159" s="66">
        <v>1</v>
      </c>
      <c r="O159" s="66">
        <v>1</v>
      </c>
      <c r="P159" s="66">
        <v>1</v>
      </c>
      <c r="Q159" s="66">
        <v>1</v>
      </c>
      <c r="R159" s="66">
        <v>1</v>
      </c>
      <c r="S159" s="66">
        <v>1</v>
      </c>
      <c r="T159" s="66">
        <v>1</v>
      </c>
      <c r="U159" s="66">
        <v>1</v>
      </c>
      <c r="W159" s="66">
        <v>1</v>
      </c>
      <c r="X159" s="66">
        <v>1</v>
      </c>
      <c r="Y159" s="66">
        <v>1</v>
      </c>
      <c r="Z159" s="66">
        <v>1</v>
      </c>
      <c r="AA159" s="66">
        <v>1</v>
      </c>
      <c r="AB159" s="66">
        <v>1</v>
      </c>
      <c r="AC159" s="66">
        <v>1</v>
      </c>
      <c r="AD159" s="66">
        <v>1</v>
      </c>
      <c r="AE159" s="66">
        <v>1</v>
      </c>
      <c r="AF159" s="66">
        <v>1</v>
      </c>
      <c r="AG159" s="66">
        <v>1</v>
      </c>
      <c r="AH159" s="66">
        <v>1</v>
      </c>
      <c r="AI159" s="66">
        <v>1</v>
      </c>
      <c r="AJ159" s="66">
        <v>1</v>
      </c>
      <c r="AK159" s="66">
        <v>1</v>
      </c>
      <c r="AL159" s="66">
        <v>1</v>
      </c>
      <c r="AM159" s="66">
        <v>1</v>
      </c>
      <c r="AN159" s="66">
        <v>1</v>
      </c>
      <c r="AO159" s="66">
        <v>1</v>
      </c>
      <c r="AP159" s="66">
        <v>1</v>
      </c>
      <c r="AQ159" s="66">
        <v>1</v>
      </c>
      <c r="AR159" s="66">
        <v>1</v>
      </c>
      <c r="AS159" s="66">
        <v>1</v>
      </c>
      <c r="AT159" s="66">
        <v>1</v>
      </c>
      <c r="AU159" s="66">
        <v>1</v>
      </c>
      <c r="AV159" s="66">
        <v>1</v>
      </c>
      <c r="AW159" s="66">
        <v>1</v>
      </c>
      <c r="AX159" s="66">
        <v>1</v>
      </c>
      <c r="AY159" s="66">
        <v>1</v>
      </c>
      <c r="BD159" s="66">
        <v>1</v>
      </c>
      <c r="BE159" s="66">
        <v>1</v>
      </c>
      <c r="BF159" s="66">
        <v>1</v>
      </c>
      <c r="BG159" s="66">
        <v>1</v>
      </c>
      <c r="BH159" s="66">
        <v>1</v>
      </c>
      <c r="BI159" s="66">
        <v>1</v>
      </c>
      <c r="BJ159" s="66">
        <v>1</v>
      </c>
      <c r="BK159" s="66">
        <v>1</v>
      </c>
      <c r="BL159" s="66">
        <v>1</v>
      </c>
      <c r="BM159" s="66">
        <v>1</v>
      </c>
      <c r="BN159" s="66">
        <v>1</v>
      </c>
      <c r="BO159" s="66">
        <v>1</v>
      </c>
      <c r="BP159" s="66">
        <v>1</v>
      </c>
      <c r="BQ159" s="66">
        <v>1</v>
      </c>
      <c r="BR159" s="66">
        <v>1</v>
      </c>
      <c r="BS159" s="66">
        <v>1</v>
      </c>
      <c r="BT159" s="66">
        <v>1</v>
      </c>
      <c r="BU159" s="66">
        <v>1</v>
      </c>
      <c r="BV159" s="66">
        <v>1</v>
      </c>
      <c r="BW159" s="66">
        <v>1</v>
      </c>
      <c r="BX159" s="66">
        <v>1</v>
      </c>
      <c r="BY159" s="66">
        <v>1</v>
      </c>
      <c r="BZ159" s="66">
        <v>1</v>
      </c>
      <c r="CA159" s="66">
        <v>1</v>
      </c>
      <c r="CC159" s="66">
        <v>1</v>
      </c>
      <c r="CD159" s="66">
        <v>1</v>
      </c>
      <c r="CE159" s="66">
        <v>1</v>
      </c>
      <c r="CF159" s="66">
        <v>1</v>
      </c>
      <c r="CG159" s="66">
        <v>1</v>
      </c>
      <c r="CI159" s="66">
        <v>1</v>
      </c>
      <c r="CJ159" s="66">
        <v>1</v>
      </c>
      <c r="CK159" s="66">
        <v>1</v>
      </c>
      <c r="CL159" s="66">
        <v>1</v>
      </c>
      <c r="CM159" s="66">
        <v>1</v>
      </c>
      <c r="CN159" s="66">
        <v>1</v>
      </c>
      <c r="CO159" s="66">
        <v>1</v>
      </c>
      <c r="CP159" s="66">
        <v>1</v>
      </c>
      <c r="CQ159" s="66">
        <v>1</v>
      </c>
      <c r="CR159" s="66">
        <v>1</v>
      </c>
      <c r="CS159" s="66">
        <v>1</v>
      </c>
      <c r="CT159" s="66">
        <v>1</v>
      </c>
      <c r="CU159" s="66">
        <v>1</v>
      </c>
      <c r="CV159" s="66">
        <v>1</v>
      </c>
      <c r="CW159" s="66">
        <v>1</v>
      </c>
      <c r="CX159" s="66">
        <v>1</v>
      </c>
      <c r="CY159" s="66">
        <v>0</v>
      </c>
      <c r="CZ159" s="66">
        <v>0</v>
      </c>
      <c r="DA159" s="66">
        <v>0</v>
      </c>
      <c r="DB159" s="66">
        <v>0</v>
      </c>
      <c r="DC159" s="66">
        <v>1</v>
      </c>
      <c r="DD159" s="66">
        <v>0</v>
      </c>
      <c r="DE159" s="66">
        <v>1</v>
      </c>
      <c r="DF159" s="66">
        <v>1</v>
      </c>
      <c r="DG159" s="66">
        <v>1</v>
      </c>
      <c r="DH159" s="67"/>
      <c r="DJ159" s="67"/>
      <c r="DK159" s="67"/>
      <c r="DL159" s="67"/>
      <c r="DM159" s="67"/>
    </row>
    <row r="160" spans="1:117" s="66" customFormat="1">
      <c r="A160" s="66" t="s">
        <v>608</v>
      </c>
      <c r="B160" s="66" t="s">
        <v>388</v>
      </c>
      <c r="C160" s="66" t="s">
        <v>620</v>
      </c>
      <c r="D160" s="66">
        <v>155</v>
      </c>
      <c r="E160" s="66">
        <v>81</v>
      </c>
      <c r="F160" s="66">
        <v>59</v>
      </c>
      <c r="G160" s="66">
        <v>14</v>
      </c>
      <c r="H160" s="66">
        <v>1</v>
      </c>
      <c r="I160" s="66">
        <v>2</v>
      </c>
      <c r="J160" s="66">
        <v>2</v>
      </c>
      <c r="K160" s="66">
        <v>1</v>
      </c>
      <c r="L160" s="66">
        <v>1</v>
      </c>
      <c r="M160" s="66">
        <v>1</v>
      </c>
      <c r="N160" s="66">
        <v>1</v>
      </c>
      <c r="O160" s="66">
        <v>1</v>
      </c>
      <c r="P160" s="66">
        <v>1</v>
      </c>
      <c r="Q160" s="66">
        <v>1</v>
      </c>
      <c r="R160" s="66">
        <v>1</v>
      </c>
      <c r="S160" s="66">
        <v>1</v>
      </c>
      <c r="T160" s="66">
        <v>1</v>
      </c>
      <c r="U160" s="66">
        <v>1</v>
      </c>
      <c r="W160" s="66">
        <v>1</v>
      </c>
      <c r="X160" s="66">
        <v>1</v>
      </c>
      <c r="Y160" s="66">
        <v>1</v>
      </c>
      <c r="Z160" s="66">
        <v>1</v>
      </c>
      <c r="AA160" s="66">
        <v>1</v>
      </c>
      <c r="AB160" s="66">
        <v>1</v>
      </c>
      <c r="AC160" s="66">
        <v>1</v>
      </c>
      <c r="AD160" s="66">
        <v>1</v>
      </c>
      <c r="AE160" s="66">
        <v>1</v>
      </c>
      <c r="AF160" s="66">
        <v>1</v>
      </c>
      <c r="AG160" s="66">
        <v>1</v>
      </c>
      <c r="AH160" s="66">
        <v>1</v>
      </c>
      <c r="AI160" s="66">
        <v>1</v>
      </c>
      <c r="AJ160" s="66">
        <v>1</v>
      </c>
      <c r="AK160" s="66">
        <v>1</v>
      </c>
      <c r="AL160" s="66">
        <v>1</v>
      </c>
      <c r="AM160" s="66">
        <v>1</v>
      </c>
      <c r="AN160" s="66">
        <v>1</v>
      </c>
      <c r="AO160" s="66">
        <v>1</v>
      </c>
      <c r="AP160" s="66">
        <v>1</v>
      </c>
      <c r="AQ160" s="66">
        <v>1</v>
      </c>
      <c r="AR160" s="66">
        <v>1</v>
      </c>
      <c r="AS160" s="66">
        <v>1</v>
      </c>
      <c r="AT160" s="66">
        <v>1</v>
      </c>
      <c r="AU160" s="66">
        <v>1</v>
      </c>
      <c r="AV160" s="66">
        <v>1</v>
      </c>
      <c r="AW160" s="66">
        <v>1</v>
      </c>
      <c r="AX160" s="66">
        <v>1</v>
      </c>
      <c r="AY160" s="66">
        <v>1</v>
      </c>
      <c r="BD160" s="66">
        <v>1</v>
      </c>
      <c r="BE160" s="66">
        <v>1</v>
      </c>
      <c r="BF160" s="66">
        <v>1</v>
      </c>
      <c r="BG160" s="66">
        <v>1</v>
      </c>
      <c r="BH160" s="66">
        <v>1</v>
      </c>
      <c r="BI160" s="66">
        <v>1</v>
      </c>
      <c r="BJ160" s="66">
        <v>1</v>
      </c>
      <c r="BK160" s="66">
        <v>1</v>
      </c>
      <c r="BL160" s="66">
        <v>1</v>
      </c>
      <c r="BM160" s="66">
        <v>1</v>
      </c>
      <c r="BN160" s="66">
        <v>1</v>
      </c>
      <c r="BO160" s="66">
        <v>1</v>
      </c>
      <c r="BP160" s="66">
        <v>1</v>
      </c>
      <c r="BQ160" s="66">
        <v>1</v>
      </c>
      <c r="BR160" s="66">
        <v>1</v>
      </c>
      <c r="BS160" s="66">
        <v>1</v>
      </c>
      <c r="BT160" s="66">
        <v>1</v>
      </c>
      <c r="BU160" s="66">
        <v>1</v>
      </c>
      <c r="BV160" s="66">
        <v>1</v>
      </c>
      <c r="BW160" s="66">
        <v>1</v>
      </c>
      <c r="BX160" s="66">
        <v>1</v>
      </c>
      <c r="BY160" s="66">
        <v>1</v>
      </c>
      <c r="BZ160" s="66">
        <v>1</v>
      </c>
      <c r="CA160" s="66">
        <v>1</v>
      </c>
      <c r="CC160" s="66">
        <v>1</v>
      </c>
      <c r="CD160" s="66">
        <v>1</v>
      </c>
      <c r="CE160" s="66">
        <v>1</v>
      </c>
      <c r="CF160" s="66">
        <v>1</v>
      </c>
      <c r="CG160" s="66">
        <v>1</v>
      </c>
      <c r="CI160" s="66">
        <v>1</v>
      </c>
      <c r="CJ160" s="66">
        <v>1</v>
      </c>
      <c r="CK160" s="66">
        <v>1</v>
      </c>
      <c r="CL160" s="66">
        <v>1</v>
      </c>
      <c r="CM160" s="66">
        <v>1</v>
      </c>
      <c r="CN160" s="66">
        <v>1</v>
      </c>
      <c r="CO160" s="66">
        <v>1</v>
      </c>
      <c r="CP160" s="66">
        <v>1</v>
      </c>
      <c r="CQ160" s="66">
        <v>1</v>
      </c>
      <c r="CR160" s="66">
        <v>1</v>
      </c>
      <c r="CS160" s="66">
        <v>1</v>
      </c>
      <c r="CT160" s="66">
        <v>1</v>
      </c>
      <c r="CU160" s="66">
        <v>1</v>
      </c>
      <c r="CV160" s="66">
        <v>1</v>
      </c>
      <c r="CW160" s="66">
        <v>1</v>
      </c>
      <c r="CX160" s="66">
        <v>1</v>
      </c>
      <c r="CY160" s="66">
        <v>1</v>
      </c>
      <c r="CZ160" s="66">
        <v>0</v>
      </c>
      <c r="DA160" s="66">
        <v>1</v>
      </c>
      <c r="DB160" s="66">
        <v>0</v>
      </c>
      <c r="DC160" s="66">
        <v>1</v>
      </c>
      <c r="DD160" s="66">
        <v>0</v>
      </c>
      <c r="DE160" s="66">
        <v>1</v>
      </c>
      <c r="DF160" s="66">
        <v>1</v>
      </c>
      <c r="DG160" s="66">
        <v>0</v>
      </c>
      <c r="DH160" s="67"/>
      <c r="DJ160" s="67"/>
      <c r="DK160" s="67"/>
      <c r="DL160" s="67"/>
      <c r="DM160" s="67"/>
    </row>
    <row r="161" spans="1:117" s="66" customFormat="1">
      <c r="A161" s="66" t="s">
        <v>608</v>
      </c>
      <c r="B161" s="66" t="s">
        <v>388</v>
      </c>
      <c r="C161" s="66" t="s">
        <v>621</v>
      </c>
      <c r="D161" s="66">
        <v>156</v>
      </c>
      <c r="E161" s="66">
        <v>717</v>
      </c>
      <c r="F161" s="66">
        <v>211</v>
      </c>
      <c r="G161" s="66">
        <v>77</v>
      </c>
      <c r="H161" s="66">
        <v>1</v>
      </c>
      <c r="I161" s="66">
        <v>2</v>
      </c>
      <c r="J161" s="66">
        <v>2</v>
      </c>
      <c r="K161" s="66">
        <v>1</v>
      </c>
      <c r="L161" s="66">
        <v>1</v>
      </c>
      <c r="M161" s="66">
        <v>1</v>
      </c>
      <c r="N161" s="66">
        <v>1</v>
      </c>
      <c r="O161" s="66">
        <v>1</v>
      </c>
      <c r="P161" s="66">
        <v>1</v>
      </c>
      <c r="Q161" s="66">
        <v>1</v>
      </c>
      <c r="R161" s="66">
        <v>1</v>
      </c>
      <c r="S161" s="66">
        <v>1</v>
      </c>
      <c r="T161" s="66">
        <v>1</v>
      </c>
      <c r="U161" s="66">
        <v>1</v>
      </c>
      <c r="W161" s="66">
        <v>1</v>
      </c>
      <c r="X161" s="66">
        <v>1</v>
      </c>
      <c r="Y161" s="66">
        <v>1</v>
      </c>
      <c r="Z161" s="66">
        <v>1</v>
      </c>
      <c r="AA161" s="66">
        <v>1</v>
      </c>
      <c r="AB161" s="66">
        <v>1</v>
      </c>
      <c r="AC161" s="66">
        <v>1</v>
      </c>
      <c r="AD161" s="66">
        <v>1</v>
      </c>
      <c r="AE161" s="66">
        <v>1</v>
      </c>
      <c r="AF161" s="66">
        <v>1</v>
      </c>
      <c r="AG161" s="66">
        <v>1</v>
      </c>
      <c r="AH161" s="66">
        <v>1</v>
      </c>
      <c r="AI161" s="66">
        <v>1</v>
      </c>
      <c r="AJ161" s="66">
        <v>1</v>
      </c>
      <c r="AK161" s="66">
        <v>1</v>
      </c>
      <c r="AL161" s="66">
        <v>1</v>
      </c>
      <c r="AM161" s="66">
        <v>1</v>
      </c>
      <c r="AN161" s="66">
        <v>1</v>
      </c>
      <c r="AO161" s="66">
        <v>1</v>
      </c>
      <c r="AP161" s="66">
        <v>1</v>
      </c>
      <c r="AQ161" s="66">
        <v>1</v>
      </c>
      <c r="AR161" s="66">
        <v>1</v>
      </c>
      <c r="AS161" s="66">
        <v>1</v>
      </c>
      <c r="AT161" s="66">
        <v>1</v>
      </c>
      <c r="AU161" s="66">
        <v>1</v>
      </c>
      <c r="AV161" s="66">
        <v>1</v>
      </c>
      <c r="AW161" s="66">
        <v>1</v>
      </c>
      <c r="AX161" s="66">
        <v>1</v>
      </c>
      <c r="AY161" s="66">
        <v>1</v>
      </c>
      <c r="BD161" s="66">
        <v>1</v>
      </c>
      <c r="BE161" s="66">
        <v>1</v>
      </c>
      <c r="BF161" s="66">
        <v>1</v>
      </c>
      <c r="BG161" s="66">
        <v>1</v>
      </c>
      <c r="BH161" s="66">
        <v>1</v>
      </c>
      <c r="BI161" s="66">
        <v>1</v>
      </c>
      <c r="BJ161" s="66">
        <v>1</v>
      </c>
      <c r="BK161" s="66">
        <v>1</v>
      </c>
      <c r="BL161" s="66">
        <v>1</v>
      </c>
      <c r="BM161" s="66">
        <v>1</v>
      </c>
      <c r="BN161" s="66">
        <v>1</v>
      </c>
      <c r="BO161" s="66">
        <v>1</v>
      </c>
      <c r="BP161" s="66">
        <v>1</v>
      </c>
      <c r="BQ161" s="66">
        <v>1</v>
      </c>
      <c r="BR161" s="66">
        <v>1</v>
      </c>
      <c r="BS161" s="66">
        <v>1</v>
      </c>
      <c r="BT161" s="66">
        <v>1</v>
      </c>
      <c r="BU161" s="66">
        <v>1</v>
      </c>
      <c r="BV161" s="66">
        <v>1</v>
      </c>
      <c r="BW161" s="66">
        <v>1</v>
      </c>
      <c r="BX161" s="66">
        <v>1</v>
      </c>
      <c r="BY161" s="66">
        <v>1</v>
      </c>
      <c r="BZ161" s="66">
        <v>1</v>
      </c>
      <c r="CA161" s="66">
        <v>1</v>
      </c>
      <c r="CC161" s="66">
        <v>1</v>
      </c>
      <c r="CD161" s="66">
        <v>1</v>
      </c>
      <c r="CE161" s="66">
        <v>1</v>
      </c>
      <c r="CF161" s="66">
        <v>1</v>
      </c>
      <c r="CG161" s="66">
        <v>1</v>
      </c>
      <c r="CI161" s="66">
        <v>1</v>
      </c>
      <c r="CJ161" s="66">
        <v>1</v>
      </c>
      <c r="CK161" s="66">
        <v>1</v>
      </c>
      <c r="CL161" s="66">
        <v>1</v>
      </c>
      <c r="CM161" s="66">
        <v>1</v>
      </c>
      <c r="CN161" s="66">
        <v>1</v>
      </c>
      <c r="CO161" s="66">
        <v>1</v>
      </c>
      <c r="CP161" s="66">
        <v>1</v>
      </c>
      <c r="CQ161" s="66">
        <v>1</v>
      </c>
      <c r="CR161" s="66">
        <v>1</v>
      </c>
      <c r="CS161" s="66">
        <v>1</v>
      </c>
      <c r="CT161" s="66">
        <v>1</v>
      </c>
      <c r="CU161" s="66">
        <v>1</v>
      </c>
      <c r="CV161" s="66">
        <v>1</v>
      </c>
      <c r="CW161" s="66">
        <v>1</v>
      </c>
      <c r="CX161" s="66">
        <v>1</v>
      </c>
      <c r="CY161" s="66">
        <v>1</v>
      </c>
      <c r="CZ161" s="66">
        <v>0</v>
      </c>
      <c r="DA161" s="66">
        <v>1</v>
      </c>
      <c r="DB161" s="66">
        <v>1</v>
      </c>
      <c r="DC161" s="66">
        <v>0</v>
      </c>
      <c r="DD161" s="66">
        <v>0</v>
      </c>
      <c r="DE161" s="66">
        <v>1</v>
      </c>
      <c r="DF161" s="66">
        <v>1</v>
      </c>
      <c r="DG161" s="66">
        <v>1</v>
      </c>
      <c r="DH161" s="67"/>
      <c r="DJ161" s="67"/>
      <c r="DK161" s="67"/>
      <c r="DL161" s="67"/>
      <c r="DM161" s="67"/>
    </row>
    <row r="162" spans="1:117" s="66" customFormat="1">
      <c r="A162" s="66" t="s">
        <v>608</v>
      </c>
      <c r="B162" s="66" t="s">
        <v>388</v>
      </c>
      <c r="C162" s="66" t="s">
        <v>622</v>
      </c>
      <c r="D162" s="66">
        <v>157</v>
      </c>
      <c r="E162" s="66">
        <v>65</v>
      </c>
      <c r="F162" s="66">
        <v>8</v>
      </c>
      <c r="G162" s="66">
        <v>12</v>
      </c>
      <c r="H162" s="66">
        <v>1</v>
      </c>
      <c r="I162" s="66">
        <v>2</v>
      </c>
      <c r="J162" s="66">
        <v>2</v>
      </c>
      <c r="K162" s="66">
        <v>1</v>
      </c>
      <c r="L162" s="66">
        <v>1</v>
      </c>
      <c r="M162" s="66">
        <v>1</v>
      </c>
      <c r="N162" s="66">
        <v>1</v>
      </c>
      <c r="O162" s="66">
        <v>1</v>
      </c>
      <c r="P162" s="66">
        <v>1</v>
      </c>
      <c r="Q162" s="66">
        <v>1</v>
      </c>
      <c r="R162" s="66">
        <v>1</v>
      </c>
      <c r="S162" s="66">
        <v>1</v>
      </c>
      <c r="T162" s="66">
        <v>1</v>
      </c>
      <c r="U162" s="66">
        <v>1</v>
      </c>
      <c r="W162" s="66">
        <v>1</v>
      </c>
      <c r="X162" s="66">
        <v>1</v>
      </c>
      <c r="Y162" s="66">
        <v>1</v>
      </c>
      <c r="Z162" s="66">
        <v>1</v>
      </c>
      <c r="AA162" s="66">
        <v>1</v>
      </c>
      <c r="AB162" s="66">
        <v>1</v>
      </c>
      <c r="AC162" s="66">
        <v>1</v>
      </c>
      <c r="AD162" s="66">
        <v>1</v>
      </c>
      <c r="AE162" s="66">
        <v>1</v>
      </c>
      <c r="AF162" s="66">
        <v>1</v>
      </c>
      <c r="AG162" s="66">
        <v>1</v>
      </c>
      <c r="AH162" s="66">
        <v>1</v>
      </c>
      <c r="AI162" s="66">
        <v>1</v>
      </c>
      <c r="AJ162" s="66">
        <v>1</v>
      </c>
      <c r="AK162" s="66">
        <v>1</v>
      </c>
      <c r="AL162" s="66">
        <v>1</v>
      </c>
      <c r="AM162" s="66">
        <v>1</v>
      </c>
      <c r="AN162" s="66">
        <v>1</v>
      </c>
      <c r="AO162" s="66">
        <v>1</v>
      </c>
      <c r="AP162" s="66">
        <v>1</v>
      </c>
      <c r="AQ162" s="66">
        <v>1</v>
      </c>
      <c r="AR162" s="66">
        <v>1</v>
      </c>
      <c r="AS162" s="66">
        <v>1</v>
      </c>
      <c r="AT162" s="66">
        <v>1</v>
      </c>
      <c r="AU162" s="66">
        <v>1</v>
      </c>
      <c r="AV162" s="66">
        <v>1</v>
      </c>
      <c r="AW162" s="66">
        <v>1</v>
      </c>
      <c r="AX162" s="66">
        <v>1</v>
      </c>
      <c r="AY162" s="66">
        <v>1</v>
      </c>
      <c r="BD162" s="66">
        <v>1</v>
      </c>
      <c r="BE162" s="66">
        <v>1</v>
      </c>
      <c r="BF162" s="66">
        <v>1</v>
      </c>
      <c r="BG162" s="66">
        <v>1</v>
      </c>
      <c r="BH162" s="66">
        <v>1</v>
      </c>
      <c r="BI162" s="66">
        <v>1</v>
      </c>
      <c r="BJ162" s="66">
        <v>1</v>
      </c>
      <c r="BK162" s="66">
        <v>1</v>
      </c>
      <c r="BL162" s="66">
        <v>1</v>
      </c>
      <c r="BM162" s="66">
        <v>1</v>
      </c>
      <c r="BN162" s="66">
        <v>1</v>
      </c>
      <c r="BO162" s="66">
        <v>1</v>
      </c>
      <c r="BP162" s="66">
        <v>1</v>
      </c>
      <c r="BQ162" s="66">
        <v>1</v>
      </c>
      <c r="BR162" s="66">
        <v>1</v>
      </c>
      <c r="BS162" s="66">
        <v>1</v>
      </c>
      <c r="BT162" s="66">
        <v>1</v>
      </c>
      <c r="BU162" s="66">
        <v>1</v>
      </c>
      <c r="BV162" s="66">
        <v>1</v>
      </c>
      <c r="BW162" s="66">
        <v>1</v>
      </c>
      <c r="BX162" s="66">
        <v>1</v>
      </c>
      <c r="BY162" s="66">
        <v>1</v>
      </c>
      <c r="BZ162" s="66">
        <v>1</v>
      </c>
      <c r="CA162" s="66">
        <v>1</v>
      </c>
      <c r="CC162" s="66">
        <v>1</v>
      </c>
      <c r="CD162" s="66">
        <v>1</v>
      </c>
      <c r="CE162" s="66">
        <v>1</v>
      </c>
      <c r="CF162" s="66">
        <v>1</v>
      </c>
      <c r="CG162" s="66">
        <v>1</v>
      </c>
      <c r="CI162" s="66">
        <v>1</v>
      </c>
      <c r="CJ162" s="66">
        <v>1</v>
      </c>
      <c r="CK162" s="66">
        <v>1</v>
      </c>
      <c r="CL162" s="66">
        <v>1</v>
      </c>
      <c r="CM162" s="66">
        <v>1</v>
      </c>
      <c r="CN162" s="66">
        <v>1</v>
      </c>
      <c r="CO162" s="66">
        <v>1</v>
      </c>
      <c r="CP162" s="66">
        <v>1</v>
      </c>
      <c r="CQ162" s="66">
        <v>1</v>
      </c>
      <c r="CR162" s="66">
        <v>1</v>
      </c>
      <c r="CS162" s="66">
        <v>1</v>
      </c>
      <c r="CT162" s="66">
        <v>1</v>
      </c>
      <c r="CU162" s="66">
        <v>1</v>
      </c>
      <c r="CV162" s="66">
        <v>1</v>
      </c>
      <c r="CW162" s="66">
        <v>1</v>
      </c>
      <c r="CX162" s="66">
        <v>1</v>
      </c>
      <c r="CY162" s="66">
        <v>0</v>
      </c>
      <c r="CZ162" s="66">
        <v>0</v>
      </c>
      <c r="DA162" s="66">
        <v>0</v>
      </c>
      <c r="DB162" s="66">
        <v>0</v>
      </c>
      <c r="DC162" s="66">
        <v>1</v>
      </c>
      <c r="DD162" s="66">
        <v>0</v>
      </c>
      <c r="DE162" s="66">
        <v>1</v>
      </c>
      <c r="DF162" s="66">
        <v>1</v>
      </c>
      <c r="DG162" s="66">
        <v>1</v>
      </c>
      <c r="DH162" s="67" t="s">
        <v>623</v>
      </c>
      <c r="DJ162" s="67"/>
      <c r="DK162" s="67"/>
      <c r="DL162" s="67"/>
      <c r="DM162" s="67"/>
    </row>
    <row r="163" spans="1:117" s="66" customFormat="1">
      <c r="A163" s="66" t="s">
        <v>608</v>
      </c>
      <c r="B163" s="66" t="s">
        <v>388</v>
      </c>
      <c r="C163" s="66" t="s">
        <v>624</v>
      </c>
      <c r="D163" s="66">
        <v>158</v>
      </c>
      <c r="E163" s="66">
        <v>34</v>
      </c>
      <c r="F163" s="66">
        <v>5</v>
      </c>
      <c r="G163" s="66">
        <v>6</v>
      </c>
      <c r="H163" s="66">
        <v>1</v>
      </c>
      <c r="I163" s="66">
        <v>2</v>
      </c>
      <c r="J163" s="66">
        <v>2</v>
      </c>
      <c r="K163" s="66">
        <v>1</v>
      </c>
      <c r="L163" s="66">
        <v>1</v>
      </c>
      <c r="M163" s="66">
        <v>1</v>
      </c>
      <c r="N163" s="66">
        <v>1</v>
      </c>
      <c r="O163" s="66">
        <v>1</v>
      </c>
      <c r="P163" s="66">
        <v>1</v>
      </c>
      <c r="Q163" s="66">
        <v>1</v>
      </c>
      <c r="R163" s="66">
        <v>1</v>
      </c>
      <c r="S163" s="66">
        <v>1</v>
      </c>
      <c r="T163" s="66">
        <v>1</v>
      </c>
      <c r="U163" s="66">
        <v>1</v>
      </c>
      <c r="W163" s="66">
        <v>1</v>
      </c>
      <c r="X163" s="66">
        <v>1</v>
      </c>
      <c r="Y163" s="66">
        <v>1</v>
      </c>
      <c r="Z163" s="66">
        <v>1</v>
      </c>
      <c r="AA163" s="66">
        <v>1</v>
      </c>
      <c r="AB163" s="66">
        <v>1</v>
      </c>
      <c r="AC163" s="66">
        <v>1</v>
      </c>
      <c r="AD163" s="66">
        <v>1</v>
      </c>
      <c r="AE163" s="66">
        <v>1</v>
      </c>
      <c r="AF163" s="66">
        <v>1</v>
      </c>
      <c r="AG163" s="66">
        <v>1</v>
      </c>
      <c r="AH163" s="66">
        <v>1</v>
      </c>
      <c r="AI163" s="66">
        <v>1</v>
      </c>
      <c r="AJ163" s="66">
        <v>1</v>
      </c>
      <c r="AK163" s="66">
        <v>1</v>
      </c>
      <c r="AL163" s="66">
        <v>1</v>
      </c>
      <c r="AM163" s="66">
        <v>1</v>
      </c>
      <c r="AN163" s="66">
        <v>1</v>
      </c>
      <c r="AO163" s="66">
        <v>1</v>
      </c>
      <c r="AP163" s="66">
        <v>1</v>
      </c>
      <c r="AQ163" s="66">
        <v>1</v>
      </c>
      <c r="AR163" s="66">
        <v>1</v>
      </c>
      <c r="AS163" s="66">
        <v>1</v>
      </c>
      <c r="AT163" s="66">
        <v>1</v>
      </c>
      <c r="AU163" s="66">
        <v>1</v>
      </c>
      <c r="AV163" s="66">
        <v>1</v>
      </c>
      <c r="AW163" s="66">
        <v>1</v>
      </c>
      <c r="AX163" s="66">
        <v>1</v>
      </c>
      <c r="AY163" s="66">
        <v>1</v>
      </c>
      <c r="BD163" s="66">
        <v>1</v>
      </c>
      <c r="BE163" s="66">
        <v>1</v>
      </c>
      <c r="BF163" s="66">
        <v>1</v>
      </c>
      <c r="BG163" s="66">
        <v>1</v>
      </c>
      <c r="BH163" s="66">
        <v>1</v>
      </c>
      <c r="BI163" s="66">
        <v>1</v>
      </c>
      <c r="BJ163" s="66">
        <v>1</v>
      </c>
      <c r="BK163" s="66">
        <v>1</v>
      </c>
      <c r="BL163" s="66">
        <v>1</v>
      </c>
      <c r="BM163" s="66">
        <v>1</v>
      </c>
      <c r="BN163" s="66">
        <v>1</v>
      </c>
      <c r="BO163" s="66">
        <v>1</v>
      </c>
      <c r="BP163" s="66">
        <v>1</v>
      </c>
      <c r="BQ163" s="66">
        <v>1</v>
      </c>
      <c r="BR163" s="66">
        <v>1</v>
      </c>
      <c r="BS163" s="66">
        <v>1</v>
      </c>
      <c r="BT163" s="66">
        <v>1</v>
      </c>
      <c r="BU163" s="66">
        <v>1</v>
      </c>
      <c r="BV163" s="66">
        <v>1</v>
      </c>
      <c r="BW163" s="66">
        <v>1</v>
      </c>
      <c r="BX163" s="66">
        <v>1</v>
      </c>
      <c r="BY163" s="66">
        <v>1</v>
      </c>
      <c r="BZ163" s="66">
        <v>1</v>
      </c>
      <c r="CA163" s="66">
        <v>1</v>
      </c>
      <c r="CC163" s="66">
        <v>1</v>
      </c>
      <c r="CD163" s="66">
        <v>1</v>
      </c>
      <c r="CE163" s="66">
        <v>1</v>
      </c>
      <c r="CF163" s="66">
        <v>1</v>
      </c>
      <c r="CG163" s="66">
        <v>1</v>
      </c>
      <c r="CI163" s="66">
        <v>1</v>
      </c>
      <c r="CJ163" s="66">
        <v>1</v>
      </c>
      <c r="CK163" s="66">
        <v>1</v>
      </c>
      <c r="CL163" s="66">
        <v>1</v>
      </c>
      <c r="CM163" s="66">
        <v>1</v>
      </c>
      <c r="CN163" s="66">
        <v>1</v>
      </c>
      <c r="CO163" s="66">
        <v>1</v>
      </c>
      <c r="CP163" s="66">
        <v>1</v>
      </c>
      <c r="CQ163" s="66">
        <v>1</v>
      </c>
      <c r="CR163" s="66">
        <v>1</v>
      </c>
      <c r="CS163" s="66">
        <v>1</v>
      </c>
      <c r="CT163" s="66">
        <v>1</v>
      </c>
      <c r="CU163" s="66">
        <v>1</v>
      </c>
      <c r="CV163" s="66">
        <v>1</v>
      </c>
      <c r="CW163" s="66">
        <v>1</v>
      </c>
      <c r="CX163" s="66">
        <v>0</v>
      </c>
      <c r="CY163" s="66">
        <v>0</v>
      </c>
      <c r="CZ163" s="66">
        <v>0</v>
      </c>
      <c r="DA163" s="66">
        <v>0</v>
      </c>
      <c r="DB163" s="66">
        <v>0</v>
      </c>
      <c r="DC163" s="66">
        <v>1</v>
      </c>
      <c r="DD163" s="66">
        <v>0</v>
      </c>
      <c r="DE163" s="66">
        <v>1</v>
      </c>
      <c r="DF163" s="66">
        <v>1</v>
      </c>
      <c r="DG163" s="66">
        <v>1</v>
      </c>
      <c r="DH163" s="67"/>
      <c r="DJ163" s="67"/>
      <c r="DK163" s="67"/>
      <c r="DL163" s="67"/>
      <c r="DM163" s="67"/>
    </row>
    <row r="164" spans="1:117" s="66" customFormat="1">
      <c r="A164" s="66" t="s">
        <v>608</v>
      </c>
      <c r="B164" s="66" t="s">
        <v>388</v>
      </c>
      <c r="C164" s="66" t="s">
        <v>625</v>
      </c>
      <c r="D164" s="66">
        <v>159</v>
      </c>
      <c r="E164" s="66">
        <v>609</v>
      </c>
      <c r="F164" s="66">
        <v>239</v>
      </c>
      <c r="G164" s="66">
        <v>3</v>
      </c>
      <c r="H164" s="66">
        <v>1</v>
      </c>
      <c r="I164" s="66">
        <v>2</v>
      </c>
      <c r="J164" s="66">
        <v>2</v>
      </c>
      <c r="K164" s="66">
        <v>1</v>
      </c>
      <c r="L164" s="66">
        <v>1</v>
      </c>
      <c r="M164" s="66">
        <v>1</v>
      </c>
      <c r="N164" s="66">
        <v>1</v>
      </c>
      <c r="O164" s="66">
        <v>1</v>
      </c>
      <c r="P164" s="66">
        <v>1</v>
      </c>
      <c r="Q164" s="66">
        <v>1</v>
      </c>
      <c r="R164" s="66">
        <v>1</v>
      </c>
      <c r="S164" s="66">
        <v>1</v>
      </c>
      <c r="T164" s="66">
        <v>1</v>
      </c>
      <c r="U164" s="66">
        <v>1</v>
      </c>
      <c r="W164" s="66">
        <v>1</v>
      </c>
      <c r="X164" s="66">
        <v>1</v>
      </c>
      <c r="Y164" s="66">
        <v>1</v>
      </c>
      <c r="Z164" s="66">
        <v>1</v>
      </c>
      <c r="AA164" s="66">
        <v>1</v>
      </c>
      <c r="AB164" s="66">
        <v>1</v>
      </c>
      <c r="AC164" s="66">
        <v>1</v>
      </c>
      <c r="AD164" s="66">
        <v>1</v>
      </c>
      <c r="AE164" s="66">
        <v>1</v>
      </c>
      <c r="AF164" s="66">
        <v>1</v>
      </c>
      <c r="AG164" s="66">
        <v>1</v>
      </c>
      <c r="AH164" s="66">
        <v>1</v>
      </c>
      <c r="AI164" s="66">
        <v>1</v>
      </c>
      <c r="AJ164" s="66">
        <v>1</v>
      </c>
      <c r="AK164" s="66">
        <v>1</v>
      </c>
      <c r="AL164" s="66">
        <v>1</v>
      </c>
      <c r="AM164" s="66">
        <v>1</v>
      </c>
      <c r="AN164" s="66">
        <v>1</v>
      </c>
      <c r="AO164" s="66">
        <v>1</v>
      </c>
      <c r="AP164" s="66">
        <v>1</v>
      </c>
      <c r="AQ164" s="66">
        <v>1</v>
      </c>
      <c r="AR164" s="66">
        <v>1</v>
      </c>
      <c r="AS164" s="66">
        <v>1</v>
      </c>
      <c r="AT164" s="66">
        <v>1</v>
      </c>
      <c r="AU164" s="66">
        <v>1</v>
      </c>
      <c r="AV164" s="66">
        <v>1</v>
      </c>
      <c r="AW164" s="66">
        <v>1</v>
      </c>
      <c r="AX164" s="66">
        <v>1</v>
      </c>
      <c r="AY164" s="66">
        <v>1</v>
      </c>
      <c r="BD164" s="66">
        <v>1</v>
      </c>
      <c r="BE164" s="66">
        <v>1</v>
      </c>
      <c r="BF164" s="66">
        <v>1</v>
      </c>
      <c r="BG164" s="66">
        <v>1</v>
      </c>
      <c r="BH164" s="66">
        <v>1</v>
      </c>
      <c r="BI164" s="66">
        <v>1</v>
      </c>
      <c r="BJ164" s="66">
        <v>1</v>
      </c>
      <c r="BK164" s="66">
        <v>1</v>
      </c>
      <c r="BL164" s="66">
        <v>1</v>
      </c>
      <c r="BM164" s="66">
        <v>1</v>
      </c>
      <c r="BN164" s="66">
        <v>1</v>
      </c>
      <c r="BO164" s="66">
        <v>1</v>
      </c>
      <c r="BP164" s="66">
        <v>1</v>
      </c>
      <c r="BQ164" s="66">
        <v>1</v>
      </c>
      <c r="BR164" s="66">
        <v>1</v>
      </c>
      <c r="BS164" s="66">
        <v>1</v>
      </c>
      <c r="BT164" s="66">
        <v>1</v>
      </c>
      <c r="BU164" s="66">
        <v>1</v>
      </c>
      <c r="BV164" s="66">
        <v>1</v>
      </c>
      <c r="BW164" s="66">
        <v>1</v>
      </c>
      <c r="BX164" s="66">
        <v>1</v>
      </c>
      <c r="BY164" s="66">
        <v>1</v>
      </c>
      <c r="BZ164" s="66">
        <v>1</v>
      </c>
      <c r="CA164" s="66">
        <v>1</v>
      </c>
      <c r="CC164" s="66">
        <v>1</v>
      </c>
      <c r="CD164" s="66">
        <v>1</v>
      </c>
      <c r="CE164" s="66">
        <v>1</v>
      </c>
      <c r="CF164" s="66">
        <v>1</v>
      </c>
      <c r="CG164" s="66">
        <v>1</v>
      </c>
      <c r="CI164" s="66">
        <v>1</v>
      </c>
      <c r="CJ164" s="66">
        <v>1</v>
      </c>
      <c r="CK164" s="66">
        <v>1</v>
      </c>
      <c r="CL164" s="66">
        <v>1</v>
      </c>
      <c r="CM164" s="66">
        <v>1</v>
      </c>
      <c r="CN164" s="66">
        <v>1</v>
      </c>
      <c r="CO164" s="66">
        <v>1</v>
      </c>
      <c r="CP164" s="66">
        <v>1</v>
      </c>
      <c r="CQ164" s="66">
        <v>1</v>
      </c>
      <c r="CR164" s="66">
        <v>1</v>
      </c>
      <c r="CS164" s="66">
        <v>1</v>
      </c>
      <c r="CT164" s="66">
        <v>1</v>
      </c>
      <c r="CU164" s="66">
        <v>1</v>
      </c>
      <c r="CV164" s="66">
        <v>1</v>
      </c>
      <c r="CW164" s="66">
        <v>1</v>
      </c>
      <c r="CX164" s="66">
        <v>1</v>
      </c>
      <c r="CY164" s="66">
        <v>1</v>
      </c>
      <c r="CZ164" s="66">
        <v>1</v>
      </c>
      <c r="DA164" s="66">
        <v>1</v>
      </c>
      <c r="DB164" s="66">
        <v>0</v>
      </c>
      <c r="DC164" s="66">
        <v>1</v>
      </c>
      <c r="DD164" s="66">
        <v>0</v>
      </c>
      <c r="DE164" s="66">
        <v>1</v>
      </c>
      <c r="DF164" s="66">
        <v>1</v>
      </c>
      <c r="DG164" s="66">
        <v>1</v>
      </c>
      <c r="DH164" s="67" t="s">
        <v>626</v>
      </c>
      <c r="DJ164" s="67"/>
      <c r="DK164" s="67"/>
      <c r="DL164" s="67"/>
      <c r="DM164" s="67"/>
    </row>
    <row r="165" spans="1:117" s="66" customFormat="1">
      <c r="A165" s="66" t="s">
        <v>608</v>
      </c>
      <c r="B165" s="66" t="s">
        <v>388</v>
      </c>
      <c r="C165" s="66" t="s">
        <v>627</v>
      </c>
      <c r="D165" s="66">
        <v>160</v>
      </c>
      <c r="E165" s="66">
        <v>104</v>
      </c>
      <c r="F165" s="66">
        <v>14</v>
      </c>
      <c r="G165" s="66">
        <v>10</v>
      </c>
      <c r="H165" s="66">
        <v>1</v>
      </c>
      <c r="I165" s="66">
        <v>2</v>
      </c>
      <c r="J165" s="66">
        <v>2</v>
      </c>
      <c r="K165" s="66">
        <v>1</v>
      </c>
      <c r="L165" s="66">
        <v>1</v>
      </c>
      <c r="M165" s="66">
        <v>1</v>
      </c>
      <c r="N165" s="66">
        <v>1</v>
      </c>
      <c r="O165" s="66">
        <v>1</v>
      </c>
      <c r="P165" s="66">
        <v>1</v>
      </c>
      <c r="Q165" s="66">
        <v>1</v>
      </c>
      <c r="R165" s="66">
        <v>1</v>
      </c>
      <c r="S165" s="66">
        <v>1</v>
      </c>
      <c r="T165" s="66">
        <v>1</v>
      </c>
      <c r="U165" s="66">
        <v>1</v>
      </c>
      <c r="W165" s="66">
        <v>1</v>
      </c>
      <c r="X165" s="66">
        <v>1</v>
      </c>
      <c r="Y165" s="66">
        <v>1</v>
      </c>
      <c r="Z165" s="66">
        <v>1</v>
      </c>
      <c r="AA165" s="66">
        <v>1</v>
      </c>
      <c r="AB165" s="66">
        <v>1</v>
      </c>
      <c r="AC165" s="66">
        <v>1</v>
      </c>
      <c r="AD165" s="66">
        <v>1</v>
      </c>
      <c r="AE165" s="66">
        <v>1</v>
      </c>
      <c r="AF165" s="66">
        <v>1</v>
      </c>
      <c r="AG165" s="66">
        <v>1</v>
      </c>
      <c r="AH165" s="66">
        <v>1</v>
      </c>
      <c r="AI165" s="66">
        <v>1</v>
      </c>
      <c r="AJ165" s="66">
        <v>1</v>
      </c>
      <c r="AK165" s="66">
        <v>1</v>
      </c>
      <c r="AL165" s="66">
        <v>1</v>
      </c>
      <c r="AM165" s="66">
        <v>1</v>
      </c>
      <c r="AN165" s="66">
        <v>1</v>
      </c>
      <c r="AO165" s="66">
        <v>1</v>
      </c>
      <c r="AP165" s="66">
        <v>1</v>
      </c>
      <c r="AQ165" s="66">
        <v>1</v>
      </c>
      <c r="AR165" s="66">
        <v>1</v>
      </c>
      <c r="AS165" s="66">
        <v>1</v>
      </c>
      <c r="AT165" s="66">
        <v>1</v>
      </c>
      <c r="AU165" s="66">
        <v>1</v>
      </c>
      <c r="AV165" s="66">
        <v>1</v>
      </c>
      <c r="AW165" s="66">
        <v>1</v>
      </c>
      <c r="AX165" s="66">
        <v>1</v>
      </c>
      <c r="AY165" s="66">
        <v>1</v>
      </c>
      <c r="BD165" s="66">
        <v>1</v>
      </c>
      <c r="BE165" s="66">
        <v>1</v>
      </c>
      <c r="BF165" s="66">
        <v>1</v>
      </c>
      <c r="BG165" s="66">
        <v>1</v>
      </c>
      <c r="BH165" s="66">
        <v>1</v>
      </c>
      <c r="BI165" s="66">
        <v>1</v>
      </c>
      <c r="BJ165" s="66">
        <v>1</v>
      </c>
      <c r="BK165" s="66">
        <v>1</v>
      </c>
      <c r="BL165" s="66">
        <v>1</v>
      </c>
      <c r="BM165" s="66">
        <v>1</v>
      </c>
      <c r="BN165" s="66">
        <v>1</v>
      </c>
      <c r="BO165" s="66">
        <v>1</v>
      </c>
      <c r="BP165" s="66">
        <v>1</v>
      </c>
      <c r="BQ165" s="66">
        <v>1</v>
      </c>
      <c r="BR165" s="66">
        <v>1</v>
      </c>
      <c r="BS165" s="66">
        <v>1</v>
      </c>
      <c r="BT165" s="66">
        <v>1</v>
      </c>
      <c r="BU165" s="66">
        <v>1</v>
      </c>
      <c r="BV165" s="66">
        <v>1</v>
      </c>
      <c r="BW165" s="66">
        <v>1</v>
      </c>
      <c r="BX165" s="66">
        <v>1</v>
      </c>
      <c r="BY165" s="66">
        <v>1</v>
      </c>
      <c r="BZ165" s="66">
        <v>1</v>
      </c>
      <c r="CA165" s="66">
        <v>1</v>
      </c>
      <c r="CC165" s="66">
        <v>1</v>
      </c>
      <c r="CD165" s="66">
        <v>1</v>
      </c>
      <c r="CE165" s="66">
        <v>1</v>
      </c>
      <c r="CF165" s="66">
        <v>1</v>
      </c>
      <c r="CG165" s="66">
        <v>1</v>
      </c>
      <c r="CI165" s="66">
        <v>1</v>
      </c>
      <c r="CJ165" s="66">
        <v>1</v>
      </c>
      <c r="CK165" s="66">
        <v>1</v>
      </c>
      <c r="CL165" s="66">
        <v>1</v>
      </c>
      <c r="CM165" s="66">
        <v>1</v>
      </c>
      <c r="CN165" s="66">
        <v>1</v>
      </c>
      <c r="CO165" s="66">
        <v>1</v>
      </c>
      <c r="CP165" s="66">
        <v>1</v>
      </c>
      <c r="CQ165" s="66">
        <v>1</v>
      </c>
      <c r="CR165" s="66">
        <v>1</v>
      </c>
      <c r="CS165" s="66">
        <v>1</v>
      </c>
      <c r="CT165" s="66">
        <v>1</v>
      </c>
      <c r="CU165" s="66">
        <v>1</v>
      </c>
      <c r="CV165" s="66">
        <v>1</v>
      </c>
      <c r="CW165" s="66">
        <v>1</v>
      </c>
      <c r="CX165" s="66">
        <v>1</v>
      </c>
      <c r="CY165" s="66">
        <v>0</v>
      </c>
      <c r="CZ165" s="66">
        <v>0</v>
      </c>
      <c r="DA165" s="66">
        <v>1</v>
      </c>
      <c r="DB165" s="66">
        <v>0</v>
      </c>
      <c r="DC165" s="66">
        <v>1</v>
      </c>
      <c r="DD165" s="66">
        <v>0</v>
      </c>
      <c r="DE165" s="66">
        <v>1</v>
      </c>
      <c r="DF165" s="66">
        <v>1</v>
      </c>
      <c r="DG165" s="66">
        <v>1</v>
      </c>
      <c r="DH165" s="67"/>
      <c r="DJ165" s="67"/>
      <c r="DK165" s="67"/>
      <c r="DL165" s="67"/>
      <c r="DM165" s="67"/>
    </row>
    <row r="166" spans="1:117" s="66" customFormat="1">
      <c r="A166" s="66" t="s">
        <v>608</v>
      </c>
      <c r="B166" s="66" t="s">
        <v>388</v>
      </c>
      <c r="C166" s="66" t="s">
        <v>628</v>
      </c>
      <c r="D166" s="66">
        <v>161</v>
      </c>
      <c r="E166" s="66">
        <v>70</v>
      </c>
      <c r="F166" s="66">
        <v>12</v>
      </c>
      <c r="G166" s="66" t="s">
        <v>629</v>
      </c>
      <c r="H166" s="66">
        <v>1</v>
      </c>
      <c r="I166" s="66">
        <v>2</v>
      </c>
      <c r="J166" s="66">
        <v>2</v>
      </c>
      <c r="K166" s="66">
        <v>1</v>
      </c>
      <c r="L166" s="66">
        <v>1</v>
      </c>
      <c r="M166" s="66">
        <v>1</v>
      </c>
      <c r="N166" s="66">
        <v>1</v>
      </c>
      <c r="O166" s="66">
        <v>1</v>
      </c>
      <c r="P166" s="66">
        <v>1</v>
      </c>
      <c r="Q166" s="66">
        <v>1</v>
      </c>
      <c r="R166" s="66">
        <v>1</v>
      </c>
      <c r="S166" s="66">
        <v>1</v>
      </c>
      <c r="T166" s="66">
        <v>1</v>
      </c>
      <c r="U166" s="66">
        <v>1</v>
      </c>
      <c r="W166" s="66">
        <v>1</v>
      </c>
      <c r="X166" s="66">
        <v>1</v>
      </c>
      <c r="Y166" s="66">
        <v>1</v>
      </c>
      <c r="Z166" s="66">
        <v>1</v>
      </c>
      <c r="AA166" s="66">
        <v>1</v>
      </c>
      <c r="AB166" s="66">
        <v>1</v>
      </c>
      <c r="AC166" s="66">
        <v>1</v>
      </c>
      <c r="AD166" s="66">
        <v>1</v>
      </c>
      <c r="AE166" s="66">
        <v>1</v>
      </c>
      <c r="AF166" s="66">
        <v>1</v>
      </c>
      <c r="AG166" s="66">
        <v>1</v>
      </c>
      <c r="AH166" s="66">
        <v>1</v>
      </c>
      <c r="AI166" s="66">
        <v>1</v>
      </c>
      <c r="AJ166" s="66">
        <v>1</v>
      </c>
      <c r="AK166" s="66">
        <v>1</v>
      </c>
      <c r="AL166" s="66">
        <v>1</v>
      </c>
      <c r="AM166" s="66">
        <v>1</v>
      </c>
      <c r="AN166" s="66">
        <v>1</v>
      </c>
      <c r="AO166" s="66">
        <v>1</v>
      </c>
      <c r="AP166" s="66">
        <v>1</v>
      </c>
      <c r="AQ166" s="66">
        <v>1</v>
      </c>
      <c r="AR166" s="66">
        <v>1</v>
      </c>
      <c r="AS166" s="66">
        <v>1</v>
      </c>
      <c r="AT166" s="66">
        <v>1</v>
      </c>
      <c r="AU166" s="66">
        <v>1</v>
      </c>
      <c r="AV166" s="66">
        <v>1</v>
      </c>
      <c r="AW166" s="66">
        <v>1</v>
      </c>
      <c r="AX166" s="66">
        <v>1</v>
      </c>
      <c r="AY166" s="66">
        <v>1</v>
      </c>
      <c r="BD166" s="66">
        <v>1</v>
      </c>
      <c r="BE166" s="66">
        <v>1</v>
      </c>
      <c r="BF166" s="66">
        <v>1</v>
      </c>
      <c r="BG166" s="66">
        <v>1</v>
      </c>
      <c r="BH166" s="66">
        <v>1</v>
      </c>
      <c r="BI166" s="66">
        <v>1</v>
      </c>
      <c r="BJ166" s="66">
        <v>1</v>
      </c>
      <c r="BK166" s="66">
        <v>1</v>
      </c>
      <c r="BL166" s="66">
        <v>1</v>
      </c>
      <c r="BM166" s="66">
        <v>1</v>
      </c>
      <c r="BN166" s="66">
        <v>1</v>
      </c>
      <c r="BO166" s="66">
        <v>1</v>
      </c>
      <c r="BP166" s="66">
        <v>1</v>
      </c>
      <c r="BQ166" s="66">
        <v>1</v>
      </c>
      <c r="BR166" s="66">
        <v>1</v>
      </c>
      <c r="BS166" s="66">
        <v>1</v>
      </c>
      <c r="BT166" s="66">
        <v>1</v>
      </c>
      <c r="BU166" s="66">
        <v>1</v>
      </c>
      <c r="BV166" s="66">
        <v>1</v>
      </c>
      <c r="BW166" s="66">
        <v>1</v>
      </c>
      <c r="BX166" s="66">
        <v>1</v>
      </c>
      <c r="BY166" s="66">
        <v>1</v>
      </c>
      <c r="BZ166" s="66">
        <v>1</v>
      </c>
      <c r="CA166" s="66">
        <v>1</v>
      </c>
      <c r="CC166" s="66">
        <v>1</v>
      </c>
      <c r="CD166" s="66">
        <v>1</v>
      </c>
      <c r="CE166" s="66">
        <v>1</v>
      </c>
      <c r="CF166" s="66">
        <v>1</v>
      </c>
      <c r="CG166" s="66">
        <v>1</v>
      </c>
      <c r="CI166" s="66">
        <v>1</v>
      </c>
      <c r="CJ166" s="66">
        <v>1</v>
      </c>
      <c r="CK166" s="66">
        <v>1</v>
      </c>
      <c r="CL166" s="66">
        <v>1</v>
      </c>
      <c r="CM166" s="66">
        <v>1</v>
      </c>
      <c r="CN166" s="66">
        <v>1</v>
      </c>
      <c r="CO166" s="66">
        <v>1</v>
      </c>
      <c r="CP166" s="66">
        <v>1</v>
      </c>
      <c r="CQ166" s="66">
        <v>1</v>
      </c>
      <c r="CR166" s="66">
        <v>1</v>
      </c>
      <c r="CS166" s="66">
        <v>1</v>
      </c>
      <c r="CT166" s="66">
        <v>1</v>
      </c>
      <c r="CU166" s="66">
        <v>1</v>
      </c>
      <c r="CV166" s="66">
        <v>1</v>
      </c>
      <c r="CW166" s="66">
        <v>1</v>
      </c>
      <c r="CX166" s="66">
        <v>0</v>
      </c>
      <c r="CY166" s="66">
        <v>1</v>
      </c>
      <c r="CZ166" s="66">
        <v>0</v>
      </c>
      <c r="DA166" s="66">
        <v>0</v>
      </c>
      <c r="DB166" s="66">
        <v>0</v>
      </c>
      <c r="DC166" s="66">
        <v>1</v>
      </c>
      <c r="DD166" s="66">
        <v>0</v>
      </c>
      <c r="DE166" s="66">
        <v>1</v>
      </c>
      <c r="DF166" s="66">
        <v>1</v>
      </c>
      <c r="DG166" s="66">
        <v>1</v>
      </c>
      <c r="DH166" s="67"/>
      <c r="DJ166" s="67"/>
      <c r="DK166" s="67"/>
      <c r="DL166" s="67"/>
      <c r="DM166" s="67"/>
    </row>
    <row r="167" spans="1:117" s="66" customFormat="1">
      <c r="A167" s="66" t="s">
        <v>630</v>
      </c>
      <c r="B167" s="66" t="s">
        <v>388</v>
      </c>
      <c r="C167" s="66" t="s">
        <v>631</v>
      </c>
      <c r="D167" s="66">
        <v>162</v>
      </c>
      <c r="E167" s="66">
        <v>1042</v>
      </c>
      <c r="F167" s="66">
        <v>369</v>
      </c>
      <c r="G167" s="66">
        <v>5</v>
      </c>
      <c r="H167" s="66">
        <v>1</v>
      </c>
      <c r="I167" s="66">
        <v>2</v>
      </c>
      <c r="J167" s="66">
        <v>2</v>
      </c>
      <c r="K167" s="66">
        <v>1</v>
      </c>
      <c r="L167" s="66">
        <v>1</v>
      </c>
      <c r="M167" s="66">
        <v>1</v>
      </c>
      <c r="N167" s="66">
        <v>1</v>
      </c>
      <c r="O167" s="66">
        <v>1</v>
      </c>
      <c r="P167" s="66">
        <v>1</v>
      </c>
      <c r="Q167" s="66">
        <v>1</v>
      </c>
      <c r="R167" s="66">
        <v>1</v>
      </c>
      <c r="S167" s="66">
        <v>1</v>
      </c>
      <c r="T167" s="66">
        <v>1</v>
      </c>
      <c r="U167" s="66">
        <v>1</v>
      </c>
      <c r="W167" s="66">
        <v>1</v>
      </c>
      <c r="X167" s="66">
        <v>1</v>
      </c>
      <c r="Y167" s="66">
        <v>1</v>
      </c>
      <c r="Z167" s="66">
        <v>1</v>
      </c>
      <c r="AA167" s="66">
        <v>1</v>
      </c>
      <c r="AB167" s="66">
        <v>1</v>
      </c>
      <c r="AC167" s="66">
        <v>1</v>
      </c>
      <c r="AD167" s="66">
        <v>1</v>
      </c>
      <c r="AE167" s="66">
        <v>1</v>
      </c>
      <c r="AF167" s="66">
        <v>1</v>
      </c>
      <c r="AG167" s="66">
        <v>1</v>
      </c>
      <c r="AH167" s="66">
        <v>1</v>
      </c>
      <c r="AI167" s="66">
        <v>1</v>
      </c>
      <c r="AJ167" s="66">
        <v>1</v>
      </c>
      <c r="AK167" s="66">
        <v>1</v>
      </c>
      <c r="AL167" s="66">
        <v>1</v>
      </c>
      <c r="AM167" s="66">
        <v>1</v>
      </c>
      <c r="AN167" s="66">
        <v>1</v>
      </c>
      <c r="AO167" s="66">
        <v>1</v>
      </c>
      <c r="AP167" s="66">
        <v>1</v>
      </c>
      <c r="AQ167" s="66">
        <v>1</v>
      </c>
      <c r="AR167" s="66">
        <v>1</v>
      </c>
      <c r="AS167" s="66">
        <v>1</v>
      </c>
      <c r="AT167" s="66">
        <v>1</v>
      </c>
      <c r="AU167" s="66">
        <v>1</v>
      </c>
      <c r="AV167" s="66">
        <v>1</v>
      </c>
      <c r="AW167" s="66">
        <v>1</v>
      </c>
      <c r="AX167" s="66">
        <v>1</v>
      </c>
      <c r="AY167" s="66">
        <v>1</v>
      </c>
      <c r="BD167" s="66">
        <v>1</v>
      </c>
      <c r="BE167" s="66">
        <v>1</v>
      </c>
      <c r="BF167" s="66">
        <v>1</v>
      </c>
      <c r="BG167" s="66">
        <v>1</v>
      </c>
      <c r="BH167" s="66">
        <v>1</v>
      </c>
      <c r="BI167" s="66">
        <v>1</v>
      </c>
      <c r="BJ167" s="66">
        <v>1</v>
      </c>
      <c r="BK167" s="66">
        <v>1</v>
      </c>
      <c r="BL167" s="66">
        <v>1</v>
      </c>
      <c r="BM167" s="66">
        <v>1</v>
      </c>
      <c r="BN167" s="66">
        <v>1</v>
      </c>
      <c r="BO167" s="66">
        <v>1</v>
      </c>
      <c r="BP167" s="66">
        <v>1</v>
      </c>
      <c r="BQ167" s="66">
        <v>1</v>
      </c>
      <c r="BR167" s="66">
        <v>1</v>
      </c>
      <c r="BS167" s="66">
        <v>1</v>
      </c>
      <c r="BT167" s="66">
        <v>1</v>
      </c>
      <c r="BU167" s="66">
        <v>1</v>
      </c>
      <c r="BV167" s="66">
        <v>1</v>
      </c>
      <c r="BW167" s="66">
        <v>1</v>
      </c>
      <c r="BX167" s="66">
        <v>1</v>
      </c>
      <c r="BY167" s="66">
        <v>1</v>
      </c>
      <c r="BZ167" s="66">
        <v>1</v>
      </c>
      <c r="CA167" s="66">
        <v>1</v>
      </c>
      <c r="CC167" s="66">
        <v>1</v>
      </c>
      <c r="CD167" s="66">
        <v>1</v>
      </c>
      <c r="CE167" s="66">
        <v>1</v>
      </c>
      <c r="CF167" s="66">
        <v>1</v>
      </c>
      <c r="CG167" s="66">
        <v>1</v>
      </c>
      <c r="CI167" s="66">
        <v>1</v>
      </c>
      <c r="CJ167" s="66">
        <v>1</v>
      </c>
      <c r="CK167" s="66">
        <v>1</v>
      </c>
      <c r="CL167" s="66">
        <v>1</v>
      </c>
      <c r="CM167" s="66">
        <v>1</v>
      </c>
      <c r="CN167" s="66">
        <v>1</v>
      </c>
      <c r="CO167" s="66">
        <v>1</v>
      </c>
      <c r="CP167" s="66">
        <v>1</v>
      </c>
      <c r="CQ167" s="66">
        <v>1</v>
      </c>
      <c r="CR167" s="66">
        <v>1</v>
      </c>
      <c r="CS167" s="66">
        <v>1</v>
      </c>
      <c r="CT167" s="66">
        <v>1</v>
      </c>
      <c r="CU167" s="66">
        <v>1</v>
      </c>
      <c r="CV167" s="66">
        <v>1</v>
      </c>
      <c r="CW167" s="66">
        <v>1</v>
      </c>
      <c r="CX167" s="66">
        <v>1</v>
      </c>
      <c r="CY167" s="66">
        <v>0</v>
      </c>
      <c r="CZ167" s="66">
        <v>0</v>
      </c>
      <c r="DA167" s="66">
        <v>0</v>
      </c>
      <c r="DB167" s="66">
        <v>0</v>
      </c>
      <c r="DC167" s="66">
        <v>1</v>
      </c>
      <c r="DD167" s="66">
        <v>0</v>
      </c>
      <c r="DE167" s="66">
        <v>1</v>
      </c>
      <c r="DF167" s="66">
        <v>1</v>
      </c>
      <c r="DG167" s="66">
        <v>1</v>
      </c>
      <c r="DH167" s="67"/>
      <c r="DJ167" s="67"/>
      <c r="DK167" s="67"/>
      <c r="DL167" s="67"/>
      <c r="DM167" s="67"/>
    </row>
    <row r="168" spans="1:117" s="66" customFormat="1">
      <c r="A168" s="66" t="s">
        <v>630</v>
      </c>
      <c r="B168" s="66" t="s">
        <v>388</v>
      </c>
      <c r="C168" s="66" t="s">
        <v>632</v>
      </c>
      <c r="D168" s="66">
        <v>163</v>
      </c>
      <c r="E168" s="66">
        <v>32</v>
      </c>
      <c r="F168" s="66">
        <v>12</v>
      </c>
      <c r="G168" s="66">
        <v>2</v>
      </c>
      <c r="H168" s="66">
        <v>1</v>
      </c>
      <c r="I168" s="66">
        <v>1</v>
      </c>
      <c r="K168" s="66">
        <v>1</v>
      </c>
      <c r="L168" s="66">
        <v>1</v>
      </c>
      <c r="M168" s="66">
        <v>1</v>
      </c>
      <c r="N168" s="66">
        <v>1</v>
      </c>
      <c r="O168" s="66">
        <v>1</v>
      </c>
      <c r="P168" s="66">
        <v>1</v>
      </c>
      <c r="Q168" s="66">
        <v>1</v>
      </c>
      <c r="R168" s="66">
        <v>1</v>
      </c>
      <c r="S168" s="66">
        <v>1</v>
      </c>
      <c r="T168" s="66">
        <v>1</v>
      </c>
      <c r="U168" s="66">
        <v>1</v>
      </c>
      <c r="W168" s="66">
        <v>1</v>
      </c>
      <c r="X168" s="66">
        <v>1</v>
      </c>
      <c r="Y168" s="66">
        <v>1</v>
      </c>
      <c r="Z168" s="66">
        <v>1</v>
      </c>
      <c r="AA168" s="66">
        <v>1</v>
      </c>
      <c r="AB168" s="66">
        <v>1</v>
      </c>
      <c r="AC168" s="66">
        <v>1</v>
      </c>
      <c r="AD168" s="66">
        <v>1</v>
      </c>
      <c r="AE168" s="66">
        <v>1</v>
      </c>
      <c r="AF168" s="66">
        <v>1</v>
      </c>
      <c r="AG168" s="66">
        <v>1</v>
      </c>
      <c r="AH168" s="66">
        <v>1</v>
      </c>
      <c r="AI168" s="66">
        <v>1</v>
      </c>
      <c r="AJ168" s="66">
        <v>1</v>
      </c>
      <c r="AK168" s="66">
        <v>1</v>
      </c>
      <c r="AL168" s="66">
        <v>1</v>
      </c>
      <c r="AM168" s="66">
        <v>1</v>
      </c>
      <c r="AN168" s="66">
        <v>1</v>
      </c>
      <c r="AO168" s="66">
        <v>1</v>
      </c>
      <c r="AP168" s="66">
        <v>1</v>
      </c>
      <c r="AQ168" s="66">
        <v>1</v>
      </c>
      <c r="AR168" s="66">
        <v>1</v>
      </c>
      <c r="AS168" s="66">
        <v>1</v>
      </c>
      <c r="AT168" s="66">
        <v>1</v>
      </c>
      <c r="AU168" s="66">
        <v>1</v>
      </c>
      <c r="AV168" s="66">
        <v>1</v>
      </c>
      <c r="AW168" s="66">
        <v>1</v>
      </c>
      <c r="AX168" s="66">
        <v>1</v>
      </c>
      <c r="AY168" s="66">
        <v>1</v>
      </c>
      <c r="BD168" s="66">
        <v>1</v>
      </c>
      <c r="BE168" s="66">
        <v>1</v>
      </c>
      <c r="BF168" s="66">
        <v>1</v>
      </c>
      <c r="BG168" s="66">
        <v>1</v>
      </c>
      <c r="BH168" s="66">
        <v>1</v>
      </c>
      <c r="BI168" s="66">
        <v>1</v>
      </c>
      <c r="BJ168" s="66">
        <v>1</v>
      </c>
      <c r="BK168" s="66">
        <v>1</v>
      </c>
      <c r="BL168" s="66">
        <v>1</v>
      </c>
      <c r="BM168" s="66">
        <v>1</v>
      </c>
      <c r="BN168" s="66">
        <v>1</v>
      </c>
      <c r="BO168" s="66">
        <v>1</v>
      </c>
      <c r="BP168" s="66">
        <v>1</v>
      </c>
      <c r="BQ168" s="66">
        <v>1</v>
      </c>
      <c r="BR168" s="66">
        <v>1</v>
      </c>
      <c r="BS168" s="66">
        <v>1</v>
      </c>
      <c r="BT168" s="66">
        <v>1</v>
      </c>
      <c r="BU168" s="66">
        <v>1</v>
      </c>
      <c r="BV168" s="66">
        <v>1</v>
      </c>
      <c r="BW168" s="66">
        <v>1</v>
      </c>
      <c r="BX168" s="66">
        <v>1</v>
      </c>
      <c r="BY168" s="66">
        <v>1</v>
      </c>
      <c r="BZ168" s="66">
        <v>1</v>
      </c>
      <c r="CA168" s="66">
        <v>1</v>
      </c>
      <c r="CC168" s="66">
        <v>1</v>
      </c>
      <c r="CD168" s="66">
        <v>1</v>
      </c>
      <c r="CE168" s="66">
        <v>1</v>
      </c>
      <c r="CF168" s="66">
        <v>1</v>
      </c>
      <c r="CG168" s="66">
        <v>1</v>
      </c>
      <c r="CI168" s="66">
        <v>1</v>
      </c>
      <c r="CJ168" s="66">
        <v>1</v>
      </c>
      <c r="CK168" s="66">
        <v>1</v>
      </c>
      <c r="CL168" s="66">
        <v>1</v>
      </c>
      <c r="CM168" s="66">
        <v>1</v>
      </c>
      <c r="CN168" s="66">
        <v>1</v>
      </c>
      <c r="CO168" s="66">
        <v>1</v>
      </c>
      <c r="CP168" s="66">
        <v>1</v>
      </c>
      <c r="CQ168" s="66">
        <v>1</v>
      </c>
      <c r="CR168" s="66">
        <v>1</v>
      </c>
      <c r="CS168" s="66">
        <v>1</v>
      </c>
      <c r="CT168" s="66">
        <v>1</v>
      </c>
      <c r="CU168" s="66">
        <v>1</v>
      </c>
      <c r="CV168" s="66">
        <v>1</v>
      </c>
      <c r="CW168" s="66">
        <v>0</v>
      </c>
      <c r="CX168" s="66">
        <v>0</v>
      </c>
      <c r="CY168" s="66">
        <v>0</v>
      </c>
      <c r="CZ168" s="66">
        <v>0</v>
      </c>
      <c r="DA168" s="66">
        <v>0</v>
      </c>
      <c r="DB168" s="66">
        <v>1</v>
      </c>
      <c r="DC168" s="66">
        <v>1</v>
      </c>
      <c r="DD168" s="66">
        <v>0</v>
      </c>
      <c r="DE168" s="66">
        <v>1</v>
      </c>
      <c r="DF168" s="66">
        <v>1</v>
      </c>
      <c r="DG168" s="66">
        <v>1</v>
      </c>
      <c r="DH168" s="67"/>
      <c r="DJ168" s="67"/>
      <c r="DK168" s="67"/>
      <c r="DL168" s="67"/>
      <c r="DM168" s="67"/>
    </row>
    <row r="169" spans="1:117" s="66" customFormat="1">
      <c r="A169" s="66" t="s">
        <v>630</v>
      </c>
      <c r="B169" s="66" t="s">
        <v>388</v>
      </c>
      <c r="C169" s="66" t="s">
        <v>633</v>
      </c>
      <c r="D169" s="66">
        <v>164</v>
      </c>
      <c r="E169" s="66">
        <v>75</v>
      </c>
      <c r="F169" s="66">
        <v>23</v>
      </c>
      <c r="G169" s="66">
        <v>7</v>
      </c>
      <c r="H169" s="66">
        <v>1</v>
      </c>
      <c r="I169" s="66">
        <v>1</v>
      </c>
      <c r="K169" s="66">
        <v>1</v>
      </c>
      <c r="L169" s="66">
        <v>1</v>
      </c>
      <c r="M169" s="66">
        <v>1</v>
      </c>
      <c r="N169" s="66">
        <v>1</v>
      </c>
      <c r="O169" s="66">
        <v>1</v>
      </c>
      <c r="P169" s="66">
        <v>1</v>
      </c>
      <c r="Q169" s="66">
        <v>1</v>
      </c>
      <c r="R169" s="66">
        <v>1</v>
      </c>
      <c r="S169" s="66">
        <v>1</v>
      </c>
      <c r="T169" s="66">
        <v>1</v>
      </c>
      <c r="U169" s="66">
        <v>1</v>
      </c>
      <c r="W169" s="66">
        <v>1</v>
      </c>
      <c r="X169" s="66">
        <v>1</v>
      </c>
      <c r="Y169" s="66">
        <v>1</v>
      </c>
      <c r="Z169" s="66">
        <v>1</v>
      </c>
      <c r="AA169" s="66">
        <v>1</v>
      </c>
      <c r="AB169" s="66">
        <v>1</v>
      </c>
      <c r="AC169" s="66">
        <v>1</v>
      </c>
      <c r="AD169" s="66">
        <v>1</v>
      </c>
      <c r="AE169" s="66">
        <v>1</v>
      </c>
      <c r="AF169" s="66">
        <v>1</v>
      </c>
      <c r="AG169" s="66">
        <v>1</v>
      </c>
      <c r="AH169" s="66">
        <v>1</v>
      </c>
      <c r="AI169" s="66">
        <v>1</v>
      </c>
      <c r="AJ169" s="66">
        <v>1</v>
      </c>
      <c r="AK169" s="66">
        <v>1</v>
      </c>
      <c r="AL169" s="66">
        <v>1</v>
      </c>
      <c r="AM169" s="66">
        <v>1</v>
      </c>
      <c r="AN169" s="66">
        <v>1</v>
      </c>
      <c r="AO169" s="66">
        <v>1</v>
      </c>
      <c r="AP169" s="66">
        <v>1</v>
      </c>
      <c r="AQ169" s="66">
        <v>1</v>
      </c>
      <c r="AR169" s="66">
        <v>1</v>
      </c>
      <c r="AS169" s="66">
        <v>1</v>
      </c>
      <c r="AT169" s="66">
        <v>1</v>
      </c>
      <c r="AU169" s="66">
        <v>1</v>
      </c>
      <c r="AV169" s="66">
        <v>1</v>
      </c>
      <c r="AW169" s="66">
        <v>1</v>
      </c>
      <c r="AX169" s="66">
        <v>1</v>
      </c>
      <c r="AY169" s="66">
        <v>1</v>
      </c>
      <c r="BD169" s="66">
        <v>1</v>
      </c>
      <c r="BE169" s="66">
        <v>1</v>
      </c>
      <c r="BF169" s="66">
        <v>1</v>
      </c>
      <c r="BG169" s="66">
        <v>1</v>
      </c>
      <c r="BH169" s="66">
        <v>1</v>
      </c>
      <c r="BI169" s="66">
        <v>1</v>
      </c>
      <c r="BJ169" s="66">
        <v>1</v>
      </c>
      <c r="BK169" s="66">
        <v>1</v>
      </c>
      <c r="BL169" s="66">
        <v>1</v>
      </c>
      <c r="BM169" s="66">
        <v>1</v>
      </c>
      <c r="BN169" s="66">
        <v>1</v>
      </c>
      <c r="BO169" s="66">
        <v>1</v>
      </c>
      <c r="BP169" s="66">
        <v>1</v>
      </c>
      <c r="BQ169" s="66">
        <v>1</v>
      </c>
      <c r="BR169" s="66">
        <v>1</v>
      </c>
      <c r="BS169" s="66">
        <v>1</v>
      </c>
      <c r="BT169" s="66">
        <v>1</v>
      </c>
      <c r="BU169" s="66">
        <v>1</v>
      </c>
      <c r="BV169" s="66">
        <v>1</v>
      </c>
      <c r="BW169" s="66">
        <v>1</v>
      </c>
      <c r="BX169" s="66">
        <v>1</v>
      </c>
      <c r="BY169" s="66">
        <v>1</v>
      </c>
      <c r="BZ169" s="66">
        <v>1</v>
      </c>
      <c r="CA169" s="66">
        <v>1</v>
      </c>
      <c r="CC169" s="66">
        <v>1</v>
      </c>
      <c r="CD169" s="66">
        <v>1</v>
      </c>
      <c r="CE169" s="66">
        <v>1</v>
      </c>
      <c r="CF169" s="66">
        <v>1</v>
      </c>
      <c r="CG169" s="66">
        <v>1</v>
      </c>
      <c r="CI169" s="66">
        <v>1</v>
      </c>
      <c r="CJ169" s="66">
        <v>1</v>
      </c>
      <c r="CK169" s="66">
        <v>1</v>
      </c>
      <c r="CL169" s="66">
        <v>1</v>
      </c>
      <c r="CM169" s="66">
        <v>1</v>
      </c>
      <c r="CN169" s="66">
        <v>1</v>
      </c>
      <c r="CO169" s="66">
        <v>1</v>
      </c>
      <c r="CP169" s="66">
        <v>1</v>
      </c>
      <c r="CQ169" s="66">
        <v>1</v>
      </c>
      <c r="CR169" s="66">
        <v>1</v>
      </c>
      <c r="CS169" s="66">
        <v>1</v>
      </c>
      <c r="CT169" s="66">
        <v>1</v>
      </c>
      <c r="CU169" s="66">
        <v>1</v>
      </c>
      <c r="CV169" s="66">
        <v>1</v>
      </c>
      <c r="CW169" s="66">
        <v>0</v>
      </c>
      <c r="CX169" s="66">
        <v>1</v>
      </c>
      <c r="CY169" s="66">
        <v>0</v>
      </c>
      <c r="CZ169" s="66">
        <v>0</v>
      </c>
      <c r="DA169" s="66">
        <v>0</v>
      </c>
      <c r="DB169" s="66">
        <v>0</v>
      </c>
      <c r="DC169" s="66">
        <v>1</v>
      </c>
      <c r="DD169" s="66">
        <v>0</v>
      </c>
      <c r="DE169" s="66">
        <v>1</v>
      </c>
      <c r="DF169" s="66">
        <v>1</v>
      </c>
      <c r="DG169" s="66">
        <v>1</v>
      </c>
      <c r="DH169" s="67"/>
      <c r="DJ169" s="67"/>
      <c r="DK169" s="67"/>
      <c r="DL169" s="67"/>
      <c r="DM169" s="67"/>
    </row>
    <row r="170" spans="1:117" s="66" customFormat="1">
      <c r="A170" s="66" t="s">
        <v>630</v>
      </c>
      <c r="B170" s="66" t="s">
        <v>388</v>
      </c>
      <c r="C170" s="66" t="s">
        <v>634</v>
      </c>
      <c r="D170" s="66">
        <v>165</v>
      </c>
      <c r="E170" s="66">
        <v>11</v>
      </c>
      <c r="F170" s="66">
        <v>3</v>
      </c>
      <c r="G170" s="66">
        <v>1</v>
      </c>
      <c r="H170" s="66">
        <v>1</v>
      </c>
      <c r="I170" s="66">
        <v>1</v>
      </c>
      <c r="K170" s="66">
        <v>1</v>
      </c>
      <c r="L170" s="66">
        <v>1</v>
      </c>
      <c r="M170" s="66">
        <v>1</v>
      </c>
      <c r="N170" s="66">
        <v>1</v>
      </c>
      <c r="O170" s="66">
        <v>1</v>
      </c>
      <c r="P170" s="66">
        <v>1</v>
      </c>
      <c r="Q170" s="66">
        <v>1</v>
      </c>
      <c r="R170" s="66">
        <v>1</v>
      </c>
      <c r="S170" s="66">
        <v>1</v>
      </c>
      <c r="T170" s="66">
        <v>1</v>
      </c>
      <c r="U170" s="66">
        <v>1</v>
      </c>
      <c r="W170" s="66">
        <v>1</v>
      </c>
      <c r="X170" s="66">
        <v>1</v>
      </c>
      <c r="Y170" s="66">
        <v>1</v>
      </c>
      <c r="Z170" s="66">
        <v>1</v>
      </c>
      <c r="AA170" s="66">
        <v>1</v>
      </c>
      <c r="AB170" s="66">
        <v>1</v>
      </c>
      <c r="AC170" s="66">
        <v>1</v>
      </c>
      <c r="AD170" s="66">
        <v>1</v>
      </c>
      <c r="AE170" s="66">
        <v>1</v>
      </c>
      <c r="AF170" s="66">
        <v>1</v>
      </c>
      <c r="AG170" s="66">
        <v>1</v>
      </c>
      <c r="AH170" s="66">
        <v>1</v>
      </c>
      <c r="AI170" s="66">
        <v>1</v>
      </c>
      <c r="AJ170" s="66">
        <v>1</v>
      </c>
      <c r="AK170" s="66">
        <v>1</v>
      </c>
      <c r="AL170" s="66">
        <v>1</v>
      </c>
      <c r="AM170" s="66">
        <v>1</v>
      </c>
      <c r="AN170" s="66">
        <v>1</v>
      </c>
      <c r="AO170" s="66">
        <v>1</v>
      </c>
      <c r="AP170" s="66">
        <v>1</v>
      </c>
      <c r="AQ170" s="66">
        <v>1</v>
      </c>
      <c r="AR170" s="66">
        <v>1</v>
      </c>
      <c r="AS170" s="66">
        <v>1</v>
      </c>
      <c r="AT170" s="66">
        <v>1</v>
      </c>
      <c r="AU170" s="66">
        <v>1</v>
      </c>
      <c r="AV170" s="66">
        <v>1</v>
      </c>
      <c r="AW170" s="66">
        <v>1</v>
      </c>
      <c r="AX170" s="66">
        <v>1</v>
      </c>
      <c r="AY170" s="66">
        <v>1</v>
      </c>
      <c r="BD170" s="66">
        <v>1</v>
      </c>
      <c r="BE170" s="66">
        <v>1</v>
      </c>
      <c r="BF170" s="66">
        <v>1</v>
      </c>
      <c r="BG170" s="66">
        <v>1</v>
      </c>
      <c r="BH170" s="66">
        <v>1</v>
      </c>
      <c r="BI170" s="66">
        <v>1</v>
      </c>
      <c r="BJ170" s="66">
        <v>1</v>
      </c>
      <c r="BK170" s="66">
        <v>1</v>
      </c>
      <c r="BL170" s="66">
        <v>1</v>
      </c>
      <c r="BM170" s="66">
        <v>1</v>
      </c>
      <c r="BN170" s="66">
        <v>1</v>
      </c>
      <c r="BO170" s="66">
        <v>1</v>
      </c>
      <c r="BP170" s="66">
        <v>1</v>
      </c>
      <c r="BQ170" s="66">
        <v>1</v>
      </c>
      <c r="BR170" s="66">
        <v>1</v>
      </c>
      <c r="BS170" s="66">
        <v>1</v>
      </c>
      <c r="BT170" s="66">
        <v>1</v>
      </c>
      <c r="BU170" s="66">
        <v>1</v>
      </c>
      <c r="BV170" s="66">
        <v>1</v>
      </c>
      <c r="BW170" s="66">
        <v>1</v>
      </c>
      <c r="BX170" s="66">
        <v>1</v>
      </c>
      <c r="BY170" s="66">
        <v>1</v>
      </c>
      <c r="BZ170" s="66">
        <v>1</v>
      </c>
      <c r="CA170" s="66">
        <v>1</v>
      </c>
      <c r="CC170" s="66">
        <v>1</v>
      </c>
      <c r="CD170" s="66">
        <v>1</v>
      </c>
      <c r="CE170" s="66">
        <v>1</v>
      </c>
      <c r="CF170" s="66">
        <v>1</v>
      </c>
      <c r="CG170" s="66">
        <v>1</v>
      </c>
      <c r="CI170" s="66">
        <v>1</v>
      </c>
      <c r="CJ170" s="66">
        <v>1</v>
      </c>
      <c r="CK170" s="66">
        <v>1</v>
      </c>
      <c r="CL170" s="66">
        <v>1</v>
      </c>
      <c r="CM170" s="66">
        <v>1</v>
      </c>
      <c r="CN170" s="66">
        <v>1</v>
      </c>
      <c r="CO170" s="66">
        <v>1</v>
      </c>
      <c r="CP170" s="66">
        <v>1</v>
      </c>
      <c r="CQ170" s="66">
        <v>1</v>
      </c>
      <c r="CR170" s="66">
        <v>1</v>
      </c>
      <c r="CS170" s="66">
        <v>1</v>
      </c>
      <c r="CT170" s="66">
        <v>1</v>
      </c>
      <c r="CU170" s="66">
        <v>1</v>
      </c>
      <c r="CV170" s="66">
        <v>1</v>
      </c>
      <c r="CW170" s="66">
        <v>0</v>
      </c>
      <c r="CX170" s="66">
        <v>0</v>
      </c>
      <c r="CY170" s="66">
        <v>0</v>
      </c>
      <c r="CZ170" s="66">
        <v>0</v>
      </c>
      <c r="DA170" s="66">
        <v>0</v>
      </c>
      <c r="DB170" s="66">
        <v>0</v>
      </c>
      <c r="DC170" s="66">
        <v>0</v>
      </c>
      <c r="DD170" s="66">
        <v>0</v>
      </c>
      <c r="DE170" s="66">
        <v>1</v>
      </c>
      <c r="DF170" s="66">
        <v>1</v>
      </c>
      <c r="DG170" s="66">
        <v>0</v>
      </c>
      <c r="DH170" s="67"/>
      <c r="DJ170" s="67"/>
      <c r="DK170" s="67"/>
      <c r="DL170" s="67"/>
      <c r="DM170" s="67"/>
    </row>
    <row r="171" spans="1:117" s="66" customFormat="1">
      <c r="A171" s="66" t="s">
        <v>630</v>
      </c>
      <c r="B171" s="66" t="s">
        <v>388</v>
      </c>
      <c r="C171" s="66" t="s">
        <v>635</v>
      </c>
      <c r="D171" s="66">
        <v>166</v>
      </c>
      <c r="E171" s="66">
        <v>581</v>
      </c>
      <c r="F171" s="66">
        <v>166</v>
      </c>
      <c r="G171" s="66">
        <v>67</v>
      </c>
      <c r="H171" s="66">
        <v>1</v>
      </c>
      <c r="I171" s="66">
        <v>2</v>
      </c>
      <c r="J171" s="66">
        <v>2</v>
      </c>
      <c r="K171" s="66">
        <v>1</v>
      </c>
      <c r="L171" s="66">
        <v>1</v>
      </c>
      <c r="M171" s="66">
        <v>1</v>
      </c>
      <c r="N171" s="66">
        <v>1</v>
      </c>
      <c r="O171" s="66">
        <v>1</v>
      </c>
      <c r="P171" s="66">
        <v>1</v>
      </c>
      <c r="Q171" s="66">
        <v>1</v>
      </c>
      <c r="R171" s="66">
        <v>1</v>
      </c>
      <c r="S171" s="66">
        <v>1</v>
      </c>
      <c r="T171" s="66">
        <v>1</v>
      </c>
      <c r="U171" s="66">
        <v>1</v>
      </c>
      <c r="W171" s="66">
        <v>1</v>
      </c>
      <c r="X171" s="66">
        <v>1</v>
      </c>
      <c r="Y171" s="66">
        <v>1</v>
      </c>
      <c r="Z171" s="66">
        <v>1</v>
      </c>
      <c r="AA171" s="66">
        <v>1</v>
      </c>
      <c r="AB171" s="66">
        <v>1</v>
      </c>
      <c r="AC171" s="66">
        <v>1</v>
      </c>
      <c r="AD171" s="66">
        <v>1</v>
      </c>
      <c r="AE171" s="66">
        <v>1</v>
      </c>
      <c r="AF171" s="66">
        <v>1</v>
      </c>
      <c r="AG171" s="66">
        <v>1</v>
      </c>
      <c r="AH171" s="66">
        <v>1</v>
      </c>
      <c r="AI171" s="66">
        <v>1</v>
      </c>
      <c r="AJ171" s="66">
        <v>1</v>
      </c>
      <c r="AK171" s="66">
        <v>1</v>
      </c>
      <c r="AL171" s="66">
        <v>1</v>
      </c>
      <c r="AM171" s="66">
        <v>1</v>
      </c>
      <c r="AN171" s="66">
        <v>1</v>
      </c>
      <c r="AO171" s="66">
        <v>1</v>
      </c>
      <c r="AP171" s="66">
        <v>1</v>
      </c>
      <c r="AQ171" s="66">
        <v>1</v>
      </c>
      <c r="AR171" s="66">
        <v>1</v>
      </c>
      <c r="AS171" s="66">
        <v>1</v>
      </c>
      <c r="AT171" s="66">
        <v>1</v>
      </c>
      <c r="AU171" s="66">
        <v>1</v>
      </c>
      <c r="AV171" s="66">
        <v>1</v>
      </c>
      <c r="AW171" s="66">
        <v>1</v>
      </c>
      <c r="AX171" s="66">
        <v>1</v>
      </c>
      <c r="AY171" s="66">
        <v>1</v>
      </c>
      <c r="BD171" s="66">
        <v>1</v>
      </c>
      <c r="BE171" s="66">
        <v>1</v>
      </c>
      <c r="BF171" s="66">
        <v>1</v>
      </c>
      <c r="BG171" s="66">
        <v>1</v>
      </c>
      <c r="BH171" s="66">
        <v>1</v>
      </c>
      <c r="BI171" s="66">
        <v>1</v>
      </c>
      <c r="BJ171" s="66">
        <v>1</v>
      </c>
      <c r="BK171" s="66">
        <v>1</v>
      </c>
      <c r="BL171" s="66">
        <v>1</v>
      </c>
      <c r="BM171" s="66">
        <v>1</v>
      </c>
      <c r="BN171" s="66">
        <v>1</v>
      </c>
      <c r="BO171" s="66">
        <v>1</v>
      </c>
      <c r="BP171" s="66">
        <v>1</v>
      </c>
      <c r="BQ171" s="66">
        <v>1</v>
      </c>
      <c r="BR171" s="66">
        <v>1</v>
      </c>
      <c r="BS171" s="66">
        <v>1</v>
      </c>
      <c r="BT171" s="66">
        <v>1</v>
      </c>
      <c r="BU171" s="66">
        <v>1</v>
      </c>
      <c r="BV171" s="66">
        <v>1</v>
      </c>
      <c r="BW171" s="66">
        <v>1</v>
      </c>
      <c r="BX171" s="66">
        <v>1</v>
      </c>
      <c r="BY171" s="66">
        <v>1</v>
      </c>
      <c r="BZ171" s="66">
        <v>1</v>
      </c>
      <c r="CA171" s="66">
        <v>1</v>
      </c>
      <c r="CC171" s="66">
        <v>1</v>
      </c>
      <c r="CD171" s="66">
        <v>1</v>
      </c>
      <c r="CE171" s="66">
        <v>1</v>
      </c>
      <c r="CF171" s="66">
        <v>1</v>
      </c>
      <c r="CG171" s="66">
        <v>1</v>
      </c>
      <c r="CI171" s="66">
        <v>1</v>
      </c>
      <c r="CJ171" s="66">
        <v>1</v>
      </c>
      <c r="CK171" s="66">
        <v>1</v>
      </c>
      <c r="CL171" s="66">
        <v>1</v>
      </c>
      <c r="CM171" s="66">
        <v>1</v>
      </c>
      <c r="CN171" s="66">
        <v>1</v>
      </c>
      <c r="CO171" s="66">
        <v>1</v>
      </c>
      <c r="CP171" s="66">
        <v>1</v>
      </c>
      <c r="CQ171" s="66">
        <v>1</v>
      </c>
      <c r="CR171" s="66">
        <v>1</v>
      </c>
      <c r="CS171" s="66">
        <v>1</v>
      </c>
      <c r="CT171" s="66">
        <v>1</v>
      </c>
      <c r="CU171" s="66">
        <v>1</v>
      </c>
      <c r="CV171" s="66">
        <v>1</v>
      </c>
      <c r="CW171" s="66">
        <v>0</v>
      </c>
      <c r="CX171" s="66">
        <v>0</v>
      </c>
      <c r="CY171" s="66">
        <v>0</v>
      </c>
      <c r="CZ171" s="66">
        <v>0</v>
      </c>
      <c r="DA171" s="66">
        <v>0</v>
      </c>
      <c r="DB171" s="66">
        <v>1</v>
      </c>
      <c r="DC171" s="66">
        <v>1</v>
      </c>
      <c r="DD171" s="66">
        <v>0</v>
      </c>
      <c r="DE171" s="66">
        <v>1</v>
      </c>
      <c r="DF171" s="66">
        <v>1</v>
      </c>
      <c r="DG171" s="66">
        <v>1</v>
      </c>
      <c r="DH171" s="67"/>
      <c r="DJ171" s="67"/>
      <c r="DK171" s="67"/>
      <c r="DL171" s="67"/>
      <c r="DM171" s="67"/>
    </row>
    <row r="172" spans="1:117" s="66" customFormat="1">
      <c r="A172" s="66" t="s">
        <v>630</v>
      </c>
      <c r="B172" s="66" t="s">
        <v>388</v>
      </c>
      <c r="C172" s="66" t="s">
        <v>636</v>
      </c>
      <c r="D172" s="66">
        <v>167</v>
      </c>
      <c r="E172" s="66">
        <v>1115</v>
      </c>
      <c r="F172" s="66">
        <v>321</v>
      </c>
      <c r="G172" s="66">
        <v>21</v>
      </c>
      <c r="H172" s="66">
        <v>1</v>
      </c>
      <c r="I172" s="66">
        <v>2</v>
      </c>
      <c r="K172" s="66">
        <v>1</v>
      </c>
      <c r="L172" s="66">
        <v>1</v>
      </c>
      <c r="M172" s="66">
        <v>1</v>
      </c>
      <c r="N172" s="66">
        <v>1</v>
      </c>
      <c r="O172" s="66">
        <v>1</v>
      </c>
      <c r="P172" s="66">
        <v>1</v>
      </c>
      <c r="Q172" s="66">
        <v>1</v>
      </c>
      <c r="R172" s="66">
        <v>1</v>
      </c>
      <c r="S172" s="66">
        <v>1</v>
      </c>
      <c r="T172" s="66">
        <v>1</v>
      </c>
      <c r="U172" s="66">
        <v>1</v>
      </c>
      <c r="W172" s="66">
        <v>1</v>
      </c>
      <c r="X172" s="66">
        <v>1</v>
      </c>
      <c r="Y172" s="66">
        <v>1</v>
      </c>
      <c r="Z172" s="66">
        <v>1</v>
      </c>
      <c r="AA172" s="66">
        <v>1</v>
      </c>
      <c r="AB172" s="66">
        <v>1</v>
      </c>
      <c r="AC172" s="66">
        <v>1</v>
      </c>
      <c r="AD172" s="66">
        <v>1</v>
      </c>
      <c r="AE172" s="66">
        <v>1</v>
      </c>
      <c r="AF172" s="66">
        <v>1</v>
      </c>
      <c r="AG172" s="66">
        <v>1</v>
      </c>
      <c r="AH172" s="66">
        <v>1</v>
      </c>
      <c r="AI172" s="66">
        <v>1</v>
      </c>
      <c r="AJ172" s="66">
        <v>1</v>
      </c>
      <c r="AK172" s="66">
        <v>1</v>
      </c>
      <c r="AL172" s="66">
        <v>1</v>
      </c>
      <c r="AM172" s="66">
        <v>1</v>
      </c>
      <c r="AN172" s="66">
        <v>1</v>
      </c>
      <c r="AO172" s="66">
        <v>1</v>
      </c>
      <c r="AP172" s="66">
        <v>1</v>
      </c>
      <c r="AQ172" s="66">
        <v>1</v>
      </c>
      <c r="AR172" s="66">
        <v>1</v>
      </c>
      <c r="AS172" s="66">
        <v>1</v>
      </c>
      <c r="AT172" s="66">
        <v>1</v>
      </c>
      <c r="AU172" s="66">
        <v>1</v>
      </c>
      <c r="AV172" s="66">
        <v>1</v>
      </c>
      <c r="AW172" s="66">
        <v>1</v>
      </c>
      <c r="AX172" s="66">
        <v>1</v>
      </c>
      <c r="AY172" s="66">
        <v>1</v>
      </c>
      <c r="BD172" s="66">
        <v>1</v>
      </c>
      <c r="BE172" s="66">
        <v>1</v>
      </c>
      <c r="BF172" s="66">
        <v>1</v>
      </c>
      <c r="BG172" s="66">
        <v>1</v>
      </c>
      <c r="BH172" s="66">
        <v>1</v>
      </c>
      <c r="BI172" s="66">
        <v>1</v>
      </c>
      <c r="BJ172" s="66">
        <v>1</v>
      </c>
      <c r="BK172" s="66">
        <v>1</v>
      </c>
      <c r="BL172" s="66">
        <v>1</v>
      </c>
      <c r="BM172" s="66">
        <v>1</v>
      </c>
      <c r="BN172" s="66">
        <v>1</v>
      </c>
      <c r="BO172" s="66">
        <v>1</v>
      </c>
      <c r="BP172" s="66">
        <v>1</v>
      </c>
      <c r="BQ172" s="66">
        <v>1</v>
      </c>
      <c r="BR172" s="66">
        <v>1</v>
      </c>
      <c r="BS172" s="66">
        <v>1</v>
      </c>
      <c r="BT172" s="66">
        <v>1</v>
      </c>
      <c r="BU172" s="66">
        <v>1</v>
      </c>
      <c r="BV172" s="66">
        <v>1</v>
      </c>
      <c r="BW172" s="66">
        <v>1</v>
      </c>
      <c r="BX172" s="66">
        <v>1</v>
      </c>
      <c r="BY172" s="66">
        <v>1</v>
      </c>
      <c r="BZ172" s="66">
        <v>1</v>
      </c>
      <c r="CA172" s="66">
        <v>1</v>
      </c>
      <c r="CC172" s="66">
        <v>1</v>
      </c>
      <c r="CD172" s="66">
        <v>1</v>
      </c>
      <c r="CE172" s="66">
        <v>1</v>
      </c>
      <c r="CF172" s="66">
        <v>1</v>
      </c>
      <c r="CG172" s="66">
        <v>1</v>
      </c>
      <c r="CI172" s="66">
        <v>1</v>
      </c>
      <c r="CJ172" s="66">
        <v>1</v>
      </c>
      <c r="CK172" s="66">
        <v>1</v>
      </c>
      <c r="CL172" s="66">
        <v>1</v>
      </c>
      <c r="CM172" s="66">
        <v>1</v>
      </c>
      <c r="CN172" s="66">
        <v>1</v>
      </c>
      <c r="CO172" s="66">
        <v>1</v>
      </c>
      <c r="CP172" s="66">
        <v>1</v>
      </c>
      <c r="CQ172" s="66">
        <v>1</v>
      </c>
      <c r="CR172" s="66">
        <v>1</v>
      </c>
      <c r="CS172" s="66">
        <v>1</v>
      </c>
      <c r="CT172" s="66">
        <v>1</v>
      </c>
      <c r="CU172" s="66">
        <v>1</v>
      </c>
      <c r="CV172" s="66">
        <v>1</v>
      </c>
      <c r="CW172" s="66">
        <v>1</v>
      </c>
      <c r="CX172" s="66">
        <v>1</v>
      </c>
      <c r="CY172" s="66">
        <v>1</v>
      </c>
      <c r="CZ172" s="66">
        <v>0</v>
      </c>
      <c r="DA172" s="66">
        <v>1</v>
      </c>
      <c r="DB172" s="66">
        <v>1</v>
      </c>
      <c r="DC172" s="66">
        <v>1</v>
      </c>
      <c r="DD172" s="66">
        <v>0</v>
      </c>
      <c r="DE172" s="66">
        <v>1</v>
      </c>
      <c r="DF172" s="66">
        <v>1</v>
      </c>
      <c r="DG172" s="66">
        <v>1</v>
      </c>
      <c r="DH172" s="67"/>
      <c r="DJ172" s="67"/>
      <c r="DK172" s="67"/>
      <c r="DL172" s="67"/>
      <c r="DM172" s="67"/>
    </row>
    <row r="173" spans="1:117" s="66" customFormat="1">
      <c r="A173" s="66" t="s">
        <v>630</v>
      </c>
      <c r="B173" s="66" t="s">
        <v>388</v>
      </c>
      <c r="C173" s="66" t="s">
        <v>637</v>
      </c>
      <c r="D173" s="66">
        <v>168</v>
      </c>
      <c r="E173" s="66">
        <v>163</v>
      </c>
      <c r="F173" s="66">
        <v>154</v>
      </c>
      <c r="G173" s="66">
        <v>47</v>
      </c>
      <c r="H173" s="66">
        <v>1</v>
      </c>
      <c r="I173" s="66">
        <v>2</v>
      </c>
      <c r="J173" s="66">
        <v>2</v>
      </c>
      <c r="K173" s="66">
        <v>1</v>
      </c>
      <c r="L173" s="66">
        <v>1</v>
      </c>
      <c r="M173" s="66">
        <v>1</v>
      </c>
      <c r="N173" s="66">
        <v>1</v>
      </c>
      <c r="O173" s="66">
        <v>1</v>
      </c>
      <c r="P173" s="66">
        <v>1</v>
      </c>
      <c r="Q173" s="66">
        <v>1</v>
      </c>
      <c r="R173" s="66">
        <v>1</v>
      </c>
      <c r="S173" s="66">
        <v>1</v>
      </c>
      <c r="T173" s="66">
        <v>1</v>
      </c>
      <c r="U173" s="66">
        <v>1</v>
      </c>
      <c r="W173" s="66">
        <v>1</v>
      </c>
      <c r="X173" s="66">
        <v>1</v>
      </c>
      <c r="Y173" s="66">
        <v>1</v>
      </c>
      <c r="Z173" s="66">
        <v>1</v>
      </c>
      <c r="AA173" s="66">
        <v>1</v>
      </c>
      <c r="AB173" s="66">
        <v>1</v>
      </c>
      <c r="AC173" s="66">
        <v>1</v>
      </c>
      <c r="AD173" s="66">
        <v>1</v>
      </c>
      <c r="AE173" s="66">
        <v>1</v>
      </c>
      <c r="AF173" s="66">
        <v>1</v>
      </c>
      <c r="AG173" s="66">
        <v>1</v>
      </c>
      <c r="AH173" s="66">
        <v>1</v>
      </c>
      <c r="AI173" s="66">
        <v>1</v>
      </c>
      <c r="AJ173" s="66">
        <v>1</v>
      </c>
      <c r="AK173" s="66">
        <v>1</v>
      </c>
      <c r="AL173" s="66">
        <v>1</v>
      </c>
      <c r="AM173" s="66">
        <v>1</v>
      </c>
      <c r="AN173" s="66">
        <v>1</v>
      </c>
      <c r="AO173" s="66">
        <v>1</v>
      </c>
      <c r="AP173" s="66">
        <v>1</v>
      </c>
      <c r="AQ173" s="66">
        <v>1</v>
      </c>
      <c r="AR173" s="66">
        <v>1</v>
      </c>
      <c r="AS173" s="66">
        <v>1</v>
      </c>
      <c r="AT173" s="66">
        <v>1</v>
      </c>
      <c r="AU173" s="66">
        <v>1</v>
      </c>
      <c r="AV173" s="66">
        <v>1</v>
      </c>
      <c r="AW173" s="66">
        <v>1</v>
      </c>
      <c r="AX173" s="66">
        <v>1</v>
      </c>
      <c r="AY173" s="66">
        <v>1</v>
      </c>
      <c r="BD173" s="66">
        <v>1</v>
      </c>
      <c r="BE173" s="66">
        <v>1</v>
      </c>
      <c r="BF173" s="66">
        <v>1</v>
      </c>
      <c r="BG173" s="66">
        <v>1</v>
      </c>
      <c r="BH173" s="66">
        <v>1</v>
      </c>
      <c r="BI173" s="66">
        <v>1</v>
      </c>
      <c r="BJ173" s="66">
        <v>1</v>
      </c>
      <c r="BK173" s="66">
        <v>1</v>
      </c>
      <c r="BL173" s="66">
        <v>1</v>
      </c>
      <c r="BM173" s="66">
        <v>1</v>
      </c>
      <c r="BN173" s="66">
        <v>1</v>
      </c>
      <c r="BO173" s="66">
        <v>1</v>
      </c>
      <c r="BP173" s="66">
        <v>1</v>
      </c>
      <c r="BQ173" s="66">
        <v>1</v>
      </c>
      <c r="BR173" s="66">
        <v>1</v>
      </c>
      <c r="BS173" s="66">
        <v>1</v>
      </c>
      <c r="BT173" s="66">
        <v>1</v>
      </c>
      <c r="BU173" s="66">
        <v>1</v>
      </c>
      <c r="BV173" s="66">
        <v>1</v>
      </c>
      <c r="BW173" s="66">
        <v>1</v>
      </c>
      <c r="BX173" s="66">
        <v>1</v>
      </c>
      <c r="BY173" s="66">
        <v>1</v>
      </c>
      <c r="BZ173" s="66">
        <v>1</v>
      </c>
      <c r="CA173" s="66">
        <v>1</v>
      </c>
      <c r="CC173" s="66">
        <v>1</v>
      </c>
      <c r="CD173" s="66">
        <v>1</v>
      </c>
      <c r="CE173" s="66">
        <v>1</v>
      </c>
      <c r="CF173" s="66">
        <v>1</v>
      </c>
      <c r="CG173" s="66">
        <v>1</v>
      </c>
      <c r="CI173" s="66">
        <v>1</v>
      </c>
      <c r="CJ173" s="66">
        <v>1</v>
      </c>
      <c r="CK173" s="66">
        <v>1</v>
      </c>
      <c r="CL173" s="66">
        <v>1</v>
      </c>
      <c r="CM173" s="66">
        <v>1</v>
      </c>
      <c r="CN173" s="66">
        <v>1</v>
      </c>
      <c r="CO173" s="66">
        <v>1</v>
      </c>
      <c r="CP173" s="66">
        <v>1</v>
      </c>
      <c r="CQ173" s="66">
        <v>1</v>
      </c>
      <c r="CR173" s="66">
        <v>1</v>
      </c>
      <c r="CS173" s="66">
        <v>1</v>
      </c>
      <c r="CT173" s="66">
        <v>1</v>
      </c>
      <c r="CU173" s="66">
        <v>1</v>
      </c>
      <c r="CV173" s="66">
        <v>1</v>
      </c>
      <c r="CW173" s="66">
        <v>0</v>
      </c>
      <c r="CX173" s="66">
        <v>0</v>
      </c>
      <c r="CY173" s="66">
        <v>0</v>
      </c>
      <c r="CZ173" s="66">
        <v>0</v>
      </c>
      <c r="DA173" s="66">
        <v>0</v>
      </c>
      <c r="DB173" s="66">
        <v>0</v>
      </c>
      <c r="DC173" s="66">
        <v>1</v>
      </c>
      <c r="DD173" s="66">
        <v>0</v>
      </c>
      <c r="DE173" s="66">
        <v>1</v>
      </c>
      <c r="DF173" s="66">
        <v>1</v>
      </c>
      <c r="DG173" s="66">
        <v>1</v>
      </c>
      <c r="DH173" s="67"/>
      <c r="DJ173" s="67"/>
      <c r="DK173" s="67"/>
      <c r="DL173" s="67"/>
      <c r="DM173" s="67"/>
    </row>
    <row r="174" spans="1:117" s="66" customFormat="1">
      <c r="A174" s="66" t="s">
        <v>630</v>
      </c>
      <c r="B174" s="66" t="s">
        <v>388</v>
      </c>
      <c r="C174" s="66" t="s">
        <v>638</v>
      </c>
      <c r="D174" s="66">
        <v>169</v>
      </c>
      <c r="E174" s="66">
        <v>138</v>
      </c>
      <c r="F174" s="66">
        <v>35</v>
      </c>
      <c r="G174" s="66">
        <v>35</v>
      </c>
      <c r="H174" s="66">
        <v>1</v>
      </c>
      <c r="I174" s="66">
        <v>2</v>
      </c>
      <c r="J174" s="66">
        <v>2</v>
      </c>
      <c r="K174" s="66">
        <v>1</v>
      </c>
      <c r="L174" s="66">
        <v>1</v>
      </c>
      <c r="M174" s="66">
        <v>1</v>
      </c>
      <c r="N174" s="66">
        <v>1</v>
      </c>
      <c r="O174" s="66">
        <v>1</v>
      </c>
      <c r="P174" s="66">
        <v>1</v>
      </c>
      <c r="Q174" s="66">
        <v>1</v>
      </c>
      <c r="R174" s="66">
        <v>1</v>
      </c>
      <c r="S174" s="66">
        <v>1</v>
      </c>
      <c r="T174" s="66">
        <v>1</v>
      </c>
      <c r="U174" s="66">
        <v>1</v>
      </c>
      <c r="W174" s="66">
        <v>1</v>
      </c>
      <c r="X174" s="66">
        <v>1</v>
      </c>
      <c r="Y174" s="66">
        <v>1</v>
      </c>
      <c r="Z174" s="66">
        <v>1</v>
      </c>
      <c r="AA174" s="66">
        <v>1</v>
      </c>
      <c r="AB174" s="66">
        <v>1</v>
      </c>
      <c r="AC174" s="66">
        <v>1</v>
      </c>
      <c r="AD174" s="66">
        <v>1</v>
      </c>
      <c r="AE174" s="66">
        <v>1</v>
      </c>
      <c r="AF174" s="66">
        <v>1</v>
      </c>
      <c r="AG174" s="66">
        <v>1</v>
      </c>
      <c r="AH174" s="66">
        <v>1</v>
      </c>
      <c r="AI174" s="66">
        <v>1</v>
      </c>
      <c r="AJ174" s="66">
        <v>1</v>
      </c>
      <c r="AK174" s="66">
        <v>1</v>
      </c>
      <c r="AL174" s="66">
        <v>1</v>
      </c>
      <c r="AM174" s="66">
        <v>1</v>
      </c>
      <c r="AN174" s="66">
        <v>1</v>
      </c>
      <c r="AO174" s="66">
        <v>1</v>
      </c>
      <c r="AP174" s="66">
        <v>1</v>
      </c>
      <c r="AQ174" s="66">
        <v>1</v>
      </c>
      <c r="AR174" s="66">
        <v>1</v>
      </c>
      <c r="AS174" s="66">
        <v>1</v>
      </c>
      <c r="AT174" s="66">
        <v>1</v>
      </c>
      <c r="AU174" s="66">
        <v>1</v>
      </c>
      <c r="AV174" s="66">
        <v>1</v>
      </c>
      <c r="AW174" s="66">
        <v>1</v>
      </c>
      <c r="AX174" s="66">
        <v>1</v>
      </c>
      <c r="AY174" s="66">
        <v>1</v>
      </c>
      <c r="BD174" s="66">
        <v>1</v>
      </c>
      <c r="BE174" s="66">
        <v>1</v>
      </c>
      <c r="BF174" s="66">
        <v>1</v>
      </c>
      <c r="BG174" s="66">
        <v>1</v>
      </c>
      <c r="BH174" s="66">
        <v>1</v>
      </c>
      <c r="BI174" s="66">
        <v>1</v>
      </c>
      <c r="BJ174" s="66">
        <v>1</v>
      </c>
      <c r="BK174" s="66">
        <v>1</v>
      </c>
      <c r="BL174" s="66">
        <v>1</v>
      </c>
      <c r="BM174" s="66">
        <v>1</v>
      </c>
      <c r="BN174" s="66">
        <v>1</v>
      </c>
      <c r="BO174" s="66">
        <v>1</v>
      </c>
      <c r="BP174" s="66">
        <v>1</v>
      </c>
      <c r="BQ174" s="66">
        <v>1</v>
      </c>
      <c r="BR174" s="66">
        <v>1</v>
      </c>
      <c r="BS174" s="66">
        <v>1</v>
      </c>
      <c r="BT174" s="66">
        <v>1</v>
      </c>
      <c r="BU174" s="66">
        <v>1</v>
      </c>
      <c r="BV174" s="66">
        <v>1</v>
      </c>
      <c r="BW174" s="66">
        <v>1</v>
      </c>
      <c r="BX174" s="66">
        <v>1</v>
      </c>
      <c r="BY174" s="66">
        <v>1</v>
      </c>
      <c r="BZ174" s="66">
        <v>1</v>
      </c>
      <c r="CA174" s="66">
        <v>1</v>
      </c>
      <c r="CC174" s="66">
        <v>1</v>
      </c>
      <c r="CD174" s="66">
        <v>1</v>
      </c>
      <c r="CE174" s="66">
        <v>1</v>
      </c>
      <c r="CF174" s="66">
        <v>1</v>
      </c>
      <c r="CG174" s="66">
        <v>1</v>
      </c>
      <c r="CI174" s="66">
        <v>1</v>
      </c>
      <c r="CJ174" s="66">
        <v>1</v>
      </c>
      <c r="CK174" s="66">
        <v>1</v>
      </c>
      <c r="CL174" s="66">
        <v>1</v>
      </c>
      <c r="CM174" s="66">
        <v>1</v>
      </c>
      <c r="CN174" s="66">
        <v>1</v>
      </c>
      <c r="CO174" s="66">
        <v>1</v>
      </c>
      <c r="CP174" s="66">
        <v>1</v>
      </c>
      <c r="CQ174" s="66">
        <v>1</v>
      </c>
      <c r="CR174" s="66">
        <v>1</v>
      </c>
      <c r="CS174" s="66">
        <v>1</v>
      </c>
      <c r="CT174" s="66">
        <v>1</v>
      </c>
      <c r="CU174" s="66">
        <v>1</v>
      </c>
      <c r="CV174" s="66">
        <v>1</v>
      </c>
      <c r="CW174" s="66">
        <v>0</v>
      </c>
      <c r="CX174" s="66">
        <v>1</v>
      </c>
      <c r="CY174" s="66">
        <v>0</v>
      </c>
      <c r="CZ174" s="66">
        <v>0</v>
      </c>
      <c r="DA174" s="66">
        <v>0</v>
      </c>
      <c r="DB174" s="66">
        <v>0</v>
      </c>
      <c r="DC174" s="66">
        <v>0</v>
      </c>
      <c r="DD174" s="66">
        <v>0</v>
      </c>
      <c r="DE174" s="66">
        <v>1</v>
      </c>
      <c r="DF174" s="66">
        <v>1</v>
      </c>
      <c r="DG174" s="66">
        <v>1</v>
      </c>
      <c r="DH174" s="67"/>
      <c r="DJ174" s="67"/>
      <c r="DK174" s="67"/>
      <c r="DL174" s="67"/>
      <c r="DM174" s="67"/>
    </row>
    <row r="175" spans="1:117" s="66" customFormat="1">
      <c r="A175" s="66" t="s">
        <v>630</v>
      </c>
      <c r="B175" s="66" t="s">
        <v>388</v>
      </c>
      <c r="C175" s="66" t="s">
        <v>639</v>
      </c>
      <c r="D175" s="66">
        <v>170</v>
      </c>
      <c r="E175" s="66">
        <v>96</v>
      </c>
      <c r="F175" s="66">
        <v>31</v>
      </c>
      <c r="G175" s="66">
        <v>9</v>
      </c>
      <c r="H175" s="66">
        <v>1</v>
      </c>
      <c r="I175" s="66">
        <v>1</v>
      </c>
      <c r="K175" s="66">
        <v>1</v>
      </c>
      <c r="L175" s="66">
        <v>1</v>
      </c>
      <c r="M175" s="66">
        <v>1</v>
      </c>
      <c r="N175" s="66">
        <v>1</v>
      </c>
      <c r="O175" s="66">
        <v>1</v>
      </c>
      <c r="P175" s="66">
        <v>1</v>
      </c>
      <c r="Q175" s="66">
        <v>1</v>
      </c>
      <c r="R175" s="66">
        <v>1</v>
      </c>
      <c r="S175" s="66">
        <v>1</v>
      </c>
      <c r="T175" s="66">
        <v>1</v>
      </c>
      <c r="U175" s="66">
        <v>1</v>
      </c>
      <c r="W175" s="66">
        <v>1</v>
      </c>
      <c r="X175" s="66">
        <v>1</v>
      </c>
      <c r="Y175" s="66">
        <v>1</v>
      </c>
      <c r="Z175" s="66">
        <v>1</v>
      </c>
      <c r="AA175" s="66">
        <v>1</v>
      </c>
      <c r="AB175" s="66">
        <v>1</v>
      </c>
      <c r="AC175" s="66">
        <v>1</v>
      </c>
      <c r="AD175" s="66">
        <v>1</v>
      </c>
      <c r="AE175" s="66">
        <v>1</v>
      </c>
      <c r="AF175" s="66">
        <v>1</v>
      </c>
      <c r="AG175" s="66">
        <v>1</v>
      </c>
      <c r="AH175" s="66">
        <v>1</v>
      </c>
      <c r="AI175" s="66">
        <v>1</v>
      </c>
      <c r="AJ175" s="66">
        <v>1</v>
      </c>
      <c r="AK175" s="66">
        <v>1</v>
      </c>
      <c r="AL175" s="66">
        <v>1</v>
      </c>
      <c r="AM175" s="66">
        <v>1</v>
      </c>
      <c r="AN175" s="66">
        <v>1</v>
      </c>
      <c r="AO175" s="66">
        <v>1</v>
      </c>
      <c r="AP175" s="66">
        <v>1</v>
      </c>
      <c r="AQ175" s="66">
        <v>1</v>
      </c>
      <c r="AR175" s="66">
        <v>1</v>
      </c>
      <c r="AS175" s="66">
        <v>1</v>
      </c>
      <c r="AT175" s="66">
        <v>1</v>
      </c>
      <c r="AU175" s="66">
        <v>1</v>
      </c>
      <c r="AV175" s="66">
        <v>1</v>
      </c>
      <c r="AW175" s="66">
        <v>1</v>
      </c>
      <c r="AX175" s="66">
        <v>1</v>
      </c>
      <c r="AY175" s="66">
        <v>1</v>
      </c>
      <c r="BD175" s="66">
        <v>1</v>
      </c>
      <c r="BE175" s="66">
        <v>1</v>
      </c>
      <c r="BF175" s="66">
        <v>1</v>
      </c>
      <c r="BG175" s="66">
        <v>1</v>
      </c>
      <c r="BH175" s="66">
        <v>1</v>
      </c>
      <c r="BI175" s="66">
        <v>1</v>
      </c>
      <c r="BJ175" s="66">
        <v>1</v>
      </c>
      <c r="BK175" s="66">
        <v>1</v>
      </c>
      <c r="BL175" s="66">
        <v>1</v>
      </c>
      <c r="BM175" s="66">
        <v>1</v>
      </c>
      <c r="BN175" s="66">
        <v>1</v>
      </c>
      <c r="BO175" s="66">
        <v>1</v>
      </c>
      <c r="BP175" s="66">
        <v>1</v>
      </c>
      <c r="BQ175" s="66">
        <v>1</v>
      </c>
      <c r="BR175" s="66">
        <v>1</v>
      </c>
      <c r="BS175" s="66">
        <v>1</v>
      </c>
      <c r="BT175" s="66">
        <v>1</v>
      </c>
      <c r="BU175" s="66">
        <v>1</v>
      </c>
      <c r="BV175" s="66">
        <v>1</v>
      </c>
      <c r="BW175" s="66">
        <v>1</v>
      </c>
      <c r="BX175" s="66">
        <v>1</v>
      </c>
      <c r="BY175" s="66">
        <v>1</v>
      </c>
      <c r="BZ175" s="66">
        <v>1</v>
      </c>
      <c r="CA175" s="66">
        <v>1</v>
      </c>
      <c r="CC175" s="66">
        <v>1</v>
      </c>
      <c r="CD175" s="66">
        <v>1</v>
      </c>
      <c r="CE175" s="66">
        <v>1</v>
      </c>
      <c r="CF175" s="66">
        <v>1</v>
      </c>
      <c r="CG175" s="66">
        <v>1</v>
      </c>
      <c r="CI175" s="66">
        <v>1</v>
      </c>
      <c r="CJ175" s="66">
        <v>1</v>
      </c>
      <c r="CK175" s="66">
        <v>1</v>
      </c>
      <c r="CL175" s="66">
        <v>1</v>
      </c>
      <c r="CM175" s="66">
        <v>1</v>
      </c>
      <c r="CN175" s="66">
        <v>1</v>
      </c>
      <c r="CO175" s="66">
        <v>1</v>
      </c>
      <c r="CP175" s="66">
        <v>1</v>
      </c>
      <c r="CQ175" s="66">
        <v>1</v>
      </c>
      <c r="CR175" s="66">
        <v>1</v>
      </c>
      <c r="CS175" s="66">
        <v>1</v>
      </c>
      <c r="CT175" s="66">
        <v>1</v>
      </c>
      <c r="CU175" s="66">
        <v>1</v>
      </c>
      <c r="CV175" s="66">
        <v>1</v>
      </c>
      <c r="CW175" s="66">
        <v>1</v>
      </c>
      <c r="CX175" s="66">
        <v>1</v>
      </c>
      <c r="CY175" s="66">
        <v>0</v>
      </c>
      <c r="CZ175" s="66">
        <v>0</v>
      </c>
      <c r="DA175" s="66">
        <v>0</v>
      </c>
      <c r="DB175" s="66">
        <v>0</v>
      </c>
      <c r="DC175" s="66">
        <v>1</v>
      </c>
      <c r="DD175" s="66">
        <v>0</v>
      </c>
      <c r="DE175" s="66">
        <v>1</v>
      </c>
      <c r="DF175" s="66">
        <v>1</v>
      </c>
      <c r="DG175" s="66">
        <v>1</v>
      </c>
      <c r="DH175" s="67"/>
      <c r="DJ175" s="67"/>
      <c r="DK175" s="67"/>
      <c r="DL175" s="67"/>
      <c r="DM175" s="67"/>
    </row>
    <row r="176" spans="1:117" s="66" customFormat="1">
      <c r="A176" s="66" t="s">
        <v>630</v>
      </c>
      <c r="B176" s="66" t="s">
        <v>388</v>
      </c>
      <c r="C176" s="66" t="s">
        <v>640</v>
      </c>
      <c r="D176" s="66">
        <v>171</v>
      </c>
      <c r="E176" s="66">
        <v>299</v>
      </c>
      <c r="F176" s="66">
        <v>70</v>
      </c>
      <c r="G176" s="66">
        <v>39</v>
      </c>
      <c r="H176" s="66">
        <v>1</v>
      </c>
      <c r="I176" s="66">
        <v>2</v>
      </c>
      <c r="J176" s="66">
        <v>2</v>
      </c>
      <c r="K176" s="66">
        <v>1</v>
      </c>
      <c r="L176" s="66">
        <v>1</v>
      </c>
      <c r="M176" s="66">
        <v>1</v>
      </c>
      <c r="N176" s="66">
        <v>1</v>
      </c>
      <c r="O176" s="66">
        <v>1</v>
      </c>
      <c r="P176" s="66">
        <v>1</v>
      </c>
      <c r="Q176" s="66">
        <v>1</v>
      </c>
      <c r="R176" s="66">
        <v>1</v>
      </c>
      <c r="S176" s="66">
        <v>1</v>
      </c>
      <c r="T176" s="66">
        <v>1</v>
      </c>
      <c r="U176" s="66">
        <v>1</v>
      </c>
      <c r="W176" s="66">
        <v>1</v>
      </c>
      <c r="X176" s="66">
        <v>1</v>
      </c>
      <c r="Y176" s="66">
        <v>1</v>
      </c>
      <c r="Z176" s="66">
        <v>1</v>
      </c>
      <c r="AA176" s="66">
        <v>1</v>
      </c>
      <c r="AB176" s="66">
        <v>1</v>
      </c>
      <c r="AC176" s="66">
        <v>1</v>
      </c>
      <c r="AD176" s="66">
        <v>1</v>
      </c>
      <c r="AE176" s="66">
        <v>1</v>
      </c>
      <c r="AF176" s="66">
        <v>1</v>
      </c>
      <c r="AG176" s="66">
        <v>1</v>
      </c>
      <c r="AH176" s="66">
        <v>1</v>
      </c>
      <c r="AI176" s="66">
        <v>1</v>
      </c>
      <c r="AJ176" s="66">
        <v>1</v>
      </c>
      <c r="AK176" s="66">
        <v>1</v>
      </c>
      <c r="AL176" s="66">
        <v>1</v>
      </c>
      <c r="AM176" s="66">
        <v>1</v>
      </c>
      <c r="AN176" s="66">
        <v>1</v>
      </c>
      <c r="AO176" s="66">
        <v>1</v>
      </c>
      <c r="AP176" s="66">
        <v>1</v>
      </c>
      <c r="AQ176" s="66">
        <v>1</v>
      </c>
      <c r="AR176" s="66">
        <v>1</v>
      </c>
      <c r="AS176" s="66">
        <v>1</v>
      </c>
      <c r="AT176" s="66">
        <v>1</v>
      </c>
      <c r="AU176" s="66">
        <v>1</v>
      </c>
      <c r="AV176" s="66">
        <v>1</v>
      </c>
      <c r="AW176" s="66">
        <v>1</v>
      </c>
      <c r="AX176" s="66">
        <v>1</v>
      </c>
      <c r="AY176" s="66">
        <v>1</v>
      </c>
      <c r="BD176" s="66">
        <v>1</v>
      </c>
      <c r="BE176" s="66">
        <v>1</v>
      </c>
      <c r="BF176" s="66">
        <v>1</v>
      </c>
      <c r="BG176" s="66">
        <v>1</v>
      </c>
      <c r="BH176" s="66">
        <v>1</v>
      </c>
      <c r="BI176" s="66">
        <v>1</v>
      </c>
      <c r="BJ176" s="66">
        <v>1</v>
      </c>
      <c r="BK176" s="66">
        <v>1</v>
      </c>
      <c r="BL176" s="66">
        <v>1</v>
      </c>
      <c r="BM176" s="66">
        <v>1</v>
      </c>
      <c r="BN176" s="66">
        <v>1</v>
      </c>
      <c r="BO176" s="66">
        <v>1</v>
      </c>
      <c r="BP176" s="66">
        <v>1</v>
      </c>
      <c r="BQ176" s="66">
        <v>1</v>
      </c>
      <c r="BR176" s="66">
        <v>1</v>
      </c>
      <c r="BS176" s="66">
        <v>1</v>
      </c>
      <c r="BT176" s="66">
        <v>1</v>
      </c>
      <c r="BU176" s="66">
        <v>1</v>
      </c>
      <c r="BV176" s="66">
        <v>1</v>
      </c>
      <c r="BW176" s="66">
        <v>1</v>
      </c>
      <c r="BX176" s="66">
        <v>1</v>
      </c>
      <c r="BY176" s="66">
        <v>1</v>
      </c>
      <c r="BZ176" s="66">
        <v>1</v>
      </c>
      <c r="CA176" s="66">
        <v>1</v>
      </c>
      <c r="CC176" s="66">
        <v>1</v>
      </c>
      <c r="CD176" s="66">
        <v>1</v>
      </c>
      <c r="CE176" s="66">
        <v>1</v>
      </c>
      <c r="CF176" s="66">
        <v>1</v>
      </c>
      <c r="CG176" s="66">
        <v>1</v>
      </c>
      <c r="CI176" s="66">
        <v>1</v>
      </c>
      <c r="CJ176" s="66">
        <v>1</v>
      </c>
      <c r="CK176" s="66">
        <v>1</v>
      </c>
      <c r="CL176" s="66">
        <v>1</v>
      </c>
      <c r="CM176" s="66">
        <v>1</v>
      </c>
      <c r="CN176" s="66">
        <v>1</v>
      </c>
      <c r="CO176" s="66">
        <v>1</v>
      </c>
      <c r="CP176" s="66">
        <v>1</v>
      </c>
      <c r="CQ176" s="66">
        <v>1</v>
      </c>
      <c r="CR176" s="66">
        <v>1</v>
      </c>
      <c r="CS176" s="66">
        <v>1</v>
      </c>
      <c r="CT176" s="66">
        <v>1</v>
      </c>
      <c r="CU176" s="66">
        <v>1</v>
      </c>
      <c r="CV176" s="66">
        <v>1</v>
      </c>
      <c r="CW176" s="66">
        <v>1</v>
      </c>
      <c r="CX176" s="66">
        <v>1</v>
      </c>
      <c r="CY176" s="66">
        <v>0</v>
      </c>
      <c r="CZ176" s="66">
        <v>0</v>
      </c>
      <c r="DA176" s="66">
        <v>0</v>
      </c>
      <c r="DB176" s="66">
        <v>1</v>
      </c>
      <c r="DC176" s="66">
        <v>1</v>
      </c>
      <c r="DD176" s="66">
        <v>0</v>
      </c>
      <c r="DE176" s="66">
        <v>1</v>
      </c>
      <c r="DF176" s="66">
        <v>1</v>
      </c>
      <c r="DG176" s="66">
        <v>1</v>
      </c>
      <c r="DH176" s="67" t="s">
        <v>641</v>
      </c>
      <c r="DJ176" s="67"/>
      <c r="DK176" s="67"/>
      <c r="DL176" s="67"/>
      <c r="DM176" s="67"/>
    </row>
    <row r="177" spans="1:117" s="66" customFormat="1">
      <c r="A177" s="66" t="s">
        <v>630</v>
      </c>
      <c r="B177" s="66" t="s">
        <v>388</v>
      </c>
      <c r="C177" s="66" t="s">
        <v>642</v>
      </c>
      <c r="D177" s="66">
        <v>172</v>
      </c>
      <c r="E177" s="66">
        <v>31</v>
      </c>
      <c r="F177" s="66">
        <v>9</v>
      </c>
      <c r="G177" s="66">
        <v>7</v>
      </c>
      <c r="H177" s="66">
        <v>1</v>
      </c>
      <c r="I177" s="66">
        <v>1</v>
      </c>
      <c r="K177" s="66">
        <v>1</v>
      </c>
      <c r="L177" s="66">
        <v>1</v>
      </c>
      <c r="M177" s="66">
        <v>1</v>
      </c>
      <c r="N177" s="66">
        <v>1</v>
      </c>
      <c r="O177" s="66">
        <v>1</v>
      </c>
      <c r="P177" s="66">
        <v>1</v>
      </c>
      <c r="Q177" s="66">
        <v>1</v>
      </c>
      <c r="R177" s="66">
        <v>1</v>
      </c>
      <c r="S177" s="66">
        <v>1</v>
      </c>
      <c r="T177" s="66">
        <v>1</v>
      </c>
      <c r="U177" s="66">
        <v>1</v>
      </c>
      <c r="W177" s="66">
        <v>1</v>
      </c>
      <c r="X177" s="66">
        <v>1</v>
      </c>
      <c r="Y177" s="66">
        <v>1</v>
      </c>
      <c r="Z177" s="66">
        <v>1</v>
      </c>
      <c r="AA177" s="66">
        <v>1</v>
      </c>
      <c r="AB177" s="66">
        <v>1</v>
      </c>
      <c r="AC177" s="66">
        <v>1</v>
      </c>
      <c r="AD177" s="66">
        <v>1</v>
      </c>
      <c r="AE177" s="66">
        <v>1</v>
      </c>
      <c r="AF177" s="66">
        <v>1</v>
      </c>
      <c r="AG177" s="66">
        <v>1</v>
      </c>
      <c r="AH177" s="66">
        <v>1</v>
      </c>
      <c r="AI177" s="66">
        <v>1</v>
      </c>
      <c r="AJ177" s="66">
        <v>1</v>
      </c>
      <c r="AK177" s="66">
        <v>1</v>
      </c>
      <c r="AL177" s="66">
        <v>1</v>
      </c>
      <c r="AM177" s="66">
        <v>1</v>
      </c>
      <c r="AN177" s="66">
        <v>1</v>
      </c>
      <c r="AO177" s="66">
        <v>1</v>
      </c>
      <c r="AP177" s="66">
        <v>1</v>
      </c>
      <c r="AQ177" s="66">
        <v>1</v>
      </c>
      <c r="AR177" s="66">
        <v>1</v>
      </c>
      <c r="AS177" s="66">
        <v>1</v>
      </c>
      <c r="AT177" s="66">
        <v>1</v>
      </c>
      <c r="AU177" s="66">
        <v>1</v>
      </c>
      <c r="AV177" s="66">
        <v>1</v>
      </c>
      <c r="AW177" s="66">
        <v>1</v>
      </c>
      <c r="AX177" s="66">
        <v>1</v>
      </c>
      <c r="AY177" s="66">
        <v>1</v>
      </c>
      <c r="BD177" s="66">
        <v>1</v>
      </c>
      <c r="BE177" s="66">
        <v>1</v>
      </c>
      <c r="BF177" s="66">
        <v>1</v>
      </c>
      <c r="BG177" s="66">
        <v>1</v>
      </c>
      <c r="BH177" s="66">
        <v>1</v>
      </c>
      <c r="BI177" s="66">
        <v>1</v>
      </c>
      <c r="BJ177" s="66">
        <v>1</v>
      </c>
      <c r="BK177" s="66">
        <v>1</v>
      </c>
      <c r="BL177" s="66">
        <v>1</v>
      </c>
      <c r="BM177" s="66">
        <v>1</v>
      </c>
      <c r="BN177" s="66">
        <v>1</v>
      </c>
      <c r="BO177" s="66">
        <v>1</v>
      </c>
      <c r="BP177" s="66">
        <v>1</v>
      </c>
      <c r="BQ177" s="66">
        <v>1</v>
      </c>
      <c r="BR177" s="66">
        <v>1</v>
      </c>
      <c r="BS177" s="66">
        <v>1</v>
      </c>
      <c r="BT177" s="66">
        <v>1</v>
      </c>
      <c r="BU177" s="66">
        <v>1</v>
      </c>
      <c r="BV177" s="66">
        <v>1</v>
      </c>
      <c r="BW177" s="66">
        <v>1</v>
      </c>
      <c r="BX177" s="66">
        <v>1</v>
      </c>
      <c r="BY177" s="66">
        <v>1</v>
      </c>
      <c r="BZ177" s="66">
        <v>1</v>
      </c>
      <c r="CA177" s="66">
        <v>1</v>
      </c>
      <c r="CC177" s="66">
        <v>1</v>
      </c>
      <c r="CD177" s="66">
        <v>1</v>
      </c>
      <c r="CE177" s="66">
        <v>1</v>
      </c>
      <c r="CF177" s="66">
        <v>1</v>
      </c>
      <c r="CG177" s="66">
        <v>1</v>
      </c>
      <c r="CI177" s="66">
        <v>1</v>
      </c>
      <c r="CJ177" s="66">
        <v>1</v>
      </c>
      <c r="CK177" s="66">
        <v>1</v>
      </c>
      <c r="CL177" s="66">
        <v>1</v>
      </c>
      <c r="CM177" s="66">
        <v>1</v>
      </c>
      <c r="CN177" s="66">
        <v>1</v>
      </c>
      <c r="CO177" s="66">
        <v>1</v>
      </c>
      <c r="CP177" s="66">
        <v>1</v>
      </c>
      <c r="CQ177" s="66">
        <v>1</v>
      </c>
      <c r="CR177" s="66">
        <v>1</v>
      </c>
      <c r="CS177" s="66">
        <v>1</v>
      </c>
      <c r="CT177" s="66">
        <v>1</v>
      </c>
      <c r="CU177" s="66">
        <v>1</v>
      </c>
      <c r="CV177" s="66">
        <v>1</v>
      </c>
      <c r="CW177" s="66">
        <v>0</v>
      </c>
      <c r="CX177" s="66">
        <v>0</v>
      </c>
      <c r="CY177" s="66">
        <v>0</v>
      </c>
      <c r="CZ177" s="66">
        <v>0</v>
      </c>
      <c r="DA177" s="66">
        <v>0</v>
      </c>
      <c r="DB177" s="66">
        <v>0</v>
      </c>
      <c r="DC177" s="66">
        <v>1</v>
      </c>
      <c r="DD177" s="66">
        <v>0</v>
      </c>
      <c r="DE177" s="66">
        <v>1</v>
      </c>
      <c r="DF177" s="66">
        <v>1</v>
      </c>
      <c r="DG177" s="66">
        <v>1</v>
      </c>
      <c r="DH177" s="67" t="s">
        <v>643</v>
      </c>
      <c r="DJ177" s="67"/>
      <c r="DK177" s="67"/>
      <c r="DL177" s="67"/>
      <c r="DM177" s="67"/>
    </row>
    <row r="178" spans="1:117" s="66" customFormat="1">
      <c r="A178" s="66" t="s">
        <v>630</v>
      </c>
      <c r="B178" s="66" t="s">
        <v>388</v>
      </c>
      <c r="C178" s="66" t="s">
        <v>644</v>
      </c>
      <c r="D178" s="66">
        <v>173</v>
      </c>
      <c r="E178" s="66">
        <v>70</v>
      </c>
      <c r="F178" s="66">
        <v>26</v>
      </c>
      <c r="G178" s="66">
        <v>15</v>
      </c>
      <c r="H178" s="66">
        <v>1</v>
      </c>
      <c r="I178" s="66">
        <v>2</v>
      </c>
      <c r="J178" s="66">
        <v>2</v>
      </c>
      <c r="K178" s="66">
        <v>1</v>
      </c>
      <c r="L178" s="66">
        <v>1</v>
      </c>
      <c r="M178" s="66">
        <v>1</v>
      </c>
      <c r="N178" s="66">
        <v>1</v>
      </c>
      <c r="O178" s="66">
        <v>1</v>
      </c>
      <c r="P178" s="66">
        <v>1</v>
      </c>
      <c r="Q178" s="66">
        <v>1</v>
      </c>
      <c r="R178" s="66">
        <v>1</v>
      </c>
      <c r="S178" s="66">
        <v>1</v>
      </c>
      <c r="T178" s="66">
        <v>1</v>
      </c>
      <c r="U178" s="66">
        <v>1</v>
      </c>
      <c r="W178" s="66">
        <v>1</v>
      </c>
      <c r="X178" s="66">
        <v>1</v>
      </c>
      <c r="Y178" s="66">
        <v>1</v>
      </c>
      <c r="Z178" s="66">
        <v>1</v>
      </c>
      <c r="AA178" s="66">
        <v>1</v>
      </c>
      <c r="AB178" s="66">
        <v>1</v>
      </c>
      <c r="AC178" s="66">
        <v>1</v>
      </c>
      <c r="AD178" s="66">
        <v>1</v>
      </c>
      <c r="AE178" s="66">
        <v>1</v>
      </c>
      <c r="AF178" s="66">
        <v>1</v>
      </c>
      <c r="AG178" s="66">
        <v>1</v>
      </c>
      <c r="AH178" s="66">
        <v>1</v>
      </c>
      <c r="AI178" s="66">
        <v>1</v>
      </c>
      <c r="AJ178" s="66">
        <v>1</v>
      </c>
      <c r="AK178" s="66">
        <v>1</v>
      </c>
      <c r="AL178" s="66">
        <v>1</v>
      </c>
      <c r="AM178" s="66">
        <v>1</v>
      </c>
      <c r="AN178" s="66">
        <v>1</v>
      </c>
      <c r="AO178" s="66">
        <v>1</v>
      </c>
      <c r="AP178" s="66">
        <v>1</v>
      </c>
      <c r="AQ178" s="66">
        <v>1</v>
      </c>
      <c r="AR178" s="66">
        <v>1</v>
      </c>
      <c r="AS178" s="66">
        <v>1</v>
      </c>
      <c r="AT178" s="66">
        <v>1</v>
      </c>
      <c r="AU178" s="66">
        <v>1</v>
      </c>
      <c r="AV178" s="66">
        <v>1</v>
      </c>
      <c r="AW178" s="66">
        <v>1</v>
      </c>
      <c r="AX178" s="66">
        <v>1</v>
      </c>
      <c r="AY178" s="66">
        <v>1</v>
      </c>
      <c r="BD178" s="66">
        <v>1</v>
      </c>
      <c r="BE178" s="66">
        <v>1</v>
      </c>
      <c r="BF178" s="66">
        <v>1</v>
      </c>
      <c r="BG178" s="66">
        <v>1</v>
      </c>
      <c r="BH178" s="66">
        <v>1</v>
      </c>
      <c r="BI178" s="66">
        <v>1</v>
      </c>
      <c r="BJ178" s="66">
        <v>1</v>
      </c>
      <c r="BK178" s="66">
        <v>1</v>
      </c>
      <c r="BL178" s="66">
        <v>1</v>
      </c>
      <c r="BM178" s="66">
        <v>1</v>
      </c>
      <c r="BN178" s="66">
        <v>1</v>
      </c>
      <c r="BO178" s="66">
        <v>1</v>
      </c>
      <c r="BP178" s="66">
        <v>1</v>
      </c>
      <c r="BQ178" s="66">
        <v>1</v>
      </c>
      <c r="BR178" s="66">
        <v>1</v>
      </c>
      <c r="BS178" s="66">
        <v>1</v>
      </c>
      <c r="BT178" s="66">
        <v>1</v>
      </c>
      <c r="BU178" s="66">
        <v>1</v>
      </c>
      <c r="BV178" s="66">
        <v>1</v>
      </c>
      <c r="BW178" s="66">
        <v>1</v>
      </c>
      <c r="BX178" s="66">
        <v>1</v>
      </c>
      <c r="BY178" s="66">
        <v>1</v>
      </c>
      <c r="BZ178" s="66">
        <v>1</v>
      </c>
      <c r="CA178" s="66">
        <v>1</v>
      </c>
      <c r="CC178" s="66">
        <v>1</v>
      </c>
      <c r="CD178" s="66">
        <v>1</v>
      </c>
      <c r="CE178" s="66">
        <v>1</v>
      </c>
      <c r="CF178" s="66">
        <v>1</v>
      </c>
      <c r="CG178" s="66">
        <v>1</v>
      </c>
      <c r="CI178" s="66">
        <v>1</v>
      </c>
      <c r="CJ178" s="66">
        <v>1</v>
      </c>
      <c r="CK178" s="66">
        <v>1</v>
      </c>
      <c r="CL178" s="66">
        <v>1</v>
      </c>
      <c r="CM178" s="66">
        <v>1</v>
      </c>
      <c r="CN178" s="66">
        <v>1</v>
      </c>
      <c r="CO178" s="66">
        <v>1</v>
      </c>
      <c r="CP178" s="66">
        <v>1</v>
      </c>
      <c r="CQ178" s="66">
        <v>1</v>
      </c>
      <c r="CR178" s="66">
        <v>1</v>
      </c>
      <c r="CS178" s="66">
        <v>1</v>
      </c>
      <c r="CT178" s="66">
        <v>1</v>
      </c>
      <c r="CU178" s="66">
        <v>1</v>
      </c>
      <c r="CV178" s="66">
        <v>1</v>
      </c>
      <c r="CW178" s="66">
        <v>1</v>
      </c>
      <c r="CX178" s="66">
        <v>0</v>
      </c>
      <c r="CY178" s="66">
        <v>0</v>
      </c>
      <c r="CZ178" s="66">
        <v>0</v>
      </c>
      <c r="DA178" s="66">
        <v>0</v>
      </c>
      <c r="DB178" s="66">
        <v>1</v>
      </c>
      <c r="DC178" s="66">
        <v>1</v>
      </c>
      <c r="DD178" s="66">
        <v>0</v>
      </c>
      <c r="DE178" s="66">
        <v>1</v>
      </c>
      <c r="DF178" s="66">
        <v>1</v>
      </c>
      <c r="DG178" s="66">
        <v>1</v>
      </c>
      <c r="DH178" s="67"/>
      <c r="DJ178" s="67"/>
      <c r="DK178" s="67"/>
      <c r="DL178" s="67"/>
      <c r="DM178" s="67"/>
    </row>
    <row r="179" spans="1:117" s="66" customFormat="1">
      <c r="A179" s="66" t="s">
        <v>630</v>
      </c>
      <c r="B179" s="66" t="s">
        <v>388</v>
      </c>
      <c r="C179" s="66" t="s">
        <v>645</v>
      </c>
      <c r="D179" s="66">
        <v>174</v>
      </c>
      <c r="E179" s="66">
        <v>813</v>
      </c>
      <c r="F179" s="66">
        <v>366</v>
      </c>
      <c r="G179" s="66">
        <v>136</v>
      </c>
      <c r="H179" s="66">
        <v>1</v>
      </c>
      <c r="I179" s="66">
        <v>2</v>
      </c>
      <c r="K179" s="66">
        <v>1</v>
      </c>
      <c r="L179" s="66">
        <v>1</v>
      </c>
      <c r="M179" s="66">
        <v>1</v>
      </c>
      <c r="N179" s="66">
        <v>1</v>
      </c>
      <c r="O179" s="66">
        <v>1</v>
      </c>
      <c r="P179" s="66">
        <v>1</v>
      </c>
      <c r="Q179" s="66">
        <v>1</v>
      </c>
      <c r="R179" s="66">
        <v>1</v>
      </c>
      <c r="S179" s="66">
        <v>1</v>
      </c>
      <c r="T179" s="66">
        <v>1</v>
      </c>
      <c r="U179" s="66">
        <v>1</v>
      </c>
      <c r="W179" s="66">
        <v>1</v>
      </c>
      <c r="X179" s="66">
        <v>1</v>
      </c>
      <c r="Y179" s="66">
        <v>1</v>
      </c>
      <c r="Z179" s="66">
        <v>1</v>
      </c>
      <c r="AA179" s="66">
        <v>1</v>
      </c>
      <c r="AB179" s="66">
        <v>1</v>
      </c>
      <c r="AC179" s="66">
        <v>1</v>
      </c>
      <c r="AD179" s="66">
        <v>1</v>
      </c>
      <c r="AE179" s="66">
        <v>1</v>
      </c>
      <c r="AF179" s="66">
        <v>1</v>
      </c>
      <c r="AG179" s="66">
        <v>1</v>
      </c>
      <c r="AH179" s="66">
        <v>1</v>
      </c>
      <c r="AI179" s="66">
        <v>1</v>
      </c>
      <c r="AJ179" s="66">
        <v>1</v>
      </c>
      <c r="AK179" s="66">
        <v>1</v>
      </c>
      <c r="AL179" s="66">
        <v>1</v>
      </c>
      <c r="AM179" s="66">
        <v>1</v>
      </c>
      <c r="AN179" s="66">
        <v>1</v>
      </c>
      <c r="AO179" s="66">
        <v>1</v>
      </c>
      <c r="AP179" s="66">
        <v>1</v>
      </c>
      <c r="AQ179" s="66">
        <v>1</v>
      </c>
      <c r="AR179" s="66">
        <v>1</v>
      </c>
      <c r="AS179" s="66">
        <v>1</v>
      </c>
      <c r="AT179" s="66">
        <v>1</v>
      </c>
      <c r="AU179" s="66">
        <v>1</v>
      </c>
      <c r="AV179" s="66">
        <v>1</v>
      </c>
      <c r="AW179" s="66">
        <v>1</v>
      </c>
      <c r="AX179" s="66">
        <v>1</v>
      </c>
      <c r="AY179" s="66">
        <v>1</v>
      </c>
      <c r="BD179" s="66">
        <v>1</v>
      </c>
      <c r="BE179" s="66">
        <v>1</v>
      </c>
      <c r="BF179" s="66">
        <v>1</v>
      </c>
      <c r="BG179" s="66">
        <v>1</v>
      </c>
      <c r="BH179" s="66">
        <v>1</v>
      </c>
      <c r="BI179" s="66">
        <v>1</v>
      </c>
      <c r="BJ179" s="66">
        <v>1</v>
      </c>
      <c r="BK179" s="66">
        <v>1</v>
      </c>
      <c r="BL179" s="66">
        <v>1</v>
      </c>
      <c r="BM179" s="66">
        <v>1</v>
      </c>
      <c r="BN179" s="66">
        <v>1</v>
      </c>
      <c r="BO179" s="66">
        <v>1</v>
      </c>
      <c r="BP179" s="66">
        <v>1</v>
      </c>
      <c r="BQ179" s="66">
        <v>1</v>
      </c>
      <c r="BR179" s="66">
        <v>1</v>
      </c>
      <c r="BS179" s="66">
        <v>1</v>
      </c>
      <c r="BT179" s="66">
        <v>1</v>
      </c>
      <c r="BU179" s="66">
        <v>1</v>
      </c>
      <c r="BV179" s="66">
        <v>1</v>
      </c>
      <c r="BW179" s="66">
        <v>1</v>
      </c>
      <c r="BX179" s="66">
        <v>1</v>
      </c>
      <c r="BY179" s="66">
        <v>1</v>
      </c>
      <c r="BZ179" s="66">
        <v>1</v>
      </c>
      <c r="CA179" s="66">
        <v>1</v>
      </c>
      <c r="CC179" s="66">
        <v>1</v>
      </c>
      <c r="CD179" s="66">
        <v>1</v>
      </c>
      <c r="CE179" s="66">
        <v>1</v>
      </c>
      <c r="CF179" s="66">
        <v>1</v>
      </c>
      <c r="CG179" s="66">
        <v>1</v>
      </c>
      <c r="CI179" s="66">
        <v>1</v>
      </c>
      <c r="CJ179" s="66">
        <v>1</v>
      </c>
      <c r="CK179" s="66">
        <v>1</v>
      </c>
      <c r="CL179" s="66">
        <v>1</v>
      </c>
      <c r="CM179" s="66">
        <v>1</v>
      </c>
      <c r="CN179" s="66">
        <v>1</v>
      </c>
      <c r="CO179" s="66">
        <v>1</v>
      </c>
      <c r="CP179" s="66">
        <v>1</v>
      </c>
      <c r="CQ179" s="66">
        <v>1</v>
      </c>
      <c r="CR179" s="66">
        <v>1</v>
      </c>
      <c r="CS179" s="66">
        <v>1</v>
      </c>
      <c r="CT179" s="66">
        <v>1</v>
      </c>
      <c r="CU179" s="66">
        <v>1</v>
      </c>
      <c r="CV179" s="66">
        <v>1</v>
      </c>
      <c r="CW179" s="66">
        <v>1</v>
      </c>
      <c r="CX179" s="66">
        <v>1</v>
      </c>
      <c r="CY179" s="66">
        <v>0</v>
      </c>
      <c r="CZ179" s="66">
        <v>1</v>
      </c>
      <c r="DA179" s="66">
        <v>1</v>
      </c>
      <c r="DB179" s="66">
        <v>0</v>
      </c>
      <c r="DC179" s="66">
        <v>0</v>
      </c>
      <c r="DD179" s="66">
        <v>0</v>
      </c>
      <c r="DE179" s="66">
        <v>1</v>
      </c>
      <c r="DF179" s="66">
        <v>1</v>
      </c>
      <c r="DG179" s="66">
        <v>1</v>
      </c>
      <c r="DH179" s="67"/>
      <c r="DJ179" s="67"/>
      <c r="DK179" s="67"/>
      <c r="DL179" s="67"/>
      <c r="DM179" s="67"/>
    </row>
    <row r="180" spans="1:117" s="66" customFormat="1">
      <c r="A180" s="66" t="s">
        <v>646</v>
      </c>
      <c r="B180" s="66" t="s">
        <v>388</v>
      </c>
      <c r="C180" s="66" t="s">
        <v>647</v>
      </c>
      <c r="D180" s="66">
        <v>175</v>
      </c>
      <c r="E180" s="66">
        <v>21</v>
      </c>
      <c r="F180" s="66">
        <v>3</v>
      </c>
      <c r="G180" s="66">
        <v>1</v>
      </c>
      <c r="H180" s="66">
        <v>1</v>
      </c>
      <c r="I180" s="66">
        <v>2</v>
      </c>
      <c r="J180" s="66">
        <v>2</v>
      </c>
      <c r="K180" s="66">
        <v>1</v>
      </c>
      <c r="L180" s="66">
        <v>1</v>
      </c>
      <c r="M180" s="66">
        <v>1</v>
      </c>
      <c r="N180" s="66">
        <v>1</v>
      </c>
      <c r="O180" s="66">
        <v>1</v>
      </c>
      <c r="P180" s="66">
        <v>1</v>
      </c>
      <c r="Q180" s="66">
        <v>1</v>
      </c>
      <c r="R180" s="66">
        <v>1</v>
      </c>
      <c r="S180" s="66">
        <v>1</v>
      </c>
      <c r="T180" s="66">
        <v>1</v>
      </c>
      <c r="U180" s="66">
        <v>1</v>
      </c>
      <c r="W180" s="66">
        <v>1</v>
      </c>
      <c r="X180" s="66">
        <v>1</v>
      </c>
      <c r="Y180" s="66">
        <v>1</v>
      </c>
      <c r="Z180" s="66">
        <v>1</v>
      </c>
      <c r="AA180" s="66">
        <v>1</v>
      </c>
      <c r="AB180" s="66">
        <v>1</v>
      </c>
      <c r="AC180" s="66">
        <v>1</v>
      </c>
      <c r="AD180" s="66">
        <v>1</v>
      </c>
      <c r="AE180" s="66">
        <v>1</v>
      </c>
      <c r="AF180" s="66">
        <v>1</v>
      </c>
      <c r="AG180" s="66">
        <v>1</v>
      </c>
      <c r="AH180" s="66">
        <v>1</v>
      </c>
      <c r="AI180" s="66">
        <v>1</v>
      </c>
      <c r="AJ180" s="66">
        <v>1</v>
      </c>
      <c r="AK180" s="66">
        <v>1</v>
      </c>
      <c r="AL180" s="66">
        <v>1</v>
      </c>
      <c r="AM180" s="66">
        <v>1</v>
      </c>
      <c r="AN180" s="66">
        <v>1</v>
      </c>
      <c r="AO180" s="66">
        <v>1</v>
      </c>
      <c r="AP180" s="66">
        <v>1</v>
      </c>
      <c r="AQ180" s="66">
        <v>1</v>
      </c>
      <c r="AR180" s="66">
        <v>1</v>
      </c>
      <c r="AS180" s="66">
        <v>1</v>
      </c>
      <c r="AT180" s="66">
        <v>1</v>
      </c>
      <c r="AU180" s="66">
        <v>1</v>
      </c>
      <c r="AV180" s="66">
        <v>1</v>
      </c>
      <c r="AW180" s="66">
        <v>1</v>
      </c>
      <c r="AX180" s="66">
        <v>1</v>
      </c>
      <c r="AY180" s="66">
        <v>1</v>
      </c>
      <c r="BD180" s="66">
        <v>1</v>
      </c>
      <c r="BE180" s="66">
        <v>1</v>
      </c>
      <c r="BF180" s="66">
        <v>1</v>
      </c>
      <c r="BG180" s="66">
        <v>1</v>
      </c>
      <c r="BH180" s="66">
        <v>1</v>
      </c>
      <c r="BI180" s="66">
        <v>1</v>
      </c>
      <c r="BJ180" s="66">
        <v>1</v>
      </c>
      <c r="BK180" s="66">
        <v>1</v>
      </c>
      <c r="BL180" s="66">
        <v>1</v>
      </c>
      <c r="BM180" s="66">
        <v>1</v>
      </c>
      <c r="BN180" s="66">
        <v>1</v>
      </c>
      <c r="BO180" s="66">
        <v>1</v>
      </c>
      <c r="BP180" s="66">
        <v>1</v>
      </c>
      <c r="BQ180" s="66">
        <v>1</v>
      </c>
      <c r="BR180" s="66">
        <v>1</v>
      </c>
      <c r="BS180" s="66">
        <v>1</v>
      </c>
      <c r="BT180" s="66">
        <v>1</v>
      </c>
      <c r="BU180" s="66">
        <v>1</v>
      </c>
      <c r="BV180" s="66">
        <v>1</v>
      </c>
      <c r="BW180" s="66">
        <v>1</v>
      </c>
      <c r="BX180" s="66">
        <v>1</v>
      </c>
      <c r="BY180" s="66">
        <v>1</v>
      </c>
      <c r="BZ180" s="66">
        <v>1</v>
      </c>
      <c r="CA180" s="66">
        <v>1</v>
      </c>
      <c r="CC180" s="66">
        <v>1</v>
      </c>
      <c r="CD180" s="66">
        <v>1</v>
      </c>
      <c r="CE180" s="66">
        <v>1</v>
      </c>
      <c r="CF180" s="66">
        <v>1</v>
      </c>
      <c r="CG180" s="66">
        <v>1</v>
      </c>
      <c r="CI180" s="66">
        <v>1</v>
      </c>
      <c r="CJ180" s="66">
        <v>1</v>
      </c>
      <c r="CK180" s="66">
        <v>1</v>
      </c>
      <c r="CL180" s="66">
        <v>1</v>
      </c>
      <c r="CM180" s="66">
        <v>1</v>
      </c>
      <c r="CN180" s="66">
        <v>1</v>
      </c>
      <c r="CO180" s="66">
        <v>1</v>
      </c>
      <c r="CP180" s="66">
        <v>1</v>
      </c>
      <c r="CQ180" s="66">
        <v>1</v>
      </c>
      <c r="CR180" s="66">
        <v>1</v>
      </c>
      <c r="CS180" s="66">
        <v>1</v>
      </c>
      <c r="CT180" s="66">
        <v>1</v>
      </c>
      <c r="CU180" s="66">
        <v>1</v>
      </c>
      <c r="CV180" s="66">
        <v>1</v>
      </c>
      <c r="CW180" s="66">
        <v>1</v>
      </c>
      <c r="CX180" s="66">
        <v>0</v>
      </c>
      <c r="CY180" s="66">
        <v>0</v>
      </c>
      <c r="CZ180" s="66">
        <v>0</v>
      </c>
      <c r="DA180" s="66">
        <v>0</v>
      </c>
      <c r="DB180" s="66">
        <v>0</v>
      </c>
      <c r="DC180" s="66">
        <v>1</v>
      </c>
      <c r="DD180" s="66">
        <v>0</v>
      </c>
      <c r="DE180" s="66">
        <v>1</v>
      </c>
      <c r="DF180" s="66">
        <v>1</v>
      </c>
      <c r="DG180" s="66">
        <v>1</v>
      </c>
      <c r="DH180" s="67"/>
      <c r="DJ180" s="67"/>
      <c r="DK180" s="67"/>
      <c r="DL180" s="67"/>
      <c r="DM180" s="67"/>
    </row>
    <row r="181" spans="1:117" s="66" customFormat="1">
      <c r="A181" s="66" t="s">
        <v>646</v>
      </c>
      <c r="B181" s="66" t="s">
        <v>388</v>
      </c>
      <c r="C181" s="66" t="s">
        <v>648</v>
      </c>
      <c r="D181" s="66">
        <v>176</v>
      </c>
      <c r="E181" s="66">
        <v>845</v>
      </c>
      <c r="F181" s="66">
        <v>202</v>
      </c>
      <c r="G181" s="66">
        <v>12</v>
      </c>
      <c r="H181" s="66">
        <v>1</v>
      </c>
      <c r="I181" s="66">
        <v>2</v>
      </c>
      <c r="K181" s="66">
        <v>1</v>
      </c>
      <c r="L181" s="66">
        <v>1</v>
      </c>
      <c r="M181" s="66">
        <v>1</v>
      </c>
      <c r="N181" s="66">
        <v>1</v>
      </c>
      <c r="O181" s="66">
        <v>1</v>
      </c>
      <c r="P181" s="66">
        <v>1</v>
      </c>
      <c r="Q181" s="66">
        <v>1</v>
      </c>
      <c r="R181" s="66">
        <v>1</v>
      </c>
      <c r="S181" s="66">
        <v>1</v>
      </c>
      <c r="T181" s="66">
        <v>1</v>
      </c>
      <c r="U181" s="66">
        <v>1</v>
      </c>
      <c r="W181" s="66">
        <v>1</v>
      </c>
      <c r="X181" s="66">
        <v>1</v>
      </c>
      <c r="Y181" s="66">
        <v>1</v>
      </c>
      <c r="Z181" s="66">
        <v>1</v>
      </c>
      <c r="AA181" s="66">
        <v>1</v>
      </c>
      <c r="AB181" s="66">
        <v>1</v>
      </c>
      <c r="AC181" s="66">
        <v>1</v>
      </c>
      <c r="AD181" s="66">
        <v>1</v>
      </c>
      <c r="AE181" s="66">
        <v>1</v>
      </c>
      <c r="AF181" s="66">
        <v>1</v>
      </c>
      <c r="AG181" s="66">
        <v>1</v>
      </c>
      <c r="AH181" s="66">
        <v>1</v>
      </c>
      <c r="AI181" s="66">
        <v>1</v>
      </c>
      <c r="AJ181" s="66">
        <v>1</v>
      </c>
      <c r="AK181" s="66">
        <v>1</v>
      </c>
      <c r="AL181" s="66">
        <v>1</v>
      </c>
      <c r="AM181" s="66">
        <v>1</v>
      </c>
      <c r="AN181" s="66">
        <v>1</v>
      </c>
      <c r="AO181" s="66">
        <v>1</v>
      </c>
      <c r="AP181" s="66">
        <v>1</v>
      </c>
      <c r="AQ181" s="66">
        <v>1</v>
      </c>
      <c r="AR181" s="66">
        <v>1</v>
      </c>
      <c r="AS181" s="66">
        <v>1</v>
      </c>
      <c r="AT181" s="66">
        <v>1</v>
      </c>
      <c r="AU181" s="66">
        <v>1</v>
      </c>
      <c r="AV181" s="66">
        <v>1</v>
      </c>
      <c r="AW181" s="66">
        <v>1</v>
      </c>
      <c r="AX181" s="66">
        <v>1</v>
      </c>
      <c r="AY181" s="66">
        <v>1</v>
      </c>
      <c r="BD181" s="66">
        <v>1</v>
      </c>
      <c r="BE181" s="66">
        <v>1</v>
      </c>
      <c r="BF181" s="66">
        <v>1</v>
      </c>
      <c r="BG181" s="66">
        <v>1</v>
      </c>
      <c r="BH181" s="66">
        <v>1</v>
      </c>
      <c r="BI181" s="66">
        <v>1</v>
      </c>
      <c r="BJ181" s="66">
        <v>1</v>
      </c>
      <c r="BK181" s="66">
        <v>1</v>
      </c>
      <c r="BL181" s="66">
        <v>1</v>
      </c>
      <c r="BM181" s="66">
        <v>1</v>
      </c>
      <c r="BN181" s="66">
        <v>1</v>
      </c>
      <c r="BO181" s="66">
        <v>1</v>
      </c>
      <c r="BP181" s="66">
        <v>1</v>
      </c>
      <c r="BQ181" s="66">
        <v>1</v>
      </c>
      <c r="BR181" s="66">
        <v>1</v>
      </c>
      <c r="BS181" s="66">
        <v>1</v>
      </c>
      <c r="BT181" s="66">
        <v>1</v>
      </c>
      <c r="BU181" s="66">
        <v>1</v>
      </c>
      <c r="BV181" s="66">
        <v>1</v>
      </c>
      <c r="BW181" s="66">
        <v>1</v>
      </c>
      <c r="BX181" s="66">
        <v>1</v>
      </c>
      <c r="BY181" s="66">
        <v>1</v>
      </c>
      <c r="BZ181" s="66">
        <v>1</v>
      </c>
      <c r="CA181" s="66">
        <v>1</v>
      </c>
      <c r="CC181" s="66">
        <v>1</v>
      </c>
      <c r="CD181" s="66">
        <v>1</v>
      </c>
      <c r="CE181" s="66">
        <v>1</v>
      </c>
      <c r="CF181" s="66">
        <v>1</v>
      </c>
      <c r="CG181" s="66">
        <v>1</v>
      </c>
      <c r="CI181" s="66">
        <v>1</v>
      </c>
      <c r="CJ181" s="66">
        <v>1</v>
      </c>
      <c r="CK181" s="66">
        <v>1</v>
      </c>
      <c r="CL181" s="66">
        <v>1</v>
      </c>
      <c r="CM181" s="66">
        <v>1</v>
      </c>
      <c r="CN181" s="66">
        <v>1</v>
      </c>
      <c r="CO181" s="66">
        <v>1</v>
      </c>
      <c r="CP181" s="66">
        <v>1</v>
      </c>
      <c r="CQ181" s="66">
        <v>1</v>
      </c>
      <c r="CR181" s="66">
        <v>1</v>
      </c>
      <c r="CS181" s="66">
        <v>1</v>
      </c>
      <c r="CT181" s="66">
        <v>1</v>
      </c>
      <c r="CU181" s="66">
        <v>1</v>
      </c>
      <c r="CV181" s="66">
        <v>1</v>
      </c>
      <c r="CW181" s="66">
        <v>1</v>
      </c>
      <c r="CX181" s="66">
        <v>1</v>
      </c>
      <c r="CY181" s="66">
        <v>1</v>
      </c>
      <c r="CZ181" s="66">
        <v>0</v>
      </c>
      <c r="DA181" s="66">
        <v>1</v>
      </c>
      <c r="DB181" s="66">
        <v>1</v>
      </c>
      <c r="DC181" s="66">
        <v>1</v>
      </c>
      <c r="DD181" s="66">
        <v>0</v>
      </c>
      <c r="DE181" s="66">
        <v>1</v>
      </c>
      <c r="DF181" s="66">
        <v>1</v>
      </c>
      <c r="DG181" s="66">
        <v>1</v>
      </c>
      <c r="DH181" s="67"/>
      <c r="DJ181" s="67"/>
      <c r="DK181" s="67"/>
      <c r="DL181" s="67"/>
      <c r="DM181" s="67"/>
    </row>
    <row r="182" spans="1:117" s="66" customFormat="1">
      <c r="A182" s="66" t="s">
        <v>646</v>
      </c>
      <c r="B182" s="66" t="s">
        <v>388</v>
      </c>
      <c r="C182" s="66" t="s">
        <v>649</v>
      </c>
      <c r="D182" s="66">
        <v>177</v>
      </c>
      <c r="E182" s="66">
        <v>75</v>
      </c>
      <c r="F182" s="66">
        <v>16</v>
      </c>
      <c r="G182" s="66" t="s">
        <v>650</v>
      </c>
      <c r="H182" s="66">
        <v>1</v>
      </c>
      <c r="I182" s="66">
        <v>2</v>
      </c>
      <c r="J182" s="66">
        <v>2</v>
      </c>
      <c r="K182" s="66">
        <v>1</v>
      </c>
      <c r="L182" s="66">
        <v>1</v>
      </c>
      <c r="M182" s="66">
        <v>1</v>
      </c>
      <c r="N182" s="66">
        <v>1</v>
      </c>
      <c r="O182" s="66">
        <v>1</v>
      </c>
      <c r="P182" s="66">
        <v>1</v>
      </c>
      <c r="Q182" s="66">
        <v>1</v>
      </c>
      <c r="R182" s="66">
        <v>1</v>
      </c>
      <c r="S182" s="66">
        <v>1</v>
      </c>
      <c r="T182" s="66">
        <v>1</v>
      </c>
      <c r="U182" s="66">
        <v>1</v>
      </c>
      <c r="W182" s="66">
        <v>1</v>
      </c>
      <c r="X182" s="66">
        <v>1</v>
      </c>
      <c r="Y182" s="66">
        <v>1</v>
      </c>
      <c r="Z182" s="66">
        <v>1</v>
      </c>
      <c r="AA182" s="66">
        <v>1</v>
      </c>
      <c r="AB182" s="66">
        <v>1</v>
      </c>
      <c r="AC182" s="66">
        <v>1</v>
      </c>
      <c r="AD182" s="66">
        <v>1</v>
      </c>
      <c r="AE182" s="66">
        <v>1</v>
      </c>
      <c r="AF182" s="66">
        <v>1</v>
      </c>
      <c r="AG182" s="66">
        <v>1</v>
      </c>
      <c r="AH182" s="66">
        <v>1</v>
      </c>
      <c r="AI182" s="66">
        <v>1</v>
      </c>
      <c r="AJ182" s="66">
        <v>1</v>
      </c>
      <c r="AK182" s="66">
        <v>1</v>
      </c>
      <c r="AL182" s="66">
        <v>1</v>
      </c>
      <c r="AM182" s="66">
        <v>1</v>
      </c>
      <c r="AN182" s="66">
        <v>1</v>
      </c>
      <c r="AO182" s="66">
        <v>1</v>
      </c>
      <c r="AP182" s="66">
        <v>1</v>
      </c>
      <c r="AQ182" s="66">
        <v>1</v>
      </c>
      <c r="AR182" s="66">
        <v>1</v>
      </c>
      <c r="AS182" s="66">
        <v>1</v>
      </c>
      <c r="AT182" s="66">
        <v>1</v>
      </c>
      <c r="AU182" s="66">
        <v>1</v>
      </c>
      <c r="AV182" s="66">
        <v>1</v>
      </c>
      <c r="AW182" s="66">
        <v>1</v>
      </c>
      <c r="AX182" s="66">
        <v>1</v>
      </c>
      <c r="AY182" s="66">
        <v>1</v>
      </c>
      <c r="BD182" s="66">
        <v>1</v>
      </c>
      <c r="BE182" s="66">
        <v>1</v>
      </c>
      <c r="BF182" s="66">
        <v>1</v>
      </c>
      <c r="BG182" s="66">
        <v>1</v>
      </c>
      <c r="BH182" s="66">
        <v>1</v>
      </c>
      <c r="BI182" s="66">
        <v>1</v>
      </c>
      <c r="BJ182" s="66">
        <v>1</v>
      </c>
      <c r="BK182" s="66">
        <v>1</v>
      </c>
      <c r="BL182" s="66">
        <v>1</v>
      </c>
      <c r="BM182" s="66">
        <v>1</v>
      </c>
      <c r="BN182" s="66">
        <v>1</v>
      </c>
      <c r="BO182" s="66">
        <v>1</v>
      </c>
      <c r="BP182" s="66">
        <v>1</v>
      </c>
      <c r="BQ182" s="66">
        <v>1</v>
      </c>
      <c r="BR182" s="66">
        <v>1</v>
      </c>
      <c r="BS182" s="66">
        <v>1</v>
      </c>
      <c r="BT182" s="66">
        <v>1</v>
      </c>
      <c r="BU182" s="66">
        <v>1</v>
      </c>
      <c r="BV182" s="66">
        <v>1</v>
      </c>
      <c r="BW182" s="66">
        <v>1</v>
      </c>
      <c r="BX182" s="66">
        <v>1</v>
      </c>
      <c r="BY182" s="66">
        <v>1</v>
      </c>
      <c r="BZ182" s="66">
        <v>1</v>
      </c>
      <c r="CA182" s="66">
        <v>1</v>
      </c>
      <c r="CC182" s="66">
        <v>1</v>
      </c>
      <c r="CD182" s="66">
        <v>1</v>
      </c>
      <c r="CE182" s="66">
        <v>1</v>
      </c>
      <c r="CF182" s="66">
        <v>1</v>
      </c>
      <c r="CG182" s="66">
        <v>1</v>
      </c>
      <c r="CI182" s="66">
        <v>1</v>
      </c>
      <c r="CJ182" s="66">
        <v>1</v>
      </c>
      <c r="CK182" s="66">
        <v>1</v>
      </c>
      <c r="CL182" s="66">
        <v>1</v>
      </c>
      <c r="CM182" s="66">
        <v>1</v>
      </c>
      <c r="CN182" s="66">
        <v>1</v>
      </c>
      <c r="CO182" s="66">
        <v>1</v>
      </c>
      <c r="CP182" s="66">
        <v>1</v>
      </c>
      <c r="CQ182" s="66">
        <v>1</v>
      </c>
      <c r="CR182" s="66">
        <v>1</v>
      </c>
      <c r="CS182" s="66">
        <v>1</v>
      </c>
      <c r="CT182" s="66">
        <v>1</v>
      </c>
      <c r="CU182" s="66">
        <v>1</v>
      </c>
      <c r="CV182" s="66">
        <v>1</v>
      </c>
      <c r="CW182" s="66">
        <v>1</v>
      </c>
      <c r="CX182" s="66">
        <v>0</v>
      </c>
      <c r="CY182" s="66">
        <v>1</v>
      </c>
      <c r="CZ182" s="66">
        <v>0</v>
      </c>
      <c r="DA182" s="66">
        <v>1</v>
      </c>
      <c r="DB182" s="66">
        <v>0</v>
      </c>
      <c r="DC182" s="66">
        <v>1</v>
      </c>
      <c r="DD182" s="66">
        <v>0</v>
      </c>
      <c r="DE182" s="66">
        <v>1</v>
      </c>
      <c r="DF182" s="66">
        <v>1</v>
      </c>
      <c r="DG182" s="66">
        <v>1</v>
      </c>
      <c r="DH182" s="67"/>
      <c r="DJ182" s="67"/>
      <c r="DK182" s="67"/>
      <c r="DL182" s="67"/>
      <c r="DM182" s="67"/>
    </row>
    <row r="183" spans="1:117" s="66" customFormat="1">
      <c r="A183" s="66" t="s">
        <v>646</v>
      </c>
      <c r="B183" s="66" t="s">
        <v>388</v>
      </c>
      <c r="C183" s="66" t="s">
        <v>651</v>
      </c>
      <c r="D183" s="66">
        <v>178</v>
      </c>
      <c r="E183" s="66">
        <v>96</v>
      </c>
      <c r="F183" s="66">
        <v>22</v>
      </c>
      <c r="G183" s="66" t="s">
        <v>393</v>
      </c>
      <c r="H183" s="66">
        <v>1</v>
      </c>
      <c r="I183" s="66">
        <v>2</v>
      </c>
      <c r="J183" s="66">
        <v>2</v>
      </c>
      <c r="K183" s="66">
        <v>1</v>
      </c>
      <c r="L183" s="66">
        <v>1</v>
      </c>
      <c r="M183" s="66">
        <v>1</v>
      </c>
      <c r="N183" s="66">
        <v>1</v>
      </c>
      <c r="O183" s="66">
        <v>1</v>
      </c>
      <c r="P183" s="66">
        <v>1</v>
      </c>
      <c r="Q183" s="66">
        <v>1</v>
      </c>
      <c r="R183" s="66">
        <v>1</v>
      </c>
      <c r="S183" s="66">
        <v>1</v>
      </c>
      <c r="T183" s="66">
        <v>1</v>
      </c>
      <c r="U183" s="66">
        <v>1</v>
      </c>
      <c r="W183" s="66">
        <v>1</v>
      </c>
      <c r="X183" s="66">
        <v>1</v>
      </c>
      <c r="Y183" s="66">
        <v>1</v>
      </c>
      <c r="Z183" s="66">
        <v>1</v>
      </c>
      <c r="AA183" s="66">
        <v>1</v>
      </c>
      <c r="AB183" s="66">
        <v>1</v>
      </c>
      <c r="AC183" s="66">
        <v>1</v>
      </c>
      <c r="AD183" s="66">
        <v>1</v>
      </c>
      <c r="AE183" s="66">
        <v>1</v>
      </c>
      <c r="AF183" s="66">
        <v>1</v>
      </c>
      <c r="AG183" s="66">
        <v>1</v>
      </c>
      <c r="AH183" s="66">
        <v>1</v>
      </c>
      <c r="AI183" s="66">
        <v>1</v>
      </c>
      <c r="AJ183" s="66">
        <v>1</v>
      </c>
      <c r="AK183" s="66">
        <v>1</v>
      </c>
      <c r="AL183" s="66">
        <v>1</v>
      </c>
      <c r="AM183" s="66">
        <v>1</v>
      </c>
      <c r="AN183" s="66">
        <v>1</v>
      </c>
      <c r="AO183" s="66">
        <v>1</v>
      </c>
      <c r="AP183" s="66">
        <v>1</v>
      </c>
      <c r="AQ183" s="66">
        <v>1</v>
      </c>
      <c r="AR183" s="66">
        <v>1</v>
      </c>
      <c r="AS183" s="66">
        <v>1</v>
      </c>
      <c r="AT183" s="66">
        <v>1</v>
      </c>
      <c r="AU183" s="66">
        <v>1</v>
      </c>
      <c r="AV183" s="66">
        <v>1</v>
      </c>
      <c r="AW183" s="66">
        <v>1</v>
      </c>
      <c r="AX183" s="66">
        <v>1</v>
      </c>
      <c r="AY183" s="66">
        <v>1</v>
      </c>
      <c r="BD183" s="66">
        <v>1</v>
      </c>
      <c r="BE183" s="66">
        <v>1</v>
      </c>
      <c r="BF183" s="66">
        <v>1</v>
      </c>
      <c r="BG183" s="66">
        <v>1</v>
      </c>
      <c r="BH183" s="66">
        <v>1</v>
      </c>
      <c r="BI183" s="66">
        <v>1</v>
      </c>
      <c r="BJ183" s="66">
        <v>1</v>
      </c>
      <c r="BK183" s="66">
        <v>1</v>
      </c>
      <c r="BL183" s="66">
        <v>1</v>
      </c>
      <c r="BM183" s="66">
        <v>1</v>
      </c>
      <c r="BN183" s="66">
        <v>1</v>
      </c>
      <c r="BO183" s="66">
        <v>1</v>
      </c>
      <c r="BP183" s="66">
        <v>1</v>
      </c>
      <c r="BQ183" s="66">
        <v>1</v>
      </c>
      <c r="BR183" s="66">
        <v>1</v>
      </c>
      <c r="BS183" s="66">
        <v>1</v>
      </c>
      <c r="BT183" s="66">
        <v>1</v>
      </c>
      <c r="BU183" s="66">
        <v>1</v>
      </c>
      <c r="BV183" s="66">
        <v>1</v>
      </c>
      <c r="BW183" s="66">
        <v>1</v>
      </c>
      <c r="BX183" s="66">
        <v>1</v>
      </c>
      <c r="BY183" s="66">
        <v>1</v>
      </c>
      <c r="BZ183" s="66">
        <v>1</v>
      </c>
      <c r="CA183" s="66">
        <v>1</v>
      </c>
      <c r="CC183" s="66">
        <v>1</v>
      </c>
      <c r="CD183" s="66">
        <v>1</v>
      </c>
      <c r="CE183" s="66">
        <v>1</v>
      </c>
      <c r="CF183" s="66">
        <v>1</v>
      </c>
      <c r="CG183" s="66">
        <v>1</v>
      </c>
      <c r="CI183" s="66">
        <v>1</v>
      </c>
      <c r="CJ183" s="66">
        <v>1</v>
      </c>
      <c r="CK183" s="66">
        <v>1</v>
      </c>
      <c r="CL183" s="66">
        <v>1</v>
      </c>
      <c r="CM183" s="66">
        <v>1</v>
      </c>
      <c r="CN183" s="66">
        <v>1</v>
      </c>
      <c r="CO183" s="66">
        <v>1</v>
      </c>
      <c r="CP183" s="66">
        <v>1</v>
      </c>
      <c r="CQ183" s="66">
        <v>1</v>
      </c>
      <c r="CR183" s="66">
        <v>1</v>
      </c>
      <c r="CS183" s="66">
        <v>1</v>
      </c>
      <c r="CT183" s="66">
        <v>1</v>
      </c>
      <c r="CU183" s="66">
        <v>1</v>
      </c>
      <c r="CV183" s="66">
        <v>1</v>
      </c>
      <c r="CW183" s="66">
        <v>0</v>
      </c>
      <c r="CX183" s="66">
        <v>1</v>
      </c>
      <c r="CY183" s="66">
        <v>1</v>
      </c>
      <c r="CZ183" s="66">
        <v>0</v>
      </c>
      <c r="DA183" s="66">
        <v>0</v>
      </c>
      <c r="DB183" s="66">
        <v>0</v>
      </c>
      <c r="DC183" s="66">
        <v>1</v>
      </c>
      <c r="DD183" s="66">
        <v>0</v>
      </c>
      <c r="DE183" s="66">
        <v>1</v>
      </c>
      <c r="DF183" s="66">
        <v>1</v>
      </c>
      <c r="DG183" s="66">
        <v>1</v>
      </c>
      <c r="DH183" s="67"/>
      <c r="DJ183" s="67"/>
      <c r="DK183" s="67"/>
      <c r="DL183" s="67"/>
      <c r="DM183" s="67"/>
    </row>
    <row r="184" spans="1:117" s="66" customFormat="1">
      <c r="A184" s="66" t="s">
        <v>646</v>
      </c>
      <c r="B184" s="66" t="s">
        <v>388</v>
      </c>
      <c r="C184" s="66" t="s">
        <v>652</v>
      </c>
      <c r="D184" s="66">
        <v>179</v>
      </c>
      <c r="E184" s="66">
        <v>35</v>
      </c>
      <c r="F184" s="66">
        <v>11</v>
      </c>
      <c r="G184" s="66">
        <v>10</v>
      </c>
      <c r="H184" s="66">
        <v>1</v>
      </c>
      <c r="I184" s="66">
        <v>2</v>
      </c>
      <c r="J184" s="66">
        <v>2</v>
      </c>
      <c r="K184" s="66">
        <v>1</v>
      </c>
      <c r="L184" s="66">
        <v>1</v>
      </c>
      <c r="M184" s="66">
        <v>1</v>
      </c>
      <c r="N184" s="66">
        <v>1</v>
      </c>
      <c r="O184" s="66">
        <v>1</v>
      </c>
      <c r="P184" s="66">
        <v>1</v>
      </c>
      <c r="Q184" s="66">
        <v>1</v>
      </c>
      <c r="R184" s="66">
        <v>1</v>
      </c>
      <c r="S184" s="66">
        <v>1</v>
      </c>
      <c r="T184" s="66">
        <v>1</v>
      </c>
      <c r="U184" s="66">
        <v>1</v>
      </c>
      <c r="W184" s="66">
        <v>1</v>
      </c>
      <c r="X184" s="66">
        <v>1</v>
      </c>
      <c r="Y184" s="66">
        <v>1</v>
      </c>
      <c r="Z184" s="66">
        <v>1</v>
      </c>
      <c r="AA184" s="66">
        <v>1</v>
      </c>
      <c r="AB184" s="66">
        <v>1</v>
      </c>
      <c r="AC184" s="66">
        <v>1</v>
      </c>
      <c r="AD184" s="66">
        <v>1</v>
      </c>
      <c r="AE184" s="66">
        <v>1</v>
      </c>
      <c r="AF184" s="66">
        <v>1</v>
      </c>
      <c r="AG184" s="66">
        <v>1</v>
      </c>
      <c r="AH184" s="66">
        <v>1</v>
      </c>
      <c r="AI184" s="66">
        <v>1</v>
      </c>
      <c r="AJ184" s="66">
        <v>1</v>
      </c>
      <c r="AK184" s="66">
        <v>1</v>
      </c>
      <c r="AL184" s="66">
        <v>1</v>
      </c>
      <c r="AM184" s="66">
        <v>1</v>
      </c>
      <c r="AN184" s="66">
        <v>1</v>
      </c>
      <c r="AO184" s="66">
        <v>1</v>
      </c>
      <c r="AP184" s="66">
        <v>1</v>
      </c>
      <c r="AQ184" s="66">
        <v>1</v>
      </c>
      <c r="AR184" s="66">
        <v>1</v>
      </c>
      <c r="AS184" s="66">
        <v>1</v>
      </c>
      <c r="AT184" s="66">
        <v>1</v>
      </c>
      <c r="AU184" s="66">
        <v>1</v>
      </c>
      <c r="AV184" s="66">
        <v>1</v>
      </c>
      <c r="AW184" s="66">
        <v>1</v>
      </c>
      <c r="AX184" s="66">
        <v>1</v>
      </c>
      <c r="AY184" s="66">
        <v>1</v>
      </c>
      <c r="BD184" s="66">
        <v>1</v>
      </c>
      <c r="BE184" s="66">
        <v>1</v>
      </c>
      <c r="BF184" s="66">
        <v>1</v>
      </c>
      <c r="BG184" s="66">
        <v>1</v>
      </c>
      <c r="BH184" s="66">
        <v>1</v>
      </c>
      <c r="BI184" s="66">
        <v>1</v>
      </c>
      <c r="BJ184" s="66">
        <v>1</v>
      </c>
      <c r="BK184" s="66">
        <v>1</v>
      </c>
      <c r="BL184" s="66">
        <v>1</v>
      </c>
      <c r="BM184" s="66">
        <v>1</v>
      </c>
      <c r="BN184" s="66">
        <v>1</v>
      </c>
      <c r="BO184" s="66">
        <v>1</v>
      </c>
      <c r="BP184" s="66">
        <v>1</v>
      </c>
      <c r="BQ184" s="66">
        <v>1</v>
      </c>
      <c r="BR184" s="66">
        <v>1</v>
      </c>
      <c r="BS184" s="66">
        <v>1</v>
      </c>
      <c r="BT184" s="66">
        <v>1</v>
      </c>
      <c r="BU184" s="66">
        <v>1</v>
      </c>
      <c r="BV184" s="66">
        <v>1</v>
      </c>
      <c r="BW184" s="66">
        <v>1</v>
      </c>
      <c r="BX184" s="66">
        <v>1</v>
      </c>
      <c r="BY184" s="66">
        <v>1</v>
      </c>
      <c r="BZ184" s="66">
        <v>1</v>
      </c>
      <c r="CA184" s="66">
        <v>1</v>
      </c>
      <c r="CC184" s="66">
        <v>1</v>
      </c>
      <c r="CD184" s="66">
        <v>1</v>
      </c>
      <c r="CE184" s="66">
        <v>1</v>
      </c>
      <c r="CF184" s="66">
        <v>1</v>
      </c>
      <c r="CG184" s="66">
        <v>1</v>
      </c>
      <c r="CI184" s="66">
        <v>1</v>
      </c>
      <c r="CJ184" s="66">
        <v>1</v>
      </c>
      <c r="CK184" s="66">
        <v>1</v>
      </c>
      <c r="CL184" s="66">
        <v>1</v>
      </c>
      <c r="CM184" s="66">
        <v>1</v>
      </c>
      <c r="CN184" s="66">
        <v>1</v>
      </c>
      <c r="CO184" s="66">
        <v>1</v>
      </c>
      <c r="CP184" s="66">
        <v>1</v>
      </c>
      <c r="CQ184" s="66">
        <v>1</v>
      </c>
      <c r="CR184" s="66">
        <v>1</v>
      </c>
      <c r="CS184" s="66">
        <v>1</v>
      </c>
      <c r="CT184" s="66">
        <v>1</v>
      </c>
      <c r="CU184" s="66">
        <v>1</v>
      </c>
      <c r="CV184" s="66">
        <v>1</v>
      </c>
      <c r="CW184" s="66">
        <v>0</v>
      </c>
      <c r="CX184" s="66">
        <v>0</v>
      </c>
      <c r="CY184" s="66">
        <v>0</v>
      </c>
      <c r="CZ184" s="66">
        <v>0</v>
      </c>
      <c r="DA184" s="66">
        <v>0</v>
      </c>
      <c r="DB184" s="66">
        <v>0</v>
      </c>
      <c r="DC184" s="66">
        <v>1</v>
      </c>
      <c r="DD184" s="66">
        <v>0</v>
      </c>
      <c r="DE184" s="66">
        <v>1</v>
      </c>
      <c r="DF184" s="66">
        <v>1</v>
      </c>
      <c r="DG184" s="66">
        <v>1</v>
      </c>
      <c r="DH184" s="67" t="s">
        <v>653</v>
      </c>
      <c r="DJ184" s="67"/>
      <c r="DK184" s="67"/>
      <c r="DL184" s="67"/>
      <c r="DM184" s="67"/>
    </row>
    <row r="185" spans="1:117" s="66" customFormat="1">
      <c r="A185" s="66" t="s">
        <v>646</v>
      </c>
      <c r="B185" s="66" t="s">
        <v>388</v>
      </c>
      <c r="C185" s="66" t="s">
        <v>654</v>
      </c>
      <c r="D185" s="66">
        <v>180</v>
      </c>
      <c r="E185" s="66">
        <v>124</v>
      </c>
      <c r="F185" s="66">
        <v>47</v>
      </c>
      <c r="G185" s="66">
        <v>40</v>
      </c>
      <c r="H185" s="66">
        <v>1</v>
      </c>
      <c r="I185" s="66">
        <v>2</v>
      </c>
      <c r="J185" s="66">
        <v>2</v>
      </c>
      <c r="K185" s="66">
        <v>1</v>
      </c>
      <c r="L185" s="66">
        <v>1</v>
      </c>
      <c r="M185" s="66">
        <v>1</v>
      </c>
      <c r="N185" s="66">
        <v>1</v>
      </c>
      <c r="O185" s="66">
        <v>1</v>
      </c>
      <c r="P185" s="66">
        <v>1</v>
      </c>
      <c r="Q185" s="66">
        <v>1</v>
      </c>
      <c r="R185" s="66">
        <v>1</v>
      </c>
      <c r="S185" s="66">
        <v>1</v>
      </c>
      <c r="T185" s="66">
        <v>1</v>
      </c>
      <c r="U185" s="66">
        <v>1</v>
      </c>
      <c r="W185" s="66">
        <v>1</v>
      </c>
      <c r="X185" s="66">
        <v>1</v>
      </c>
      <c r="Y185" s="66">
        <v>1</v>
      </c>
      <c r="Z185" s="66">
        <v>1</v>
      </c>
      <c r="AA185" s="66">
        <v>1</v>
      </c>
      <c r="AB185" s="66">
        <v>1</v>
      </c>
      <c r="AC185" s="66">
        <v>1</v>
      </c>
      <c r="AD185" s="66">
        <v>1</v>
      </c>
      <c r="AE185" s="66">
        <v>1</v>
      </c>
      <c r="AF185" s="66">
        <v>1</v>
      </c>
      <c r="AG185" s="66">
        <v>1</v>
      </c>
      <c r="AH185" s="66">
        <v>1</v>
      </c>
      <c r="AI185" s="66">
        <v>1</v>
      </c>
      <c r="AJ185" s="66">
        <v>1</v>
      </c>
      <c r="AK185" s="66">
        <v>1</v>
      </c>
      <c r="AL185" s="66">
        <v>1</v>
      </c>
      <c r="AM185" s="66">
        <v>1</v>
      </c>
      <c r="AN185" s="66">
        <v>1</v>
      </c>
      <c r="AO185" s="66">
        <v>1</v>
      </c>
      <c r="AP185" s="66">
        <v>1</v>
      </c>
      <c r="AQ185" s="66">
        <v>1</v>
      </c>
      <c r="AR185" s="66">
        <v>1</v>
      </c>
      <c r="AS185" s="66">
        <v>1</v>
      </c>
      <c r="AT185" s="66">
        <v>1</v>
      </c>
      <c r="AU185" s="66">
        <v>1</v>
      </c>
      <c r="AV185" s="66">
        <v>1</v>
      </c>
      <c r="AW185" s="66">
        <v>1</v>
      </c>
      <c r="AX185" s="66">
        <v>1</v>
      </c>
      <c r="AY185" s="66">
        <v>1</v>
      </c>
      <c r="BD185" s="66">
        <v>1</v>
      </c>
      <c r="BE185" s="66">
        <v>1</v>
      </c>
      <c r="BF185" s="66">
        <v>1</v>
      </c>
      <c r="BG185" s="66">
        <v>1</v>
      </c>
      <c r="BH185" s="66">
        <v>1</v>
      </c>
      <c r="BI185" s="66">
        <v>1</v>
      </c>
      <c r="BJ185" s="66">
        <v>1</v>
      </c>
      <c r="BK185" s="66">
        <v>1</v>
      </c>
      <c r="BL185" s="66">
        <v>1</v>
      </c>
      <c r="BM185" s="66">
        <v>1</v>
      </c>
      <c r="BN185" s="66">
        <v>1</v>
      </c>
      <c r="BO185" s="66">
        <v>1</v>
      </c>
      <c r="BP185" s="66">
        <v>1</v>
      </c>
      <c r="BQ185" s="66">
        <v>1</v>
      </c>
      <c r="BR185" s="66">
        <v>1</v>
      </c>
      <c r="BS185" s="66">
        <v>1</v>
      </c>
      <c r="BT185" s="66">
        <v>1</v>
      </c>
      <c r="BU185" s="66">
        <v>1</v>
      </c>
      <c r="BV185" s="66">
        <v>1</v>
      </c>
      <c r="BW185" s="66">
        <v>1</v>
      </c>
      <c r="BX185" s="66">
        <v>1</v>
      </c>
      <c r="BY185" s="66">
        <v>1</v>
      </c>
      <c r="BZ185" s="66">
        <v>1</v>
      </c>
      <c r="CA185" s="66">
        <v>1</v>
      </c>
      <c r="CC185" s="66">
        <v>1</v>
      </c>
      <c r="CD185" s="66">
        <v>1</v>
      </c>
      <c r="CE185" s="66">
        <v>1</v>
      </c>
      <c r="CF185" s="66">
        <v>1</v>
      </c>
      <c r="CG185" s="66">
        <v>1</v>
      </c>
      <c r="CI185" s="66">
        <v>1</v>
      </c>
      <c r="CJ185" s="66">
        <v>1</v>
      </c>
      <c r="CK185" s="66">
        <v>1</v>
      </c>
      <c r="CL185" s="66">
        <v>1</v>
      </c>
      <c r="CM185" s="66">
        <v>1</v>
      </c>
      <c r="CN185" s="66">
        <v>1</v>
      </c>
      <c r="CO185" s="66">
        <v>1</v>
      </c>
      <c r="CP185" s="66">
        <v>1</v>
      </c>
      <c r="CQ185" s="66">
        <v>1</v>
      </c>
      <c r="CR185" s="66">
        <v>1</v>
      </c>
      <c r="CS185" s="66">
        <v>1</v>
      </c>
      <c r="CT185" s="66">
        <v>1</v>
      </c>
      <c r="CU185" s="66">
        <v>1</v>
      </c>
      <c r="CV185" s="66">
        <v>1</v>
      </c>
      <c r="CW185" s="66">
        <v>1</v>
      </c>
      <c r="CX185" s="66">
        <v>1</v>
      </c>
      <c r="CY185" s="66">
        <v>1</v>
      </c>
      <c r="CZ185" s="66">
        <v>0</v>
      </c>
      <c r="DA185" s="66">
        <v>1</v>
      </c>
      <c r="DB185" s="66">
        <v>1</v>
      </c>
      <c r="DC185" s="66">
        <v>1</v>
      </c>
      <c r="DD185" s="66">
        <v>0</v>
      </c>
      <c r="DE185" s="66">
        <v>1</v>
      </c>
      <c r="DF185" s="66">
        <v>1</v>
      </c>
      <c r="DG185" s="66">
        <v>1</v>
      </c>
      <c r="DH185" s="67"/>
      <c r="DJ185" s="67"/>
      <c r="DK185" s="67"/>
      <c r="DL185" s="67"/>
      <c r="DM185" s="67"/>
    </row>
    <row r="186" spans="1:117" s="66" customFormat="1">
      <c r="A186" s="66" t="s">
        <v>646</v>
      </c>
      <c r="B186" s="66" t="s">
        <v>388</v>
      </c>
      <c r="C186" s="66" t="s">
        <v>655</v>
      </c>
      <c r="D186" s="66">
        <v>181</v>
      </c>
      <c r="E186" s="66">
        <v>42</v>
      </c>
      <c r="F186" s="66">
        <v>6</v>
      </c>
      <c r="G186" s="66">
        <v>14</v>
      </c>
      <c r="H186" s="66">
        <v>1</v>
      </c>
      <c r="I186" s="66">
        <v>2</v>
      </c>
      <c r="J186" s="66">
        <v>2</v>
      </c>
      <c r="K186" s="66">
        <v>1</v>
      </c>
      <c r="L186" s="66">
        <v>1</v>
      </c>
      <c r="M186" s="66">
        <v>1</v>
      </c>
      <c r="N186" s="66">
        <v>1</v>
      </c>
      <c r="O186" s="66">
        <v>1</v>
      </c>
      <c r="P186" s="66">
        <v>1</v>
      </c>
      <c r="Q186" s="66">
        <v>1</v>
      </c>
      <c r="R186" s="66">
        <v>1</v>
      </c>
      <c r="S186" s="66">
        <v>1</v>
      </c>
      <c r="T186" s="66">
        <v>1</v>
      </c>
      <c r="U186" s="66">
        <v>1</v>
      </c>
      <c r="W186" s="66">
        <v>1</v>
      </c>
      <c r="X186" s="66">
        <v>1</v>
      </c>
      <c r="Y186" s="66">
        <v>1</v>
      </c>
      <c r="Z186" s="66">
        <v>1</v>
      </c>
      <c r="AA186" s="66">
        <v>1</v>
      </c>
      <c r="AB186" s="66">
        <v>1</v>
      </c>
      <c r="AC186" s="66">
        <v>1</v>
      </c>
      <c r="AD186" s="66">
        <v>1</v>
      </c>
      <c r="AE186" s="66">
        <v>1</v>
      </c>
      <c r="AF186" s="66">
        <v>1</v>
      </c>
      <c r="AG186" s="66">
        <v>1</v>
      </c>
      <c r="AH186" s="66">
        <v>1</v>
      </c>
      <c r="AI186" s="66">
        <v>1</v>
      </c>
      <c r="AJ186" s="66">
        <v>1</v>
      </c>
      <c r="AK186" s="66">
        <v>1</v>
      </c>
      <c r="AL186" s="66">
        <v>1</v>
      </c>
      <c r="AM186" s="66">
        <v>1</v>
      </c>
      <c r="AN186" s="66">
        <v>1</v>
      </c>
      <c r="AO186" s="66">
        <v>1</v>
      </c>
      <c r="AP186" s="66">
        <v>1</v>
      </c>
      <c r="AQ186" s="66">
        <v>1</v>
      </c>
      <c r="AR186" s="66">
        <v>1</v>
      </c>
      <c r="AS186" s="66">
        <v>1</v>
      </c>
      <c r="AT186" s="66">
        <v>1</v>
      </c>
      <c r="AU186" s="66">
        <v>1</v>
      </c>
      <c r="AV186" s="66">
        <v>1</v>
      </c>
      <c r="AW186" s="66">
        <v>1</v>
      </c>
      <c r="AX186" s="66">
        <v>1</v>
      </c>
      <c r="AY186" s="66">
        <v>1</v>
      </c>
      <c r="BD186" s="66">
        <v>1</v>
      </c>
      <c r="BE186" s="66">
        <v>1</v>
      </c>
      <c r="BF186" s="66">
        <v>1</v>
      </c>
      <c r="BG186" s="66">
        <v>1</v>
      </c>
      <c r="BH186" s="66">
        <v>1</v>
      </c>
      <c r="BI186" s="66">
        <v>1</v>
      </c>
      <c r="BJ186" s="66">
        <v>1</v>
      </c>
      <c r="BK186" s="66">
        <v>1</v>
      </c>
      <c r="BL186" s="66">
        <v>1</v>
      </c>
      <c r="BM186" s="66">
        <v>1</v>
      </c>
      <c r="BN186" s="66">
        <v>1</v>
      </c>
      <c r="BO186" s="66">
        <v>1</v>
      </c>
      <c r="BP186" s="66">
        <v>1</v>
      </c>
      <c r="BQ186" s="66">
        <v>1</v>
      </c>
      <c r="BR186" s="66">
        <v>1</v>
      </c>
      <c r="BS186" s="66">
        <v>1</v>
      </c>
      <c r="BT186" s="66">
        <v>1</v>
      </c>
      <c r="BU186" s="66">
        <v>1</v>
      </c>
      <c r="BV186" s="66">
        <v>1</v>
      </c>
      <c r="BW186" s="66">
        <v>1</v>
      </c>
      <c r="BX186" s="66">
        <v>1</v>
      </c>
      <c r="BY186" s="66">
        <v>1</v>
      </c>
      <c r="BZ186" s="66">
        <v>1</v>
      </c>
      <c r="CA186" s="66">
        <v>1</v>
      </c>
      <c r="CC186" s="66">
        <v>1</v>
      </c>
      <c r="CD186" s="66">
        <v>1</v>
      </c>
      <c r="CE186" s="66">
        <v>1</v>
      </c>
      <c r="CF186" s="66">
        <v>1</v>
      </c>
      <c r="CG186" s="66">
        <v>1</v>
      </c>
      <c r="CI186" s="66">
        <v>1</v>
      </c>
      <c r="CJ186" s="66">
        <v>1</v>
      </c>
      <c r="CK186" s="66">
        <v>1</v>
      </c>
      <c r="CL186" s="66">
        <v>1</v>
      </c>
      <c r="CM186" s="66">
        <v>1</v>
      </c>
      <c r="CN186" s="66">
        <v>1</v>
      </c>
      <c r="CO186" s="66">
        <v>1</v>
      </c>
      <c r="CP186" s="66">
        <v>1</v>
      </c>
      <c r="CQ186" s="66">
        <v>1</v>
      </c>
      <c r="CR186" s="66">
        <v>1</v>
      </c>
      <c r="CS186" s="66">
        <v>1</v>
      </c>
      <c r="CT186" s="66">
        <v>1</v>
      </c>
      <c r="CU186" s="66">
        <v>1</v>
      </c>
      <c r="CV186" s="66">
        <v>1</v>
      </c>
      <c r="CW186" s="66">
        <v>1</v>
      </c>
      <c r="CX186" s="66">
        <v>0</v>
      </c>
      <c r="CY186" s="66">
        <v>0</v>
      </c>
      <c r="CZ186" s="66">
        <v>0</v>
      </c>
      <c r="DA186" s="66">
        <v>0</v>
      </c>
      <c r="DB186" s="66">
        <v>0</v>
      </c>
      <c r="DC186" s="66">
        <v>1</v>
      </c>
      <c r="DD186" s="66">
        <v>0</v>
      </c>
      <c r="DE186" s="66">
        <v>1</v>
      </c>
      <c r="DF186" s="66">
        <v>1</v>
      </c>
      <c r="DG186" s="66">
        <v>0</v>
      </c>
      <c r="DH186" s="67"/>
      <c r="DJ186" s="67"/>
      <c r="DK186" s="67"/>
      <c r="DL186" s="67"/>
      <c r="DM186" s="67"/>
    </row>
    <row r="187" spans="1:117" s="66" customFormat="1">
      <c r="A187" s="66" t="s">
        <v>646</v>
      </c>
      <c r="B187" s="66" t="s">
        <v>388</v>
      </c>
      <c r="C187" s="66" t="s">
        <v>656</v>
      </c>
      <c r="D187" s="66">
        <v>182</v>
      </c>
      <c r="E187" s="66">
        <v>146</v>
      </c>
      <c r="F187" s="66">
        <v>45</v>
      </c>
      <c r="G187" s="66">
        <v>37</v>
      </c>
      <c r="H187" s="66">
        <v>1</v>
      </c>
      <c r="I187" s="66">
        <v>2</v>
      </c>
      <c r="J187" s="66">
        <v>2</v>
      </c>
      <c r="K187" s="66">
        <v>1</v>
      </c>
      <c r="L187" s="66">
        <v>1</v>
      </c>
      <c r="M187" s="66">
        <v>1</v>
      </c>
      <c r="N187" s="66">
        <v>1</v>
      </c>
      <c r="O187" s="66">
        <v>1</v>
      </c>
      <c r="P187" s="66">
        <v>1</v>
      </c>
      <c r="Q187" s="66">
        <v>1</v>
      </c>
      <c r="R187" s="66">
        <v>1</v>
      </c>
      <c r="S187" s="66">
        <v>1</v>
      </c>
      <c r="T187" s="66">
        <v>1</v>
      </c>
      <c r="U187" s="66">
        <v>1</v>
      </c>
      <c r="W187" s="66">
        <v>1</v>
      </c>
      <c r="X187" s="66">
        <v>1</v>
      </c>
      <c r="Y187" s="66">
        <v>1</v>
      </c>
      <c r="Z187" s="66">
        <v>1</v>
      </c>
      <c r="AA187" s="66">
        <v>1</v>
      </c>
      <c r="AB187" s="66">
        <v>1</v>
      </c>
      <c r="AC187" s="66">
        <v>1</v>
      </c>
      <c r="AD187" s="66">
        <v>1</v>
      </c>
      <c r="AE187" s="66">
        <v>1</v>
      </c>
      <c r="AF187" s="66">
        <v>1</v>
      </c>
      <c r="AG187" s="66">
        <v>1</v>
      </c>
      <c r="AH187" s="66">
        <v>1</v>
      </c>
      <c r="AI187" s="66">
        <v>1</v>
      </c>
      <c r="AJ187" s="66">
        <v>1</v>
      </c>
      <c r="AK187" s="66">
        <v>1</v>
      </c>
      <c r="AL187" s="66">
        <v>1</v>
      </c>
      <c r="AM187" s="66">
        <v>1</v>
      </c>
      <c r="AN187" s="66">
        <v>1</v>
      </c>
      <c r="AO187" s="66">
        <v>1</v>
      </c>
      <c r="AP187" s="66">
        <v>1</v>
      </c>
      <c r="AQ187" s="66">
        <v>1</v>
      </c>
      <c r="AR187" s="66">
        <v>1</v>
      </c>
      <c r="AS187" s="66">
        <v>1</v>
      </c>
      <c r="AT187" s="66">
        <v>1</v>
      </c>
      <c r="AU187" s="66">
        <v>1</v>
      </c>
      <c r="AV187" s="66">
        <v>1</v>
      </c>
      <c r="AW187" s="66">
        <v>1</v>
      </c>
      <c r="AX187" s="66">
        <v>1</v>
      </c>
      <c r="AY187" s="66">
        <v>1</v>
      </c>
      <c r="BD187" s="66">
        <v>1</v>
      </c>
      <c r="BE187" s="66">
        <v>1</v>
      </c>
      <c r="BF187" s="66">
        <v>1</v>
      </c>
      <c r="BG187" s="66">
        <v>1</v>
      </c>
      <c r="BH187" s="66">
        <v>1</v>
      </c>
      <c r="BI187" s="66">
        <v>1</v>
      </c>
      <c r="BJ187" s="66">
        <v>1</v>
      </c>
      <c r="BK187" s="66">
        <v>1</v>
      </c>
      <c r="BL187" s="66">
        <v>1</v>
      </c>
      <c r="BM187" s="66">
        <v>1</v>
      </c>
      <c r="BN187" s="66">
        <v>1</v>
      </c>
      <c r="BO187" s="66">
        <v>1</v>
      </c>
      <c r="BP187" s="66">
        <v>1</v>
      </c>
      <c r="BQ187" s="66">
        <v>1</v>
      </c>
      <c r="BR187" s="66">
        <v>1</v>
      </c>
      <c r="BS187" s="66">
        <v>1</v>
      </c>
      <c r="BT187" s="66">
        <v>1</v>
      </c>
      <c r="BU187" s="66">
        <v>1</v>
      </c>
      <c r="BV187" s="66">
        <v>1</v>
      </c>
      <c r="BW187" s="66">
        <v>1</v>
      </c>
      <c r="BX187" s="66">
        <v>1</v>
      </c>
      <c r="BY187" s="66">
        <v>1</v>
      </c>
      <c r="BZ187" s="66">
        <v>1</v>
      </c>
      <c r="CA187" s="66">
        <v>1</v>
      </c>
      <c r="CC187" s="66">
        <v>1</v>
      </c>
      <c r="CD187" s="66">
        <v>1</v>
      </c>
      <c r="CE187" s="66">
        <v>1</v>
      </c>
      <c r="CF187" s="66">
        <v>1</v>
      </c>
      <c r="CG187" s="66">
        <v>1</v>
      </c>
      <c r="CI187" s="66">
        <v>1</v>
      </c>
      <c r="CJ187" s="66">
        <v>1</v>
      </c>
      <c r="CK187" s="66">
        <v>1</v>
      </c>
      <c r="CL187" s="66">
        <v>1</v>
      </c>
      <c r="CM187" s="66">
        <v>1</v>
      </c>
      <c r="CN187" s="66">
        <v>1</v>
      </c>
      <c r="CO187" s="66">
        <v>1</v>
      </c>
      <c r="CP187" s="66">
        <v>1</v>
      </c>
      <c r="CQ187" s="66">
        <v>1</v>
      </c>
      <c r="CR187" s="66">
        <v>1</v>
      </c>
      <c r="CS187" s="66">
        <v>1</v>
      </c>
      <c r="CT187" s="66">
        <v>1</v>
      </c>
      <c r="CU187" s="66">
        <v>1</v>
      </c>
      <c r="CV187" s="66">
        <v>1</v>
      </c>
      <c r="CW187" s="66">
        <v>1</v>
      </c>
      <c r="CX187" s="66">
        <v>0</v>
      </c>
      <c r="CY187" s="66">
        <v>0</v>
      </c>
      <c r="CZ187" s="66">
        <v>0</v>
      </c>
      <c r="DA187" s="66">
        <v>0</v>
      </c>
      <c r="DB187" s="66">
        <v>0</v>
      </c>
      <c r="DC187" s="66">
        <v>1</v>
      </c>
      <c r="DD187" s="66">
        <v>0</v>
      </c>
      <c r="DE187" s="66">
        <v>1</v>
      </c>
      <c r="DF187" s="66">
        <v>1</v>
      </c>
      <c r="DG187" s="66">
        <v>1</v>
      </c>
      <c r="DH187" s="67"/>
      <c r="DJ187" s="67"/>
      <c r="DK187" s="67"/>
      <c r="DL187" s="67"/>
      <c r="DM187" s="67"/>
    </row>
    <row r="188" spans="1:117" s="66" customFormat="1">
      <c r="A188" s="66" t="s">
        <v>646</v>
      </c>
      <c r="B188" s="66" t="s">
        <v>388</v>
      </c>
      <c r="C188" s="66" t="s">
        <v>657</v>
      </c>
      <c r="D188" s="66">
        <v>183</v>
      </c>
      <c r="E188" s="66">
        <v>34</v>
      </c>
      <c r="F188" s="66">
        <v>10</v>
      </c>
      <c r="G188" s="66">
        <v>9</v>
      </c>
      <c r="H188" s="66">
        <v>1</v>
      </c>
      <c r="I188" s="66">
        <v>2</v>
      </c>
      <c r="J188" s="66">
        <v>2</v>
      </c>
      <c r="K188" s="66">
        <v>1</v>
      </c>
      <c r="L188" s="66">
        <v>1</v>
      </c>
      <c r="M188" s="66">
        <v>1</v>
      </c>
      <c r="N188" s="66">
        <v>1</v>
      </c>
      <c r="O188" s="66">
        <v>1</v>
      </c>
      <c r="P188" s="66">
        <v>1</v>
      </c>
      <c r="Q188" s="66">
        <v>1</v>
      </c>
      <c r="R188" s="66">
        <v>1</v>
      </c>
      <c r="S188" s="66">
        <v>1</v>
      </c>
      <c r="T188" s="66">
        <v>1</v>
      </c>
      <c r="U188" s="66">
        <v>1</v>
      </c>
      <c r="W188" s="66">
        <v>1</v>
      </c>
      <c r="X188" s="66">
        <v>1</v>
      </c>
      <c r="Y188" s="66">
        <v>1</v>
      </c>
      <c r="Z188" s="66">
        <v>1</v>
      </c>
      <c r="AA188" s="66">
        <v>1</v>
      </c>
      <c r="AB188" s="66">
        <v>1</v>
      </c>
      <c r="AC188" s="66">
        <v>1</v>
      </c>
      <c r="AD188" s="66">
        <v>1</v>
      </c>
      <c r="AE188" s="66">
        <v>1</v>
      </c>
      <c r="AF188" s="66">
        <v>1</v>
      </c>
      <c r="AG188" s="66">
        <v>1</v>
      </c>
      <c r="AH188" s="66">
        <v>1</v>
      </c>
      <c r="AI188" s="66">
        <v>1</v>
      </c>
      <c r="AJ188" s="66">
        <v>1</v>
      </c>
      <c r="AK188" s="66">
        <v>1</v>
      </c>
      <c r="AL188" s="66">
        <v>1</v>
      </c>
      <c r="AM188" s="66">
        <v>1</v>
      </c>
      <c r="AN188" s="66">
        <v>1</v>
      </c>
      <c r="AO188" s="66">
        <v>1</v>
      </c>
      <c r="AP188" s="66">
        <v>1</v>
      </c>
      <c r="AQ188" s="66">
        <v>1</v>
      </c>
      <c r="AR188" s="66">
        <v>1</v>
      </c>
      <c r="AS188" s="66">
        <v>1</v>
      </c>
      <c r="AT188" s="66">
        <v>1</v>
      </c>
      <c r="AU188" s="66">
        <v>1</v>
      </c>
      <c r="AV188" s="66">
        <v>1</v>
      </c>
      <c r="AW188" s="66">
        <v>1</v>
      </c>
      <c r="AX188" s="66">
        <v>1</v>
      </c>
      <c r="AY188" s="66">
        <v>1</v>
      </c>
      <c r="BD188" s="66">
        <v>1</v>
      </c>
      <c r="BE188" s="66">
        <v>1</v>
      </c>
      <c r="BF188" s="66">
        <v>1</v>
      </c>
      <c r="BG188" s="66">
        <v>1</v>
      </c>
      <c r="BH188" s="66">
        <v>1</v>
      </c>
      <c r="BI188" s="66">
        <v>1</v>
      </c>
      <c r="BJ188" s="66">
        <v>1</v>
      </c>
      <c r="BK188" s="66">
        <v>1</v>
      </c>
      <c r="BL188" s="66">
        <v>1</v>
      </c>
      <c r="BM188" s="66">
        <v>1</v>
      </c>
      <c r="BN188" s="66">
        <v>1</v>
      </c>
      <c r="BO188" s="66">
        <v>1</v>
      </c>
      <c r="BP188" s="66">
        <v>1</v>
      </c>
      <c r="BQ188" s="66">
        <v>1</v>
      </c>
      <c r="BR188" s="66">
        <v>1</v>
      </c>
      <c r="BS188" s="66">
        <v>1</v>
      </c>
      <c r="BT188" s="66">
        <v>1</v>
      </c>
      <c r="BU188" s="66">
        <v>1</v>
      </c>
      <c r="BV188" s="66">
        <v>1</v>
      </c>
      <c r="BW188" s="66">
        <v>1</v>
      </c>
      <c r="BX188" s="66">
        <v>1</v>
      </c>
      <c r="BY188" s="66">
        <v>1</v>
      </c>
      <c r="BZ188" s="66">
        <v>1</v>
      </c>
      <c r="CA188" s="66">
        <v>1</v>
      </c>
      <c r="CC188" s="66">
        <v>1</v>
      </c>
      <c r="CD188" s="66">
        <v>1</v>
      </c>
      <c r="CE188" s="66">
        <v>1</v>
      </c>
      <c r="CF188" s="66">
        <v>1</v>
      </c>
      <c r="CG188" s="66">
        <v>1</v>
      </c>
      <c r="CI188" s="66">
        <v>1</v>
      </c>
      <c r="CJ188" s="66">
        <v>1</v>
      </c>
      <c r="CK188" s="66">
        <v>1</v>
      </c>
      <c r="CL188" s="66">
        <v>1</v>
      </c>
      <c r="CM188" s="66">
        <v>1</v>
      </c>
      <c r="CN188" s="66">
        <v>1</v>
      </c>
      <c r="CO188" s="66">
        <v>1</v>
      </c>
      <c r="CP188" s="66">
        <v>1</v>
      </c>
      <c r="CQ188" s="66">
        <v>1</v>
      </c>
      <c r="CR188" s="66">
        <v>1</v>
      </c>
      <c r="CS188" s="66">
        <v>1</v>
      </c>
      <c r="CT188" s="66">
        <v>1</v>
      </c>
      <c r="CU188" s="66">
        <v>1</v>
      </c>
      <c r="CV188" s="66">
        <v>1</v>
      </c>
      <c r="CW188" s="66">
        <v>1</v>
      </c>
      <c r="CX188" s="66">
        <v>0</v>
      </c>
      <c r="CY188" s="66">
        <v>0</v>
      </c>
      <c r="CZ188" s="66">
        <v>0</v>
      </c>
      <c r="DA188" s="66">
        <v>0</v>
      </c>
      <c r="DB188" s="66">
        <v>0</v>
      </c>
      <c r="DC188" s="66">
        <v>1</v>
      </c>
      <c r="DD188" s="66">
        <v>0</v>
      </c>
      <c r="DE188" s="66">
        <v>1</v>
      </c>
      <c r="DF188" s="66">
        <v>1</v>
      </c>
      <c r="DG188" s="66">
        <v>0</v>
      </c>
      <c r="DH188" s="67" t="s">
        <v>658</v>
      </c>
      <c r="DJ188" s="67"/>
      <c r="DK188" s="67"/>
      <c r="DL188" s="67"/>
      <c r="DM188" s="67"/>
    </row>
    <row r="189" spans="1:117" s="66" customFormat="1">
      <c r="A189" s="66" t="s">
        <v>646</v>
      </c>
      <c r="B189" s="66" t="s">
        <v>388</v>
      </c>
      <c r="C189" s="66" t="s">
        <v>659</v>
      </c>
      <c r="D189" s="66">
        <v>184</v>
      </c>
      <c r="E189" s="66">
        <v>146</v>
      </c>
      <c r="F189" s="66">
        <v>18</v>
      </c>
      <c r="G189" s="66">
        <v>0</v>
      </c>
      <c r="H189" s="66">
        <v>1</v>
      </c>
      <c r="I189" s="66">
        <v>2</v>
      </c>
      <c r="J189" s="66">
        <v>2</v>
      </c>
      <c r="K189" s="66">
        <v>1</v>
      </c>
      <c r="L189" s="66">
        <v>1</v>
      </c>
      <c r="M189" s="66">
        <v>1</v>
      </c>
      <c r="N189" s="66">
        <v>1</v>
      </c>
      <c r="O189" s="66">
        <v>1</v>
      </c>
      <c r="P189" s="66">
        <v>1</v>
      </c>
      <c r="Q189" s="66">
        <v>1</v>
      </c>
      <c r="R189" s="66">
        <v>1</v>
      </c>
      <c r="S189" s="66">
        <v>1</v>
      </c>
      <c r="T189" s="66">
        <v>1</v>
      </c>
      <c r="U189" s="66">
        <v>1</v>
      </c>
      <c r="W189" s="66">
        <v>1</v>
      </c>
      <c r="X189" s="66">
        <v>1</v>
      </c>
      <c r="Y189" s="66">
        <v>1</v>
      </c>
      <c r="Z189" s="66">
        <v>1</v>
      </c>
      <c r="AA189" s="66">
        <v>1</v>
      </c>
      <c r="AB189" s="66">
        <v>1</v>
      </c>
      <c r="AC189" s="66">
        <v>1</v>
      </c>
      <c r="AD189" s="66">
        <v>1</v>
      </c>
      <c r="AE189" s="66">
        <v>1</v>
      </c>
      <c r="AF189" s="66">
        <v>1</v>
      </c>
      <c r="AG189" s="66">
        <v>1</v>
      </c>
      <c r="AH189" s="66">
        <v>1</v>
      </c>
      <c r="AI189" s="66">
        <v>1</v>
      </c>
      <c r="AJ189" s="66">
        <v>1</v>
      </c>
      <c r="AK189" s="66">
        <v>1</v>
      </c>
      <c r="AL189" s="66">
        <v>1</v>
      </c>
      <c r="AM189" s="66">
        <v>1</v>
      </c>
      <c r="AN189" s="66">
        <v>1</v>
      </c>
      <c r="AO189" s="66">
        <v>1</v>
      </c>
      <c r="AP189" s="66">
        <v>1</v>
      </c>
      <c r="AQ189" s="66">
        <v>1</v>
      </c>
      <c r="AR189" s="66">
        <v>1</v>
      </c>
      <c r="AS189" s="66">
        <v>1</v>
      </c>
      <c r="AT189" s="66">
        <v>1</v>
      </c>
      <c r="AU189" s="66">
        <v>1</v>
      </c>
      <c r="AV189" s="66">
        <v>1</v>
      </c>
      <c r="AW189" s="66">
        <v>1</v>
      </c>
      <c r="AX189" s="66">
        <v>1</v>
      </c>
      <c r="AY189" s="66">
        <v>1</v>
      </c>
      <c r="BD189" s="66">
        <v>1</v>
      </c>
      <c r="BE189" s="66">
        <v>1</v>
      </c>
      <c r="BF189" s="66">
        <v>1</v>
      </c>
      <c r="BG189" s="66">
        <v>1</v>
      </c>
      <c r="BH189" s="66">
        <v>1</v>
      </c>
      <c r="BI189" s="66">
        <v>1</v>
      </c>
      <c r="BJ189" s="66">
        <v>1</v>
      </c>
      <c r="BK189" s="66">
        <v>1</v>
      </c>
      <c r="BL189" s="66">
        <v>1</v>
      </c>
      <c r="BM189" s="66">
        <v>1</v>
      </c>
      <c r="BN189" s="66">
        <v>1</v>
      </c>
      <c r="BO189" s="66">
        <v>1</v>
      </c>
      <c r="BP189" s="66">
        <v>1</v>
      </c>
      <c r="BQ189" s="66">
        <v>1</v>
      </c>
      <c r="BR189" s="66">
        <v>1</v>
      </c>
      <c r="BS189" s="66">
        <v>1</v>
      </c>
      <c r="BT189" s="66">
        <v>1</v>
      </c>
      <c r="BU189" s="66">
        <v>1</v>
      </c>
      <c r="BV189" s="66">
        <v>1</v>
      </c>
      <c r="BW189" s="66">
        <v>1</v>
      </c>
      <c r="BX189" s="66">
        <v>1</v>
      </c>
      <c r="BY189" s="66">
        <v>1</v>
      </c>
      <c r="BZ189" s="66">
        <v>1</v>
      </c>
      <c r="CA189" s="66">
        <v>1</v>
      </c>
      <c r="CC189" s="66">
        <v>1</v>
      </c>
      <c r="CD189" s="66">
        <v>1</v>
      </c>
      <c r="CE189" s="66">
        <v>1</v>
      </c>
      <c r="CF189" s="66">
        <v>1</v>
      </c>
      <c r="CG189" s="66">
        <v>1</v>
      </c>
      <c r="CI189" s="66">
        <v>1</v>
      </c>
      <c r="CJ189" s="66">
        <v>1</v>
      </c>
      <c r="CK189" s="66">
        <v>1</v>
      </c>
      <c r="CL189" s="66">
        <v>1</v>
      </c>
      <c r="CM189" s="66">
        <v>1</v>
      </c>
      <c r="CN189" s="66">
        <v>1</v>
      </c>
      <c r="CO189" s="66">
        <v>1</v>
      </c>
      <c r="CP189" s="66">
        <v>1</v>
      </c>
      <c r="CQ189" s="66">
        <v>1</v>
      </c>
      <c r="CR189" s="66">
        <v>1</v>
      </c>
      <c r="CS189" s="66">
        <v>1</v>
      </c>
      <c r="CT189" s="66">
        <v>1</v>
      </c>
      <c r="CU189" s="66">
        <v>1</v>
      </c>
      <c r="CV189" s="66">
        <v>1</v>
      </c>
      <c r="CW189" s="66">
        <v>0</v>
      </c>
      <c r="CX189" s="66">
        <v>0</v>
      </c>
      <c r="CY189" s="66">
        <v>1</v>
      </c>
      <c r="CZ189" s="66">
        <v>0</v>
      </c>
      <c r="DA189" s="66">
        <v>0</v>
      </c>
      <c r="DB189" s="66">
        <v>1</v>
      </c>
      <c r="DC189" s="66">
        <v>0</v>
      </c>
      <c r="DD189" s="66">
        <v>0</v>
      </c>
      <c r="DE189" s="66">
        <v>1</v>
      </c>
      <c r="DF189" s="66">
        <v>1</v>
      </c>
      <c r="DG189" s="66">
        <v>1</v>
      </c>
      <c r="DH189" s="67"/>
      <c r="DJ189" s="67"/>
      <c r="DK189" s="67"/>
      <c r="DL189" s="67"/>
      <c r="DM189" s="67"/>
    </row>
    <row r="190" spans="1:117" s="66" customFormat="1">
      <c r="A190" s="66" t="s">
        <v>660</v>
      </c>
      <c r="B190" s="66" t="s">
        <v>388</v>
      </c>
      <c r="C190" s="66" t="s">
        <v>661</v>
      </c>
      <c r="D190" s="66">
        <v>185</v>
      </c>
      <c r="E190" s="66">
        <v>169</v>
      </c>
      <c r="F190" s="66">
        <v>83</v>
      </c>
      <c r="G190" s="66">
        <v>121</v>
      </c>
      <c r="H190" s="66">
        <v>1</v>
      </c>
      <c r="I190" s="66">
        <v>2</v>
      </c>
      <c r="J190" s="66">
        <v>2</v>
      </c>
      <c r="K190" s="66">
        <v>1</v>
      </c>
      <c r="L190" s="66">
        <v>1</v>
      </c>
      <c r="M190" s="66">
        <v>1</v>
      </c>
      <c r="N190" s="66">
        <v>1</v>
      </c>
      <c r="O190" s="66">
        <v>1</v>
      </c>
      <c r="P190" s="66">
        <v>1</v>
      </c>
      <c r="Q190" s="66">
        <v>1</v>
      </c>
      <c r="R190" s="66">
        <v>1</v>
      </c>
      <c r="S190" s="66">
        <v>1</v>
      </c>
      <c r="T190" s="66">
        <v>1</v>
      </c>
      <c r="U190" s="66">
        <v>1</v>
      </c>
      <c r="W190" s="66">
        <v>1</v>
      </c>
      <c r="X190" s="66">
        <v>1</v>
      </c>
      <c r="Y190" s="66">
        <v>1</v>
      </c>
      <c r="Z190" s="66">
        <v>1</v>
      </c>
      <c r="AA190" s="66">
        <v>1</v>
      </c>
      <c r="AB190" s="66">
        <v>1</v>
      </c>
      <c r="AC190" s="66">
        <v>1</v>
      </c>
      <c r="AD190" s="66">
        <v>1</v>
      </c>
      <c r="AE190" s="66">
        <v>1</v>
      </c>
      <c r="AF190" s="66">
        <v>1</v>
      </c>
      <c r="AG190" s="66">
        <v>1</v>
      </c>
      <c r="AH190" s="66">
        <v>1</v>
      </c>
      <c r="AI190" s="66">
        <v>1</v>
      </c>
      <c r="AJ190" s="66">
        <v>1</v>
      </c>
      <c r="AK190" s="66">
        <v>1</v>
      </c>
      <c r="AL190" s="66">
        <v>1</v>
      </c>
      <c r="AM190" s="66">
        <v>1</v>
      </c>
      <c r="AN190" s="66">
        <v>1</v>
      </c>
      <c r="AO190" s="66">
        <v>1</v>
      </c>
      <c r="AP190" s="66">
        <v>1</v>
      </c>
      <c r="AQ190" s="66">
        <v>1</v>
      </c>
      <c r="AR190" s="66">
        <v>1</v>
      </c>
      <c r="AS190" s="66">
        <v>1</v>
      </c>
      <c r="AT190" s="66">
        <v>1</v>
      </c>
      <c r="AU190" s="66">
        <v>1</v>
      </c>
      <c r="AV190" s="66">
        <v>1</v>
      </c>
      <c r="AW190" s="66">
        <v>1</v>
      </c>
      <c r="AX190" s="66">
        <v>1</v>
      </c>
      <c r="AY190" s="66">
        <v>1</v>
      </c>
      <c r="BD190" s="66">
        <v>1</v>
      </c>
      <c r="BE190" s="66">
        <v>1</v>
      </c>
      <c r="BF190" s="66">
        <v>1</v>
      </c>
      <c r="BG190" s="66">
        <v>1</v>
      </c>
      <c r="BH190" s="66">
        <v>1</v>
      </c>
      <c r="BI190" s="66">
        <v>1</v>
      </c>
      <c r="BJ190" s="66">
        <v>1</v>
      </c>
      <c r="BK190" s="66">
        <v>1</v>
      </c>
      <c r="BL190" s="66">
        <v>1</v>
      </c>
      <c r="BM190" s="66">
        <v>1</v>
      </c>
      <c r="BN190" s="66">
        <v>1</v>
      </c>
      <c r="BO190" s="66">
        <v>1</v>
      </c>
      <c r="BP190" s="66">
        <v>1</v>
      </c>
      <c r="BQ190" s="66">
        <v>1</v>
      </c>
      <c r="BR190" s="66">
        <v>1</v>
      </c>
      <c r="BS190" s="66">
        <v>1</v>
      </c>
      <c r="BT190" s="66">
        <v>1</v>
      </c>
      <c r="BU190" s="66">
        <v>1</v>
      </c>
      <c r="BV190" s="66">
        <v>1</v>
      </c>
      <c r="BW190" s="66">
        <v>1</v>
      </c>
      <c r="BX190" s="66">
        <v>1</v>
      </c>
      <c r="BY190" s="66">
        <v>1</v>
      </c>
      <c r="BZ190" s="66">
        <v>1</v>
      </c>
      <c r="CA190" s="66">
        <v>1</v>
      </c>
      <c r="CC190" s="66">
        <v>1</v>
      </c>
      <c r="CD190" s="66">
        <v>1</v>
      </c>
      <c r="CE190" s="66">
        <v>1</v>
      </c>
      <c r="CF190" s="66">
        <v>1</v>
      </c>
      <c r="CG190" s="66">
        <v>1</v>
      </c>
      <c r="CI190" s="66">
        <v>1</v>
      </c>
      <c r="CJ190" s="66">
        <v>1</v>
      </c>
      <c r="CK190" s="66">
        <v>1</v>
      </c>
      <c r="CL190" s="66">
        <v>1</v>
      </c>
      <c r="CM190" s="66">
        <v>1</v>
      </c>
      <c r="CN190" s="66">
        <v>1</v>
      </c>
      <c r="CO190" s="66">
        <v>1</v>
      </c>
      <c r="CP190" s="66">
        <v>1</v>
      </c>
      <c r="CQ190" s="66">
        <v>1</v>
      </c>
      <c r="CR190" s="66">
        <v>1</v>
      </c>
      <c r="CS190" s="66">
        <v>1</v>
      </c>
      <c r="CT190" s="66">
        <v>1</v>
      </c>
      <c r="CU190" s="66">
        <v>1</v>
      </c>
      <c r="CV190" s="66">
        <v>1</v>
      </c>
      <c r="CW190" s="66">
        <v>1</v>
      </c>
      <c r="CX190" s="66">
        <v>0</v>
      </c>
      <c r="CY190" s="66">
        <v>0</v>
      </c>
      <c r="CZ190" s="66">
        <v>0</v>
      </c>
      <c r="DA190" s="66">
        <v>0</v>
      </c>
      <c r="DB190" s="66">
        <v>0</v>
      </c>
      <c r="DC190" s="66">
        <v>1</v>
      </c>
      <c r="DD190" s="66">
        <v>0</v>
      </c>
      <c r="DE190" s="66">
        <v>1</v>
      </c>
      <c r="DF190" s="66">
        <v>1</v>
      </c>
      <c r="DG190" s="66">
        <v>1</v>
      </c>
      <c r="DH190" s="67" t="s">
        <v>662</v>
      </c>
      <c r="DJ190" s="67"/>
      <c r="DK190" s="67"/>
      <c r="DL190" s="67"/>
      <c r="DM190" s="67"/>
    </row>
    <row r="191" spans="1:117" s="66" customFormat="1">
      <c r="A191" s="66" t="s">
        <v>660</v>
      </c>
      <c r="B191" s="66" t="s">
        <v>388</v>
      </c>
      <c r="C191" s="66" t="s">
        <v>663</v>
      </c>
      <c r="D191" s="66">
        <v>186</v>
      </c>
      <c r="E191" s="66">
        <v>272</v>
      </c>
      <c r="F191" s="66">
        <v>86</v>
      </c>
      <c r="G191" s="66">
        <v>62</v>
      </c>
      <c r="H191" s="66">
        <v>1</v>
      </c>
      <c r="I191" s="66">
        <v>2</v>
      </c>
      <c r="J191" s="66">
        <v>2</v>
      </c>
      <c r="K191" s="66">
        <v>1</v>
      </c>
      <c r="L191" s="66">
        <v>1</v>
      </c>
      <c r="M191" s="66">
        <v>1</v>
      </c>
      <c r="N191" s="66">
        <v>1</v>
      </c>
      <c r="O191" s="66">
        <v>1</v>
      </c>
      <c r="P191" s="66">
        <v>1</v>
      </c>
      <c r="Q191" s="66">
        <v>1</v>
      </c>
      <c r="R191" s="66">
        <v>1</v>
      </c>
      <c r="S191" s="66">
        <v>1</v>
      </c>
      <c r="T191" s="66">
        <v>1</v>
      </c>
      <c r="U191" s="66">
        <v>1</v>
      </c>
      <c r="W191" s="66">
        <v>1</v>
      </c>
      <c r="X191" s="66">
        <v>1</v>
      </c>
      <c r="Y191" s="66">
        <v>1</v>
      </c>
      <c r="Z191" s="66">
        <v>1</v>
      </c>
      <c r="AA191" s="66">
        <v>1</v>
      </c>
      <c r="AB191" s="66">
        <v>1</v>
      </c>
      <c r="AC191" s="66">
        <v>1</v>
      </c>
      <c r="AD191" s="66">
        <v>1</v>
      </c>
      <c r="AE191" s="66">
        <v>1</v>
      </c>
      <c r="AF191" s="66">
        <v>1</v>
      </c>
      <c r="AG191" s="66">
        <v>1</v>
      </c>
      <c r="AH191" s="66">
        <v>1</v>
      </c>
      <c r="AI191" s="66">
        <v>1</v>
      </c>
      <c r="AJ191" s="66">
        <v>1</v>
      </c>
      <c r="AK191" s="66">
        <v>1</v>
      </c>
      <c r="AL191" s="66">
        <v>1</v>
      </c>
      <c r="AM191" s="66">
        <v>1</v>
      </c>
      <c r="AN191" s="66">
        <v>1</v>
      </c>
      <c r="AO191" s="66">
        <v>1</v>
      </c>
      <c r="AP191" s="66">
        <v>1</v>
      </c>
      <c r="AQ191" s="66">
        <v>1</v>
      </c>
      <c r="AR191" s="66">
        <v>1</v>
      </c>
      <c r="AS191" s="66">
        <v>1</v>
      </c>
      <c r="AT191" s="66">
        <v>1</v>
      </c>
      <c r="AU191" s="66">
        <v>1</v>
      </c>
      <c r="AV191" s="66">
        <v>1</v>
      </c>
      <c r="AW191" s="66">
        <v>1</v>
      </c>
      <c r="AX191" s="66">
        <v>1</v>
      </c>
      <c r="AY191" s="66">
        <v>1</v>
      </c>
      <c r="BD191" s="66">
        <v>1</v>
      </c>
      <c r="BE191" s="66">
        <v>1</v>
      </c>
      <c r="BF191" s="66">
        <v>1</v>
      </c>
      <c r="BG191" s="66">
        <v>1</v>
      </c>
      <c r="BH191" s="66">
        <v>1</v>
      </c>
      <c r="BI191" s="66">
        <v>1</v>
      </c>
      <c r="BJ191" s="66">
        <v>1</v>
      </c>
      <c r="BK191" s="66">
        <v>1</v>
      </c>
      <c r="BL191" s="66">
        <v>1</v>
      </c>
      <c r="BM191" s="66">
        <v>1</v>
      </c>
      <c r="BN191" s="66">
        <v>1</v>
      </c>
      <c r="BO191" s="66">
        <v>1</v>
      </c>
      <c r="BP191" s="66">
        <v>1</v>
      </c>
      <c r="BQ191" s="66">
        <v>1</v>
      </c>
      <c r="BR191" s="66">
        <v>1</v>
      </c>
      <c r="BS191" s="66">
        <v>1</v>
      </c>
      <c r="BT191" s="66">
        <v>1</v>
      </c>
      <c r="BU191" s="66">
        <v>1</v>
      </c>
      <c r="BV191" s="66">
        <v>1</v>
      </c>
      <c r="BW191" s="66">
        <v>1</v>
      </c>
      <c r="BX191" s="66">
        <v>1</v>
      </c>
      <c r="BY191" s="66">
        <v>1</v>
      </c>
      <c r="BZ191" s="66">
        <v>1</v>
      </c>
      <c r="CA191" s="66">
        <v>1</v>
      </c>
      <c r="CC191" s="66">
        <v>1</v>
      </c>
      <c r="CD191" s="66">
        <v>1</v>
      </c>
      <c r="CE191" s="66">
        <v>1</v>
      </c>
      <c r="CF191" s="66">
        <v>1</v>
      </c>
      <c r="CG191" s="66">
        <v>1</v>
      </c>
      <c r="CI191" s="66">
        <v>1</v>
      </c>
      <c r="CJ191" s="66">
        <v>1</v>
      </c>
      <c r="CK191" s="66">
        <v>1</v>
      </c>
      <c r="CL191" s="66">
        <v>1</v>
      </c>
      <c r="CM191" s="66">
        <v>1</v>
      </c>
      <c r="CN191" s="66">
        <v>1</v>
      </c>
      <c r="CO191" s="66">
        <v>1</v>
      </c>
      <c r="CP191" s="66">
        <v>1</v>
      </c>
      <c r="CQ191" s="66">
        <v>1</v>
      </c>
      <c r="CR191" s="66">
        <v>1</v>
      </c>
      <c r="CS191" s="66">
        <v>1</v>
      </c>
      <c r="CT191" s="66">
        <v>1</v>
      </c>
      <c r="CU191" s="66">
        <v>1</v>
      </c>
      <c r="CV191" s="66">
        <v>1</v>
      </c>
      <c r="CW191" s="66">
        <v>1</v>
      </c>
      <c r="CX191" s="66">
        <v>0</v>
      </c>
      <c r="CY191" s="66">
        <v>0</v>
      </c>
      <c r="CZ191" s="66">
        <v>0</v>
      </c>
      <c r="DA191" s="66">
        <v>0</v>
      </c>
      <c r="DB191" s="66">
        <v>1</v>
      </c>
      <c r="DC191" s="66">
        <v>1</v>
      </c>
      <c r="DD191" s="66">
        <v>0</v>
      </c>
      <c r="DE191" s="66">
        <v>1</v>
      </c>
      <c r="DF191" s="66">
        <v>1</v>
      </c>
      <c r="DG191" s="66">
        <v>1</v>
      </c>
      <c r="DH191" s="67"/>
      <c r="DJ191" s="67"/>
      <c r="DK191" s="67"/>
      <c r="DL191" s="67"/>
      <c r="DM191" s="67"/>
    </row>
    <row r="192" spans="1:117" s="66" customFormat="1">
      <c r="A192" s="66" t="s">
        <v>660</v>
      </c>
      <c r="B192" s="66" t="s">
        <v>388</v>
      </c>
      <c r="C192" s="66" t="s">
        <v>664</v>
      </c>
      <c r="D192" s="66">
        <v>187</v>
      </c>
      <c r="E192" s="66">
        <v>550</v>
      </c>
      <c r="F192" s="66">
        <v>176</v>
      </c>
      <c r="G192" s="66" t="s">
        <v>665</v>
      </c>
      <c r="H192" s="66">
        <v>1</v>
      </c>
      <c r="I192" s="66">
        <v>2</v>
      </c>
      <c r="J192" s="66">
        <v>2</v>
      </c>
      <c r="K192" s="66">
        <v>1</v>
      </c>
      <c r="L192" s="66">
        <v>1</v>
      </c>
      <c r="M192" s="66">
        <v>1</v>
      </c>
      <c r="N192" s="66">
        <v>1</v>
      </c>
      <c r="O192" s="66">
        <v>1</v>
      </c>
      <c r="P192" s="66">
        <v>1</v>
      </c>
      <c r="Q192" s="66">
        <v>1</v>
      </c>
      <c r="R192" s="66">
        <v>1</v>
      </c>
      <c r="S192" s="66">
        <v>1</v>
      </c>
      <c r="T192" s="66">
        <v>1</v>
      </c>
      <c r="U192" s="66">
        <v>1</v>
      </c>
      <c r="W192" s="66">
        <v>1</v>
      </c>
      <c r="X192" s="66">
        <v>1</v>
      </c>
      <c r="Y192" s="66">
        <v>1</v>
      </c>
      <c r="Z192" s="66">
        <v>1</v>
      </c>
      <c r="AA192" s="66">
        <v>1</v>
      </c>
      <c r="AB192" s="66">
        <v>1</v>
      </c>
      <c r="AC192" s="66">
        <v>1</v>
      </c>
      <c r="AD192" s="66">
        <v>1</v>
      </c>
      <c r="AE192" s="66">
        <v>1</v>
      </c>
      <c r="AF192" s="66">
        <v>1</v>
      </c>
      <c r="AG192" s="66">
        <v>1</v>
      </c>
      <c r="AH192" s="66">
        <v>1</v>
      </c>
      <c r="AI192" s="66">
        <v>1</v>
      </c>
      <c r="AJ192" s="66">
        <v>1</v>
      </c>
      <c r="AK192" s="66">
        <v>1</v>
      </c>
      <c r="AL192" s="66">
        <v>1</v>
      </c>
      <c r="AM192" s="66">
        <v>1</v>
      </c>
      <c r="AN192" s="66">
        <v>1</v>
      </c>
      <c r="AO192" s="66">
        <v>1</v>
      </c>
      <c r="AP192" s="66">
        <v>1</v>
      </c>
      <c r="AQ192" s="66">
        <v>1</v>
      </c>
      <c r="AR192" s="66">
        <v>1</v>
      </c>
      <c r="AS192" s="66">
        <v>1</v>
      </c>
      <c r="AT192" s="66">
        <v>1</v>
      </c>
      <c r="AU192" s="66">
        <v>1</v>
      </c>
      <c r="AV192" s="66">
        <v>1</v>
      </c>
      <c r="AW192" s="66">
        <v>1</v>
      </c>
      <c r="AX192" s="66">
        <v>1</v>
      </c>
      <c r="AY192" s="66">
        <v>1</v>
      </c>
      <c r="BD192" s="66">
        <v>1</v>
      </c>
      <c r="BE192" s="66">
        <v>1</v>
      </c>
      <c r="BF192" s="66">
        <v>1</v>
      </c>
      <c r="BG192" s="66">
        <v>1</v>
      </c>
      <c r="BH192" s="66">
        <v>1</v>
      </c>
      <c r="BI192" s="66">
        <v>1</v>
      </c>
      <c r="BJ192" s="66">
        <v>1</v>
      </c>
      <c r="BK192" s="66">
        <v>1</v>
      </c>
      <c r="BL192" s="66">
        <v>1</v>
      </c>
      <c r="BM192" s="66">
        <v>1</v>
      </c>
      <c r="BN192" s="66">
        <v>1</v>
      </c>
      <c r="BO192" s="66">
        <v>1</v>
      </c>
      <c r="BP192" s="66">
        <v>1</v>
      </c>
      <c r="BQ192" s="66">
        <v>1</v>
      </c>
      <c r="BR192" s="66">
        <v>1</v>
      </c>
      <c r="BS192" s="66">
        <v>1</v>
      </c>
      <c r="BT192" s="66">
        <v>1</v>
      </c>
      <c r="BU192" s="66">
        <v>1</v>
      </c>
      <c r="BV192" s="66">
        <v>1</v>
      </c>
      <c r="BW192" s="66">
        <v>1</v>
      </c>
      <c r="BX192" s="66">
        <v>1</v>
      </c>
      <c r="BY192" s="66">
        <v>1</v>
      </c>
      <c r="BZ192" s="66">
        <v>1</v>
      </c>
      <c r="CA192" s="66">
        <v>1</v>
      </c>
      <c r="CC192" s="66">
        <v>1</v>
      </c>
      <c r="CD192" s="66">
        <v>1</v>
      </c>
      <c r="CE192" s="66">
        <v>1</v>
      </c>
      <c r="CF192" s="66">
        <v>1</v>
      </c>
      <c r="CG192" s="66">
        <v>1</v>
      </c>
      <c r="CI192" s="66">
        <v>1</v>
      </c>
      <c r="CJ192" s="66">
        <v>1</v>
      </c>
      <c r="CK192" s="66">
        <v>1</v>
      </c>
      <c r="CL192" s="66">
        <v>1</v>
      </c>
      <c r="CM192" s="66">
        <v>1</v>
      </c>
      <c r="CN192" s="66">
        <v>1</v>
      </c>
      <c r="CO192" s="66">
        <v>1</v>
      </c>
      <c r="CP192" s="66">
        <v>1</v>
      </c>
      <c r="CQ192" s="66">
        <v>1</v>
      </c>
      <c r="CR192" s="66">
        <v>1</v>
      </c>
      <c r="CS192" s="66">
        <v>1</v>
      </c>
      <c r="CT192" s="66">
        <v>1</v>
      </c>
      <c r="CU192" s="66">
        <v>1</v>
      </c>
      <c r="CV192" s="66">
        <v>1</v>
      </c>
      <c r="CW192" s="66">
        <v>1</v>
      </c>
      <c r="CX192" s="66">
        <v>0</v>
      </c>
      <c r="CY192" s="66">
        <v>1</v>
      </c>
      <c r="CZ192" s="66">
        <v>1</v>
      </c>
      <c r="DA192" s="66">
        <v>1</v>
      </c>
      <c r="DB192" s="66">
        <v>0</v>
      </c>
      <c r="DC192" s="66">
        <v>1</v>
      </c>
      <c r="DD192" s="66">
        <v>0</v>
      </c>
      <c r="DE192" s="66">
        <v>1</v>
      </c>
      <c r="DF192" s="66">
        <v>1</v>
      </c>
      <c r="DG192" s="66">
        <v>1</v>
      </c>
      <c r="DH192" s="67" t="s">
        <v>666</v>
      </c>
      <c r="DJ192" s="67"/>
      <c r="DK192" s="67"/>
      <c r="DL192" s="67"/>
      <c r="DM192" s="67"/>
    </row>
    <row r="193" spans="1:117" s="66" customFormat="1">
      <c r="A193" s="66" t="s">
        <v>660</v>
      </c>
      <c r="B193" s="66" t="s">
        <v>388</v>
      </c>
      <c r="C193" s="66" t="s">
        <v>667</v>
      </c>
      <c r="D193" s="66">
        <v>188</v>
      </c>
      <c r="E193" s="66">
        <v>53</v>
      </c>
      <c r="F193" s="66">
        <v>20</v>
      </c>
      <c r="G193" s="66" t="s">
        <v>668</v>
      </c>
      <c r="H193" s="66">
        <v>1</v>
      </c>
      <c r="I193" s="66">
        <v>2</v>
      </c>
      <c r="J193" s="66">
        <v>2</v>
      </c>
      <c r="K193" s="66">
        <v>1</v>
      </c>
      <c r="L193" s="66">
        <v>1</v>
      </c>
      <c r="M193" s="66">
        <v>1</v>
      </c>
      <c r="N193" s="66">
        <v>1</v>
      </c>
      <c r="O193" s="66">
        <v>1</v>
      </c>
      <c r="P193" s="66">
        <v>1</v>
      </c>
      <c r="Q193" s="66">
        <v>1</v>
      </c>
      <c r="R193" s="66">
        <v>1</v>
      </c>
      <c r="S193" s="66">
        <v>1</v>
      </c>
      <c r="T193" s="66">
        <v>1</v>
      </c>
      <c r="U193" s="66">
        <v>1</v>
      </c>
      <c r="W193" s="66">
        <v>1</v>
      </c>
      <c r="X193" s="66">
        <v>1</v>
      </c>
      <c r="Y193" s="66">
        <v>1</v>
      </c>
      <c r="Z193" s="66">
        <v>1</v>
      </c>
      <c r="AA193" s="66">
        <v>1</v>
      </c>
      <c r="AB193" s="66">
        <v>1</v>
      </c>
      <c r="AC193" s="66">
        <v>1</v>
      </c>
      <c r="AD193" s="66">
        <v>1</v>
      </c>
      <c r="AE193" s="66">
        <v>1</v>
      </c>
      <c r="AF193" s="66">
        <v>1</v>
      </c>
      <c r="AG193" s="66">
        <v>1</v>
      </c>
      <c r="AH193" s="66">
        <v>1</v>
      </c>
      <c r="AI193" s="66">
        <v>1</v>
      </c>
      <c r="AJ193" s="66">
        <v>1</v>
      </c>
      <c r="AK193" s="66">
        <v>1</v>
      </c>
      <c r="AL193" s="66">
        <v>1</v>
      </c>
      <c r="AM193" s="66">
        <v>1</v>
      </c>
      <c r="AN193" s="66">
        <v>1</v>
      </c>
      <c r="AO193" s="66">
        <v>1</v>
      </c>
      <c r="AP193" s="66">
        <v>1</v>
      </c>
      <c r="AQ193" s="66">
        <v>1</v>
      </c>
      <c r="AR193" s="66">
        <v>1</v>
      </c>
      <c r="AS193" s="66">
        <v>1</v>
      </c>
      <c r="AT193" s="66">
        <v>1</v>
      </c>
      <c r="AU193" s="66">
        <v>1</v>
      </c>
      <c r="AV193" s="66">
        <v>1</v>
      </c>
      <c r="AW193" s="66">
        <v>1</v>
      </c>
      <c r="AX193" s="66">
        <v>1</v>
      </c>
      <c r="AY193" s="66">
        <v>1</v>
      </c>
      <c r="BD193" s="66">
        <v>1</v>
      </c>
      <c r="BE193" s="66">
        <v>1</v>
      </c>
      <c r="BF193" s="66">
        <v>1</v>
      </c>
      <c r="BG193" s="66">
        <v>1</v>
      </c>
      <c r="BH193" s="66">
        <v>1</v>
      </c>
      <c r="BI193" s="66">
        <v>1</v>
      </c>
      <c r="BJ193" s="66">
        <v>1</v>
      </c>
      <c r="BK193" s="66">
        <v>1</v>
      </c>
      <c r="BL193" s="66">
        <v>1</v>
      </c>
      <c r="BM193" s="66">
        <v>1</v>
      </c>
      <c r="BN193" s="66">
        <v>1</v>
      </c>
      <c r="BO193" s="66">
        <v>1</v>
      </c>
      <c r="BP193" s="66">
        <v>1</v>
      </c>
      <c r="BQ193" s="66">
        <v>1</v>
      </c>
      <c r="BR193" s="66">
        <v>1</v>
      </c>
      <c r="BS193" s="66">
        <v>1</v>
      </c>
      <c r="BT193" s="66">
        <v>1</v>
      </c>
      <c r="BU193" s="66">
        <v>1</v>
      </c>
      <c r="BV193" s="66">
        <v>1</v>
      </c>
      <c r="BW193" s="66">
        <v>1</v>
      </c>
      <c r="BX193" s="66">
        <v>1</v>
      </c>
      <c r="BY193" s="66">
        <v>1</v>
      </c>
      <c r="BZ193" s="66">
        <v>1</v>
      </c>
      <c r="CA193" s="66">
        <v>1</v>
      </c>
      <c r="CC193" s="66">
        <v>1</v>
      </c>
      <c r="CD193" s="66">
        <v>1</v>
      </c>
      <c r="CE193" s="66">
        <v>1</v>
      </c>
      <c r="CF193" s="66">
        <v>1</v>
      </c>
      <c r="CG193" s="66">
        <v>1</v>
      </c>
      <c r="CI193" s="66">
        <v>1</v>
      </c>
      <c r="CJ193" s="66">
        <v>1</v>
      </c>
      <c r="CK193" s="66">
        <v>1</v>
      </c>
      <c r="CL193" s="66">
        <v>1</v>
      </c>
      <c r="CM193" s="66">
        <v>1</v>
      </c>
      <c r="CN193" s="66">
        <v>1</v>
      </c>
      <c r="CO193" s="66">
        <v>1</v>
      </c>
      <c r="CP193" s="66">
        <v>1</v>
      </c>
      <c r="CQ193" s="66">
        <v>1</v>
      </c>
      <c r="CR193" s="66">
        <v>1</v>
      </c>
      <c r="CS193" s="66">
        <v>1</v>
      </c>
      <c r="CT193" s="66">
        <v>1</v>
      </c>
      <c r="CU193" s="66">
        <v>1</v>
      </c>
      <c r="CV193" s="66">
        <v>1</v>
      </c>
      <c r="CW193" s="66">
        <v>1</v>
      </c>
      <c r="CX193" s="66">
        <v>0</v>
      </c>
      <c r="CY193" s="66">
        <v>1</v>
      </c>
      <c r="CZ193" s="66">
        <v>0</v>
      </c>
      <c r="DA193" s="66">
        <v>0</v>
      </c>
      <c r="DB193" s="66">
        <v>1</v>
      </c>
      <c r="DC193" s="66">
        <v>1</v>
      </c>
      <c r="DD193" s="66">
        <v>0</v>
      </c>
      <c r="DE193" s="66">
        <v>1</v>
      </c>
      <c r="DF193" s="66">
        <v>1</v>
      </c>
      <c r="DG193" s="66">
        <v>1</v>
      </c>
      <c r="DH193" s="67"/>
      <c r="DJ193" s="67"/>
      <c r="DK193" s="67"/>
      <c r="DL193" s="67"/>
      <c r="DM193" s="67"/>
    </row>
    <row r="194" spans="1:117" s="66" customFormat="1">
      <c r="A194" s="66" t="s">
        <v>660</v>
      </c>
      <c r="B194" s="66" t="s">
        <v>388</v>
      </c>
      <c r="C194" s="66" t="s">
        <v>669</v>
      </c>
      <c r="D194" s="66">
        <v>189</v>
      </c>
      <c r="E194" s="66">
        <v>346</v>
      </c>
      <c r="F194" s="66">
        <v>105</v>
      </c>
      <c r="G194" s="66">
        <v>74</v>
      </c>
      <c r="H194" s="66">
        <v>1</v>
      </c>
      <c r="I194" s="66">
        <v>2</v>
      </c>
      <c r="J194" s="66">
        <v>2</v>
      </c>
      <c r="K194" s="66">
        <v>1</v>
      </c>
      <c r="L194" s="66">
        <v>1</v>
      </c>
      <c r="M194" s="66">
        <v>1</v>
      </c>
      <c r="N194" s="66">
        <v>1</v>
      </c>
      <c r="O194" s="66">
        <v>1</v>
      </c>
      <c r="P194" s="66">
        <v>1</v>
      </c>
      <c r="Q194" s="66">
        <v>1</v>
      </c>
      <c r="R194" s="66">
        <v>1</v>
      </c>
      <c r="S194" s="66">
        <v>1</v>
      </c>
      <c r="T194" s="66">
        <v>1</v>
      </c>
      <c r="U194" s="66">
        <v>1</v>
      </c>
      <c r="W194" s="66">
        <v>1</v>
      </c>
      <c r="X194" s="66">
        <v>1</v>
      </c>
      <c r="Y194" s="66">
        <v>1</v>
      </c>
      <c r="Z194" s="66">
        <v>1</v>
      </c>
      <c r="AA194" s="66">
        <v>1</v>
      </c>
      <c r="AB194" s="66">
        <v>1</v>
      </c>
      <c r="AC194" s="66">
        <v>1</v>
      </c>
      <c r="AD194" s="66">
        <v>1</v>
      </c>
      <c r="AE194" s="66">
        <v>1</v>
      </c>
      <c r="AF194" s="66">
        <v>1</v>
      </c>
      <c r="AG194" s="66">
        <v>1</v>
      </c>
      <c r="AH194" s="66">
        <v>1</v>
      </c>
      <c r="AI194" s="66">
        <v>1</v>
      </c>
      <c r="AJ194" s="66">
        <v>1</v>
      </c>
      <c r="AK194" s="66">
        <v>1</v>
      </c>
      <c r="AL194" s="66">
        <v>1</v>
      </c>
      <c r="AM194" s="66">
        <v>1</v>
      </c>
      <c r="AN194" s="66">
        <v>1</v>
      </c>
      <c r="AO194" s="66">
        <v>1</v>
      </c>
      <c r="AP194" s="66">
        <v>1</v>
      </c>
      <c r="AQ194" s="66">
        <v>1</v>
      </c>
      <c r="AR194" s="66">
        <v>1</v>
      </c>
      <c r="AS194" s="66">
        <v>1</v>
      </c>
      <c r="AT194" s="66">
        <v>1</v>
      </c>
      <c r="AU194" s="66">
        <v>1</v>
      </c>
      <c r="AV194" s="66">
        <v>1</v>
      </c>
      <c r="AW194" s="66">
        <v>1</v>
      </c>
      <c r="AX194" s="66">
        <v>1</v>
      </c>
      <c r="AY194" s="66">
        <v>1</v>
      </c>
      <c r="BD194" s="66">
        <v>1</v>
      </c>
      <c r="BE194" s="66">
        <v>1</v>
      </c>
      <c r="BF194" s="66">
        <v>1</v>
      </c>
      <c r="BG194" s="66">
        <v>1</v>
      </c>
      <c r="BH194" s="66">
        <v>1</v>
      </c>
      <c r="BI194" s="66">
        <v>1</v>
      </c>
      <c r="BJ194" s="66">
        <v>1</v>
      </c>
      <c r="BK194" s="66">
        <v>1</v>
      </c>
      <c r="BL194" s="66">
        <v>1</v>
      </c>
      <c r="BM194" s="66">
        <v>1</v>
      </c>
      <c r="BN194" s="66">
        <v>1</v>
      </c>
      <c r="BO194" s="66">
        <v>1</v>
      </c>
      <c r="BP194" s="66">
        <v>1</v>
      </c>
      <c r="BQ194" s="66">
        <v>1</v>
      </c>
      <c r="BR194" s="66">
        <v>1</v>
      </c>
      <c r="BS194" s="66">
        <v>1</v>
      </c>
      <c r="BT194" s="66">
        <v>1</v>
      </c>
      <c r="BU194" s="66">
        <v>1</v>
      </c>
      <c r="BV194" s="66">
        <v>1</v>
      </c>
      <c r="BW194" s="66">
        <v>1</v>
      </c>
      <c r="BX194" s="66">
        <v>1</v>
      </c>
      <c r="BY194" s="66">
        <v>1</v>
      </c>
      <c r="BZ194" s="66">
        <v>1</v>
      </c>
      <c r="CA194" s="66">
        <v>1</v>
      </c>
      <c r="CC194" s="66">
        <v>1</v>
      </c>
      <c r="CD194" s="66">
        <v>1</v>
      </c>
      <c r="CE194" s="66">
        <v>1</v>
      </c>
      <c r="CF194" s="66">
        <v>1</v>
      </c>
      <c r="CG194" s="66">
        <v>1</v>
      </c>
      <c r="CI194" s="66">
        <v>1</v>
      </c>
      <c r="CJ194" s="66">
        <v>1</v>
      </c>
      <c r="CK194" s="66">
        <v>1</v>
      </c>
      <c r="CL194" s="66">
        <v>1</v>
      </c>
      <c r="CM194" s="66">
        <v>1</v>
      </c>
      <c r="CN194" s="66">
        <v>1</v>
      </c>
      <c r="CO194" s="66">
        <v>1</v>
      </c>
      <c r="CP194" s="66">
        <v>1</v>
      </c>
      <c r="CQ194" s="66">
        <v>1</v>
      </c>
      <c r="CR194" s="66">
        <v>1</v>
      </c>
      <c r="CS194" s="66">
        <v>1</v>
      </c>
      <c r="CT194" s="66">
        <v>1</v>
      </c>
      <c r="CU194" s="66">
        <v>1</v>
      </c>
      <c r="CV194" s="66">
        <v>1</v>
      </c>
      <c r="CW194" s="66">
        <v>1</v>
      </c>
      <c r="CX194" s="66">
        <v>0</v>
      </c>
      <c r="CY194" s="66">
        <v>0</v>
      </c>
      <c r="CZ194" s="66">
        <v>0</v>
      </c>
      <c r="DA194" s="66">
        <v>0</v>
      </c>
      <c r="DB194" s="66">
        <v>1</v>
      </c>
      <c r="DC194" s="66">
        <v>1</v>
      </c>
      <c r="DD194" s="66">
        <v>0</v>
      </c>
      <c r="DE194" s="66">
        <v>1</v>
      </c>
      <c r="DF194" s="66">
        <v>1</v>
      </c>
      <c r="DG194" s="66">
        <v>1</v>
      </c>
      <c r="DH194" s="67" t="s">
        <v>389</v>
      </c>
      <c r="DJ194" s="67"/>
      <c r="DK194" s="67"/>
      <c r="DL194" s="67"/>
      <c r="DM194" s="67"/>
    </row>
    <row r="195" spans="1:117" s="66" customFormat="1">
      <c r="A195" s="66" t="s">
        <v>660</v>
      </c>
      <c r="B195" s="66" t="s">
        <v>388</v>
      </c>
      <c r="C195" s="66" t="s">
        <v>670</v>
      </c>
      <c r="D195" s="66">
        <v>190</v>
      </c>
      <c r="E195" s="66">
        <v>66</v>
      </c>
      <c r="F195" s="66">
        <v>16</v>
      </c>
      <c r="G195" s="66" t="s">
        <v>671</v>
      </c>
      <c r="H195" s="66">
        <v>1</v>
      </c>
      <c r="I195" s="66">
        <v>2</v>
      </c>
      <c r="J195" s="66">
        <v>2</v>
      </c>
      <c r="K195" s="66">
        <v>1</v>
      </c>
      <c r="L195" s="66">
        <v>1</v>
      </c>
      <c r="M195" s="66">
        <v>1</v>
      </c>
      <c r="N195" s="66">
        <v>1</v>
      </c>
      <c r="O195" s="66">
        <v>1</v>
      </c>
      <c r="P195" s="66">
        <v>1</v>
      </c>
      <c r="Q195" s="66">
        <v>1</v>
      </c>
      <c r="R195" s="66">
        <v>1</v>
      </c>
      <c r="S195" s="66">
        <v>1</v>
      </c>
      <c r="T195" s="66">
        <v>1</v>
      </c>
      <c r="U195" s="66">
        <v>1</v>
      </c>
      <c r="W195" s="66">
        <v>1</v>
      </c>
      <c r="X195" s="66">
        <v>1</v>
      </c>
      <c r="Y195" s="66">
        <v>1</v>
      </c>
      <c r="Z195" s="66">
        <v>1</v>
      </c>
      <c r="AA195" s="66">
        <v>1</v>
      </c>
      <c r="AB195" s="66">
        <v>1</v>
      </c>
      <c r="AC195" s="66">
        <v>1</v>
      </c>
      <c r="AD195" s="66">
        <v>1</v>
      </c>
      <c r="AE195" s="66">
        <v>1</v>
      </c>
      <c r="AF195" s="66">
        <v>1</v>
      </c>
      <c r="AG195" s="66">
        <v>1</v>
      </c>
      <c r="AH195" s="66">
        <v>1</v>
      </c>
      <c r="AI195" s="66">
        <v>1</v>
      </c>
      <c r="AJ195" s="66">
        <v>1</v>
      </c>
      <c r="AK195" s="66">
        <v>1</v>
      </c>
      <c r="AL195" s="66">
        <v>1</v>
      </c>
      <c r="AM195" s="66">
        <v>1</v>
      </c>
      <c r="AN195" s="66">
        <v>1</v>
      </c>
      <c r="AO195" s="66">
        <v>1</v>
      </c>
      <c r="AP195" s="66">
        <v>1</v>
      </c>
      <c r="AQ195" s="66">
        <v>1</v>
      </c>
      <c r="AR195" s="66">
        <v>1</v>
      </c>
      <c r="AS195" s="66">
        <v>1</v>
      </c>
      <c r="AT195" s="66">
        <v>1</v>
      </c>
      <c r="AU195" s="66">
        <v>1</v>
      </c>
      <c r="AV195" s="66">
        <v>1</v>
      </c>
      <c r="AW195" s="66">
        <v>1</v>
      </c>
      <c r="AX195" s="66">
        <v>1</v>
      </c>
      <c r="AY195" s="66">
        <v>1</v>
      </c>
      <c r="BD195" s="66">
        <v>1</v>
      </c>
      <c r="BE195" s="66">
        <v>1</v>
      </c>
      <c r="BF195" s="66">
        <v>1</v>
      </c>
      <c r="BG195" s="66">
        <v>1</v>
      </c>
      <c r="BH195" s="66">
        <v>1</v>
      </c>
      <c r="BI195" s="66">
        <v>1</v>
      </c>
      <c r="BJ195" s="66">
        <v>1</v>
      </c>
      <c r="BK195" s="66">
        <v>1</v>
      </c>
      <c r="BL195" s="66">
        <v>1</v>
      </c>
      <c r="BM195" s="66">
        <v>1</v>
      </c>
      <c r="BN195" s="66">
        <v>1</v>
      </c>
      <c r="BO195" s="66">
        <v>1</v>
      </c>
      <c r="BP195" s="66">
        <v>1</v>
      </c>
      <c r="BQ195" s="66">
        <v>1</v>
      </c>
      <c r="BR195" s="66">
        <v>1</v>
      </c>
      <c r="BS195" s="66">
        <v>1</v>
      </c>
      <c r="BT195" s="66">
        <v>1</v>
      </c>
      <c r="BU195" s="66">
        <v>1</v>
      </c>
      <c r="BV195" s="66">
        <v>1</v>
      </c>
      <c r="BW195" s="66">
        <v>1</v>
      </c>
      <c r="BX195" s="66">
        <v>1</v>
      </c>
      <c r="BY195" s="66">
        <v>1</v>
      </c>
      <c r="BZ195" s="66">
        <v>1</v>
      </c>
      <c r="CA195" s="66">
        <v>1</v>
      </c>
      <c r="CC195" s="66">
        <v>1</v>
      </c>
      <c r="CD195" s="66">
        <v>1</v>
      </c>
      <c r="CE195" s="66">
        <v>1</v>
      </c>
      <c r="CF195" s="66">
        <v>1</v>
      </c>
      <c r="CG195" s="66">
        <v>1</v>
      </c>
      <c r="CI195" s="66">
        <v>1</v>
      </c>
      <c r="CJ195" s="66">
        <v>1</v>
      </c>
      <c r="CK195" s="66">
        <v>1</v>
      </c>
      <c r="CL195" s="66">
        <v>1</v>
      </c>
      <c r="CM195" s="66">
        <v>1</v>
      </c>
      <c r="CN195" s="66">
        <v>1</v>
      </c>
      <c r="CO195" s="66">
        <v>1</v>
      </c>
      <c r="CP195" s="66">
        <v>1</v>
      </c>
      <c r="CQ195" s="66">
        <v>1</v>
      </c>
      <c r="CR195" s="66">
        <v>1</v>
      </c>
      <c r="CS195" s="66">
        <v>1</v>
      </c>
      <c r="CT195" s="66">
        <v>1</v>
      </c>
      <c r="CU195" s="66">
        <v>1</v>
      </c>
      <c r="CV195" s="66">
        <v>1</v>
      </c>
      <c r="CW195" s="66">
        <v>1</v>
      </c>
      <c r="CX195" s="66">
        <v>1</v>
      </c>
      <c r="CY195" s="66">
        <v>1</v>
      </c>
      <c r="CZ195" s="66">
        <v>0</v>
      </c>
      <c r="DA195" s="66">
        <v>1</v>
      </c>
      <c r="DB195" s="66">
        <v>0</v>
      </c>
      <c r="DC195" s="66">
        <v>1</v>
      </c>
      <c r="DD195" s="66">
        <v>0</v>
      </c>
      <c r="DE195" s="66">
        <v>1</v>
      </c>
      <c r="DF195" s="66">
        <v>1</v>
      </c>
      <c r="DG195" s="66">
        <v>0</v>
      </c>
      <c r="DH195" s="67" t="s">
        <v>672</v>
      </c>
      <c r="DJ195" s="67"/>
      <c r="DK195" s="67"/>
      <c r="DL195" s="67"/>
      <c r="DM195" s="67"/>
    </row>
    <row r="196" spans="1:117" s="66" customFormat="1">
      <c r="A196" s="66" t="s">
        <v>660</v>
      </c>
      <c r="B196" s="66" t="s">
        <v>388</v>
      </c>
      <c r="C196" s="66" t="s">
        <v>673</v>
      </c>
      <c r="D196" s="66">
        <v>191</v>
      </c>
      <c r="E196" s="66">
        <v>74</v>
      </c>
      <c r="F196" s="66">
        <v>24</v>
      </c>
      <c r="G196" s="66">
        <v>15</v>
      </c>
      <c r="H196" s="66">
        <v>1</v>
      </c>
      <c r="I196" s="66">
        <v>2</v>
      </c>
      <c r="J196" s="66">
        <v>2</v>
      </c>
      <c r="K196" s="66">
        <v>1</v>
      </c>
      <c r="L196" s="66">
        <v>1</v>
      </c>
      <c r="M196" s="66">
        <v>1</v>
      </c>
      <c r="N196" s="66">
        <v>1</v>
      </c>
      <c r="O196" s="66">
        <v>1</v>
      </c>
      <c r="P196" s="66">
        <v>1</v>
      </c>
      <c r="Q196" s="66">
        <v>1</v>
      </c>
      <c r="R196" s="66">
        <v>1</v>
      </c>
      <c r="S196" s="66">
        <v>1</v>
      </c>
      <c r="T196" s="66">
        <v>1</v>
      </c>
      <c r="U196" s="66">
        <v>1</v>
      </c>
      <c r="W196" s="66">
        <v>1</v>
      </c>
      <c r="X196" s="66">
        <v>1</v>
      </c>
      <c r="Y196" s="66">
        <v>1</v>
      </c>
      <c r="Z196" s="66">
        <v>1</v>
      </c>
      <c r="AA196" s="66">
        <v>1</v>
      </c>
      <c r="AB196" s="66">
        <v>1</v>
      </c>
      <c r="AC196" s="66">
        <v>1</v>
      </c>
      <c r="AD196" s="66">
        <v>1</v>
      </c>
      <c r="AE196" s="66">
        <v>1</v>
      </c>
      <c r="AF196" s="66">
        <v>1</v>
      </c>
      <c r="AG196" s="66">
        <v>1</v>
      </c>
      <c r="AH196" s="66">
        <v>1</v>
      </c>
      <c r="AI196" s="66">
        <v>1</v>
      </c>
      <c r="AJ196" s="66">
        <v>1</v>
      </c>
      <c r="AK196" s="66">
        <v>1</v>
      </c>
      <c r="AL196" s="66">
        <v>1</v>
      </c>
      <c r="AM196" s="66">
        <v>1</v>
      </c>
      <c r="AN196" s="66">
        <v>1</v>
      </c>
      <c r="AO196" s="66">
        <v>1</v>
      </c>
      <c r="AP196" s="66">
        <v>1</v>
      </c>
      <c r="AQ196" s="66">
        <v>1</v>
      </c>
      <c r="AR196" s="66">
        <v>1</v>
      </c>
      <c r="AS196" s="66">
        <v>1</v>
      </c>
      <c r="AT196" s="66">
        <v>1</v>
      </c>
      <c r="AU196" s="66">
        <v>1</v>
      </c>
      <c r="AV196" s="66">
        <v>1</v>
      </c>
      <c r="AW196" s="66">
        <v>1</v>
      </c>
      <c r="AX196" s="66">
        <v>1</v>
      </c>
      <c r="AY196" s="66">
        <v>1</v>
      </c>
      <c r="BD196" s="66">
        <v>1</v>
      </c>
      <c r="BE196" s="66">
        <v>1</v>
      </c>
      <c r="BF196" s="66">
        <v>1</v>
      </c>
      <c r="BG196" s="66">
        <v>1</v>
      </c>
      <c r="BH196" s="66">
        <v>1</v>
      </c>
      <c r="BI196" s="66">
        <v>1</v>
      </c>
      <c r="BJ196" s="66">
        <v>1</v>
      </c>
      <c r="BK196" s="66">
        <v>1</v>
      </c>
      <c r="BL196" s="66">
        <v>1</v>
      </c>
      <c r="BM196" s="66">
        <v>1</v>
      </c>
      <c r="BN196" s="66">
        <v>1</v>
      </c>
      <c r="BO196" s="66">
        <v>1</v>
      </c>
      <c r="BP196" s="66">
        <v>1</v>
      </c>
      <c r="BQ196" s="66">
        <v>1</v>
      </c>
      <c r="BR196" s="66">
        <v>1</v>
      </c>
      <c r="BS196" s="66">
        <v>1</v>
      </c>
      <c r="BT196" s="66">
        <v>1</v>
      </c>
      <c r="BU196" s="66">
        <v>1</v>
      </c>
      <c r="BV196" s="66">
        <v>1</v>
      </c>
      <c r="BW196" s="66">
        <v>1</v>
      </c>
      <c r="BX196" s="66">
        <v>1</v>
      </c>
      <c r="BY196" s="66">
        <v>1</v>
      </c>
      <c r="BZ196" s="66">
        <v>1</v>
      </c>
      <c r="CA196" s="66">
        <v>1</v>
      </c>
      <c r="CC196" s="66">
        <v>1</v>
      </c>
      <c r="CD196" s="66">
        <v>1</v>
      </c>
      <c r="CE196" s="66">
        <v>1</v>
      </c>
      <c r="CF196" s="66">
        <v>1</v>
      </c>
      <c r="CG196" s="66">
        <v>1</v>
      </c>
      <c r="CI196" s="66">
        <v>1</v>
      </c>
      <c r="CJ196" s="66">
        <v>1</v>
      </c>
      <c r="CK196" s="66">
        <v>1</v>
      </c>
      <c r="CL196" s="66">
        <v>1</v>
      </c>
      <c r="CM196" s="66">
        <v>1</v>
      </c>
      <c r="CN196" s="66">
        <v>1</v>
      </c>
      <c r="CO196" s="66">
        <v>1</v>
      </c>
      <c r="CP196" s="66">
        <v>1</v>
      </c>
      <c r="CQ196" s="66">
        <v>1</v>
      </c>
      <c r="CR196" s="66">
        <v>1</v>
      </c>
      <c r="CS196" s="66">
        <v>1</v>
      </c>
      <c r="CT196" s="66">
        <v>1</v>
      </c>
      <c r="CU196" s="66">
        <v>1</v>
      </c>
      <c r="CV196" s="66">
        <v>1</v>
      </c>
      <c r="CW196" s="66">
        <v>1</v>
      </c>
      <c r="CX196" s="66">
        <v>0</v>
      </c>
      <c r="CY196" s="66">
        <v>0</v>
      </c>
      <c r="CZ196" s="66">
        <v>0</v>
      </c>
      <c r="DA196" s="66">
        <v>0</v>
      </c>
      <c r="DB196" s="66">
        <v>1</v>
      </c>
      <c r="DC196" s="66">
        <v>1</v>
      </c>
      <c r="DD196" s="66">
        <v>0</v>
      </c>
      <c r="DE196" s="66">
        <v>1</v>
      </c>
      <c r="DF196" s="66">
        <v>1</v>
      </c>
      <c r="DG196" s="66">
        <v>1</v>
      </c>
      <c r="DH196" s="67" t="s">
        <v>392</v>
      </c>
      <c r="DJ196" s="67"/>
      <c r="DK196" s="67"/>
      <c r="DL196" s="67"/>
      <c r="DM196" s="67"/>
    </row>
    <row r="197" spans="1:117" s="66" customFormat="1">
      <c r="A197" s="66" t="s">
        <v>660</v>
      </c>
      <c r="B197" s="66" t="s">
        <v>388</v>
      </c>
      <c r="C197" s="66" t="s">
        <v>674</v>
      </c>
      <c r="D197" s="66">
        <v>192</v>
      </c>
      <c r="E197" s="66">
        <v>116</v>
      </c>
      <c r="F197" s="66">
        <v>42</v>
      </c>
      <c r="G197" s="66">
        <v>28</v>
      </c>
      <c r="H197" s="66">
        <v>1</v>
      </c>
      <c r="I197" s="66">
        <v>2</v>
      </c>
      <c r="J197" s="66">
        <v>2</v>
      </c>
      <c r="K197" s="66">
        <v>1</v>
      </c>
      <c r="L197" s="66">
        <v>1</v>
      </c>
      <c r="M197" s="66">
        <v>1</v>
      </c>
      <c r="N197" s="66">
        <v>1</v>
      </c>
      <c r="O197" s="66">
        <v>1</v>
      </c>
      <c r="P197" s="66">
        <v>1</v>
      </c>
      <c r="Q197" s="66">
        <v>1</v>
      </c>
      <c r="R197" s="66">
        <v>1</v>
      </c>
      <c r="S197" s="66">
        <v>1</v>
      </c>
      <c r="T197" s="66">
        <v>1</v>
      </c>
      <c r="U197" s="66">
        <v>1</v>
      </c>
      <c r="W197" s="66">
        <v>1</v>
      </c>
      <c r="X197" s="66">
        <v>1</v>
      </c>
      <c r="Y197" s="66">
        <v>1</v>
      </c>
      <c r="Z197" s="66">
        <v>1</v>
      </c>
      <c r="AA197" s="66">
        <v>1</v>
      </c>
      <c r="AB197" s="66">
        <v>1</v>
      </c>
      <c r="AC197" s="66">
        <v>1</v>
      </c>
      <c r="AD197" s="66">
        <v>1</v>
      </c>
      <c r="AE197" s="66">
        <v>1</v>
      </c>
      <c r="AF197" s="66">
        <v>1</v>
      </c>
      <c r="AG197" s="66">
        <v>1</v>
      </c>
      <c r="AH197" s="66">
        <v>1</v>
      </c>
      <c r="AI197" s="66">
        <v>1</v>
      </c>
      <c r="AJ197" s="66">
        <v>1</v>
      </c>
      <c r="AK197" s="66">
        <v>1</v>
      </c>
      <c r="AL197" s="66">
        <v>1</v>
      </c>
      <c r="AM197" s="66">
        <v>1</v>
      </c>
      <c r="AN197" s="66">
        <v>1</v>
      </c>
      <c r="AO197" s="66">
        <v>1</v>
      </c>
      <c r="AP197" s="66">
        <v>1</v>
      </c>
      <c r="AQ197" s="66">
        <v>1</v>
      </c>
      <c r="AR197" s="66">
        <v>1</v>
      </c>
      <c r="AS197" s="66">
        <v>1</v>
      </c>
      <c r="AT197" s="66">
        <v>1</v>
      </c>
      <c r="AU197" s="66">
        <v>1</v>
      </c>
      <c r="AV197" s="66">
        <v>1</v>
      </c>
      <c r="AW197" s="66">
        <v>1</v>
      </c>
      <c r="AX197" s="66">
        <v>1</v>
      </c>
      <c r="AY197" s="66">
        <v>1</v>
      </c>
      <c r="BD197" s="66">
        <v>1</v>
      </c>
      <c r="BE197" s="66">
        <v>1</v>
      </c>
      <c r="BF197" s="66">
        <v>1</v>
      </c>
      <c r="BG197" s="66">
        <v>1</v>
      </c>
      <c r="BH197" s="66">
        <v>1</v>
      </c>
      <c r="BI197" s="66">
        <v>1</v>
      </c>
      <c r="BJ197" s="66">
        <v>1</v>
      </c>
      <c r="BK197" s="66">
        <v>1</v>
      </c>
      <c r="BL197" s="66">
        <v>1</v>
      </c>
      <c r="BM197" s="66">
        <v>1</v>
      </c>
      <c r="BN197" s="66">
        <v>1</v>
      </c>
      <c r="BO197" s="66">
        <v>1</v>
      </c>
      <c r="BP197" s="66">
        <v>1</v>
      </c>
      <c r="BQ197" s="66">
        <v>1</v>
      </c>
      <c r="BR197" s="66">
        <v>1</v>
      </c>
      <c r="BS197" s="66">
        <v>1</v>
      </c>
      <c r="BT197" s="66">
        <v>1</v>
      </c>
      <c r="BU197" s="66">
        <v>1</v>
      </c>
      <c r="BV197" s="66">
        <v>1</v>
      </c>
      <c r="BW197" s="66">
        <v>1</v>
      </c>
      <c r="BX197" s="66">
        <v>1</v>
      </c>
      <c r="BY197" s="66">
        <v>1</v>
      </c>
      <c r="BZ197" s="66">
        <v>1</v>
      </c>
      <c r="CA197" s="66">
        <v>1</v>
      </c>
      <c r="CC197" s="66">
        <v>1</v>
      </c>
      <c r="CD197" s="66">
        <v>1</v>
      </c>
      <c r="CE197" s="66">
        <v>1</v>
      </c>
      <c r="CF197" s="66">
        <v>1</v>
      </c>
      <c r="CG197" s="66">
        <v>1</v>
      </c>
      <c r="CI197" s="66">
        <v>1</v>
      </c>
      <c r="CJ197" s="66">
        <v>1</v>
      </c>
      <c r="CK197" s="66">
        <v>1</v>
      </c>
      <c r="CL197" s="66">
        <v>1</v>
      </c>
      <c r="CM197" s="66">
        <v>1</v>
      </c>
      <c r="CN197" s="66">
        <v>1</v>
      </c>
      <c r="CO197" s="66">
        <v>1</v>
      </c>
      <c r="CP197" s="66">
        <v>1</v>
      </c>
      <c r="CQ197" s="66">
        <v>1</v>
      </c>
      <c r="CR197" s="66">
        <v>1</v>
      </c>
      <c r="CS197" s="66">
        <v>1</v>
      </c>
      <c r="CT197" s="66">
        <v>1</v>
      </c>
      <c r="CU197" s="66">
        <v>1</v>
      </c>
      <c r="CV197" s="66">
        <v>1</v>
      </c>
      <c r="CW197" s="66">
        <v>1</v>
      </c>
      <c r="CX197" s="66">
        <v>0</v>
      </c>
      <c r="CY197" s="66">
        <v>1</v>
      </c>
      <c r="CZ197" s="66">
        <v>0</v>
      </c>
      <c r="DA197" s="66">
        <v>0</v>
      </c>
      <c r="DB197" s="66">
        <v>0</v>
      </c>
      <c r="DC197" s="66">
        <v>0</v>
      </c>
      <c r="DD197" s="66">
        <v>0</v>
      </c>
      <c r="DE197" s="66">
        <v>1</v>
      </c>
      <c r="DF197" s="66">
        <v>1</v>
      </c>
      <c r="DG197" s="66">
        <v>1</v>
      </c>
      <c r="DH197" s="67"/>
      <c r="DJ197" s="67"/>
      <c r="DK197" s="67"/>
      <c r="DL197" s="67"/>
      <c r="DM197" s="67"/>
    </row>
    <row r="198" spans="1:117" s="66" customFormat="1">
      <c r="A198" s="66" t="s">
        <v>675</v>
      </c>
      <c r="B198" s="66" t="s">
        <v>388</v>
      </c>
      <c r="C198" s="66" t="s">
        <v>676</v>
      </c>
      <c r="D198" s="66">
        <v>193</v>
      </c>
      <c r="E198" s="66">
        <v>123</v>
      </c>
      <c r="F198" s="66">
        <v>26</v>
      </c>
      <c r="G198" s="66">
        <v>21</v>
      </c>
      <c r="H198" s="66">
        <v>1</v>
      </c>
      <c r="I198" s="66">
        <v>2</v>
      </c>
      <c r="J198" s="66">
        <v>2</v>
      </c>
      <c r="K198" s="66">
        <v>1</v>
      </c>
      <c r="L198" s="66">
        <v>1</v>
      </c>
      <c r="M198" s="66">
        <v>1</v>
      </c>
      <c r="N198" s="66">
        <v>1</v>
      </c>
      <c r="O198" s="66">
        <v>1</v>
      </c>
      <c r="P198" s="66">
        <v>1</v>
      </c>
      <c r="Q198" s="66">
        <v>1</v>
      </c>
      <c r="R198" s="66">
        <v>1</v>
      </c>
      <c r="S198" s="66">
        <v>1</v>
      </c>
      <c r="T198" s="66">
        <v>1</v>
      </c>
      <c r="U198" s="66">
        <v>1</v>
      </c>
      <c r="W198" s="66">
        <v>1</v>
      </c>
      <c r="X198" s="66">
        <v>1</v>
      </c>
      <c r="Y198" s="66">
        <v>1</v>
      </c>
      <c r="Z198" s="66">
        <v>1</v>
      </c>
      <c r="AA198" s="66">
        <v>1</v>
      </c>
      <c r="AB198" s="66">
        <v>1</v>
      </c>
      <c r="AC198" s="66">
        <v>1</v>
      </c>
      <c r="AD198" s="66">
        <v>1</v>
      </c>
      <c r="AE198" s="66">
        <v>1</v>
      </c>
      <c r="AF198" s="66">
        <v>1</v>
      </c>
      <c r="AG198" s="66">
        <v>1</v>
      </c>
      <c r="AH198" s="66">
        <v>1</v>
      </c>
      <c r="AI198" s="66">
        <v>1</v>
      </c>
      <c r="AJ198" s="66">
        <v>1</v>
      </c>
      <c r="AK198" s="66">
        <v>1</v>
      </c>
      <c r="AL198" s="66">
        <v>1</v>
      </c>
      <c r="AM198" s="66">
        <v>1</v>
      </c>
      <c r="AN198" s="66">
        <v>1</v>
      </c>
      <c r="AO198" s="66">
        <v>1</v>
      </c>
      <c r="AP198" s="66">
        <v>1</v>
      </c>
      <c r="AQ198" s="66">
        <v>1</v>
      </c>
      <c r="AR198" s="66">
        <v>1</v>
      </c>
      <c r="AS198" s="66">
        <v>1</v>
      </c>
      <c r="AT198" s="66">
        <v>1</v>
      </c>
      <c r="AU198" s="66">
        <v>1</v>
      </c>
      <c r="AV198" s="66">
        <v>1</v>
      </c>
      <c r="AW198" s="66">
        <v>1</v>
      </c>
      <c r="AX198" s="66">
        <v>1</v>
      </c>
      <c r="AY198" s="66">
        <v>1</v>
      </c>
      <c r="BD198" s="66">
        <v>1</v>
      </c>
      <c r="BE198" s="66">
        <v>1</v>
      </c>
      <c r="BF198" s="66">
        <v>1</v>
      </c>
      <c r="BG198" s="66">
        <v>1</v>
      </c>
      <c r="BH198" s="66">
        <v>1</v>
      </c>
      <c r="BI198" s="66">
        <v>1</v>
      </c>
      <c r="BJ198" s="66">
        <v>1</v>
      </c>
      <c r="BK198" s="66">
        <v>1</v>
      </c>
      <c r="BL198" s="66">
        <v>1</v>
      </c>
      <c r="BM198" s="66">
        <v>1</v>
      </c>
      <c r="BN198" s="66">
        <v>1</v>
      </c>
      <c r="BO198" s="66">
        <v>1</v>
      </c>
      <c r="BP198" s="66">
        <v>1</v>
      </c>
      <c r="BQ198" s="66">
        <v>1</v>
      </c>
      <c r="BR198" s="66">
        <v>1</v>
      </c>
      <c r="BS198" s="66">
        <v>1</v>
      </c>
      <c r="BT198" s="66">
        <v>1</v>
      </c>
      <c r="BU198" s="66">
        <v>1</v>
      </c>
      <c r="BV198" s="66">
        <v>1</v>
      </c>
      <c r="BW198" s="66">
        <v>1</v>
      </c>
      <c r="BX198" s="66">
        <v>1</v>
      </c>
      <c r="BY198" s="66">
        <v>1</v>
      </c>
      <c r="BZ198" s="66">
        <v>1</v>
      </c>
      <c r="CA198" s="66">
        <v>1</v>
      </c>
      <c r="CC198" s="66">
        <v>1</v>
      </c>
      <c r="CD198" s="66">
        <v>1</v>
      </c>
      <c r="CE198" s="66">
        <v>1</v>
      </c>
      <c r="CF198" s="66">
        <v>1</v>
      </c>
      <c r="CG198" s="66">
        <v>1</v>
      </c>
      <c r="CI198" s="66">
        <v>1</v>
      </c>
      <c r="CJ198" s="66">
        <v>1</v>
      </c>
      <c r="CK198" s="66">
        <v>1</v>
      </c>
      <c r="CL198" s="66">
        <v>1</v>
      </c>
      <c r="CM198" s="66">
        <v>1</v>
      </c>
      <c r="CN198" s="66">
        <v>1</v>
      </c>
      <c r="CO198" s="66">
        <v>1</v>
      </c>
      <c r="CP198" s="66">
        <v>1</v>
      </c>
      <c r="CQ198" s="66">
        <v>1</v>
      </c>
      <c r="CR198" s="66">
        <v>1</v>
      </c>
      <c r="CS198" s="66">
        <v>1</v>
      </c>
      <c r="CT198" s="66">
        <v>1</v>
      </c>
      <c r="CU198" s="66">
        <v>1</v>
      </c>
      <c r="CV198" s="66">
        <v>1</v>
      </c>
      <c r="CW198" s="66">
        <v>0</v>
      </c>
      <c r="CX198" s="66">
        <v>0</v>
      </c>
      <c r="CY198" s="66">
        <v>0</v>
      </c>
      <c r="CZ198" s="66">
        <v>0</v>
      </c>
      <c r="DA198" s="66">
        <v>0</v>
      </c>
      <c r="DB198" s="66">
        <v>0</v>
      </c>
      <c r="DC198" s="66">
        <v>0</v>
      </c>
      <c r="DD198" s="66">
        <v>0</v>
      </c>
      <c r="DE198" s="66">
        <v>1</v>
      </c>
      <c r="DF198" s="66">
        <v>1</v>
      </c>
      <c r="DG198" s="66">
        <v>1</v>
      </c>
      <c r="DH198" s="67"/>
      <c r="DJ198" s="67"/>
      <c r="DK198" s="67"/>
      <c r="DL198" s="67"/>
      <c r="DM198" s="67"/>
    </row>
    <row r="199" spans="1:117" s="66" customFormat="1">
      <c r="A199" s="66" t="s">
        <v>675</v>
      </c>
      <c r="B199" s="66" t="s">
        <v>388</v>
      </c>
      <c r="C199" s="66" t="s">
        <v>677</v>
      </c>
      <c r="D199" s="66">
        <v>194</v>
      </c>
      <c r="E199" s="66">
        <v>42</v>
      </c>
      <c r="F199" s="66">
        <v>18</v>
      </c>
      <c r="G199" s="66">
        <v>8</v>
      </c>
      <c r="H199" s="66">
        <v>1</v>
      </c>
      <c r="I199" s="66">
        <v>2</v>
      </c>
      <c r="J199" s="66">
        <v>2</v>
      </c>
      <c r="K199" s="66">
        <v>1</v>
      </c>
      <c r="L199" s="66">
        <v>1</v>
      </c>
      <c r="M199" s="66">
        <v>1</v>
      </c>
      <c r="N199" s="66">
        <v>1</v>
      </c>
      <c r="O199" s="66">
        <v>1</v>
      </c>
      <c r="P199" s="66">
        <v>1</v>
      </c>
      <c r="Q199" s="66">
        <v>1</v>
      </c>
      <c r="R199" s="66">
        <v>1</v>
      </c>
      <c r="S199" s="66">
        <v>1</v>
      </c>
      <c r="T199" s="66">
        <v>1</v>
      </c>
      <c r="U199" s="66">
        <v>1</v>
      </c>
      <c r="W199" s="66">
        <v>1</v>
      </c>
      <c r="X199" s="66">
        <v>1</v>
      </c>
      <c r="Y199" s="66">
        <v>1</v>
      </c>
      <c r="Z199" s="66">
        <v>1</v>
      </c>
      <c r="AA199" s="66">
        <v>1</v>
      </c>
      <c r="AB199" s="66">
        <v>1</v>
      </c>
      <c r="AC199" s="66">
        <v>1</v>
      </c>
      <c r="AD199" s="66">
        <v>1</v>
      </c>
      <c r="AE199" s="66">
        <v>1</v>
      </c>
      <c r="AF199" s="66">
        <v>1</v>
      </c>
      <c r="AG199" s="66">
        <v>1</v>
      </c>
      <c r="AH199" s="66">
        <v>1</v>
      </c>
      <c r="AI199" s="66">
        <v>1</v>
      </c>
      <c r="AJ199" s="66">
        <v>1</v>
      </c>
      <c r="AK199" s="66">
        <v>1</v>
      </c>
      <c r="AL199" s="66">
        <v>1</v>
      </c>
      <c r="AM199" s="66">
        <v>1</v>
      </c>
      <c r="AN199" s="66">
        <v>1</v>
      </c>
      <c r="AO199" s="66">
        <v>1</v>
      </c>
      <c r="AP199" s="66">
        <v>1</v>
      </c>
      <c r="AQ199" s="66">
        <v>1</v>
      </c>
      <c r="AR199" s="66">
        <v>1</v>
      </c>
      <c r="AS199" s="66">
        <v>1</v>
      </c>
      <c r="AT199" s="66">
        <v>1</v>
      </c>
      <c r="AU199" s="66">
        <v>1</v>
      </c>
      <c r="AV199" s="66">
        <v>1</v>
      </c>
      <c r="AW199" s="66">
        <v>1</v>
      </c>
      <c r="AX199" s="66">
        <v>1</v>
      </c>
      <c r="AY199" s="66">
        <v>1</v>
      </c>
      <c r="BD199" s="66">
        <v>1</v>
      </c>
      <c r="BE199" s="66">
        <v>1</v>
      </c>
      <c r="BF199" s="66">
        <v>1</v>
      </c>
      <c r="BG199" s="66">
        <v>1</v>
      </c>
      <c r="BH199" s="66">
        <v>1</v>
      </c>
      <c r="BI199" s="66">
        <v>1</v>
      </c>
      <c r="BJ199" s="66">
        <v>1</v>
      </c>
      <c r="BK199" s="66">
        <v>1</v>
      </c>
      <c r="BL199" s="66">
        <v>1</v>
      </c>
      <c r="BM199" s="66">
        <v>1</v>
      </c>
      <c r="BN199" s="66">
        <v>1</v>
      </c>
      <c r="BO199" s="66">
        <v>1</v>
      </c>
      <c r="BP199" s="66">
        <v>1</v>
      </c>
      <c r="BQ199" s="66">
        <v>1</v>
      </c>
      <c r="BR199" s="66">
        <v>1</v>
      </c>
      <c r="BS199" s="66">
        <v>1</v>
      </c>
      <c r="BT199" s="66">
        <v>1</v>
      </c>
      <c r="BU199" s="66">
        <v>1</v>
      </c>
      <c r="BV199" s="66">
        <v>1</v>
      </c>
      <c r="BW199" s="66">
        <v>1</v>
      </c>
      <c r="BX199" s="66">
        <v>1</v>
      </c>
      <c r="BY199" s="66">
        <v>1</v>
      </c>
      <c r="BZ199" s="66">
        <v>1</v>
      </c>
      <c r="CA199" s="66">
        <v>1</v>
      </c>
      <c r="CC199" s="66">
        <v>1</v>
      </c>
      <c r="CD199" s="66">
        <v>1</v>
      </c>
      <c r="CE199" s="66">
        <v>1</v>
      </c>
      <c r="CF199" s="66">
        <v>1</v>
      </c>
      <c r="CG199" s="66">
        <v>1</v>
      </c>
      <c r="CI199" s="66">
        <v>1</v>
      </c>
      <c r="CJ199" s="66">
        <v>1</v>
      </c>
      <c r="CK199" s="66">
        <v>1</v>
      </c>
      <c r="CL199" s="66">
        <v>1</v>
      </c>
      <c r="CM199" s="66">
        <v>1</v>
      </c>
      <c r="CN199" s="66">
        <v>1</v>
      </c>
      <c r="CO199" s="66">
        <v>1</v>
      </c>
      <c r="CP199" s="66">
        <v>1</v>
      </c>
      <c r="CQ199" s="66">
        <v>1</v>
      </c>
      <c r="CR199" s="66">
        <v>1</v>
      </c>
      <c r="CS199" s="66">
        <v>1</v>
      </c>
      <c r="CT199" s="66">
        <v>1</v>
      </c>
      <c r="CU199" s="66">
        <v>1</v>
      </c>
      <c r="CV199" s="66">
        <v>1</v>
      </c>
      <c r="CW199" s="66">
        <v>1</v>
      </c>
      <c r="CX199" s="66">
        <v>0</v>
      </c>
      <c r="CY199" s="66">
        <v>1</v>
      </c>
      <c r="CZ199" s="66">
        <v>0</v>
      </c>
      <c r="DA199" s="66">
        <v>0</v>
      </c>
      <c r="DB199" s="66">
        <v>0</v>
      </c>
      <c r="DC199" s="66">
        <v>0</v>
      </c>
      <c r="DD199" s="66">
        <v>0</v>
      </c>
      <c r="DE199" s="66">
        <v>1</v>
      </c>
      <c r="DF199" s="66">
        <v>1</v>
      </c>
      <c r="DG199" s="66">
        <v>1</v>
      </c>
      <c r="DH199" s="67"/>
      <c r="DJ199" s="67"/>
      <c r="DK199" s="67"/>
      <c r="DL199" s="67"/>
      <c r="DM199" s="67"/>
    </row>
    <row r="200" spans="1:117" s="66" customFormat="1">
      <c r="A200" s="66" t="s">
        <v>675</v>
      </c>
      <c r="B200" s="66" t="s">
        <v>388</v>
      </c>
      <c r="C200" s="66" t="s">
        <v>678</v>
      </c>
      <c r="D200" s="66">
        <v>195</v>
      </c>
      <c r="E200" s="66">
        <v>693</v>
      </c>
      <c r="F200" s="66">
        <v>185</v>
      </c>
      <c r="G200" s="66">
        <v>92</v>
      </c>
      <c r="H200" s="66">
        <v>1</v>
      </c>
      <c r="I200" s="66">
        <v>2</v>
      </c>
      <c r="J200" s="66">
        <v>2</v>
      </c>
      <c r="K200" s="66">
        <v>1</v>
      </c>
      <c r="L200" s="66">
        <v>1</v>
      </c>
      <c r="M200" s="66">
        <v>1</v>
      </c>
      <c r="N200" s="66">
        <v>1</v>
      </c>
      <c r="O200" s="66">
        <v>1</v>
      </c>
      <c r="P200" s="66">
        <v>1</v>
      </c>
      <c r="Q200" s="66">
        <v>1</v>
      </c>
      <c r="R200" s="66">
        <v>1</v>
      </c>
      <c r="S200" s="66">
        <v>1</v>
      </c>
      <c r="T200" s="66">
        <v>1</v>
      </c>
      <c r="U200" s="66">
        <v>1</v>
      </c>
      <c r="W200" s="66">
        <v>1</v>
      </c>
      <c r="X200" s="66">
        <v>1</v>
      </c>
      <c r="Y200" s="66">
        <v>1</v>
      </c>
      <c r="Z200" s="66">
        <v>1</v>
      </c>
      <c r="AA200" s="66">
        <v>1</v>
      </c>
      <c r="AB200" s="66">
        <v>1</v>
      </c>
      <c r="AC200" s="66">
        <v>1</v>
      </c>
      <c r="AD200" s="66">
        <v>1</v>
      </c>
      <c r="AE200" s="66">
        <v>1</v>
      </c>
      <c r="AF200" s="66">
        <v>1</v>
      </c>
      <c r="AG200" s="66">
        <v>1</v>
      </c>
      <c r="AH200" s="66">
        <v>1</v>
      </c>
      <c r="AI200" s="66">
        <v>1</v>
      </c>
      <c r="AJ200" s="66">
        <v>1</v>
      </c>
      <c r="AK200" s="66">
        <v>1</v>
      </c>
      <c r="AL200" s="66">
        <v>1</v>
      </c>
      <c r="AM200" s="66">
        <v>1</v>
      </c>
      <c r="AN200" s="66">
        <v>1</v>
      </c>
      <c r="AO200" s="66">
        <v>1</v>
      </c>
      <c r="AP200" s="66">
        <v>1</v>
      </c>
      <c r="AQ200" s="66">
        <v>1</v>
      </c>
      <c r="AR200" s="66">
        <v>1</v>
      </c>
      <c r="AS200" s="66">
        <v>1</v>
      </c>
      <c r="AT200" s="66">
        <v>1</v>
      </c>
      <c r="AU200" s="66">
        <v>1</v>
      </c>
      <c r="AV200" s="66">
        <v>1</v>
      </c>
      <c r="AW200" s="66">
        <v>1</v>
      </c>
      <c r="AX200" s="66">
        <v>1</v>
      </c>
      <c r="AY200" s="66">
        <v>1</v>
      </c>
      <c r="BD200" s="66">
        <v>1</v>
      </c>
      <c r="BE200" s="66">
        <v>1</v>
      </c>
      <c r="BF200" s="66">
        <v>1</v>
      </c>
      <c r="BG200" s="66">
        <v>1</v>
      </c>
      <c r="BH200" s="66">
        <v>1</v>
      </c>
      <c r="BI200" s="66">
        <v>1</v>
      </c>
      <c r="BJ200" s="66">
        <v>1</v>
      </c>
      <c r="BK200" s="66">
        <v>1</v>
      </c>
      <c r="BL200" s="66">
        <v>1</v>
      </c>
      <c r="BM200" s="66">
        <v>1</v>
      </c>
      <c r="BN200" s="66">
        <v>1</v>
      </c>
      <c r="BO200" s="66">
        <v>1</v>
      </c>
      <c r="BP200" s="66">
        <v>1</v>
      </c>
      <c r="BQ200" s="66">
        <v>1</v>
      </c>
      <c r="BR200" s="66">
        <v>1</v>
      </c>
      <c r="BS200" s="66">
        <v>1</v>
      </c>
      <c r="BT200" s="66">
        <v>1</v>
      </c>
      <c r="BU200" s="66">
        <v>1</v>
      </c>
      <c r="BV200" s="66">
        <v>1</v>
      </c>
      <c r="BW200" s="66">
        <v>1</v>
      </c>
      <c r="BX200" s="66">
        <v>1</v>
      </c>
      <c r="BY200" s="66">
        <v>1</v>
      </c>
      <c r="BZ200" s="66">
        <v>1</v>
      </c>
      <c r="CA200" s="66">
        <v>1</v>
      </c>
      <c r="CC200" s="66">
        <v>1</v>
      </c>
      <c r="CD200" s="66">
        <v>1</v>
      </c>
      <c r="CE200" s="66">
        <v>1</v>
      </c>
      <c r="CF200" s="66">
        <v>1</v>
      </c>
      <c r="CG200" s="66">
        <v>1</v>
      </c>
      <c r="CI200" s="66">
        <v>1</v>
      </c>
      <c r="CJ200" s="66">
        <v>1</v>
      </c>
      <c r="CK200" s="66">
        <v>1</v>
      </c>
      <c r="CL200" s="66">
        <v>1</v>
      </c>
      <c r="CM200" s="66">
        <v>1</v>
      </c>
      <c r="CN200" s="66">
        <v>1</v>
      </c>
      <c r="CO200" s="66">
        <v>1</v>
      </c>
      <c r="CP200" s="66">
        <v>1</v>
      </c>
      <c r="CQ200" s="66">
        <v>1</v>
      </c>
      <c r="CR200" s="66">
        <v>1</v>
      </c>
      <c r="CS200" s="66">
        <v>1</v>
      </c>
      <c r="CT200" s="66">
        <v>1</v>
      </c>
      <c r="CU200" s="66">
        <v>1</v>
      </c>
      <c r="CV200" s="66">
        <v>1</v>
      </c>
      <c r="CW200" s="66">
        <v>1</v>
      </c>
      <c r="CX200" s="66">
        <v>1</v>
      </c>
      <c r="CY200" s="66">
        <v>0</v>
      </c>
      <c r="CZ200" s="66">
        <v>0</v>
      </c>
      <c r="DA200" s="66">
        <v>1</v>
      </c>
      <c r="DB200" s="66">
        <v>0</v>
      </c>
      <c r="DC200" s="66">
        <v>0</v>
      </c>
      <c r="DD200" s="66">
        <v>0</v>
      </c>
      <c r="DE200" s="66">
        <v>1</v>
      </c>
      <c r="DF200" s="66">
        <v>1</v>
      </c>
      <c r="DG200" s="66">
        <v>1</v>
      </c>
      <c r="DH200" s="67"/>
      <c r="DJ200" s="67"/>
      <c r="DK200" s="67"/>
      <c r="DL200" s="67"/>
      <c r="DM200" s="67"/>
    </row>
    <row r="201" spans="1:117" s="66" customFormat="1">
      <c r="A201" s="66" t="s">
        <v>675</v>
      </c>
      <c r="B201" s="66" t="s">
        <v>388</v>
      </c>
      <c r="C201" s="66" t="s">
        <v>679</v>
      </c>
      <c r="D201" s="66">
        <v>196</v>
      </c>
      <c r="E201" s="66">
        <v>650</v>
      </c>
      <c r="F201" s="66">
        <v>205</v>
      </c>
      <c r="G201" s="66">
        <v>25</v>
      </c>
      <c r="H201" s="66">
        <v>1</v>
      </c>
      <c r="I201" s="66">
        <v>2</v>
      </c>
      <c r="J201" s="66">
        <v>2</v>
      </c>
      <c r="K201" s="66">
        <v>1</v>
      </c>
      <c r="L201" s="66">
        <v>1</v>
      </c>
      <c r="M201" s="66">
        <v>1</v>
      </c>
      <c r="N201" s="66">
        <v>1</v>
      </c>
      <c r="O201" s="66">
        <v>1</v>
      </c>
      <c r="P201" s="66">
        <v>1</v>
      </c>
      <c r="Q201" s="66">
        <v>1</v>
      </c>
      <c r="R201" s="66">
        <v>1</v>
      </c>
      <c r="S201" s="66">
        <v>1</v>
      </c>
      <c r="T201" s="66">
        <v>1</v>
      </c>
      <c r="U201" s="66">
        <v>1</v>
      </c>
      <c r="W201" s="66">
        <v>1</v>
      </c>
      <c r="X201" s="66">
        <v>1</v>
      </c>
      <c r="Y201" s="66">
        <v>1</v>
      </c>
      <c r="Z201" s="66">
        <v>1</v>
      </c>
      <c r="AA201" s="66">
        <v>1</v>
      </c>
      <c r="AB201" s="66">
        <v>1</v>
      </c>
      <c r="AC201" s="66">
        <v>1</v>
      </c>
      <c r="AD201" s="66">
        <v>1</v>
      </c>
      <c r="AE201" s="66">
        <v>1</v>
      </c>
      <c r="AF201" s="66">
        <v>1</v>
      </c>
      <c r="AG201" s="66">
        <v>1</v>
      </c>
      <c r="AH201" s="66">
        <v>1</v>
      </c>
      <c r="AI201" s="66">
        <v>1</v>
      </c>
      <c r="AJ201" s="66">
        <v>1</v>
      </c>
      <c r="AK201" s="66">
        <v>1</v>
      </c>
      <c r="AL201" s="66">
        <v>1</v>
      </c>
      <c r="AM201" s="66">
        <v>1</v>
      </c>
      <c r="AN201" s="66">
        <v>1</v>
      </c>
      <c r="AO201" s="66">
        <v>1</v>
      </c>
      <c r="AP201" s="66">
        <v>1</v>
      </c>
      <c r="AQ201" s="66">
        <v>1</v>
      </c>
      <c r="AR201" s="66">
        <v>1</v>
      </c>
      <c r="AS201" s="66">
        <v>1</v>
      </c>
      <c r="AT201" s="66">
        <v>1</v>
      </c>
      <c r="AU201" s="66">
        <v>1</v>
      </c>
      <c r="AV201" s="66">
        <v>1</v>
      </c>
      <c r="AW201" s="66">
        <v>1</v>
      </c>
      <c r="AX201" s="66">
        <v>1</v>
      </c>
      <c r="AY201" s="66">
        <v>1</v>
      </c>
      <c r="BD201" s="66">
        <v>1</v>
      </c>
      <c r="BE201" s="66">
        <v>1</v>
      </c>
      <c r="BF201" s="66">
        <v>1</v>
      </c>
      <c r="BG201" s="66">
        <v>1</v>
      </c>
      <c r="BH201" s="66">
        <v>1</v>
      </c>
      <c r="BI201" s="66">
        <v>1</v>
      </c>
      <c r="BJ201" s="66">
        <v>1</v>
      </c>
      <c r="BK201" s="66">
        <v>1</v>
      </c>
      <c r="BL201" s="66">
        <v>1</v>
      </c>
      <c r="BM201" s="66">
        <v>1</v>
      </c>
      <c r="BN201" s="66">
        <v>1</v>
      </c>
      <c r="BO201" s="66">
        <v>1</v>
      </c>
      <c r="BP201" s="66">
        <v>1</v>
      </c>
      <c r="BQ201" s="66">
        <v>1</v>
      </c>
      <c r="BR201" s="66">
        <v>1</v>
      </c>
      <c r="BS201" s="66">
        <v>1</v>
      </c>
      <c r="BT201" s="66">
        <v>1</v>
      </c>
      <c r="BU201" s="66">
        <v>1</v>
      </c>
      <c r="BV201" s="66">
        <v>1</v>
      </c>
      <c r="BW201" s="66">
        <v>1</v>
      </c>
      <c r="BX201" s="66">
        <v>1</v>
      </c>
      <c r="BY201" s="66">
        <v>1</v>
      </c>
      <c r="BZ201" s="66">
        <v>1</v>
      </c>
      <c r="CA201" s="66">
        <v>1</v>
      </c>
      <c r="CC201" s="66">
        <v>1</v>
      </c>
      <c r="CD201" s="66">
        <v>1</v>
      </c>
      <c r="CE201" s="66">
        <v>1</v>
      </c>
      <c r="CF201" s="66">
        <v>1</v>
      </c>
      <c r="CG201" s="66">
        <v>1</v>
      </c>
      <c r="CI201" s="66">
        <v>1</v>
      </c>
      <c r="CJ201" s="66">
        <v>1</v>
      </c>
      <c r="CK201" s="66">
        <v>1</v>
      </c>
      <c r="CL201" s="66">
        <v>1</v>
      </c>
      <c r="CM201" s="66">
        <v>1</v>
      </c>
      <c r="CN201" s="66">
        <v>1</v>
      </c>
      <c r="CO201" s="66">
        <v>1</v>
      </c>
      <c r="CP201" s="66">
        <v>1</v>
      </c>
      <c r="CQ201" s="66">
        <v>1</v>
      </c>
      <c r="CR201" s="66">
        <v>1</v>
      </c>
      <c r="CS201" s="66">
        <v>1</v>
      </c>
      <c r="CT201" s="66">
        <v>1</v>
      </c>
      <c r="CU201" s="66">
        <v>1</v>
      </c>
      <c r="CV201" s="66">
        <v>1</v>
      </c>
      <c r="CW201" s="66">
        <v>1</v>
      </c>
      <c r="CX201" s="66">
        <v>1</v>
      </c>
      <c r="CY201" s="66">
        <v>0</v>
      </c>
      <c r="CZ201" s="66">
        <v>0</v>
      </c>
      <c r="DA201" s="66">
        <v>0</v>
      </c>
      <c r="DB201" s="66">
        <v>0</v>
      </c>
      <c r="DC201" s="66">
        <v>0</v>
      </c>
      <c r="DD201" s="66">
        <v>0</v>
      </c>
      <c r="DE201" s="66">
        <v>1</v>
      </c>
      <c r="DF201" s="66">
        <v>1</v>
      </c>
      <c r="DG201" s="66">
        <v>1</v>
      </c>
      <c r="DH201" s="67"/>
      <c r="DJ201" s="67"/>
      <c r="DK201" s="67"/>
      <c r="DL201" s="67"/>
      <c r="DM201" s="67"/>
    </row>
    <row r="202" spans="1:117" s="66" customFormat="1">
      <c r="A202" s="66" t="s">
        <v>675</v>
      </c>
      <c r="B202" s="66" t="s">
        <v>388</v>
      </c>
      <c r="C202" s="66" t="s">
        <v>680</v>
      </c>
      <c r="D202" s="66">
        <v>197</v>
      </c>
      <c r="E202" s="66">
        <v>122</v>
      </c>
      <c r="F202" s="66">
        <v>33</v>
      </c>
      <c r="G202" s="66">
        <v>29</v>
      </c>
      <c r="H202" s="66">
        <v>1</v>
      </c>
      <c r="I202" s="66">
        <v>2</v>
      </c>
      <c r="J202" s="66">
        <v>2</v>
      </c>
      <c r="K202" s="66">
        <v>1</v>
      </c>
      <c r="L202" s="66">
        <v>1</v>
      </c>
      <c r="M202" s="66">
        <v>1</v>
      </c>
      <c r="N202" s="66">
        <v>1</v>
      </c>
      <c r="O202" s="66">
        <v>1</v>
      </c>
      <c r="P202" s="66">
        <v>1</v>
      </c>
      <c r="Q202" s="66">
        <v>1</v>
      </c>
      <c r="R202" s="66">
        <v>1</v>
      </c>
      <c r="S202" s="66">
        <v>1</v>
      </c>
      <c r="T202" s="66">
        <v>1</v>
      </c>
      <c r="U202" s="66">
        <v>1</v>
      </c>
      <c r="W202" s="66">
        <v>1</v>
      </c>
      <c r="X202" s="66">
        <v>1</v>
      </c>
      <c r="Y202" s="66">
        <v>1</v>
      </c>
      <c r="Z202" s="66">
        <v>1</v>
      </c>
      <c r="AA202" s="66">
        <v>1</v>
      </c>
      <c r="AB202" s="66">
        <v>1</v>
      </c>
      <c r="AC202" s="66">
        <v>1</v>
      </c>
      <c r="AD202" s="66">
        <v>1</v>
      </c>
      <c r="AE202" s="66">
        <v>1</v>
      </c>
      <c r="AF202" s="66">
        <v>1</v>
      </c>
      <c r="AG202" s="66">
        <v>1</v>
      </c>
      <c r="AH202" s="66">
        <v>1</v>
      </c>
      <c r="AI202" s="66">
        <v>1</v>
      </c>
      <c r="AJ202" s="66">
        <v>1</v>
      </c>
      <c r="AK202" s="66">
        <v>1</v>
      </c>
      <c r="AL202" s="66">
        <v>1</v>
      </c>
      <c r="AM202" s="66">
        <v>1</v>
      </c>
      <c r="AN202" s="66">
        <v>1</v>
      </c>
      <c r="AO202" s="66">
        <v>1</v>
      </c>
      <c r="AP202" s="66">
        <v>1</v>
      </c>
      <c r="AQ202" s="66">
        <v>1</v>
      </c>
      <c r="AR202" s="66">
        <v>1</v>
      </c>
      <c r="AS202" s="66">
        <v>1</v>
      </c>
      <c r="AT202" s="66">
        <v>1</v>
      </c>
      <c r="AU202" s="66">
        <v>1</v>
      </c>
      <c r="AV202" s="66">
        <v>1</v>
      </c>
      <c r="AW202" s="66">
        <v>1</v>
      </c>
      <c r="AX202" s="66">
        <v>1</v>
      </c>
      <c r="AY202" s="66">
        <v>1</v>
      </c>
      <c r="BD202" s="66">
        <v>1</v>
      </c>
      <c r="BE202" s="66">
        <v>1</v>
      </c>
      <c r="BF202" s="66">
        <v>1</v>
      </c>
      <c r="BG202" s="66">
        <v>1</v>
      </c>
      <c r="BH202" s="66">
        <v>1</v>
      </c>
      <c r="BI202" s="66">
        <v>1</v>
      </c>
      <c r="BJ202" s="66">
        <v>1</v>
      </c>
      <c r="BK202" s="66">
        <v>1</v>
      </c>
      <c r="BL202" s="66">
        <v>1</v>
      </c>
      <c r="BM202" s="66">
        <v>1</v>
      </c>
      <c r="BN202" s="66">
        <v>1</v>
      </c>
      <c r="BO202" s="66">
        <v>1</v>
      </c>
      <c r="BP202" s="66">
        <v>1</v>
      </c>
      <c r="BQ202" s="66">
        <v>1</v>
      </c>
      <c r="BR202" s="66">
        <v>1</v>
      </c>
      <c r="BS202" s="66">
        <v>1</v>
      </c>
      <c r="BT202" s="66">
        <v>1</v>
      </c>
      <c r="BU202" s="66">
        <v>1</v>
      </c>
      <c r="BV202" s="66">
        <v>1</v>
      </c>
      <c r="BW202" s="66">
        <v>1</v>
      </c>
      <c r="BX202" s="66">
        <v>1</v>
      </c>
      <c r="BY202" s="66">
        <v>1</v>
      </c>
      <c r="BZ202" s="66">
        <v>1</v>
      </c>
      <c r="CA202" s="66">
        <v>1</v>
      </c>
      <c r="CC202" s="66">
        <v>1</v>
      </c>
      <c r="CD202" s="66">
        <v>1</v>
      </c>
      <c r="CE202" s="66">
        <v>1</v>
      </c>
      <c r="CF202" s="66">
        <v>1</v>
      </c>
      <c r="CG202" s="66">
        <v>1</v>
      </c>
      <c r="CI202" s="66">
        <v>1</v>
      </c>
      <c r="CJ202" s="66">
        <v>1</v>
      </c>
      <c r="CK202" s="66">
        <v>1</v>
      </c>
      <c r="CL202" s="66">
        <v>1</v>
      </c>
      <c r="CM202" s="66">
        <v>1</v>
      </c>
      <c r="CN202" s="66">
        <v>1</v>
      </c>
      <c r="CO202" s="66">
        <v>1</v>
      </c>
      <c r="CP202" s="66">
        <v>1</v>
      </c>
      <c r="CQ202" s="66">
        <v>1</v>
      </c>
      <c r="CR202" s="66">
        <v>1</v>
      </c>
      <c r="CS202" s="66">
        <v>1</v>
      </c>
      <c r="CT202" s="66">
        <v>1</v>
      </c>
      <c r="CU202" s="66">
        <v>1</v>
      </c>
      <c r="CV202" s="66">
        <v>1</v>
      </c>
      <c r="CW202" s="66">
        <v>0</v>
      </c>
      <c r="CX202" s="66">
        <v>0</v>
      </c>
      <c r="CY202" s="66">
        <v>0</v>
      </c>
      <c r="CZ202" s="66">
        <v>0</v>
      </c>
      <c r="DA202" s="66">
        <v>0</v>
      </c>
      <c r="DB202" s="66">
        <v>1</v>
      </c>
      <c r="DC202" s="66">
        <v>0</v>
      </c>
      <c r="DD202" s="66">
        <v>0</v>
      </c>
      <c r="DE202" s="66">
        <v>1</v>
      </c>
      <c r="DF202" s="66">
        <v>1</v>
      </c>
      <c r="DG202" s="66">
        <v>1</v>
      </c>
      <c r="DH202" s="67"/>
      <c r="DJ202" s="67"/>
      <c r="DK202" s="67"/>
      <c r="DL202" s="67"/>
      <c r="DM202" s="67"/>
    </row>
    <row r="203" spans="1:117" s="66" customFormat="1">
      <c r="A203" s="66" t="s">
        <v>675</v>
      </c>
      <c r="B203" s="66" t="s">
        <v>388</v>
      </c>
      <c r="C203" s="66" t="s">
        <v>681</v>
      </c>
      <c r="D203" s="66">
        <v>198</v>
      </c>
      <c r="E203" s="66">
        <v>103</v>
      </c>
      <c r="F203" s="66">
        <v>29</v>
      </c>
      <c r="G203" s="66">
        <v>0</v>
      </c>
      <c r="H203" s="66">
        <v>1</v>
      </c>
      <c r="I203" s="66">
        <v>2</v>
      </c>
      <c r="J203" s="66">
        <v>2</v>
      </c>
      <c r="K203" s="66">
        <v>1</v>
      </c>
      <c r="L203" s="66">
        <v>1</v>
      </c>
      <c r="M203" s="66">
        <v>1</v>
      </c>
      <c r="N203" s="66">
        <v>1</v>
      </c>
      <c r="O203" s="66">
        <v>1</v>
      </c>
      <c r="P203" s="66">
        <v>1</v>
      </c>
      <c r="Q203" s="66">
        <v>1</v>
      </c>
      <c r="R203" s="66">
        <v>1</v>
      </c>
      <c r="S203" s="66">
        <v>1</v>
      </c>
      <c r="T203" s="66">
        <v>1</v>
      </c>
      <c r="U203" s="66">
        <v>1</v>
      </c>
      <c r="W203" s="66">
        <v>1</v>
      </c>
      <c r="X203" s="66">
        <v>1</v>
      </c>
      <c r="Y203" s="66">
        <v>1</v>
      </c>
      <c r="Z203" s="66">
        <v>1</v>
      </c>
      <c r="AA203" s="66">
        <v>1</v>
      </c>
      <c r="AB203" s="66">
        <v>1</v>
      </c>
      <c r="AC203" s="66">
        <v>1</v>
      </c>
      <c r="AD203" s="66">
        <v>1</v>
      </c>
      <c r="AE203" s="66">
        <v>1</v>
      </c>
      <c r="AF203" s="66">
        <v>1</v>
      </c>
      <c r="AG203" s="66">
        <v>1</v>
      </c>
      <c r="AH203" s="66">
        <v>1</v>
      </c>
      <c r="AI203" s="66">
        <v>1</v>
      </c>
      <c r="AJ203" s="66">
        <v>1</v>
      </c>
      <c r="AK203" s="66">
        <v>1</v>
      </c>
      <c r="AL203" s="66">
        <v>1</v>
      </c>
      <c r="AM203" s="66">
        <v>1</v>
      </c>
      <c r="AN203" s="66">
        <v>1</v>
      </c>
      <c r="AO203" s="66">
        <v>1</v>
      </c>
      <c r="AP203" s="66">
        <v>1</v>
      </c>
      <c r="AQ203" s="66">
        <v>1</v>
      </c>
      <c r="AR203" s="66">
        <v>1</v>
      </c>
      <c r="AS203" s="66">
        <v>1</v>
      </c>
      <c r="AT203" s="66">
        <v>1</v>
      </c>
      <c r="AU203" s="66">
        <v>1</v>
      </c>
      <c r="AV203" s="66">
        <v>1</v>
      </c>
      <c r="AW203" s="66">
        <v>1</v>
      </c>
      <c r="AX203" s="66">
        <v>1</v>
      </c>
      <c r="AY203" s="66">
        <v>1</v>
      </c>
      <c r="BD203" s="66">
        <v>1</v>
      </c>
      <c r="BE203" s="66">
        <v>1</v>
      </c>
      <c r="BF203" s="66">
        <v>1</v>
      </c>
      <c r="BG203" s="66">
        <v>1</v>
      </c>
      <c r="BH203" s="66">
        <v>1</v>
      </c>
      <c r="BI203" s="66">
        <v>1</v>
      </c>
      <c r="BJ203" s="66">
        <v>1</v>
      </c>
      <c r="BK203" s="66">
        <v>1</v>
      </c>
      <c r="BL203" s="66">
        <v>1</v>
      </c>
      <c r="BM203" s="66">
        <v>1</v>
      </c>
      <c r="BN203" s="66">
        <v>1</v>
      </c>
      <c r="BO203" s="66">
        <v>1</v>
      </c>
      <c r="BP203" s="66">
        <v>1</v>
      </c>
      <c r="BQ203" s="66">
        <v>1</v>
      </c>
      <c r="BR203" s="66">
        <v>1</v>
      </c>
      <c r="BS203" s="66">
        <v>1</v>
      </c>
      <c r="BT203" s="66">
        <v>1</v>
      </c>
      <c r="BU203" s="66">
        <v>1</v>
      </c>
      <c r="BV203" s="66">
        <v>1</v>
      </c>
      <c r="BW203" s="66">
        <v>1</v>
      </c>
      <c r="BX203" s="66">
        <v>1</v>
      </c>
      <c r="BY203" s="66">
        <v>1</v>
      </c>
      <c r="BZ203" s="66">
        <v>1</v>
      </c>
      <c r="CA203" s="66">
        <v>1</v>
      </c>
      <c r="CC203" s="66">
        <v>1</v>
      </c>
      <c r="CD203" s="66">
        <v>1</v>
      </c>
      <c r="CE203" s="66">
        <v>1</v>
      </c>
      <c r="CF203" s="66">
        <v>1</v>
      </c>
      <c r="CG203" s="66">
        <v>1</v>
      </c>
      <c r="CI203" s="66">
        <v>1</v>
      </c>
      <c r="CJ203" s="66">
        <v>1</v>
      </c>
      <c r="CK203" s="66">
        <v>1</v>
      </c>
      <c r="CL203" s="66">
        <v>1</v>
      </c>
      <c r="CM203" s="66">
        <v>1</v>
      </c>
      <c r="CN203" s="66">
        <v>1</v>
      </c>
      <c r="CO203" s="66">
        <v>1</v>
      </c>
      <c r="CP203" s="66">
        <v>1</v>
      </c>
      <c r="CQ203" s="66">
        <v>1</v>
      </c>
      <c r="CR203" s="66">
        <v>1</v>
      </c>
      <c r="CS203" s="66">
        <v>1</v>
      </c>
      <c r="CT203" s="66">
        <v>1</v>
      </c>
      <c r="CU203" s="66">
        <v>1</v>
      </c>
      <c r="CV203" s="66">
        <v>1</v>
      </c>
      <c r="CW203" s="66">
        <v>1</v>
      </c>
      <c r="CX203" s="66">
        <v>0</v>
      </c>
      <c r="CY203" s="66">
        <v>0</v>
      </c>
      <c r="CZ203" s="66">
        <v>0</v>
      </c>
      <c r="DA203" s="66">
        <v>0</v>
      </c>
      <c r="DB203" s="66">
        <v>0</v>
      </c>
      <c r="DC203" s="66">
        <v>0</v>
      </c>
      <c r="DD203" s="66">
        <v>0</v>
      </c>
      <c r="DE203" s="66">
        <v>1</v>
      </c>
      <c r="DF203" s="66">
        <v>1</v>
      </c>
      <c r="DG203" s="66">
        <v>1</v>
      </c>
      <c r="DH203" s="67"/>
      <c r="DJ203" s="67"/>
      <c r="DK203" s="67"/>
      <c r="DL203" s="67"/>
      <c r="DM203" s="67"/>
    </row>
    <row r="204" spans="1:117" s="66" customFormat="1">
      <c r="A204" s="66" t="s">
        <v>675</v>
      </c>
      <c r="B204" s="66" t="s">
        <v>388</v>
      </c>
      <c r="C204" s="66" t="s">
        <v>682</v>
      </c>
      <c r="D204" s="66">
        <v>199</v>
      </c>
      <c r="E204" s="66">
        <v>13</v>
      </c>
      <c r="F204" s="66">
        <v>4</v>
      </c>
      <c r="G204" s="66">
        <v>1</v>
      </c>
      <c r="H204" s="66">
        <v>1</v>
      </c>
      <c r="I204" s="66">
        <v>2</v>
      </c>
      <c r="K204" s="66">
        <v>1</v>
      </c>
      <c r="L204" s="66">
        <v>1</v>
      </c>
      <c r="M204" s="66">
        <v>1</v>
      </c>
      <c r="N204" s="66">
        <v>1</v>
      </c>
      <c r="O204" s="66">
        <v>1</v>
      </c>
      <c r="P204" s="66">
        <v>1</v>
      </c>
      <c r="Q204" s="66">
        <v>1</v>
      </c>
      <c r="R204" s="66">
        <v>1</v>
      </c>
      <c r="S204" s="66">
        <v>1</v>
      </c>
      <c r="T204" s="66">
        <v>1</v>
      </c>
      <c r="U204" s="66">
        <v>1</v>
      </c>
      <c r="W204" s="66">
        <v>1</v>
      </c>
      <c r="X204" s="66">
        <v>1</v>
      </c>
      <c r="Y204" s="66">
        <v>1</v>
      </c>
      <c r="Z204" s="66">
        <v>1</v>
      </c>
      <c r="AA204" s="66">
        <v>1</v>
      </c>
      <c r="AB204" s="66">
        <v>1</v>
      </c>
      <c r="AC204" s="66">
        <v>1</v>
      </c>
      <c r="AD204" s="66">
        <v>1</v>
      </c>
      <c r="AE204" s="66">
        <v>1</v>
      </c>
      <c r="AF204" s="66">
        <v>1</v>
      </c>
      <c r="AG204" s="66">
        <v>1</v>
      </c>
      <c r="AH204" s="66">
        <v>1</v>
      </c>
      <c r="AI204" s="66">
        <v>1</v>
      </c>
      <c r="AJ204" s="66">
        <v>1</v>
      </c>
      <c r="AK204" s="66">
        <v>1</v>
      </c>
      <c r="AL204" s="66">
        <v>1</v>
      </c>
      <c r="AM204" s="66">
        <v>1</v>
      </c>
      <c r="AN204" s="66">
        <v>1</v>
      </c>
      <c r="AO204" s="66">
        <v>1</v>
      </c>
      <c r="AP204" s="66">
        <v>1</v>
      </c>
      <c r="AQ204" s="66">
        <v>1</v>
      </c>
      <c r="AR204" s="66">
        <v>1</v>
      </c>
      <c r="AS204" s="66">
        <v>1</v>
      </c>
      <c r="AT204" s="66">
        <v>1</v>
      </c>
      <c r="AU204" s="66">
        <v>1</v>
      </c>
      <c r="AV204" s="66">
        <v>1</v>
      </c>
      <c r="AW204" s="66">
        <v>1</v>
      </c>
      <c r="AX204" s="66">
        <v>1</v>
      </c>
      <c r="AY204" s="66">
        <v>1</v>
      </c>
      <c r="BD204" s="66">
        <v>1</v>
      </c>
      <c r="BE204" s="66">
        <v>1</v>
      </c>
      <c r="BF204" s="66">
        <v>1</v>
      </c>
      <c r="BG204" s="66">
        <v>1</v>
      </c>
      <c r="BH204" s="66">
        <v>1</v>
      </c>
      <c r="BI204" s="66">
        <v>1</v>
      </c>
      <c r="BJ204" s="66">
        <v>1</v>
      </c>
      <c r="BK204" s="66">
        <v>1</v>
      </c>
      <c r="BL204" s="66">
        <v>1</v>
      </c>
      <c r="BM204" s="66">
        <v>1</v>
      </c>
      <c r="BN204" s="66">
        <v>1</v>
      </c>
      <c r="BO204" s="66">
        <v>1</v>
      </c>
      <c r="BP204" s="66">
        <v>1</v>
      </c>
      <c r="BQ204" s="66">
        <v>1</v>
      </c>
      <c r="BR204" s="66">
        <v>1</v>
      </c>
      <c r="BS204" s="66">
        <v>1</v>
      </c>
      <c r="BT204" s="66">
        <v>1</v>
      </c>
      <c r="BU204" s="66">
        <v>1</v>
      </c>
      <c r="BV204" s="66">
        <v>1</v>
      </c>
      <c r="BW204" s="66">
        <v>1</v>
      </c>
      <c r="BX204" s="66">
        <v>1</v>
      </c>
      <c r="BY204" s="66">
        <v>1</v>
      </c>
      <c r="BZ204" s="66">
        <v>1</v>
      </c>
      <c r="CA204" s="66">
        <v>1</v>
      </c>
      <c r="CC204" s="66">
        <v>1</v>
      </c>
      <c r="CD204" s="66">
        <v>1</v>
      </c>
      <c r="CE204" s="66">
        <v>1</v>
      </c>
      <c r="CF204" s="66">
        <v>1</v>
      </c>
      <c r="CG204" s="66">
        <v>1</v>
      </c>
      <c r="CI204" s="66">
        <v>1</v>
      </c>
      <c r="CJ204" s="66">
        <v>1</v>
      </c>
      <c r="CK204" s="66">
        <v>1</v>
      </c>
      <c r="CL204" s="66">
        <v>1</v>
      </c>
      <c r="CM204" s="66">
        <v>1</v>
      </c>
      <c r="CN204" s="66">
        <v>1</v>
      </c>
      <c r="CO204" s="66">
        <v>1</v>
      </c>
      <c r="CP204" s="66">
        <v>1</v>
      </c>
      <c r="CQ204" s="66">
        <v>1</v>
      </c>
      <c r="CR204" s="66">
        <v>1</v>
      </c>
      <c r="CS204" s="66">
        <v>1</v>
      </c>
      <c r="CT204" s="66">
        <v>1</v>
      </c>
      <c r="CU204" s="66">
        <v>1</v>
      </c>
      <c r="CV204" s="66">
        <v>1</v>
      </c>
      <c r="CW204" s="66">
        <v>1</v>
      </c>
      <c r="CX204" s="66">
        <v>0</v>
      </c>
      <c r="CY204" s="66">
        <v>0</v>
      </c>
      <c r="CZ204" s="66">
        <v>1</v>
      </c>
      <c r="DA204" s="66">
        <v>0</v>
      </c>
      <c r="DB204" s="66">
        <v>0</v>
      </c>
      <c r="DC204" s="66">
        <v>0</v>
      </c>
      <c r="DD204" s="66">
        <v>0</v>
      </c>
      <c r="DE204" s="66">
        <v>1</v>
      </c>
      <c r="DF204" s="66">
        <v>1</v>
      </c>
      <c r="DG204" s="66">
        <v>1</v>
      </c>
      <c r="DH204" s="67" t="s">
        <v>387</v>
      </c>
      <c r="DJ204" s="67"/>
      <c r="DK204" s="67"/>
      <c r="DL204" s="67"/>
      <c r="DM204" s="67"/>
    </row>
    <row r="205" spans="1:117" s="66" customFormat="1">
      <c r="A205" s="66" t="s">
        <v>675</v>
      </c>
      <c r="B205" s="66" t="s">
        <v>388</v>
      </c>
      <c r="C205" s="66" t="s">
        <v>683</v>
      </c>
      <c r="D205" s="66">
        <v>200</v>
      </c>
      <c r="E205" s="66">
        <v>35</v>
      </c>
      <c r="F205" s="66">
        <v>5</v>
      </c>
      <c r="G205" s="66">
        <v>9</v>
      </c>
      <c r="H205" s="66">
        <v>1</v>
      </c>
      <c r="I205" s="66">
        <v>2</v>
      </c>
      <c r="J205" s="66">
        <v>2</v>
      </c>
      <c r="K205" s="66">
        <v>1</v>
      </c>
      <c r="L205" s="66">
        <v>1</v>
      </c>
      <c r="M205" s="66">
        <v>1</v>
      </c>
      <c r="N205" s="66">
        <v>1</v>
      </c>
      <c r="O205" s="66">
        <v>1</v>
      </c>
      <c r="P205" s="66">
        <v>1</v>
      </c>
      <c r="Q205" s="66">
        <v>1</v>
      </c>
      <c r="R205" s="66">
        <v>1</v>
      </c>
      <c r="S205" s="66">
        <v>1</v>
      </c>
      <c r="T205" s="66">
        <v>1</v>
      </c>
      <c r="U205" s="66">
        <v>1</v>
      </c>
      <c r="W205" s="66">
        <v>1</v>
      </c>
      <c r="X205" s="66">
        <v>1</v>
      </c>
      <c r="Y205" s="66">
        <v>1</v>
      </c>
      <c r="Z205" s="66">
        <v>1</v>
      </c>
      <c r="AA205" s="66">
        <v>1</v>
      </c>
      <c r="AB205" s="66">
        <v>1</v>
      </c>
      <c r="AC205" s="66">
        <v>1</v>
      </c>
      <c r="AD205" s="66">
        <v>1</v>
      </c>
      <c r="AE205" s="66">
        <v>1</v>
      </c>
      <c r="AF205" s="66">
        <v>1</v>
      </c>
      <c r="AG205" s="66">
        <v>1</v>
      </c>
      <c r="AH205" s="66">
        <v>1</v>
      </c>
      <c r="AI205" s="66">
        <v>1</v>
      </c>
      <c r="AJ205" s="66">
        <v>1</v>
      </c>
      <c r="AK205" s="66">
        <v>1</v>
      </c>
      <c r="AL205" s="66">
        <v>1</v>
      </c>
      <c r="AM205" s="66">
        <v>1</v>
      </c>
      <c r="AN205" s="66">
        <v>1</v>
      </c>
      <c r="AO205" s="66">
        <v>1</v>
      </c>
      <c r="AP205" s="66">
        <v>1</v>
      </c>
      <c r="AQ205" s="66">
        <v>1</v>
      </c>
      <c r="AR205" s="66">
        <v>1</v>
      </c>
      <c r="AS205" s="66">
        <v>1</v>
      </c>
      <c r="AT205" s="66">
        <v>1</v>
      </c>
      <c r="AU205" s="66">
        <v>1</v>
      </c>
      <c r="AV205" s="66">
        <v>1</v>
      </c>
      <c r="AW205" s="66">
        <v>1</v>
      </c>
      <c r="AX205" s="66">
        <v>1</v>
      </c>
      <c r="AY205" s="66">
        <v>1</v>
      </c>
      <c r="BD205" s="66">
        <v>1</v>
      </c>
      <c r="BE205" s="66">
        <v>1</v>
      </c>
      <c r="BF205" s="66">
        <v>1</v>
      </c>
      <c r="BG205" s="66">
        <v>1</v>
      </c>
      <c r="BH205" s="66">
        <v>1</v>
      </c>
      <c r="BI205" s="66">
        <v>1</v>
      </c>
      <c r="BJ205" s="66">
        <v>1</v>
      </c>
      <c r="BK205" s="66">
        <v>1</v>
      </c>
      <c r="BL205" s="66">
        <v>1</v>
      </c>
      <c r="BM205" s="66">
        <v>1</v>
      </c>
      <c r="BN205" s="66">
        <v>1</v>
      </c>
      <c r="BO205" s="66">
        <v>1</v>
      </c>
      <c r="BP205" s="66">
        <v>1</v>
      </c>
      <c r="BQ205" s="66">
        <v>1</v>
      </c>
      <c r="BR205" s="66">
        <v>1</v>
      </c>
      <c r="BS205" s="66">
        <v>1</v>
      </c>
      <c r="BT205" s="66">
        <v>1</v>
      </c>
      <c r="BU205" s="66">
        <v>1</v>
      </c>
      <c r="BV205" s="66">
        <v>1</v>
      </c>
      <c r="BW205" s="66">
        <v>1</v>
      </c>
      <c r="BX205" s="66">
        <v>1</v>
      </c>
      <c r="BY205" s="66">
        <v>1</v>
      </c>
      <c r="BZ205" s="66">
        <v>1</v>
      </c>
      <c r="CA205" s="66">
        <v>1</v>
      </c>
      <c r="CC205" s="66">
        <v>1</v>
      </c>
      <c r="CD205" s="66">
        <v>1</v>
      </c>
      <c r="CE205" s="66">
        <v>1</v>
      </c>
      <c r="CF205" s="66">
        <v>1</v>
      </c>
      <c r="CG205" s="66">
        <v>1</v>
      </c>
      <c r="CI205" s="66">
        <v>1</v>
      </c>
      <c r="CJ205" s="66">
        <v>1</v>
      </c>
      <c r="CK205" s="66">
        <v>1</v>
      </c>
      <c r="CL205" s="66">
        <v>1</v>
      </c>
      <c r="CM205" s="66">
        <v>1</v>
      </c>
      <c r="CN205" s="66">
        <v>1</v>
      </c>
      <c r="CO205" s="66">
        <v>1</v>
      </c>
      <c r="CP205" s="66">
        <v>1</v>
      </c>
      <c r="CQ205" s="66">
        <v>1</v>
      </c>
      <c r="CR205" s="66">
        <v>1</v>
      </c>
      <c r="CS205" s="66">
        <v>1</v>
      </c>
      <c r="CT205" s="66">
        <v>1</v>
      </c>
      <c r="CU205" s="66">
        <v>1</v>
      </c>
      <c r="CV205" s="66">
        <v>1</v>
      </c>
      <c r="CW205" s="66">
        <v>1</v>
      </c>
      <c r="CX205" s="66">
        <v>0</v>
      </c>
      <c r="CY205" s="66">
        <v>0</v>
      </c>
      <c r="CZ205" s="66">
        <v>0</v>
      </c>
      <c r="DA205" s="66">
        <v>0</v>
      </c>
      <c r="DB205" s="66">
        <v>0</v>
      </c>
      <c r="DC205" s="66">
        <v>0</v>
      </c>
      <c r="DD205" s="66">
        <v>0</v>
      </c>
      <c r="DE205" s="66">
        <v>1</v>
      </c>
      <c r="DF205" s="66">
        <v>1</v>
      </c>
      <c r="DG205" s="66">
        <v>1</v>
      </c>
      <c r="DH205" s="67"/>
      <c r="DJ205" s="67"/>
      <c r="DK205" s="67"/>
      <c r="DL205" s="67"/>
      <c r="DM205" s="67"/>
    </row>
    <row r="206" spans="1:117" s="66" customFormat="1">
      <c r="A206" s="66" t="s">
        <v>684</v>
      </c>
      <c r="B206" s="66" t="s">
        <v>388</v>
      </c>
      <c r="C206" s="66" t="s">
        <v>685</v>
      </c>
      <c r="D206" s="66">
        <v>201</v>
      </c>
      <c r="E206" s="66">
        <v>114</v>
      </c>
      <c r="F206" s="66">
        <v>28</v>
      </c>
      <c r="G206" s="66">
        <v>3</v>
      </c>
      <c r="H206" s="66">
        <v>1</v>
      </c>
      <c r="I206" s="66">
        <v>2</v>
      </c>
      <c r="J206" s="66">
        <v>2</v>
      </c>
      <c r="K206" s="66">
        <v>1</v>
      </c>
      <c r="L206" s="66">
        <v>1</v>
      </c>
      <c r="M206" s="66">
        <v>1</v>
      </c>
      <c r="N206" s="66">
        <v>1</v>
      </c>
      <c r="O206" s="66">
        <v>1</v>
      </c>
      <c r="P206" s="66">
        <v>1</v>
      </c>
      <c r="Q206" s="66">
        <v>1</v>
      </c>
      <c r="R206" s="66">
        <v>1</v>
      </c>
      <c r="S206" s="66">
        <v>1</v>
      </c>
      <c r="T206" s="66">
        <v>1</v>
      </c>
      <c r="U206" s="66">
        <v>1</v>
      </c>
      <c r="W206" s="66">
        <v>1</v>
      </c>
      <c r="X206" s="66">
        <v>1</v>
      </c>
      <c r="Y206" s="66">
        <v>1</v>
      </c>
      <c r="Z206" s="66">
        <v>1</v>
      </c>
      <c r="AA206" s="66">
        <v>1</v>
      </c>
      <c r="AB206" s="66">
        <v>1</v>
      </c>
      <c r="AC206" s="66">
        <v>1</v>
      </c>
      <c r="AD206" s="66">
        <v>1</v>
      </c>
      <c r="AE206" s="66">
        <v>1</v>
      </c>
      <c r="AF206" s="66">
        <v>1</v>
      </c>
      <c r="AG206" s="66">
        <v>1</v>
      </c>
      <c r="AH206" s="66">
        <v>1</v>
      </c>
      <c r="AI206" s="66">
        <v>1</v>
      </c>
      <c r="AJ206" s="66">
        <v>1</v>
      </c>
      <c r="AK206" s="66">
        <v>1</v>
      </c>
      <c r="AL206" s="66">
        <v>1</v>
      </c>
      <c r="AM206" s="66">
        <v>1</v>
      </c>
      <c r="AN206" s="66">
        <v>1</v>
      </c>
      <c r="AO206" s="66">
        <v>1</v>
      </c>
      <c r="AP206" s="66">
        <v>1</v>
      </c>
      <c r="AQ206" s="66">
        <v>1</v>
      </c>
      <c r="AR206" s="66">
        <v>1</v>
      </c>
      <c r="AS206" s="66">
        <v>1</v>
      </c>
      <c r="AT206" s="66">
        <v>1</v>
      </c>
      <c r="AU206" s="66">
        <v>1</v>
      </c>
      <c r="AV206" s="66">
        <v>1</v>
      </c>
      <c r="AW206" s="66">
        <v>1</v>
      </c>
      <c r="AX206" s="66">
        <v>1</v>
      </c>
      <c r="AY206" s="66">
        <v>1</v>
      </c>
      <c r="BD206" s="66">
        <v>1</v>
      </c>
      <c r="BE206" s="66">
        <v>1</v>
      </c>
      <c r="BF206" s="66">
        <v>1</v>
      </c>
      <c r="BG206" s="66">
        <v>1</v>
      </c>
      <c r="BH206" s="66">
        <v>1</v>
      </c>
      <c r="BI206" s="66">
        <v>1</v>
      </c>
      <c r="BJ206" s="66">
        <v>1</v>
      </c>
      <c r="BK206" s="66">
        <v>1</v>
      </c>
      <c r="BL206" s="66">
        <v>1</v>
      </c>
      <c r="BM206" s="66">
        <v>1</v>
      </c>
      <c r="BN206" s="66">
        <v>1</v>
      </c>
      <c r="BO206" s="66">
        <v>1</v>
      </c>
      <c r="BP206" s="66">
        <v>1</v>
      </c>
      <c r="BQ206" s="66">
        <v>1</v>
      </c>
      <c r="BR206" s="66">
        <v>1</v>
      </c>
      <c r="BS206" s="66">
        <v>1</v>
      </c>
      <c r="BT206" s="66">
        <v>1</v>
      </c>
      <c r="BU206" s="66">
        <v>1</v>
      </c>
      <c r="BV206" s="66">
        <v>1</v>
      </c>
      <c r="BW206" s="66">
        <v>1</v>
      </c>
      <c r="BX206" s="66">
        <v>1</v>
      </c>
      <c r="BY206" s="66">
        <v>1</v>
      </c>
      <c r="BZ206" s="66">
        <v>1</v>
      </c>
      <c r="CA206" s="66">
        <v>1</v>
      </c>
      <c r="CC206" s="66">
        <v>1</v>
      </c>
      <c r="CD206" s="66">
        <v>1</v>
      </c>
      <c r="CE206" s="66">
        <v>1</v>
      </c>
      <c r="CF206" s="66">
        <v>1</v>
      </c>
      <c r="CG206" s="66">
        <v>1</v>
      </c>
      <c r="CI206" s="66">
        <v>1</v>
      </c>
      <c r="CJ206" s="66">
        <v>1</v>
      </c>
      <c r="CK206" s="66">
        <v>1</v>
      </c>
      <c r="CL206" s="66">
        <v>1</v>
      </c>
      <c r="CM206" s="66">
        <v>1</v>
      </c>
      <c r="CN206" s="66">
        <v>1</v>
      </c>
      <c r="CO206" s="66">
        <v>1</v>
      </c>
      <c r="CP206" s="66">
        <v>1</v>
      </c>
      <c r="CQ206" s="66">
        <v>1</v>
      </c>
      <c r="CR206" s="66">
        <v>1</v>
      </c>
      <c r="CS206" s="66">
        <v>1</v>
      </c>
      <c r="CT206" s="66">
        <v>1</v>
      </c>
      <c r="CU206" s="66">
        <v>1</v>
      </c>
      <c r="CV206" s="66">
        <v>1</v>
      </c>
      <c r="CW206" s="66">
        <v>1</v>
      </c>
      <c r="CX206" s="66">
        <v>0</v>
      </c>
      <c r="CY206" s="66">
        <v>1</v>
      </c>
      <c r="CZ206" s="66">
        <v>0</v>
      </c>
      <c r="DA206" s="66">
        <v>0</v>
      </c>
      <c r="DB206" s="66">
        <v>0</v>
      </c>
      <c r="DC206" s="66">
        <v>0</v>
      </c>
      <c r="DD206" s="66">
        <v>0</v>
      </c>
      <c r="DE206" s="66">
        <v>1</v>
      </c>
      <c r="DF206" s="66">
        <v>1</v>
      </c>
      <c r="DG206" s="66">
        <v>1</v>
      </c>
      <c r="DH206" s="67" t="s">
        <v>686</v>
      </c>
      <c r="DJ206" s="67"/>
      <c r="DK206" s="67"/>
      <c r="DL206" s="67"/>
      <c r="DM206" s="67"/>
    </row>
    <row r="207" spans="1:117" s="66" customFormat="1">
      <c r="A207" s="66" t="s">
        <v>684</v>
      </c>
      <c r="B207" s="66" t="s">
        <v>388</v>
      </c>
      <c r="C207" s="66" t="s">
        <v>687</v>
      </c>
      <c r="D207" s="66">
        <v>202</v>
      </c>
      <c r="E207" s="66">
        <v>115</v>
      </c>
      <c r="F207" s="66">
        <v>39</v>
      </c>
      <c r="G207" s="66">
        <v>30</v>
      </c>
      <c r="H207" s="66">
        <v>1</v>
      </c>
      <c r="I207" s="66">
        <v>2</v>
      </c>
      <c r="J207" s="66">
        <v>2</v>
      </c>
      <c r="K207" s="66">
        <v>1</v>
      </c>
      <c r="L207" s="66">
        <v>1</v>
      </c>
      <c r="M207" s="66">
        <v>1</v>
      </c>
      <c r="N207" s="66">
        <v>1</v>
      </c>
      <c r="O207" s="66">
        <v>1</v>
      </c>
      <c r="P207" s="66">
        <v>1</v>
      </c>
      <c r="Q207" s="66">
        <v>1</v>
      </c>
      <c r="R207" s="66">
        <v>1</v>
      </c>
      <c r="S207" s="66">
        <v>1</v>
      </c>
      <c r="T207" s="66">
        <v>1</v>
      </c>
      <c r="U207" s="66">
        <v>1</v>
      </c>
      <c r="W207" s="66">
        <v>1</v>
      </c>
      <c r="X207" s="66">
        <v>1</v>
      </c>
      <c r="Y207" s="66">
        <v>1</v>
      </c>
      <c r="Z207" s="66">
        <v>1</v>
      </c>
      <c r="AA207" s="66">
        <v>1</v>
      </c>
      <c r="AB207" s="66">
        <v>1</v>
      </c>
      <c r="AC207" s="66">
        <v>1</v>
      </c>
      <c r="AD207" s="66">
        <v>1</v>
      </c>
      <c r="AE207" s="66">
        <v>1</v>
      </c>
      <c r="AF207" s="66">
        <v>1</v>
      </c>
      <c r="AG207" s="66">
        <v>1</v>
      </c>
      <c r="AH207" s="66">
        <v>1</v>
      </c>
      <c r="AI207" s="66">
        <v>1</v>
      </c>
      <c r="AJ207" s="66">
        <v>1</v>
      </c>
      <c r="AK207" s="66">
        <v>1</v>
      </c>
      <c r="AL207" s="66">
        <v>1</v>
      </c>
      <c r="AM207" s="66">
        <v>1</v>
      </c>
      <c r="AN207" s="66">
        <v>1</v>
      </c>
      <c r="AO207" s="66">
        <v>1</v>
      </c>
      <c r="AP207" s="66">
        <v>1</v>
      </c>
      <c r="AQ207" s="66">
        <v>1</v>
      </c>
      <c r="AR207" s="66">
        <v>1</v>
      </c>
      <c r="AS207" s="66">
        <v>1</v>
      </c>
      <c r="AT207" s="66">
        <v>1</v>
      </c>
      <c r="AU207" s="66">
        <v>1</v>
      </c>
      <c r="AV207" s="66">
        <v>1</v>
      </c>
      <c r="AW207" s="66">
        <v>1</v>
      </c>
      <c r="AX207" s="66">
        <v>1</v>
      </c>
      <c r="AY207" s="66">
        <v>1</v>
      </c>
      <c r="BD207" s="66">
        <v>1</v>
      </c>
      <c r="BE207" s="66">
        <v>1</v>
      </c>
      <c r="BF207" s="66">
        <v>1</v>
      </c>
      <c r="BG207" s="66">
        <v>1</v>
      </c>
      <c r="BH207" s="66">
        <v>1</v>
      </c>
      <c r="BI207" s="66">
        <v>1</v>
      </c>
      <c r="BJ207" s="66">
        <v>1</v>
      </c>
      <c r="BK207" s="66">
        <v>1</v>
      </c>
      <c r="BL207" s="66">
        <v>1</v>
      </c>
      <c r="BM207" s="66">
        <v>1</v>
      </c>
      <c r="BN207" s="66">
        <v>1</v>
      </c>
      <c r="BO207" s="66">
        <v>1</v>
      </c>
      <c r="BP207" s="66">
        <v>1</v>
      </c>
      <c r="BQ207" s="66">
        <v>1</v>
      </c>
      <c r="BR207" s="66">
        <v>1</v>
      </c>
      <c r="BS207" s="66">
        <v>1</v>
      </c>
      <c r="BT207" s="66">
        <v>1</v>
      </c>
      <c r="BU207" s="66">
        <v>1</v>
      </c>
      <c r="BV207" s="66">
        <v>1</v>
      </c>
      <c r="BW207" s="66">
        <v>1</v>
      </c>
      <c r="BX207" s="66">
        <v>1</v>
      </c>
      <c r="BY207" s="66">
        <v>1</v>
      </c>
      <c r="BZ207" s="66">
        <v>1</v>
      </c>
      <c r="CA207" s="66">
        <v>1</v>
      </c>
      <c r="CC207" s="66">
        <v>1</v>
      </c>
      <c r="CD207" s="66">
        <v>1</v>
      </c>
      <c r="CE207" s="66">
        <v>1</v>
      </c>
      <c r="CF207" s="66">
        <v>1</v>
      </c>
      <c r="CG207" s="66">
        <v>1</v>
      </c>
      <c r="CI207" s="66">
        <v>1</v>
      </c>
      <c r="CJ207" s="66">
        <v>1</v>
      </c>
      <c r="CK207" s="66">
        <v>1</v>
      </c>
      <c r="CL207" s="66">
        <v>1</v>
      </c>
      <c r="CM207" s="66">
        <v>1</v>
      </c>
      <c r="CN207" s="66">
        <v>1</v>
      </c>
      <c r="CO207" s="66">
        <v>1</v>
      </c>
      <c r="CP207" s="66">
        <v>1</v>
      </c>
      <c r="CQ207" s="66">
        <v>1</v>
      </c>
      <c r="CR207" s="66">
        <v>1</v>
      </c>
      <c r="CS207" s="66">
        <v>1</v>
      </c>
      <c r="CT207" s="66">
        <v>1</v>
      </c>
      <c r="CU207" s="66">
        <v>1</v>
      </c>
      <c r="CV207" s="66">
        <v>1</v>
      </c>
      <c r="CW207" s="66">
        <v>1</v>
      </c>
      <c r="CX207" s="66">
        <v>0</v>
      </c>
      <c r="CY207" s="66">
        <v>1</v>
      </c>
      <c r="CZ207" s="66">
        <v>0</v>
      </c>
      <c r="DA207" s="66">
        <v>1</v>
      </c>
      <c r="DB207" s="66">
        <v>1</v>
      </c>
      <c r="DC207" s="66">
        <v>0</v>
      </c>
      <c r="DD207" s="66">
        <v>0</v>
      </c>
      <c r="DE207" s="66">
        <v>1</v>
      </c>
      <c r="DF207" s="66">
        <v>1</v>
      </c>
      <c r="DG207" s="66">
        <v>1</v>
      </c>
      <c r="DH207" s="67" t="s">
        <v>688</v>
      </c>
      <c r="DJ207" s="67"/>
      <c r="DK207" s="67"/>
      <c r="DL207" s="67"/>
      <c r="DM207" s="67"/>
    </row>
    <row r="208" spans="1:117" s="66" customFormat="1">
      <c r="A208" s="66" t="s">
        <v>684</v>
      </c>
      <c r="B208" s="66" t="s">
        <v>388</v>
      </c>
      <c r="C208" s="66" t="s">
        <v>689</v>
      </c>
      <c r="D208" s="66">
        <v>203</v>
      </c>
      <c r="E208" s="66">
        <v>71</v>
      </c>
      <c r="F208" s="66">
        <v>12</v>
      </c>
      <c r="G208" s="66">
        <v>0</v>
      </c>
      <c r="H208" s="66">
        <v>1</v>
      </c>
      <c r="I208" s="66">
        <v>2</v>
      </c>
      <c r="J208" s="66">
        <v>2</v>
      </c>
      <c r="K208" s="66">
        <v>1</v>
      </c>
      <c r="L208" s="66">
        <v>1</v>
      </c>
      <c r="M208" s="66">
        <v>1</v>
      </c>
      <c r="N208" s="66">
        <v>1</v>
      </c>
      <c r="O208" s="66">
        <v>1</v>
      </c>
      <c r="P208" s="66">
        <v>1</v>
      </c>
      <c r="Q208" s="66">
        <v>1</v>
      </c>
      <c r="R208" s="66">
        <v>1</v>
      </c>
      <c r="S208" s="66">
        <v>1</v>
      </c>
      <c r="T208" s="66">
        <v>1</v>
      </c>
      <c r="U208" s="66">
        <v>1</v>
      </c>
      <c r="W208" s="66">
        <v>1</v>
      </c>
      <c r="X208" s="66">
        <v>1</v>
      </c>
      <c r="Y208" s="66">
        <v>1</v>
      </c>
      <c r="Z208" s="66">
        <v>1</v>
      </c>
      <c r="AA208" s="66">
        <v>1</v>
      </c>
      <c r="AB208" s="66">
        <v>1</v>
      </c>
      <c r="AC208" s="66">
        <v>1</v>
      </c>
      <c r="AD208" s="66">
        <v>1</v>
      </c>
      <c r="AE208" s="66">
        <v>1</v>
      </c>
      <c r="AF208" s="66">
        <v>1</v>
      </c>
      <c r="AG208" s="66">
        <v>1</v>
      </c>
      <c r="AH208" s="66">
        <v>1</v>
      </c>
      <c r="AI208" s="66">
        <v>1</v>
      </c>
      <c r="AJ208" s="66">
        <v>1</v>
      </c>
      <c r="AK208" s="66">
        <v>1</v>
      </c>
      <c r="AL208" s="66">
        <v>1</v>
      </c>
      <c r="AM208" s="66">
        <v>1</v>
      </c>
      <c r="AN208" s="66">
        <v>1</v>
      </c>
      <c r="AO208" s="66">
        <v>1</v>
      </c>
      <c r="AP208" s="66">
        <v>1</v>
      </c>
      <c r="AQ208" s="66">
        <v>1</v>
      </c>
      <c r="AR208" s="66">
        <v>1</v>
      </c>
      <c r="AS208" s="66">
        <v>1</v>
      </c>
      <c r="AT208" s="66">
        <v>1</v>
      </c>
      <c r="AU208" s="66">
        <v>1</v>
      </c>
      <c r="AV208" s="66">
        <v>1</v>
      </c>
      <c r="AW208" s="66">
        <v>1</v>
      </c>
      <c r="AX208" s="66">
        <v>1</v>
      </c>
      <c r="AY208" s="66">
        <v>1</v>
      </c>
      <c r="BD208" s="66">
        <v>1</v>
      </c>
      <c r="BE208" s="66">
        <v>1</v>
      </c>
      <c r="BF208" s="66">
        <v>1</v>
      </c>
      <c r="BG208" s="66">
        <v>1</v>
      </c>
      <c r="BH208" s="66">
        <v>1</v>
      </c>
      <c r="BI208" s="66">
        <v>1</v>
      </c>
      <c r="BJ208" s="66">
        <v>1</v>
      </c>
      <c r="BK208" s="66">
        <v>1</v>
      </c>
      <c r="BL208" s="66">
        <v>1</v>
      </c>
      <c r="BM208" s="66">
        <v>1</v>
      </c>
      <c r="BN208" s="66">
        <v>1</v>
      </c>
      <c r="BO208" s="66">
        <v>1</v>
      </c>
      <c r="BP208" s="66">
        <v>1</v>
      </c>
      <c r="BQ208" s="66">
        <v>1</v>
      </c>
      <c r="BR208" s="66">
        <v>1</v>
      </c>
      <c r="BS208" s="66">
        <v>1</v>
      </c>
      <c r="BT208" s="66">
        <v>1</v>
      </c>
      <c r="BU208" s="66">
        <v>1</v>
      </c>
      <c r="BV208" s="66">
        <v>1</v>
      </c>
      <c r="BW208" s="66">
        <v>1</v>
      </c>
      <c r="BX208" s="66">
        <v>1</v>
      </c>
      <c r="BY208" s="66">
        <v>1</v>
      </c>
      <c r="BZ208" s="66">
        <v>1</v>
      </c>
      <c r="CA208" s="66">
        <v>1</v>
      </c>
      <c r="CC208" s="66">
        <v>1</v>
      </c>
      <c r="CD208" s="66">
        <v>1</v>
      </c>
      <c r="CE208" s="66">
        <v>1</v>
      </c>
      <c r="CF208" s="66">
        <v>1</v>
      </c>
      <c r="CG208" s="66">
        <v>1</v>
      </c>
      <c r="CI208" s="66">
        <v>1</v>
      </c>
      <c r="CJ208" s="66">
        <v>1</v>
      </c>
      <c r="CK208" s="66">
        <v>1</v>
      </c>
      <c r="CL208" s="66">
        <v>1</v>
      </c>
      <c r="CM208" s="66">
        <v>1</v>
      </c>
      <c r="CN208" s="66">
        <v>1</v>
      </c>
      <c r="CO208" s="66">
        <v>1</v>
      </c>
      <c r="CP208" s="66">
        <v>1</v>
      </c>
      <c r="CQ208" s="66">
        <v>1</v>
      </c>
      <c r="CR208" s="66">
        <v>1</v>
      </c>
      <c r="CS208" s="66">
        <v>1</v>
      </c>
      <c r="CT208" s="66">
        <v>1</v>
      </c>
      <c r="CU208" s="66">
        <v>1</v>
      </c>
      <c r="CV208" s="66">
        <v>1</v>
      </c>
      <c r="CW208" s="66">
        <v>1</v>
      </c>
      <c r="CX208" s="66">
        <v>0</v>
      </c>
      <c r="CY208" s="66">
        <v>0</v>
      </c>
      <c r="CZ208" s="66">
        <v>0</v>
      </c>
      <c r="DA208" s="66">
        <v>0</v>
      </c>
      <c r="DB208" s="66">
        <v>0</v>
      </c>
      <c r="DC208" s="66">
        <v>0</v>
      </c>
      <c r="DD208" s="66">
        <v>0</v>
      </c>
      <c r="DE208" s="66">
        <v>1</v>
      </c>
      <c r="DF208" s="66">
        <v>1</v>
      </c>
      <c r="DG208" s="66">
        <v>1</v>
      </c>
      <c r="DH208" s="67" t="s">
        <v>690</v>
      </c>
      <c r="DJ208" s="67"/>
      <c r="DK208" s="67"/>
      <c r="DL208" s="67"/>
      <c r="DM208" s="67"/>
    </row>
    <row r="209" spans="1:117" s="66" customFormat="1">
      <c r="A209" s="66" t="s">
        <v>684</v>
      </c>
      <c r="B209" s="66" t="s">
        <v>388</v>
      </c>
      <c r="C209" s="66" t="s">
        <v>691</v>
      </c>
      <c r="D209" s="66">
        <v>204</v>
      </c>
      <c r="E209" s="66">
        <v>148</v>
      </c>
      <c r="F209" s="66">
        <v>60</v>
      </c>
      <c r="G209" s="66">
        <v>13</v>
      </c>
      <c r="H209" s="66">
        <v>1</v>
      </c>
      <c r="I209" s="66">
        <v>2</v>
      </c>
      <c r="J209" s="66">
        <v>2</v>
      </c>
      <c r="K209" s="66">
        <v>1</v>
      </c>
      <c r="L209" s="66">
        <v>1</v>
      </c>
      <c r="M209" s="66">
        <v>1</v>
      </c>
      <c r="N209" s="66">
        <v>1</v>
      </c>
      <c r="O209" s="66">
        <v>1</v>
      </c>
      <c r="P209" s="66">
        <v>1</v>
      </c>
      <c r="Q209" s="66">
        <v>1</v>
      </c>
      <c r="R209" s="66">
        <v>1</v>
      </c>
      <c r="S209" s="66">
        <v>1</v>
      </c>
      <c r="T209" s="66">
        <v>1</v>
      </c>
      <c r="U209" s="66">
        <v>1</v>
      </c>
      <c r="W209" s="66">
        <v>1</v>
      </c>
      <c r="X209" s="66">
        <v>1</v>
      </c>
      <c r="Y209" s="66">
        <v>1</v>
      </c>
      <c r="Z209" s="66">
        <v>1</v>
      </c>
      <c r="AA209" s="66">
        <v>1</v>
      </c>
      <c r="AB209" s="66">
        <v>1</v>
      </c>
      <c r="AC209" s="66">
        <v>1</v>
      </c>
      <c r="AD209" s="66">
        <v>1</v>
      </c>
      <c r="AE209" s="66">
        <v>1</v>
      </c>
      <c r="AF209" s="66">
        <v>1</v>
      </c>
      <c r="AG209" s="66">
        <v>1</v>
      </c>
      <c r="AH209" s="66">
        <v>1</v>
      </c>
      <c r="AI209" s="66">
        <v>1</v>
      </c>
      <c r="AJ209" s="66">
        <v>1</v>
      </c>
      <c r="AK209" s="66">
        <v>1</v>
      </c>
      <c r="AL209" s="66">
        <v>1</v>
      </c>
      <c r="AM209" s="66">
        <v>1</v>
      </c>
      <c r="AN209" s="66">
        <v>1</v>
      </c>
      <c r="AO209" s="66">
        <v>1</v>
      </c>
      <c r="AP209" s="66">
        <v>1</v>
      </c>
      <c r="AQ209" s="66">
        <v>1</v>
      </c>
      <c r="AR209" s="66">
        <v>1</v>
      </c>
      <c r="AS209" s="66">
        <v>1</v>
      </c>
      <c r="AT209" s="66">
        <v>1</v>
      </c>
      <c r="AU209" s="66">
        <v>1</v>
      </c>
      <c r="AV209" s="66">
        <v>1</v>
      </c>
      <c r="AW209" s="66">
        <v>1</v>
      </c>
      <c r="AX209" s="66">
        <v>1</v>
      </c>
      <c r="AY209" s="66">
        <v>1</v>
      </c>
      <c r="BD209" s="66">
        <v>1</v>
      </c>
      <c r="BE209" s="66">
        <v>1</v>
      </c>
      <c r="BF209" s="66">
        <v>1</v>
      </c>
      <c r="BG209" s="66">
        <v>1</v>
      </c>
      <c r="BH209" s="66">
        <v>1</v>
      </c>
      <c r="BI209" s="66">
        <v>1</v>
      </c>
      <c r="BJ209" s="66">
        <v>1</v>
      </c>
      <c r="BK209" s="66">
        <v>1</v>
      </c>
      <c r="BL209" s="66">
        <v>1</v>
      </c>
      <c r="BM209" s="66">
        <v>1</v>
      </c>
      <c r="BN209" s="66">
        <v>1</v>
      </c>
      <c r="BO209" s="66">
        <v>1</v>
      </c>
      <c r="BP209" s="66">
        <v>1</v>
      </c>
      <c r="BQ209" s="66">
        <v>1</v>
      </c>
      <c r="BR209" s="66">
        <v>1</v>
      </c>
      <c r="BS209" s="66">
        <v>1</v>
      </c>
      <c r="BT209" s="66">
        <v>1</v>
      </c>
      <c r="BU209" s="66">
        <v>1</v>
      </c>
      <c r="BV209" s="66">
        <v>1</v>
      </c>
      <c r="BW209" s="66">
        <v>1</v>
      </c>
      <c r="BX209" s="66">
        <v>1</v>
      </c>
      <c r="BY209" s="66">
        <v>1</v>
      </c>
      <c r="BZ209" s="66">
        <v>1</v>
      </c>
      <c r="CA209" s="66">
        <v>1</v>
      </c>
      <c r="CC209" s="66">
        <v>1</v>
      </c>
      <c r="CD209" s="66">
        <v>1</v>
      </c>
      <c r="CE209" s="66">
        <v>1</v>
      </c>
      <c r="CF209" s="66">
        <v>1</v>
      </c>
      <c r="CG209" s="66">
        <v>1</v>
      </c>
      <c r="CI209" s="66">
        <v>1</v>
      </c>
      <c r="CJ209" s="66">
        <v>1</v>
      </c>
      <c r="CK209" s="66">
        <v>1</v>
      </c>
      <c r="CL209" s="66">
        <v>1</v>
      </c>
      <c r="CM209" s="66">
        <v>1</v>
      </c>
      <c r="CN209" s="66">
        <v>1</v>
      </c>
      <c r="CO209" s="66">
        <v>1</v>
      </c>
      <c r="CP209" s="66">
        <v>1</v>
      </c>
      <c r="CQ209" s="66">
        <v>1</v>
      </c>
      <c r="CR209" s="66">
        <v>1</v>
      </c>
      <c r="CS209" s="66">
        <v>1</v>
      </c>
      <c r="CT209" s="66">
        <v>1</v>
      </c>
      <c r="CU209" s="66">
        <v>1</v>
      </c>
      <c r="CV209" s="66">
        <v>1</v>
      </c>
      <c r="CW209" s="66">
        <v>1</v>
      </c>
      <c r="CX209" s="66">
        <v>0</v>
      </c>
      <c r="CY209" s="66">
        <v>0</v>
      </c>
      <c r="CZ209" s="66">
        <v>0</v>
      </c>
      <c r="DA209" s="66">
        <v>0</v>
      </c>
      <c r="DB209" s="66">
        <v>0</v>
      </c>
      <c r="DC209" s="66">
        <v>0</v>
      </c>
      <c r="DD209" s="66">
        <v>0</v>
      </c>
      <c r="DE209" s="66">
        <v>1</v>
      </c>
      <c r="DF209" s="66">
        <v>1</v>
      </c>
      <c r="DG209" s="66">
        <v>1</v>
      </c>
      <c r="DH209" s="67"/>
      <c r="DJ209" s="67"/>
      <c r="DK209" s="67"/>
      <c r="DL209" s="67"/>
      <c r="DM209" s="67"/>
    </row>
    <row r="210" spans="1:117" s="66" customFormat="1">
      <c r="A210" s="66" t="s">
        <v>684</v>
      </c>
      <c r="B210" s="66" t="s">
        <v>388</v>
      </c>
      <c r="C210" s="66" t="s">
        <v>692</v>
      </c>
      <c r="D210" s="66">
        <v>205</v>
      </c>
      <c r="E210" s="66">
        <v>1008</v>
      </c>
      <c r="F210" s="66">
        <v>257</v>
      </c>
      <c r="G210" s="66">
        <v>156</v>
      </c>
      <c r="H210" s="66">
        <v>1</v>
      </c>
      <c r="I210" s="66">
        <v>2</v>
      </c>
      <c r="J210" s="66">
        <v>2</v>
      </c>
      <c r="K210" s="66">
        <v>1</v>
      </c>
      <c r="L210" s="66">
        <v>1</v>
      </c>
      <c r="M210" s="66">
        <v>1</v>
      </c>
      <c r="N210" s="66">
        <v>1</v>
      </c>
      <c r="O210" s="66">
        <v>1</v>
      </c>
      <c r="P210" s="66">
        <v>1</v>
      </c>
      <c r="Q210" s="66">
        <v>1</v>
      </c>
      <c r="R210" s="66">
        <v>1</v>
      </c>
      <c r="S210" s="66">
        <v>1</v>
      </c>
      <c r="T210" s="66">
        <v>1</v>
      </c>
      <c r="U210" s="66">
        <v>1</v>
      </c>
      <c r="W210" s="66">
        <v>1</v>
      </c>
      <c r="X210" s="66">
        <v>1</v>
      </c>
      <c r="Y210" s="66">
        <v>1</v>
      </c>
      <c r="Z210" s="66">
        <v>1</v>
      </c>
      <c r="AA210" s="66">
        <v>1</v>
      </c>
      <c r="AB210" s="66">
        <v>1</v>
      </c>
      <c r="AC210" s="66">
        <v>1</v>
      </c>
      <c r="AD210" s="66">
        <v>1</v>
      </c>
      <c r="AE210" s="66">
        <v>1</v>
      </c>
      <c r="AF210" s="66">
        <v>1</v>
      </c>
      <c r="AG210" s="66">
        <v>1</v>
      </c>
      <c r="AH210" s="66">
        <v>1</v>
      </c>
      <c r="AI210" s="66">
        <v>1</v>
      </c>
      <c r="AJ210" s="66">
        <v>1</v>
      </c>
      <c r="AK210" s="66">
        <v>1</v>
      </c>
      <c r="AL210" s="66">
        <v>1</v>
      </c>
      <c r="AM210" s="66">
        <v>1</v>
      </c>
      <c r="AN210" s="66">
        <v>1</v>
      </c>
      <c r="AO210" s="66">
        <v>1</v>
      </c>
      <c r="AP210" s="66">
        <v>1</v>
      </c>
      <c r="AQ210" s="66">
        <v>1</v>
      </c>
      <c r="AR210" s="66">
        <v>1</v>
      </c>
      <c r="AS210" s="66">
        <v>1</v>
      </c>
      <c r="AT210" s="66">
        <v>1</v>
      </c>
      <c r="AU210" s="66">
        <v>1</v>
      </c>
      <c r="AV210" s="66">
        <v>1</v>
      </c>
      <c r="AW210" s="66">
        <v>1</v>
      </c>
      <c r="AX210" s="66">
        <v>1</v>
      </c>
      <c r="AY210" s="66">
        <v>1</v>
      </c>
      <c r="BD210" s="66">
        <v>1</v>
      </c>
      <c r="BE210" s="66">
        <v>1</v>
      </c>
      <c r="BF210" s="66">
        <v>1</v>
      </c>
      <c r="BG210" s="66">
        <v>1</v>
      </c>
      <c r="BH210" s="66">
        <v>1</v>
      </c>
      <c r="BI210" s="66">
        <v>1</v>
      </c>
      <c r="BJ210" s="66">
        <v>1</v>
      </c>
      <c r="BK210" s="66">
        <v>1</v>
      </c>
      <c r="BL210" s="66">
        <v>1</v>
      </c>
      <c r="BM210" s="66">
        <v>1</v>
      </c>
      <c r="BN210" s="66">
        <v>1</v>
      </c>
      <c r="BO210" s="66">
        <v>1</v>
      </c>
      <c r="BP210" s="66">
        <v>1</v>
      </c>
      <c r="BQ210" s="66">
        <v>1</v>
      </c>
      <c r="BR210" s="66">
        <v>1</v>
      </c>
      <c r="BS210" s="66">
        <v>1</v>
      </c>
      <c r="BT210" s="66">
        <v>1</v>
      </c>
      <c r="BU210" s="66">
        <v>1</v>
      </c>
      <c r="BV210" s="66">
        <v>1</v>
      </c>
      <c r="BW210" s="66">
        <v>1</v>
      </c>
      <c r="BX210" s="66">
        <v>1</v>
      </c>
      <c r="BY210" s="66">
        <v>1</v>
      </c>
      <c r="BZ210" s="66">
        <v>1</v>
      </c>
      <c r="CA210" s="66">
        <v>1</v>
      </c>
      <c r="CC210" s="66">
        <v>1</v>
      </c>
      <c r="CD210" s="66">
        <v>1</v>
      </c>
      <c r="CE210" s="66">
        <v>1</v>
      </c>
      <c r="CF210" s="66">
        <v>1</v>
      </c>
      <c r="CG210" s="66">
        <v>1</v>
      </c>
      <c r="CI210" s="66">
        <v>1</v>
      </c>
      <c r="CJ210" s="66">
        <v>1</v>
      </c>
      <c r="CK210" s="66">
        <v>1</v>
      </c>
      <c r="CL210" s="66">
        <v>1</v>
      </c>
      <c r="CM210" s="66">
        <v>1</v>
      </c>
      <c r="CN210" s="66">
        <v>1</v>
      </c>
      <c r="CO210" s="66">
        <v>1</v>
      </c>
      <c r="CP210" s="66">
        <v>1</v>
      </c>
      <c r="CQ210" s="66">
        <v>1</v>
      </c>
      <c r="CR210" s="66">
        <v>1</v>
      </c>
      <c r="CS210" s="66">
        <v>1</v>
      </c>
      <c r="CT210" s="66">
        <v>1</v>
      </c>
      <c r="CU210" s="66">
        <v>1</v>
      </c>
      <c r="CV210" s="66">
        <v>1</v>
      </c>
      <c r="CW210" s="66">
        <v>1</v>
      </c>
      <c r="CX210" s="66">
        <v>0</v>
      </c>
      <c r="CY210" s="66">
        <v>0</v>
      </c>
      <c r="CZ210" s="66">
        <v>1</v>
      </c>
      <c r="DA210" s="66">
        <v>1</v>
      </c>
      <c r="DB210" s="66">
        <v>0</v>
      </c>
      <c r="DC210" s="66">
        <v>1</v>
      </c>
      <c r="DD210" s="66">
        <v>0</v>
      </c>
      <c r="DE210" s="66">
        <v>1</v>
      </c>
      <c r="DF210" s="66">
        <v>1</v>
      </c>
      <c r="DG210" s="66">
        <v>1</v>
      </c>
      <c r="DH210" s="67" t="s">
        <v>693</v>
      </c>
      <c r="DJ210" s="67"/>
      <c r="DK210" s="67"/>
      <c r="DL210" s="67"/>
      <c r="DM210" s="67"/>
    </row>
    <row r="211" spans="1:117" s="66" customFormat="1">
      <c r="A211" s="66" t="s">
        <v>684</v>
      </c>
      <c r="B211" s="66" t="s">
        <v>388</v>
      </c>
      <c r="C211" s="66" t="s">
        <v>694</v>
      </c>
      <c r="D211" s="66">
        <v>206</v>
      </c>
      <c r="E211" s="66">
        <v>39</v>
      </c>
      <c r="F211" s="66">
        <v>12</v>
      </c>
      <c r="G211" s="66">
        <v>15</v>
      </c>
      <c r="H211" s="66">
        <v>1</v>
      </c>
      <c r="I211" s="66">
        <v>2</v>
      </c>
      <c r="K211" s="66">
        <v>1</v>
      </c>
      <c r="L211" s="66">
        <v>1</v>
      </c>
      <c r="M211" s="66">
        <v>1</v>
      </c>
      <c r="N211" s="66">
        <v>1</v>
      </c>
      <c r="O211" s="66">
        <v>1</v>
      </c>
      <c r="P211" s="66">
        <v>1</v>
      </c>
      <c r="Q211" s="66">
        <v>1</v>
      </c>
      <c r="R211" s="66">
        <v>1</v>
      </c>
      <c r="S211" s="66">
        <v>1</v>
      </c>
      <c r="T211" s="66">
        <v>1</v>
      </c>
      <c r="U211" s="66">
        <v>1</v>
      </c>
      <c r="W211" s="66">
        <v>1</v>
      </c>
      <c r="X211" s="66">
        <v>1</v>
      </c>
      <c r="Y211" s="66">
        <v>1</v>
      </c>
      <c r="Z211" s="66">
        <v>1</v>
      </c>
      <c r="AA211" s="66">
        <v>1</v>
      </c>
      <c r="AB211" s="66">
        <v>1</v>
      </c>
      <c r="AC211" s="66">
        <v>1</v>
      </c>
      <c r="AD211" s="66">
        <v>1</v>
      </c>
      <c r="AE211" s="66">
        <v>1</v>
      </c>
      <c r="AF211" s="66">
        <v>1</v>
      </c>
      <c r="AG211" s="66">
        <v>1</v>
      </c>
      <c r="AH211" s="66">
        <v>1</v>
      </c>
      <c r="AI211" s="66">
        <v>1</v>
      </c>
      <c r="AJ211" s="66">
        <v>1</v>
      </c>
      <c r="AK211" s="66">
        <v>1</v>
      </c>
      <c r="AL211" s="66">
        <v>1</v>
      </c>
      <c r="AM211" s="66">
        <v>1</v>
      </c>
      <c r="AN211" s="66">
        <v>1</v>
      </c>
      <c r="AO211" s="66">
        <v>1</v>
      </c>
      <c r="AP211" s="66">
        <v>1</v>
      </c>
      <c r="AQ211" s="66">
        <v>1</v>
      </c>
      <c r="AR211" s="66">
        <v>1</v>
      </c>
      <c r="AS211" s="66">
        <v>1</v>
      </c>
      <c r="AT211" s="66">
        <v>1</v>
      </c>
      <c r="AU211" s="66">
        <v>1</v>
      </c>
      <c r="AV211" s="66">
        <v>1</v>
      </c>
      <c r="AW211" s="66">
        <v>1</v>
      </c>
      <c r="AX211" s="66">
        <v>1</v>
      </c>
      <c r="AY211" s="66">
        <v>1</v>
      </c>
      <c r="BD211" s="66">
        <v>1</v>
      </c>
      <c r="BE211" s="66">
        <v>1</v>
      </c>
      <c r="BF211" s="66">
        <v>1</v>
      </c>
      <c r="BG211" s="66">
        <v>1</v>
      </c>
      <c r="BH211" s="66">
        <v>1</v>
      </c>
      <c r="BI211" s="66">
        <v>1</v>
      </c>
      <c r="BJ211" s="66">
        <v>1</v>
      </c>
      <c r="BK211" s="66">
        <v>1</v>
      </c>
      <c r="BL211" s="66">
        <v>1</v>
      </c>
      <c r="BM211" s="66">
        <v>1</v>
      </c>
      <c r="BN211" s="66">
        <v>1</v>
      </c>
      <c r="BO211" s="66">
        <v>1</v>
      </c>
      <c r="BP211" s="66">
        <v>1</v>
      </c>
      <c r="BQ211" s="66">
        <v>1</v>
      </c>
      <c r="BR211" s="66">
        <v>1</v>
      </c>
      <c r="BS211" s="66">
        <v>1</v>
      </c>
      <c r="BT211" s="66">
        <v>1</v>
      </c>
      <c r="BU211" s="66">
        <v>1</v>
      </c>
      <c r="BV211" s="66">
        <v>1</v>
      </c>
      <c r="BW211" s="66">
        <v>1</v>
      </c>
      <c r="BX211" s="66">
        <v>1</v>
      </c>
      <c r="BY211" s="66">
        <v>1</v>
      </c>
      <c r="BZ211" s="66">
        <v>1</v>
      </c>
      <c r="CA211" s="66">
        <v>1</v>
      </c>
      <c r="CC211" s="66">
        <v>1</v>
      </c>
      <c r="CD211" s="66">
        <v>1</v>
      </c>
      <c r="CE211" s="66">
        <v>1</v>
      </c>
      <c r="CF211" s="66">
        <v>1</v>
      </c>
      <c r="CG211" s="66">
        <v>1</v>
      </c>
      <c r="CI211" s="66">
        <v>1</v>
      </c>
      <c r="CJ211" s="66">
        <v>1</v>
      </c>
      <c r="CK211" s="66">
        <v>1</v>
      </c>
      <c r="CL211" s="66">
        <v>1</v>
      </c>
      <c r="CM211" s="66">
        <v>1</v>
      </c>
      <c r="CN211" s="66">
        <v>1</v>
      </c>
      <c r="CO211" s="66">
        <v>1</v>
      </c>
      <c r="CP211" s="66">
        <v>1</v>
      </c>
      <c r="CQ211" s="66">
        <v>1</v>
      </c>
      <c r="CR211" s="66">
        <v>1</v>
      </c>
      <c r="CS211" s="66">
        <v>1</v>
      </c>
      <c r="CT211" s="66">
        <v>1</v>
      </c>
      <c r="CU211" s="66">
        <v>1</v>
      </c>
      <c r="CV211" s="66">
        <v>1</v>
      </c>
      <c r="CW211" s="66">
        <v>1</v>
      </c>
      <c r="CX211" s="66">
        <v>0</v>
      </c>
      <c r="CY211" s="66">
        <v>0</v>
      </c>
      <c r="CZ211" s="66">
        <v>0</v>
      </c>
      <c r="DA211" s="66">
        <v>0</v>
      </c>
      <c r="DB211" s="66">
        <v>0</v>
      </c>
      <c r="DC211" s="66">
        <v>0</v>
      </c>
      <c r="DD211" s="66">
        <v>0</v>
      </c>
      <c r="DE211" s="66">
        <v>1</v>
      </c>
      <c r="DF211" s="66">
        <v>1</v>
      </c>
      <c r="DG211" s="66">
        <v>1</v>
      </c>
      <c r="DH211" s="67"/>
      <c r="DJ211" s="67"/>
      <c r="DK211" s="67"/>
      <c r="DL211" s="67"/>
      <c r="DM211" s="67"/>
    </row>
    <row r="212" spans="1:117" s="66" customFormat="1">
      <c r="A212" s="66" t="s">
        <v>684</v>
      </c>
      <c r="B212" s="66" t="s">
        <v>388</v>
      </c>
      <c r="C212" s="66" t="s">
        <v>695</v>
      </c>
      <c r="D212" s="66">
        <v>207</v>
      </c>
      <c r="E212" s="66">
        <v>97</v>
      </c>
      <c r="F212" s="66">
        <v>21</v>
      </c>
      <c r="G212" s="66">
        <v>28</v>
      </c>
      <c r="H212" s="66">
        <v>1</v>
      </c>
      <c r="I212" s="66">
        <v>2</v>
      </c>
      <c r="J212" s="66">
        <v>2</v>
      </c>
      <c r="K212" s="66">
        <v>1</v>
      </c>
      <c r="L212" s="66">
        <v>1</v>
      </c>
      <c r="M212" s="66">
        <v>1</v>
      </c>
      <c r="N212" s="66">
        <v>1</v>
      </c>
      <c r="O212" s="66">
        <v>1</v>
      </c>
      <c r="P212" s="66">
        <v>1</v>
      </c>
      <c r="Q212" s="66">
        <v>1</v>
      </c>
      <c r="R212" s="66">
        <v>1</v>
      </c>
      <c r="S212" s="66">
        <v>1</v>
      </c>
      <c r="T212" s="66">
        <v>1</v>
      </c>
      <c r="U212" s="66">
        <v>1</v>
      </c>
      <c r="W212" s="66">
        <v>1</v>
      </c>
      <c r="X212" s="66">
        <v>1</v>
      </c>
      <c r="Y212" s="66">
        <v>1</v>
      </c>
      <c r="Z212" s="66">
        <v>1</v>
      </c>
      <c r="AA212" s="66">
        <v>1</v>
      </c>
      <c r="AB212" s="66">
        <v>1</v>
      </c>
      <c r="AC212" s="66">
        <v>1</v>
      </c>
      <c r="AD212" s="66">
        <v>1</v>
      </c>
      <c r="AE212" s="66">
        <v>1</v>
      </c>
      <c r="AF212" s="66">
        <v>1</v>
      </c>
      <c r="AG212" s="66">
        <v>1</v>
      </c>
      <c r="AH212" s="66">
        <v>1</v>
      </c>
      <c r="AI212" s="66">
        <v>1</v>
      </c>
      <c r="AJ212" s="66">
        <v>1</v>
      </c>
      <c r="AK212" s="66">
        <v>1</v>
      </c>
      <c r="AL212" s="66">
        <v>1</v>
      </c>
      <c r="AM212" s="66">
        <v>1</v>
      </c>
      <c r="AN212" s="66">
        <v>1</v>
      </c>
      <c r="AO212" s="66">
        <v>1</v>
      </c>
      <c r="AP212" s="66">
        <v>1</v>
      </c>
      <c r="AQ212" s="66">
        <v>1</v>
      </c>
      <c r="AR212" s="66">
        <v>1</v>
      </c>
      <c r="AS212" s="66">
        <v>1</v>
      </c>
      <c r="AT212" s="66">
        <v>1</v>
      </c>
      <c r="AU212" s="66">
        <v>1</v>
      </c>
      <c r="AV212" s="66">
        <v>1</v>
      </c>
      <c r="AW212" s="66">
        <v>1</v>
      </c>
      <c r="AX212" s="66">
        <v>1</v>
      </c>
      <c r="AY212" s="66">
        <v>1</v>
      </c>
      <c r="BD212" s="66">
        <v>1</v>
      </c>
      <c r="BE212" s="66">
        <v>1</v>
      </c>
      <c r="BF212" s="66">
        <v>1</v>
      </c>
      <c r="BG212" s="66">
        <v>1</v>
      </c>
      <c r="BH212" s="66">
        <v>1</v>
      </c>
      <c r="BI212" s="66">
        <v>1</v>
      </c>
      <c r="BJ212" s="66">
        <v>1</v>
      </c>
      <c r="BK212" s="66">
        <v>1</v>
      </c>
      <c r="BL212" s="66">
        <v>1</v>
      </c>
      <c r="BM212" s="66">
        <v>1</v>
      </c>
      <c r="BN212" s="66">
        <v>1</v>
      </c>
      <c r="BO212" s="66">
        <v>1</v>
      </c>
      <c r="BP212" s="66">
        <v>1</v>
      </c>
      <c r="BQ212" s="66">
        <v>1</v>
      </c>
      <c r="BR212" s="66">
        <v>1</v>
      </c>
      <c r="BS212" s="66">
        <v>1</v>
      </c>
      <c r="BT212" s="66">
        <v>1</v>
      </c>
      <c r="BU212" s="66">
        <v>1</v>
      </c>
      <c r="BV212" s="66">
        <v>1</v>
      </c>
      <c r="BW212" s="66">
        <v>1</v>
      </c>
      <c r="BX212" s="66">
        <v>1</v>
      </c>
      <c r="BY212" s="66">
        <v>1</v>
      </c>
      <c r="BZ212" s="66">
        <v>1</v>
      </c>
      <c r="CA212" s="66">
        <v>1</v>
      </c>
      <c r="CC212" s="66">
        <v>1</v>
      </c>
      <c r="CD212" s="66">
        <v>1</v>
      </c>
      <c r="CE212" s="66">
        <v>1</v>
      </c>
      <c r="CF212" s="66">
        <v>1</v>
      </c>
      <c r="CG212" s="66">
        <v>1</v>
      </c>
      <c r="CI212" s="66">
        <v>1</v>
      </c>
      <c r="CJ212" s="66">
        <v>1</v>
      </c>
      <c r="CK212" s="66">
        <v>1</v>
      </c>
      <c r="CL212" s="66">
        <v>1</v>
      </c>
      <c r="CM212" s="66">
        <v>1</v>
      </c>
      <c r="CN212" s="66">
        <v>1</v>
      </c>
      <c r="CO212" s="66">
        <v>1</v>
      </c>
      <c r="CP212" s="66">
        <v>1</v>
      </c>
      <c r="CQ212" s="66">
        <v>1</v>
      </c>
      <c r="CR212" s="66">
        <v>1</v>
      </c>
      <c r="CS212" s="66">
        <v>1</v>
      </c>
      <c r="CT212" s="66">
        <v>1</v>
      </c>
      <c r="CU212" s="66">
        <v>1</v>
      </c>
      <c r="CV212" s="66">
        <v>1</v>
      </c>
      <c r="CW212" s="66">
        <v>1</v>
      </c>
      <c r="CX212" s="66">
        <v>0</v>
      </c>
      <c r="CY212" s="66">
        <v>0</v>
      </c>
      <c r="CZ212" s="66">
        <v>0</v>
      </c>
      <c r="DA212" s="66">
        <v>0</v>
      </c>
      <c r="DB212" s="66">
        <v>0</v>
      </c>
      <c r="DC212" s="66">
        <v>0</v>
      </c>
      <c r="DD212" s="66">
        <v>0</v>
      </c>
      <c r="DE212" s="66">
        <v>1</v>
      </c>
      <c r="DF212" s="66">
        <v>1</v>
      </c>
      <c r="DG212" s="66">
        <v>1</v>
      </c>
      <c r="DH212" s="67" t="s">
        <v>696</v>
      </c>
      <c r="DJ212" s="67"/>
      <c r="DK212" s="67"/>
      <c r="DL212" s="67"/>
      <c r="DM212" s="67"/>
    </row>
    <row r="213" spans="1:117" s="66" customFormat="1">
      <c r="A213" s="66" t="s">
        <v>684</v>
      </c>
      <c r="B213" s="66" t="s">
        <v>388</v>
      </c>
      <c r="C213" s="66" t="s">
        <v>697</v>
      </c>
      <c r="D213" s="66">
        <v>208</v>
      </c>
      <c r="E213" s="66">
        <v>72</v>
      </c>
      <c r="F213" s="66">
        <v>14</v>
      </c>
      <c r="G213" s="66">
        <v>12</v>
      </c>
      <c r="H213" s="66">
        <v>1</v>
      </c>
      <c r="I213" s="66">
        <v>1</v>
      </c>
      <c r="J213" s="66">
        <v>1</v>
      </c>
      <c r="K213" s="66">
        <v>1</v>
      </c>
      <c r="L213" s="66">
        <v>1</v>
      </c>
      <c r="M213" s="66">
        <v>1</v>
      </c>
      <c r="N213" s="66">
        <v>1</v>
      </c>
      <c r="O213" s="66">
        <v>1</v>
      </c>
      <c r="P213" s="66">
        <v>1</v>
      </c>
      <c r="Q213" s="66">
        <v>1</v>
      </c>
      <c r="R213" s="66">
        <v>1</v>
      </c>
      <c r="S213" s="66">
        <v>1</v>
      </c>
      <c r="T213" s="66">
        <v>1</v>
      </c>
      <c r="U213" s="66">
        <v>1</v>
      </c>
      <c r="W213" s="66">
        <v>1</v>
      </c>
      <c r="X213" s="66">
        <v>1</v>
      </c>
      <c r="Y213" s="66">
        <v>1</v>
      </c>
      <c r="Z213" s="66">
        <v>1</v>
      </c>
      <c r="AA213" s="66">
        <v>1</v>
      </c>
      <c r="AB213" s="66">
        <v>1</v>
      </c>
      <c r="AC213" s="66">
        <v>1</v>
      </c>
      <c r="AD213" s="66">
        <v>1</v>
      </c>
      <c r="AE213" s="66">
        <v>1</v>
      </c>
      <c r="AF213" s="66">
        <v>1</v>
      </c>
      <c r="AG213" s="66">
        <v>1</v>
      </c>
      <c r="AH213" s="66">
        <v>1</v>
      </c>
      <c r="AI213" s="66">
        <v>1</v>
      </c>
      <c r="AJ213" s="66">
        <v>1</v>
      </c>
      <c r="AK213" s="66">
        <v>1</v>
      </c>
      <c r="AL213" s="66">
        <v>1</v>
      </c>
      <c r="AM213" s="66">
        <v>1</v>
      </c>
      <c r="AN213" s="66">
        <v>1</v>
      </c>
      <c r="AO213" s="66">
        <v>1</v>
      </c>
      <c r="AP213" s="66">
        <v>1</v>
      </c>
      <c r="AQ213" s="66">
        <v>1</v>
      </c>
      <c r="AR213" s="66">
        <v>1</v>
      </c>
      <c r="AS213" s="66">
        <v>1</v>
      </c>
      <c r="AT213" s="66">
        <v>1</v>
      </c>
      <c r="AU213" s="66">
        <v>1</v>
      </c>
      <c r="AV213" s="66">
        <v>1</v>
      </c>
      <c r="AW213" s="66">
        <v>1</v>
      </c>
      <c r="AX213" s="66">
        <v>1</v>
      </c>
      <c r="AY213" s="66">
        <v>1</v>
      </c>
      <c r="BD213" s="66">
        <v>1</v>
      </c>
      <c r="BE213" s="66">
        <v>1</v>
      </c>
      <c r="BF213" s="66">
        <v>1</v>
      </c>
      <c r="BG213" s="66">
        <v>1</v>
      </c>
      <c r="BH213" s="66">
        <v>1</v>
      </c>
      <c r="BI213" s="66">
        <v>1</v>
      </c>
      <c r="BJ213" s="66">
        <v>1</v>
      </c>
      <c r="BK213" s="66">
        <v>1</v>
      </c>
      <c r="BL213" s="66">
        <v>1</v>
      </c>
      <c r="BM213" s="66">
        <v>1</v>
      </c>
      <c r="BN213" s="66">
        <v>1</v>
      </c>
      <c r="BO213" s="66">
        <v>1</v>
      </c>
      <c r="BP213" s="66">
        <v>1</v>
      </c>
      <c r="BQ213" s="66">
        <v>1</v>
      </c>
      <c r="BR213" s="66">
        <v>1</v>
      </c>
      <c r="BS213" s="66">
        <v>1</v>
      </c>
      <c r="BT213" s="66">
        <v>1</v>
      </c>
      <c r="BU213" s="66">
        <v>1</v>
      </c>
      <c r="BV213" s="66">
        <v>1</v>
      </c>
      <c r="BW213" s="66">
        <v>1</v>
      </c>
      <c r="BX213" s="66">
        <v>1</v>
      </c>
      <c r="BY213" s="66">
        <v>1</v>
      </c>
      <c r="BZ213" s="66">
        <v>1</v>
      </c>
      <c r="CA213" s="66">
        <v>1</v>
      </c>
      <c r="CC213" s="66">
        <v>1</v>
      </c>
      <c r="CD213" s="66">
        <v>1</v>
      </c>
      <c r="CE213" s="66">
        <v>1</v>
      </c>
      <c r="CF213" s="66">
        <v>1</v>
      </c>
      <c r="CG213" s="66">
        <v>1</v>
      </c>
      <c r="CI213" s="66">
        <v>1</v>
      </c>
      <c r="CJ213" s="66">
        <v>1</v>
      </c>
      <c r="CK213" s="66">
        <v>1</v>
      </c>
      <c r="CL213" s="66">
        <v>1</v>
      </c>
      <c r="CM213" s="66">
        <v>1</v>
      </c>
      <c r="CN213" s="66">
        <v>1</v>
      </c>
      <c r="CO213" s="66">
        <v>1</v>
      </c>
      <c r="CP213" s="66">
        <v>1</v>
      </c>
      <c r="CQ213" s="66">
        <v>1</v>
      </c>
      <c r="CR213" s="66">
        <v>1</v>
      </c>
      <c r="CS213" s="66">
        <v>1</v>
      </c>
      <c r="CT213" s="66">
        <v>1</v>
      </c>
      <c r="CU213" s="66">
        <v>1</v>
      </c>
      <c r="CV213" s="66">
        <v>1</v>
      </c>
      <c r="CW213" s="66">
        <v>1</v>
      </c>
      <c r="CX213" s="66">
        <v>0</v>
      </c>
      <c r="CY213" s="66">
        <v>1</v>
      </c>
      <c r="CZ213" s="66">
        <v>0</v>
      </c>
      <c r="DA213" s="66">
        <v>0</v>
      </c>
      <c r="DB213" s="66">
        <v>0</v>
      </c>
      <c r="DC213" s="66">
        <v>0</v>
      </c>
      <c r="DD213" s="66">
        <v>0</v>
      </c>
      <c r="DE213" s="66">
        <v>1</v>
      </c>
      <c r="DF213" s="66">
        <v>1</v>
      </c>
      <c r="DG213" s="66">
        <v>1</v>
      </c>
      <c r="DH213" s="67" t="s">
        <v>698</v>
      </c>
      <c r="DJ213" s="67"/>
      <c r="DK213" s="67"/>
      <c r="DL213" s="67"/>
      <c r="DM213" s="67"/>
    </row>
    <row r="214" spans="1:117" s="66" customFormat="1">
      <c r="A214" s="66" t="s">
        <v>684</v>
      </c>
      <c r="B214" s="66" t="s">
        <v>388</v>
      </c>
      <c r="C214" s="66" t="s">
        <v>699</v>
      </c>
      <c r="D214" s="66">
        <v>209</v>
      </c>
      <c r="E214" s="66">
        <v>25</v>
      </c>
      <c r="F214" s="66">
        <v>8</v>
      </c>
      <c r="G214" s="66">
        <v>4</v>
      </c>
      <c r="H214" s="66">
        <v>1</v>
      </c>
      <c r="I214" s="66">
        <v>2</v>
      </c>
      <c r="J214" s="66">
        <v>2</v>
      </c>
      <c r="K214" s="66">
        <v>1</v>
      </c>
      <c r="L214" s="66">
        <v>1</v>
      </c>
      <c r="M214" s="66">
        <v>1</v>
      </c>
      <c r="N214" s="66">
        <v>1</v>
      </c>
      <c r="O214" s="66">
        <v>1</v>
      </c>
      <c r="P214" s="66">
        <v>1</v>
      </c>
      <c r="Q214" s="66">
        <v>1</v>
      </c>
      <c r="R214" s="66">
        <v>1</v>
      </c>
      <c r="S214" s="66">
        <v>1</v>
      </c>
      <c r="T214" s="66">
        <v>1</v>
      </c>
      <c r="U214" s="66">
        <v>1</v>
      </c>
      <c r="W214" s="66">
        <v>1</v>
      </c>
      <c r="X214" s="66">
        <v>1</v>
      </c>
      <c r="Y214" s="66">
        <v>1</v>
      </c>
      <c r="Z214" s="66">
        <v>1</v>
      </c>
      <c r="AA214" s="66">
        <v>1</v>
      </c>
      <c r="AB214" s="66">
        <v>1</v>
      </c>
      <c r="AC214" s="66">
        <v>1</v>
      </c>
      <c r="AD214" s="66">
        <v>1</v>
      </c>
      <c r="AE214" s="66">
        <v>1</v>
      </c>
      <c r="AF214" s="66">
        <v>1</v>
      </c>
      <c r="AG214" s="66">
        <v>1</v>
      </c>
      <c r="AH214" s="66">
        <v>1</v>
      </c>
      <c r="AI214" s="66">
        <v>1</v>
      </c>
      <c r="AJ214" s="66">
        <v>1</v>
      </c>
      <c r="AK214" s="66">
        <v>1</v>
      </c>
      <c r="AL214" s="66">
        <v>1</v>
      </c>
      <c r="AM214" s="66">
        <v>1</v>
      </c>
      <c r="AN214" s="66">
        <v>1</v>
      </c>
      <c r="AO214" s="66">
        <v>1</v>
      </c>
      <c r="AP214" s="66">
        <v>1</v>
      </c>
      <c r="AQ214" s="66">
        <v>1</v>
      </c>
      <c r="AR214" s="66">
        <v>1</v>
      </c>
      <c r="AS214" s="66">
        <v>1</v>
      </c>
      <c r="AT214" s="66">
        <v>1</v>
      </c>
      <c r="AU214" s="66">
        <v>1</v>
      </c>
      <c r="AV214" s="66">
        <v>1</v>
      </c>
      <c r="AW214" s="66">
        <v>1</v>
      </c>
      <c r="AX214" s="66">
        <v>1</v>
      </c>
      <c r="AY214" s="66">
        <v>1</v>
      </c>
      <c r="BD214" s="66">
        <v>1</v>
      </c>
      <c r="BE214" s="66">
        <v>1</v>
      </c>
      <c r="BF214" s="66">
        <v>1</v>
      </c>
      <c r="BG214" s="66">
        <v>1</v>
      </c>
      <c r="BH214" s="66">
        <v>1</v>
      </c>
      <c r="BI214" s="66">
        <v>1</v>
      </c>
      <c r="BJ214" s="66">
        <v>1</v>
      </c>
      <c r="BK214" s="66">
        <v>1</v>
      </c>
      <c r="BL214" s="66">
        <v>1</v>
      </c>
      <c r="BM214" s="66">
        <v>1</v>
      </c>
      <c r="BN214" s="66">
        <v>1</v>
      </c>
      <c r="BO214" s="66">
        <v>1</v>
      </c>
      <c r="BP214" s="66">
        <v>1</v>
      </c>
      <c r="BQ214" s="66">
        <v>1</v>
      </c>
      <c r="BR214" s="66">
        <v>1</v>
      </c>
      <c r="BS214" s="66">
        <v>1</v>
      </c>
      <c r="BT214" s="66">
        <v>1</v>
      </c>
      <c r="BU214" s="66">
        <v>1</v>
      </c>
      <c r="BV214" s="66">
        <v>1</v>
      </c>
      <c r="BW214" s="66">
        <v>1</v>
      </c>
      <c r="BX214" s="66">
        <v>1</v>
      </c>
      <c r="BY214" s="66">
        <v>1</v>
      </c>
      <c r="BZ214" s="66">
        <v>1</v>
      </c>
      <c r="CA214" s="66">
        <v>1</v>
      </c>
      <c r="CC214" s="66">
        <v>1</v>
      </c>
      <c r="CD214" s="66">
        <v>1</v>
      </c>
      <c r="CE214" s="66">
        <v>1</v>
      </c>
      <c r="CF214" s="66">
        <v>1</v>
      </c>
      <c r="CG214" s="66">
        <v>1</v>
      </c>
      <c r="CI214" s="66">
        <v>1</v>
      </c>
      <c r="CJ214" s="66">
        <v>1</v>
      </c>
      <c r="CK214" s="66">
        <v>1</v>
      </c>
      <c r="CL214" s="66">
        <v>1</v>
      </c>
      <c r="CM214" s="66">
        <v>1</v>
      </c>
      <c r="CN214" s="66">
        <v>1</v>
      </c>
      <c r="CO214" s="66">
        <v>1</v>
      </c>
      <c r="CP214" s="66">
        <v>1</v>
      </c>
      <c r="CQ214" s="66">
        <v>1</v>
      </c>
      <c r="CR214" s="66">
        <v>1</v>
      </c>
      <c r="CS214" s="66">
        <v>1</v>
      </c>
      <c r="CT214" s="66">
        <v>1</v>
      </c>
      <c r="CU214" s="66">
        <v>1</v>
      </c>
      <c r="CV214" s="66">
        <v>1</v>
      </c>
      <c r="CW214" s="66">
        <v>1</v>
      </c>
      <c r="CX214" s="66">
        <v>0</v>
      </c>
      <c r="CY214" s="66">
        <v>0</v>
      </c>
      <c r="CZ214" s="66">
        <v>0</v>
      </c>
      <c r="DA214" s="66">
        <v>0</v>
      </c>
      <c r="DB214" s="66">
        <v>0</v>
      </c>
      <c r="DC214" s="66">
        <v>0</v>
      </c>
      <c r="DD214" s="66">
        <v>0</v>
      </c>
      <c r="DE214" s="66">
        <v>1</v>
      </c>
      <c r="DF214" s="66">
        <v>1</v>
      </c>
      <c r="DG214" s="66">
        <v>1</v>
      </c>
      <c r="DH214" s="67" t="s">
        <v>700</v>
      </c>
      <c r="DJ214" s="67"/>
      <c r="DK214" s="67"/>
      <c r="DL214" s="67"/>
      <c r="DM214" s="67"/>
    </row>
    <row r="215" spans="1:117" s="66" customFormat="1">
      <c r="A215" s="66" t="s">
        <v>684</v>
      </c>
      <c r="B215" s="66" t="s">
        <v>388</v>
      </c>
      <c r="C215" s="66" t="s">
        <v>701</v>
      </c>
      <c r="D215" s="66">
        <v>210</v>
      </c>
      <c r="E215" s="66">
        <v>93</v>
      </c>
      <c r="F215" s="66">
        <v>25</v>
      </c>
      <c r="G215" s="66" t="s">
        <v>702</v>
      </c>
      <c r="H215" s="66">
        <v>1</v>
      </c>
      <c r="I215" s="66">
        <v>2</v>
      </c>
      <c r="J215" s="66">
        <v>2</v>
      </c>
      <c r="K215" s="66">
        <v>1</v>
      </c>
      <c r="L215" s="66">
        <v>1</v>
      </c>
      <c r="M215" s="66">
        <v>1</v>
      </c>
      <c r="N215" s="66">
        <v>1</v>
      </c>
      <c r="O215" s="66">
        <v>1</v>
      </c>
      <c r="P215" s="66">
        <v>1</v>
      </c>
      <c r="Q215" s="66">
        <v>1</v>
      </c>
      <c r="R215" s="66">
        <v>1</v>
      </c>
      <c r="S215" s="66">
        <v>1</v>
      </c>
      <c r="T215" s="66">
        <v>1</v>
      </c>
      <c r="U215" s="66">
        <v>1</v>
      </c>
      <c r="W215" s="66">
        <v>1</v>
      </c>
      <c r="X215" s="66">
        <v>1</v>
      </c>
      <c r="Y215" s="66">
        <v>1</v>
      </c>
      <c r="Z215" s="66">
        <v>1</v>
      </c>
      <c r="AA215" s="66">
        <v>1</v>
      </c>
      <c r="AB215" s="66">
        <v>1</v>
      </c>
      <c r="AC215" s="66">
        <v>1</v>
      </c>
      <c r="AD215" s="66">
        <v>1</v>
      </c>
      <c r="AE215" s="66">
        <v>1</v>
      </c>
      <c r="AF215" s="66">
        <v>1</v>
      </c>
      <c r="AG215" s="66">
        <v>1</v>
      </c>
      <c r="AH215" s="66">
        <v>1</v>
      </c>
      <c r="AI215" s="66">
        <v>1</v>
      </c>
      <c r="AJ215" s="66">
        <v>1</v>
      </c>
      <c r="AK215" s="66">
        <v>1</v>
      </c>
      <c r="AL215" s="66">
        <v>1</v>
      </c>
      <c r="AM215" s="66">
        <v>1</v>
      </c>
      <c r="AN215" s="66">
        <v>1</v>
      </c>
      <c r="AO215" s="66">
        <v>1</v>
      </c>
      <c r="AP215" s="66">
        <v>1</v>
      </c>
      <c r="AQ215" s="66">
        <v>1</v>
      </c>
      <c r="AR215" s="66">
        <v>1</v>
      </c>
      <c r="AS215" s="66">
        <v>1</v>
      </c>
      <c r="AT215" s="66">
        <v>1</v>
      </c>
      <c r="AU215" s="66">
        <v>1</v>
      </c>
      <c r="AV215" s="66">
        <v>1</v>
      </c>
      <c r="AW215" s="66">
        <v>1</v>
      </c>
      <c r="AX215" s="66">
        <v>1</v>
      </c>
      <c r="AY215" s="66">
        <v>1</v>
      </c>
      <c r="BD215" s="66">
        <v>1</v>
      </c>
      <c r="BE215" s="66">
        <v>1</v>
      </c>
      <c r="BF215" s="66">
        <v>1</v>
      </c>
      <c r="BG215" s="66">
        <v>1</v>
      </c>
      <c r="BH215" s="66">
        <v>1</v>
      </c>
      <c r="BI215" s="66">
        <v>1</v>
      </c>
      <c r="BJ215" s="66">
        <v>1</v>
      </c>
      <c r="BK215" s="66">
        <v>1</v>
      </c>
      <c r="BL215" s="66">
        <v>1</v>
      </c>
      <c r="BM215" s="66">
        <v>1</v>
      </c>
      <c r="BN215" s="66">
        <v>1</v>
      </c>
      <c r="BO215" s="66">
        <v>1</v>
      </c>
      <c r="BP215" s="66">
        <v>1</v>
      </c>
      <c r="BQ215" s="66">
        <v>1</v>
      </c>
      <c r="BR215" s="66">
        <v>1</v>
      </c>
      <c r="BS215" s="66">
        <v>1</v>
      </c>
      <c r="BT215" s="66">
        <v>1</v>
      </c>
      <c r="BU215" s="66">
        <v>1</v>
      </c>
      <c r="BV215" s="66">
        <v>1</v>
      </c>
      <c r="BW215" s="66">
        <v>1</v>
      </c>
      <c r="BX215" s="66">
        <v>1</v>
      </c>
      <c r="BY215" s="66">
        <v>1</v>
      </c>
      <c r="BZ215" s="66">
        <v>1</v>
      </c>
      <c r="CA215" s="66">
        <v>1</v>
      </c>
      <c r="CC215" s="66">
        <v>1</v>
      </c>
      <c r="CD215" s="66">
        <v>1</v>
      </c>
      <c r="CE215" s="66">
        <v>1</v>
      </c>
      <c r="CF215" s="66">
        <v>1</v>
      </c>
      <c r="CG215" s="66">
        <v>1</v>
      </c>
      <c r="CI215" s="66">
        <v>1</v>
      </c>
      <c r="CJ215" s="66">
        <v>1</v>
      </c>
      <c r="CK215" s="66">
        <v>1</v>
      </c>
      <c r="CL215" s="66">
        <v>1</v>
      </c>
      <c r="CM215" s="66">
        <v>1</v>
      </c>
      <c r="CN215" s="66">
        <v>1</v>
      </c>
      <c r="CO215" s="66">
        <v>1</v>
      </c>
      <c r="CP215" s="66">
        <v>1</v>
      </c>
      <c r="CQ215" s="66">
        <v>1</v>
      </c>
      <c r="CR215" s="66">
        <v>1</v>
      </c>
      <c r="CS215" s="66">
        <v>1</v>
      </c>
      <c r="CT215" s="66">
        <v>1</v>
      </c>
      <c r="CU215" s="66">
        <v>1</v>
      </c>
      <c r="CV215" s="66">
        <v>1</v>
      </c>
      <c r="CW215" s="66">
        <v>1</v>
      </c>
      <c r="CX215" s="66">
        <v>1</v>
      </c>
      <c r="CY215" s="66">
        <v>0</v>
      </c>
      <c r="CZ215" s="66">
        <v>0</v>
      </c>
      <c r="DA215" s="66">
        <v>0</v>
      </c>
      <c r="DB215" s="66">
        <v>0</v>
      </c>
      <c r="DC215" s="66">
        <v>0</v>
      </c>
      <c r="DD215" s="66">
        <v>0</v>
      </c>
      <c r="DE215" s="66">
        <v>1</v>
      </c>
      <c r="DF215" s="66">
        <v>1</v>
      </c>
      <c r="DG215" s="66">
        <v>1</v>
      </c>
      <c r="DH215" s="67" t="s">
        <v>389</v>
      </c>
      <c r="DJ215" s="67"/>
      <c r="DK215" s="67"/>
      <c r="DL215" s="67"/>
      <c r="DM215" s="67"/>
    </row>
    <row r="216" spans="1:117" s="66" customFormat="1">
      <c r="A216" s="66" t="s">
        <v>684</v>
      </c>
      <c r="B216" s="66" t="s">
        <v>388</v>
      </c>
      <c r="C216" s="66" t="s">
        <v>703</v>
      </c>
      <c r="D216" s="66">
        <v>211</v>
      </c>
      <c r="E216" s="66">
        <v>137</v>
      </c>
      <c r="F216" s="66">
        <v>35</v>
      </c>
      <c r="G216" s="66">
        <v>33</v>
      </c>
      <c r="H216" s="66">
        <v>1</v>
      </c>
      <c r="I216" s="66">
        <v>2</v>
      </c>
      <c r="J216" s="66">
        <v>2</v>
      </c>
      <c r="K216" s="66">
        <v>1</v>
      </c>
      <c r="L216" s="66">
        <v>1</v>
      </c>
      <c r="M216" s="66">
        <v>1</v>
      </c>
      <c r="N216" s="66">
        <v>1</v>
      </c>
      <c r="O216" s="66">
        <v>1</v>
      </c>
      <c r="P216" s="66">
        <v>1</v>
      </c>
      <c r="Q216" s="66">
        <v>1</v>
      </c>
      <c r="R216" s="66">
        <v>1</v>
      </c>
      <c r="S216" s="66">
        <v>1</v>
      </c>
      <c r="T216" s="66">
        <v>1</v>
      </c>
      <c r="U216" s="66">
        <v>1</v>
      </c>
      <c r="W216" s="66">
        <v>1</v>
      </c>
      <c r="X216" s="66">
        <v>1</v>
      </c>
      <c r="Y216" s="66">
        <v>1</v>
      </c>
      <c r="Z216" s="66">
        <v>1</v>
      </c>
      <c r="AA216" s="66">
        <v>1</v>
      </c>
      <c r="AB216" s="66">
        <v>1</v>
      </c>
      <c r="AC216" s="66">
        <v>1</v>
      </c>
      <c r="AD216" s="66">
        <v>1</v>
      </c>
      <c r="AE216" s="66">
        <v>1</v>
      </c>
      <c r="AF216" s="66">
        <v>1</v>
      </c>
      <c r="AG216" s="66">
        <v>1</v>
      </c>
      <c r="AH216" s="66">
        <v>1</v>
      </c>
      <c r="AI216" s="66">
        <v>1</v>
      </c>
      <c r="AJ216" s="66">
        <v>1</v>
      </c>
      <c r="AK216" s="66">
        <v>1</v>
      </c>
      <c r="AL216" s="66">
        <v>1</v>
      </c>
      <c r="AM216" s="66">
        <v>1</v>
      </c>
      <c r="AN216" s="66">
        <v>1</v>
      </c>
      <c r="AO216" s="66">
        <v>1</v>
      </c>
      <c r="AP216" s="66">
        <v>1</v>
      </c>
      <c r="AQ216" s="66">
        <v>1</v>
      </c>
      <c r="AR216" s="66">
        <v>1</v>
      </c>
      <c r="AS216" s="66">
        <v>1</v>
      </c>
      <c r="AT216" s="66">
        <v>1</v>
      </c>
      <c r="AU216" s="66">
        <v>1</v>
      </c>
      <c r="AV216" s="66">
        <v>1</v>
      </c>
      <c r="AW216" s="66">
        <v>1</v>
      </c>
      <c r="AX216" s="66">
        <v>1</v>
      </c>
      <c r="AY216" s="66">
        <v>1</v>
      </c>
      <c r="BD216" s="66">
        <v>1</v>
      </c>
      <c r="BE216" s="66">
        <v>1</v>
      </c>
      <c r="BF216" s="66">
        <v>1</v>
      </c>
      <c r="BG216" s="66">
        <v>1</v>
      </c>
      <c r="BH216" s="66">
        <v>1</v>
      </c>
      <c r="BI216" s="66">
        <v>1</v>
      </c>
      <c r="BJ216" s="66">
        <v>1</v>
      </c>
      <c r="BK216" s="66">
        <v>1</v>
      </c>
      <c r="BL216" s="66">
        <v>1</v>
      </c>
      <c r="BM216" s="66">
        <v>1</v>
      </c>
      <c r="BN216" s="66">
        <v>1</v>
      </c>
      <c r="BO216" s="66">
        <v>1</v>
      </c>
      <c r="BP216" s="66">
        <v>1</v>
      </c>
      <c r="BQ216" s="66">
        <v>1</v>
      </c>
      <c r="BR216" s="66">
        <v>1</v>
      </c>
      <c r="BS216" s="66">
        <v>1</v>
      </c>
      <c r="BT216" s="66">
        <v>1</v>
      </c>
      <c r="BU216" s="66">
        <v>1</v>
      </c>
      <c r="BV216" s="66">
        <v>1</v>
      </c>
      <c r="BW216" s="66">
        <v>1</v>
      </c>
      <c r="BX216" s="66">
        <v>1</v>
      </c>
      <c r="BY216" s="66">
        <v>1</v>
      </c>
      <c r="BZ216" s="66">
        <v>1</v>
      </c>
      <c r="CA216" s="66">
        <v>1</v>
      </c>
      <c r="CC216" s="66">
        <v>1</v>
      </c>
      <c r="CD216" s="66">
        <v>1</v>
      </c>
      <c r="CE216" s="66">
        <v>1</v>
      </c>
      <c r="CF216" s="66">
        <v>1</v>
      </c>
      <c r="CG216" s="66">
        <v>1</v>
      </c>
      <c r="CI216" s="66">
        <v>1</v>
      </c>
      <c r="CJ216" s="66">
        <v>1</v>
      </c>
      <c r="CK216" s="66">
        <v>1</v>
      </c>
      <c r="CL216" s="66">
        <v>1</v>
      </c>
      <c r="CM216" s="66">
        <v>1</v>
      </c>
      <c r="CN216" s="66">
        <v>1</v>
      </c>
      <c r="CO216" s="66">
        <v>1</v>
      </c>
      <c r="CP216" s="66">
        <v>1</v>
      </c>
      <c r="CQ216" s="66">
        <v>1</v>
      </c>
      <c r="CR216" s="66">
        <v>1</v>
      </c>
      <c r="CS216" s="66">
        <v>1</v>
      </c>
      <c r="CT216" s="66">
        <v>1</v>
      </c>
      <c r="CU216" s="66">
        <v>1</v>
      </c>
      <c r="CV216" s="66">
        <v>1</v>
      </c>
      <c r="CW216" s="66">
        <v>1</v>
      </c>
      <c r="CX216" s="66">
        <v>0</v>
      </c>
      <c r="CY216" s="66">
        <v>0</v>
      </c>
      <c r="CZ216" s="66">
        <v>0</v>
      </c>
      <c r="DA216" s="66">
        <v>0</v>
      </c>
      <c r="DB216" s="66">
        <v>0</v>
      </c>
      <c r="DC216" s="66">
        <v>0</v>
      </c>
      <c r="DD216" s="66">
        <v>0</v>
      </c>
      <c r="DE216" s="66">
        <v>1</v>
      </c>
      <c r="DF216" s="66">
        <v>1</v>
      </c>
      <c r="DG216" s="66">
        <v>1</v>
      </c>
      <c r="DH216" s="67"/>
      <c r="DJ216" s="67"/>
      <c r="DK216" s="67"/>
      <c r="DL216" s="67"/>
      <c r="DM216" s="67"/>
    </row>
    <row r="217" spans="1:117" s="66" customFormat="1">
      <c r="A217" s="66" t="s">
        <v>684</v>
      </c>
      <c r="B217" s="66" t="s">
        <v>388</v>
      </c>
      <c r="C217" s="66" t="s">
        <v>704</v>
      </c>
      <c r="D217" s="66">
        <v>212</v>
      </c>
      <c r="E217" s="66">
        <v>45</v>
      </c>
      <c r="F217" s="66">
        <v>6</v>
      </c>
      <c r="G217" s="66">
        <v>1</v>
      </c>
      <c r="H217" s="66">
        <v>1</v>
      </c>
      <c r="I217" s="66">
        <v>2</v>
      </c>
      <c r="J217" s="66">
        <v>2</v>
      </c>
      <c r="K217" s="66">
        <v>1</v>
      </c>
      <c r="L217" s="66">
        <v>1</v>
      </c>
      <c r="M217" s="66">
        <v>1</v>
      </c>
      <c r="N217" s="66">
        <v>1</v>
      </c>
      <c r="O217" s="66">
        <v>1</v>
      </c>
      <c r="P217" s="66">
        <v>1</v>
      </c>
      <c r="Q217" s="66">
        <v>1</v>
      </c>
      <c r="R217" s="66">
        <v>1</v>
      </c>
      <c r="S217" s="66">
        <v>1</v>
      </c>
      <c r="T217" s="66">
        <v>1</v>
      </c>
      <c r="U217" s="66">
        <v>1</v>
      </c>
      <c r="W217" s="66">
        <v>1</v>
      </c>
      <c r="X217" s="66">
        <v>1</v>
      </c>
      <c r="Y217" s="66">
        <v>1</v>
      </c>
      <c r="Z217" s="66">
        <v>1</v>
      </c>
      <c r="AA217" s="66">
        <v>1</v>
      </c>
      <c r="AB217" s="66">
        <v>1</v>
      </c>
      <c r="AC217" s="66">
        <v>1</v>
      </c>
      <c r="AD217" s="66">
        <v>1</v>
      </c>
      <c r="AE217" s="66">
        <v>1</v>
      </c>
      <c r="AF217" s="66">
        <v>1</v>
      </c>
      <c r="AG217" s="66">
        <v>1</v>
      </c>
      <c r="AH217" s="66">
        <v>1</v>
      </c>
      <c r="AI217" s="66">
        <v>1</v>
      </c>
      <c r="AJ217" s="66">
        <v>1</v>
      </c>
      <c r="AK217" s="66">
        <v>1</v>
      </c>
      <c r="AL217" s="66">
        <v>1</v>
      </c>
      <c r="AM217" s="66">
        <v>1</v>
      </c>
      <c r="AN217" s="66">
        <v>1</v>
      </c>
      <c r="AO217" s="66">
        <v>1</v>
      </c>
      <c r="AP217" s="66">
        <v>1</v>
      </c>
      <c r="AQ217" s="66">
        <v>1</v>
      </c>
      <c r="AR217" s="66">
        <v>1</v>
      </c>
      <c r="AS217" s="66">
        <v>1</v>
      </c>
      <c r="AT217" s="66">
        <v>1</v>
      </c>
      <c r="AU217" s="66">
        <v>1</v>
      </c>
      <c r="AV217" s="66">
        <v>1</v>
      </c>
      <c r="AW217" s="66">
        <v>1</v>
      </c>
      <c r="AX217" s="66">
        <v>1</v>
      </c>
      <c r="AY217" s="66">
        <v>1</v>
      </c>
      <c r="BD217" s="66">
        <v>1</v>
      </c>
      <c r="BE217" s="66">
        <v>1</v>
      </c>
      <c r="BF217" s="66">
        <v>1</v>
      </c>
      <c r="BG217" s="66">
        <v>1</v>
      </c>
      <c r="BH217" s="66">
        <v>1</v>
      </c>
      <c r="BI217" s="66">
        <v>1</v>
      </c>
      <c r="BJ217" s="66">
        <v>1</v>
      </c>
      <c r="BK217" s="66">
        <v>1</v>
      </c>
      <c r="BL217" s="66">
        <v>1</v>
      </c>
      <c r="BM217" s="66">
        <v>1</v>
      </c>
      <c r="BN217" s="66">
        <v>1</v>
      </c>
      <c r="BO217" s="66">
        <v>1</v>
      </c>
      <c r="BP217" s="66">
        <v>1</v>
      </c>
      <c r="BQ217" s="66">
        <v>1</v>
      </c>
      <c r="BR217" s="66">
        <v>1</v>
      </c>
      <c r="BS217" s="66">
        <v>1</v>
      </c>
      <c r="BT217" s="66">
        <v>1</v>
      </c>
      <c r="BU217" s="66">
        <v>1</v>
      </c>
      <c r="BV217" s="66">
        <v>1</v>
      </c>
      <c r="BW217" s="66">
        <v>1</v>
      </c>
      <c r="BX217" s="66">
        <v>1</v>
      </c>
      <c r="BY217" s="66">
        <v>1</v>
      </c>
      <c r="BZ217" s="66">
        <v>1</v>
      </c>
      <c r="CA217" s="66">
        <v>1</v>
      </c>
      <c r="CC217" s="66">
        <v>1</v>
      </c>
      <c r="CD217" s="66">
        <v>1</v>
      </c>
      <c r="CE217" s="66">
        <v>1</v>
      </c>
      <c r="CF217" s="66">
        <v>1</v>
      </c>
      <c r="CG217" s="66">
        <v>1</v>
      </c>
      <c r="CI217" s="66">
        <v>1</v>
      </c>
      <c r="CJ217" s="66">
        <v>1</v>
      </c>
      <c r="CK217" s="66">
        <v>1</v>
      </c>
      <c r="CL217" s="66">
        <v>1</v>
      </c>
      <c r="CM217" s="66">
        <v>1</v>
      </c>
      <c r="CN217" s="66">
        <v>1</v>
      </c>
      <c r="CO217" s="66">
        <v>1</v>
      </c>
      <c r="CP217" s="66">
        <v>1</v>
      </c>
      <c r="CQ217" s="66">
        <v>1</v>
      </c>
      <c r="CR217" s="66">
        <v>1</v>
      </c>
      <c r="CS217" s="66">
        <v>1</v>
      </c>
      <c r="CT217" s="66">
        <v>1</v>
      </c>
      <c r="CU217" s="66">
        <v>1</v>
      </c>
      <c r="CV217" s="66">
        <v>1</v>
      </c>
      <c r="CW217" s="66">
        <v>1</v>
      </c>
      <c r="CX217" s="66">
        <v>0</v>
      </c>
      <c r="CY217" s="66">
        <v>1</v>
      </c>
      <c r="CZ217" s="66">
        <v>0</v>
      </c>
      <c r="DA217" s="66">
        <v>1</v>
      </c>
      <c r="DB217" s="66">
        <v>1</v>
      </c>
      <c r="DC217" s="66">
        <v>1</v>
      </c>
      <c r="DD217" s="66">
        <v>0</v>
      </c>
      <c r="DE217" s="66">
        <v>1</v>
      </c>
      <c r="DF217" s="66">
        <v>1</v>
      </c>
      <c r="DG217" s="66">
        <v>0</v>
      </c>
      <c r="DH217" s="67"/>
      <c r="DJ217" s="67"/>
      <c r="DK217" s="67"/>
      <c r="DL217" s="67"/>
      <c r="DM217" s="67"/>
    </row>
    <row r="218" spans="1:117" s="66" customFormat="1">
      <c r="A218" s="66" t="s">
        <v>684</v>
      </c>
      <c r="B218" s="66" t="s">
        <v>388</v>
      </c>
      <c r="C218" s="66" t="s">
        <v>705</v>
      </c>
      <c r="D218" s="66">
        <v>213</v>
      </c>
      <c r="E218" s="66">
        <v>18</v>
      </c>
      <c r="F218" s="66">
        <v>6</v>
      </c>
      <c r="G218" s="66">
        <v>12</v>
      </c>
      <c r="H218" s="66">
        <v>1</v>
      </c>
      <c r="I218" s="66">
        <v>2</v>
      </c>
      <c r="J218" s="66">
        <v>2</v>
      </c>
      <c r="K218" s="66">
        <v>1</v>
      </c>
      <c r="L218" s="66">
        <v>1</v>
      </c>
      <c r="M218" s="66">
        <v>1</v>
      </c>
      <c r="N218" s="66">
        <v>1</v>
      </c>
      <c r="O218" s="66">
        <v>1</v>
      </c>
      <c r="P218" s="66">
        <v>1</v>
      </c>
      <c r="Q218" s="66">
        <v>1</v>
      </c>
      <c r="R218" s="66">
        <v>1</v>
      </c>
      <c r="S218" s="66">
        <v>1</v>
      </c>
      <c r="T218" s="66">
        <v>1</v>
      </c>
      <c r="U218" s="66">
        <v>1</v>
      </c>
      <c r="W218" s="66">
        <v>1</v>
      </c>
      <c r="X218" s="66">
        <v>1</v>
      </c>
      <c r="Y218" s="66">
        <v>1</v>
      </c>
      <c r="Z218" s="66">
        <v>1</v>
      </c>
      <c r="AA218" s="66">
        <v>1</v>
      </c>
      <c r="AB218" s="66">
        <v>1</v>
      </c>
      <c r="AC218" s="66">
        <v>1</v>
      </c>
      <c r="AD218" s="66">
        <v>1</v>
      </c>
      <c r="AE218" s="66">
        <v>1</v>
      </c>
      <c r="AF218" s="66">
        <v>1</v>
      </c>
      <c r="AG218" s="66">
        <v>1</v>
      </c>
      <c r="AH218" s="66">
        <v>1</v>
      </c>
      <c r="AI218" s="66">
        <v>1</v>
      </c>
      <c r="AJ218" s="66">
        <v>1</v>
      </c>
      <c r="AK218" s="66">
        <v>1</v>
      </c>
      <c r="AL218" s="66">
        <v>1</v>
      </c>
      <c r="AM218" s="66">
        <v>1</v>
      </c>
      <c r="AN218" s="66">
        <v>1</v>
      </c>
      <c r="AO218" s="66">
        <v>1</v>
      </c>
      <c r="AP218" s="66">
        <v>1</v>
      </c>
      <c r="AQ218" s="66">
        <v>1</v>
      </c>
      <c r="AR218" s="66">
        <v>1</v>
      </c>
      <c r="AS218" s="66">
        <v>1</v>
      </c>
      <c r="AT218" s="66">
        <v>1</v>
      </c>
      <c r="AU218" s="66">
        <v>1</v>
      </c>
      <c r="AV218" s="66">
        <v>1</v>
      </c>
      <c r="AW218" s="66">
        <v>1</v>
      </c>
      <c r="AX218" s="66">
        <v>1</v>
      </c>
      <c r="AY218" s="66">
        <v>1</v>
      </c>
      <c r="BD218" s="66">
        <v>1</v>
      </c>
      <c r="BE218" s="66">
        <v>1</v>
      </c>
      <c r="BF218" s="66">
        <v>1</v>
      </c>
      <c r="BG218" s="66">
        <v>1</v>
      </c>
      <c r="BH218" s="66">
        <v>1</v>
      </c>
      <c r="BI218" s="66">
        <v>1</v>
      </c>
      <c r="BJ218" s="66">
        <v>1</v>
      </c>
      <c r="BK218" s="66">
        <v>1</v>
      </c>
      <c r="BL218" s="66">
        <v>1</v>
      </c>
      <c r="BM218" s="66">
        <v>1</v>
      </c>
      <c r="BN218" s="66">
        <v>1</v>
      </c>
      <c r="BO218" s="66">
        <v>1</v>
      </c>
      <c r="BP218" s="66">
        <v>1</v>
      </c>
      <c r="BQ218" s="66">
        <v>1</v>
      </c>
      <c r="BR218" s="66">
        <v>1</v>
      </c>
      <c r="BS218" s="66">
        <v>1</v>
      </c>
      <c r="BT218" s="66">
        <v>1</v>
      </c>
      <c r="BU218" s="66">
        <v>1</v>
      </c>
      <c r="BV218" s="66">
        <v>1</v>
      </c>
      <c r="BW218" s="66">
        <v>1</v>
      </c>
      <c r="BX218" s="66">
        <v>1</v>
      </c>
      <c r="BY218" s="66">
        <v>1</v>
      </c>
      <c r="BZ218" s="66">
        <v>1</v>
      </c>
      <c r="CA218" s="66">
        <v>1</v>
      </c>
      <c r="CC218" s="66">
        <v>1</v>
      </c>
      <c r="CD218" s="66">
        <v>1</v>
      </c>
      <c r="CE218" s="66">
        <v>1</v>
      </c>
      <c r="CF218" s="66">
        <v>1</v>
      </c>
      <c r="CG218" s="66">
        <v>1</v>
      </c>
      <c r="CI218" s="66">
        <v>1</v>
      </c>
      <c r="CJ218" s="66">
        <v>1</v>
      </c>
      <c r="CK218" s="66">
        <v>1</v>
      </c>
      <c r="CL218" s="66">
        <v>1</v>
      </c>
      <c r="CM218" s="66">
        <v>1</v>
      </c>
      <c r="CN218" s="66">
        <v>1</v>
      </c>
      <c r="CO218" s="66">
        <v>1</v>
      </c>
      <c r="CP218" s="66">
        <v>1</v>
      </c>
      <c r="CQ218" s="66">
        <v>1</v>
      </c>
      <c r="CR218" s="66">
        <v>1</v>
      </c>
      <c r="CS218" s="66">
        <v>1</v>
      </c>
      <c r="CT218" s="66">
        <v>1</v>
      </c>
      <c r="CU218" s="66">
        <v>1</v>
      </c>
      <c r="CV218" s="66">
        <v>1</v>
      </c>
      <c r="CW218" s="66">
        <v>1</v>
      </c>
      <c r="CX218" s="66">
        <v>1</v>
      </c>
      <c r="CY218" s="66">
        <v>1</v>
      </c>
      <c r="CZ218" s="66">
        <v>1</v>
      </c>
      <c r="DA218" s="66">
        <v>1</v>
      </c>
      <c r="DB218" s="66">
        <v>1</v>
      </c>
      <c r="DC218" s="66">
        <v>1</v>
      </c>
      <c r="DD218" s="66">
        <v>1</v>
      </c>
      <c r="DE218" s="66">
        <v>1</v>
      </c>
      <c r="DF218" s="66">
        <v>1</v>
      </c>
      <c r="DG218" s="66">
        <v>1</v>
      </c>
      <c r="DH218" s="67" t="s">
        <v>391</v>
      </c>
      <c r="DJ218" s="67"/>
      <c r="DK218" s="67"/>
      <c r="DL218" s="67"/>
      <c r="DM218" s="67"/>
    </row>
    <row r="219" spans="1:117" s="66" customFormat="1">
      <c r="A219" s="66" t="s">
        <v>706</v>
      </c>
      <c r="B219" s="66" t="s">
        <v>388</v>
      </c>
      <c r="C219" s="66" t="s">
        <v>707</v>
      </c>
      <c r="D219" s="66">
        <v>214</v>
      </c>
      <c r="E219" s="66">
        <v>650</v>
      </c>
      <c r="F219" s="66">
        <v>232</v>
      </c>
      <c r="G219" s="66">
        <v>73</v>
      </c>
      <c r="H219" s="66">
        <v>1</v>
      </c>
      <c r="I219" s="66">
        <v>2</v>
      </c>
      <c r="J219" s="66">
        <v>2</v>
      </c>
      <c r="K219" s="66">
        <v>1</v>
      </c>
      <c r="L219" s="66">
        <v>1</v>
      </c>
      <c r="M219" s="66">
        <v>1</v>
      </c>
      <c r="N219" s="66">
        <v>1</v>
      </c>
      <c r="O219" s="66">
        <v>1</v>
      </c>
      <c r="P219" s="66">
        <v>1</v>
      </c>
      <c r="Q219" s="66">
        <v>1</v>
      </c>
      <c r="R219" s="66">
        <v>1</v>
      </c>
      <c r="S219" s="66">
        <v>1</v>
      </c>
      <c r="T219" s="66">
        <v>1</v>
      </c>
      <c r="U219" s="66">
        <v>1</v>
      </c>
      <c r="W219" s="66">
        <v>1</v>
      </c>
      <c r="X219" s="66">
        <v>1</v>
      </c>
      <c r="Y219" s="66">
        <v>1</v>
      </c>
      <c r="Z219" s="66">
        <v>1</v>
      </c>
      <c r="AA219" s="66">
        <v>1</v>
      </c>
      <c r="AB219" s="66">
        <v>1</v>
      </c>
      <c r="AC219" s="66">
        <v>1</v>
      </c>
      <c r="AD219" s="66">
        <v>1</v>
      </c>
      <c r="AE219" s="66">
        <v>1</v>
      </c>
      <c r="AF219" s="66">
        <v>1</v>
      </c>
      <c r="AG219" s="66">
        <v>1</v>
      </c>
      <c r="AH219" s="66">
        <v>1</v>
      </c>
      <c r="AI219" s="66">
        <v>1</v>
      </c>
      <c r="AJ219" s="66">
        <v>1</v>
      </c>
      <c r="AK219" s="66">
        <v>1</v>
      </c>
      <c r="AL219" s="66">
        <v>1</v>
      </c>
      <c r="AM219" s="66">
        <v>1</v>
      </c>
      <c r="AN219" s="66">
        <v>1</v>
      </c>
      <c r="AO219" s="66">
        <v>1</v>
      </c>
      <c r="AP219" s="66">
        <v>1</v>
      </c>
      <c r="AQ219" s="66">
        <v>1</v>
      </c>
      <c r="AR219" s="66">
        <v>1</v>
      </c>
      <c r="AS219" s="66">
        <v>1</v>
      </c>
      <c r="AT219" s="66">
        <v>1</v>
      </c>
      <c r="AU219" s="66">
        <v>1</v>
      </c>
      <c r="AV219" s="66">
        <v>1</v>
      </c>
      <c r="AW219" s="66">
        <v>1</v>
      </c>
      <c r="AX219" s="66">
        <v>1</v>
      </c>
      <c r="AY219" s="66">
        <v>1</v>
      </c>
      <c r="BD219" s="66">
        <v>1</v>
      </c>
      <c r="BE219" s="66">
        <v>1</v>
      </c>
      <c r="BF219" s="66">
        <v>1</v>
      </c>
      <c r="BG219" s="66">
        <v>1</v>
      </c>
      <c r="BH219" s="66">
        <v>1</v>
      </c>
      <c r="BI219" s="66">
        <v>1</v>
      </c>
      <c r="BJ219" s="66">
        <v>1</v>
      </c>
      <c r="BK219" s="66">
        <v>1</v>
      </c>
      <c r="BL219" s="66">
        <v>1</v>
      </c>
      <c r="BM219" s="66">
        <v>1</v>
      </c>
      <c r="BN219" s="66">
        <v>1</v>
      </c>
      <c r="BO219" s="66">
        <v>1</v>
      </c>
      <c r="BP219" s="66">
        <v>1</v>
      </c>
      <c r="BQ219" s="66">
        <v>1</v>
      </c>
      <c r="BR219" s="66">
        <v>1</v>
      </c>
      <c r="BS219" s="66">
        <v>1</v>
      </c>
      <c r="BT219" s="66">
        <v>1</v>
      </c>
      <c r="BU219" s="66">
        <v>1</v>
      </c>
      <c r="BV219" s="66">
        <v>1</v>
      </c>
      <c r="BW219" s="66">
        <v>1</v>
      </c>
      <c r="BX219" s="66">
        <v>1</v>
      </c>
      <c r="BY219" s="66">
        <v>1</v>
      </c>
      <c r="BZ219" s="66">
        <v>1</v>
      </c>
      <c r="CA219" s="66">
        <v>1</v>
      </c>
      <c r="CC219" s="66">
        <v>1</v>
      </c>
      <c r="CD219" s="66">
        <v>1</v>
      </c>
      <c r="CE219" s="66">
        <v>1</v>
      </c>
      <c r="CF219" s="66">
        <v>1</v>
      </c>
      <c r="CG219" s="66">
        <v>1</v>
      </c>
      <c r="CI219" s="66">
        <v>1</v>
      </c>
      <c r="CJ219" s="66">
        <v>1</v>
      </c>
      <c r="CK219" s="66">
        <v>1</v>
      </c>
      <c r="CL219" s="66">
        <v>1</v>
      </c>
      <c r="CM219" s="66">
        <v>1</v>
      </c>
      <c r="CN219" s="66">
        <v>1</v>
      </c>
      <c r="CO219" s="66">
        <v>1</v>
      </c>
      <c r="CP219" s="66">
        <v>1</v>
      </c>
      <c r="CQ219" s="66">
        <v>1</v>
      </c>
      <c r="CR219" s="66">
        <v>1</v>
      </c>
      <c r="CS219" s="66">
        <v>1</v>
      </c>
      <c r="CT219" s="66">
        <v>1</v>
      </c>
      <c r="CU219" s="66">
        <v>1</v>
      </c>
      <c r="CV219" s="66">
        <v>1</v>
      </c>
      <c r="CW219" s="66">
        <v>0</v>
      </c>
      <c r="CX219" s="66">
        <v>1</v>
      </c>
      <c r="CY219" s="66">
        <v>1</v>
      </c>
      <c r="CZ219" s="66">
        <v>0</v>
      </c>
      <c r="DA219" s="66">
        <v>0</v>
      </c>
      <c r="DB219" s="66">
        <v>1</v>
      </c>
      <c r="DC219" s="66">
        <v>1</v>
      </c>
      <c r="DD219" s="66">
        <v>0</v>
      </c>
      <c r="DE219" s="66">
        <v>1</v>
      </c>
      <c r="DF219" s="66">
        <v>1</v>
      </c>
      <c r="DG219" s="66">
        <v>1</v>
      </c>
      <c r="DH219" s="67"/>
      <c r="DJ219" s="67"/>
      <c r="DK219" s="67"/>
      <c r="DL219" s="67"/>
      <c r="DM219" s="67"/>
    </row>
    <row r="220" spans="1:117" s="66" customFormat="1">
      <c r="A220" s="66" t="s">
        <v>706</v>
      </c>
      <c r="B220" s="66" t="s">
        <v>388</v>
      </c>
      <c r="C220" s="66" t="s">
        <v>708</v>
      </c>
      <c r="D220" s="66">
        <v>215</v>
      </c>
      <c r="E220" s="66">
        <v>30</v>
      </c>
      <c r="F220" s="66">
        <v>3</v>
      </c>
      <c r="G220" s="66" t="s">
        <v>709</v>
      </c>
      <c r="H220" s="66">
        <v>1</v>
      </c>
      <c r="I220" s="66">
        <v>2</v>
      </c>
      <c r="J220" s="66">
        <v>2</v>
      </c>
      <c r="K220" s="66">
        <v>1</v>
      </c>
      <c r="L220" s="66">
        <v>1</v>
      </c>
      <c r="M220" s="66">
        <v>1</v>
      </c>
      <c r="N220" s="66">
        <v>1</v>
      </c>
      <c r="O220" s="66">
        <v>1</v>
      </c>
      <c r="P220" s="66">
        <v>1</v>
      </c>
      <c r="Q220" s="66">
        <v>1</v>
      </c>
      <c r="R220" s="66">
        <v>1</v>
      </c>
      <c r="S220" s="66">
        <v>1</v>
      </c>
      <c r="T220" s="66">
        <v>1</v>
      </c>
      <c r="U220" s="66">
        <v>1</v>
      </c>
      <c r="W220" s="66">
        <v>1</v>
      </c>
      <c r="X220" s="66">
        <v>1</v>
      </c>
      <c r="Y220" s="66">
        <v>1</v>
      </c>
      <c r="Z220" s="66">
        <v>1</v>
      </c>
      <c r="AA220" s="66">
        <v>1</v>
      </c>
      <c r="AB220" s="66">
        <v>1</v>
      </c>
      <c r="AC220" s="66">
        <v>1</v>
      </c>
      <c r="AD220" s="66">
        <v>1</v>
      </c>
      <c r="AE220" s="66">
        <v>1</v>
      </c>
      <c r="AF220" s="66">
        <v>1</v>
      </c>
      <c r="AG220" s="66">
        <v>1</v>
      </c>
      <c r="AH220" s="66">
        <v>1</v>
      </c>
      <c r="AI220" s="66">
        <v>1</v>
      </c>
      <c r="AJ220" s="66">
        <v>1</v>
      </c>
      <c r="AK220" s="66">
        <v>1</v>
      </c>
      <c r="AL220" s="66">
        <v>1</v>
      </c>
      <c r="AM220" s="66">
        <v>1</v>
      </c>
      <c r="AN220" s="66">
        <v>1</v>
      </c>
      <c r="AO220" s="66">
        <v>1</v>
      </c>
      <c r="AP220" s="66">
        <v>1</v>
      </c>
      <c r="AQ220" s="66">
        <v>1</v>
      </c>
      <c r="AR220" s="66">
        <v>1</v>
      </c>
      <c r="AS220" s="66">
        <v>1</v>
      </c>
      <c r="AT220" s="66">
        <v>1</v>
      </c>
      <c r="AU220" s="66">
        <v>1</v>
      </c>
      <c r="AV220" s="66">
        <v>1</v>
      </c>
      <c r="AW220" s="66">
        <v>1</v>
      </c>
      <c r="AX220" s="66">
        <v>1</v>
      </c>
      <c r="AY220" s="66">
        <v>1</v>
      </c>
      <c r="BD220" s="66">
        <v>1</v>
      </c>
      <c r="BE220" s="66">
        <v>1</v>
      </c>
      <c r="BF220" s="66">
        <v>1</v>
      </c>
      <c r="BG220" s="66">
        <v>1</v>
      </c>
      <c r="BH220" s="66">
        <v>1</v>
      </c>
      <c r="BI220" s="66">
        <v>1</v>
      </c>
      <c r="BJ220" s="66">
        <v>1</v>
      </c>
      <c r="BK220" s="66">
        <v>1</v>
      </c>
      <c r="BL220" s="66">
        <v>1</v>
      </c>
      <c r="BM220" s="66">
        <v>1</v>
      </c>
      <c r="BN220" s="66">
        <v>1</v>
      </c>
      <c r="BO220" s="66">
        <v>1</v>
      </c>
      <c r="BP220" s="66">
        <v>1</v>
      </c>
      <c r="BQ220" s="66">
        <v>1</v>
      </c>
      <c r="BR220" s="66">
        <v>1</v>
      </c>
      <c r="BS220" s="66">
        <v>1</v>
      </c>
      <c r="BT220" s="66">
        <v>1</v>
      </c>
      <c r="BU220" s="66">
        <v>1</v>
      </c>
      <c r="BV220" s="66">
        <v>1</v>
      </c>
      <c r="BW220" s="66">
        <v>1</v>
      </c>
      <c r="BX220" s="66">
        <v>1</v>
      </c>
      <c r="BY220" s="66">
        <v>1</v>
      </c>
      <c r="BZ220" s="66">
        <v>1</v>
      </c>
      <c r="CA220" s="66">
        <v>1</v>
      </c>
      <c r="CC220" s="66">
        <v>1</v>
      </c>
      <c r="CD220" s="66">
        <v>1</v>
      </c>
      <c r="CE220" s="66">
        <v>1</v>
      </c>
      <c r="CF220" s="66">
        <v>1</v>
      </c>
      <c r="CG220" s="66">
        <v>1</v>
      </c>
      <c r="CI220" s="66">
        <v>1</v>
      </c>
      <c r="CJ220" s="66">
        <v>1</v>
      </c>
      <c r="CK220" s="66">
        <v>1</v>
      </c>
      <c r="CL220" s="66">
        <v>1</v>
      </c>
      <c r="CM220" s="66">
        <v>1</v>
      </c>
      <c r="CN220" s="66">
        <v>1</v>
      </c>
      <c r="CO220" s="66">
        <v>1</v>
      </c>
      <c r="CP220" s="66">
        <v>1</v>
      </c>
      <c r="CQ220" s="66">
        <v>1</v>
      </c>
      <c r="CR220" s="66">
        <v>1</v>
      </c>
      <c r="CS220" s="66">
        <v>1</v>
      </c>
      <c r="CT220" s="66">
        <v>1</v>
      </c>
      <c r="CU220" s="66">
        <v>1</v>
      </c>
      <c r="CV220" s="66">
        <v>1</v>
      </c>
      <c r="CW220" s="66">
        <v>0</v>
      </c>
      <c r="CX220" s="66">
        <v>1</v>
      </c>
      <c r="CY220" s="66">
        <v>0</v>
      </c>
      <c r="CZ220" s="66">
        <v>0</v>
      </c>
      <c r="DA220" s="66">
        <v>0</v>
      </c>
      <c r="DB220" s="66">
        <v>1</v>
      </c>
      <c r="DC220" s="66">
        <v>1</v>
      </c>
      <c r="DD220" s="66">
        <v>0</v>
      </c>
      <c r="DE220" s="66">
        <v>1</v>
      </c>
      <c r="DF220" s="66">
        <v>1</v>
      </c>
      <c r="DG220" s="66">
        <v>1</v>
      </c>
      <c r="DH220" s="67" t="s">
        <v>710</v>
      </c>
      <c r="DJ220" s="67"/>
      <c r="DK220" s="67"/>
      <c r="DL220" s="67"/>
      <c r="DM220" s="67"/>
    </row>
    <row r="221" spans="1:117" s="66" customFormat="1">
      <c r="A221" s="66" t="s">
        <v>706</v>
      </c>
      <c r="B221" s="66" t="s">
        <v>388</v>
      </c>
      <c r="C221" s="66" t="s">
        <v>711</v>
      </c>
      <c r="D221" s="66">
        <v>216</v>
      </c>
      <c r="E221" s="66">
        <v>12</v>
      </c>
      <c r="F221" s="66">
        <v>5</v>
      </c>
      <c r="G221" s="66">
        <v>8</v>
      </c>
      <c r="H221" s="66">
        <v>1</v>
      </c>
      <c r="I221" s="66">
        <v>2</v>
      </c>
      <c r="J221" s="66">
        <v>2</v>
      </c>
      <c r="K221" s="66">
        <v>1</v>
      </c>
      <c r="L221" s="66">
        <v>1</v>
      </c>
      <c r="M221" s="66">
        <v>1</v>
      </c>
      <c r="N221" s="66">
        <v>1</v>
      </c>
      <c r="O221" s="66">
        <v>1</v>
      </c>
      <c r="P221" s="66">
        <v>1</v>
      </c>
      <c r="Q221" s="66">
        <v>1</v>
      </c>
      <c r="R221" s="66">
        <v>1</v>
      </c>
      <c r="S221" s="66">
        <v>1</v>
      </c>
      <c r="T221" s="66">
        <v>1</v>
      </c>
      <c r="U221" s="66">
        <v>1</v>
      </c>
      <c r="W221" s="66">
        <v>1</v>
      </c>
      <c r="X221" s="66">
        <v>1</v>
      </c>
      <c r="Y221" s="66">
        <v>1</v>
      </c>
      <c r="Z221" s="66">
        <v>1</v>
      </c>
      <c r="AA221" s="66">
        <v>1</v>
      </c>
      <c r="AB221" s="66">
        <v>1</v>
      </c>
      <c r="AC221" s="66">
        <v>1</v>
      </c>
      <c r="AD221" s="66">
        <v>1</v>
      </c>
      <c r="AE221" s="66">
        <v>1</v>
      </c>
      <c r="AF221" s="66">
        <v>1</v>
      </c>
      <c r="AG221" s="66">
        <v>1</v>
      </c>
      <c r="AH221" s="66">
        <v>1</v>
      </c>
      <c r="AI221" s="66">
        <v>1</v>
      </c>
      <c r="AJ221" s="66">
        <v>1</v>
      </c>
      <c r="AK221" s="66">
        <v>1</v>
      </c>
      <c r="AL221" s="66">
        <v>1</v>
      </c>
      <c r="AM221" s="66">
        <v>1</v>
      </c>
      <c r="AN221" s="66">
        <v>1</v>
      </c>
      <c r="AO221" s="66">
        <v>1</v>
      </c>
      <c r="AP221" s="66">
        <v>1</v>
      </c>
      <c r="AQ221" s="66">
        <v>1</v>
      </c>
      <c r="AR221" s="66">
        <v>1</v>
      </c>
      <c r="AS221" s="66">
        <v>1</v>
      </c>
      <c r="AT221" s="66">
        <v>1</v>
      </c>
      <c r="AU221" s="66">
        <v>1</v>
      </c>
      <c r="AV221" s="66">
        <v>1</v>
      </c>
      <c r="AW221" s="66">
        <v>1</v>
      </c>
      <c r="AX221" s="66">
        <v>1</v>
      </c>
      <c r="AY221" s="66">
        <v>1</v>
      </c>
      <c r="BD221" s="66">
        <v>1</v>
      </c>
      <c r="BE221" s="66">
        <v>1</v>
      </c>
      <c r="BF221" s="66">
        <v>1</v>
      </c>
      <c r="BG221" s="66">
        <v>1</v>
      </c>
      <c r="BH221" s="66">
        <v>1</v>
      </c>
      <c r="BI221" s="66">
        <v>1</v>
      </c>
      <c r="BJ221" s="66">
        <v>1</v>
      </c>
      <c r="BK221" s="66">
        <v>1</v>
      </c>
      <c r="BL221" s="66">
        <v>1</v>
      </c>
      <c r="BM221" s="66">
        <v>1</v>
      </c>
      <c r="BN221" s="66">
        <v>1</v>
      </c>
      <c r="BO221" s="66">
        <v>1</v>
      </c>
      <c r="BP221" s="66">
        <v>1</v>
      </c>
      <c r="BQ221" s="66">
        <v>1</v>
      </c>
      <c r="BR221" s="66">
        <v>1</v>
      </c>
      <c r="BS221" s="66">
        <v>1</v>
      </c>
      <c r="BT221" s="66">
        <v>1</v>
      </c>
      <c r="BU221" s="66">
        <v>1</v>
      </c>
      <c r="BV221" s="66">
        <v>1</v>
      </c>
      <c r="BW221" s="66">
        <v>1</v>
      </c>
      <c r="BX221" s="66">
        <v>1</v>
      </c>
      <c r="BY221" s="66">
        <v>1</v>
      </c>
      <c r="BZ221" s="66">
        <v>1</v>
      </c>
      <c r="CA221" s="66">
        <v>1</v>
      </c>
      <c r="CC221" s="66">
        <v>1</v>
      </c>
      <c r="CD221" s="66">
        <v>1</v>
      </c>
      <c r="CE221" s="66">
        <v>1</v>
      </c>
      <c r="CF221" s="66">
        <v>1</v>
      </c>
      <c r="CG221" s="66">
        <v>1</v>
      </c>
      <c r="CI221" s="66">
        <v>1</v>
      </c>
      <c r="CJ221" s="66">
        <v>1</v>
      </c>
      <c r="CK221" s="66">
        <v>1</v>
      </c>
      <c r="CL221" s="66">
        <v>1</v>
      </c>
      <c r="CM221" s="66">
        <v>1</v>
      </c>
      <c r="CN221" s="66">
        <v>1</v>
      </c>
      <c r="CO221" s="66">
        <v>1</v>
      </c>
      <c r="CP221" s="66">
        <v>1</v>
      </c>
      <c r="CQ221" s="66">
        <v>1</v>
      </c>
      <c r="CR221" s="66">
        <v>1</v>
      </c>
      <c r="CS221" s="66">
        <v>1</v>
      </c>
      <c r="CT221" s="66">
        <v>1</v>
      </c>
      <c r="CU221" s="66">
        <v>1</v>
      </c>
      <c r="CV221" s="66">
        <v>1</v>
      </c>
      <c r="CW221" s="66">
        <v>0</v>
      </c>
      <c r="CX221" s="66">
        <v>0</v>
      </c>
      <c r="CY221" s="66">
        <v>0</v>
      </c>
      <c r="CZ221" s="66">
        <v>0</v>
      </c>
      <c r="DA221" s="66">
        <v>0</v>
      </c>
      <c r="DB221" s="66">
        <v>0</v>
      </c>
      <c r="DC221" s="66">
        <v>1</v>
      </c>
      <c r="DD221" s="66">
        <v>0</v>
      </c>
      <c r="DE221" s="66">
        <v>1</v>
      </c>
      <c r="DF221" s="66">
        <v>1</v>
      </c>
      <c r="DG221" s="66">
        <v>1</v>
      </c>
      <c r="DH221" s="67" t="s">
        <v>712</v>
      </c>
      <c r="DJ221" s="67"/>
      <c r="DK221" s="67"/>
      <c r="DL221" s="67"/>
      <c r="DM221" s="67"/>
    </row>
    <row r="222" spans="1:117" s="66" customFormat="1">
      <c r="A222" s="66" t="s">
        <v>706</v>
      </c>
      <c r="B222" s="66" t="s">
        <v>388</v>
      </c>
      <c r="C222" s="66" t="s">
        <v>713</v>
      </c>
      <c r="D222" s="66">
        <v>217</v>
      </c>
      <c r="E222" s="66">
        <v>48</v>
      </c>
      <c r="F222" s="66">
        <v>14</v>
      </c>
      <c r="G222" s="66">
        <v>6</v>
      </c>
      <c r="H222" s="66">
        <v>1</v>
      </c>
      <c r="I222" s="66">
        <v>2</v>
      </c>
      <c r="J222" s="66">
        <v>2</v>
      </c>
      <c r="K222" s="66">
        <v>1</v>
      </c>
      <c r="L222" s="66">
        <v>1</v>
      </c>
      <c r="M222" s="66">
        <v>1</v>
      </c>
      <c r="N222" s="66">
        <v>1</v>
      </c>
      <c r="O222" s="66">
        <v>1</v>
      </c>
      <c r="P222" s="66">
        <v>1</v>
      </c>
      <c r="Q222" s="66">
        <v>1</v>
      </c>
      <c r="R222" s="66">
        <v>1</v>
      </c>
      <c r="S222" s="66">
        <v>1</v>
      </c>
      <c r="T222" s="66">
        <v>1</v>
      </c>
      <c r="U222" s="66">
        <v>1</v>
      </c>
      <c r="W222" s="66">
        <v>1</v>
      </c>
      <c r="X222" s="66">
        <v>1</v>
      </c>
      <c r="Y222" s="66">
        <v>1</v>
      </c>
      <c r="Z222" s="66">
        <v>1</v>
      </c>
      <c r="AA222" s="66">
        <v>1</v>
      </c>
      <c r="AB222" s="66">
        <v>1</v>
      </c>
      <c r="AC222" s="66">
        <v>1</v>
      </c>
      <c r="AD222" s="66">
        <v>1</v>
      </c>
      <c r="AE222" s="66">
        <v>1</v>
      </c>
      <c r="AF222" s="66">
        <v>1</v>
      </c>
      <c r="AG222" s="66">
        <v>1</v>
      </c>
      <c r="AH222" s="66">
        <v>1</v>
      </c>
      <c r="AI222" s="66">
        <v>1</v>
      </c>
      <c r="AJ222" s="66">
        <v>1</v>
      </c>
      <c r="AK222" s="66">
        <v>1</v>
      </c>
      <c r="AL222" s="66">
        <v>1</v>
      </c>
      <c r="AM222" s="66">
        <v>1</v>
      </c>
      <c r="AN222" s="66">
        <v>1</v>
      </c>
      <c r="AO222" s="66">
        <v>1</v>
      </c>
      <c r="AP222" s="66">
        <v>1</v>
      </c>
      <c r="AQ222" s="66">
        <v>1</v>
      </c>
      <c r="AR222" s="66">
        <v>1</v>
      </c>
      <c r="AS222" s="66">
        <v>1</v>
      </c>
      <c r="AT222" s="66">
        <v>1</v>
      </c>
      <c r="AU222" s="66">
        <v>1</v>
      </c>
      <c r="AV222" s="66">
        <v>1</v>
      </c>
      <c r="AW222" s="66">
        <v>1</v>
      </c>
      <c r="AX222" s="66">
        <v>1</v>
      </c>
      <c r="AY222" s="66">
        <v>1</v>
      </c>
      <c r="BD222" s="66">
        <v>1</v>
      </c>
      <c r="BE222" s="66">
        <v>1</v>
      </c>
      <c r="BF222" s="66">
        <v>1</v>
      </c>
      <c r="BG222" s="66">
        <v>1</v>
      </c>
      <c r="BH222" s="66">
        <v>1</v>
      </c>
      <c r="BI222" s="66">
        <v>1</v>
      </c>
      <c r="BJ222" s="66">
        <v>1</v>
      </c>
      <c r="BK222" s="66">
        <v>1</v>
      </c>
      <c r="BL222" s="66">
        <v>1</v>
      </c>
      <c r="BM222" s="66">
        <v>1</v>
      </c>
      <c r="BN222" s="66">
        <v>1</v>
      </c>
      <c r="BO222" s="66">
        <v>1</v>
      </c>
      <c r="BP222" s="66">
        <v>1</v>
      </c>
      <c r="BQ222" s="66">
        <v>1</v>
      </c>
      <c r="BR222" s="66">
        <v>1</v>
      </c>
      <c r="BS222" s="66">
        <v>1</v>
      </c>
      <c r="BT222" s="66">
        <v>1</v>
      </c>
      <c r="BU222" s="66">
        <v>1</v>
      </c>
      <c r="BV222" s="66">
        <v>1</v>
      </c>
      <c r="BW222" s="66">
        <v>1</v>
      </c>
      <c r="BX222" s="66">
        <v>1</v>
      </c>
      <c r="BY222" s="66">
        <v>1</v>
      </c>
      <c r="BZ222" s="66">
        <v>1</v>
      </c>
      <c r="CA222" s="66">
        <v>1</v>
      </c>
      <c r="CC222" s="66">
        <v>1</v>
      </c>
      <c r="CD222" s="66">
        <v>1</v>
      </c>
      <c r="CE222" s="66">
        <v>1</v>
      </c>
      <c r="CF222" s="66">
        <v>1</v>
      </c>
      <c r="CG222" s="66">
        <v>1</v>
      </c>
      <c r="CI222" s="66">
        <v>1</v>
      </c>
      <c r="CJ222" s="66">
        <v>1</v>
      </c>
      <c r="CK222" s="66">
        <v>1</v>
      </c>
      <c r="CL222" s="66">
        <v>1</v>
      </c>
      <c r="CM222" s="66">
        <v>1</v>
      </c>
      <c r="CN222" s="66">
        <v>1</v>
      </c>
      <c r="CO222" s="66">
        <v>1</v>
      </c>
      <c r="CP222" s="66">
        <v>1</v>
      </c>
      <c r="CQ222" s="66">
        <v>1</v>
      </c>
      <c r="CR222" s="66">
        <v>1</v>
      </c>
      <c r="CS222" s="66">
        <v>1</v>
      </c>
      <c r="CT222" s="66">
        <v>1</v>
      </c>
      <c r="CU222" s="66">
        <v>1</v>
      </c>
      <c r="CV222" s="66">
        <v>1</v>
      </c>
      <c r="CW222" s="66">
        <v>0</v>
      </c>
      <c r="CX222" s="66">
        <v>0</v>
      </c>
      <c r="CY222" s="66">
        <v>0</v>
      </c>
      <c r="CZ222" s="66">
        <v>0</v>
      </c>
      <c r="DA222" s="66">
        <v>0</v>
      </c>
      <c r="DB222" s="66">
        <v>0</v>
      </c>
      <c r="DC222" s="66">
        <v>1</v>
      </c>
      <c r="DD222" s="66">
        <v>0</v>
      </c>
      <c r="DE222" s="66">
        <v>1</v>
      </c>
      <c r="DF222" s="66">
        <v>1</v>
      </c>
      <c r="DG222" s="66">
        <v>1</v>
      </c>
      <c r="DH222" s="67"/>
      <c r="DJ222" s="67"/>
      <c r="DK222" s="67"/>
      <c r="DL222" s="67"/>
      <c r="DM222" s="67"/>
    </row>
    <row r="223" spans="1:117" s="66" customFormat="1">
      <c r="A223" s="66" t="s">
        <v>706</v>
      </c>
      <c r="B223" s="66" t="s">
        <v>388</v>
      </c>
      <c r="C223" s="66" t="s">
        <v>714</v>
      </c>
      <c r="D223" s="66">
        <v>218</v>
      </c>
      <c r="E223" s="66">
        <v>67</v>
      </c>
      <c r="F223" s="66">
        <v>13</v>
      </c>
      <c r="G223" s="66">
        <v>11</v>
      </c>
      <c r="H223" s="66">
        <v>1</v>
      </c>
      <c r="I223" s="66">
        <v>2</v>
      </c>
      <c r="J223" s="66">
        <v>2</v>
      </c>
      <c r="K223" s="66">
        <v>1</v>
      </c>
      <c r="L223" s="66">
        <v>1</v>
      </c>
      <c r="M223" s="66">
        <v>1</v>
      </c>
      <c r="N223" s="66">
        <v>1</v>
      </c>
      <c r="O223" s="66">
        <v>1</v>
      </c>
      <c r="P223" s="66">
        <v>1</v>
      </c>
      <c r="Q223" s="66">
        <v>1</v>
      </c>
      <c r="R223" s="66">
        <v>1</v>
      </c>
      <c r="S223" s="66">
        <v>1</v>
      </c>
      <c r="T223" s="66">
        <v>1</v>
      </c>
      <c r="U223" s="66">
        <v>1</v>
      </c>
      <c r="W223" s="66">
        <v>1</v>
      </c>
      <c r="X223" s="66">
        <v>1</v>
      </c>
      <c r="Y223" s="66">
        <v>1</v>
      </c>
      <c r="Z223" s="66">
        <v>1</v>
      </c>
      <c r="AA223" s="66">
        <v>1</v>
      </c>
      <c r="AB223" s="66">
        <v>1</v>
      </c>
      <c r="AC223" s="66">
        <v>1</v>
      </c>
      <c r="AD223" s="66">
        <v>1</v>
      </c>
      <c r="AE223" s="66">
        <v>1</v>
      </c>
      <c r="AF223" s="66">
        <v>1</v>
      </c>
      <c r="AG223" s="66">
        <v>1</v>
      </c>
      <c r="AH223" s="66">
        <v>1</v>
      </c>
      <c r="AI223" s="66">
        <v>1</v>
      </c>
      <c r="AJ223" s="66">
        <v>1</v>
      </c>
      <c r="AK223" s="66">
        <v>1</v>
      </c>
      <c r="AL223" s="66">
        <v>1</v>
      </c>
      <c r="AM223" s="66">
        <v>1</v>
      </c>
      <c r="AN223" s="66">
        <v>1</v>
      </c>
      <c r="AO223" s="66">
        <v>1</v>
      </c>
      <c r="AP223" s="66">
        <v>1</v>
      </c>
      <c r="AQ223" s="66">
        <v>1</v>
      </c>
      <c r="AR223" s="66">
        <v>1</v>
      </c>
      <c r="AS223" s="66">
        <v>1</v>
      </c>
      <c r="AT223" s="66">
        <v>1</v>
      </c>
      <c r="AU223" s="66">
        <v>1</v>
      </c>
      <c r="AV223" s="66">
        <v>1</v>
      </c>
      <c r="AW223" s="66">
        <v>1</v>
      </c>
      <c r="AX223" s="66">
        <v>1</v>
      </c>
      <c r="AY223" s="66">
        <v>1</v>
      </c>
      <c r="BD223" s="66">
        <v>1</v>
      </c>
      <c r="BE223" s="66">
        <v>1</v>
      </c>
      <c r="BF223" s="66">
        <v>1</v>
      </c>
      <c r="BG223" s="66">
        <v>1</v>
      </c>
      <c r="BH223" s="66">
        <v>1</v>
      </c>
      <c r="BI223" s="66">
        <v>1</v>
      </c>
      <c r="BJ223" s="66">
        <v>1</v>
      </c>
      <c r="BK223" s="66">
        <v>1</v>
      </c>
      <c r="BL223" s="66">
        <v>1</v>
      </c>
      <c r="BM223" s="66">
        <v>1</v>
      </c>
      <c r="BN223" s="66">
        <v>1</v>
      </c>
      <c r="BO223" s="66">
        <v>1</v>
      </c>
      <c r="BP223" s="66">
        <v>1</v>
      </c>
      <c r="BQ223" s="66">
        <v>1</v>
      </c>
      <c r="BR223" s="66">
        <v>1</v>
      </c>
      <c r="BS223" s="66">
        <v>1</v>
      </c>
      <c r="BT223" s="66">
        <v>1</v>
      </c>
      <c r="BU223" s="66">
        <v>1</v>
      </c>
      <c r="BV223" s="66">
        <v>1</v>
      </c>
      <c r="BW223" s="66">
        <v>1</v>
      </c>
      <c r="BX223" s="66">
        <v>1</v>
      </c>
      <c r="BY223" s="66">
        <v>1</v>
      </c>
      <c r="BZ223" s="66">
        <v>1</v>
      </c>
      <c r="CA223" s="66">
        <v>1</v>
      </c>
      <c r="CC223" s="66">
        <v>1</v>
      </c>
      <c r="CD223" s="66">
        <v>1</v>
      </c>
      <c r="CE223" s="66">
        <v>1</v>
      </c>
      <c r="CF223" s="66">
        <v>1</v>
      </c>
      <c r="CG223" s="66">
        <v>1</v>
      </c>
      <c r="CI223" s="66">
        <v>1</v>
      </c>
      <c r="CJ223" s="66">
        <v>1</v>
      </c>
      <c r="CK223" s="66">
        <v>1</v>
      </c>
      <c r="CL223" s="66">
        <v>1</v>
      </c>
      <c r="CM223" s="66">
        <v>1</v>
      </c>
      <c r="CN223" s="66">
        <v>1</v>
      </c>
      <c r="CO223" s="66">
        <v>1</v>
      </c>
      <c r="CP223" s="66">
        <v>1</v>
      </c>
      <c r="CQ223" s="66">
        <v>1</v>
      </c>
      <c r="CR223" s="66">
        <v>1</v>
      </c>
      <c r="CS223" s="66">
        <v>1</v>
      </c>
      <c r="CT223" s="66">
        <v>1</v>
      </c>
      <c r="CU223" s="66">
        <v>1</v>
      </c>
      <c r="CV223" s="66">
        <v>1</v>
      </c>
      <c r="CW223" s="66">
        <v>0</v>
      </c>
      <c r="CX223" s="66">
        <v>0</v>
      </c>
      <c r="CY223" s="66">
        <v>0</v>
      </c>
      <c r="CZ223" s="66">
        <v>0</v>
      </c>
      <c r="DA223" s="66">
        <v>0</v>
      </c>
      <c r="DB223" s="66">
        <v>0</v>
      </c>
      <c r="DC223" s="66">
        <v>1</v>
      </c>
      <c r="DD223" s="66">
        <v>0</v>
      </c>
      <c r="DE223" s="66">
        <v>1</v>
      </c>
      <c r="DF223" s="66">
        <v>1</v>
      </c>
      <c r="DG223" s="66">
        <v>1</v>
      </c>
      <c r="DH223" s="67"/>
      <c r="DJ223" s="67"/>
      <c r="DK223" s="67"/>
      <c r="DL223" s="67"/>
      <c r="DM223" s="67"/>
    </row>
    <row r="224" spans="1:117" s="66" customFormat="1">
      <c r="A224" s="66" t="s">
        <v>706</v>
      </c>
      <c r="B224" s="66" t="s">
        <v>388</v>
      </c>
      <c r="C224" s="66" t="s">
        <v>715</v>
      </c>
      <c r="D224" s="66">
        <v>219</v>
      </c>
      <c r="E224" s="66">
        <v>41</v>
      </c>
      <c r="F224" s="66">
        <v>18</v>
      </c>
      <c r="G224" s="66">
        <v>4</v>
      </c>
      <c r="H224" s="66">
        <v>1</v>
      </c>
      <c r="I224" s="66">
        <v>2</v>
      </c>
      <c r="J224" s="66">
        <v>2</v>
      </c>
      <c r="K224" s="66">
        <v>1</v>
      </c>
      <c r="L224" s="66">
        <v>1</v>
      </c>
      <c r="M224" s="66">
        <v>1</v>
      </c>
      <c r="N224" s="66">
        <v>1</v>
      </c>
      <c r="O224" s="66">
        <v>1</v>
      </c>
      <c r="P224" s="66">
        <v>1</v>
      </c>
      <c r="Q224" s="66">
        <v>1</v>
      </c>
      <c r="R224" s="66">
        <v>1</v>
      </c>
      <c r="S224" s="66">
        <v>1</v>
      </c>
      <c r="T224" s="66">
        <v>1</v>
      </c>
      <c r="U224" s="66">
        <v>1</v>
      </c>
      <c r="W224" s="66">
        <v>1</v>
      </c>
      <c r="X224" s="66">
        <v>1</v>
      </c>
      <c r="Y224" s="66">
        <v>1</v>
      </c>
      <c r="Z224" s="66">
        <v>1</v>
      </c>
      <c r="AA224" s="66">
        <v>1</v>
      </c>
      <c r="AB224" s="66">
        <v>1</v>
      </c>
      <c r="AC224" s="66">
        <v>1</v>
      </c>
      <c r="AD224" s="66">
        <v>1</v>
      </c>
      <c r="AE224" s="66">
        <v>1</v>
      </c>
      <c r="AF224" s="66">
        <v>1</v>
      </c>
      <c r="AG224" s="66">
        <v>1</v>
      </c>
      <c r="AH224" s="66">
        <v>1</v>
      </c>
      <c r="AI224" s="66">
        <v>1</v>
      </c>
      <c r="AJ224" s="66">
        <v>1</v>
      </c>
      <c r="AK224" s="66">
        <v>1</v>
      </c>
      <c r="AL224" s="66">
        <v>1</v>
      </c>
      <c r="AM224" s="66">
        <v>1</v>
      </c>
      <c r="AN224" s="66">
        <v>1</v>
      </c>
      <c r="AO224" s="66">
        <v>1</v>
      </c>
      <c r="AP224" s="66">
        <v>1</v>
      </c>
      <c r="AQ224" s="66">
        <v>1</v>
      </c>
      <c r="AR224" s="66">
        <v>1</v>
      </c>
      <c r="AS224" s="66">
        <v>1</v>
      </c>
      <c r="AT224" s="66">
        <v>1</v>
      </c>
      <c r="AU224" s="66">
        <v>1</v>
      </c>
      <c r="AV224" s="66">
        <v>1</v>
      </c>
      <c r="AW224" s="66">
        <v>1</v>
      </c>
      <c r="AX224" s="66">
        <v>1</v>
      </c>
      <c r="AY224" s="66">
        <v>1</v>
      </c>
      <c r="BD224" s="66">
        <v>1</v>
      </c>
      <c r="BE224" s="66">
        <v>1</v>
      </c>
      <c r="BF224" s="66">
        <v>1</v>
      </c>
      <c r="BG224" s="66">
        <v>1</v>
      </c>
      <c r="BH224" s="66">
        <v>1</v>
      </c>
      <c r="BI224" s="66">
        <v>1</v>
      </c>
      <c r="BJ224" s="66">
        <v>1</v>
      </c>
      <c r="BK224" s="66">
        <v>1</v>
      </c>
      <c r="BL224" s="66">
        <v>1</v>
      </c>
      <c r="BM224" s="66">
        <v>1</v>
      </c>
      <c r="BN224" s="66">
        <v>1</v>
      </c>
      <c r="BO224" s="66">
        <v>1</v>
      </c>
      <c r="BP224" s="66">
        <v>1</v>
      </c>
      <c r="BQ224" s="66">
        <v>1</v>
      </c>
      <c r="BR224" s="66">
        <v>1</v>
      </c>
      <c r="BS224" s="66">
        <v>1</v>
      </c>
      <c r="BT224" s="66">
        <v>1</v>
      </c>
      <c r="BU224" s="66">
        <v>1</v>
      </c>
      <c r="BV224" s="66">
        <v>1</v>
      </c>
      <c r="BW224" s="66">
        <v>1</v>
      </c>
      <c r="BX224" s="66">
        <v>1</v>
      </c>
      <c r="BY224" s="66">
        <v>1</v>
      </c>
      <c r="BZ224" s="66">
        <v>1</v>
      </c>
      <c r="CA224" s="66">
        <v>1</v>
      </c>
      <c r="CC224" s="66">
        <v>1</v>
      </c>
      <c r="CD224" s="66">
        <v>1</v>
      </c>
      <c r="CE224" s="66">
        <v>1</v>
      </c>
      <c r="CF224" s="66">
        <v>1</v>
      </c>
      <c r="CG224" s="66">
        <v>1</v>
      </c>
      <c r="CI224" s="66">
        <v>1</v>
      </c>
      <c r="CJ224" s="66">
        <v>1</v>
      </c>
      <c r="CK224" s="66">
        <v>1</v>
      </c>
      <c r="CL224" s="66">
        <v>1</v>
      </c>
      <c r="CM224" s="66">
        <v>1</v>
      </c>
      <c r="CN224" s="66">
        <v>1</v>
      </c>
      <c r="CO224" s="66">
        <v>1</v>
      </c>
      <c r="CP224" s="66">
        <v>1</v>
      </c>
      <c r="CQ224" s="66">
        <v>1</v>
      </c>
      <c r="CR224" s="66">
        <v>1</v>
      </c>
      <c r="CS224" s="66">
        <v>1</v>
      </c>
      <c r="CT224" s="66">
        <v>1</v>
      </c>
      <c r="CU224" s="66">
        <v>1</v>
      </c>
      <c r="CV224" s="66">
        <v>1</v>
      </c>
      <c r="CW224" s="66">
        <v>0</v>
      </c>
      <c r="CX224" s="66">
        <v>0</v>
      </c>
      <c r="CY224" s="66">
        <v>0</v>
      </c>
      <c r="CZ224" s="66">
        <v>0</v>
      </c>
      <c r="DA224" s="66">
        <v>0</v>
      </c>
      <c r="DB224" s="66">
        <v>0</v>
      </c>
      <c r="DC224" s="66">
        <v>0</v>
      </c>
      <c r="DD224" s="66">
        <v>0</v>
      </c>
      <c r="DE224" s="66">
        <v>1</v>
      </c>
      <c r="DF224" s="66">
        <v>1</v>
      </c>
      <c r="DG224" s="66">
        <v>0</v>
      </c>
      <c r="DH224" s="67" t="s">
        <v>716</v>
      </c>
      <c r="DJ224" s="67"/>
      <c r="DK224" s="67"/>
      <c r="DL224" s="67"/>
      <c r="DM224" s="67"/>
    </row>
    <row r="225" spans="1:117" s="66" customFormat="1">
      <c r="A225" s="66" t="s">
        <v>717</v>
      </c>
      <c r="B225" s="66" t="s">
        <v>388</v>
      </c>
      <c r="C225" s="66" t="s">
        <v>718</v>
      </c>
      <c r="D225" s="66">
        <v>220</v>
      </c>
      <c r="E225" s="66">
        <v>207</v>
      </c>
      <c r="F225" s="66">
        <v>83</v>
      </c>
      <c r="G225" s="66">
        <v>22</v>
      </c>
      <c r="H225" s="66">
        <v>1</v>
      </c>
      <c r="I225" s="66">
        <v>2</v>
      </c>
      <c r="J225" s="66">
        <v>2</v>
      </c>
      <c r="K225" s="66">
        <v>1</v>
      </c>
      <c r="L225" s="66">
        <v>1</v>
      </c>
      <c r="M225" s="66">
        <v>1</v>
      </c>
      <c r="N225" s="66">
        <v>1</v>
      </c>
      <c r="O225" s="66">
        <v>1</v>
      </c>
      <c r="P225" s="66">
        <v>1</v>
      </c>
      <c r="Q225" s="66">
        <v>1</v>
      </c>
      <c r="R225" s="66">
        <v>1</v>
      </c>
      <c r="S225" s="66">
        <v>1</v>
      </c>
      <c r="T225" s="66">
        <v>1</v>
      </c>
      <c r="U225" s="66">
        <v>1</v>
      </c>
      <c r="W225" s="66">
        <v>1</v>
      </c>
      <c r="X225" s="66">
        <v>1</v>
      </c>
      <c r="Y225" s="66">
        <v>1</v>
      </c>
      <c r="Z225" s="66">
        <v>1</v>
      </c>
      <c r="AA225" s="66">
        <v>1</v>
      </c>
      <c r="AB225" s="66">
        <v>1</v>
      </c>
      <c r="AC225" s="66">
        <v>1</v>
      </c>
      <c r="AD225" s="66">
        <v>1</v>
      </c>
      <c r="AE225" s="66">
        <v>1</v>
      </c>
      <c r="AF225" s="66">
        <v>1</v>
      </c>
      <c r="AG225" s="66">
        <v>1</v>
      </c>
      <c r="AH225" s="66">
        <v>1</v>
      </c>
      <c r="AI225" s="66">
        <v>1</v>
      </c>
      <c r="AJ225" s="66">
        <v>1</v>
      </c>
      <c r="AK225" s="66">
        <v>1</v>
      </c>
      <c r="AL225" s="66">
        <v>1</v>
      </c>
      <c r="AM225" s="66">
        <v>1</v>
      </c>
      <c r="AN225" s="66">
        <v>1</v>
      </c>
      <c r="AO225" s="66">
        <v>1</v>
      </c>
      <c r="AP225" s="66">
        <v>1</v>
      </c>
      <c r="AQ225" s="66">
        <v>1</v>
      </c>
      <c r="AR225" s="66">
        <v>1</v>
      </c>
      <c r="AS225" s="66">
        <v>1</v>
      </c>
      <c r="AT225" s="66">
        <v>1</v>
      </c>
      <c r="AU225" s="66">
        <v>1</v>
      </c>
      <c r="AV225" s="66">
        <v>1</v>
      </c>
      <c r="AW225" s="66">
        <v>1</v>
      </c>
      <c r="AX225" s="66">
        <v>1</v>
      </c>
      <c r="AY225" s="66">
        <v>1</v>
      </c>
      <c r="BD225" s="66">
        <v>1</v>
      </c>
      <c r="BE225" s="66">
        <v>1</v>
      </c>
      <c r="BF225" s="66">
        <v>1</v>
      </c>
      <c r="BG225" s="66">
        <v>1</v>
      </c>
      <c r="BH225" s="66">
        <v>1</v>
      </c>
      <c r="BI225" s="66">
        <v>1</v>
      </c>
      <c r="BJ225" s="66">
        <v>1</v>
      </c>
      <c r="BK225" s="66">
        <v>1</v>
      </c>
      <c r="BL225" s="66">
        <v>1</v>
      </c>
      <c r="BM225" s="66">
        <v>1</v>
      </c>
      <c r="BN225" s="66">
        <v>1</v>
      </c>
      <c r="BO225" s="66">
        <v>1</v>
      </c>
      <c r="BP225" s="66">
        <v>1</v>
      </c>
      <c r="BQ225" s="66">
        <v>1</v>
      </c>
      <c r="BR225" s="66">
        <v>1</v>
      </c>
      <c r="BS225" s="66">
        <v>1</v>
      </c>
      <c r="BT225" s="66">
        <v>1</v>
      </c>
      <c r="BU225" s="66">
        <v>1</v>
      </c>
      <c r="BV225" s="66">
        <v>1</v>
      </c>
      <c r="BW225" s="66">
        <v>1</v>
      </c>
      <c r="BX225" s="66">
        <v>1</v>
      </c>
      <c r="BY225" s="66">
        <v>1</v>
      </c>
      <c r="BZ225" s="66">
        <v>1</v>
      </c>
      <c r="CA225" s="66">
        <v>1</v>
      </c>
      <c r="CC225" s="66">
        <v>1</v>
      </c>
      <c r="CD225" s="66">
        <v>1</v>
      </c>
      <c r="CE225" s="66">
        <v>1</v>
      </c>
      <c r="CF225" s="66">
        <v>1</v>
      </c>
      <c r="CG225" s="66">
        <v>1</v>
      </c>
      <c r="CI225" s="66">
        <v>1</v>
      </c>
      <c r="CJ225" s="66">
        <v>1</v>
      </c>
      <c r="CK225" s="66">
        <v>1</v>
      </c>
      <c r="CL225" s="66">
        <v>1</v>
      </c>
      <c r="CM225" s="66">
        <v>1</v>
      </c>
      <c r="CN225" s="66">
        <v>1</v>
      </c>
      <c r="CO225" s="66">
        <v>1</v>
      </c>
      <c r="CP225" s="66">
        <v>1</v>
      </c>
      <c r="CQ225" s="66">
        <v>1</v>
      </c>
      <c r="CR225" s="66">
        <v>1</v>
      </c>
      <c r="CS225" s="66">
        <v>1</v>
      </c>
      <c r="CT225" s="66">
        <v>1</v>
      </c>
      <c r="CU225" s="66">
        <v>1</v>
      </c>
      <c r="CV225" s="66">
        <v>1</v>
      </c>
      <c r="CW225" s="66">
        <v>1</v>
      </c>
      <c r="CX225" s="66">
        <v>0</v>
      </c>
      <c r="CY225" s="66">
        <v>0</v>
      </c>
      <c r="CZ225" s="66">
        <v>0</v>
      </c>
      <c r="DA225" s="66">
        <v>0</v>
      </c>
      <c r="DB225" s="66">
        <v>0</v>
      </c>
      <c r="DC225" s="66">
        <v>1</v>
      </c>
      <c r="DD225" s="66">
        <v>0</v>
      </c>
      <c r="DE225" s="66">
        <v>1</v>
      </c>
      <c r="DF225" s="66">
        <v>1</v>
      </c>
      <c r="DG225" s="66">
        <v>1</v>
      </c>
      <c r="DH225" s="67"/>
      <c r="DJ225" s="67"/>
      <c r="DK225" s="67"/>
      <c r="DL225" s="67"/>
      <c r="DM225" s="67"/>
    </row>
    <row r="226" spans="1:117" s="66" customFormat="1">
      <c r="A226" s="66" t="s">
        <v>717</v>
      </c>
      <c r="B226" s="66" t="s">
        <v>388</v>
      </c>
      <c r="C226" s="66" t="s">
        <v>719</v>
      </c>
      <c r="D226" s="66">
        <v>221</v>
      </c>
      <c r="E226" s="66">
        <v>237</v>
      </c>
      <c r="F226" s="66">
        <v>70</v>
      </c>
      <c r="G226" s="66">
        <v>20</v>
      </c>
      <c r="H226" s="66">
        <v>1</v>
      </c>
      <c r="I226" s="66">
        <v>2</v>
      </c>
      <c r="J226" s="66">
        <v>2</v>
      </c>
      <c r="K226" s="66">
        <v>1</v>
      </c>
      <c r="L226" s="66">
        <v>1</v>
      </c>
      <c r="M226" s="66">
        <v>1</v>
      </c>
      <c r="N226" s="66">
        <v>1</v>
      </c>
      <c r="O226" s="66">
        <v>1</v>
      </c>
      <c r="P226" s="66">
        <v>1</v>
      </c>
      <c r="Q226" s="66">
        <v>1</v>
      </c>
      <c r="R226" s="66">
        <v>1</v>
      </c>
      <c r="S226" s="66">
        <v>1</v>
      </c>
      <c r="T226" s="66">
        <v>1</v>
      </c>
      <c r="U226" s="66">
        <v>1</v>
      </c>
      <c r="W226" s="66">
        <v>1</v>
      </c>
      <c r="X226" s="66">
        <v>1</v>
      </c>
      <c r="Y226" s="66">
        <v>1</v>
      </c>
      <c r="Z226" s="66">
        <v>1</v>
      </c>
      <c r="AA226" s="66">
        <v>1</v>
      </c>
      <c r="AB226" s="66">
        <v>1</v>
      </c>
      <c r="AC226" s="66">
        <v>1</v>
      </c>
      <c r="AD226" s="66">
        <v>1</v>
      </c>
      <c r="AE226" s="66">
        <v>1</v>
      </c>
      <c r="AF226" s="66">
        <v>1</v>
      </c>
      <c r="AG226" s="66">
        <v>1</v>
      </c>
      <c r="AH226" s="66">
        <v>1</v>
      </c>
      <c r="AI226" s="66">
        <v>1</v>
      </c>
      <c r="AJ226" s="66">
        <v>1</v>
      </c>
      <c r="AK226" s="66">
        <v>1</v>
      </c>
      <c r="AL226" s="66">
        <v>1</v>
      </c>
      <c r="AM226" s="66">
        <v>1</v>
      </c>
      <c r="AN226" s="66">
        <v>1</v>
      </c>
      <c r="AO226" s="66">
        <v>1</v>
      </c>
      <c r="AP226" s="66">
        <v>1</v>
      </c>
      <c r="AQ226" s="66">
        <v>1</v>
      </c>
      <c r="AR226" s="66">
        <v>1</v>
      </c>
      <c r="AS226" s="66">
        <v>1</v>
      </c>
      <c r="AT226" s="66">
        <v>1</v>
      </c>
      <c r="AU226" s="66">
        <v>1</v>
      </c>
      <c r="AV226" s="66">
        <v>1</v>
      </c>
      <c r="AW226" s="66">
        <v>1</v>
      </c>
      <c r="AX226" s="66">
        <v>1</v>
      </c>
      <c r="AY226" s="66">
        <v>1</v>
      </c>
      <c r="BD226" s="66">
        <v>1</v>
      </c>
      <c r="BE226" s="66">
        <v>1</v>
      </c>
      <c r="BF226" s="66">
        <v>1</v>
      </c>
      <c r="BG226" s="66">
        <v>1</v>
      </c>
      <c r="BH226" s="66">
        <v>1</v>
      </c>
      <c r="BI226" s="66">
        <v>1</v>
      </c>
      <c r="BJ226" s="66">
        <v>1</v>
      </c>
      <c r="BK226" s="66">
        <v>1</v>
      </c>
      <c r="BL226" s="66">
        <v>1</v>
      </c>
      <c r="BM226" s="66">
        <v>1</v>
      </c>
      <c r="BN226" s="66">
        <v>1</v>
      </c>
      <c r="BO226" s="66">
        <v>1</v>
      </c>
      <c r="BP226" s="66">
        <v>1</v>
      </c>
      <c r="BQ226" s="66">
        <v>1</v>
      </c>
      <c r="BR226" s="66">
        <v>1</v>
      </c>
      <c r="BS226" s="66">
        <v>1</v>
      </c>
      <c r="BT226" s="66">
        <v>1</v>
      </c>
      <c r="BU226" s="66">
        <v>1</v>
      </c>
      <c r="BV226" s="66">
        <v>1</v>
      </c>
      <c r="BW226" s="66">
        <v>1</v>
      </c>
      <c r="BX226" s="66">
        <v>1</v>
      </c>
      <c r="BY226" s="66">
        <v>1</v>
      </c>
      <c r="BZ226" s="66">
        <v>1</v>
      </c>
      <c r="CA226" s="66">
        <v>1</v>
      </c>
      <c r="CC226" s="66">
        <v>1</v>
      </c>
      <c r="CD226" s="66">
        <v>1</v>
      </c>
      <c r="CE226" s="66">
        <v>1</v>
      </c>
      <c r="CF226" s="66">
        <v>1</v>
      </c>
      <c r="CG226" s="66">
        <v>1</v>
      </c>
      <c r="CI226" s="66">
        <v>1</v>
      </c>
      <c r="CJ226" s="66">
        <v>1</v>
      </c>
      <c r="CK226" s="66">
        <v>1</v>
      </c>
      <c r="CL226" s="66">
        <v>1</v>
      </c>
      <c r="CM226" s="66">
        <v>1</v>
      </c>
      <c r="CN226" s="66">
        <v>1</v>
      </c>
      <c r="CO226" s="66">
        <v>1</v>
      </c>
      <c r="CP226" s="66">
        <v>1</v>
      </c>
      <c r="CQ226" s="66">
        <v>1</v>
      </c>
      <c r="CR226" s="66">
        <v>1</v>
      </c>
      <c r="CS226" s="66">
        <v>1</v>
      </c>
      <c r="CT226" s="66">
        <v>1</v>
      </c>
      <c r="CU226" s="66">
        <v>1</v>
      </c>
      <c r="CV226" s="66">
        <v>1</v>
      </c>
      <c r="CW226" s="66">
        <v>0</v>
      </c>
      <c r="CX226" s="66">
        <v>1</v>
      </c>
      <c r="CY226" s="66">
        <v>0</v>
      </c>
      <c r="CZ226" s="66">
        <v>0</v>
      </c>
      <c r="DA226" s="66">
        <v>0</v>
      </c>
      <c r="DB226" s="66">
        <v>0</v>
      </c>
      <c r="DC226" s="66">
        <v>0</v>
      </c>
      <c r="DD226" s="66">
        <v>0</v>
      </c>
      <c r="DE226" s="66">
        <v>1</v>
      </c>
      <c r="DF226" s="66">
        <v>1</v>
      </c>
      <c r="DG226" s="66">
        <v>1</v>
      </c>
      <c r="DH226" s="67" t="s">
        <v>389</v>
      </c>
      <c r="DJ226" s="67"/>
      <c r="DK226" s="67"/>
      <c r="DL226" s="67"/>
      <c r="DM226" s="67"/>
    </row>
    <row r="227" spans="1:117" s="66" customFormat="1">
      <c r="A227" s="66" t="s">
        <v>717</v>
      </c>
      <c r="B227" s="66" t="s">
        <v>388</v>
      </c>
      <c r="C227" s="66" t="s">
        <v>720</v>
      </c>
      <c r="D227" s="66">
        <v>222</v>
      </c>
      <c r="E227" s="66">
        <v>56</v>
      </c>
      <c r="F227" s="66">
        <v>15</v>
      </c>
      <c r="G227" s="66" t="s">
        <v>721</v>
      </c>
      <c r="H227" s="66">
        <v>1</v>
      </c>
      <c r="I227" s="66">
        <v>2</v>
      </c>
      <c r="J227" s="66">
        <v>2</v>
      </c>
      <c r="K227" s="66">
        <v>1</v>
      </c>
      <c r="L227" s="66">
        <v>1</v>
      </c>
      <c r="M227" s="66">
        <v>1</v>
      </c>
      <c r="N227" s="66">
        <v>1</v>
      </c>
      <c r="O227" s="66">
        <v>1</v>
      </c>
      <c r="P227" s="66">
        <v>1</v>
      </c>
      <c r="Q227" s="66">
        <v>1</v>
      </c>
      <c r="R227" s="66">
        <v>1</v>
      </c>
      <c r="S227" s="66">
        <v>1</v>
      </c>
      <c r="T227" s="66">
        <v>1</v>
      </c>
      <c r="U227" s="66">
        <v>1</v>
      </c>
      <c r="W227" s="66">
        <v>1</v>
      </c>
      <c r="X227" s="66">
        <v>1</v>
      </c>
      <c r="Y227" s="66">
        <v>1</v>
      </c>
      <c r="Z227" s="66">
        <v>1</v>
      </c>
      <c r="AA227" s="66">
        <v>1</v>
      </c>
      <c r="AB227" s="66">
        <v>1</v>
      </c>
      <c r="AC227" s="66">
        <v>1</v>
      </c>
      <c r="AD227" s="66">
        <v>1</v>
      </c>
      <c r="AE227" s="66">
        <v>1</v>
      </c>
      <c r="AF227" s="66">
        <v>1</v>
      </c>
      <c r="AG227" s="66">
        <v>1</v>
      </c>
      <c r="AH227" s="66">
        <v>1</v>
      </c>
      <c r="AI227" s="66">
        <v>1</v>
      </c>
      <c r="AJ227" s="66">
        <v>1</v>
      </c>
      <c r="AK227" s="66">
        <v>1</v>
      </c>
      <c r="AL227" s="66">
        <v>1</v>
      </c>
      <c r="AM227" s="66">
        <v>1</v>
      </c>
      <c r="AN227" s="66">
        <v>1</v>
      </c>
      <c r="AO227" s="66">
        <v>1</v>
      </c>
      <c r="AP227" s="66">
        <v>1</v>
      </c>
      <c r="AQ227" s="66">
        <v>1</v>
      </c>
      <c r="AR227" s="66">
        <v>1</v>
      </c>
      <c r="AS227" s="66">
        <v>1</v>
      </c>
      <c r="AT227" s="66">
        <v>1</v>
      </c>
      <c r="AU227" s="66">
        <v>1</v>
      </c>
      <c r="AV227" s="66">
        <v>1</v>
      </c>
      <c r="AW227" s="66">
        <v>1</v>
      </c>
      <c r="AX227" s="66">
        <v>1</v>
      </c>
      <c r="AY227" s="66">
        <v>1</v>
      </c>
      <c r="BD227" s="66">
        <v>1</v>
      </c>
      <c r="BE227" s="66">
        <v>1</v>
      </c>
      <c r="BF227" s="66">
        <v>1</v>
      </c>
      <c r="BG227" s="66">
        <v>1</v>
      </c>
      <c r="BH227" s="66">
        <v>1</v>
      </c>
      <c r="BI227" s="66">
        <v>1</v>
      </c>
      <c r="BJ227" s="66">
        <v>1</v>
      </c>
      <c r="BK227" s="66">
        <v>1</v>
      </c>
      <c r="BL227" s="66">
        <v>1</v>
      </c>
      <c r="BM227" s="66">
        <v>1</v>
      </c>
      <c r="BN227" s="66">
        <v>1</v>
      </c>
      <c r="BO227" s="66">
        <v>1</v>
      </c>
      <c r="BP227" s="66">
        <v>1</v>
      </c>
      <c r="BQ227" s="66">
        <v>1</v>
      </c>
      <c r="BR227" s="66">
        <v>1</v>
      </c>
      <c r="BS227" s="66">
        <v>1</v>
      </c>
      <c r="BT227" s="66">
        <v>1</v>
      </c>
      <c r="BU227" s="66">
        <v>1</v>
      </c>
      <c r="BV227" s="66">
        <v>1</v>
      </c>
      <c r="BW227" s="66">
        <v>1</v>
      </c>
      <c r="BX227" s="66">
        <v>1</v>
      </c>
      <c r="BY227" s="66">
        <v>1</v>
      </c>
      <c r="BZ227" s="66">
        <v>1</v>
      </c>
      <c r="CA227" s="66">
        <v>1</v>
      </c>
      <c r="CC227" s="66">
        <v>1</v>
      </c>
      <c r="CD227" s="66">
        <v>1</v>
      </c>
      <c r="CE227" s="66">
        <v>1</v>
      </c>
      <c r="CF227" s="66">
        <v>1</v>
      </c>
      <c r="CG227" s="66">
        <v>1</v>
      </c>
      <c r="CI227" s="66">
        <v>1</v>
      </c>
      <c r="CJ227" s="66">
        <v>1</v>
      </c>
      <c r="CK227" s="66">
        <v>1</v>
      </c>
      <c r="CL227" s="66">
        <v>1</v>
      </c>
      <c r="CM227" s="66">
        <v>1</v>
      </c>
      <c r="CN227" s="66">
        <v>1</v>
      </c>
      <c r="CO227" s="66">
        <v>1</v>
      </c>
      <c r="CP227" s="66">
        <v>1</v>
      </c>
      <c r="CQ227" s="66">
        <v>1</v>
      </c>
      <c r="CR227" s="66">
        <v>1</v>
      </c>
      <c r="CS227" s="66">
        <v>1</v>
      </c>
      <c r="CT227" s="66">
        <v>1</v>
      </c>
      <c r="CU227" s="66">
        <v>1</v>
      </c>
      <c r="CV227" s="66">
        <v>1</v>
      </c>
      <c r="CW227" s="66">
        <v>0</v>
      </c>
      <c r="CX227" s="66">
        <v>0</v>
      </c>
      <c r="CY227" s="66">
        <v>0</v>
      </c>
      <c r="CZ227" s="66">
        <v>0</v>
      </c>
      <c r="DA227" s="66">
        <v>0</v>
      </c>
      <c r="DB227" s="66">
        <v>0</v>
      </c>
      <c r="DC227" s="66">
        <v>0</v>
      </c>
      <c r="DD227" s="66">
        <v>0</v>
      </c>
      <c r="DE227" s="66">
        <v>1</v>
      </c>
      <c r="DF227" s="66">
        <v>1</v>
      </c>
      <c r="DG227" s="66">
        <v>1</v>
      </c>
      <c r="DH227" s="67"/>
      <c r="DJ227" s="67"/>
      <c r="DK227" s="67"/>
      <c r="DL227" s="67"/>
      <c r="DM227" s="67"/>
    </row>
    <row r="228" spans="1:117" s="66" customFormat="1">
      <c r="A228" s="66" t="s">
        <v>717</v>
      </c>
      <c r="B228" s="66" t="s">
        <v>388</v>
      </c>
      <c r="C228" s="66" t="s">
        <v>722</v>
      </c>
      <c r="D228" s="66">
        <v>223</v>
      </c>
      <c r="E228" s="66">
        <v>133</v>
      </c>
      <c r="F228" s="66">
        <v>37</v>
      </c>
      <c r="G228" s="66">
        <v>11</v>
      </c>
      <c r="H228" s="66">
        <v>1</v>
      </c>
      <c r="I228" s="66">
        <v>2</v>
      </c>
      <c r="J228" s="66">
        <v>2</v>
      </c>
      <c r="K228" s="66">
        <v>1</v>
      </c>
      <c r="L228" s="66">
        <v>1</v>
      </c>
      <c r="M228" s="66">
        <v>1</v>
      </c>
      <c r="N228" s="66">
        <v>1</v>
      </c>
      <c r="O228" s="66">
        <v>1</v>
      </c>
      <c r="P228" s="66">
        <v>1</v>
      </c>
      <c r="Q228" s="66">
        <v>1</v>
      </c>
      <c r="R228" s="66">
        <v>1</v>
      </c>
      <c r="S228" s="66">
        <v>1</v>
      </c>
      <c r="T228" s="66">
        <v>1</v>
      </c>
      <c r="U228" s="66">
        <v>1</v>
      </c>
      <c r="W228" s="66">
        <v>1</v>
      </c>
      <c r="X228" s="66">
        <v>1</v>
      </c>
      <c r="Y228" s="66">
        <v>1</v>
      </c>
      <c r="Z228" s="66">
        <v>1</v>
      </c>
      <c r="AA228" s="66">
        <v>1</v>
      </c>
      <c r="AB228" s="66">
        <v>1</v>
      </c>
      <c r="AC228" s="66">
        <v>1</v>
      </c>
      <c r="AD228" s="66">
        <v>1</v>
      </c>
      <c r="AE228" s="66">
        <v>1</v>
      </c>
      <c r="AF228" s="66">
        <v>1</v>
      </c>
      <c r="AG228" s="66">
        <v>1</v>
      </c>
      <c r="AH228" s="66">
        <v>1</v>
      </c>
      <c r="AI228" s="66">
        <v>1</v>
      </c>
      <c r="AJ228" s="66">
        <v>1</v>
      </c>
      <c r="AK228" s="66">
        <v>1</v>
      </c>
      <c r="AL228" s="66">
        <v>1</v>
      </c>
      <c r="AM228" s="66">
        <v>1</v>
      </c>
      <c r="AN228" s="66">
        <v>1</v>
      </c>
      <c r="AO228" s="66">
        <v>1</v>
      </c>
      <c r="AP228" s="66">
        <v>1</v>
      </c>
      <c r="AQ228" s="66">
        <v>1</v>
      </c>
      <c r="AR228" s="66">
        <v>1</v>
      </c>
      <c r="AS228" s="66">
        <v>1</v>
      </c>
      <c r="AT228" s="66">
        <v>1</v>
      </c>
      <c r="AU228" s="66">
        <v>1</v>
      </c>
      <c r="AV228" s="66">
        <v>1</v>
      </c>
      <c r="AW228" s="66">
        <v>1</v>
      </c>
      <c r="AX228" s="66">
        <v>1</v>
      </c>
      <c r="AY228" s="66">
        <v>1</v>
      </c>
      <c r="BD228" s="66">
        <v>1</v>
      </c>
      <c r="BE228" s="66">
        <v>1</v>
      </c>
      <c r="BF228" s="66">
        <v>1</v>
      </c>
      <c r="BG228" s="66">
        <v>1</v>
      </c>
      <c r="BH228" s="66">
        <v>1</v>
      </c>
      <c r="BI228" s="66">
        <v>1</v>
      </c>
      <c r="BJ228" s="66">
        <v>1</v>
      </c>
      <c r="BK228" s="66">
        <v>1</v>
      </c>
      <c r="BL228" s="66">
        <v>1</v>
      </c>
      <c r="BM228" s="66">
        <v>1</v>
      </c>
      <c r="BN228" s="66">
        <v>1</v>
      </c>
      <c r="BO228" s="66">
        <v>1</v>
      </c>
      <c r="BP228" s="66">
        <v>1</v>
      </c>
      <c r="BQ228" s="66">
        <v>1</v>
      </c>
      <c r="BR228" s="66">
        <v>1</v>
      </c>
      <c r="BS228" s="66">
        <v>1</v>
      </c>
      <c r="BT228" s="66">
        <v>1</v>
      </c>
      <c r="BU228" s="66">
        <v>1</v>
      </c>
      <c r="BV228" s="66">
        <v>1</v>
      </c>
      <c r="BW228" s="66">
        <v>1</v>
      </c>
      <c r="BX228" s="66">
        <v>1</v>
      </c>
      <c r="BY228" s="66">
        <v>1</v>
      </c>
      <c r="BZ228" s="66">
        <v>1</v>
      </c>
      <c r="CA228" s="66">
        <v>1</v>
      </c>
      <c r="CC228" s="66">
        <v>1</v>
      </c>
      <c r="CD228" s="66">
        <v>1</v>
      </c>
      <c r="CE228" s="66">
        <v>1</v>
      </c>
      <c r="CF228" s="66">
        <v>1</v>
      </c>
      <c r="CG228" s="66">
        <v>1</v>
      </c>
      <c r="CI228" s="66">
        <v>1</v>
      </c>
      <c r="CJ228" s="66">
        <v>1</v>
      </c>
      <c r="CK228" s="66">
        <v>1</v>
      </c>
      <c r="CL228" s="66">
        <v>1</v>
      </c>
      <c r="CM228" s="66">
        <v>1</v>
      </c>
      <c r="CN228" s="66">
        <v>1</v>
      </c>
      <c r="CO228" s="66">
        <v>1</v>
      </c>
      <c r="CP228" s="66">
        <v>1</v>
      </c>
      <c r="CQ228" s="66">
        <v>1</v>
      </c>
      <c r="CR228" s="66">
        <v>1</v>
      </c>
      <c r="CS228" s="66">
        <v>1</v>
      </c>
      <c r="CT228" s="66">
        <v>1</v>
      </c>
      <c r="CU228" s="66">
        <v>1</v>
      </c>
      <c r="CV228" s="66">
        <v>1</v>
      </c>
      <c r="CW228" s="66">
        <v>0</v>
      </c>
      <c r="CX228" s="66">
        <v>0</v>
      </c>
      <c r="CY228" s="66">
        <v>0</v>
      </c>
      <c r="CZ228" s="66">
        <v>0</v>
      </c>
      <c r="DA228" s="66">
        <v>0</v>
      </c>
      <c r="DB228" s="66">
        <v>0</v>
      </c>
      <c r="DC228" s="66">
        <v>0</v>
      </c>
      <c r="DD228" s="66">
        <v>0</v>
      </c>
      <c r="DE228" s="66">
        <v>1</v>
      </c>
      <c r="DF228" s="66">
        <v>1</v>
      </c>
      <c r="DG228" s="66">
        <v>1</v>
      </c>
      <c r="DH228" s="67" t="s">
        <v>723</v>
      </c>
      <c r="DJ228" s="67"/>
      <c r="DK228" s="67"/>
      <c r="DL228" s="67"/>
      <c r="DM228" s="67"/>
    </row>
    <row r="229" spans="1:117" s="66" customFormat="1">
      <c r="A229" s="66" t="s">
        <v>717</v>
      </c>
      <c r="B229" s="66" t="s">
        <v>388</v>
      </c>
      <c r="C229" s="66" t="s">
        <v>724</v>
      </c>
      <c r="D229" s="66">
        <v>224</v>
      </c>
      <c r="E229" s="66">
        <v>678</v>
      </c>
      <c r="F229" s="66">
        <v>189</v>
      </c>
      <c r="G229" s="66">
        <v>12</v>
      </c>
      <c r="H229" s="66">
        <v>1</v>
      </c>
      <c r="I229" s="66">
        <v>2</v>
      </c>
      <c r="J229" s="66">
        <v>2</v>
      </c>
      <c r="K229" s="66">
        <v>1</v>
      </c>
      <c r="L229" s="66">
        <v>1</v>
      </c>
      <c r="M229" s="66">
        <v>1</v>
      </c>
      <c r="N229" s="66">
        <v>1</v>
      </c>
      <c r="O229" s="66">
        <v>1</v>
      </c>
      <c r="P229" s="66">
        <v>1</v>
      </c>
      <c r="Q229" s="66">
        <v>1</v>
      </c>
      <c r="R229" s="66">
        <v>1</v>
      </c>
      <c r="S229" s="66">
        <v>1</v>
      </c>
      <c r="T229" s="66">
        <v>1</v>
      </c>
      <c r="U229" s="66">
        <v>1</v>
      </c>
      <c r="W229" s="66">
        <v>1</v>
      </c>
      <c r="X229" s="66">
        <v>1</v>
      </c>
      <c r="Y229" s="66">
        <v>1</v>
      </c>
      <c r="Z229" s="66">
        <v>1</v>
      </c>
      <c r="AA229" s="66">
        <v>1</v>
      </c>
      <c r="AB229" s="66">
        <v>1</v>
      </c>
      <c r="AC229" s="66">
        <v>1</v>
      </c>
      <c r="AD229" s="66">
        <v>1</v>
      </c>
      <c r="AE229" s="66">
        <v>1</v>
      </c>
      <c r="AF229" s="66">
        <v>1</v>
      </c>
      <c r="AG229" s="66">
        <v>1</v>
      </c>
      <c r="AH229" s="66">
        <v>1</v>
      </c>
      <c r="AI229" s="66">
        <v>1</v>
      </c>
      <c r="AJ229" s="66">
        <v>1</v>
      </c>
      <c r="AK229" s="66">
        <v>1</v>
      </c>
      <c r="AL229" s="66">
        <v>1</v>
      </c>
      <c r="AM229" s="66">
        <v>1</v>
      </c>
      <c r="AN229" s="66">
        <v>1</v>
      </c>
      <c r="AO229" s="66">
        <v>1</v>
      </c>
      <c r="AP229" s="66">
        <v>1</v>
      </c>
      <c r="AQ229" s="66">
        <v>1</v>
      </c>
      <c r="AR229" s="66">
        <v>1</v>
      </c>
      <c r="AS229" s="66">
        <v>1</v>
      </c>
      <c r="AT229" s="66">
        <v>1</v>
      </c>
      <c r="AU229" s="66">
        <v>1</v>
      </c>
      <c r="AV229" s="66">
        <v>1</v>
      </c>
      <c r="AW229" s="66">
        <v>1</v>
      </c>
      <c r="AX229" s="66">
        <v>1</v>
      </c>
      <c r="AY229" s="66">
        <v>1</v>
      </c>
      <c r="BD229" s="66">
        <v>1</v>
      </c>
      <c r="BE229" s="66">
        <v>1</v>
      </c>
      <c r="BF229" s="66">
        <v>1</v>
      </c>
      <c r="BG229" s="66">
        <v>1</v>
      </c>
      <c r="BH229" s="66">
        <v>1</v>
      </c>
      <c r="BI229" s="66">
        <v>1</v>
      </c>
      <c r="BJ229" s="66">
        <v>1</v>
      </c>
      <c r="BK229" s="66">
        <v>1</v>
      </c>
      <c r="BL229" s="66">
        <v>1</v>
      </c>
      <c r="BM229" s="66">
        <v>1</v>
      </c>
      <c r="BN229" s="66">
        <v>1</v>
      </c>
      <c r="BO229" s="66">
        <v>1</v>
      </c>
      <c r="BP229" s="66">
        <v>1</v>
      </c>
      <c r="BQ229" s="66">
        <v>1</v>
      </c>
      <c r="BR229" s="66">
        <v>1</v>
      </c>
      <c r="BS229" s="66">
        <v>1</v>
      </c>
      <c r="BT229" s="66">
        <v>1</v>
      </c>
      <c r="BU229" s="66">
        <v>1</v>
      </c>
      <c r="BV229" s="66">
        <v>1</v>
      </c>
      <c r="BW229" s="66">
        <v>1</v>
      </c>
      <c r="BX229" s="66">
        <v>1</v>
      </c>
      <c r="BY229" s="66">
        <v>1</v>
      </c>
      <c r="BZ229" s="66">
        <v>1</v>
      </c>
      <c r="CA229" s="66">
        <v>1</v>
      </c>
      <c r="CC229" s="66">
        <v>1</v>
      </c>
      <c r="CD229" s="66">
        <v>1</v>
      </c>
      <c r="CE229" s="66">
        <v>1</v>
      </c>
      <c r="CF229" s="66">
        <v>1</v>
      </c>
      <c r="CG229" s="66">
        <v>1</v>
      </c>
      <c r="CI229" s="66">
        <v>1</v>
      </c>
      <c r="CJ229" s="66">
        <v>1</v>
      </c>
      <c r="CK229" s="66">
        <v>1</v>
      </c>
      <c r="CL229" s="66">
        <v>1</v>
      </c>
      <c r="CM229" s="66">
        <v>1</v>
      </c>
      <c r="CN229" s="66">
        <v>1</v>
      </c>
      <c r="CO229" s="66">
        <v>1</v>
      </c>
      <c r="CP229" s="66">
        <v>1</v>
      </c>
      <c r="CQ229" s="66">
        <v>1</v>
      </c>
      <c r="CR229" s="66">
        <v>1</v>
      </c>
      <c r="CS229" s="66">
        <v>1</v>
      </c>
      <c r="CT229" s="66">
        <v>1</v>
      </c>
      <c r="CU229" s="66">
        <v>1</v>
      </c>
      <c r="CV229" s="66">
        <v>1</v>
      </c>
      <c r="CW229" s="66">
        <v>1</v>
      </c>
      <c r="CX229" s="66">
        <v>0</v>
      </c>
      <c r="CY229" s="66">
        <v>1</v>
      </c>
      <c r="CZ229" s="66">
        <v>0</v>
      </c>
      <c r="DA229" s="66">
        <v>1</v>
      </c>
      <c r="DB229" s="66">
        <v>0</v>
      </c>
      <c r="DC229" s="66">
        <v>1</v>
      </c>
      <c r="DD229" s="66">
        <v>0</v>
      </c>
      <c r="DE229" s="66">
        <v>1</v>
      </c>
      <c r="DF229" s="66">
        <v>1</v>
      </c>
      <c r="DG229" s="66">
        <v>1</v>
      </c>
      <c r="DH229" s="67" t="s">
        <v>725</v>
      </c>
      <c r="DJ229" s="67"/>
      <c r="DK229" s="67"/>
      <c r="DL229" s="67"/>
      <c r="DM229" s="67"/>
    </row>
    <row r="230" spans="1:117" s="66" customFormat="1">
      <c r="A230" s="66" t="s">
        <v>717</v>
      </c>
      <c r="B230" s="66" t="s">
        <v>388</v>
      </c>
      <c r="C230" s="66" t="s">
        <v>726</v>
      </c>
      <c r="D230" s="66">
        <v>225</v>
      </c>
      <c r="E230" s="66">
        <v>172</v>
      </c>
      <c r="F230" s="66">
        <v>48</v>
      </c>
      <c r="G230" s="66">
        <v>30</v>
      </c>
      <c r="H230" s="66">
        <v>1</v>
      </c>
      <c r="I230" s="66">
        <v>2</v>
      </c>
      <c r="J230" s="66">
        <v>2</v>
      </c>
      <c r="K230" s="66">
        <v>1</v>
      </c>
      <c r="L230" s="66">
        <v>1</v>
      </c>
      <c r="M230" s="66">
        <v>1</v>
      </c>
      <c r="N230" s="66">
        <v>1</v>
      </c>
      <c r="O230" s="66">
        <v>1</v>
      </c>
      <c r="P230" s="66">
        <v>1</v>
      </c>
      <c r="Q230" s="66">
        <v>1</v>
      </c>
      <c r="R230" s="66">
        <v>1</v>
      </c>
      <c r="S230" s="66">
        <v>1</v>
      </c>
      <c r="T230" s="66">
        <v>1</v>
      </c>
      <c r="U230" s="66">
        <v>1</v>
      </c>
      <c r="W230" s="66">
        <v>1</v>
      </c>
      <c r="X230" s="66">
        <v>1</v>
      </c>
      <c r="Y230" s="66">
        <v>1</v>
      </c>
      <c r="Z230" s="66">
        <v>1</v>
      </c>
      <c r="AA230" s="66">
        <v>1</v>
      </c>
      <c r="AB230" s="66">
        <v>1</v>
      </c>
      <c r="AC230" s="66">
        <v>1</v>
      </c>
      <c r="AD230" s="66">
        <v>1</v>
      </c>
      <c r="AE230" s="66">
        <v>1</v>
      </c>
      <c r="AF230" s="66">
        <v>1</v>
      </c>
      <c r="AG230" s="66">
        <v>1</v>
      </c>
      <c r="AH230" s="66">
        <v>1</v>
      </c>
      <c r="AI230" s="66">
        <v>1</v>
      </c>
      <c r="AJ230" s="66">
        <v>1</v>
      </c>
      <c r="AK230" s="66">
        <v>1</v>
      </c>
      <c r="AL230" s="66">
        <v>1</v>
      </c>
      <c r="AM230" s="66">
        <v>1</v>
      </c>
      <c r="AN230" s="66">
        <v>1</v>
      </c>
      <c r="AO230" s="66">
        <v>1</v>
      </c>
      <c r="AP230" s="66">
        <v>1</v>
      </c>
      <c r="AQ230" s="66">
        <v>1</v>
      </c>
      <c r="AR230" s="66">
        <v>1</v>
      </c>
      <c r="AS230" s="66">
        <v>1</v>
      </c>
      <c r="AT230" s="66">
        <v>1</v>
      </c>
      <c r="AU230" s="66">
        <v>1</v>
      </c>
      <c r="AV230" s="66">
        <v>1</v>
      </c>
      <c r="AW230" s="66">
        <v>1</v>
      </c>
      <c r="AX230" s="66">
        <v>1</v>
      </c>
      <c r="AY230" s="66">
        <v>1</v>
      </c>
      <c r="BD230" s="66">
        <v>1</v>
      </c>
      <c r="BE230" s="66">
        <v>1</v>
      </c>
      <c r="BF230" s="66">
        <v>1</v>
      </c>
      <c r="BG230" s="66">
        <v>1</v>
      </c>
      <c r="BH230" s="66">
        <v>1</v>
      </c>
      <c r="BI230" s="66">
        <v>1</v>
      </c>
      <c r="BJ230" s="66">
        <v>1</v>
      </c>
      <c r="BK230" s="66">
        <v>1</v>
      </c>
      <c r="BL230" s="66">
        <v>1</v>
      </c>
      <c r="BM230" s="66">
        <v>1</v>
      </c>
      <c r="BN230" s="66">
        <v>1</v>
      </c>
      <c r="BO230" s="66">
        <v>1</v>
      </c>
      <c r="BP230" s="66">
        <v>1</v>
      </c>
      <c r="BQ230" s="66">
        <v>1</v>
      </c>
      <c r="BR230" s="66">
        <v>1</v>
      </c>
      <c r="BS230" s="66">
        <v>1</v>
      </c>
      <c r="BT230" s="66">
        <v>1</v>
      </c>
      <c r="BU230" s="66">
        <v>1</v>
      </c>
      <c r="BV230" s="66">
        <v>1</v>
      </c>
      <c r="BW230" s="66">
        <v>1</v>
      </c>
      <c r="BX230" s="66">
        <v>1</v>
      </c>
      <c r="BY230" s="66">
        <v>1</v>
      </c>
      <c r="BZ230" s="66">
        <v>1</v>
      </c>
      <c r="CA230" s="66">
        <v>1</v>
      </c>
      <c r="CC230" s="66">
        <v>1</v>
      </c>
      <c r="CD230" s="66">
        <v>1</v>
      </c>
      <c r="CE230" s="66">
        <v>1</v>
      </c>
      <c r="CF230" s="66">
        <v>1</v>
      </c>
      <c r="CG230" s="66">
        <v>1</v>
      </c>
      <c r="CI230" s="66">
        <v>1</v>
      </c>
      <c r="CJ230" s="66">
        <v>1</v>
      </c>
      <c r="CK230" s="66">
        <v>1</v>
      </c>
      <c r="CL230" s="66">
        <v>1</v>
      </c>
      <c r="CM230" s="66">
        <v>1</v>
      </c>
      <c r="CN230" s="66">
        <v>1</v>
      </c>
      <c r="CO230" s="66">
        <v>1</v>
      </c>
      <c r="CP230" s="66">
        <v>1</v>
      </c>
      <c r="CQ230" s="66">
        <v>1</v>
      </c>
      <c r="CR230" s="66">
        <v>1</v>
      </c>
      <c r="CS230" s="66">
        <v>1</v>
      </c>
      <c r="CT230" s="66">
        <v>1</v>
      </c>
      <c r="CU230" s="66">
        <v>1</v>
      </c>
      <c r="CV230" s="66">
        <v>1</v>
      </c>
      <c r="CW230" s="66">
        <v>0</v>
      </c>
      <c r="CX230" s="66">
        <v>0</v>
      </c>
      <c r="CY230" s="66">
        <v>0</v>
      </c>
      <c r="CZ230" s="66">
        <v>0</v>
      </c>
      <c r="DA230" s="66">
        <v>0</v>
      </c>
      <c r="DB230" s="66">
        <v>0</v>
      </c>
      <c r="DC230" s="66">
        <v>1</v>
      </c>
      <c r="DD230" s="66">
        <v>0</v>
      </c>
      <c r="DE230" s="66">
        <v>1</v>
      </c>
      <c r="DF230" s="66">
        <v>1</v>
      </c>
      <c r="DG230" s="66">
        <v>1</v>
      </c>
      <c r="DH230" s="67"/>
      <c r="DJ230" s="67"/>
      <c r="DK230" s="67"/>
      <c r="DL230" s="67"/>
      <c r="DM230" s="67"/>
    </row>
    <row r="231" spans="1:117" s="66" customFormat="1">
      <c r="A231" s="66" t="s">
        <v>717</v>
      </c>
      <c r="B231" s="66" t="s">
        <v>388</v>
      </c>
      <c r="C231" s="66" t="s">
        <v>727</v>
      </c>
      <c r="D231" s="66">
        <v>226</v>
      </c>
      <c r="E231" s="66">
        <v>372</v>
      </c>
      <c r="F231" s="66">
        <v>84</v>
      </c>
      <c r="G231" s="66" t="s">
        <v>728</v>
      </c>
      <c r="H231" s="66">
        <v>1</v>
      </c>
      <c r="I231" s="66">
        <v>2</v>
      </c>
      <c r="J231" s="66">
        <v>2</v>
      </c>
      <c r="K231" s="66">
        <v>1</v>
      </c>
      <c r="L231" s="66">
        <v>1</v>
      </c>
      <c r="M231" s="66">
        <v>1</v>
      </c>
      <c r="N231" s="66">
        <v>1</v>
      </c>
      <c r="O231" s="66">
        <v>1</v>
      </c>
      <c r="P231" s="66">
        <v>1</v>
      </c>
      <c r="Q231" s="66">
        <v>1</v>
      </c>
      <c r="R231" s="66">
        <v>1</v>
      </c>
      <c r="S231" s="66">
        <v>1</v>
      </c>
      <c r="T231" s="66">
        <v>1</v>
      </c>
      <c r="U231" s="66">
        <v>1</v>
      </c>
      <c r="W231" s="66">
        <v>1</v>
      </c>
      <c r="X231" s="66">
        <v>1</v>
      </c>
      <c r="Y231" s="66">
        <v>1</v>
      </c>
      <c r="Z231" s="66">
        <v>1</v>
      </c>
      <c r="AA231" s="66">
        <v>1</v>
      </c>
      <c r="AB231" s="66">
        <v>1</v>
      </c>
      <c r="AC231" s="66">
        <v>1</v>
      </c>
      <c r="AD231" s="66">
        <v>1</v>
      </c>
      <c r="AE231" s="66">
        <v>1</v>
      </c>
      <c r="AF231" s="66">
        <v>1</v>
      </c>
      <c r="AG231" s="66">
        <v>1</v>
      </c>
      <c r="AH231" s="66">
        <v>1</v>
      </c>
      <c r="AI231" s="66">
        <v>1</v>
      </c>
      <c r="AJ231" s="66">
        <v>1</v>
      </c>
      <c r="AK231" s="66">
        <v>1</v>
      </c>
      <c r="AL231" s="66">
        <v>1</v>
      </c>
      <c r="AM231" s="66">
        <v>1</v>
      </c>
      <c r="AN231" s="66">
        <v>1</v>
      </c>
      <c r="AO231" s="66">
        <v>1</v>
      </c>
      <c r="AP231" s="66">
        <v>1</v>
      </c>
      <c r="AQ231" s="66">
        <v>1</v>
      </c>
      <c r="AR231" s="66">
        <v>1</v>
      </c>
      <c r="AS231" s="66">
        <v>1</v>
      </c>
      <c r="AT231" s="66">
        <v>1</v>
      </c>
      <c r="AU231" s="66">
        <v>1</v>
      </c>
      <c r="AV231" s="66">
        <v>1</v>
      </c>
      <c r="AW231" s="66">
        <v>1</v>
      </c>
      <c r="AX231" s="66">
        <v>1</v>
      </c>
      <c r="AY231" s="66">
        <v>1</v>
      </c>
      <c r="BD231" s="66">
        <v>1</v>
      </c>
      <c r="BE231" s="66">
        <v>1</v>
      </c>
      <c r="BF231" s="66">
        <v>1</v>
      </c>
      <c r="BG231" s="66">
        <v>1</v>
      </c>
      <c r="BH231" s="66">
        <v>1</v>
      </c>
      <c r="BI231" s="66">
        <v>1</v>
      </c>
      <c r="BJ231" s="66">
        <v>1</v>
      </c>
      <c r="BK231" s="66">
        <v>1</v>
      </c>
      <c r="BL231" s="66">
        <v>1</v>
      </c>
      <c r="BM231" s="66">
        <v>1</v>
      </c>
      <c r="BN231" s="66">
        <v>1</v>
      </c>
      <c r="BO231" s="66">
        <v>1</v>
      </c>
      <c r="BP231" s="66">
        <v>1</v>
      </c>
      <c r="BQ231" s="66">
        <v>1</v>
      </c>
      <c r="BR231" s="66">
        <v>1</v>
      </c>
      <c r="BS231" s="66">
        <v>1</v>
      </c>
      <c r="BT231" s="66">
        <v>1</v>
      </c>
      <c r="BU231" s="66">
        <v>1</v>
      </c>
      <c r="BV231" s="66">
        <v>1</v>
      </c>
      <c r="BW231" s="66">
        <v>1</v>
      </c>
      <c r="BX231" s="66">
        <v>1</v>
      </c>
      <c r="BY231" s="66">
        <v>1</v>
      </c>
      <c r="BZ231" s="66">
        <v>1</v>
      </c>
      <c r="CA231" s="66">
        <v>1</v>
      </c>
      <c r="CC231" s="66">
        <v>1</v>
      </c>
      <c r="CD231" s="66">
        <v>1</v>
      </c>
      <c r="CE231" s="66">
        <v>1</v>
      </c>
      <c r="CF231" s="66">
        <v>1</v>
      </c>
      <c r="CG231" s="66">
        <v>1</v>
      </c>
      <c r="CI231" s="66">
        <v>1</v>
      </c>
      <c r="CJ231" s="66">
        <v>1</v>
      </c>
      <c r="CK231" s="66">
        <v>1</v>
      </c>
      <c r="CL231" s="66">
        <v>1</v>
      </c>
      <c r="CM231" s="66">
        <v>1</v>
      </c>
      <c r="CN231" s="66">
        <v>1</v>
      </c>
      <c r="CO231" s="66">
        <v>1</v>
      </c>
      <c r="CP231" s="66">
        <v>1</v>
      </c>
      <c r="CQ231" s="66">
        <v>1</v>
      </c>
      <c r="CR231" s="66">
        <v>1</v>
      </c>
      <c r="CS231" s="66">
        <v>1</v>
      </c>
      <c r="CT231" s="66">
        <v>1</v>
      </c>
      <c r="CU231" s="66">
        <v>1</v>
      </c>
      <c r="CV231" s="66">
        <v>1</v>
      </c>
      <c r="CW231" s="66">
        <v>0</v>
      </c>
      <c r="CX231" s="66">
        <v>1</v>
      </c>
      <c r="CY231" s="66">
        <v>0</v>
      </c>
      <c r="CZ231" s="66">
        <v>0</v>
      </c>
      <c r="DA231" s="66">
        <v>0</v>
      </c>
      <c r="DB231" s="66">
        <v>0</v>
      </c>
      <c r="DC231" s="66">
        <v>0</v>
      </c>
      <c r="DD231" s="66">
        <v>0</v>
      </c>
      <c r="DE231" s="66">
        <v>1</v>
      </c>
      <c r="DF231" s="66">
        <v>1</v>
      </c>
      <c r="DG231" s="66">
        <v>1</v>
      </c>
      <c r="DH231" s="67" t="s">
        <v>729</v>
      </c>
      <c r="DJ231" s="67"/>
      <c r="DK231" s="67"/>
      <c r="DL231" s="67"/>
      <c r="DM231" s="67"/>
    </row>
    <row r="232" spans="1:117" s="66" customFormat="1">
      <c r="A232" s="66" t="s">
        <v>717</v>
      </c>
      <c r="B232" s="66" t="s">
        <v>388</v>
      </c>
      <c r="C232" s="66" t="s">
        <v>730</v>
      </c>
      <c r="D232" s="66">
        <v>227</v>
      </c>
      <c r="E232" s="66">
        <v>171</v>
      </c>
      <c r="F232" s="66">
        <v>33</v>
      </c>
      <c r="G232" s="66">
        <v>1</v>
      </c>
      <c r="H232" s="66">
        <v>1</v>
      </c>
      <c r="I232" s="66">
        <v>2</v>
      </c>
      <c r="J232" s="66">
        <v>2</v>
      </c>
      <c r="K232" s="66">
        <v>1</v>
      </c>
      <c r="L232" s="66">
        <v>1</v>
      </c>
      <c r="M232" s="66">
        <v>1</v>
      </c>
      <c r="N232" s="66">
        <v>1</v>
      </c>
      <c r="O232" s="66">
        <v>1</v>
      </c>
      <c r="P232" s="66">
        <v>1</v>
      </c>
      <c r="Q232" s="66">
        <v>1</v>
      </c>
      <c r="R232" s="66">
        <v>1</v>
      </c>
      <c r="S232" s="66">
        <v>1</v>
      </c>
      <c r="T232" s="66">
        <v>1</v>
      </c>
      <c r="U232" s="66">
        <v>1</v>
      </c>
      <c r="W232" s="66">
        <v>1</v>
      </c>
      <c r="X232" s="66">
        <v>1</v>
      </c>
      <c r="Y232" s="66">
        <v>1</v>
      </c>
      <c r="Z232" s="66">
        <v>1</v>
      </c>
      <c r="AA232" s="66">
        <v>1</v>
      </c>
      <c r="AB232" s="66">
        <v>1</v>
      </c>
      <c r="AC232" s="66">
        <v>1</v>
      </c>
      <c r="AD232" s="66">
        <v>1</v>
      </c>
      <c r="AE232" s="66">
        <v>1</v>
      </c>
      <c r="AF232" s="66">
        <v>1</v>
      </c>
      <c r="AG232" s="66">
        <v>1</v>
      </c>
      <c r="AH232" s="66">
        <v>1</v>
      </c>
      <c r="AI232" s="66">
        <v>1</v>
      </c>
      <c r="AJ232" s="66">
        <v>1</v>
      </c>
      <c r="AK232" s="66">
        <v>1</v>
      </c>
      <c r="AL232" s="66">
        <v>1</v>
      </c>
      <c r="AM232" s="66">
        <v>1</v>
      </c>
      <c r="AN232" s="66">
        <v>1</v>
      </c>
      <c r="AO232" s="66">
        <v>1</v>
      </c>
      <c r="AP232" s="66">
        <v>1</v>
      </c>
      <c r="AQ232" s="66">
        <v>1</v>
      </c>
      <c r="AR232" s="66">
        <v>1</v>
      </c>
      <c r="AS232" s="66">
        <v>1</v>
      </c>
      <c r="AT232" s="66">
        <v>1</v>
      </c>
      <c r="AU232" s="66">
        <v>1</v>
      </c>
      <c r="AV232" s="66">
        <v>1</v>
      </c>
      <c r="AW232" s="66">
        <v>1</v>
      </c>
      <c r="AX232" s="66">
        <v>1</v>
      </c>
      <c r="AY232" s="66">
        <v>1</v>
      </c>
      <c r="BD232" s="66">
        <v>1</v>
      </c>
      <c r="BE232" s="66">
        <v>1</v>
      </c>
      <c r="BF232" s="66">
        <v>1</v>
      </c>
      <c r="BG232" s="66">
        <v>1</v>
      </c>
      <c r="BH232" s="66">
        <v>1</v>
      </c>
      <c r="BI232" s="66">
        <v>1</v>
      </c>
      <c r="BJ232" s="66">
        <v>1</v>
      </c>
      <c r="BK232" s="66">
        <v>1</v>
      </c>
      <c r="BL232" s="66">
        <v>1</v>
      </c>
      <c r="BM232" s="66">
        <v>1</v>
      </c>
      <c r="BN232" s="66">
        <v>1</v>
      </c>
      <c r="BO232" s="66">
        <v>1</v>
      </c>
      <c r="BP232" s="66">
        <v>1</v>
      </c>
      <c r="BQ232" s="66">
        <v>1</v>
      </c>
      <c r="BR232" s="66">
        <v>1</v>
      </c>
      <c r="BS232" s="66">
        <v>1</v>
      </c>
      <c r="BT232" s="66">
        <v>1</v>
      </c>
      <c r="BU232" s="66">
        <v>1</v>
      </c>
      <c r="BV232" s="66">
        <v>1</v>
      </c>
      <c r="BW232" s="66">
        <v>1</v>
      </c>
      <c r="BX232" s="66">
        <v>1</v>
      </c>
      <c r="BY232" s="66">
        <v>1</v>
      </c>
      <c r="BZ232" s="66">
        <v>1</v>
      </c>
      <c r="CA232" s="66">
        <v>1</v>
      </c>
      <c r="CC232" s="66">
        <v>1</v>
      </c>
      <c r="CD232" s="66">
        <v>1</v>
      </c>
      <c r="CE232" s="66">
        <v>1</v>
      </c>
      <c r="CF232" s="66">
        <v>1</v>
      </c>
      <c r="CG232" s="66">
        <v>1</v>
      </c>
      <c r="CI232" s="66">
        <v>1</v>
      </c>
      <c r="CJ232" s="66">
        <v>1</v>
      </c>
      <c r="CK232" s="66">
        <v>1</v>
      </c>
      <c r="CL232" s="66">
        <v>1</v>
      </c>
      <c r="CM232" s="66">
        <v>1</v>
      </c>
      <c r="CN232" s="66">
        <v>1</v>
      </c>
      <c r="CO232" s="66">
        <v>1</v>
      </c>
      <c r="CP232" s="66">
        <v>1</v>
      </c>
      <c r="CQ232" s="66">
        <v>1</v>
      </c>
      <c r="CR232" s="66">
        <v>1</v>
      </c>
      <c r="CS232" s="66">
        <v>1</v>
      </c>
      <c r="CT232" s="66">
        <v>1</v>
      </c>
      <c r="CU232" s="66">
        <v>1</v>
      </c>
      <c r="CV232" s="66">
        <v>1</v>
      </c>
      <c r="CW232" s="66">
        <v>0</v>
      </c>
      <c r="CX232" s="66">
        <v>0</v>
      </c>
      <c r="CY232" s="66">
        <v>0</v>
      </c>
      <c r="CZ232" s="66">
        <v>0</v>
      </c>
      <c r="DA232" s="66">
        <v>0</v>
      </c>
      <c r="DB232" s="66">
        <v>0</v>
      </c>
      <c r="DC232" s="66">
        <v>0</v>
      </c>
      <c r="DD232" s="66">
        <v>0</v>
      </c>
      <c r="DE232" s="66">
        <v>1</v>
      </c>
      <c r="DF232" s="66">
        <v>1</v>
      </c>
      <c r="DG232" s="66">
        <v>1</v>
      </c>
      <c r="DH232" s="67"/>
      <c r="DJ232" s="67"/>
      <c r="DK232" s="67"/>
      <c r="DL232" s="67"/>
      <c r="DM232" s="67"/>
    </row>
    <row r="233" spans="1:117" s="66" customFormat="1">
      <c r="A233" s="66" t="s">
        <v>717</v>
      </c>
      <c r="B233" s="66" t="s">
        <v>388</v>
      </c>
      <c r="C233" s="66" t="s">
        <v>731</v>
      </c>
      <c r="D233" s="66">
        <v>228</v>
      </c>
      <c r="E233" s="66">
        <v>201</v>
      </c>
      <c r="F233" s="66">
        <v>49</v>
      </c>
      <c r="G233" s="66">
        <v>15</v>
      </c>
      <c r="H233" s="66">
        <v>1</v>
      </c>
      <c r="I233" s="66">
        <v>2</v>
      </c>
      <c r="J233" s="66">
        <v>2</v>
      </c>
      <c r="K233" s="66">
        <v>1</v>
      </c>
      <c r="L233" s="66">
        <v>1</v>
      </c>
      <c r="M233" s="66">
        <v>1</v>
      </c>
      <c r="N233" s="66">
        <v>1</v>
      </c>
      <c r="O233" s="66">
        <v>1</v>
      </c>
      <c r="P233" s="66">
        <v>1</v>
      </c>
      <c r="Q233" s="66">
        <v>1</v>
      </c>
      <c r="R233" s="66">
        <v>1</v>
      </c>
      <c r="S233" s="66">
        <v>1</v>
      </c>
      <c r="T233" s="66">
        <v>1</v>
      </c>
      <c r="U233" s="66">
        <v>1</v>
      </c>
      <c r="W233" s="66">
        <v>1</v>
      </c>
      <c r="X233" s="66">
        <v>1</v>
      </c>
      <c r="Y233" s="66">
        <v>1</v>
      </c>
      <c r="Z233" s="66">
        <v>1</v>
      </c>
      <c r="AA233" s="66">
        <v>1</v>
      </c>
      <c r="AB233" s="66">
        <v>1</v>
      </c>
      <c r="AC233" s="66">
        <v>1</v>
      </c>
      <c r="AD233" s="66">
        <v>1</v>
      </c>
      <c r="AE233" s="66">
        <v>1</v>
      </c>
      <c r="AF233" s="66">
        <v>1</v>
      </c>
      <c r="AG233" s="66">
        <v>1</v>
      </c>
      <c r="AH233" s="66">
        <v>1</v>
      </c>
      <c r="AI233" s="66">
        <v>1</v>
      </c>
      <c r="AJ233" s="66">
        <v>1</v>
      </c>
      <c r="AK233" s="66">
        <v>1</v>
      </c>
      <c r="AL233" s="66">
        <v>1</v>
      </c>
      <c r="AM233" s="66">
        <v>1</v>
      </c>
      <c r="AN233" s="66">
        <v>1</v>
      </c>
      <c r="AO233" s="66">
        <v>1</v>
      </c>
      <c r="AP233" s="66">
        <v>1</v>
      </c>
      <c r="AQ233" s="66">
        <v>1</v>
      </c>
      <c r="AR233" s="66">
        <v>1</v>
      </c>
      <c r="AS233" s="66">
        <v>1</v>
      </c>
      <c r="AT233" s="66">
        <v>1</v>
      </c>
      <c r="AU233" s="66">
        <v>1</v>
      </c>
      <c r="AV233" s="66">
        <v>1</v>
      </c>
      <c r="AW233" s="66">
        <v>1</v>
      </c>
      <c r="AX233" s="66">
        <v>1</v>
      </c>
      <c r="AY233" s="66">
        <v>1</v>
      </c>
      <c r="BD233" s="66">
        <v>1</v>
      </c>
      <c r="BE233" s="66">
        <v>1</v>
      </c>
      <c r="BF233" s="66">
        <v>1</v>
      </c>
      <c r="BG233" s="66">
        <v>1</v>
      </c>
      <c r="BH233" s="66">
        <v>1</v>
      </c>
      <c r="BI233" s="66">
        <v>1</v>
      </c>
      <c r="BJ233" s="66">
        <v>1</v>
      </c>
      <c r="BK233" s="66">
        <v>1</v>
      </c>
      <c r="BL233" s="66">
        <v>1</v>
      </c>
      <c r="BM233" s="66">
        <v>1</v>
      </c>
      <c r="BN233" s="66">
        <v>1</v>
      </c>
      <c r="BO233" s="66">
        <v>1</v>
      </c>
      <c r="BP233" s="66">
        <v>1</v>
      </c>
      <c r="BQ233" s="66">
        <v>1</v>
      </c>
      <c r="BR233" s="66">
        <v>1</v>
      </c>
      <c r="BS233" s="66">
        <v>1</v>
      </c>
      <c r="BT233" s="66">
        <v>1</v>
      </c>
      <c r="BU233" s="66">
        <v>1</v>
      </c>
      <c r="BV233" s="66">
        <v>1</v>
      </c>
      <c r="BW233" s="66">
        <v>1</v>
      </c>
      <c r="BX233" s="66">
        <v>1</v>
      </c>
      <c r="BY233" s="66">
        <v>1</v>
      </c>
      <c r="BZ233" s="66">
        <v>1</v>
      </c>
      <c r="CA233" s="66">
        <v>1</v>
      </c>
      <c r="CC233" s="66">
        <v>1</v>
      </c>
      <c r="CD233" s="66">
        <v>1</v>
      </c>
      <c r="CE233" s="66">
        <v>1</v>
      </c>
      <c r="CF233" s="66">
        <v>1</v>
      </c>
      <c r="CG233" s="66">
        <v>1</v>
      </c>
      <c r="CI233" s="66">
        <v>1</v>
      </c>
      <c r="CJ233" s="66">
        <v>1</v>
      </c>
      <c r="CK233" s="66">
        <v>1</v>
      </c>
      <c r="CL233" s="66">
        <v>1</v>
      </c>
      <c r="CM233" s="66">
        <v>1</v>
      </c>
      <c r="CN233" s="66">
        <v>1</v>
      </c>
      <c r="CO233" s="66">
        <v>1</v>
      </c>
      <c r="CP233" s="66">
        <v>1</v>
      </c>
      <c r="CQ233" s="66">
        <v>1</v>
      </c>
      <c r="CR233" s="66">
        <v>1</v>
      </c>
      <c r="CS233" s="66">
        <v>1</v>
      </c>
      <c r="CT233" s="66">
        <v>1</v>
      </c>
      <c r="CU233" s="66">
        <v>1</v>
      </c>
      <c r="CV233" s="66">
        <v>1</v>
      </c>
      <c r="CW233" s="66">
        <v>0</v>
      </c>
      <c r="CX233" s="66">
        <v>0</v>
      </c>
      <c r="CY233" s="66">
        <v>0</v>
      </c>
      <c r="CZ233" s="66">
        <v>0</v>
      </c>
      <c r="DA233" s="66">
        <v>0</v>
      </c>
      <c r="DB233" s="66">
        <v>0</v>
      </c>
      <c r="DC233" s="66">
        <v>1</v>
      </c>
      <c r="DD233" s="66">
        <v>0</v>
      </c>
      <c r="DE233" s="66">
        <v>1</v>
      </c>
      <c r="DF233" s="66">
        <v>1</v>
      </c>
      <c r="DG233" s="66">
        <v>1</v>
      </c>
      <c r="DH233" s="67" t="s">
        <v>732</v>
      </c>
      <c r="DJ233" s="67"/>
      <c r="DK233" s="67"/>
      <c r="DL233" s="67"/>
      <c r="DM233" s="67"/>
    </row>
    <row r="234" spans="1:117" s="66" customFormat="1">
      <c r="A234" s="66" t="s">
        <v>717</v>
      </c>
      <c r="B234" s="66" t="s">
        <v>388</v>
      </c>
      <c r="C234" s="66" t="s">
        <v>733</v>
      </c>
      <c r="D234" s="66">
        <v>229</v>
      </c>
      <c r="E234" s="66">
        <v>198</v>
      </c>
      <c r="F234" s="66">
        <v>47</v>
      </c>
      <c r="G234" s="66">
        <v>24</v>
      </c>
      <c r="H234" s="66">
        <v>1</v>
      </c>
      <c r="I234" s="66">
        <v>2</v>
      </c>
      <c r="J234" s="66">
        <v>2</v>
      </c>
      <c r="K234" s="66">
        <v>1</v>
      </c>
      <c r="L234" s="66">
        <v>1</v>
      </c>
      <c r="M234" s="66">
        <v>1</v>
      </c>
      <c r="N234" s="66">
        <v>1</v>
      </c>
      <c r="O234" s="66">
        <v>1</v>
      </c>
      <c r="P234" s="66">
        <v>1</v>
      </c>
      <c r="Q234" s="66">
        <v>1</v>
      </c>
      <c r="R234" s="66">
        <v>1</v>
      </c>
      <c r="S234" s="66">
        <v>1</v>
      </c>
      <c r="T234" s="66">
        <v>1</v>
      </c>
      <c r="U234" s="66">
        <v>1</v>
      </c>
      <c r="W234" s="66">
        <v>1</v>
      </c>
      <c r="X234" s="66">
        <v>1</v>
      </c>
      <c r="Y234" s="66">
        <v>1</v>
      </c>
      <c r="Z234" s="66">
        <v>1</v>
      </c>
      <c r="AA234" s="66">
        <v>1</v>
      </c>
      <c r="AB234" s="66">
        <v>1</v>
      </c>
      <c r="AC234" s="66">
        <v>1</v>
      </c>
      <c r="AD234" s="66">
        <v>1</v>
      </c>
      <c r="AE234" s="66">
        <v>1</v>
      </c>
      <c r="AF234" s="66">
        <v>1</v>
      </c>
      <c r="AG234" s="66">
        <v>1</v>
      </c>
      <c r="AH234" s="66">
        <v>1</v>
      </c>
      <c r="AI234" s="66">
        <v>1</v>
      </c>
      <c r="AJ234" s="66">
        <v>1</v>
      </c>
      <c r="AK234" s="66">
        <v>1</v>
      </c>
      <c r="AL234" s="66">
        <v>1</v>
      </c>
      <c r="AM234" s="66">
        <v>1</v>
      </c>
      <c r="AN234" s="66">
        <v>1</v>
      </c>
      <c r="AO234" s="66">
        <v>1</v>
      </c>
      <c r="AP234" s="66">
        <v>1</v>
      </c>
      <c r="AQ234" s="66">
        <v>1</v>
      </c>
      <c r="AR234" s="66">
        <v>1</v>
      </c>
      <c r="AS234" s="66">
        <v>1</v>
      </c>
      <c r="AT234" s="66">
        <v>1</v>
      </c>
      <c r="AU234" s="66">
        <v>1</v>
      </c>
      <c r="AV234" s="66">
        <v>1</v>
      </c>
      <c r="AW234" s="66">
        <v>1</v>
      </c>
      <c r="AX234" s="66">
        <v>1</v>
      </c>
      <c r="AY234" s="66">
        <v>1</v>
      </c>
      <c r="BD234" s="66">
        <v>1</v>
      </c>
      <c r="BE234" s="66">
        <v>1</v>
      </c>
      <c r="BF234" s="66">
        <v>1</v>
      </c>
      <c r="BG234" s="66">
        <v>1</v>
      </c>
      <c r="BH234" s="66">
        <v>1</v>
      </c>
      <c r="BI234" s="66">
        <v>1</v>
      </c>
      <c r="BJ234" s="66">
        <v>1</v>
      </c>
      <c r="BK234" s="66">
        <v>1</v>
      </c>
      <c r="BL234" s="66">
        <v>1</v>
      </c>
      <c r="BM234" s="66">
        <v>1</v>
      </c>
      <c r="BN234" s="66">
        <v>1</v>
      </c>
      <c r="BO234" s="66">
        <v>1</v>
      </c>
      <c r="BP234" s="66">
        <v>1</v>
      </c>
      <c r="BQ234" s="66">
        <v>1</v>
      </c>
      <c r="BR234" s="66">
        <v>1</v>
      </c>
      <c r="BS234" s="66">
        <v>1</v>
      </c>
      <c r="BT234" s="66">
        <v>1</v>
      </c>
      <c r="BU234" s="66">
        <v>1</v>
      </c>
      <c r="BV234" s="66">
        <v>1</v>
      </c>
      <c r="BW234" s="66">
        <v>1</v>
      </c>
      <c r="BX234" s="66">
        <v>1</v>
      </c>
      <c r="BY234" s="66">
        <v>1</v>
      </c>
      <c r="BZ234" s="66">
        <v>1</v>
      </c>
      <c r="CA234" s="66">
        <v>1</v>
      </c>
      <c r="CC234" s="66">
        <v>1</v>
      </c>
      <c r="CD234" s="66">
        <v>1</v>
      </c>
      <c r="CE234" s="66">
        <v>1</v>
      </c>
      <c r="CF234" s="66">
        <v>1</v>
      </c>
      <c r="CG234" s="66">
        <v>1</v>
      </c>
      <c r="CI234" s="66">
        <v>1</v>
      </c>
      <c r="CJ234" s="66">
        <v>1</v>
      </c>
      <c r="CK234" s="66">
        <v>1</v>
      </c>
      <c r="CL234" s="66">
        <v>1</v>
      </c>
      <c r="CM234" s="66">
        <v>1</v>
      </c>
      <c r="CN234" s="66">
        <v>1</v>
      </c>
      <c r="CO234" s="66">
        <v>1</v>
      </c>
      <c r="CP234" s="66">
        <v>1</v>
      </c>
      <c r="CQ234" s="66">
        <v>1</v>
      </c>
      <c r="CR234" s="66">
        <v>1</v>
      </c>
      <c r="CS234" s="66">
        <v>1</v>
      </c>
      <c r="CT234" s="66">
        <v>1</v>
      </c>
      <c r="CU234" s="66">
        <v>1</v>
      </c>
      <c r="CV234" s="66">
        <v>1</v>
      </c>
      <c r="CW234" s="66">
        <v>0</v>
      </c>
      <c r="CX234" s="66">
        <v>0</v>
      </c>
      <c r="CY234" s="66">
        <v>0</v>
      </c>
      <c r="CZ234" s="66">
        <v>0</v>
      </c>
      <c r="DA234" s="66">
        <v>0</v>
      </c>
      <c r="DB234" s="66">
        <v>0</v>
      </c>
      <c r="DC234" s="66">
        <v>0</v>
      </c>
      <c r="DD234" s="66">
        <v>0</v>
      </c>
      <c r="DE234" s="66">
        <v>1</v>
      </c>
      <c r="DF234" s="66">
        <v>1</v>
      </c>
      <c r="DG234" s="66">
        <v>1</v>
      </c>
      <c r="DH234" s="67"/>
      <c r="DJ234" s="67"/>
      <c r="DK234" s="67"/>
      <c r="DL234" s="67"/>
      <c r="DM234" s="67"/>
    </row>
    <row r="235" spans="1:117" s="66" customFormat="1">
      <c r="A235" s="66" t="s">
        <v>717</v>
      </c>
      <c r="B235" s="66" t="s">
        <v>388</v>
      </c>
      <c r="C235" s="66" t="s">
        <v>734</v>
      </c>
      <c r="D235" s="66">
        <v>230</v>
      </c>
      <c r="E235" s="66">
        <v>376</v>
      </c>
      <c r="F235" s="66">
        <v>99</v>
      </c>
      <c r="G235" s="66">
        <v>86</v>
      </c>
      <c r="H235" s="66">
        <v>1</v>
      </c>
      <c r="I235" s="66">
        <v>2</v>
      </c>
      <c r="J235" s="66">
        <v>2</v>
      </c>
      <c r="K235" s="66">
        <v>1</v>
      </c>
      <c r="L235" s="66">
        <v>1</v>
      </c>
      <c r="M235" s="66">
        <v>1</v>
      </c>
      <c r="N235" s="66">
        <v>1</v>
      </c>
      <c r="O235" s="66">
        <v>1</v>
      </c>
      <c r="P235" s="66">
        <v>1</v>
      </c>
      <c r="Q235" s="66">
        <v>1</v>
      </c>
      <c r="R235" s="66">
        <v>1</v>
      </c>
      <c r="S235" s="66">
        <v>1</v>
      </c>
      <c r="T235" s="66">
        <v>1</v>
      </c>
      <c r="U235" s="66">
        <v>1</v>
      </c>
      <c r="W235" s="66">
        <v>1</v>
      </c>
      <c r="X235" s="66">
        <v>1</v>
      </c>
      <c r="Y235" s="66">
        <v>1</v>
      </c>
      <c r="Z235" s="66">
        <v>1</v>
      </c>
      <c r="AA235" s="66">
        <v>1</v>
      </c>
      <c r="AB235" s="66">
        <v>1</v>
      </c>
      <c r="AC235" s="66">
        <v>1</v>
      </c>
      <c r="AD235" s="66">
        <v>1</v>
      </c>
      <c r="AE235" s="66">
        <v>1</v>
      </c>
      <c r="AF235" s="66">
        <v>1</v>
      </c>
      <c r="AG235" s="66">
        <v>1</v>
      </c>
      <c r="AH235" s="66">
        <v>1</v>
      </c>
      <c r="AI235" s="66">
        <v>1</v>
      </c>
      <c r="AJ235" s="66">
        <v>1</v>
      </c>
      <c r="AK235" s="66">
        <v>1</v>
      </c>
      <c r="AL235" s="66">
        <v>1</v>
      </c>
      <c r="AM235" s="66">
        <v>1</v>
      </c>
      <c r="AN235" s="66">
        <v>1</v>
      </c>
      <c r="AO235" s="66">
        <v>1</v>
      </c>
      <c r="AP235" s="66">
        <v>1</v>
      </c>
      <c r="AQ235" s="66">
        <v>1</v>
      </c>
      <c r="AR235" s="66">
        <v>1</v>
      </c>
      <c r="AS235" s="66">
        <v>1</v>
      </c>
      <c r="AT235" s="66">
        <v>1</v>
      </c>
      <c r="AU235" s="66">
        <v>1</v>
      </c>
      <c r="AV235" s="66">
        <v>1</v>
      </c>
      <c r="AW235" s="66">
        <v>1</v>
      </c>
      <c r="AX235" s="66">
        <v>1</v>
      </c>
      <c r="AY235" s="66">
        <v>1</v>
      </c>
      <c r="BD235" s="66">
        <v>1</v>
      </c>
      <c r="BE235" s="66">
        <v>1</v>
      </c>
      <c r="BF235" s="66">
        <v>1</v>
      </c>
      <c r="BG235" s="66">
        <v>1</v>
      </c>
      <c r="BH235" s="66">
        <v>1</v>
      </c>
      <c r="BI235" s="66">
        <v>1</v>
      </c>
      <c r="BJ235" s="66">
        <v>1</v>
      </c>
      <c r="BK235" s="66">
        <v>1</v>
      </c>
      <c r="BL235" s="66">
        <v>1</v>
      </c>
      <c r="BM235" s="66">
        <v>1</v>
      </c>
      <c r="BN235" s="66">
        <v>1</v>
      </c>
      <c r="BO235" s="66">
        <v>1</v>
      </c>
      <c r="BP235" s="66">
        <v>1</v>
      </c>
      <c r="BQ235" s="66">
        <v>1</v>
      </c>
      <c r="BR235" s="66">
        <v>1</v>
      </c>
      <c r="BS235" s="66">
        <v>1</v>
      </c>
      <c r="BT235" s="66">
        <v>1</v>
      </c>
      <c r="BU235" s="66">
        <v>1</v>
      </c>
      <c r="BV235" s="66">
        <v>1</v>
      </c>
      <c r="BW235" s="66">
        <v>1</v>
      </c>
      <c r="BX235" s="66">
        <v>1</v>
      </c>
      <c r="BY235" s="66">
        <v>1</v>
      </c>
      <c r="BZ235" s="66">
        <v>1</v>
      </c>
      <c r="CA235" s="66">
        <v>1</v>
      </c>
      <c r="CC235" s="66">
        <v>1</v>
      </c>
      <c r="CD235" s="66">
        <v>1</v>
      </c>
      <c r="CE235" s="66">
        <v>1</v>
      </c>
      <c r="CF235" s="66">
        <v>1</v>
      </c>
      <c r="CG235" s="66">
        <v>1</v>
      </c>
      <c r="CI235" s="66">
        <v>1</v>
      </c>
      <c r="CJ235" s="66">
        <v>1</v>
      </c>
      <c r="CK235" s="66">
        <v>1</v>
      </c>
      <c r="CL235" s="66">
        <v>1</v>
      </c>
      <c r="CN235" s="66">
        <v>1</v>
      </c>
      <c r="CO235" s="66">
        <v>1</v>
      </c>
      <c r="CP235" s="66">
        <v>1</v>
      </c>
      <c r="CQ235" s="66">
        <v>1</v>
      </c>
      <c r="CR235" s="66">
        <v>1</v>
      </c>
      <c r="CS235" s="66">
        <v>1</v>
      </c>
      <c r="CT235" s="66">
        <v>1</v>
      </c>
      <c r="CU235" s="66">
        <v>1</v>
      </c>
      <c r="CV235" s="66">
        <v>1</v>
      </c>
      <c r="CW235" s="66">
        <v>0</v>
      </c>
      <c r="CX235" s="66">
        <v>0</v>
      </c>
      <c r="CY235" s="66">
        <v>0</v>
      </c>
      <c r="CZ235" s="66">
        <v>0</v>
      </c>
      <c r="DA235" s="66">
        <v>0</v>
      </c>
      <c r="DB235" s="66">
        <v>1</v>
      </c>
      <c r="DC235" s="66">
        <v>0</v>
      </c>
      <c r="DD235" s="66">
        <v>0</v>
      </c>
      <c r="DE235" s="66">
        <v>1</v>
      </c>
      <c r="DF235" s="66">
        <v>1</v>
      </c>
      <c r="DG235" s="66">
        <v>1</v>
      </c>
      <c r="DH235" s="67"/>
      <c r="DJ235" s="67"/>
      <c r="DK235" s="67"/>
      <c r="DL235" s="67"/>
      <c r="DM235" s="67"/>
    </row>
    <row r="236" spans="1:117" s="66" customFormat="1">
      <c r="A236" s="66" t="s">
        <v>717</v>
      </c>
      <c r="B236" s="66" t="s">
        <v>388</v>
      </c>
      <c r="C236" s="66" t="s">
        <v>735</v>
      </c>
      <c r="D236" s="66">
        <v>231</v>
      </c>
      <c r="E236" s="66">
        <v>218</v>
      </c>
      <c r="F236" s="66">
        <v>51</v>
      </c>
      <c r="G236" s="66">
        <v>18</v>
      </c>
      <c r="H236" s="66">
        <v>1</v>
      </c>
      <c r="I236" s="66">
        <v>2</v>
      </c>
      <c r="J236" s="66">
        <v>2</v>
      </c>
      <c r="K236" s="66">
        <v>1</v>
      </c>
      <c r="L236" s="66">
        <v>1</v>
      </c>
      <c r="M236" s="66">
        <v>1</v>
      </c>
      <c r="N236" s="66">
        <v>1</v>
      </c>
      <c r="O236" s="66">
        <v>1</v>
      </c>
      <c r="P236" s="66">
        <v>1</v>
      </c>
      <c r="Q236" s="66">
        <v>1</v>
      </c>
      <c r="R236" s="66">
        <v>1</v>
      </c>
      <c r="S236" s="66">
        <v>1</v>
      </c>
      <c r="T236" s="66">
        <v>1</v>
      </c>
      <c r="U236" s="66">
        <v>1</v>
      </c>
      <c r="W236" s="66">
        <v>1</v>
      </c>
      <c r="X236" s="66">
        <v>1</v>
      </c>
      <c r="Y236" s="66">
        <v>1</v>
      </c>
      <c r="Z236" s="66">
        <v>1</v>
      </c>
      <c r="AA236" s="66">
        <v>1</v>
      </c>
      <c r="AB236" s="66">
        <v>1</v>
      </c>
      <c r="AC236" s="66">
        <v>1</v>
      </c>
      <c r="AD236" s="66">
        <v>1</v>
      </c>
      <c r="AE236" s="66">
        <v>1</v>
      </c>
      <c r="AF236" s="66">
        <v>1</v>
      </c>
      <c r="AG236" s="66">
        <v>1</v>
      </c>
      <c r="AH236" s="66">
        <v>1</v>
      </c>
      <c r="AI236" s="66">
        <v>1</v>
      </c>
      <c r="AJ236" s="66">
        <v>1</v>
      </c>
      <c r="AK236" s="66">
        <v>1</v>
      </c>
      <c r="AL236" s="66">
        <v>1</v>
      </c>
      <c r="AM236" s="66">
        <v>1</v>
      </c>
      <c r="AN236" s="66">
        <v>1</v>
      </c>
      <c r="AO236" s="66">
        <v>1</v>
      </c>
      <c r="AP236" s="66">
        <v>1</v>
      </c>
      <c r="AQ236" s="66">
        <v>1</v>
      </c>
      <c r="AR236" s="66">
        <v>1</v>
      </c>
      <c r="AS236" s="66">
        <v>1</v>
      </c>
      <c r="AT236" s="66">
        <v>1</v>
      </c>
      <c r="AU236" s="66">
        <v>1</v>
      </c>
      <c r="AV236" s="66">
        <v>1</v>
      </c>
      <c r="AW236" s="66">
        <v>1</v>
      </c>
      <c r="AX236" s="66">
        <v>1</v>
      </c>
      <c r="AY236" s="66">
        <v>1</v>
      </c>
      <c r="BD236" s="66">
        <v>1</v>
      </c>
      <c r="BE236" s="66">
        <v>1</v>
      </c>
      <c r="BF236" s="66">
        <v>1</v>
      </c>
      <c r="BG236" s="66">
        <v>1</v>
      </c>
      <c r="BH236" s="66">
        <v>1</v>
      </c>
      <c r="BI236" s="66">
        <v>1</v>
      </c>
      <c r="BJ236" s="66">
        <v>1</v>
      </c>
      <c r="BK236" s="66">
        <v>1</v>
      </c>
      <c r="BL236" s="66">
        <v>1</v>
      </c>
      <c r="BM236" s="66">
        <v>1</v>
      </c>
      <c r="BN236" s="66">
        <v>1</v>
      </c>
      <c r="BO236" s="66">
        <v>1</v>
      </c>
      <c r="BP236" s="66">
        <v>1</v>
      </c>
      <c r="BQ236" s="66">
        <v>1</v>
      </c>
      <c r="BR236" s="66">
        <v>1</v>
      </c>
      <c r="BS236" s="66">
        <v>1</v>
      </c>
      <c r="BT236" s="66">
        <v>1</v>
      </c>
      <c r="BU236" s="66">
        <v>1</v>
      </c>
      <c r="BV236" s="66">
        <v>1</v>
      </c>
      <c r="BW236" s="66">
        <v>1</v>
      </c>
      <c r="BX236" s="66">
        <v>1</v>
      </c>
      <c r="BY236" s="66">
        <v>1</v>
      </c>
      <c r="BZ236" s="66">
        <v>1</v>
      </c>
      <c r="CA236" s="66">
        <v>1</v>
      </c>
      <c r="CC236" s="66">
        <v>1</v>
      </c>
      <c r="CD236" s="66">
        <v>1</v>
      </c>
      <c r="CE236" s="66">
        <v>1</v>
      </c>
      <c r="CF236" s="66">
        <v>1</v>
      </c>
      <c r="CG236" s="66">
        <v>1</v>
      </c>
      <c r="CI236" s="66">
        <v>1</v>
      </c>
      <c r="CJ236" s="66">
        <v>1</v>
      </c>
      <c r="CK236" s="66">
        <v>1</v>
      </c>
      <c r="CL236" s="66">
        <v>1</v>
      </c>
      <c r="CM236" s="66">
        <v>1</v>
      </c>
      <c r="CN236" s="66">
        <v>1</v>
      </c>
      <c r="CO236" s="66">
        <v>1</v>
      </c>
      <c r="CP236" s="66">
        <v>1</v>
      </c>
      <c r="CQ236" s="66">
        <v>1</v>
      </c>
      <c r="CR236" s="66">
        <v>1</v>
      </c>
      <c r="CS236" s="66">
        <v>1</v>
      </c>
      <c r="CT236" s="66">
        <v>1</v>
      </c>
      <c r="CU236" s="66">
        <v>1</v>
      </c>
      <c r="CV236" s="66">
        <v>1</v>
      </c>
      <c r="CW236" s="66">
        <v>0</v>
      </c>
      <c r="CX236" s="66">
        <v>0</v>
      </c>
      <c r="CY236" s="66">
        <v>0</v>
      </c>
      <c r="CZ236" s="66">
        <v>0</v>
      </c>
      <c r="DA236" s="66">
        <v>0</v>
      </c>
      <c r="DB236" s="66">
        <v>0</v>
      </c>
      <c r="DC236" s="66">
        <v>0</v>
      </c>
      <c r="DD236" s="66">
        <v>0</v>
      </c>
      <c r="DE236" s="66">
        <v>1</v>
      </c>
      <c r="DF236" s="66">
        <v>1</v>
      </c>
      <c r="DG236" s="66">
        <v>1</v>
      </c>
      <c r="DH236" s="67"/>
      <c r="DJ236" s="67"/>
      <c r="DK236" s="67"/>
      <c r="DL236" s="67"/>
      <c r="DM236" s="67"/>
    </row>
    <row r="237" spans="1:117" s="66" customFormat="1">
      <c r="A237" s="66" t="s">
        <v>717</v>
      </c>
      <c r="B237" s="66" t="s">
        <v>388</v>
      </c>
      <c r="C237" s="66" t="s">
        <v>736</v>
      </c>
      <c r="D237" s="66">
        <v>232</v>
      </c>
      <c r="E237" s="66">
        <v>48</v>
      </c>
      <c r="F237" s="66">
        <v>9</v>
      </c>
      <c r="G237" s="66">
        <v>7</v>
      </c>
      <c r="H237" s="66">
        <v>1</v>
      </c>
      <c r="I237" s="66">
        <v>2</v>
      </c>
      <c r="J237" s="66">
        <v>2</v>
      </c>
      <c r="K237" s="66">
        <v>1</v>
      </c>
      <c r="L237" s="66">
        <v>1</v>
      </c>
      <c r="M237" s="66">
        <v>1</v>
      </c>
      <c r="N237" s="66">
        <v>1</v>
      </c>
      <c r="O237" s="66">
        <v>1</v>
      </c>
      <c r="P237" s="66">
        <v>1</v>
      </c>
      <c r="Q237" s="66">
        <v>1</v>
      </c>
      <c r="R237" s="66">
        <v>1</v>
      </c>
      <c r="S237" s="66">
        <v>1</v>
      </c>
      <c r="T237" s="66">
        <v>1</v>
      </c>
      <c r="U237" s="66">
        <v>1</v>
      </c>
      <c r="W237" s="66">
        <v>1</v>
      </c>
      <c r="X237" s="66">
        <v>1</v>
      </c>
      <c r="Y237" s="66">
        <v>1</v>
      </c>
      <c r="Z237" s="66">
        <v>1</v>
      </c>
      <c r="AA237" s="66">
        <v>1</v>
      </c>
      <c r="AB237" s="66">
        <v>1</v>
      </c>
      <c r="AC237" s="66">
        <v>1</v>
      </c>
      <c r="AD237" s="66">
        <v>1</v>
      </c>
      <c r="AE237" s="66">
        <v>1</v>
      </c>
      <c r="AF237" s="66">
        <v>1</v>
      </c>
      <c r="AG237" s="66">
        <v>1</v>
      </c>
      <c r="AH237" s="66">
        <v>1</v>
      </c>
      <c r="AI237" s="66">
        <v>1</v>
      </c>
      <c r="AJ237" s="66">
        <v>1</v>
      </c>
      <c r="AK237" s="66">
        <v>1</v>
      </c>
      <c r="AL237" s="66">
        <v>1</v>
      </c>
      <c r="AM237" s="66">
        <v>1</v>
      </c>
      <c r="AN237" s="66">
        <v>1</v>
      </c>
      <c r="AO237" s="66">
        <v>1</v>
      </c>
      <c r="AP237" s="66">
        <v>1</v>
      </c>
      <c r="AQ237" s="66">
        <v>1</v>
      </c>
      <c r="AR237" s="66">
        <v>1</v>
      </c>
      <c r="AS237" s="66">
        <v>1</v>
      </c>
      <c r="AT237" s="66">
        <v>1</v>
      </c>
      <c r="AU237" s="66">
        <v>1</v>
      </c>
      <c r="AV237" s="66">
        <v>1</v>
      </c>
      <c r="AW237" s="66">
        <v>1</v>
      </c>
      <c r="AX237" s="66">
        <v>1</v>
      </c>
      <c r="AY237" s="66">
        <v>1</v>
      </c>
      <c r="BD237" s="66">
        <v>1</v>
      </c>
      <c r="BE237" s="66">
        <v>1</v>
      </c>
      <c r="BF237" s="66">
        <v>1</v>
      </c>
      <c r="BG237" s="66">
        <v>1</v>
      </c>
      <c r="BH237" s="66">
        <v>1</v>
      </c>
      <c r="BI237" s="66">
        <v>1</v>
      </c>
      <c r="BJ237" s="66">
        <v>1</v>
      </c>
      <c r="BK237" s="66">
        <v>1</v>
      </c>
      <c r="BL237" s="66">
        <v>1</v>
      </c>
      <c r="BM237" s="66">
        <v>1</v>
      </c>
      <c r="BN237" s="66">
        <v>1</v>
      </c>
      <c r="BO237" s="66">
        <v>1</v>
      </c>
      <c r="BP237" s="66">
        <v>1</v>
      </c>
      <c r="BQ237" s="66">
        <v>1</v>
      </c>
      <c r="BR237" s="66">
        <v>1</v>
      </c>
      <c r="BS237" s="66">
        <v>1</v>
      </c>
      <c r="BT237" s="66">
        <v>1</v>
      </c>
      <c r="BU237" s="66">
        <v>1</v>
      </c>
      <c r="BV237" s="66">
        <v>1</v>
      </c>
      <c r="BW237" s="66">
        <v>1</v>
      </c>
      <c r="BX237" s="66">
        <v>1</v>
      </c>
      <c r="BY237" s="66">
        <v>1</v>
      </c>
      <c r="BZ237" s="66">
        <v>1</v>
      </c>
      <c r="CA237" s="66">
        <v>1</v>
      </c>
      <c r="CC237" s="66">
        <v>1</v>
      </c>
      <c r="CD237" s="66">
        <v>1</v>
      </c>
      <c r="CE237" s="66">
        <v>1</v>
      </c>
      <c r="CF237" s="66">
        <v>1</v>
      </c>
      <c r="CG237" s="66">
        <v>1</v>
      </c>
      <c r="CI237" s="66">
        <v>1</v>
      </c>
      <c r="CJ237" s="66">
        <v>1</v>
      </c>
      <c r="CK237" s="66">
        <v>1</v>
      </c>
      <c r="CL237" s="66">
        <v>1</v>
      </c>
      <c r="CM237" s="66">
        <v>1</v>
      </c>
      <c r="CN237" s="66">
        <v>1</v>
      </c>
      <c r="CO237" s="66">
        <v>1</v>
      </c>
      <c r="CP237" s="66">
        <v>1</v>
      </c>
      <c r="CQ237" s="66">
        <v>1</v>
      </c>
      <c r="CR237" s="66">
        <v>1</v>
      </c>
      <c r="CS237" s="66">
        <v>1</v>
      </c>
      <c r="CT237" s="66">
        <v>1</v>
      </c>
      <c r="CU237" s="66">
        <v>1</v>
      </c>
      <c r="CV237" s="66">
        <v>1</v>
      </c>
      <c r="CW237" s="66">
        <v>0</v>
      </c>
      <c r="CX237" s="66">
        <v>0</v>
      </c>
      <c r="CY237" s="66">
        <v>0</v>
      </c>
      <c r="CZ237" s="66">
        <v>0</v>
      </c>
      <c r="DA237" s="66">
        <v>0</v>
      </c>
      <c r="DB237" s="66">
        <v>0</v>
      </c>
      <c r="DC237" s="66">
        <v>1</v>
      </c>
      <c r="DD237" s="66">
        <v>0</v>
      </c>
      <c r="DE237" s="66">
        <v>1</v>
      </c>
      <c r="DF237" s="66">
        <v>1</v>
      </c>
      <c r="DG237" s="66">
        <v>1</v>
      </c>
      <c r="DH237" s="67"/>
      <c r="DJ237" s="67"/>
      <c r="DK237" s="67"/>
      <c r="DL237" s="67"/>
      <c r="DM237" s="67"/>
    </row>
    <row r="238" spans="1:117" s="66" customFormat="1">
      <c r="A238" s="66" t="s">
        <v>717</v>
      </c>
      <c r="B238" s="66" t="s">
        <v>388</v>
      </c>
      <c r="C238" s="66" t="s">
        <v>737</v>
      </c>
      <c r="D238" s="66">
        <v>233</v>
      </c>
      <c r="E238" s="66">
        <v>258</v>
      </c>
      <c r="F238" s="66">
        <v>58</v>
      </c>
      <c r="G238" s="66">
        <v>5</v>
      </c>
      <c r="H238" s="66">
        <v>1</v>
      </c>
      <c r="I238" s="66">
        <v>2</v>
      </c>
      <c r="J238" s="66">
        <v>2</v>
      </c>
      <c r="K238" s="66">
        <v>1</v>
      </c>
      <c r="L238" s="66">
        <v>1</v>
      </c>
      <c r="M238" s="66">
        <v>1</v>
      </c>
      <c r="N238" s="66">
        <v>1</v>
      </c>
      <c r="O238" s="66">
        <v>1</v>
      </c>
      <c r="P238" s="66">
        <v>1</v>
      </c>
      <c r="Q238" s="66">
        <v>1</v>
      </c>
      <c r="R238" s="66">
        <v>1</v>
      </c>
      <c r="S238" s="66">
        <v>1</v>
      </c>
      <c r="T238" s="66">
        <v>1</v>
      </c>
      <c r="U238" s="66">
        <v>1</v>
      </c>
      <c r="W238" s="66">
        <v>1</v>
      </c>
      <c r="X238" s="66">
        <v>1</v>
      </c>
      <c r="Y238" s="66">
        <v>1</v>
      </c>
      <c r="Z238" s="66">
        <v>1</v>
      </c>
      <c r="AA238" s="66">
        <v>1</v>
      </c>
      <c r="AB238" s="66">
        <v>1</v>
      </c>
      <c r="AC238" s="66">
        <v>1</v>
      </c>
      <c r="AD238" s="66">
        <v>1</v>
      </c>
      <c r="AE238" s="66">
        <v>1</v>
      </c>
      <c r="AF238" s="66">
        <v>1</v>
      </c>
      <c r="AG238" s="66">
        <v>1</v>
      </c>
      <c r="AH238" s="66">
        <v>1</v>
      </c>
      <c r="AI238" s="66">
        <v>1</v>
      </c>
      <c r="AJ238" s="66">
        <v>1</v>
      </c>
      <c r="AK238" s="66">
        <v>1</v>
      </c>
      <c r="AL238" s="66">
        <v>1</v>
      </c>
      <c r="AM238" s="66">
        <v>1</v>
      </c>
      <c r="AN238" s="66">
        <v>1</v>
      </c>
      <c r="AO238" s="66">
        <v>1</v>
      </c>
      <c r="AP238" s="66">
        <v>1</v>
      </c>
      <c r="AQ238" s="66">
        <v>1</v>
      </c>
      <c r="AR238" s="66">
        <v>1</v>
      </c>
      <c r="AS238" s="66">
        <v>1</v>
      </c>
      <c r="AT238" s="66">
        <v>1</v>
      </c>
      <c r="AU238" s="66">
        <v>1</v>
      </c>
      <c r="AV238" s="66">
        <v>1</v>
      </c>
      <c r="AW238" s="66">
        <v>1</v>
      </c>
      <c r="AX238" s="66">
        <v>1</v>
      </c>
      <c r="AY238" s="66">
        <v>1</v>
      </c>
      <c r="BD238" s="66">
        <v>1</v>
      </c>
      <c r="BE238" s="66">
        <v>1</v>
      </c>
      <c r="BF238" s="66">
        <v>1</v>
      </c>
      <c r="BG238" s="66">
        <v>1</v>
      </c>
      <c r="BH238" s="66">
        <v>1</v>
      </c>
      <c r="BI238" s="66">
        <v>1</v>
      </c>
      <c r="BJ238" s="66">
        <v>1</v>
      </c>
      <c r="BK238" s="66">
        <v>1</v>
      </c>
      <c r="BL238" s="66">
        <v>1</v>
      </c>
      <c r="BM238" s="66">
        <v>1</v>
      </c>
      <c r="BN238" s="66">
        <v>1</v>
      </c>
      <c r="BO238" s="66">
        <v>1</v>
      </c>
      <c r="BP238" s="66">
        <v>1</v>
      </c>
      <c r="BQ238" s="66">
        <v>1</v>
      </c>
      <c r="BR238" s="66">
        <v>1</v>
      </c>
      <c r="BS238" s="66">
        <v>1</v>
      </c>
      <c r="BT238" s="66">
        <v>1</v>
      </c>
      <c r="BU238" s="66">
        <v>1</v>
      </c>
      <c r="BV238" s="66">
        <v>1</v>
      </c>
      <c r="BW238" s="66">
        <v>1</v>
      </c>
      <c r="BX238" s="66">
        <v>1</v>
      </c>
      <c r="BY238" s="66">
        <v>1</v>
      </c>
      <c r="BZ238" s="66">
        <v>1</v>
      </c>
      <c r="CA238" s="66">
        <v>1</v>
      </c>
      <c r="CC238" s="66">
        <v>1</v>
      </c>
      <c r="CD238" s="66">
        <v>1</v>
      </c>
      <c r="CE238" s="66">
        <v>1</v>
      </c>
      <c r="CF238" s="66">
        <v>1</v>
      </c>
      <c r="CG238" s="66">
        <v>1</v>
      </c>
      <c r="CI238" s="66">
        <v>1</v>
      </c>
      <c r="CJ238" s="66">
        <v>1</v>
      </c>
      <c r="CK238" s="66">
        <v>1</v>
      </c>
      <c r="CL238" s="66">
        <v>1</v>
      </c>
      <c r="CM238" s="66">
        <v>1</v>
      </c>
      <c r="CN238" s="66">
        <v>1</v>
      </c>
      <c r="CO238" s="66">
        <v>1</v>
      </c>
      <c r="CP238" s="66">
        <v>1</v>
      </c>
      <c r="CQ238" s="66">
        <v>1</v>
      </c>
      <c r="CR238" s="66">
        <v>1</v>
      </c>
      <c r="CS238" s="66">
        <v>1</v>
      </c>
      <c r="CT238" s="66">
        <v>1</v>
      </c>
      <c r="CU238" s="66">
        <v>1</v>
      </c>
      <c r="CV238" s="66">
        <v>1</v>
      </c>
      <c r="CW238" s="66">
        <v>0</v>
      </c>
      <c r="CX238" s="66">
        <v>0</v>
      </c>
      <c r="CY238" s="66">
        <v>0</v>
      </c>
      <c r="CZ238" s="66">
        <v>0</v>
      </c>
      <c r="DA238" s="66">
        <v>0</v>
      </c>
      <c r="DB238" s="66">
        <v>0</v>
      </c>
      <c r="DC238" s="66">
        <v>0</v>
      </c>
      <c r="DD238" s="66">
        <v>0</v>
      </c>
      <c r="DE238" s="66">
        <v>1</v>
      </c>
      <c r="DF238" s="66">
        <v>1</v>
      </c>
      <c r="DG238" s="66">
        <v>1</v>
      </c>
      <c r="DH238" s="67" t="s">
        <v>389</v>
      </c>
      <c r="DJ238" s="67"/>
      <c r="DK238" s="67"/>
      <c r="DL238" s="67"/>
      <c r="DM238" s="67"/>
    </row>
    <row r="239" spans="1:117" s="66" customFormat="1">
      <c r="A239" s="66" t="s">
        <v>717</v>
      </c>
      <c r="B239" s="66" t="s">
        <v>388</v>
      </c>
      <c r="C239" s="66" t="s">
        <v>738</v>
      </c>
      <c r="D239" s="66">
        <v>234</v>
      </c>
      <c r="E239" s="66">
        <v>312</v>
      </c>
      <c r="F239" s="66">
        <v>85</v>
      </c>
      <c r="G239" s="66" t="s">
        <v>739</v>
      </c>
      <c r="H239" s="66">
        <v>1</v>
      </c>
      <c r="I239" s="66">
        <v>2</v>
      </c>
      <c r="J239" s="66">
        <v>2</v>
      </c>
      <c r="K239" s="66">
        <v>1</v>
      </c>
      <c r="L239" s="66">
        <v>1</v>
      </c>
      <c r="M239" s="66">
        <v>1</v>
      </c>
      <c r="N239" s="66">
        <v>1</v>
      </c>
      <c r="O239" s="66">
        <v>1</v>
      </c>
      <c r="P239" s="66">
        <v>1</v>
      </c>
      <c r="Q239" s="66">
        <v>1</v>
      </c>
      <c r="R239" s="66">
        <v>1</v>
      </c>
      <c r="S239" s="66">
        <v>1</v>
      </c>
      <c r="T239" s="66">
        <v>1</v>
      </c>
      <c r="U239" s="66">
        <v>1</v>
      </c>
      <c r="W239" s="66">
        <v>1</v>
      </c>
      <c r="X239" s="66">
        <v>1</v>
      </c>
      <c r="Y239" s="66">
        <v>1</v>
      </c>
      <c r="Z239" s="66">
        <v>1</v>
      </c>
      <c r="AA239" s="66">
        <v>1</v>
      </c>
      <c r="AB239" s="66">
        <v>1</v>
      </c>
      <c r="AC239" s="66">
        <v>1</v>
      </c>
      <c r="AD239" s="66">
        <v>1</v>
      </c>
      <c r="AE239" s="66">
        <v>1</v>
      </c>
      <c r="AF239" s="66">
        <v>1</v>
      </c>
      <c r="AG239" s="66">
        <v>1</v>
      </c>
      <c r="AH239" s="66">
        <v>1</v>
      </c>
      <c r="AI239" s="66">
        <v>1</v>
      </c>
      <c r="AJ239" s="66">
        <v>1</v>
      </c>
      <c r="AK239" s="66">
        <v>1</v>
      </c>
      <c r="AL239" s="66">
        <v>1</v>
      </c>
      <c r="AM239" s="66">
        <v>1</v>
      </c>
      <c r="AN239" s="66">
        <v>1</v>
      </c>
      <c r="AO239" s="66">
        <v>1</v>
      </c>
      <c r="AP239" s="66">
        <v>1</v>
      </c>
      <c r="AQ239" s="66">
        <v>1</v>
      </c>
      <c r="AR239" s="66">
        <v>1</v>
      </c>
      <c r="AS239" s="66">
        <v>1</v>
      </c>
      <c r="AT239" s="66">
        <v>1</v>
      </c>
      <c r="AU239" s="66">
        <v>1</v>
      </c>
      <c r="AV239" s="66">
        <v>1</v>
      </c>
      <c r="AW239" s="66">
        <v>1</v>
      </c>
      <c r="AX239" s="66">
        <v>1</v>
      </c>
      <c r="AY239" s="66">
        <v>1</v>
      </c>
      <c r="BD239" s="66">
        <v>1</v>
      </c>
      <c r="BE239" s="66">
        <v>1</v>
      </c>
      <c r="BF239" s="66">
        <v>1</v>
      </c>
      <c r="BG239" s="66">
        <v>1</v>
      </c>
      <c r="BH239" s="66">
        <v>1</v>
      </c>
      <c r="BI239" s="66">
        <v>1</v>
      </c>
      <c r="BJ239" s="66">
        <v>1</v>
      </c>
      <c r="BK239" s="66">
        <v>1</v>
      </c>
      <c r="BL239" s="66">
        <v>1</v>
      </c>
      <c r="BM239" s="66">
        <v>1</v>
      </c>
      <c r="BN239" s="66">
        <v>1</v>
      </c>
      <c r="BO239" s="66">
        <v>1</v>
      </c>
      <c r="BP239" s="66">
        <v>1</v>
      </c>
      <c r="BQ239" s="66">
        <v>1</v>
      </c>
      <c r="BR239" s="66">
        <v>1</v>
      </c>
      <c r="BS239" s="66">
        <v>1</v>
      </c>
      <c r="BT239" s="66">
        <v>1</v>
      </c>
      <c r="BU239" s="66">
        <v>1</v>
      </c>
      <c r="BV239" s="66">
        <v>1</v>
      </c>
      <c r="BW239" s="66">
        <v>1</v>
      </c>
      <c r="BX239" s="66">
        <v>1</v>
      </c>
      <c r="BY239" s="66">
        <v>1</v>
      </c>
      <c r="BZ239" s="66">
        <v>1</v>
      </c>
      <c r="CA239" s="66">
        <v>1</v>
      </c>
      <c r="CC239" s="66">
        <v>1</v>
      </c>
      <c r="CD239" s="66">
        <v>1</v>
      </c>
      <c r="CE239" s="66">
        <v>1</v>
      </c>
      <c r="CF239" s="66">
        <v>1</v>
      </c>
      <c r="CG239" s="66">
        <v>1</v>
      </c>
      <c r="CI239" s="66">
        <v>1</v>
      </c>
      <c r="CJ239" s="66">
        <v>1</v>
      </c>
      <c r="CK239" s="66">
        <v>1</v>
      </c>
      <c r="CL239" s="66">
        <v>1</v>
      </c>
      <c r="CM239" s="66">
        <v>1</v>
      </c>
      <c r="CN239" s="66">
        <v>1</v>
      </c>
      <c r="CO239" s="66">
        <v>1</v>
      </c>
      <c r="CP239" s="66">
        <v>1</v>
      </c>
      <c r="CQ239" s="66">
        <v>1</v>
      </c>
      <c r="CR239" s="66">
        <v>1</v>
      </c>
      <c r="CS239" s="66">
        <v>1</v>
      </c>
      <c r="CT239" s="66">
        <v>1</v>
      </c>
      <c r="CU239" s="66">
        <v>1</v>
      </c>
      <c r="CV239" s="66">
        <v>1</v>
      </c>
      <c r="CW239" s="66">
        <v>0</v>
      </c>
      <c r="CX239" s="66">
        <v>1</v>
      </c>
      <c r="CY239" s="66">
        <v>0</v>
      </c>
      <c r="CZ239" s="66">
        <v>0</v>
      </c>
      <c r="DA239" s="66">
        <v>1</v>
      </c>
      <c r="DB239" s="66">
        <v>1</v>
      </c>
      <c r="DC239" s="66">
        <v>0</v>
      </c>
      <c r="DD239" s="66">
        <v>0</v>
      </c>
      <c r="DE239" s="66">
        <v>1</v>
      </c>
      <c r="DF239" s="66">
        <v>1</v>
      </c>
      <c r="DG239" s="66">
        <v>1</v>
      </c>
      <c r="DH239" s="67"/>
      <c r="DJ239" s="67"/>
      <c r="DK239" s="67"/>
      <c r="DL239" s="67"/>
      <c r="DM239" s="67"/>
    </row>
    <row r="240" spans="1:117" s="66" customFormat="1">
      <c r="A240" s="66" t="s">
        <v>717</v>
      </c>
      <c r="B240" s="66" t="s">
        <v>388</v>
      </c>
      <c r="C240" s="66" t="s">
        <v>740</v>
      </c>
      <c r="D240" s="66">
        <v>235</v>
      </c>
      <c r="E240" s="66">
        <v>153</v>
      </c>
      <c r="F240" s="66">
        <v>46</v>
      </c>
      <c r="G240" s="66">
        <v>10</v>
      </c>
      <c r="H240" s="66">
        <v>1</v>
      </c>
      <c r="I240" s="66">
        <v>2</v>
      </c>
      <c r="J240" s="66">
        <v>2</v>
      </c>
      <c r="K240" s="66">
        <v>1</v>
      </c>
      <c r="L240" s="66">
        <v>1</v>
      </c>
      <c r="M240" s="66">
        <v>1</v>
      </c>
      <c r="N240" s="66">
        <v>1</v>
      </c>
      <c r="O240" s="66">
        <v>1</v>
      </c>
      <c r="P240" s="66">
        <v>1</v>
      </c>
      <c r="Q240" s="66">
        <v>1</v>
      </c>
      <c r="R240" s="66">
        <v>1</v>
      </c>
      <c r="S240" s="66">
        <v>1</v>
      </c>
      <c r="T240" s="66">
        <v>1</v>
      </c>
      <c r="U240" s="66">
        <v>1</v>
      </c>
      <c r="W240" s="66">
        <v>1</v>
      </c>
      <c r="X240" s="66">
        <v>1</v>
      </c>
      <c r="Y240" s="66">
        <v>1</v>
      </c>
      <c r="Z240" s="66">
        <v>1</v>
      </c>
      <c r="AA240" s="66">
        <v>1</v>
      </c>
      <c r="AB240" s="66">
        <v>1</v>
      </c>
      <c r="AC240" s="66">
        <v>1</v>
      </c>
      <c r="AD240" s="66">
        <v>1</v>
      </c>
      <c r="AE240" s="66">
        <v>1</v>
      </c>
      <c r="AF240" s="66">
        <v>1</v>
      </c>
      <c r="AG240" s="66">
        <v>1</v>
      </c>
      <c r="AH240" s="66">
        <v>1</v>
      </c>
      <c r="AI240" s="66">
        <v>1</v>
      </c>
      <c r="AJ240" s="66">
        <v>1</v>
      </c>
      <c r="AK240" s="66">
        <v>1</v>
      </c>
      <c r="AL240" s="66">
        <v>1</v>
      </c>
      <c r="AM240" s="66">
        <v>1</v>
      </c>
      <c r="AN240" s="66">
        <v>1</v>
      </c>
      <c r="AO240" s="66">
        <v>1</v>
      </c>
      <c r="AP240" s="66">
        <v>1</v>
      </c>
      <c r="AQ240" s="66">
        <v>1</v>
      </c>
      <c r="AR240" s="66">
        <v>1</v>
      </c>
      <c r="AS240" s="66">
        <v>1</v>
      </c>
      <c r="AT240" s="66">
        <v>1</v>
      </c>
      <c r="AU240" s="66">
        <v>1</v>
      </c>
      <c r="AV240" s="66">
        <v>1</v>
      </c>
      <c r="AW240" s="66">
        <v>1</v>
      </c>
      <c r="AX240" s="66">
        <v>1</v>
      </c>
      <c r="AY240" s="66">
        <v>1</v>
      </c>
      <c r="BD240" s="66">
        <v>1</v>
      </c>
      <c r="BE240" s="66">
        <v>1</v>
      </c>
      <c r="BF240" s="66">
        <v>1</v>
      </c>
      <c r="BG240" s="66">
        <v>1</v>
      </c>
      <c r="BH240" s="66">
        <v>1</v>
      </c>
      <c r="BI240" s="66">
        <v>1</v>
      </c>
      <c r="BJ240" s="66">
        <v>1</v>
      </c>
      <c r="BK240" s="66">
        <v>1</v>
      </c>
      <c r="BL240" s="66">
        <v>1</v>
      </c>
      <c r="BM240" s="66">
        <v>1</v>
      </c>
      <c r="BN240" s="66">
        <v>1</v>
      </c>
      <c r="BO240" s="66">
        <v>1</v>
      </c>
      <c r="BP240" s="66">
        <v>1</v>
      </c>
      <c r="BQ240" s="66">
        <v>1</v>
      </c>
      <c r="BR240" s="66">
        <v>1</v>
      </c>
      <c r="BS240" s="66">
        <v>1</v>
      </c>
      <c r="BT240" s="66">
        <v>1</v>
      </c>
      <c r="BU240" s="66">
        <v>1</v>
      </c>
      <c r="BV240" s="66">
        <v>1</v>
      </c>
      <c r="BW240" s="66">
        <v>1</v>
      </c>
      <c r="BX240" s="66">
        <v>1</v>
      </c>
      <c r="BY240" s="66">
        <v>1</v>
      </c>
      <c r="BZ240" s="66">
        <v>1</v>
      </c>
      <c r="CA240" s="66">
        <v>1</v>
      </c>
      <c r="CC240" s="66">
        <v>1</v>
      </c>
      <c r="CD240" s="66">
        <v>1</v>
      </c>
      <c r="CE240" s="66">
        <v>1</v>
      </c>
      <c r="CF240" s="66">
        <v>1</v>
      </c>
      <c r="CG240" s="66">
        <v>1</v>
      </c>
      <c r="CI240" s="66">
        <v>1</v>
      </c>
      <c r="CJ240" s="66">
        <v>1</v>
      </c>
      <c r="CK240" s="66">
        <v>1</v>
      </c>
      <c r="CL240" s="66">
        <v>1</v>
      </c>
      <c r="CM240" s="66">
        <v>1</v>
      </c>
      <c r="CN240" s="66">
        <v>1</v>
      </c>
      <c r="CO240" s="66">
        <v>1</v>
      </c>
      <c r="CP240" s="66">
        <v>1</v>
      </c>
      <c r="CQ240" s="66">
        <v>1</v>
      </c>
      <c r="CR240" s="66">
        <v>1</v>
      </c>
      <c r="CS240" s="66">
        <v>1</v>
      </c>
      <c r="CT240" s="66">
        <v>1</v>
      </c>
      <c r="CU240" s="66">
        <v>1</v>
      </c>
      <c r="CV240" s="66">
        <v>1</v>
      </c>
      <c r="CW240" s="66">
        <v>0</v>
      </c>
      <c r="CX240" s="66">
        <v>1</v>
      </c>
      <c r="CY240" s="66">
        <v>0</v>
      </c>
      <c r="CZ240" s="66">
        <v>0</v>
      </c>
      <c r="DA240" s="66">
        <v>0</v>
      </c>
      <c r="DB240" s="66">
        <v>0</v>
      </c>
      <c r="DC240" s="66">
        <v>1</v>
      </c>
      <c r="DD240" s="66">
        <v>0</v>
      </c>
      <c r="DE240" s="66">
        <v>1</v>
      </c>
      <c r="DF240" s="66">
        <v>1</v>
      </c>
      <c r="DG240" s="66">
        <v>1</v>
      </c>
      <c r="DH240" s="67"/>
      <c r="DJ240" s="67"/>
      <c r="DK240" s="67"/>
      <c r="DL240" s="67"/>
      <c r="DM240" s="67"/>
    </row>
    <row r="241" spans="1:117" s="66" customFormat="1">
      <c r="A241" s="66" t="s">
        <v>717</v>
      </c>
      <c r="B241" s="66" t="s">
        <v>388</v>
      </c>
      <c r="C241" s="66" t="s">
        <v>741</v>
      </c>
      <c r="D241" s="66">
        <v>236</v>
      </c>
      <c r="E241" s="66">
        <v>235</v>
      </c>
      <c r="F241" s="66">
        <v>91</v>
      </c>
      <c r="G241" s="66">
        <v>31</v>
      </c>
      <c r="H241" s="66">
        <v>1</v>
      </c>
      <c r="I241" s="66">
        <v>2</v>
      </c>
      <c r="J241" s="66">
        <v>2</v>
      </c>
      <c r="K241" s="66">
        <v>1</v>
      </c>
      <c r="L241" s="66">
        <v>1</v>
      </c>
      <c r="M241" s="66">
        <v>1</v>
      </c>
      <c r="N241" s="66">
        <v>1</v>
      </c>
      <c r="O241" s="66">
        <v>1</v>
      </c>
      <c r="P241" s="66">
        <v>1</v>
      </c>
      <c r="Q241" s="66">
        <v>1</v>
      </c>
      <c r="R241" s="66">
        <v>1</v>
      </c>
      <c r="S241" s="66">
        <v>1</v>
      </c>
      <c r="T241" s="66">
        <v>1</v>
      </c>
      <c r="U241" s="66">
        <v>1</v>
      </c>
      <c r="W241" s="66">
        <v>1</v>
      </c>
      <c r="X241" s="66">
        <v>1</v>
      </c>
      <c r="Y241" s="66">
        <v>1</v>
      </c>
      <c r="Z241" s="66">
        <v>1</v>
      </c>
      <c r="AA241" s="66">
        <v>1</v>
      </c>
      <c r="AB241" s="66">
        <v>1</v>
      </c>
      <c r="AC241" s="66">
        <v>1</v>
      </c>
      <c r="AD241" s="66">
        <v>1</v>
      </c>
      <c r="AE241" s="66">
        <v>1</v>
      </c>
      <c r="AF241" s="66">
        <v>1</v>
      </c>
      <c r="AG241" s="66">
        <v>1</v>
      </c>
      <c r="AH241" s="66">
        <v>1</v>
      </c>
      <c r="AI241" s="66">
        <v>1</v>
      </c>
      <c r="AJ241" s="66">
        <v>1</v>
      </c>
      <c r="AK241" s="66">
        <v>1</v>
      </c>
      <c r="AL241" s="66">
        <v>1</v>
      </c>
      <c r="AM241" s="66">
        <v>1</v>
      </c>
      <c r="AN241" s="66">
        <v>1</v>
      </c>
      <c r="AO241" s="66">
        <v>1</v>
      </c>
      <c r="AP241" s="66">
        <v>1</v>
      </c>
      <c r="AQ241" s="66">
        <v>1</v>
      </c>
      <c r="AR241" s="66">
        <v>1</v>
      </c>
      <c r="AS241" s="66">
        <v>1</v>
      </c>
      <c r="AT241" s="66">
        <v>1</v>
      </c>
      <c r="AU241" s="66">
        <v>1</v>
      </c>
      <c r="AV241" s="66">
        <v>1</v>
      </c>
      <c r="AW241" s="66">
        <v>1</v>
      </c>
      <c r="AX241" s="66">
        <v>1</v>
      </c>
      <c r="AY241" s="66">
        <v>1</v>
      </c>
      <c r="BD241" s="66">
        <v>1</v>
      </c>
      <c r="BE241" s="66">
        <v>1</v>
      </c>
      <c r="BF241" s="66">
        <v>1</v>
      </c>
      <c r="BG241" s="66">
        <v>1</v>
      </c>
      <c r="BH241" s="66">
        <v>1</v>
      </c>
      <c r="BI241" s="66">
        <v>1</v>
      </c>
      <c r="BJ241" s="66">
        <v>1</v>
      </c>
      <c r="BK241" s="66">
        <v>1</v>
      </c>
      <c r="BL241" s="66">
        <v>1</v>
      </c>
      <c r="BM241" s="66">
        <v>1</v>
      </c>
      <c r="BN241" s="66">
        <v>1</v>
      </c>
      <c r="BO241" s="66">
        <v>1</v>
      </c>
      <c r="BP241" s="66">
        <v>1</v>
      </c>
      <c r="BQ241" s="66">
        <v>1</v>
      </c>
      <c r="BR241" s="66">
        <v>1</v>
      </c>
      <c r="BS241" s="66">
        <v>1</v>
      </c>
      <c r="BT241" s="66">
        <v>1</v>
      </c>
      <c r="BU241" s="66">
        <v>1</v>
      </c>
      <c r="BV241" s="66">
        <v>1</v>
      </c>
      <c r="BW241" s="66">
        <v>1</v>
      </c>
      <c r="BX241" s="66">
        <v>1</v>
      </c>
      <c r="BY241" s="66">
        <v>1</v>
      </c>
      <c r="BZ241" s="66">
        <v>1</v>
      </c>
      <c r="CA241" s="66">
        <v>1</v>
      </c>
      <c r="CC241" s="66">
        <v>1</v>
      </c>
      <c r="CD241" s="66">
        <v>1</v>
      </c>
      <c r="CE241" s="66">
        <v>1</v>
      </c>
      <c r="CF241" s="66">
        <v>1</v>
      </c>
      <c r="CG241" s="66">
        <v>1</v>
      </c>
      <c r="CI241" s="66">
        <v>1</v>
      </c>
      <c r="CJ241" s="66">
        <v>1</v>
      </c>
      <c r="CK241" s="66">
        <v>1</v>
      </c>
      <c r="CL241" s="66">
        <v>1</v>
      </c>
      <c r="CM241" s="66">
        <v>1</v>
      </c>
      <c r="CN241" s="66">
        <v>1</v>
      </c>
      <c r="CO241" s="66">
        <v>1</v>
      </c>
      <c r="CP241" s="66">
        <v>1</v>
      </c>
      <c r="CQ241" s="66">
        <v>1</v>
      </c>
      <c r="CR241" s="66">
        <v>1</v>
      </c>
      <c r="CS241" s="66">
        <v>1</v>
      </c>
      <c r="CT241" s="66">
        <v>1</v>
      </c>
      <c r="CU241" s="66">
        <v>1</v>
      </c>
      <c r="CV241" s="66">
        <v>1</v>
      </c>
      <c r="CW241" s="66">
        <v>0</v>
      </c>
      <c r="CX241" s="66">
        <v>0</v>
      </c>
      <c r="CY241" s="66">
        <v>0</v>
      </c>
      <c r="CZ241" s="66">
        <v>0</v>
      </c>
      <c r="DA241" s="66">
        <v>0</v>
      </c>
      <c r="DB241" s="66">
        <v>0</v>
      </c>
      <c r="DC241" s="66">
        <v>1</v>
      </c>
      <c r="DD241" s="66">
        <v>0</v>
      </c>
      <c r="DE241" s="66">
        <v>1</v>
      </c>
      <c r="DF241" s="66">
        <v>1</v>
      </c>
      <c r="DG241" s="66">
        <v>1</v>
      </c>
      <c r="DH241" s="67"/>
      <c r="DJ241" s="67"/>
      <c r="DK241" s="67"/>
      <c r="DL241" s="67"/>
      <c r="DM241" s="67"/>
    </row>
    <row r="242" spans="1:117" s="66" customFormat="1">
      <c r="A242" s="66" t="s">
        <v>717</v>
      </c>
      <c r="B242" s="66" t="s">
        <v>388</v>
      </c>
      <c r="C242" s="66" t="s">
        <v>742</v>
      </c>
      <c r="D242" s="66">
        <v>237</v>
      </c>
      <c r="E242" s="66">
        <v>539</v>
      </c>
      <c r="F242" s="66">
        <v>444</v>
      </c>
      <c r="G242" s="66">
        <v>30</v>
      </c>
      <c r="H242" s="66">
        <v>1</v>
      </c>
      <c r="I242" s="66">
        <v>2</v>
      </c>
      <c r="J242" s="66">
        <v>2</v>
      </c>
      <c r="K242" s="66">
        <v>1</v>
      </c>
      <c r="L242" s="66">
        <v>1</v>
      </c>
      <c r="M242" s="66">
        <v>1</v>
      </c>
      <c r="N242" s="66">
        <v>1</v>
      </c>
      <c r="O242" s="66">
        <v>1</v>
      </c>
      <c r="P242" s="66">
        <v>1</v>
      </c>
      <c r="Q242" s="66">
        <v>1</v>
      </c>
      <c r="R242" s="66">
        <v>1</v>
      </c>
      <c r="S242" s="66">
        <v>1</v>
      </c>
      <c r="T242" s="66">
        <v>1</v>
      </c>
      <c r="U242" s="66">
        <v>1</v>
      </c>
      <c r="W242" s="66">
        <v>1</v>
      </c>
      <c r="X242" s="66">
        <v>1</v>
      </c>
      <c r="Y242" s="66">
        <v>1</v>
      </c>
      <c r="Z242" s="66">
        <v>1</v>
      </c>
      <c r="AA242" s="66">
        <v>1</v>
      </c>
      <c r="AB242" s="66">
        <v>1</v>
      </c>
      <c r="AC242" s="66">
        <v>1</v>
      </c>
      <c r="AD242" s="66">
        <v>1</v>
      </c>
      <c r="AE242" s="66">
        <v>1</v>
      </c>
      <c r="AF242" s="66">
        <v>1</v>
      </c>
      <c r="AG242" s="66">
        <v>1</v>
      </c>
      <c r="AH242" s="66">
        <v>1</v>
      </c>
      <c r="AI242" s="66">
        <v>1</v>
      </c>
      <c r="AJ242" s="66">
        <v>1</v>
      </c>
      <c r="AK242" s="66">
        <v>1</v>
      </c>
      <c r="AL242" s="66">
        <v>1</v>
      </c>
      <c r="AM242" s="66">
        <v>1</v>
      </c>
      <c r="AN242" s="66">
        <v>1</v>
      </c>
      <c r="AO242" s="66">
        <v>1</v>
      </c>
      <c r="AP242" s="66">
        <v>1</v>
      </c>
      <c r="AQ242" s="66">
        <v>1</v>
      </c>
      <c r="AR242" s="66">
        <v>1</v>
      </c>
      <c r="AS242" s="66">
        <v>1</v>
      </c>
      <c r="AT242" s="66">
        <v>1</v>
      </c>
      <c r="AU242" s="66">
        <v>1</v>
      </c>
      <c r="AV242" s="66">
        <v>1</v>
      </c>
      <c r="AW242" s="66">
        <v>1</v>
      </c>
      <c r="AX242" s="66">
        <v>1</v>
      </c>
      <c r="AY242" s="66">
        <v>1</v>
      </c>
      <c r="BD242" s="66">
        <v>1</v>
      </c>
      <c r="BE242" s="66">
        <v>1</v>
      </c>
      <c r="BF242" s="66">
        <v>1</v>
      </c>
      <c r="BG242" s="66">
        <v>1</v>
      </c>
      <c r="BH242" s="66">
        <v>1</v>
      </c>
      <c r="BI242" s="66">
        <v>1</v>
      </c>
      <c r="BJ242" s="66">
        <v>1</v>
      </c>
      <c r="BK242" s="66">
        <v>1</v>
      </c>
      <c r="BL242" s="66">
        <v>1</v>
      </c>
      <c r="BM242" s="66">
        <v>1</v>
      </c>
      <c r="BN242" s="66">
        <v>1</v>
      </c>
      <c r="BO242" s="66">
        <v>1</v>
      </c>
      <c r="BP242" s="66">
        <v>1</v>
      </c>
      <c r="BQ242" s="66">
        <v>1</v>
      </c>
      <c r="BR242" s="66">
        <v>1</v>
      </c>
      <c r="BS242" s="66">
        <v>1</v>
      </c>
      <c r="BT242" s="66">
        <v>1</v>
      </c>
      <c r="BU242" s="66">
        <v>1</v>
      </c>
      <c r="BV242" s="66">
        <v>1</v>
      </c>
      <c r="BW242" s="66">
        <v>1</v>
      </c>
      <c r="BX242" s="66">
        <v>1</v>
      </c>
      <c r="BY242" s="66">
        <v>1</v>
      </c>
      <c r="BZ242" s="66">
        <v>1</v>
      </c>
      <c r="CA242" s="66">
        <v>1</v>
      </c>
      <c r="CC242" s="66">
        <v>1</v>
      </c>
      <c r="CD242" s="66">
        <v>1</v>
      </c>
      <c r="CE242" s="66">
        <v>1</v>
      </c>
      <c r="CF242" s="66">
        <v>1</v>
      </c>
      <c r="CG242" s="66">
        <v>1</v>
      </c>
      <c r="CI242" s="66">
        <v>1</v>
      </c>
      <c r="CJ242" s="66">
        <v>1</v>
      </c>
      <c r="CK242" s="66">
        <v>1</v>
      </c>
      <c r="CL242" s="66">
        <v>1</v>
      </c>
      <c r="CM242" s="66">
        <v>1</v>
      </c>
      <c r="CN242" s="66">
        <v>1</v>
      </c>
      <c r="CO242" s="66">
        <v>1</v>
      </c>
      <c r="CP242" s="66">
        <v>1</v>
      </c>
      <c r="CQ242" s="66">
        <v>1</v>
      </c>
      <c r="CR242" s="66">
        <v>1</v>
      </c>
      <c r="CS242" s="66">
        <v>1</v>
      </c>
      <c r="CT242" s="66">
        <v>1</v>
      </c>
      <c r="CU242" s="66">
        <v>1</v>
      </c>
      <c r="CV242" s="66">
        <v>1</v>
      </c>
      <c r="CW242" s="66">
        <v>1</v>
      </c>
      <c r="CX242" s="66">
        <v>0</v>
      </c>
      <c r="CY242" s="66">
        <v>1</v>
      </c>
      <c r="CZ242" s="66">
        <v>0</v>
      </c>
      <c r="DA242" s="66">
        <v>0</v>
      </c>
      <c r="DB242" s="66">
        <v>0</v>
      </c>
      <c r="DC242" s="66">
        <v>1</v>
      </c>
      <c r="DD242" s="66">
        <v>0</v>
      </c>
      <c r="DE242" s="66">
        <v>1</v>
      </c>
      <c r="DF242" s="66">
        <v>1</v>
      </c>
      <c r="DG242" s="66">
        <v>1</v>
      </c>
      <c r="DH242" s="67"/>
      <c r="DJ242" s="67"/>
      <c r="DK242" s="67"/>
      <c r="DL242" s="67"/>
      <c r="DM242" s="67"/>
    </row>
    <row r="243" spans="1:117" s="66" customFormat="1">
      <c r="A243" s="66" t="s">
        <v>717</v>
      </c>
      <c r="B243" s="66" t="s">
        <v>388</v>
      </c>
      <c r="C243" s="66" t="s">
        <v>743</v>
      </c>
      <c r="D243" s="66">
        <v>238</v>
      </c>
      <c r="E243" s="66">
        <v>6</v>
      </c>
      <c r="F243" s="66">
        <v>0</v>
      </c>
      <c r="G243" s="66">
        <v>6</v>
      </c>
      <c r="H243" s="66">
        <v>1</v>
      </c>
      <c r="I243" s="66">
        <v>2</v>
      </c>
      <c r="J243" s="66">
        <v>2</v>
      </c>
      <c r="K243" s="66">
        <v>1</v>
      </c>
      <c r="L243" s="66">
        <v>1</v>
      </c>
      <c r="M243" s="66">
        <v>1</v>
      </c>
      <c r="N243" s="66">
        <v>1</v>
      </c>
      <c r="O243" s="66">
        <v>1</v>
      </c>
      <c r="P243" s="66">
        <v>1</v>
      </c>
      <c r="Q243" s="66">
        <v>1</v>
      </c>
      <c r="R243" s="66">
        <v>1</v>
      </c>
      <c r="S243" s="66">
        <v>1</v>
      </c>
      <c r="T243" s="66">
        <v>1</v>
      </c>
      <c r="U243" s="66">
        <v>1</v>
      </c>
      <c r="W243" s="66">
        <v>1</v>
      </c>
      <c r="X243" s="66">
        <v>1</v>
      </c>
      <c r="Y243" s="66">
        <v>1</v>
      </c>
      <c r="Z243" s="66">
        <v>1</v>
      </c>
      <c r="AA243" s="66">
        <v>1</v>
      </c>
      <c r="AB243" s="66">
        <v>1</v>
      </c>
      <c r="AC243" s="66">
        <v>1</v>
      </c>
      <c r="AD243" s="66">
        <v>1</v>
      </c>
      <c r="AE243" s="66">
        <v>1</v>
      </c>
      <c r="AF243" s="66">
        <v>1</v>
      </c>
      <c r="AG243" s="66">
        <v>1</v>
      </c>
      <c r="AH243" s="66">
        <v>1</v>
      </c>
      <c r="AI243" s="66">
        <v>1</v>
      </c>
      <c r="AJ243" s="66">
        <v>1</v>
      </c>
      <c r="AK243" s="66">
        <v>1</v>
      </c>
      <c r="AL243" s="66">
        <v>1</v>
      </c>
      <c r="AM243" s="66">
        <v>1</v>
      </c>
      <c r="AN243" s="66">
        <v>1</v>
      </c>
      <c r="AO243" s="66">
        <v>1</v>
      </c>
      <c r="AP243" s="66">
        <v>1</v>
      </c>
      <c r="AQ243" s="66">
        <v>1</v>
      </c>
      <c r="AR243" s="66">
        <v>1</v>
      </c>
      <c r="AS243" s="66">
        <v>1</v>
      </c>
      <c r="AT243" s="66">
        <v>1</v>
      </c>
      <c r="AU243" s="66">
        <v>1</v>
      </c>
      <c r="AV243" s="66">
        <v>1</v>
      </c>
      <c r="AW243" s="66">
        <v>1</v>
      </c>
      <c r="AX243" s="66">
        <v>1</v>
      </c>
      <c r="AY243" s="66">
        <v>1</v>
      </c>
      <c r="BD243" s="66">
        <v>1</v>
      </c>
      <c r="BE243" s="66">
        <v>1</v>
      </c>
      <c r="BF243" s="66">
        <v>1</v>
      </c>
      <c r="BG243" s="66">
        <v>1</v>
      </c>
      <c r="BH243" s="66">
        <v>1</v>
      </c>
      <c r="BI243" s="66">
        <v>1</v>
      </c>
      <c r="BJ243" s="66">
        <v>1</v>
      </c>
      <c r="BK243" s="66">
        <v>1</v>
      </c>
      <c r="BL243" s="66">
        <v>1</v>
      </c>
      <c r="BM243" s="66">
        <v>1</v>
      </c>
      <c r="BN243" s="66">
        <v>1</v>
      </c>
      <c r="BO243" s="66">
        <v>1</v>
      </c>
      <c r="BP243" s="66">
        <v>1</v>
      </c>
      <c r="BQ243" s="66">
        <v>1</v>
      </c>
      <c r="BR243" s="66">
        <v>1</v>
      </c>
      <c r="BS243" s="66">
        <v>1</v>
      </c>
      <c r="BT243" s="66">
        <v>1</v>
      </c>
      <c r="BU243" s="66">
        <v>1</v>
      </c>
      <c r="BV243" s="66">
        <v>1</v>
      </c>
      <c r="BW243" s="66">
        <v>1</v>
      </c>
      <c r="BX243" s="66">
        <v>1</v>
      </c>
      <c r="BY243" s="66">
        <v>1</v>
      </c>
      <c r="BZ243" s="66">
        <v>1</v>
      </c>
      <c r="CA243" s="66">
        <v>1</v>
      </c>
      <c r="CC243" s="66">
        <v>1</v>
      </c>
      <c r="CD243" s="66">
        <v>1</v>
      </c>
      <c r="CE243" s="66">
        <v>1</v>
      </c>
      <c r="CF243" s="66">
        <v>1</v>
      </c>
      <c r="CG243" s="66">
        <v>1</v>
      </c>
      <c r="CI243" s="66">
        <v>1</v>
      </c>
      <c r="CJ243" s="66">
        <v>1</v>
      </c>
      <c r="CK243" s="66">
        <v>1</v>
      </c>
      <c r="CL243" s="66">
        <v>1</v>
      </c>
      <c r="CM243" s="66">
        <v>1</v>
      </c>
      <c r="CN243" s="66">
        <v>1</v>
      </c>
      <c r="CO243" s="66">
        <v>1</v>
      </c>
      <c r="CP243" s="66">
        <v>1</v>
      </c>
      <c r="CQ243" s="66">
        <v>1</v>
      </c>
      <c r="CR243" s="66">
        <v>1</v>
      </c>
      <c r="CS243" s="66">
        <v>1</v>
      </c>
      <c r="CT243" s="66">
        <v>1</v>
      </c>
      <c r="CU243" s="66">
        <v>1</v>
      </c>
      <c r="CV243" s="66">
        <v>1</v>
      </c>
      <c r="CW243" s="66">
        <v>1</v>
      </c>
      <c r="CX243" s="66">
        <v>1</v>
      </c>
      <c r="CY243" s="66">
        <v>1</v>
      </c>
      <c r="CZ243" s="66">
        <v>1</v>
      </c>
      <c r="DA243" s="66">
        <v>1</v>
      </c>
      <c r="DB243" s="66">
        <v>0</v>
      </c>
      <c r="DC243" s="66">
        <v>0</v>
      </c>
      <c r="DD243" s="66">
        <v>1</v>
      </c>
      <c r="DE243" s="66">
        <v>1</v>
      </c>
      <c r="DF243" s="66">
        <v>1</v>
      </c>
      <c r="DG243" s="66">
        <v>1</v>
      </c>
      <c r="DH243" s="67"/>
      <c r="DJ243" s="67"/>
      <c r="DK243" s="67"/>
      <c r="DL243" s="67"/>
      <c r="DM243" s="67"/>
    </row>
    <row r="244" spans="1:117" s="66" customFormat="1">
      <c r="A244" s="66" t="s">
        <v>717</v>
      </c>
      <c r="B244" s="66" t="s">
        <v>388</v>
      </c>
      <c r="C244" s="66" t="s">
        <v>744</v>
      </c>
      <c r="D244" s="66">
        <v>239</v>
      </c>
      <c r="E244" s="66">
        <v>42</v>
      </c>
      <c r="F244" s="66">
        <v>10</v>
      </c>
      <c r="G244" s="66">
        <v>5</v>
      </c>
      <c r="H244" s="66">
        <v>1</v>
      </c>
      <c r="I244" s="66">
        <v>2</v>
      </c>
      <c r="J244" s="66">
        <v>2</v>
      </c>
      <c r="K244" s="66">
        <v>1</v>
      </c>
      <c r="L244" s="66">
        <v>1</v>
      </c>
      <c r="M244" s="66">
        <v>1</v>
      </c>
      <c r="N244" s="66">
        <v>1</v>
      </c>
      <c r="O244" s="66">
        <v>1</v>
      </c>
      <c r="P244" s="66">
        <v>1</v>
      </c>
      <c r="Q244" s="66">
        <v>1</v>
      </c>
      <c r="R244" s="66">
        <v>1</v>
      </c>
      <c r="S244" s="66">
        <v>1</v>
      </c>
      <c r="T244" s="66">
        <v>1</v>
      </c>
      <c r="U244" s="66">
        <v>1</v>
      </c>
      <c r="W244" s="66">
        <v>1</v>
      </c>
      <c r="X244" s="66">
        <v>1</v>
      </c>
      <c r="Y244" s="66">
        <v>1</v>
      </c>
      <c r="Z244" s="66">
        <v>1</v>
      </c>
      <c r="AA244" s="66">
        <v>1</v>
      </c>
      <c r="AB244" s="66">
        <v>1</v>
      </c>
      <c r="AC244" s="66">
        <v>1</v>
      </c>
      <c r="AD244" s="66">
        <v>1</v>
      </c>
      <c r="AE244" s="66">
        <v>1</v>
      </c>
      <c r="AF244" s="66">
        <v>1</v>
      </c>
      <c r="AG244" s="66">
        <v>1</v>
      </c>
      <c r="AH244" s="66">
        <v>1</v>
      </c>
      <c r="AI244" s="66">
        <v>1</v>
      </c>
      <c r="AJ244" s="66">
        <v>1</v>
      </c>
      <c r="AK244" s="66">
        <v>1</v>
      </c>
      <c r="AL244" s="66">
        <v>1</v>
      </c>
      <c r="AM244" s="66">
        <v>1</v>
      </c>
      <c r="AN244" s="66">
        <v>1</v>
      </c>
      <c r="AO244" s="66">
        <v>1</v>
      </c>
      <c r="AP244" s="66">
        <v>1</v>
      </c>
      <c r="AQ244" s="66">
        <v>1</v>
      </c>
      <c r="AR244" s="66">
        <v>1</v>
      </c>
      <c r="AS244" s="66">
        <v>1</v>
      </c>
      <c r="AT244" s="66">
        <v>1</v>
      </c>
      <c r="AU244" s="66">
        <v>1</v>
      </c>
      <c r="AV244" s="66">
        <v>1</v>
      </c>
      <c r="AW244" s="66">
        <v>1</v>
      </c>
      <c r="AX244" s="66">
        <v>1</v>
      </c>
      <c r="AY244" s="66">
        <v>1</v>
      </c>
      <c r="BD244" s="66">
        <v>1</v>
      </c>
      <c r="BE244" s="66">
        <v>1</v>
      </c>
      <c r="BF244" s="66">
        <v>1</v>
      </c>
      <c r="BG244" s="66">
        <v>1</v>
      </c>
      <c r="BH244" s="66">
        <v>1</v>
      </c>
      <c r="BI244" s="66">
        <v>1</v>
      </c>
      <c r="BJ244" s="66">
        <v>1</v>
      </c>
      <c r="BK244" s="66">
        <v>1</v>
      </c>
      <c r="BL244" s="66">
        <v>1</v>
      </c>
      <c r="BM244" s="66">
        <v>1</v>
      </c>
      <c r="BN244" s="66">
        <v>1</v>
      </c>
      <c r="BO244" s="66">
        <v>1</v>
      </c>
      <c r="BP244" s="66">
        <v>1</v>
      </c>
      <c r="BQ244" s="66">
        <v>1</v>
      </c>
      <c r="BR244" s="66">
        <v>1</v>
      </c>
      <c r="BS244" s="66">
        <v>1</v>
      </c>
      <c r="BT244" s="66">
        <v>1</v>
      </c>
      <c r="BU244" s="66">
        <v>1</v>
      </c>
      <c r="BV244" s="66">
        <v>1</v>
      </c>
      <c r="BW244" s="66">
        <v>1</v>
      </c>
      <c r="BX244" s="66">
        <v>1</v>
      </c>
      <c r="BY244" s="66">
        <v>1</v>
      </c>
      <c r="BZ244" s="66">
        <v>1</v>
      </c>
      <c r="CA244" s="66">
        <v>1</v>
      </c>
      <c r="CC244" s="66">
        <v>1</v>
      </c>
      <c r="CD244" s="66">
        <v>1</v>
      </c>
      <c r="CE244" s="66">
        <v>1</v>
      </c>
      <c r="CF244" s="66">
        <v>1</v>
      </c>
      <c r="CG244" s="66">
        <v>1</v>
      </c>
      <c r="CI244" s="66">
        <v>1</v>
      </c>
      <c r="CJ244" s="66">
        <v>1</v>
      </c>
      <c r="CK244" s="66">
        <v>1</v>
      </c>
      <c r="CL244" s="66">
        <v>1</v>
      </c>
      <c r="CM244" s="66">
        <v>1</v>
      </c>
      <c r="CN244" s="66">
        <v>1</v>
      </c>
      <c r="CO244" s="66">
        <v>1</v>
      </c>
      <c r="CP244" s="66">
        <v>1</v>
      </c>
      <c r="CQ244" s="66">
        <v>1</v>
      </c>
      <c r="CR244" s="66">
        <v>1</v>
      </c>
      <c r="CS244" s="66">
        <v>1</v>
      </c>
      <c r="CT244" s="66">
        <v>1</v>
      </c>
      <c r="CU244" s="66">
        <v>1</v>
      </c>
      <c r="CV244" s="66">
        <v>1</v>
      </c>
      <c r="CW244" s="66">
        <v>0</v>
      </c>
      <c r="CX244" s="66">
        <v>0</v>
      </c>
      <c r="CY244" s="66">
        <v>0</v>
      </c>
      <c r="CZ244" s="66">
        <v>0</v>
      </c>
      <c r="DA244" s="66">
        <v>0</v>
      </c>
      <c r="DB244" s="66">
        <v>0</v>
      </c>
      <c r="DC244" s="66">
        <v>0</v>
      </c>
      <c r="DD244" s="66">
        <v>0</v>
      </c>
      <c r="DE244" s="66">
        <v>1</v>
      </c>
      <c r="DF244" s="66">
        <v>1</v>
      </c>
      <c r="DG244" s="66">
        <v>1</v>
      </c>
      <c r="DH244" s="67"/>
      <c r="DJ244" s="67"/>
      <c r="DK244" s="67"/>
      <c r="DL244" s="67"/>
      <c r="DM244" s="67"/>
    </row>
    <row r="245" spans="1:117" s="66" customFormat="1">
      <c r="A245" s="66" t="s">
        <v>717</v>
      </c>
      <c r="B245" s="66" t="s">
        <v>388</v>
      </c>
      <c r="C245" s="66" t="s">
        <v>745</v>
      </c>
      <c r="D245" s="66">
        <v>240</v>
      </c>
      <c r="E245" s="66">
        <v>173</v>
      </c>
      <c r="F245" s="66">
        <v>54</v>
      </c>
      <c r="G245" s="66">
        <v>25</v>
      </c>
      <c r="H245" s="66">
        <v>1</v>
      </c>
      <c r="I245" s="66">
        <v>2</v>
      </c>
      <c r="J245" s="66">
        <v>2</v>
      </c>
      <c r="K245" s="66">
        <v>1</v>
      </c>
      <c r="L245" s="66">
        <v>1</v>
      </c>
      <c r="M245" s="66">
        <v>1</v>
      </c>
      <c r="N245" s="66">
        <v>1</v>
      </c>
      <c r="O245" s="66">
        <v>1</v>
      </c>
      <c r="P245" s="66">
        <v>1</v>
      </c>
      <c r="Q245" s="66">
        <v>1</v>
      </c>
      <c r="R245" s="66">
        <v>1</v>
      </c>
      <c r="S245" s="66">
        <v>1</v>
      </c>
      <c r="T245" s="66">
        <v>1</v>
      </c>
      <c r="U245" s="66">
        <v>1</v>
      </c>
      <c r="W245" s="66">
        <v>1</v>
      </c>
      <c r="X245" s="66">
        <v>1</v>
      </c>
      <c r="Y245" s="66">
        <v>1</v>
      </c>
      <c r="Z245" s="66">
        <v>1</v>
      </c>
      <c r="AA245" s="66">
        <v>1</v>
      </c>
      <c r="AB245" s="66">
        <v>1</v>
      </c>
      <c r="AC245" s="66">
        <v>1</v>
      </c>
      <c r="AD245" s="66">
        <v>1</v>
      </c>
      <c r="AE245" s="66">
        <v>1</v>
      </c>
      <c r="AF245" s="66">
        <v>1</v>
      </c>
      <c r="AG245" s="66">
        <v>1</v>
      </c>
      <c r="AH245" s="66">
        <v>1</v>
      </c>
      <c r="AI245" s="66">
        <v>1</v>
      </c>
      <c r="AJ245" s="66">
        <v>1</v>
      </c>
      <c r="AK245" s="66">
        <v>1</v>
      </c>
      <c r="AL245" s="66">
        <v>1</v>
      </c>
      <c r="AM245" s="66">
        <v>1</v>
      </c>
      <c r="AN245" s="66">
        <v>1</v>
      </c>
      <c r="AO245" s="66">
        <v>1</v>
      </c>
      <c r="AP245" s="66">
        <v>1</v>
      </c>
      <c r="AQ245" s="66">
        <v>1</v>
      </c>
      <c r="AR245" s="66">
        <v>1</v>
      </c>
      <c r="AS245" s="66">
        <v>1</v>
      </c>
      <c r="AT245" s="66">
        <v>1</v>
      </c>
      <c r="AU245" s="66">
        <v>1</v>
      </c>
      <c r="AV245" s="66">
        <v>1</v>
      </c>
      <c r="AW245" s="66">
        <v>1</v>
      </c>
      <c r="AX245" s="66">
        <v>1</v>
      </c>
      <c r="AY245" s="66">
        <v>1</v>
      </c>
      <c r="BD245" s="66">
        <v>1</v>
      </c>
      <c r="BE245" s="66">
        <v>1</v>
      </c>
      <c r="BF245" s="66">
        <v>1</v>
      </c>
      <c r="BG245" s="66">
        <v>1</v>
      </c>
      <c r="BH245" s="66">
        <v>1</v>
      </c>
      <c r="BI245" s="66">
        <v>1</v>
      </c>
      <c r="BJ245" s="66">
        <v>1</v>
      </c>
      <c r="BK245" s="66">
        <v>1</v>
      </c>
      <c r="BL245" s="66">
        <v>1</v>
      </c>
      <c r="BM245" s="66">
        <v>1</v>
      </c>
      <c r="BN245" s="66">
        <v>1</v>
      </c>
      <c r="BO245" s="66">
        <v>1</v>
      </c>
      <c r="BP245" s="66">
        <v>1</v>
      </c>
      <c r="BQ245" s="66">
        <v>1</v>
      </c>
      <c r="BR245" s="66">
        <v>1</v>
      </c>
      <c r="BS245" s="66">
        <v>1</v>
      </c>
      <c r="BT245" s="66">
        <v>1</v>
      </c>
      <c r="BU245" s="66">
        <v>1</v>
      </c>
      <c r="BV245" s="66">
        <v>1</v>
      </c>
      <c r="BW245" s="66">
        <v>1</v>
      </c>
      <c r="BX245" s="66">
        <v>1</v>
      </c>
      <c r="BY245" s="66">
        <v>1</v>
      </c>
      <c r="BZ245" s="66">
        <v>1</v>
      </c>
      <c r="CA245" s="66">
        <v>1</v>
      </c>
      <c r="CC245" s="66">
        <v>1</v>
      </c>
      <c r="CD245" s="66">
        <v>1</v>
      </c>
      <c r="CE245" s="66">
        <v>1</v>
      </c>
      <c r="CF245" s="66">
        <v>1</v>
      </c>
      <c r="CG245" s="66">
        <v>1</v>
      </c>
      <c r="CI245" s="66">
        <v>1</v>
      </c>
      <c r="CJ245" s="66">
        <v>1</v>
      </c>
      <c r="CK245" s="66">
        <v>1</v>
      </c>
      <c r="CL245" s="66">
        <v>1</v>
      </c>
      <c r="CM245" s="66">
        <v>1</v>
      </c>
      <c r="CN245" s="66">
        <v>1</v>
      </c>
      <c r="CO245" s="66">
        <v>1</v>
      </c>
      <c r="CP245" s="66">
        <v>1</v>
      </c>
      <c r="CQ245" s="66">
        <v>1</v>
      </c>
      <c r="CR245" s="66">
        <v>1</v>
      </c>
      <c r="CS245" s="66">
        <v>1</v>
      </c>
      <c r="CT245" s="66">
        <v>1</v>
      </c>
      <c r="CU245" s="66">
        <v>1</v>
      </c>
      <c r="CV245" s="66">
        <v>1</v>
      </c>
      <c r="CW245" s="66">
        <v>0</v>
      </c>
      <c r="CX245" s="66">
        <v>0</v>
      </c>
      <c r="CY245" s="66">
        <v>0</v>
      </c>
      <c r="CZ245" s="66">
        <v>0</v>
      </c>
      <c r="DA245" s="66">
        <v>0</v>
      </c>
      <c r="DB245" s="66">
        <v>0</v>
      </c>
      <c r="DC245" s="66">
        <v>0</v>
      </c>
      <c r="DD245" s="66">
        <v>0</v>
      </c>
      <c r="DE245" s="66">
        <v>1</v>
      </c>
      <c r="DF245" s="66">
        <v>1</v>
      </c>
      <c r="DG245" s="66">
        <v>1</v>
      </c>
      <c r="DH245" s="67"/>
      <c r="DJ245" s="67"/>
      <c r="DK245" s="67"/>
      <c r="DL245" s="67"/>
      <c r="DM245" s="67"/>
    </row>
    <row r="246" spans="1:117" s="66" customFormat="1">
      <c r="A246" s="66" t="s">
        <v>717</v>
      </c>
      <c r="B246" s="66" t="s">
        <v>388</v>
      </c>
      <c r="C246" s="66" t="s">
        <v>746</v>
      </c>
      <c r="D246" s="66">
        <v>241</v>
      </c>
      <c r="E246" s="66">
        <v>81</v>
      </c>
      <c r="F246" s="66">
        <v>30</v>
      </c>
      <c r="G246" s="66">
        <v>17</v>
      </c>
      <c r="H246" s="66">
        <v>1</v>
      </c>
      <c r="I246" s="66">
        <v>2</v>
      </c>
      <c r="J246" s="66">
        <v>2</v>
      </c>
      <c r="K246" s="66">
        <v>1</v>
      </c>
      <c r="L246" s="66">
        <v>1</v>
      </c>
      <c r="M246" s="66">
        <v>1</v>
      </c>
      <c r="N246" s="66">
        <v>1</v>
      </c>
      <c r="O246" s="66">
        <v>1</v>
      </c>
      <c r="P246" s="66">
        <v>1</v>
      </c>
      <c r="Q246" s="66">
        <v>1</v>
      </c>
      <c r="R246" s="66">
        <v>1</v>
      </c>
      <c r="S246" s="66">
        <v>1</v>
      </c>
      <c r="T246" s="66">
        <v>1</v>
      </c>
      <c r="U246" s="66">
        <v>1</v>
      </c>
      <c r="W246" s="66">
        <v>1</v>
      </c>
      <c r="X246" s="66">
        <v>1</v>
      </c>
      <c r="Y246" s="66">
        <v>1</v>
      </c>
      <c r="Z246" s="66">
        <v>1</v>
      </c>
      <c r="AA246" s="66">
        <v>1</v>
      </c>
      <c r="AB246" s="66">
        <v>1</v>
      </c>
      <c r="AC246" s="66">
        <v>1</v>
      </c>
      <c r="AD246" s="66">
        <v>1</v>
      </c>
      <c r="AE246" s="66">
        <v>1</v>
      </c>
      <c r="AF246" s="66">
        <v>1</v>
      </c>
      <c r="AG246" s="66">
        <v>1</v>
      </c>
      <c r="AH246" s="66">
        <v>1</v>
      </c>
      <c r="AI246" s="66">
        <v>1</v>
      </c>
      <c r="AJ246" s="66">
        <v>1</v>
      </c>
      <c r="AK246" s="66">
        <v>1</v>
      </c>
      <c r="AL246" s="66">
        <v>1</v>
      </c>
      <c r="AM246" s="66">
        <v>1</v>
      </c>
      <c r="AN246" s="66">
        <v>1</v>
      </c>
      <c r="AO246" s="66">
        <v>1</v>
      </c>
      <c r="AP246" s="66">
        <v>1</v>
      </c>
      <c r="AQ246" s="66">
        <v>1</v>
      </c>
      <c r="AR246" s="66">
        <v>1</v>
      </c>
      <c r="AS246" s="66">
        <v>1</v>
      </c>
      <c r="AT246" s="66">
        <v>1</v>
      </c>
      <c r="AU246" s="66">
        <v>1</v>
      </c>
      <c r="AV246" s="66">
        <v>1</v>
      </c>
      <c r="AW246" s="66">
        <v>1</v>
      </c>
      <c r="AX246" s="66">
        <v>1</v>
      </c>
      <c r="AY246" s="66">
        <v>1</v>
      </c>
      <c r="BD246" s="66">
        <v>1</v>
      </c>
      <c r="BE246" s="66">
        <v>1</v>
      </c>
      <c r="BF246" s="66">
        <v>1</v>
      </c>
      <c r="BG246" s="66">
        <v>1</v>
      </c>
      <c r="BH246" s="66">
        <v>1</v>
      </c>
      <c r="BI246" s="66">
        <v>1</v>
      </c>
      <c r="BJ246" s="66">
        <v>1</v>
      </c>
      <c r="BK246" s="66">
        <v>1</v>
      </c>
      <c r="BL246" s="66">
        <v>1</v>
      </c>
      <c r="BM246" s="66">
        <v>1</v>
      </c>
      <c r="BN246" s="66">
        <v>1</v>
      </c>
      <c r="BO246" s="66">
        <v>1</v>
      </c>
      <c r="BP246" s="66">
        <v>1</v>
      </c>
      <c r="BQ246" s="66">
        <v>1</v>
      </c>
      <c r="BR246" s="66">
        <v>1</v>
      </c>
      <c r="BS246" s="66">
        <v>1</v>
      </c>
      <c r="BT246" s="66">
        <v>1</v>
      </c>
      <c r="BU246" s="66">
        <v>1</v>
      </c>
      <c r="BV246" s="66">
        <v>1</v>
      </c>
      <c r="BW246" s="66">
        <v>1</v>
      </c>
      <c r="BX246" s="66">
        <v>1</v>
      </c>
      <c r="BY246" s="66">
        <v>1</v>
      </c>
      <c r="BZ246" s="66">
        <v>1</v>
      </c>
      <c r="CA246" s="66">
        <v>1</v>
      </c>
      <c r="CC246" s="66">
        <v>1</v>
      </c>
      <c r="CD246" s="66">
        <v>1</v>
      </c>
      <c r="CE246" s="66">
        <v>1</v>
      </c>
      <c r="CF246" s="66">
        <v>1</v>
      </c>
      <c r="CG246" s="66">
        <v>1</v>
      </c>
      <c r="CI246" s="66">
        <v>1</v>
      </c>
      <c r="CJ246" s="66">
        <v>1</v>
      </c>
      <c r="CK246" s="66">
        <v>1</v>
      </c>
      <c r="CL246" s="66">
        <v>1</v>
      </c>
      <c r="CM246" s="66">
        <v>1</v>
      </c>
      <c r="CN246" s="66">
        <v>1</v>
      </c>
      <c r="CO246" s="66">
        <v>1</v>
      </c>
      <c r="CP246" s="66">
        <v>1</v>
      </c>
      <c r="CQ246" s="66">
        <v>1</v>
      </c>
      <c r="CR246" s="66">
        <v>1</v>
      </c>
      <c r="CS246" s="66">
        <v>1</v>
      </c>
      <c r="CT246" s="66">
        <v>1</v>
      </c>
      <c r="CU246" s="66">
        <v>1</v>
      </c>
      <c r="CV246" s="66">
        <v>1</v>
      </c>
      <c r="CW246" s="66">
        <v>0</v>
      </c>
      <c r="CX246" s="66">
        <v>0</v>
      </c>
      <c r="CY246" s="66">
        <v>0</v>
      </c>
      <c r="CZ246" s="66">
        <v>0</v>
      </c>
      <c r="DA246" s="66">
        <v>0</v>
      </c>
      <c r="DB246" s="66">
        <v>0</v>
      </c>
      <c r="DC246" s="66">
        <v>1</v>
      </c>
      <c r="DD246" s="66">
        <v>0</v>
      </c>
      <c r="DE246" s="66">
        <v>1</v>
      </c>
      <c r="DF246" s="66">
        <v>1</v>
      </c>
      <c r="DG246" s="66">
        <v>1</v>
      </c>
      <c r="DH246" s="67"/>
      <c r="DJ246" s="67"/>
      <c r="DK246" s="67"/>
      <c r="DL246" s="67"/>
      <c r="DM246" s="67"/>
    </row>
    <row r="247" spans="1:117" s="66" customFormat="1">
      <c r="A247" s="66" t="s">
        <v>717</v>
      </c>
      <c r="B247" s="66" t="s">
        <v>388</v>
      </c>
      <c r="C247" s="66" t="s">
        <v>747</v>
      </c>
      <c r="D247" s="66">
        <v>242</v>
      </c>
      <c r="E247" s="66">
        <v>1353</v>
      </c>
      <c r="F247" s="66">
        <v>320</v>
      </c>
      <c r="G247" s="66">
        <v>74</v>
      </c>
      <c r="H247" s="66">
        <v>1</v>
      </c>
      <c r="I247" s="66">
        <v>2</v>
      </c>
      <c r="J247" s="66">
        <v>2</v>
      </c>
      <c r="K247" s="66">
        <v>1</v>
      </c>
      <c r="L247" s="66">
        <v>1</v>
      </c>
      <c r="M247" s="66">
        <v>1</v>
      </c>
      <c r="N247" s="66">
        <v>1</v>
      </c>
      <c r="O247" s="66">
        <v>1</v>
      </c>
      <c r="P247" s="66">
        <v>1</v>
      </c>
      <c r="Q247" s="66">
        <v>1</v>
      </c>
      <c r="R247" s="66">
        <v>1</v>
      </c>
      <c r="S247" s="66">
        <v>1</v>
      </c>
      <c r="T247" s="66">
        <v>1</v>
      </c>
      <c r="U247" s="66">
        <v>1</v>
      </c>
      <c r="W247" s="66">
        <v>1</v>
      </c>
      <c r="X247" s="66">
        <v>1</v>
      </c>
      <c r="Y247" s="66">
        <v>1</v>
      </c>
      <c r="Z247" s="66">
        <v>1</v>
      </c>
      <c r="AA247" s="66">
        <v>1</v>
      </c>
      <c r="AB247" s="66">
        <v>1</v>
      </c>
      <c r="AC247" s="66">
        <v>1</v>
      </c>
      <c r="AD247" s="66">
        <v>1</v>
      </c>
      <c r="AE247" s="66">
        <v>1</v>
      </c>
      <c r="AF247" s="66">
        <v>1</v>
      </c>
      <c r="AG247" s="66">
        <v>1</v>
      </c>
      <c r="AH247" s="66">
        <v>1</v>
      </c>
      <c r="AI247" s="66">
        <v>1</v>
      </c>
      <c r="AJ247" s="66">
        <v>1</v>
      </c>
      <c r="AK247" s="66">
        <v>1</v>
      </c>
      <c r="AL247" s="66">
        <v>1</v>
      </c>
      <c r="AM247" s="66">
        <v>1</v>
      </c>
      <c r="AN247" s="66">
        <v>1</v>
      </c>
      <c r="AO247" s="66">
        <v>1</v>
      </c>
      <c r="AP247" s="66">
        <v>1</v>
      </c>
      <c r="AQ247" s="66">
        <v>1</v>
      </c>
      <c r="AR247" s="66">
        <v>1</v>
      </c>
      <c r="AS247" s="66">
        <v>1</v>
      </c>
      <c r="AT247" s="66">
        <v>1</v>
      </c>
      <c r="AU247" s="66">
        <v>1</v>
      </c>
      <c r="AV247" s="66">
        <v>1</v>
      </c>
      <c r="AW247" s="66">
        <v>1</v>
      </c>
      <c r="AX247" s="66">
        <v>1</v>
      </c>
      <c r="AY247" s="66">
        <v>1</v>
      </c>
      <c r="BD247" s="66">
        <v>1</v>
      </c>
      <c r="BE247" s="66">
        <v>1</v>
      </c>
      <c r="BF247" s="66">
        <v>1</v>
      </c>
      <c r="BG247" s="66">
        <v>1</v>
      </c>
      <c r="BH247" s="66">
        <v>1</v>
      </c>
      <c r="BI247" s="66">
        <v>1</v>
      </c>
      <c r="BJ247" s="66">
        <v>1</v>
      </c>
      <c r="BK247" s="66">
        <v>1</v>
      </c>
      <c r="BL247" s="66">
        <v>1</v>
      </c>
      <c r="BM247" s="66">
        <v>1</v>
      </c>
      <c r="BN247" s="66">
        <v>1</v>
      </c>
      <c r="BO247" s="66">
        <v>1</v>
      </c>
      <c r="BP247" s="66">
        <v>1</v>
      </c>
      <c r="BQ247" s="66">
        <v>1</v>
      </c>
      <c r="BR247" s="66">
        <v>1</v>
      </c>
      <c r="BS247" s="66">
        <v>1</v>
      </c>
      <c r="BT247" s="66">
        <v>1</v>
      </c>
      <c r="BU247" s="66">
        <v>1</v>
      </c>
      <c r="BV247" s="66">
        <v>1</v>
      </c>
      <c r="BW247" s="66">
        <v>1</v>
      </c>
      <c r="BX247" s="66">
        <v>1</v>
      </c>
      <c r="BY247" s="66">
        <v>1</v>
      </c>
      <c r="BZ247" s="66">
        <v>1</v>
      </c>
      <c r="CA247" s="66">
        <v>1</v>
      </c>
      <c r="CC247" s="66">
        <v>1</v>
      </c>
      <c r="CD247" s="66">
        <v>1</v>
      </c>
      <c r="CE247" s="66">
        <v>1</v>
      </c>
      <c r="CF247" s="66">
        <v>1</v>
      </c>
      <c r="CG247" s="66">
        <v>1</v>
      </c>
      <c r="CI247" s="66">
        <v>1</v>
      </c>
      <c r="CJ247" s="66">
        <v>1</v>
      </c>
      <c r="CK247" s="66">
        <v>1</v>
      </c>
      <c r="CL247" s="66">
        <v>1</v>
      </c>
      <c r="CM247" s="66">
        <v>1</v>
      </c>
      <c r="CN247" s="66">
        <v>1</v>
      </c>
      <c r="CO247" s="66">
        <v>1</v>
      </c>
      <c r="CP247" s="66">
        <v>1</v>
      </c>
      <c r="CQ247" s="66">
        <v>1</v>
      </c>
      <c r="CR247" s="66">
        <v>1</v>
      </c>
      <c r="CS247" s="66">
        <v>1</v>
      </c>
      <c r="CT247" s="66">
        <v>1</v>
      </c>
      <c r="CU247" s="66">
        <v>1</v>
      </c>
      <c r="CV247" s="66">
        <v>1</v>
      </c>
      <c r="CW247" s="66">
        <v>0</v>
      </c>
      <c r="CX247" s="66">
        <v>0</v>
      </c>
      <c r="CY247" s="66">
        <v>0</v>
      </c>
      <c r="CZ247" s="66">
        <v>0</v>
      </c>
      <c r="DA247" s="66">
        <v>0</v>
      </c>
      <c r="DB247" s="66">
        <v>1</v>
      </c>
      <c r="DC247" s="66">
        <v>1</v>
      </c>
      <c r="DD247" s="66">
        <v>0</v>
      </c>
      <c r="DE247" s="66">
        <v>1</v>
      </c>
      <c r="DF247" s="66">
        <v>1</v>
      </c>
      <c r="DG247" s="66">
        <v>1</v>
      </c>
      <c r="DH247" s="67" t="s">
        <v>748</v>
      </c>
      <c r="DJ247" s="67"/>
      <c r="DK247" s="67"/>
      <c r="DL247" s="67"/>
      <c r="DM247" s="67"/>
    </row>
    <row r="248" spans="1:117" s="66" customFormat="1">
      <c r="A248" s="66" t="s">
        <v>717</v>
      </c>
      <c r="B248" s="66" t="s">
        <v>388</v>
      </c>
      <c r="C248" s="66" t="s">
        <v>749</v>
      </c>
      <c r="D248" s="66">
        <v>243</v>
      </c>
      <c r="E248" s="66">
        <v>633</v>
      </c>
      <c r="F248" s="66">
        <v>238</v>
      </c>
      <c r="G248" s="66">
        <v>96</v>
      </c>
      <c r="H248" s="66">
        <v>1</v>
      </c>
      <c r="I248" s="66">
        <v>2</v>
      </c>
      <c r="J248" s="66">
        <v>2</v>
      </c>
      <c r="K248" s="66">
        <v>1</v>
      </c>
      <c r="L248" s="66">
        <v>1</v>
      </c>
      <c r="M248" s="66">
        <v>1</v>
      </c>
      <c r="N248" s="66">
        <v>1</v>
      </c>
      <c r="O248" s="66">
        <v>1</v>
      </c>
      <c r="P248" s="66">
        <v>1</v>
      </c>
      <c r="Q248" s="66">
        <v>1</v>
      </c>
      <c r="R248" s="66">
        <v>1</v>
      </c>
      <c r="S248" s="66">
        <v>1</v>
      </c>
      <c r="T248" s="66">
        <v>1</v>
      </c>
      <c r="U248" s="66">
        <v>1</v>
      </c>
      <c r="W248" s="66">
        <v>1</v>
      </c>
      <c r="X248" s="66">
        <v>1</v>
      </c>
      <c r="Y248" s="66">
        <v>1</v>
      </c>
      <c r="Z248" s="66">
        <v>1</v>
      </c>
      <c r="AA248" s="66">
        <v>1</v>
      </c>
      <c r="AB248" s="66">
        <v>1</v>
      </c>
      <c r="AC248" s="66">
        <v>1</v>
      </c>
      <c r="AD248" s="66">
        <v>1</v>
      </c>
      <c r="AE248" s="66">
        <v>1</v>
      </c>
      <c r="AF248" s="66">
        <v>1</v>
      </c>
      <c r="AG248" s="66">
        <v>1</v>
      </c>
      <c r="AH248" s="66">
        <v>1</v>
      </c>
      <c r="AI248" s="66">
        <v>1</v>
      </c>
      <c r="AJ248" s="66">
        <v>1</v>
      </c>
      <c r="AK248" s="66">
        <v>1</v>
      </c>
      <c r="AL248" s="66">
        <v>1</v>
      </c>
      <c r="AM248" s="66">
        <v>1</v>
      </c>
      <c r="AN248" s="66">
        <v>1</v>
      </c>
      <c r="AO248" s="66">
        <v>1</v>
      </c>
      <c r="AP248" s="66">
        <v>1</v>
      </c>
      <c r="AQ248" s="66">
        <v>1</v>
      </c>
      <c r="AR248" s="66">
        <v>1</v>
      </c>
      <c r="AS248" s="66">
        <v>1</v>
      </c>
      <c r="AT248" s="66">
        <v>1</v>
      </c>
      <c r="AU248" s="66">
        <v>1</v>
      </c>
      <c r="AV248" s="66">
        <v>1</v>
      </c>
      <c r="AW248" s="66">
        <v>1</v>
      </c>
      <c r="AX248" s="66">
        <v>1</v>
      </c>
      <c r="AY248" s="66">
        <v>1</v>
      </c>
      <c r="BD248" s="66">
        <v>1</v>
      </c>
      <c r="BE248" s="66">
        <v>1</v>
      </c>
      <c r="BF248" s="66">
        <v>1</v>
      </c>
      <c r="BG248" s="66">
        <v>1</v>
      </c>
      <c r="BH248" s="66">
        <v>1</v>
      </c>
      <c r="BI248" s="66">
        <v>1</v>
      </c>
      <c r="BJ248" s="66">
        <v>1</v>
      </c>
      <c r="BK248" s="66">
        <v>1</v>
      </c>
      <c r="BL248" s="66">
        <v>1</v>
      </c>
      <c r="BM248" s="66">
        <v>1</v>
      </c>
      <c r="BN248" s="66">
        <v>1</v>
      </c>
      <c r="BO248" s="66">
        <v>1</v>
      </c>
      <c r="BP248" s="66">
        <v>1</v>
      </c>
      <c r="BQ248" s="66">
        <v>1</v>
      </c>
      <c r="BR248" s="66">
        <v>1</v>
      </c>
      <c r="BS248" s="66">
        <v>1</v>
      </c>
      <c r="BT248" s="66">
        <v>1</v>
      </c>
      <c r="BU248" s="66">
        <v>1</v>
      </c>
      <c r="BV248" s="66">
        <v>1</v>
      </c>
      <c r="BW248" s="66">
        <v>1</v>
      </c>
      <c r="BX248" s="66">
        <v>1</v>
      </c>
      <c r="BY248" s="66">
        <v>1</v>
      </c>
      <c r="BZ248" s="66">
        <v>1</v>
      </c>
      <c r="CA248" s="66">
        <v>1</v>
      </c>
      <c r="CC248" s="66">
        <v>1</v>
      </c>
      <c r="CD248" s="66">
        <v>1</v>
      </c>
      <c r="CE248" s="66">
        <v>1</v>
      </c>
      <c r="CF248" s="66">
        <v>1</v>
      </c>
      <c r="CG248" s="66">
        <v>1</v>
      </c>
      <c r="CI248" s="66">
        <v>1</v>
      </c>
      <c r="CJ248" s="66">
        <v>1</v>
      </c>
      <c r="CK248" s="66">
        <v>1</v>
      </c>
      <c r="CL248" s="66">
        <v>1</v>
      </c>
      <c r="CM248" s="66">
        <v>1</v>
      </c>
      <c r="CN248" s="66">
        <v>1</v>
      </c>
      <c r="CO248" s="66">
        <v>1</v>
      </c>
      <c r="CP248" s="66">
        <v>1</v>
      </c>
      <c r="CQ248" s="66">
        <v>1</v>
      </c>
      <c r="CR248" s="66">
        <v>1</v>
      </c>
      <c r="CS248" s="66">
        <v>1</v>
      </c>
      <c r="CT248" s="66">
        <v>1</v>
      </c>
      <c r="CU248" s="66">
        <v>1</v>
      </c>
      <c r="CV248" s="66">
        <v>1</v>
      </c>
      <c r="CW248" s="66">
        <v>1</v>
      </c>
      <c r="CX248" s="66">
        <v>1</v>
      </c>
      <c r="CY248" s="66">
        <v>0</v>
      </c>
      <c r="CZ248" s="66">
        <v>0</v>
      </c>
      <c r="DA248" s="66">
        <v>0</v>
      </c>
      <c r="DB248" s="66">
        <v>0</v>
      </c>
      <c r="DC248" s="66">
        <v>0</v>
      </c>
      <c r="DD248" s="66">
        <v>0</v>
      </c>
      <c r="DE248" s="66">
        <v>1</v>
      </c>
      <c r="DF248" s="66">
        <v>1</v>
      </c>
      <c r="DG248" s="66">
        <v>1</v>
      </c>
      <c r="DH248" s="67"/>
      <c r="DJ248" s="67"/>
      <c r="DK248" s="67"/>
      <c r="DL248" s="67"/>
      <c r="DM248" s="67"/>
    </row>
    <row r="249" spans="1:117" s="66" customFormat="1">
      <c r="A249" s="66" t="s">
        <v>717</v>
      </c>
      <c r="B249" s="66" t="s">
        <v>388</v>
      </c>
      <c r="C249" s="66" t="s">
        <v>750</v>
      </c>
      <c r="D249" s="66">
        <v>244</v>
      </c>
      <c r="E249" s="66">
        <v>730</v>
      </c>
      <c r="F249" s="66">
        <v>167</v>
      </c>
      <c r="G249" s="66">
        <v>3</v>
      </c>
      <c r="H249" s="66">
        <v>1</v>
      </c>
      <c r="I249" s="66">
        <v>2</v>
      </c>
      <c r="K249" s="66">
        <v>1</v>
      </c>
      <c r="L249" s="66">
        <v>1</v>
      </c>
      <c r="M249" s="66">
        <v>1</v>
      </c>
      <c r="N249" s="66">
        <v>1</v>
      </c>
      <c r="O249" s="66">
        <v>1</v>
      </c>
      <c r="P249" s="66">
        <v>1</v>
      </c>
      <c r="Q249" s="66">
        <v>1</v>
      </c>
      <c r="R249" s="66">
        <v>1</v>
      </c>
      <c r="S249" s="66">
        <v>1</v>
      </c>
      <c r="T249" s="66">
        <v>1</v>
      </c>
      <c r="U249" s="66">
        <v>1</v>
      </c>
      <c r="W249" s="66">
        <v>1</v>
      </c>
      <c r="X249" s="66">
        <v>1</v>
      </c>
      <c r="Y249" s="66">
        <v>1</v>
      </c>
      <c r="Z249" s="66">
        <v>1</v>
      </c>
      <c r="AA249" s="66">
        <v>1</v>
      </c>
      <c r="AB249" s="66">
        <v>1</v>
      </c>
      <c r="AC249" s="66">
        <v>1</v>
      </c>
      <c r="AD249" s="66">
        <v>1</v>
      </c>
      <c r="AE249" s="66">
        <v>1</v>
      </c>
      <c r="AF249" s="66">
        <v>1</v>
      </c>
      <c r="AG249" s="66">
        <v>1</v>
      </c>
      <c r="AH249" s="66">
        <v>1</v>
      </c>
      <c r="AI249" s="66">
        <v>1</v>
      </c>
      <c r="AJ249" s="66">
        <v>1</v>
      </c>
      <c r="AK249" s="66">
        <v>1</v>
      </c>
      <c r="AL249" s="66">
        <v>1</v>
      </c>
      <c r="AM249" s="66">
        <v>1</v>
      </c>
      <c r="AN249" s="66">
        <v>1</v>
      </c>
      <c r="AO249" s="66">
        <v>1</v>
      </c>
      <c r="AP249" s="66">
        <v>1</v>
      </c>
      <c r="AQ249" s="66">
        <v>1</v>
      </c>
      <c r="AR249" s="66">
        <v>1</v>
      </c>
      <c r="AS249" s="66">
        <v>1</v>
      </c>
      <c r="AT249" s="66">
        <v>1</v>
      </c>
      <c r="AU249" s="66">
        <v>1</v>
      </c>
      <c r="AV249" s="66">
        <v>1</v>
      </c>
      <c r="AW249" s="66">
        <v>1</v>
      </c>
      <c r="AX249" s="66">
        <v>1</v>
      </c>
      <c r="AY249" s="66">
        <v>1</v>
      </c>
      <c r="BD249" s="66">
        <v>1</v>
      </c>
      <c r="BE249" s="66">
        <v>1</v>
      </c>
      <c r="BF249" s="66">
        <v>1</v>
      </c>
      <c r="BG249" s="66">
        <v>1</v>
      </c>
      <c r="BH249" s="66">
        <v>1</v>
      </c>
      <c r="BI249" s="66">
        <v>1</v>
      </c>
      <c r="BJ249" s="66">
        <v>1</v>
      </c>
      <c r="BK249" s="66">
        <v>1</v>
      </c>
      <c r="BL249" s="66">
        <v>1</v>
      </c>
      <c r="BM249" s="66">
        <v>1</v>
      </c>
      <c r="BN249" s="66">
        <v>1</v>
      </c>
      <c r="BO249" s="66">
        <v>1</v>
      </c>
      <c r="BP249" s="66">
        <v>1</v>
      </c>
      <c r="BQ249" s="66">
        <v>1</v>
      </c>
      <c r="BR249" s="66">
        <v>1</v>
      </c>
      <c r="BS249" s="66">
        <v>1</v>
      </c>
      <c r="BT249" s="66">
        <v>1</v>
      </c>
      <c r="BU249" s="66">
        <v>1</v>
      </c>
      <c r="BV249" s="66">
        <v>1</v>
      </c>
      <c r="BW249" s="66">
        <v>1</v>
      </c>
      <c r="BX249" s="66">
        <v>1</v>
      </c>
      <c r="BY249" s="66">
        <v>1</v>
      </c>
      <c r="BZ249" s="66">
        <v>1</v>
      </c>
      <c r="CA249" s="66">
        <v>1</v>
      </c>
      <c r="CC249" s="66">
        <v>1</v>
      </c>
      <c r="CD249" s="66">
        <v>1</v>
      </c>
      <c r="CE249" s="66">
        <v>1</v>
      </c>
      <c r="CF249" s="66">
        <v>1</v>
      </c>
      <c r="CG249" s="66">
        <v>1</v>
      </c>
      <c r="CI249" s="66">
        <v>1</v>
      </c>
      <c r="CJ249" s="66">
        <v>1</v>
      </c>
      <c r="CK249" s="66">
        <v>1</v>
      </c>
      <c r="CL249" s="66">
        <v>1</v>
      </c>
      <c r="CM249" s="66">
        <v>1</v>
      </c>
      <c r="CN249" s="66">
        <v>1</v>
      </c>
      <c r="CO249" s="66">
        <v>1</v>
      </c>
      <c r="CP249" s="66">
        <v>1</v>
      </c>
      <c r="CQ249" s="66">
        <v>1</v>
      </c>
      <c r="CR249" s="66">
        <v>1</v>
      </c>
      <c r="CS249" s="66">
        <v>1</v>
      </c>
      <c r="CT249" s="66">
        <v>1</v>
      </c>
      <c r="CU249" s="66">
        <v>1</v>
      </c>
      <c r="CV249" s="66">
        <v>1</v>
      </c>
      <c r="CW249" s="66">
        <v>0</v>
      </c>
      <c r="CX249" s="66">
        <v>0</v>
      </c>
      <c r="CY249" s="66">
        <v>0</v>
      </c>
      <c r="CZ249" s="66">
        <v>0</v>
      </c>
      <c r="DA249" s="66">
        <v>0</v>
      </c>
      <c r="DB249" s="66">
        <v>1</v>
      </c>
      <c r="DC249" s="66">
        <v>1</v>
      </c>
      <c r="DD249" s="66">
        <v>0</v>
      </c>
      <c r="DE249" s="66">
        <v>1</v>
      </c>
      <c r="DF249" s="66">
        <v>1</v>
      </c>
      <c r="DG249" s="66">
        <v>1</v>
      </c>
      <c r="DH249" s="67"/>
      <c r="DJ249" s="67"/>
      <c r="DK249" s="67"/>
      <c r="DL249" s="67"/>
      <c r="DM249" s="67"/>
    </row>
    <row r="250" spans="1:117" s="66" customFormat="1">
      <c r="A250" s="66" t="s">
        <v>717</v>
      </c>
      <c r="B250" s="66" t="s">
        <v>388</v>
      </c>
      <c r="C250" s="66" t="s">
        <v>751</v>
      </c>
      <c r="D250" s="66">
        <v>245</v>
      </c>
      <c r="E250" s="66">
        <v>164</v>
      </c>
      <c r="F250" s="66">
        <v>46</v>
      </c>
      <c r="G250" s="66">
        <v>34</v>
      </c>
      <c r="H250" s="66">
        <v>1</v>
      </c>
      <c r="I250" s="66">
        <v>1</v>
      </c>
      <c r="J250" s="66">
        <v>1</v>
      </c>
      <c r="K250" s="66">
        <v>1</v>
      </c>
      <c r="L250" s="66">
        <v>1</v>
      </c>
      <c r="M250" s="66">
        <v>1</v>
      </c>
      <c r="N250" s="66">
        <v>1</v>
      </c>
      <c r="O250" s="66">
        <v>1</v>
      </c>
      <c r="P250" s="66">
        <v>1</v>
      </c>
      <c r="Q250" s="66">
        <v>1</v>
      </c>
      <c r="R250" s="66">
        <v>1</v>
      </c>
      <c r="S250" s="66">
        <v>1</v>
      </c>
      <c r="T250" s="66">
        <v>1</v>
      </c>
      <c r="U250" s="66">
        <v>1</v>
      </c>
      <c r="W250" s="66">
        <v>1</v>
      </c>
      <c r="X250" s="66">
        <v>1</v>
      </c>
      <c r="Y250" s="66">
        <v>1</v>
      </c>
      <c r="Z250" s="66">
        <v>1</v>
      </c>
      <c r="AA250" s="66">
        <v>1</v>
      </c>
      <c r="AB250" s="66">
        <v>1</v>
      </c>
      <c r="AC250" s="66">
        <v>1</v>
      </c>
      <c r="AD250" s="66">
        <v>1</v>
      </c>
      <c r="AE250" s="66">
        <v>1</v>
      </c>
      <c r="AF250" s="66">
        <v>1</v>
      </c>
      <c r="AG250" s="66">
        <v>1</v>
      </c>
      <c r="AH250" s="66">
        <v>1</v>
      </c>
      <c r="AI250" s="66">
        <v>1</v>
      </c>
      <c r="AJ250" s="66">
        <v>1</v>
      </c>
      <c r="AK250" s="66">
        <v>1</v>
      </c>
      <c r="AL250" s="66">
        <v>1</v>
      </c>
      <c r="AM250" s="66">
        <v>1</v>
      </c>
      <c r="AN250" s="66">
        <v>1</v>
      </c>
      <c r="AO250" s="66">
        <v>1</v>
      </c>
      <c r="AP250" s="66">
        <v>1</v>
      </c>
      <c r="AQ250" s="66">
        <v>1</v>
      </c>
      <c r="AR250" s="66">
        <v>1</v>
      </c>
      <c r="AS250" s="66">
        <v>1</v>
      </c>
      <c r="AT250" s="66">
        <v>1</v>
      </c>
      <c r="AU250" s="66">
        <v>1</v>
      </c>
      <c r="AV250" s="66">
        <v>1</v>
      </c>
      <c r="AW250" s="66">
        <v>1</v>
      </c>
      <c r="AX250" s="66">
        <v>1</v>
      </c>
      <c r="AY250" s="66">
        <v>1</v>
      </c>
      <c r="BD250" s="66">
        <v>1</v>
      </c>
      <c r="BE250" s="66">
        <v>1</v>
      </c>
      <c r="BF250" s="66">
        <v>1</v>
      </c>
      <c r="BG250" s="66">
        <v>1</v>
      </c>
      <c r="BH250" s="66">
        <v>1</v>
      </c>
      <c r="BI250" s="66">
        <v>1</v>
      </c>
      <c r="BJ250" s="66">
        <v>1</v>
      </c>
      <c r="BK250" s="66">
        <v>1</v>
      </c>
      <c r="BL250" s="66">
        <v>1</v>
      </c>
      <c r="BM250" s="66">
        <v>1</v>
      </c>
      <c r="BN250" s="66">
        <v>1</v>
      </c>
      <c r="BO250" s="66">
        <v>1</v>
      </c>
      <c r="BP250" s="66">
        <v>1</v>
      </c>
      <c r="BQ250" s="66">
        <v>1</v>
      </c>
      <c r="BR250" s="66">
        <v>1</v>
      </c>
      <c r="BS250" s="66">
        <v>1</v>
      </c>
      <c r="BT250" s="66">
        <v>1</v>
      </c>
      <c r="BU250" s="66">
        <v>1</v>
      </c>
      <c r="BV250" s="66">
        <v>1</v>
      </c>
      <c r="BW250" s="66">
        <v>1</v>
      </c>
      <c r="BX250" s="66">
        <v>1</v>
      </c>
      <c r="BY250" s="66">
        <v>1</v>
      </c>
      <c r="BZ250" s="66">
        <v>1</v>
      </c>
      <c r="CA250" s="66">
        <v>1</v>
      </c>
      <c r="CC250" s="66">
        <v>1</v>
      </c>
      <c r="CD250" s="66">
        <v>1</v>
      </c>
      <c r="CE250" s="66">
        <v>1</v>
      </c>
      <c r="CF250" s="66">
        <v>1</v>
      </c>
      <c r="CG250" s="66">
        <v>1</v>
      </c>
      <c r="CI250" s="66">
        <v>1</v>
      </c>
      <c r="CJ250" s="66">
        <v>1</v>
      </c>
      <c r="CK250" s="66">
        <v>1</v>
      </c>
      <c r="CL250" s="66">
        <v>1</v>
      </c>
      <c r="CM250" s="66">
        <v>1</v>
      </c>
      <c r="CN250" s="66">
        <v>1</v>
      </c>
      <c r="CO250" s="66">
        <v>1</v>
      </c>
      <c r="CP250" s="66">
        <v>1</v>
      </c>
      <c r="CQ250" s="66">
        <v>1</v>
      </c>
      <c r="CR250" s="66">
        <v>1</v>
      </c>
      <c r="CS250" s="66">
        <v>1</v>
      </c>
      <c r="CT250" s="66">
        <v>1</v>
      </c>
      <c r="CU250" s="66">
        <v>1</v>
      </c>
      <c r="CV250" s="66">
        <v>1</v>
      </c>
      <c r="CW250" s="66">
        <v>1</v>
      </c>
      <c r="CX250" s="66">
        <v>1</v>
      </c>
      <c r="CY250" s="66">
        <v>1</v>
      </c>
      <c r="CZ250" s="66">
        <v>0</v>
      </c>
      <c r="DA250" s="66">
        <v>1</v>
      </c>
      <c r="DB250" s="66">
        <v>0</v>
      </c>
      <c r="DC250" s="66">
        <v>0</v>
      </c>
      <c r="DD250" s="66">
        <v>0</v>
      </c>
      <c r="DE250" s="66">
        <v>1</v>
      </c>
      <c r="DF250" s="66">
        <v>1</v>
      </c>
      <c r="DG250" s="66">
        <v>1</v>
      </c>
      <c r="DH250" s="67"/>
      <c r="DJ250" s="67"/>
      <c r="DK250" s="67"/>
      <c r="DL250" s="67"/>
      <c r="DM250" s="67"/>
    </row>
    <row r="251" spans="1:117" s="66" customFormat="1">
      <c r="A251" s="66" t="s">
        <v>717</v>
      </c>
      <c r="B251" s="66" t="s">
        <v>388</v>
      </c>
      <c r="C251" s="66" t="s">
        <v>752</v>
      </c>
      <c r="D251" s="66">
        <v>246</v>
      </c>
      <c r="E251" s="66">
        <v>400</v>
      </c>
      <c r="F251" s="66">
        <v>144</v>
      </c>
      <c r="G251" s="66">
        <v>64</v>
      </c>
      <c r="H251" s="66">
        <v>1</v>
      </c>
      <c r="I251" s="66">
        <v>2</v>
      </c>
      <c r="J251" s="66">
        <v>2</v>
      </c>
      <c r="K251" s="66">
        <v>1</v>
      </c>
      <c r="L251" s="66">
        <v>1</v>
      </c>
      <c r="M251" s="66">
        <v>1</v>
      </c>
      <c r="N251" s="66">
        <v>1</v>
      </c>
      <c r="O251" s="66">
        <v>1</v>
      </c>
      <c r="P251" s="66">
        <v>1</v>
      </c>
      <c r="Q251" s="66">
        <v>1</v>
      </c>
      <c r="R251" s="66">
        <v>1</v>
      </c>
      <c r="S251" s="66">
        <v>1</v>
      </c>
      <c r="T251" s="66">
        <v>1</v>
      </c>
      <c r="U251" s="66">
        <v>1</v>
      </c>
      <c r="W251" s="66">
        <v>1</v>
      </c>
      <c r="X251" s="66">
        <v>1</v>
      </c>
      <c r="Y251" s="66">
        <v>1</v>
      </c>
      <c r="Z251" s="66">
        <v>1</v>
      </c>
      <c r="AA251" s="66">
        <v>1</v>
      </c>
      <c r="AB251" s="66">
        <v>1</v>
      </c>
      <c r="AC251" s="66">
        <v>1</v>
      </c>
      <c r="AD251" s="66">
        <v>1</v>
      </c>
      <c r="AE251" s="66">
        <v>1</v>
      </c>
      <c r="AF251" s="66">
        <v>1</v>
      </c>
      <c r="AG251" s="66">
        <v>1</v>
      </c>
      <c r="AH251" s="66">
        <v>1</v>
      </c>
      <c r="AI251" s="66">
        <v>1</v>
      </c>
      <c r="AJ251" s="66">
        <v>1</v>
      </c>
      <c r="AK251" s="66">
        <v>1</v>
      </c>
      <c r="AL251" s="66">
        <v>1</v>
      </c>
      <c r="AM251" s="66">
        <v>1</v>
      </c>
      <c r="AN251" s="66">
        <v>1</v>
      </c>
      <c r="AO251" s="66">
        <v>1</v>
      </c>
      <c r="AP251" s="66">
        <v>1</v>
      </c>
      <c r="AQ251" s="66">
        <v>1</v>
      </c>
      <c r="AR251" s="66">
        <v>1</v>
      </c>
      <c r="AS251" s="66">
        <v>1</v>
      </c>
      <c r="AT251" s="66">
        <v>1</v>
      </c>
      <c r="AU251" s="66">
        <v>1</v>
      </c>
      <c r="AV251" s="66">
        <v>1</v>
      </c>
      <c r="AW251" s="66">
        <v>1</v>
      </c>
      <c r="AX251" s="66">
        <v>1</v>
      </c>
      <c r="AY251" s="66">
        <v>1</v>
      </c>
      <c r="BD251" s="66">
        <v>1</v>
      </c>
      <c r="BE251" s="66">
        <v>1</v>
      </c>
      <c r="BF251" s="66">
        <v>1</v>
      </c>
      <c r="BG251" s="66">
        <v>1</v>
      </c>
      <c r="BH251" s="66">
        <v>1</v>
      </c>
      <c r="BI251" s="66">
        <v>1</v>
      </c>
      <c r="BJ251" s="66">
        <v>1</v>
      </c>
      <c r="BK251" s="66">
        <v>1</v>
      </c>
      <c r="BL251" s="66">
        <v>1</v>
      </c>
      <c r="BM251" s="66">
        <v>1</v>
      </c>
      <c r="BN251" s="66">
        <v>1</v>
      </c>
      <c r="BO251" s="66">
        <v>1</v>
      </c>
      <c r="BP251" s="66">
        <v>1</v>
      </c>
      <c r="BQ251" s="66">
        <v>1</v>
      </c>
      <c r="BR251" s="66">
        <v>1</v>
      </c>
      <c r="BS251" s="66">
        <v>1</v>
      </c>
      <c r="BT251" s="66">
        <v>1</v>
      </c>
      <c r="BU251" s="66">
        <v>1</v>
      </c>
      <c r="BV251" s="66">
        <v>1</v>
      </c>
      <c r="BW251" s="66">
        <v>1</v>
      </c>
      <c r="BX251" s="66">
        <v>1</v>
      </c>
      <c r="BY251" s="66">
        <v>1</v>
      </c>
      <c r="BZ251" s="66">
        <v>1</v>
      </c>
      <c r="CA251" s="66">
        <v>1</v>
      </c>
      <c r="CC251" s="66">
        <v>1</v>
      </c>
      <c r="CD251" s="66">
        <v>1</v>
      </c>
      <c r="CE251" s="66">
        <v>1</v>
      </c>
      <c r="CF251" s="66">
        <v>1</v>
      </c>
      <c r="CG251" s="66">
        <v>1</v>
      </c>
      <c r="CI251" s="66">
        <v>1</v>
      </c>
      <c r="CJ251" s="66">
        <v>1</v>
      </c>
      <c r="CK251" s="66">
        <v>1</v>
      </c>
      <c r="CL251" s="66">
        <v>1</v>
      </c>
      <c r="CM251" s="66">
        <v>1</v>
      </c>
      <c r="CN251" s="66">
        <v>1</v>
      </c>
      <c r="CO251" s="66">
        <v>1</v>
      </c>
      <c r="CP251" s="66">
        <v>1</v>
      </c>
      <c r="CQ251" s="66">
        <v>1</v>
      </c>
      <c r="CR251" s="66">
        <v>1</v>
      </c>
      <c r="CS251" s="66">
        <v>1</v>
      </c>
      <c r="CT251" s="66">
        <v>1</v>
      </c>
      <c r="CU251" s="66">
        <v>1</v>
      </c>
      <c r="CV251" s="66">
        <v>1</v>
      </c>
      <c r="CW251" s="66">
        <v>1</v>
      </c>
      <c r="CX251" s="66">
        <v>1</v>
      </c>
      <c r="CY251" s="66">
        <v>0</v>
      </c>
      <c r="CZ251" s="66">
        <v>0</v>
      </c>
      <c r="DA251" s="66">
        <v>0</v>
      </c>
      <c r="DB251" s="66">
        <v>1</v>
      </c>
      <c r="DC251" s="66">
        <v>1</v>
      </c>
      <c r="DD251" s="66">
        <v>0</v>
      </c>
      <c r="DE251" s="66">
        <v>1</v>
      </c>
      <c r="DF251" s="66">
        <v>1</v>
      </c>
      <c r="DG251" s="66">
        <v>1</v>
      </c>
      <c r="DH251" s="67"/>
      <c r="DJ251" s="67"/>
      <c r="DK251" s="67"/>
      <c r="DL251" s="67"/>
      <c r="DM251" s="67"/>
    </row>
    <row r="252" spans="1:117" s="66" customFormat="1">
      <c r="A252" s="66" t="s">
        <v>717</v>
      </c>
      <c r="B252" s="66" t="s">
        <v>388</v>
      </c>
      <c r="C252" s="66" t="s">
        <v>753</v>
      </c>
      <c r="D252" s="66">
        <v>247</v>
      </c>
      <c r="E252" s="66">
        <v>125</v>
      </c>
      <c r="F252" s="66">
        <v>30</v>
      </c>
      <c r="G252" s="66">
        <v>29</v>
      </c>
      <c r="H252" s="66">
        <v>1</v>
      </c>
      <c r="I252" s="66">
        <v>2</v>
      </c>
      <c r="J252" s="66">
        <v>2</v>
      </c>
      <c r="K252" s="66">
        <v>1</v>
      </c>
      <c r="L252" s="66">
        <v>1</v>
      </c>
      <c r="M252" s="66">
        <v>1</v>
      </c>
      <c r="N252" s="66">
        <v>1</v>
      </c>
      <c r="O252" s="66">
        <v>1</v>
      </c>
      <c r="P252" s="66">
        <v>1</v>
      </c>
      <c r="Q252" s="66">
        <v>1</v>
      </c>
      <c r="R252" s="66">
        <v>1</v>
      </c>
      <c r="S252" s="66">
        <v>1</v>
      </c>
      <c r="T252" s="66">
        <v>1</v>
      </c>
      <c r="U252" s="66">
        <v>1</v>
      </c>
      <c r="W252" s="66">
        <v>1</v>
      </c>
      <c r="X252" s="66">
        <v>1</v>
      </c>
      <c r="Y252" s="66">
        <v>1</v>
      </c>
      <c r="Z252" s="66">
        <v>1</v>
      </c>
      <c r="AA252" s="66">
        <v>1</v>
      </c>
      <c r="AB252" s="66">
        <v>1</v>
      </c>
      <c r="AC252" s="66">
        <v>1</v>
      </c>
      <c r="AD252" s="66">
        <v>1</v>
      </c>
      <c r="AE252" s="66">
        <v>1</v>
      </c>
      <c r="AF252" s="66">
        <v>1</v>
      </c>
      <c r="AG252" s="66">
        <v>1</v>
      </c>
      <c r="AH252" s="66">
        <v>1</v>
      </c>
      <c r="AI252" s="66">
        <v>1</v>
      </c>
      <c r="AJ252" s="66">
        <v>1</v>
      </c>
      <c r="AK252" s="66">
        <v>1</v>
      </c>
      <c r="AL252" s="66">
        <v>1</v>
      </c>
      <c r="AM252" s="66">
        <v>1</v>
      </c>
      <c r="AN252" s="66">
        <v>1</v>
      </c>
      <c r="AO252" s="66">
        <v>1</v>
      </c>
      <c r="AP252" s="66">
        <v>1</v>
      </c>
      <c r="AQ252" s="66">
        <v>1</v>
      </c>
      <c r="AR252" s="66">
        <v>1</v>
      </c>
      <c r="AS252" s="66">
        <v>1</v>
      </c>
      <c r="AT252" s="66">
        <v>1</v>
      </c>
      <c r="AU252" s="66">
        <v>1</v>
      </c>
      <c r="AV252" s="66">
        <v>1</v>
      </c>
      <c r="AW252" s="66">
        <v>1</v>
      </c>
      <c r="AX252" s="66">
        <v>1</v>
      </c>
      <c r="AY252" s="66">
        <v>1</v>
      </c>
      <c r="BD252" s="66">
        <v>1</v>
      </c>
      <c r="BE252" s="66">
        <v>1</v>
      </c>
      <c r="BF252" s="66">
        <v>1</v>
      </c>
      <c r="BG252" s="66">
        <v>1</v>
      </c>
      <c r="BH252" s="66">
        <v>1</v>
      </c>
      <c r="BI252" s="66">
        <v>1</v>
      </c>
      <c r="BJ252" s="66">
        <v>1</v>
      </c>
      <c r="BK252" s="66">
        <v>1</v>
      </c>
      <c r="BL252" s="66">
        <v>1</v>
      </c>
      <c r="BM252" s="66">
        <v>1</v>
      </c>
      <c r="BN252" s="66">
        <v>1</v>
      </c>
      <c r="BO252" s="66">
        <v>1</v>
      </c>
      <c r="BP252" s="66">
        <v>1</v>
      </c>
      <c r="BQ252" s="66">
        <v>1</v>
      </c>
      <c r="BR252" s="66">
        <v>1</v>
      </c>
      <c r="BS252" s="66">
        <v>1</v>
      </c>
      <c r="BT252" s="66">
        <v>1</v>
      </c>
      <c r="BU252" s="66">
        <v>1</v>
      </c>
      <c r="BV252" s="66">
        <v>1</v>
      </c>
      <c r="BW252" s="66">
        <v>1</v>
      </c>
      <c r="BX252" s="66">
        <v>1</v>
      </c>
      <c r="BY252" s="66">
        <v>1</v>
      </c>
      <c r="BZ252" s="66">
        <v>1</v>
      </c>
      <c r="CA252" s="66">
        <v>1</v>
      </c>
      <c r="CC252" s="66">
        <v>1</v>
      </c>
      <c r="CD252" s="66">
        <v>1</v>
      </c>
      <c r="CE252" s="66">
        <v>1</v>
      </c>
      <c r="CF252" s="66">
        <v>1</v>
      </c>
      <c r="CG252" s="66">
        <v>1</v>
      </c>
      <c r="CI252" s="66">
        <v>1</v>
      </c>
      <c r="CJ252" s="66">
        <v>1</v>
      </c>
      <c r="CK252" s="66">
        <v>1</v>
      </c>
      <c r="CL252" s="66">
        <v>1</v>
      </c>
      <c r="CM252" s="66">
        <v>1</v>
      </c>
      <c r="CN252" s="66">
        <v>1</v>
      </c>
      <c r="CO252" s="66">
        <v>1</v>
      </c>
      <c r="CP252" s="66">
        <v>1</v>
      </c>
      <c r="CQ252" s="66">
        <v>1</v>
      </c>
      <c r="CR252" s="66">
        <v>1</v>
      </c>
      <c r="CS252" s="66">
        <v>1</v>
      </c>
      <c r="CT252" s="66">
        <v>1</v>
      </c>
      <c r="CU252" s="66">
        <v>1</v>
      </c>
      <c r="CV252" s="66">
        <v>1</v>
      </c>
      <c r="CW252" s="66">
        <v>0</v>
      </c>
      <c r="CX252" s="66">
        <v>0</v>
      </c>
      <c r="CY252" s="66">
        <v>0</v>
      </c>
      <c r="CZ252" s="66">
        <v>0</v>
      </c>
      <c r="DA252" s="66">
        <v>0</v>
      </c>
      <c r="DB252" s="66">
        <v>0</v>
      </c>
      <c r="DC252" s="66">
        <v>0</v>
      </c>
      <c r="DD252" s="66">
        <v>0</v>
      </c>
      <c r="DE252" s="66">
        <v>1</v>
      </c>
      <c r="DF252" s="66">
        <v>1</v>
      </c>
      <c r="DG252" s="66">
        <v>0</v>
      </c>
      <c r="DH252" s="67" t="s">
        <v>754</v>
      </c>
      <c r="DJ252" s="67"/>
      <c r="DK252" s="67"/>
      <c r="DL252" s="67"/>
      <c r="DM252" s="67"/>
    </row>
    <row r="253" spans="1:117" s="66" customFormat="1">
      <c r="A253" s="66" t="s">
        <v>717</v>
      </c>
      <c r="B253" s="66" t="s">
        <v>388</v>
      </c>
      <c r="C253" s="66" t="s">
        <v>755</v>
      </c>
      <c r="D253" s="66">
        <v>248</v>
      </c>
      <c r="E253" s="66">
        <v>319</v>
      </c>
      <c r="F253" s="66">
        <v>88</v>
      </c>
      <c r="G253" s="66">
        <v>4</v>
      </c>
      <c r="H253" s="66">
        <v>1</v>
      </c>
      <c r="I253" s="66">
        <v>2</v>
      </c>
      <c r="J253" s="66">
        <v>2</v>
      </c>
      <c r="K253" s="66">
        <v>1</v>
      </c>
      <c r="L253" s="66">
        <v>1</v>
      </c>
      <c r="M253" s="66">
        <v>1</v>
      </c>
      <c r="N253" s="66">
        <v>1</v>
      </c>
      <c r="O253" s="66">
        <v>1</v>
      </c>
      <c r="P253" s="66">
        <v>1</v>
      </c>
      <c r="Q253" s="66">
        <v>1</v>
      </c>
      <c r="R253" s="66">
        <v>1</v>
      </c>
      <c r="S253" s="66">
        <v>1</v>
      </c>
      <c r="T253" s="66">
        <v>1</v>
      </c>
      <c r="U253" s="66">
        <v>1</v>
      </c>
      <c r="W253" s="66">
        <v>1</v>
      </c>
      <c r="X253" s="66">
        <v>1</v>
      </c>
      <c r="Y253" s="66">
        <v>1</v>
      </c>
      <c r="Z253" s="66">
        <v>1</v>
      </c>
      <c r="AA253" s="66">
        <v>1</v>
      </c>
      <c r="AB253" s="66">
        <v>1</v>
      </c>
      <c r="AC253" s="66">
        <v>1</v>
      </c>
      <c r="AD253" s="66">
        <v>1</v>
      </c>
      <c r="AE253" s="66">
        <v>1</v>
      </c>
      <c r="AF253" s="66">
        <v>1</v>
      </c>
      <c r="AG253" s="66">
        <v>1</v>
      </c>
      <c r="AH253" s="66">
        <v>1</v>
      </c>
      <c r="AI253" s="66">
        <v>1</v>
      </c>
      <c r="AJ253" s="66">
        <v>1</v>
      </c>
      <c r="AK253" s="66">
        <v>1</v>
      </c>
      <c r="AL253" s="66">
        <v>1</v>
      </c>
      <c r="AM253" s="66">
        <v>1</v>
      </c>
      <c r="AN253" s="66">
        <v>1</v>
      </c>
      <c r="AO253" s="66">
        <v>1</v>
      </c>
      <c r="AP253" s="66">
        <v>1</v>
      </c>
      <c r="AQ253" s="66">
        <v>1</v>
      </c>
      <c r="AR253" s="66">
        <v>1</v>
      </c>
      <c r="AS253" s="66">
        <v>1</v>
      </c>
      <c r="AT253" s="66">
        <v>1</v>
      </c>
      <c r="AU253" s="66">
        <v>1</v>
      </c>
      <c r="AV253" s="66">
        <v>1</v>
      </c>
      <c r="AW253" s="66">
        <v>1</v>
      </c>
      <c r="AX253" s="66">
        <v>1</v>
      </c>
      <c r="AY253" s="66">
        <v>1</v>
      </c>
      <c r="BD253" s="66">
        <v>1</v>
      </c>
      <c r="BE253" s="66">
        <v>1</v>
      </c>
      <c r="BF253" s="66">
        <v>1</v>
      </c>
      <c r="BG253" s="66">
        <v>1</v>
      </c>
      <c r="BH253" s="66">
        <v>1</v>
      </c>
      <c r="BI253" s="66">
        <v>1</v>
      </c>
      <c r="BJ253" s="66">
        <v>1</v>
      </c>
      <c r="BK253" s="66">
        <v>1</v>
      </c>
      <c r="BL253" s="66">
        <v>1</v>
      </c>
      <c r="BM253" s="66">
        <v>1</v>
      </c>
      <c r="BN253" s="66">
        <v>1</v>
      </c>
      <c r="BO253" s="66">
        <v>1</v>
      </c>
      <c r="BP253" s="66">
        <v>1</v>
      </c>
      <c r="BQ253" s="66">
        <v>1</v>
      </c>
      <c r="BR253" s="66">
        <v>1</v>
      </c>
      <c r="BS253" s="66">
        <v>1</v>
      </c>
      <c r="BT253" s="66">
        <v>1</v>
      </c>
      <c r="BU253" s="66">
        <v>1</v>
      </c>
      <c r="BV253" s="66">
        <v>1</v>
      </c>
      <c r="BW253" s="66">
        <v>1</v>
      </c>
      <c r="BX253" s="66">
        <v>1</v>
      </c>
      <c r="BY253" s="66">
        <v>1</v>
      </c>
      <c r="BZ253" s="66">
        <v>1</v>
      </c>
      <c r="CA253" s="66">
        <v>1</v>
      </c>
      <c r="CC253" s="66">
        <v>1</v>
      </c>
      <c r="CD253" s="66">
        <v>1</v>
      </c>
      <c r="CE253" s="66">
        <v>1</v>
      </c>
      <c r="CF253" s="66">
        <v>1</v>
      </c>
      <c r="CG253" s="66">
        <v>1</v>
      </c>
      <c r="CI253" s="66">
        <v>1</v>
      </c>
      <c r="CJ253" s="66">
        <v>1</v>
      </c>
      <c r="CK253" s="66">
        <v>1</v>
      </c>
      <c r="CL253" s="66">
        <v>1</v>
      </c>
      <c r="CM253" s="66">
        <v>1</v>
      </c>
      <c r="CN253" s="66">
        <v>1</v>
      </c>
      <c r="CO253" s="66">
        <v>1</v>
      </c>
      <c r="CP253" s="66">
        <v>1</v>
      </c>
      <c r="CQ253" s="66">
        <v>1</v>
      </c>
      <c r="CR253" s="66">
        <v>1</v>
      </c>
      <c r="CS253" s="66">
        <v>1</v>
      </c>
      <c r="CT253" s="66">
        <v>1</v>
      </c>
      <c r="CU253" s="66">
        <v>1</v>
      </c>
      <c r="CV253" s="66">
        <v>1</v>
      </c>
      <c r="CW253" s="66">
        <v>1</v>
      </c>
      <c r="CX253" s="66">
        <v>0</v>
      </c>
      <c r="CY253" s="66">
        <v>0</v>
      </c>
      <c r="CZ253" s="66">
        <v>0</v>
      </c>
      <c r="DA253" s="66">
        <v>0</v>
      </c>
      <c r="DB253" s="66">
        <v>0</v>
      </c>
      <c r="DC253" s="66">
        <v>1</v>
      </c>
      <c r="DD253" s="66">
        <v>0</v>
      </c>
      <c r="DE253" s="66">
        <v>1</v>
      </c>
      <c r="DF253" s="66">
        <v>1</v>
      </c>
      <c r="DG253" s="66">
        <v>1</v>
      </c>
      <c r="DH253" s="67"/>
      <c r="DJ253" s="67"/>
      <c r="DK253" s="67"/>
      <c r="DL253" s="67"/>
      <c r="DM253" s="67"/>
    </row>
    <row r="254" spans="1:117" s="66" customFormat="1">
      <c r="A254" s="66" t="s">
        <v>717</v>
      </c>
      <c r="B254" s="66" t="s">
        <v>388</v>
      </c>
      <c r="C254" s="66" t="s">
        <v>756</v>
      </c>
      <c r="D254" s="66">
        <v>249</v>
      </c>
      <c r="E254" s="66">
        <v>115</v>
      </c>
      <c r="F254" s="66">
        <v>14</v>
      </c>
      <c r="G254" s="66">
        <v>32</v>
      </c>
      <c r="H254" s="66">
        <v>1</v>
      </c>
      <c r="I254" s="66">
        <v>2</v>
      </c>
      <c r="J254" s="66">
        <v>2</v>
      </c>
      <c r="K254" s="66">
        <v>1</v>
      </c>
      <c r="L254" s="66">
        <v>1</v>
      </c>
      <c r="M254" s="66">
        <v>1</v>
      </c>
      <c r="N254" s="66">
        <v>1</v>
      </c>
      <c r="O254" s="66">
        <v>1</v>
      </c>
      <c r="P254" s="66">
        <v>1</v>
      </c>
      <c r="Q254" s="66">
        <v>1</v>
      </c>
      <c r="R254" s="66">
        <v>1</v>
      </c>
      <c r="S254" s="66">
        <v>1</v>
      </c>
      <c r="T254" s="66">
        <v>1</v>
      </c>
      <c r="U254" s="66">
        <v>1</v>
      </c>
      <c r="W254" s="66">
        <v>1</v>
      </c>
      <c r="X254" s="66">
        <v>1</v>
      </c>
      <c r="Y254" s="66">
        <v>1</v>
      </c>
      <c r="Z254" s="66">
        <v>1</v>
      </c>
      <c r="AA254" s="66">
        <v>1</v>
      </c>
      <c r="AB254" s="66">
        <v>1</v>
      </c>
      <c r="AC254" s="66">
        <v>1</v>
      </c>
      <c r="AD254" s="66">
        <v>1</v>
      </c>
      <c r="AE254" s="66">
        <v>1</v>
      </c>
      <c r="AF254" s="66">
        <v>1</v>
      </c>
      <c r="AG254" s="66">
        <v>1</v>
      </c>
      <c r="AH254" s="66">
        <v>1</v>
      </c>
      <c r="AI254" s="66">
        <v>1</v>
      </c>
      <c r="AJ254" s="66">
        <v>1</v>
      </c>
      <c r="AK254" s="66">
        <v>1</v>
      </c>
      <c r="AL254" s="66">
        <v>1</v>
      </c>
      <c r="AM254" s="66">
        <v>1</v>
      </c>
      <c r="AN254" s="66">
        <v>1</v>
      </c>
      <c r="AO254" s="66">
        <v>1</v>
      </c>
      <c r="AP254" s="66">
        <v>1</v>
      </c>
      <c r="AQ254" s="66">
        <v>1</v>
      </c>
      <c r="AR254" s="66">
        <v>1</v>
      </c>
      <c r="AS254" s="66">
        <v>1</v>
      </c>
      <c r="AT254" s="66">
        <v>1</v>
      </c>
      <c r="AU254" s="66">
        <v>1</v>
      </c>
      <c r="AV254" s="66">
        <v>1</v>
      </c>
      <c r="AW254" s="66">
        <v>1</v>
      </c>
      <c r="AX254" s="66">
        <v>1</v>
      </c>
      <c r="AY254" s="66">
        <v>1</v>
      </c>
      <c r="BD254" s="66">
        <v>1</v>
      </c>
      <c r="BE254" s="66">
        <v>1</v>
      </c>
      <c r="BF254" s="66">
        <v>1</v>
      </c>
      <c r="BG254" s="66">
        <v>1</v>
      </c>
      <c r="BH254" s="66">
        <v>1</v>
      </c>
      <c r="BI254" s="66">
        <v>1</v>
      </c>
      <c r="BJ254" s="66">
        <v>1</v>
      </c>
      <c r="BK254" s="66">
        <v>1</v>
      </c>
      <c r="BL254" s="66">
        <v>1</v>
      </c>
      <c r="BM254" s="66">
        <v>1</v>
      </c>
      <c r="BN254" s="66">
        <v>1</v>
      </c>
      <c r="BO254" s="66">
        <v>1</v>
      </c>
      <c r="BP254" s="66">
        <v>1</v>
      </c>
      <c r="BQ254" s="66">
        <v>1</v>
      </c>
      <c r="BR254" s="66">
        <v>1</v>
      </c>
      <c r="BS254" s="66">
        <v>1</v>
      </c>
      <c r="BT254" s="66">
        <v>1</v>
      </c>
      <c r="BU254" s="66">
        <v>1</v>
      </c>
      <c r="BV254" s="66">
        <v>1</v>
      </c>
      <c r="BW254" s="66">
        <v>1</v>
      </c>
      <c r="BX254" s="66">
        <v>1</v>
      </c>
      <c r="BY254" s="66">
        <v>1</v>
      </c>
      <c r="BZ254" s="66">
        <v>1</v>
      </c>
      <c r="CA254" s="66">
        <v>1</v>
      </c>
      <c r="CC254" s="66">
        <v>1</v>
      </c>
      <c r="CD254" s="66">
        <v>1</v>
      </c>
      <c r="CE254" s="66">
        <v>1</v>
      </c>
      <c r="CF254" s="66">
        <v>1</v>
      </c>
      <c r="CG254" s="66">
        <v>1</v>
      </c>
      <c r="CI254" s="66">
        <v>1</v>
      </c>
      <c r="CJ254" s="66">
        <v>1</v>
      </c>
      <c r="CK254" s="66">
        <v>1</v>
      </c>
      <c r="CL254" s="66">
        <v>1</v>
      </c>
      <c r="CM254" s="66">
        <v>1</v>
      </c>
      <c r="CN254" s="66">
        <v>1</v>
      </c>
      <c r="CO254" s="66">
        <v>1</v>
      </c>
      <c r="CP254" s="66">
        <v>1</v>
      </c>
      <c r="CQ254" s="66">
        <v>1</v>
      </c>
      <c r="CR254" s="66">
        <v>1</v>
      </c>
      <c r="CS254" s="66">
        <v>1</v>
      </c>
      <c r="CT254" s="66">
        <v>1</v>
      </c>
      <c r="CU254" s="66">
        <v>1</v>
      </c>
      <c r="CV254" s="66">
        <v>1</v>
      </c>
      <c r="CW254" s="66">
        <v>0</v>
      </c>
      <c r="CX254" s="66">
        <v>0</v>
      </c>
      <c r="CY254" s="66">
        <v>0</v>
      </c>
      <c r="CZ254" s="66">
        <v>0</v>
      </c>
      <c r="DA254" s="66">
        <v>0</v>
      </c>
      <c r="DB254" s="66">
        <v>0</v>
      </c>
      <c r="DC254" s="66">
        <v>0</v>
      </c>
      <c r="DD254" s="66">
        <v>0</v>
      </c>
      <c r="DE254" s="66">
        <v>1</v>
      </c>
      <c r="DF254" s="66">
        <v>1</v>
      </c>
      <c r="DG254" s="66">
        <v>1</v>
      </c>
      <c r="DH254" s="67"/>
      <c r="DJ254" s="67"/>
      <c r="DK254" s="67"/>
      <c r="DL254" s="67"/>
      <c r="DM254" s="67"/>
    </row>
    <row r="255" spans="1:117" s="66" customFormat="1">
      <c r="A255" s="66" t="s">
        <v>717</v>
      </c>
      <c r="B255" s="66" t="s">
        <v>388</v>
      </c>
      <c r="C255" s="66" t="s">
        <v>757</v>
      </c>
      <c r="D255" s="66">
        <v>250</v>
      </c>
      <c r="E255" s="66">
        <v>84</v>
      </c>
      <c r="F255" s="66">
        <v>25</v>
      </c>
      <c r="G255" s="66">
        <v>6</v>
      </c>
      <c r="H255" s="66">
        <v>1</v>
      </c>
      <c r="I255" s="66">
        <v>2</v>
      </c>
      <c r="K255" s="66">
        <v>1</v>
      </c>
      <c r="L255" s="66">
        <v>1</v>
      </c>
      <c r="M255" s="66">
        <v>1</v>
      </c>
      <c r="N255" s="66">
        <v>1</v>
      </c>
      <c r="O255" s="66">
        <v>1</v>
      </c>
      <c r="P255" s="66">
        <v>1</v>
      </c>
      <c r="Q255" s="66">
        <v>1</v>
      </c>
      <c r="R255" s="66">
        <v>1</v>
      </c>
      <c r="S255" s="66">
        <v>1</v>
      </c>
      <c r="T255" s="66">
        <v>1</v>
      </c>
      <c r="U255" s="66">
        <v>1</v>
      </c>
      <c r="W255" s="66">
        <v>1</v>
      </c>
      <c r="X255" s="66">
        <v>1</v>
      </c>
      <c r="Y255" s="66">
        <v>1</v>
      </c>
      <c r="Z255" s="66">
        <v>1</v>
      </c>
      <c r="AA255" s="66">
        <v>1</v>
      </c>
      <c r="AB255" s="66">
        <v>1</v>
      </c>
      <c r="AC255" s="66">
        <v>1</v>
      </c>
      <c r="AD255" s="66">
        <v>1</v>
      </c>
      <c r="AE255" s="66">
        <v>1</v>
      </c>
      <c r="AF255" s="66">
        <v>1</v>
      </c>
      <c r="AG255" s="66">
        <v>1</v>
      </c>
      <c r="AH255" s="66">
        <v>1</v>
      </c>
      <c r="AI255" s="66">
        <v>1</v>
      </c>
      <c r="AJ255" s="66">
        <v>1</v>
      </c>
      <c r="AK255" s="66">
        <v>1</v>
      </c>
      <c r="AL255" s="66">
        <v>1</v>
      </c>
      <c r="AM255" s="66">
        <v>1</v>
      </c>
      <c r="AN255" s="66">
        <v>1</v>
      </c>
      <c r="AO255" s="66">
        <v>1</v>
      </c>
      <c r="AP255" s="66">
        <v>1</v>
      </c>
      <c r="AQ255" s="66">
        <v>1</v>
      </c>
      <c r="AR255" s="66">
        <v>1</v>
      </c>
      <c r="AS255" s="66">
        <v>1</v>
      </c>
      <c r="AT255" s="66">
        <v>1</v>
      </c>
      <c r="AU255" s="66">
        <v>1</v>
      </c>
      <c r="AV255" s="66">
        <v>1</v>
      </c>
      <c r="AW255" s="66">
        <v>1</v>
      </c>
      <c r="AX255" s="66">
        <v>1</v>
      </c>
      <c r="AY255" s="66">
        <v>1</v>
      </c>
      <c r="BD255" s="66">
        <v>1</v>
      </c>
      <c r="BE255" s="66">
        <v>1</v>
      </c>
      <c r="BF255" s="66">
        <v>1</v>
      </c>
      <c r="BG255" s="66">
        <v>1</v>
      </c>
      <c r="BH255" s="66">
        <v>1</v>
      </c>
      <c r="BI255" s="66">
        <v>1</v>
      </c>
      <c r="BJ255" s="66">
        <v>1</v>
      </c>
      <c r="BK255" s="66">
        <v>1</v>
      </c>
      <c r="BL255" s="66">
        <v>1</v>
      </c>
      <c r="BM255" s="66">
        <v>1</v>
      </c>
      <c r="BN255" s="66">
        <v>1</v>
      </c>
      <c r="BO255" s="66">
        <v>1</v>
      </c>
      <c r="BP255" s="66">
        <v>1</v>
      </c>
      <c r="BQ255" s="66">
        <v>1</v>
      </c>
      <c r="BR255" s="66">
        <v>1</v>
      </c>
      <c r="BS255" s="66">
        <v>1</v>
      </c>
      <c r="BT255" s="66">
        <v>1</v>
      </c>
      <c r="BU255" s="66">
        <v>1</v>
      </c>
      <c r="BV255" s="66">
        <v>1</v>
      </c>
      <c r="BW255" s="66">
        <v>1</v>
      </c>
      <c r="BX255" s="66">
        <v>1</v>
      </c>
      <c r="BY255" s="66">
        <v>1</v>
      </c>
      <c r="BZ255" s="66">
        <v>1</v>
      </c>
      <c r="CA255" s="66">
        <v>1</v>
      </c>
      <c r="CC255" s="66">
        <v>1</v>
      </c>
      <c r="CD255" s="66">
        <v>1</v>
      </c>
      <c r="CE255" s="66">
        <v>1</v>
      </c>
      <c r="CF255" s="66">
        <v>1</v>
      </c>
      <c r="CG255" s="66">
        <v>1</v>
      </c>
      <c r="CI255" s="66">
        <v>1</v>
      </c>
      <c r="CJ255" s="66">
        <v>1</v>
      </c>
      <c r="CK255" s="66">
        <v>1</v>
      </c>
      <c r="CL255" s="66">
        <v>1</v>
      </c>
      <c r="CM255" s="66">
        <v>1</v>
      </c>
      <c r="CN255" s="66">
        <v>1</v>
      </c>
      <c r="CO255" s="66">
        <v>1</v>
      </c>
      <c r="CP255" s="66">
        <v>1</v>
      </c>
      <c r="CQ255" s="66">
        <v>1</v>
      </c>
      <c r="CR255" s="66">
        <v>1</v>
      </c>
      <c r="CS255" s="66">
        <v>1</v>
      </c>
      <c r="CT255" s="66">
        <v>1</v>
      </c>
      <c r="CU255" s="66">
        <v>1</v>
      </c>
      <c r="CV255" s="66">
        <v>1</v>
      </c>
      <c r="CW255" s="66">
        <v>1</v>
      </c>
      <c r="CX255" s="66">
        <v>0</v>
      </c>
      <c r="CY255" s="66">
        <v>0</v>
      </c>
      <c r="CZ255" s="66">
        <v>0</v>
      </c>
      <c r="DA255" s="66">
        <v>0</v>
      </c>
      <c r="DB255" s="66">
        <v>0</v>
      </c>
      <c r="DC255" s="66">
        <v>0</v>
      </c>
      <c r="DD255" s="66">
        <v>0</v>
      </c>
      <c r="DE255" s="66">
        <v>1</v>
      </c>
      <c r="DF255" s="66">
        <v>1</v>
      </c>
      <c r="DG255" s="66">
        <v>1</v>
      </c>
      <c r="DH255" s="67"/>
      <c r="DJ255" s="67"/>
      <c r="DK255" s="67"/>
      <c r="DL255" s="67"/>
      <c r="DM255" s="67"/>
    </row>
    <row r="256" spans="1:117" s="66" customFormat="1">
      <c r="A256" s="66" t="s">
        <v>717</v>
      </c>
      <c r="B256" s="66" t="s">
        <v>388</v>
      </c>
      <c r="C256" s="66" t="s">
        <v>758</v>
      </c>
      <c r="D256" s="66">
        <v>251</v>
      </c>
      <c r="E256" s="66">
        <v>30</v>
      </c>
      <c r="F256" s="66">
        <v>8</v>
      </c>
      <c r="G256" s="66" t="s">
        <v>721</v>
      </c>
      <c r="H256" s="66">
        <v>1</v>
      </c>
      <c r="I256" s="66">
        <v>2</v>
      </c>
      <c r="J256" s="66">
        <v>2</v>
      </c>
      <c r="K256" s="66">
        <v>1</v>
      </c>
      <c r="L256" s="66">
        <v>1</v>
      </c>
      <c r="M256" s="66">
        <v>1</v>
      </c>
      <c r="N256" s="66">
        <v>1</v>
      </c>
      <c r="O256" s="66">
        <v>1</v>
      </c>
      <c r="P256" s="66">
        <v>1</v>
      </c>
      <c r="Q256" s="66">
        <v>1</v>
      </c>
      <c r="R256" s="66">
        <v>1</v>
      </c>
      <c r="S256" s="66">
        <v>1</v>
      </c>
      <c r="T256" s="66">
        <v>1</v>
      </c>
      <c r="U256" s="66">
        <v>1</v>
      </c>
      <c r="W256" s="66">
        <v>1</v>
      </c>
      <c r="X256" s="66">
        <v>1</v>
      </c>
      <c r="Y256" s="66">
        <v>1</v>
      </c>
      <c r="Z256" s="66">
        <v>1</v>
      </c>
      <c r="AA256" s="66">
        <v>1</v>
      </c>
      <c r="AB256" s="66">
        <v>1</v>
      </c>
      <c r="AC256" s="66">
        <v>1</v>
      </c>
      <c r="AD256" s="66">
        <v>1</v>
      </c>
      <c r="AE256" s="66">
        <v>1</v>
      </c>
      <c r="AF256" s="66">
        <v>1</v>
      </c>
      <c r="AG256" s="66">
        <v>1</v>
      </c>
      <c r="AH256" s="66">
        <v>1</v>
      </c>
      <c r="AI256" s="66">
        <v>1</v>
      </c>
      <c r="AJ256" s="66">
        <v>1</v>
      </c>
      <c r="AK256" s="66">
        <v>1</v>
      </c>
      <c r="AL256" s="66">
        <v>1</v>
      </c>
      <c r="AM256" s="66">
        <v>1</v>
      </c>
      <c r="AN256" s="66">
        <v>1</v>
      </c>
      <c r="AO256" s="66">
        <v>1</v>
      </c>
      <c r="AP256" s="66">
        <v>1</v>
      </c>
      <c r="AQ256" s="66">
        <v>1</v>
      </c>
      <c r="AR256" s="66">
        <v>1</v>
      </c>
      <c r="AS256" s="66">
        <v>1</v>
      </c>
      <c r="AT256" s="66">
        <v>1</v>
      </c>
      <c r="AU256" s="66">
        <v>1</v>
      </c>
      <c r="AV256" s="66">
        <v>1</v>
      </c>
      <c r="AW256" s="66">
        <v>1</v>
      </c>
      <c r="AX256" s="66">
        <v>1</v>
      </c>
      <c r="AY256" s="66">
        <v>1</v>
      </c>
      <c r="BD256" s="66">
        <v>1</v>
      </c>
      <c r="BE256" s="66">
        <v>1</v>
      </c>
      <c r="BF256" s="66">
        <v>1</v>
      </c>
      <c r="BG256" s="66">
        <v>1</v>
      </c>
      <c r="BH256" s="66">
        <v>1</v>
      </c>
      <c r="BI256" s="66">
        <v>1</v>
      </c>
      <c r="BJ256" s="66">
        <v>1</v>
      </c>
      <c r="BK256" s="66">
        <v>1</v>
      </c>
      <c r="BL256" s="66">
        <v>1</v>
      </c>
      <c r="BM256" s="66">
        <v>1</v>
      </c>
      <c r="BN256" s="66">
        <v>1</v>
      </c>
      <c r="BO256" s="66">
        <v>1</v>
      </c>
      <c r="BP256" s="66">
        <v>1</v>
      </c>
      <c r="BQ256" s="66">
        <v>1</v>
      </c>
      <c r="BR256" s="66">
        <v>1</v>
      </c>
      <c r="BS256" s="66">
        <v>1</v>
      </c>
      <c r="BT256" s="66">
        <v>1</v>
      </c>
      <c r="BU256" s="66">
        <v>1</v>
      </c>
      <c r="BV256" s="66">
        <v>1</v>
      </c>
      <c r="BW256" s="66">
        <v>1</v>
      </c>
      <c r="BX256" s="66">
        <v>1</v>
      </c>
      <c r="BY256" s="66">
        <v>1</v>
      </c>
      <c r="BZ256" s="66">
        <v>1</v>
      </c>
      <c r="CA256" s="66">
        <v>1</v>
      </c>
      <c r="CC256" s="66">
        <v>1</v>
      </c>
      <c r="CD256" s="66">
        <v>1</v>
      </c>
      <c r="CE256" s="66">
        <v>1</v>
      </c>
      <c r="CF256" s="66">
        <v>1</v>
      </c>
      <c r="CG256" s="66">
        <v>1</v>
      </c>
      <c r="CI256" s="66">
        <v>1</v>
      </c>
      <c r="CJ256" s="66">
        <v>1</v>
      </c>
      <c r="CK256" s="66">
        <v>1</v>
      </c>
      <c r="CL256" s="66">
        <v>1</v>
      </c>
      <c r="CM256" s="66">
        <v>1</v>
      </c>
      <c r="CN256" s="66">
        <v>1</v>
      </c>
      <c r="CO256" s="66">
        <v>1</v>
      </c>
      <c r="CP256" s="66">
        <v>1</v>
      </c>
      <c r="CQ256" s="66">
        <v>1</v>
      </c>
      <c r="CR256" s="66">
        <v>1</v>
      </c>
      <c r="CS256" s="66">
        <v>1</v>
      </c>
      <c r="CT256" s="66">
        <v>1</v>
      </c>
      <c r="CU256" s="66">
        <v>1</v>
      </c>
      <c r="CV256" s="66">
        <v>1</v>
      </c>
      <c r="CW256" s="66">
        <v>0</v>
      </c>
      <c r="CX256" s="66">
        <v>0</v>
      </c>
      <c r="CY256" s="66">
        <v>0</v>
      </c>
      <c r="CZ256" s="66">
        <v>0</v>
      </c>
      <c r="DA256" s="66">
        <v>0</v>
      </c>
      <c r="DB256" s="66">
        <v>0</v>
      </c>
      <c r="DC256" s="66">
        <v>0</v>
      </c>
      <c r="DD256" s="66">
        <v>0</v>
      </c>
      <c r="DE256" s="66">
        <v>1</v>
      </c>
      <c r="DF256" s="66">
        <v>1</v>
      </c>
      <c r="DG256" s="66">
        <v>0</v>
      </c>
      <c r="DH256" s="67"/>
      <c r="DJ256" s="67"/>
      <c r="DK256" s="67"/>
      <c r="DL256" s="67"/>
      <c r="DM256" s="67"/>
    </row>
    <row r="257" spans="1:117" s="66" customFormat="1">
      <c r="A257" s="66" t="s">
        <v>717</v>
      </c>
      <c r="B257" s="66" t="s">
        <v>388</v>
      </c>
      <c r="C257" s="66" t="s">
        <v>759</v>
      </c>
      <c r="D257" s="66">
        <v>252</v>
      </c>
      <c r="E257" s="66">
        <v>466</v>
      </c>
      <c r="F257" s="66">
        <v>38</v>
      </c>
      <c r="G257" s="66">
        <v>127</v>
      </c>
      <c r="H257" s="66">
        <v>1</v>
      </c>
      <c r="I257" s="66">
        <v>2</v>
      </c>
      <c r="J257" s="66">
        <v>2</v>
      </c>
      <c r="K257" s="66">
        <v>1</v>
      </c>
      <c r="L257" s="66">
        <v>1</v>
      </c>
      <c r="M257" s="66">
        <v>1</v>
      </c>
      <c r="N257" s="66">
        <v>1</v>
      </c>
      <c r="O257" s="66">
        <v>1</v>
      </c>
      <c r="P257" s="66">
        <v>1</v>
      </c>
      <c r="Q257" s="66">
        <v>1</v>
      </c>
      <c r="R257" s="66">
        <v>1</v>
      </c>
      <c r="S257" s="66">
        <v>1</v>
      </c>
      <c r="T257" s="66">
        <v>1</v>
      </c>
      <c r="U257" s="66">
        <v>1</v>
      </c>
      <c r="W257" s="66">
        <v>1</v>
      </c>
      <c r="X257" s="66">
        <v>1</v>
      </c>
      <c r="Y257" s="66">
        <v>1</v>
      </c>
      <c r="Z257" s="66">
        <v>1</v>
      </c>
      <c r="AA257" s="66">
        <v>1</v>
      </c>
      <c r="AB257" s="66">
        <v>1</v>
      </c>
      <c r="AC257" s="66">
        <v>1</v>
      </c>
      <c r="AD257" s="66">
        <v>1</v>
      </c>
      <c r="AE257" s="66">
        <v>1</v>
      </c>
      <c r="AF257" s="66">
        <v>1</v>
      </c>
      <c r="AG257" s="66">
        <v>1</v>
      </c>
      <c r="AH257" s="66">
        <v>1</v>
      </c>
      <c r="AI257" s="66">
        <v>1</v>
      </c>
      <c r="AJ257" s="66">
        <v>1</v>
      </c>
      <c r="AK257" s="66">
        <v>1</v>
      </c>
      <c r="AL257" s="66">
        <v>1</v>
      </c>
      <c r="AM257" s="66">
        <v>1</v>
      </c>
      <c r="AN257" s="66">
        <v>1</v>
      </c>
      <c r="AO257" s="66">
        <v>1</v>
      </c>
      <c r="AP257" s="66">
        <v>1</v>
      </c>
      <c r="AQ257" s="66">
        <v>1</v>
      </c>
      <c r="AR257" s="66">
        <v>1</v>
      </c>
      <c r="AS257" s="66">
        <v>1</v>
      </c>
      <c r="AT257" s="66">
        <v>1</v>
      </c>
      <c r="AU257" s="66">
        <v>1</v>
      </c>
      <c r="AV257" s="66">
        <v>1</v>
      </c>
      <c r="AW257" s="66">
        <v>1</v>
      </c>
      <c r="AX257" s="66">
        <v>1</v>
      </c>
      <c r="AY257" s="66">
        <v>1</v>
      </c>
      <c r="BD257" s="66">
        <v>1</v>
      </c>
      <c r="BE257" s="66">
        <v>1</v>
      </c>
      <c r="BF257" s="66">
        <v>1</v>
      </c>
      <c r="BG257" s="66">
        <v>1</v>
      </c>
      <c r="BH257" s="66">
        <v>1</v>
      </c>
      <c r="BI257" s="66">
        <v>1</v>
      </c>
      <c r="BJ257" s="66">
        <v>1</v>
      </c>
      <c r="BK257" s="66">
        <v>1</v>
      </c>
      <c r="BL257" s="66">
        <v>1</v>
      </c>
      <c r="BM257" s="66">
        <v>1</v>
      </c>
      <c r="BN257" s="66">
        <v>1</v>
      </c>
      <c r="BO257" s="66">
        <v>1</v>
      </c>
      <c r="BP257" s="66">
        <v>1</v>
      </c>
      <c r="BQ257" s="66">
        <v>1</v>
      </c>
      <c r="BR257" s="66">
        <v>1</v>
      </c>
      <c r="BS257" s="66">
        <v>1</v>
      </c>
      <c r="BT257" s="66">
        <v>1</v>
      </c>
      <c r="BU257" s="66">
        <v>1</v>
      </c>
      <c r="BV257" s="66">
        <v>1</v>
      </c>
      <c r="BW257" s="66">
        <v>1</v>
      </c>
      <c r="BX257" s="66">
        <v>1</v>
      </c>
      <c r="BY257" s="66">
        <v>1</v>
      </c>
      <c r="BZ257" s="66">
        <v>1</v>
      </c>
      <c r="CA257" s="66">
        <v>1</v>
      </c>
      <c r="CC257" s="66">
        <v>1</v>
      </c>
      <c r="CD257" s="66">
        <v>1</v>
      </c>
      <c r="CE257" s="66">
        <v>1</v>
      </c>
      <c r="CF257" s="66">
        <v>1</v>
      </c>
      <c r="CG257" s="66">
        <v>1</v>
      </c>
      <c r="CI257" s="66">
        <v>1</v>
      </c>
      <c r="CJ257" s="66">
        <v>1</v>
      </c>
      <c r="CK257" s="66">
        <v>1</v>
      </c>
      <c r="CL257" s="66">
        <v>1</v>
      </c>
      <c r="CM257" s="66">
        <v>1</v>
      </c>
      <c r="CN257" s="66">
        <v>1</v>
      </c>
      <c r="CO257" s="66">
        <v>1</v>
      </c>
      <c r="CP257" s="66">
        <v>1</v>
      </c>
      <c r="CQ257" s="66">
        <v>1</v>
      </c>
      <c r="CR257" s="66">
        <v>1</v>
      </c>
      <c r="CS257" s="66">
        <v>1</v>
      </c>
      <c r="CT257" s="66">
        <v>1</v>
      </c>
      <c r="CU257" s="66">
        <v>1</v>
      </c>
      <c r="CV257" s="66">
        <v>1</v>
      </c>
      <c r="CW257" s="66">
        <v>0</v>
      </c>
      <c r="CX257" s="66">
        <v>0</v>
      </c>
      <c r="CY257" s="66">
        <v>1</v>
      </c>
      <c r="CZ257" s="66">
        <v>0</v>
      </c>
      <c r="DA257" s="66">
        <v>0</v>
      </c>
      <c r="DB257" s="66">
        <v>0</v>
      </c>
      <c r="DC257" s="66">
        <v>1</v>
      </c>
      <c r="DD257" s="66">
        <v>0</v>
      </c>
      <c r="DE257" s="66">
        <v>1</v>
      </c>
      <c r="DF257" s="66">
        <v>1</v>
      </c>
      <c r="DG257" s="66">
        <v>1</v>
      </c>
      <c r="DH257" s="67"/>
      <c r="DJ257" s="67"/>
      <c r="DK257" s="67"/>
      <c r="DL257" s="67"/>
      <c r="DM257" s="67"/>
    </row>
    <row r="258" spans="1:117" s="66" customFormat="1">
      <c r="A258" s="66" t="s">
        <v>760</v>
      </c>
      <c r="B258" s="66" t="s">
        <v>388</v>
      </c>
      <c r="C258" s="66" t="s">
        <v>761</v>
      </c>
      <c r="D258" s="66">
        <v>253</v>
      </c>
      <c r="E258" s="66">
        <v>80</v>
      </c>
      <c r="F258" s="66">
        <v>24</v>
      </c>
      <c r="G258" s="66">
        <v>8</v>
      </c>
      <c r="H258" s="66">
        <v>1</v>
      </c>
      <c r="I258" s="66">
        <v>2</v>
      </c>
      <c r="J258" s="66">
        <v>2</v>
      </c>
      <c r="K258" s="66">
        <v>1</v>
      </c>
      <c r="L258" s="66">
        <v>1</v>
      </c>
      <c r="M258" s="66">
        <v>1</v>
      </c>
      <c r="N258" s="66">
        <v>1</v>
      </c>
      <c r="O258" s="66">
        <v>1</v>
      </c>
      <c r="P258" s="66">
        <v>1</v>
      </c>
      <c r="Q258" s="66">
        <v>1</v>
      </c>
      <c r="R258" s="66">
        <v>1</v>
      </c>
      <c r="S258" s="66">
        <v>1</v>
      </c>
      <c r="T258" s="66">
        <v>1</v>
      </c>
      <c r="U258" s="66">
        <v>1</v>
      </c>
      <c r="W258" s="66">
        <v>1</v>
      </c>
      <c r="X258" s="66">
        <v>1</v>
      </c>
      <c r="Y258" s="66">
        <v>1</v>
      </c>
      <c r="Z258" s="66">
        <v>1</v>
      </c>
      <c r="AA258" s="66">
        <v>1</v>
      </c>
      <c r="AB258" s="66">
        <v>1</v>
      </c>
      <c r="AC258" s="66">
        <v>1</v>
      </c>
      <c r="AD258" s="66">
        <v>1</v>
      </c>
      <c r="AE258" s="66">
        <v>1</v>
      </c>
      <c r="AF258" s="66">
        <v>1</v>
      </c>
      <c r="AG258" s="66">
        <v>1</v>
      </c>
      <c r="AH258" s="66">
        <v>1</v>
      </c>
      <c r="AI258" s="66">
        <v>1</v>
      </c>
      <c r="AJ258" s="66">
        <v>1</v>
      </c>
      <c r="AK258" s="66">
        <v>1</v>
      </c>
      <c r="AL258" s="66">
        <v>1</v>
      </c>
      <c r="AM258" s="66">
        <v>1</v>
      </c>
      <c r="AN258" s="66">
        <v>1</v>
      </c>
      <c r="AO258" s="66">
        <v>1</v>
      </c>
      <c r="AP258" s="66">
        <v>1</v>
      </c>
      <c r="AQ258" s="66">
        <v>1</v>
      </c>
      <c r="AR258" s="66">
        <v>1</v>
      </c>
      <c r="AS258" s="66">
        <v>1</v>
      </c>
      <c r="AT258" s="66">
        <v>1</v>
      </c>
      <c r="AU258" s="66">
        <v>1</v>
      </c>
      <c r="AV258" s="66">
        <v>1</v>
      </c>
      <c r="AW258" s="66">
        <v>1</v>
      </c>
      <c r="AX258" s="66">
        <v>1</v>
      </c>
      <c r="AY258" s="66">
        <v>1</v>
      </c>
      <c r="BD258" s="66">
        <v>1</v>
      </c>
      <c r="BE258" s="66">
        <v>1</v>
      </c>
      <c r="BF258" s="66">
        <v>1</v>
      </c>
      <c r="BG258" s="66">
        <v>1</v>
      </c>
      <c r="BH258" s="66">
        <v>1</v>
      </c>
      <c r="BI258" s="66">
        <v>1</v>
      </c>
      <c r="BJ258" s="66">
        <v>1</v>
      </c>
      <c r="BK258" s="66">
        <v>1</v>
      </c>
      <c r="BL258" s="66">
        <v>1</v>
      </c>
      <c r="BM258" s="66">
        <v>1</v>
      </c>
      <c r="BN258" s="66">
        <v>1</v>
      </c>
      <c r="BO258" s="66">
        <v>1</v>
      </c>
      <c r="BP258" s="66">
        <v>1</v>
      </c>
      <c r="BQ258" s="66">
        <v>1</v>
      </c>
      <c r="BR258" s="66">
        <v>1</v>
      </c>
      <c r="BS258" s="66">
        <v>1</v>
      </c>
      <c r="BT258" s="66">
        <v>1</v>
      </c>
      <c r="BU258" s="66">
        <v>1</v>
      </c>
      <c r="BV258" s="66">
        <v>1</v>
      </c>
      <c r="BW258" s="66">
        <v>1</v>
      </c>
      <c r="BX258" s="66">
        <v>1</v>
      </c>
      <c r="BY258" s="66">
        <v>1</v>
      </c>
      <c r="BZ258" s="66">
        <v>1</v>
      </c>
      <c r="CA258" s="66">
        <v>1</v>
      </c>
      <c r="CC258" s="66">
        <v>1</v>
      </c>
      <c r="CD258" s="66">
        <v>1</v>
      </c>
      <c r="CE258" s="66">
        <v>1</v>
      </c>
      <c r="CF258" s="66">
        <v>1</v>
      </c>
      <c r="CG258" s="66">
        <v>1</v>
      </c>
      <c r="CI258" s="66">
        <v>1</v>
      </c>
      <c r="CJ258" s="66">
        <v>1</v>
      </c>
      <c r="CK258" s="66">
        <v>1</v>
      </c>
      <c r="CL258" s="66">
        <v>1</v>
      </c>
      <c r="CM258" s="66">
        <v>1</v>
      </c>
      <c r="CN258" s="66">
        <v>1</v>
      </c>
      <c r="CO258" s="66">
        <v>1</v>
      </c>
      <c r="CP258" s="66">
        <v>1</v>
      </c>
      <c r="CQ258" s="66">
        <v>1</v>
      </c>
      <c r="CR258" s="66">
        <v>1</v>
      </c>
      <c r="CS258" s="66">
        <v>1</v>
      </c>
      <c r="CT258" s="66">
        <v>1</v>
      </c>
      <c r="CU258" s="66">
        <v>1</v>
      </c>
      <c r="CV258" s="66">
        <v>1</v>
      </c>
      <c r="CW258" s="66">
        <v>1</v>
      </c>
      <c r="CX258" s="66">
        <v>0</v>
      </c>
      <c r="CY258" s="66">
        <v>0</v>
      </c>
      <c r="CZ258" s="66">
        <v>0</v>
      </c>
      <c r="DA258" s="66">
        <v>0</v>
      </c>
      <c r="DB258" s="66">
        <v>0</v>
      </c>
      <c r="DC258" s="66">
        <v>1</v>
      </c>
      <c r="DD258" s="66">
        <v>0</v>
      </c>
      <c r="DE258" s="66">
        <v>1</v>
      </c>
      <c r="DF258" s="66">
        <v>1</v>
      </c>
      <c r="DG258" s="66">
        <v>1</v>
      </c>
      <c r="DH258" s="67"/>
      <c r="DJ258" s="67"/>
      <c r="DK258" s="67"/>
      <c r="DL258" s="67"/>
      <c r="DM258" s="67"/>
    </row>
    <row r="259" spans="1:117" s="66" customFormat="1">
      <c r="A259" s="66" t="s">
        <v>760</v>
      </c>
      <c r="B259" s="66" t="s">
        <v>388</v>
      </c>
      <c r="C259" s="66" t="s">
        <v>762</v>
      </c>
      <c r="D259" s="66">
        <v>254</v>
      </c>
      <c r="E259" s="66">
        <v>815</v>
      </c>
      <c r="F259" s="66">
        <v>259</v>
      </c>
      <c r="G259" s="66">
        <v>68</v>
      </c>
      <c r="H259" s="66">
        <v>1</v>
      </c>
      <c r="I259" s="66">
        <v>2</v>
      </c>
      <c r="J259" s="66">
        <v>2</v>
      </c>
      <c r="K259" s="66">
        <v>1</v>
      </c>
      <c r="L259" s="66">
        <v>1</v>
      </c>
      <c r="M259" s="66">
        <v>1</v>
      </c>
      <c r="N259" s="66">
        <v>1</v>
      </c>
      <c r="O259" s="66">
        <v>1</v>
      </c>
      <c r="P259" s="66">
        <v>1</v>
      </c>
      <c r="Q259" s="66">
        <v>1</v>
      </c>
      <c r="R259" s="66">
        <v>1</v>
      </c>
      <c r="S259" s="66">
        <v>1</v>
      </c>
      <c r="T259" s="66">
        <v>1</v>
      </c>
      <c r="U259" s="66">
        <v>1</v>
      </c>
      <c r="W259" s="66">
        <v>1</v>
      </c>
      <c r="X259" s="66">
        <v>1</v>
      </c>
      <c r="Y259" s="66">
        <v>1</v>
      </c>
      <c r="Z259" s="66">
        <v>1</v>
      </c>
      <c r="AA259" s="66">
        <v>1</v>
      </c>
      <c r="AB259" s="66">
        <v>1</v>
      </c>
      <c r="AC259" s="66">
        <v>1</v>
      </c>
      <c r="AD259" s="66">
        <v>1</v>
      </c>
      <c r="AE259" s="66">
        <v>1</v>
      </c>
      <c r="AF259" s="66">
        <v>1</v>
      </c>
      <c r="AG259" s="66">
        <v>1</v>
      </c>
      <c r="AH259" s="66">
        <v>1</v>
      </c>
      <c r="AI259" s="66">
        <v>1</v>
      </c>
      <c r="AJ259" s="66">
        <v>1</v>
      </c>
      <c r="AK259" s="66">
        <v>1</v>
      </c>
      <c r="AL259" s="66">
        <v>1</v>
      </c>
      <c r="AM259" s="66">
        <v>1</v>
      </c>
      <c r="AN259" s="66">
        <v>1</v>
      </c>
      <c r="AO259" s="66">
        <v>1</v>
      </c>
      <c r="AP259" s="66">
        <v>1</v>
      </c>
      <c r="AQ259" s="66">
        <v>1</v>
      </c>
      <c r="AR259" s="66">
        <v>1</v>
      </c>
      <c r="AS259" s="66">
        <v>1</v>
      </c>
      <c r="AT259" s="66">
        <v>1</v>
      </c>
      <c r="AU259" s="66">
        <v>1</v>
      </c>
      <c r="AV259" s="66">
        <v>1</v>
      </c>
      <c r="AW259" s="66">
        <v>1</v>
      </c>
      <c r="AX259" s="66">
        <v>1</v>
      </c>
      <c r="AY259" s="66">
        <v>1</v>
      </c>
      <c r="BD259" s="66">
        <v>1</v>
      </c>
      <c r="BE259" s="66">
        <v>1</v>
      </c>
      <c r="BF259" s="66">
        <v>1</v>
      </c>
      <c r="BG259" s="66">
        <v>1</v>
      </c>
      <c r="BH259" s="66">
        <v>1</v>
      </c>
      <c r="BI259" s="66">
        <v>1</v>
      </c>
      <c r="BJ259" s="66">
        <v>1</v>
      </c>
      <c r="BK259" s="66">
        <v>1</v>
      </c>
      <c r="BL259" s="66">
        <v>1</v>
      </c>
      <c r="BM259" s="66">
        <v>1</v>
      </c>
      <c r="BN259" s="66">
        <v>1</v>
      </c>
      <c r="BO259" s="66">
        <v>1</v>
      </c>
      <c r="BP259" s="66">
        <v>1</v>
      </c>
      <c r="BQ259" s="66">
        <v>1</v>
      </c>
      <c r="BR259" s="66">
        <v>1</v>
      </c>
      <c r="BS259" s="66">
        <v>1</v>
      </c>
      <c r="BT259" s="66">
        <v>1</v>
      </c>
      <c r="BU259" s="66">
        <v>1</v>
      </c>
      <c r="BV259" s="66">
        <v>1</v>
      </c>
      <c r="BW259" s="66">
        <v>1</v>
      </c>
      <c r="BX259" s="66">
        <v>1</v>
      </c>
      <c r="BY259" s="66">
        <v>1</v>
      </c>
      <c r="BZ259" s="66">
        <v>1</v>
      </c>
      <c r="CA259" s="66">
        <v>1</v>
      </c>
      <c r="CC259" s="66">
        <v>1</v>
      </c>
      <c r="CD259" s="66">
        <v>1</v>
      </c>
      <c r="CE259" s="66">
        <v>1</v>
      </c>
      <c r="CF259" s="66">
        <v>1</v>
      </c>
      <c r="CG259" s="66">
        <v>1</v>
      </c>
      <c r="CI259" s="66">
        <v>1</v>
      </c>
      <c r="CJ259" s="66">
        <v>1</v>
      </c>
      <c r="CK259" s="66">
        <v>1</v>
      </c>
      <c r="CL259" s="66">
        <v>1</v>
      </c>
      <c r="CM259" s="66">
        <v>1</v>
      </c>
      <c r="CN259" s="66">
        <v>1</v>
      </c>
      <c r="CO259" s="66">
        <v>1</v>
      </c>
      <c r="CP259" s="66">
        <v>1</v>
      </c>
      <c r="CQ259" s="66">
        <v>1</v>
      </c>
      <c r="CR259" s="66">
        <v>1</v>
      </c>
      <c r="CS259" s="66">
        <v>1</v>
      </c>
      <c r="CT259" s="66">
        <v>1</v>
      </c>
      <c r="CU259" s="66">
        <v>1</v>
      </c>
      <c r="CV259" s="66">
        <v>1</v>
      </c>
      <c r="CW259" s="66">
        <v>0</v>
      </c>
      <c r="CX259" s="66">
        <v>0</v>
      </c>
      <c r="CY259" s="66">
        <v>1</v>
      </c>
      <c r="CZ259" s="66">
        <v>0</v>
      </c>
      <c r="DA259" s="66">
        <v>1</v>
      </c>
      <c r="DB259" s="66">
        <v>1</v>
      </c>
      <c r="DC259" s="66">
        <v>1</v>
      </c>
      <c r="DD259" s="66">
        <v>0</v>
      </c>
      <c r="DE259" s="66">
        <v>1</v>
      </c>
      <c r="DF259" s="66">
        <v>1</v>
      </c>
      <c r="DG259" s="66">
        <v>1</v>
      </c>
      <c r="DH259" s="67" t="s">
        <v>763</v>
      </c>
      <c r="DJ259" s="67"/>
      <c r="DK259" s="67"/>
      <c r="DL259" s="67"/>
      <c r="DM259" s="67"/>
    </row>
    <row r="260" spans="1:117" s="66" customFormat="1">
      <c r="A260" s="66" t="s">
        <v>760</v>
      </c>
      <c r="B260" s="66" t="s">
        <v>388</v>
      </c>
      <c r="C260" s="66" t="s">
        <v>764</v>
      </c>
      <c r="D260" s="66">
        <v>255</v>
      </c>
      <c r="E260" s="66">
        <v>46</v>
      </c>
      <c r="F260" s="66">
        <v>22</v>
      </c>
      <c r="G260" s="66">
        <v>8</v>
      </c>
      <c r="H260" s="66">
        <v>1</v>
      </c>
      <c r="I260" s="66">
        <v>2</v>
      </c>
      <c r="J260" s="66">
        <v>2</v>
      </c>
      <c r="K260" s="66">
        <v>1</v>
      </c>
      <c r="L260" s="66">
        <v>1</v>
      </c>
      <c r="M260" s="66">
        <v>1</v>
      </c>
      <c r="N260" s="66">
        <v>1</v>
      </c>
      <c r="O260" s="66">
        <v>1</v>
      </c>
      <c r="P260" s="66">
        <v>1</v>
      </c>
      <c r="Q260" s="66">
        <v>1</v>
      </c>
      <c r="R260" s="66">
        <v>1</v>
      </c>
      <c r="S260" s="66">
        <v>1</v>
      </c>
      <c r="T260" s="66">
        <v>1</v>
      </c>
      <c r="U260" s="66">
        <v>1</v>
      </c>
      <c r="W260" s="66">
        <v>1</v>
      </c>
      <c r="X260" s="66">
        <v>1</v>
      </c>
      <c r="Y260" s="66">
        <v>1</v>
      </c>
      <c r="Z260" s="66">
        <v>1</v>
      </c>
      <c r="AA260" s="66">
        <v>1</v>
      </c>
      <c r="AB260" s="66">
        <v>1</v>
      </c>
      <c r="AC260" s="66">
        <v>1</v>
      </c>
      <c r="AD260" s="66">
        <v>1</v>
      </c>
      <c r="AE260" s="66">
        <v>1</v>
      </c>
      <c r="AF260" s="66">
        <v>1</v>
      </c>
      <c r="AG260" s="66">
        <v>1</v>
      </c>
      <c r="AH260" s="66">
        <v>1</v>
      </c>
      <c r="AI260" s="66">
        <v>1</v>
      </c>
      <c r="AJ260" s="66">
        <v>1</v>
      </c>
      <c r="AK260" s="66">
        <v>1</v>
      </c>
      <c r="AL260" s="66">
        <v>1</v>
      </c>
      <c r="AM260" s="66">
        <v>1</v>
      </c>
      <c r="AN260" s="66">
        <v>1</v>
      </c>
      <c r="AO260" s="66">
        <v>1</v>
      </c>
      <c r="AP260" s="66">
        <v>1</v>
      </c>
      <c r="AQ260" s="66">
        <v>1</v>
      </c>
      <c r="AR260" s="66">
        <v>1</v>
      </c>
      <c r="AS260" s="66">
        <v>1</v>
      </c>
      <c r="AT260" s="66">
        <v>1</v>
      </c>
      <c r="AU260" s="66">
        <v>1</v>
      </c>
      <c r="AV260" s="66">
        <v>1</v>
      </c>
      <c r="AW260" s="66">
        <v>1</v>
      </c>
      <c r="AX260" s="66">
        <v>1</v>
      </c>
      <c r="AY260" s="66">
        <v>1</v>
      </c>
      <c r="BD260" s="66">
        <v>1</v>
      </c>
      <c r="BE260" s="66">
        <v>1</v>
      </c>
      <c r="BF260" s="66">
        <v>1</v>
      </c>
      <c r="BG260" s="66">
        <v>1</v>
      </c>
      <c r="BH260" s="66">
        <v>1</v>
      </c>
      <c r="BI260" s="66">
        <v>1</v>
      </c>
      <c r="BJ260" s="66">
        <v>1</v>
      </c>
      <c r="BK260" s="66">
        <v>1</v>
      </c>
      <c r="BL260" s="66">
        <v>1</v>
      </c>
      <c r="BM260" s="66">
        <v>1</v>
      </c>
      <c r="BN260" s="66">
        <v>1</v>
      </c>
      <c r="BO260" s="66">
        <v>1</v>
      </c>
      <c r="BP260" s="66">
        <v>1</v>
      </c>
      <c r="BQ260" s="66">
        <v>1</v>
      </c>
      <c r="BR260" s="66">
        <v>1</v>
      </c>
      <c r="BS260" s="66">
        <v>1</v>
      </c>
      <c r="BT260" s="66">
        <v>1</v>
      </c>
      <c r="BU260" s="66">
        <v>1</v>
      </c>
      <c r="BV260" s="66">
        <v>1</v>
      </c>
      <c r="BW260" s="66">
        <v>1</v>
      </c>
      <c r="BX260" s="66">
        <v>1</v>
      </c>
      <c r="BY260" s="66">
        <v>1</v>
      </c>
      <c r="BZ260" s="66">
        <v>1</v>
      </c>
      <c r="CA260" s="66">
        <v>1</v>
      </c>
      <c r="CC260" s="66">
        <v>1</v>
      </c>
      <c r="CD260" s="66">
        <v>1</v>
      </c>
      <c r="CE260" s="66">
        <v>1</v>
      </c>
      <c r="CF260" s="66">
        <v>1</v>
      </c>
      <c r="CG260" s="66">
        <v>1</v>
      </c>
      <c r="CI260" s="66">
        <v>1</v>
      </c>
      <c r="CJ260" s="66">
        <v>1</v>
      </c>
      <c r="CK260" s="66">
        <v>1</v>
      </c>
      <c r="CL260" s="66">
        <v>1</v>
      </c>
      <c r="CM260" s="66">
        <v>1</v>
      </c>
      <c r="CN260" s="66">
        <v>1</v>
      </c>
      <c r="CO260" s="66">
        <v>1</v>
      </c>
      <c r="CP260" s="66">
        <v>1</v>
      </c>
      <c r="CQ260" s="66">
        <v>1</v>
      </c>
      <c r="CR260" s="66">
        <v>1</v>
      </c>
      <c r="CS260" s="66">
        <v>1</v>
      </c>
      <c r="CT260" s="66">
        <v>1</v>
      </c>
      <c r="CU260" s="66">
        <v>1</v>
      </c>
      <c r="CV260" s="66">
        <v>1</v>
      </c>
      <c r="CW260" s="66">
        <v>0</v>
      </c>
      <c r="CX260" s="66">
        <v>0</v>
      </c>
      <c r="CY260" s="66">
        <v>0</v>
      </c>
      <c r="CZ260" s="66">
        <v>0</v>
      </c>
      <c r="DA260" s="66">
        <v>0</v>
      </c>
      <c r="DB260" s="66">
        <v>0</v>
      </c>
      <c r="DC260" s="66">
        <v>1</v>
      </c>
      <c r="DD260" s="66">
        <v>0</v>
      </c>
      <c r="DE260" s="66">
        <v>1</v>
      </c>
      <c r="DF260" s="66">
        <v>1</v>
      </c>
      <c r="DG260" s="66">
        <v>1</v>
      </c>
      <c r="DH260" s="67" t="s">
        <v>389</v>
      </c>
      <c r="DJ260" s="67"/>
      <c r="DK260" s="67"/>
      <c r="DL260" s="67"/>
      <c r="DM260" s="67"/>
    </row>
    <row r="261" spans="1:117" s="66" customFormat="1">
      <c r="A261" s="66" t="s">
        <v>760</v>
      </c>
      <c r="B261" s="66" t="s">
        <v>388</v>
      </c>
      <c r="C261" s="66" t="s">
        <v>765</v>
      </c>
      <c r="D261" s="66">
        <v>256</v>
      </c>
      <c r="E261" s="66">
        <v>18</v>
      </c>
      <c r="F261" s="66">
        <v>12</v>
      </c>
      <c r="G261" s="66">
        <v>2</v>
      </c>
      <c r="H261" s="66">
        <v>1</v>
      </c>
      <c r="I261" s="66">
        <v>2</v>
      </c>
      <c r="J261" s="66">
        <v>2</v>
      </c>
      <c r="K261" s="66">
        <v>1</v>
      </c>
      <c r="L261" s="66">
        <v>1</v>
      </c>
      <c r="M261" s="66">
        <v>1</v>
      </c>
      <c r="N261" s="66">
        <v>1</v>
      </c>
      <c r="O261" s="66">
        <v>1</v>
      </c>
      <c r="P261" s="66">
        <v>1</v>
      </c>
      <c r="Q261" s="66">
        <v>1</v>
      </c>
      <c r="R261" s="66">
        <v>1</v>
      </c>
      <c r="S261" s="66">
        <v>1</v>
      </c>
      <c r="T261" s="66">
        <v>1</v>
      </c>
      <c r="U261" s="66">
        <v>1</v>
      </c>
      <c r="W261" s="66">
        <v>1</v>
      </c>
      <c r="X261" s="66">
        <v>1</v>
      </c>
      <c r="Y261" s="66">
        <v>1</v>
      </c>
      <c r="Z261" s="66">
        <v>1</v>
      </c>
      <c r="AA261" s="66">
        <v>1</v>
      </c>
      <c r="AB261" s="66">
        <v>1</v>
      </c>
      <c r="AC261" s="66">
        <v>1</v>
      </c>
      <c r="AD261" s="66">
        <v>1</v>
      </c>
      <c r="AE261" s="66">
        <v>1</v>
      </c>
      <c r="AF261" s="66">
        <v>1</v>
      </c>
      <c r="AG261" s="66">
        <v>1</v>
      </c>
      <c r="AH261" s="66">
        <v>1</v>
      </c>
      <c r="AI261" s="66">
        <v>1</v>
      </c>
      <c r="AJ261" s="66">
        <v>1</v>
      </c>
      <c r="AK261" s="66">
        <v>1</v>
      </c>
      <c r="AL261" s="66">
        <v>1</v>
      </c>
      <c r="AM261" s="66">
        <v>1</v>
      </c>
      <c r="AN261" s="66">
        <v>1</v>
      </c>
      <c r="AO261" s="66">
        <v>1</v>
      </c>
      <c r="AP261" s="66">
        <v>1</v>
      </c>
      <c r="AQ261" s="66">
        <v>1</v>
      </c>
      <c r="AR261" s="66">
        <v>1</v>
      </c>
      <c r="AS261" s="66">
        <v>1</v>
      </c>
      <c r="AT261" s="66">
        <v>1</v>
      </c>
      <c r="AU261" s="66">
        <v>1</v>
      </c>
      <c r="AV261" s="66">
        <v>1</v>
      </c>
      <c r="AW261" s="66">
        <v>1</v>
      </c>
      <c r="AX261" s="66">
        <v>1</v>
      </c>
      <c r="AY261" s="66">
        <v>1</v>
      </c>
      <c r="BD261" s="66">
        <v>1</v>
      </c>
      <c r="BE261" s="66">
        <v>1</v>
      </c>
      <c r="BF261" s="66">
        <v>1</v>
      </c>
      <c r="BG261" s="66">
        <v>1</v>
      </c>
      <c r="BH261" s="66">
        <v>1</v>
      </c>
      <c r="BI261" s="66">
        <v>1</v>
      </c>
      <c r="BJ261" s="66">
        <v>1</v>
      </c>
      <c r="BK261" s="66">
        <v>1</v>
      </c>
      <c r="BL261" s="66">
        <v>1</v>
      </c>
      <c r="BM261" s="66">
        <v>1</v>
      </c>
      <c r="BN261" s="66">
        <v>1</v>
      </c>
      <c r="BO261" s="66">
        <v>1</v>
      </c>
      <c r="BP261" s="66">
        <v>1</v>
      </c>
      <c r="BQ261" s="66">
        <v>1</v>
      </c>
      <c r="BR261" s="66">
        <v>1</v>
      </c>
      <c r="BS261" s="66">
        <v>1</v>
      </c>
      <c r="BT261" s="66">
        <v>1</v>
      </c>
      <c r="BU261" s="66">
        <v>1</v>
      </c>
      <c r="BV261" s="66">
        <v>1</v>
      </c>
      <c r="BW261" s="66">
        <v>1</v>
      </c>
      <c r="BX261" s="66">
        <v>1</v>
      </c>
      <c r="BY261" s="66">
        <v>1</v>
      </c>
      <c r="BZ261" s="66">
        <v>1</v>
      </c>
      <c r="CA261" s="66">
        <v>1</v>
      </c>
      <c r="CC261" s="66">
        <v>1</v>
      </c>
      <c r="CD261" s="66">
        <v>1</v>
      </c>
      <c r="CE261" s="66">
        <v>1</v>
      </c>
      <c r="CF261" s="66">
        <v>1</v>
      </c>
      <c r="CG261" s="66">
        <v>1</v>
      </c>
      <c r="CI261" s="66">
        <v>1</v>
      </c>
      <c r="CJ261" s="66">
        <v>1</v>
      </c>
      <c r="CK261" s="66">
        <v>1</v>
      </c>
      <c r="CL261" s="66">
        <v>1</v>
      </c>
      <c r="CM261" s="66">
        <v>1</v>
      </c>
      <c r="CN261" s="66">
        <v>1</v>
      </c>
      <c r="CO261" s="66">
        <v>1</v>
      </c>
      <c r="CP261" s="66">
        <v>1</v>
      </c>
      <c r="CQ261" s="66">
        <v>1</v>
      </c>
      <c r="CR261" s="66">
        <v>1</v>
      </c>
      <c r="CS261" s="66">
        <v>1</v>
      </c>
      <c r="CT261" s="66">
        <v>1</v>
      </c>
      <c r="CU261" s="66">
        <v>1</v>
      </c>
      <c r="CV261" s="66">
        <v>1</v>
      </c>
      <c r="CW261" s="66">
        <v>1</v>
      </c>
      <c r="CX261" s="66">
        <v>0</v>
      </c>
      <c r="CY261" s="66">
        <v>0</v>
      </c>
      <c r="CZ261" s="66">
        <v>0</v>
      </c>
      <c r="DA261" s="66">
        <v>0</v>
      </c>
      <c r="DB261" s="66">
        <v>1</v>
      </c>
      <c r="DC261" s="66">
        <v>1</v>
      </c>
      <c r="DD261" s="66">
        <v>0</v>
      </c>
      <c r="DE261" s="66">
        <v>1</v>
      </c>
      <c r="DF261" s="66">
        <v>1</v>
      </c>
      <c r="DG261" s="66">
        <v>1</v>
      </c>
      <c r="DH261" s="67"/>
      <c r="DJ261" s="67"/>
      <c r="DK261" s="67"/>
      <c r="DL261" s="67"/>
      <c r="DM261" s="67"/>
    </row>
    <row r="262" spans="1:117" s="66" customFormat="1">
      <c r="A262" s="66" t="s">
        <v>760</v>
      </c>
      <c r="B262" s="66" t="s">
        <v>388</v>
      </c>
      <c r="C262" s="66" t="s">
        <v>766</v>
      </c>
      <c r="D262" s="66">
        <v>257</v>
      </c>
      <c r="E262" s="66">
        <v>49</v>
      </c>
      <c r="F262" s="66">
        <v>5</v>
      </c>
      <c r="G262" s="66">
        <v>10</v>
      </c>
      <c r="H262" s="66">
        <v>1</v>
      </c>
      <c r="I262" s="66">
        <v>2</v>
      </c>
      <c r="J262" s="66">
        <v>2</v>
      </c>
      <c r="K262" s="66">
        <v>1</v>
      </c>
      <c r="L262" s="66">
        <v>1</v>
      </c>
      <c r="M262" s="66">
        <v>1</v>
      </c>
      <c r="N262" s="66">
        <v>1</v>
      </c>
      <c r="O262" s="66">
        <v>1</v>
      </c>
      <c r="P262" s="66">
        <v>1</v>
      </c>
      <c r="Q262" s="66">
        <v>1</v>
      </c>
      <c r="R262" s="66">
        <v>1</v>
      </c>
      <c r="S262" s="66">
        <v>1</v>
      </c>
      <c r="T262" s="66">
        <v>1</v>
      </c>
      <c r="U262" s="66">
        <v>1</v>
      </c>
      <c r="W262" s="66">
        <v>1</v>
      </c>
      <c r="X262" s="66">
        <v>1</v>
      </c>
      <c r="Y262" s="66">
        <v>1</v>
      </c>
      <c r="Z262" s="66">
        <v>1</v>
      </c>
      <c r="AA262" s="66">
        <v>1</v>
      </c>
      <c r="AB262" s="66">
        <v>1</v>
      </c>
      <c r="AC262" s="66">
        <v>1</v>
      </c>
      <c r="AD262" s="66">
        <v>1</v>
      </c>
      <c r="AE262" s="66">
        <v>1</v>
      </c>
      <c r="AF262" s="66">
        <v>1</v>
      </c>
      <c r="AG262" s="66">
        <v>1</v>
      </c>
      <c r="AH262" s="66">
        <v>1</v>
      </c>
      <c r="AI262" s="66">
        <v>1</v>
      </c>
      <c r="AJ262" s="66">
        <v>1</v>
      </c>
      <c r="AK262" s="66">
        <v>1</v>
      </c>
      <c r="AL262" s="66">
        <v>1</v>
      </c>
      <c r="AM262" s="66">
        <v>1</v>
      </c>
      <c r="AN262" s="66">
        <v>1</v>
      </c>
      <c r="AO262" s="66">
        <v>1</v>
      </c>
      <c r="AP262" s="66">
        <v>1</v>
      </c>
      <c r="AQ262" s="66">
        <v>1</v>
      </c>
      <c r="AR262" s="66">
        <v>1</v>
      </c>
      <c r="AS262" s="66">
        <v>1</v>
      </c>
      <c r="AT262" s="66">
        <v>1</v>
      </c>
      <c r="AU262" s="66">
        <v>1</v>
      </c>
      <c r="AV262" s="66">
        <v>1</v>
      </c>
      <c r="AW262" s="66">
        <v>1</v>
      </c>
      <c r="AX262" s="66">
        <v>1</v>
      </c>
      <c r="AY262" s="66">
        <v>1</v>
      </c>
      <c r="BD262" s="66">
        <v>1</v>
      </c>
      <c r="BE262" s="66">
        <v>1</v>
      </c>
      <c r="BF262" s="66">
        <v>1</v>
      </c>
      <c r="BG262" s="66">
        <v>1</v>
      </c>
      <c r="BH262" s="66">
        <v>1</v>
      </c>
      <c r="BI262" s="66">
        <v>1</v>
      </c>
      <c r="BJ262" s="66">
        <v>1</v>
      </c>
      <c r="BK262" s="66">
        <v>1</v>
      </c>
      <c r="BL262" s="66">
        <v>1</v>
      </c>
      <c r="BM262" s="66">
        <v>1</v>
      </c>
      <c r="BN262" s="66">
        <v>1</v>
      </c>
      <c r="BO262" s="66">
        <v>1</v>
      </c>
      <c r="BP262" s="66">
        <v>1</v>
      </c>
      <c r="BQ262" s="66">
        <v>1</v>
      </c>
      <c r="BR262" s="66">
        <v>1</v>
      </c>
      <c r="BS262" s="66">
        <v>1</v>
      </c>
      <c r="BT262" s="66">
        <v>1</v>
      </c>
      <c r="BU262" s="66">
        <v>1</v>
      </c>
      <c r="BV262" s="66">
        <v>1</v>
      </c>
      <c r="BW262" s="66">
        <v>1</v>
      </c>
      <c r="BX262" s="66">
        <v>1</v>
      </c>
      <c r="BY262" s="66">
        <v>1</v>
      </c>
      <c r="BZ262" s="66">
        <v>1</v>
      </c>
      <c r="CA262" s="66">
        <v>1</v>
      </c>
      <c r="CC262" s="66">
        <v>1</v>
      </c>
      <c r="CD262" s="66">
        <v>1</v>
      </c>
      <c r="CE262" s="66">
        <v>1</v>
      </c>
      <c r="CF262" s="66">
        <v>1</v>
      </c>
      <c r="CG262" s="66">
        <v>1</v>
      </c>
      <c r="CI262" s="66">
        <v>1</v>
      </c>
      <c r="CJ262" s="66">
        <v>1</v>
      </c>
      <c r="CK262" s="66">
        <v>1</v>
      </c>
      <c r="CL262" s="66">
        <v>1</v>
      </c>
      <c r="CM262" s="66">
        <v>1</v>
      </c>
      <c r="CN262" s="66">
        <v>1</v>
      </c>
      <c r="CO262" s="66">
        <v>1</v>
      </c>
      <c r="CP262" s="66">
        <v>1</v>
      </c>
      <c r="CQ262" s="66">
        <v>1</v>
      </c>
      <c r="CR262" s="66">
        <v>1</v>
      </c>
      <c r="CS262" s="66">
        <v>1</v>
      </c>
      <c r="CT262" s="66">
        <v>1</v>
      </c>
      <c r="CU262" s="66">
        <v>1</v>
      </c>
      <c r="CV262" s="66">
        <v>1</v>
      </c>
      <c r="CW262" s="66">
        <v>1</v>
      </c>
      <c r="CX262" s="66">
        <v>0</v>
      </c>
      <c r="CY262" s="66">
        <v>1</v>
      </c>
      <c r="CZ262" s="66">
        <v>0</v>
      </c>
      <c r="DA262" s="66">
        <v>0</v>
      </c>
      <c r="DB262" s="66">
        <v>0</v>
      </c>
      <c r="DC262" s="66">
        <v>1</v>
      </c>
      <c r="DD262" s="66">
        <v>0</v>
      </c>
      <c r="DE262" s="66">
        <v>1</v>
      </c>
      <c r="DF262" s="66">
        <v>1</v>
      </c>
      <c r="DG262" s="66">
        <v>1</v>
      </c>
      <c r="DH262" s="67" t="s">
        <v>391</v>
      </c>
      <c r="DJ262" s="67"/>
      <c r="DK262" s="67"/>
      <c r="DL262" s="67"/>
      <c r="DM262" s="67"/>
    </row>
    <row r="263" spans="1:117" s="66" customFormat="1">
      <c r="A263" s="66" t="s">
        <v>760</v>
      </c>
      <c r="B263" s="66" t="s">
        <v>388</v>
      </c>
      <c r="C263" s="66" t="s">
        <v>767</v>
      </c>
      <c r="D263" s="66">
        <v>258</v>
      </c>
      <c r="E263" s="66">
        <v>64</v>
      </c>
      <c r="F263" s="66">
        <v>20</v>
      </c>
      <c r="G263" s="66" t="s">
        <v>768</v>
      </c>
      <c r="H263" s="66">
        <v>1</v>
      </c>
      <c r="I263" s="66">
        <v>2</v>
      </c>
      <c r="K263" s="66">
        <v>1</v>
      </c>
      <c r="L263" s="66">
        <v>1</v>
      </c>
      <c r="M263" s="66">
        <v>1</v>
      </c>
      <c r="N263" s="66">
        <v>1</v>
      </c>
      <c r="O263" s="66">
        <v>1</v>
      </c>
      <c r="P263" s="66">
        <v>1</v>
      </c>
      <c r="Q263" s="66">
        <v>1</v>
      </c>
      <c r="R263" s="66">
        <v>1</v>
      </c>
      <c r="S263" s="66">
        <v>1</v>
      </c>
      <c r="T263" s="66">
        <v>1</v>
      </c>
      <c r="U263" s="66">
        <v>1</v>
      </c>
      <c r="W263" s="66">
        <v>1</v>
      </c>
      <c r="X263" s="66">
        <v>1</v>
      </c>
      <c r="Y263" s="66">
        <v>1</v>
      </c>
      <c r="Z263" s="66">
        <v>1</v>
      </c>
      <c r="AA263" s="66">
        <v>1</v>
      </c>
      <c r="AB263" s="66">
        <v>1</v>
      </c>
      <c r="AC263" s="66">
        <v>1</v>
      </c>
      <c r="AD263" s="66">
        <v>1</v>
      </c>
      <c r="AE263" s="66">
        <v>1</v>
      </c>
      <c r="AF263" s="66">
        <v>1</v>
      </c>
      <c r="AG263" s="66">
        <v>1</v>
      </c>
      <c r="AH263" s="66">
        <v>1</v>
      </c>
      <c r="AI263" s="66">
        <v>1</v>
      </c>
      <c r="AJ263" s="66">
        <v>1</v>
      </c>
      <c r="AK263" s="66">
        <v>1</v>
      </c>
      <c r="AL263" s="66">
        <v>1</v>
      </c>
      <c r="AM263" s="66">
        <v>1</v>
      </c>
      <c r="AN263" s="66">
        <v>1</v>
      </c>
      <c r="AO263" s="66">
        <v>1</v>
      </c>
      <c r="AP263" s="66">
        <v>1</v>
      </c>
      <c r="AQ263" s="66">
        <v>1</v>
      </c>
      <c r="AR263" s="66">
        <v>1</v>
      </c>
      <c r="AS263" s="66">
        <v>1</v>
      </c>
      <c r="AT263" s="66">
        <v>1</v>
      </c>
      <c r="AU263" s="66">
        <v>1</v>
      </c>
      <c r="AV263" s="66">
        <v>1</v>
      </c>
      <c r="AW263" s="66">
        <v>1</v>
      </c>
      <c r="AX263" s="66">
        <v>1</v>
      </c>
      <c r="AY263" s="66">
        <v>1</v>
      </c>
      <c r="BD263" s="66">
        <v>1</v>
      </c>
      <c r="BE263" s="66">
        <v>1</v>
      </c>
      <c r="BF263" s="66">
        <v>1</v>
      </c>
      <c r="BG263" s="66">
        <v>1</v>
      </c>
      <c r="BH263" s="66">
        <v>1</v>
      </c>
      <c r="BI263" s="66">
        <v>1</v>
      </c>
      <c r="BJ263" s="66">
        <v>1</v>
      </c>
      <c r="BK263" s="66">
        <v>1</v>
      </c>
      <c r="BL263" s="66">
        <v>1</v>
      </c>
      <c r="BM263" s="66">
        <v>1</v>
      </c>
      <c r="BN263" s="66">
        <v>1</v>
      </c>
      <c r="BO263" s="66">
        <v>1</v>
      </c>
      <c r="BP263" s="66">
        <v>1</v>
      </c>
      <c r="BQ263" s="66">
        <v>1</v>
      </c>
      <c r="BR263" s="66">
        <v>1</v>
      </c>
      <c r="BS263" s="66">
        <v>1</v>
      </c>
      <c r="BT263" s="66">
        <v>1</v>
      </c>
      <c r="BU263" s="66">
        <v>1</v>
      </c>
      <c r="BV263" s="66">
        <v>1</v>
      </c>
      <c r="BW263" s="66">
        <v>1</v>
      </c>
      <c r="BX263" s="66">
        <v>1</v>
      </c>
      <c r="BY263" s="66">
        <v>1</v>
      </c>
      <c r="BZ263" s="66">
        <v>1</v>
      </c>
      <c r="CA263" s="66">
        <v>1</v>
      </c>
      <c r="CC263" s="66">
        <v>1</v>
      </c>
      <c r="CD263" s="66">
        <v>1</v>
      </c>
      <c r="CE263" s="66">
        <v>1</v>
      </c>
      <c r="CF263" s="66">
        <v>1</v>
      </c>
      <c r="CG263" s="66">
        <v>1</v>
      </c>
      <c r="CI263" s="66">
        <v>1</v>
      </c>
      <c r="CJ263" s="66">
        <v>1</v>
      </c>
      <c r="CK263" s="66">
        <v>1</v>
      </c>
      <c r="CL263" s="66">
        <v>1</v>
      </c>
      <c r="CM263" s="66">
        <v>1</v>
      </c>
      <c r="CN263" s="66">
        <v>1</v>
      </c>
      <c r="CO263" s="66">
        <v>1</v>
      </c>
      <c r="CP263" s="66">
        <v>1</v>
      </c>
      <c r="CQ263" s="66">
        <v>1</v>
      </c>
      <c r="CR263" s="66">
        <v>1</v>
      </c>
      <c r="CS263" s="66">
        <v>1</v>
      </c>
      <c r="CT263" s="66">
        <v>1</v>
      </c>
      <c r="CU263" s="66">
        <v>1</v>
      </c>
      <c r="CV263" s="66">
        <v>1</v>
      </c>
      <c r="CW263" s="66">
        <v>0</v>
      </c>
      <c r="CX263" s="66">
        <v>1</v>
      </c>
      <c r="CY263" s="66">
        <v>1</v>
      </c>
      <c r="CZ263" s="66">
        <v>0</v>
      </c>
      <c r="DA263" s="66">
        <v>0</v>
      </c>
      <c r="DB263" s="66">
        <v>1</v>
      </c>
      <c r="DC263" s="66">
        <v>1</v>
      </c>
      <c r="DD263" s="66">
        <v>0</v>
      </c>
      <c r="DE263" s="66">
        <v>1</v>
      </c>
      <c r="DF263" s="66">
        <v>1</v>
      </c>
      <c r="DG263" s="66">
        <v>1</v>
      </c>
      <c r="DH263" s="67"/>
      <c r="DJ263" s="67"/>
      <c r="DK263" s="67"/>
      <c r="DL263" s="67"/>
      <c r="DM263" s="67"/>
    </row>
    <row r="264" spans="1:117" s="66" customFormat="1">
      <c r="A264" s="66" t="s">
        <v>760</v>
      </c>
      <c r="B264" s="66" t="s">
        <v>388</v>
      </c>
      <c r="C264" s="66" t="s">
        <v>769</v>
      </c>
      <c r="D264" s="66">
        <v>259</v>
      </c>
      <c r="E264" s="66">
        <v>55</v>
      </c>
      <c r="F264" s="66">
        <v>10</v>
      </c>
      <c r="G264" s="66">
        <v>9</v>
      </c>
      <c r="H264" s="66">
        <v>1</v>
      </c>
      <c r="I264" s="66">
        <v>1</v>
      </c>
      <c r="J264" s="66">
        <v>1</v>
      </c>
      <c r="K264" s="66">
        <v>1</v>
      </c>
      <c r="L264" s="66">
        <v>1</v>
      </c>
      <c r="M264" s="66">
        <v>1</v>
      </c>
      <c r="N264" s="66">
        <v>1</v>
      </c>
      <c r="O264" s="66">
        <v>1</v>
      </c>
      <c r="P264" s="66">
        <v>1</v>
      </c>
      <c r="Q264" s="66">
        <v>1</v>
      </c>
      <c r="R264" s="66">
        <v>1</v>
      </c>
      <c r="S264" s="66">
        <v>1</v>
      </c>
      <c r="T264" s="66">
        <v>1</v>
      </c>
      <c r="U264" s="66">
        <v>1</v>
      </c>
      <c r="W264" s="66">
        <v>1</v>
      </c>
      <c r="X264" s="66">
        <v>1</v>
      </c>
      <c r="Y264" s="66">
        <v>1</v>
      </c>
      <c r="Z264" s="66">
        <v>1</v>
      </c>
      <c r="AA264" s="66">
        <v>1</v>
      </c>
      <c r="AB264" s="66">
        <v>1</v>
      </c>
      <c r="AC264" s="66">
        <v>1</v>
      </c>
      <c r="AD264" s="66">
        <v>1</v>
      </c>
      <c r="AE264" s="66">
        <v>1</v>
      </c>
      <c r="AF264" s="66">
        <v>1</v>
      </c>
      <c r="AG264" s="66">
        <v>1</v>
      </c>
      <c r="AH264" s="66">
        <v>1</v>
      </c>
      <c r="AI264" s="66">
        <v>1</v>
      </c>
      <c r="AJ264" s="66">
        <v>1</v>
      </c>
      <c r="AK264" s="66">
        <v>1</v>
      </c>
      <c r="AL264" s="66">
        <v>1</v>
      </c>
      <c r="AM264" s="66">
        <v>1</v>
      </c>
      <c r="AN264" s="66">
        <v>1</v>
      </c>
      <c r="AO264" s="66">
        <v>1</v>
      </c>
      <c r="AP264" s="66">
        <v>1</v>
      </c>
      <c r="AQ264" s="66">
        <v>1</v>
      </c>
      <c r="AR264" s="66">
        <v>1</v>
      </c>
      <c r="AS264" s="66">
        <v>1</v>
      </c>
      <c r="AT264" s="66">
        <v>1</v>
      </c>
      <c r="AU264" s="66">
        <v>1</v>
      </c>
      <c r="AV264" s="66">
        <v>1</v>
      </c>
      <c r="AW264" s="66">
        <v>1</v>
      </c>
      <c r="AX264" s="66">
        <v>1</v>
      </c>
      <c r="AY264" s="66">
        <v>1</v>
      </c>
      <c r="BD264" s="66">
        <v>1</v>
      </c>
      <c r="BE264" s="66">
        <v>1</v>
      </c>
      <c r="BF264" s="66">
        <v>1</v>
      </c>
      <c r="BG264" s="66">
        <v>1</v>
      </c>
      <c r="BH264" s="66">
        <v>1</v>
      </c>
      <c r="BI264" s="66">
        <v>1</v>
      </c>
      <c r="BJ264" s="66">
        <v>1</v>
      </c>
      <c r="BK264" s="66">
        <v>1</v>
      </c>
      <c r="BL264" s="66">
        <v>1</v>
      </c>
      <c r="BM264" s="66">
        <v>1</v>
      </c>
      <c r="BN264" s="66">
        <v>1</v>
      </c>
      <c r="BO264" s="66">
        <v>1</v>
      </c>
      <c r="BP264" s="66">
        <v>1</v>
      </c>
      <c r="BQ264" s="66">
        <v>1</v>
      </c>
      <c r="BR264" s="66">
        <v>1</v>
      </c>
      <c r="BS264" s="66">
        <v>1</v>
      </c>
      <c r="BT264" s="66">
        <v>1</v>
      </c>
      <c r="BU264" s="66">
        <v>1</v>
      </c>
      <c r="BV264" s="66">
        <v>1</v>
      </c>
      <c r="BW264" s="66">
        <v>1</v>
      </c>
      <c r="BX264" s="66">
        <v>1</v>
      </c>
      <c r="BY264" s="66">
        <v>1</v>
      </c>
      <c r="BZ264" s="66">
        <v>1</v>
      </c>
      <c r="CA264" s="66">
        <v>1</v>
      </c>
      <c r="CC264" s="66">
        <v>1</v>
      </c>
      <c r="CD264" s="66">
        <v>1</v>
      </c>
      <c r="CE264" s="66">
        <v>1</v>
      </c>
      <c r="CF264" s="66">
        <v>1</v>
      </c>
      <c r="CG264" s="66">
        <v>1</v>
      </c>
      <c r="CI264" s="66">
        <v>1</v>
      </c>
      <c r="CJ264" s="66">
        <v>1</v>
      </c>
      <c r="CK264" s="66">
        <v>1</v>
      </c>
      <c r="CL264" s="66">
        <v>1</v>
      </c>
      <c r="CM264" s="66">
        <v>1</v>
      </c>
      <c r="CN264" s="66">
        <v>1</v>
      </c>
      <c r="CO264" s="66">
        <v>1</v>
      </c>
      <c r="CP264" s="66">
        <v>1</v>
      </c>
      <c r="CQ264" s="66">
        <v>1</v>
      </c>
      <c r="CR264" s="66">
        <v>1</v>
      </c>
      <c r="CS264" s="66">
        <v>1</v>
      </c>
      <c r="CT264" s="66">
        <v>1</v>
      </c>
      <c r="CU264" s="66">
        <v>1</v>
      </c>
      <c r="CV264" s="66">
        <v>1</v>
      </c>
      <c r="CW264" s="66">
        <v>1</v>
      </c>
      <c r="CX264" s="66">
        <v>0</v>
      </c>
      <c r="CY264" s="66">
        <v>1</v>
      </c>
      <c r="CZ264" s="66">
        <v>0</v>
      </c>
      <c r="DA264" s="66">
        <v>0</v>
      </c>
      <c r="DB264" s="66">
        <v>0</v>
      </c>
      <c r="DC264" s="66">
        <v>1</v>
      </c>
      <c r="DD264" s="66">
        <v>0</v>
      </c>
      <c r="DE264" s="66">
        <v>1</v>
      </c>
      <c r="DF264" s="66">
        <v>1</v>
      </c>
      <c r="DG264" s="66">
        <v>1</v>
      </c>
      <c r="DH264" s="67"/>
      <c r="DJ264" s="67"/>
      <c r="DK264" s="67"/>
      <c r="DL264" s="67"/>
      <c r="DM264" s="67"/>
    </row>
    <row r="265" spans="1:117" s="66" customFormat="1">
      <c r="A265" s="66" t="s">
        <v>760</v>
      </c>
      <c r="B265" s="66" t="s">
        <v>388</v>
      </c>
      <c r="C265" s="66" t="s">
        <v>770</v>
      </c>
      <c r="D265" s="66">
        <v>260</v>
      </c>
      <c r="E265" s="66">
        <v>61</v>
      </c>
      <c r="F265" s="66">
        <v>24</v>
      </c>
      <c r="G265" s="66">
        <v>13</v>
      </c>
      <c r="H265" s="66">
        <v>1</v>
      </c>
      <c r="I265" s="66">
        <v>2</v>
      </c>
      <c r="J265" s="66">
        <v>2</v>
      </c>
      <c r="K265" s="66">
        <v>1</v>
      </c>
      <c r="L265" s="66">
        <v>1</v>
      </c>
      <c r="M265" s="66">
        <v>1</v>
      </c>
      <c r="N265" s="66">
        <v>1</v>
      </c>
      <c r="O265" s="66">
        <v>1</v>
      </c>
      <c r="P265" s="66">
        <v>1</v>
      </c>
      <c r="Q265" s="66">
        <v>1</v>
      </c>
      <c r="R265" s="66">
        <v>1</v>
      </c>
      <c r="S265" s="66">
        <v>1</v>
      </c>
      <c r="T265" s="66">
        <v>1</v>
      </c>
      <c r="U265" s="66">
        <v>1</v>
      </c>
      <c r="W265" s="66">
        <v>1</v>
      </c>
      <c r="X265" s="66">
        <v>1</v>
      </c>
      <c r="Y265" s="66">
        <v>1</v>
      </c>
      <c r="Z265" s="66">
        <v>1</v>
      </c>
      <c r="AA265" s="66">
        <v>1</v>
      </c>
      <c r="AB265" s="66">
        <v>1</v>
      </c>
      <c r="AC265" s="66">
        <v>1</v>
      </c>
      <c r="AD265" s="66">
        <v>1</v>
      </c>
      <c r="AE265" s="66">
        <v>1</v>
      </c>
      <c r="AF265" s="66">
        <v>1</v>
      </c>
      <c r="AG265" s="66">
        <v>1</v>
      </c>
      <c r="AH265" s="66">
        <v>1</v>
      </c>
      <c r="AI265" s="66">
        <v>1</v>
      </c>
      <c r="AJ265" s="66">
        <v>1</v>
      </c>
      <c r="AK265" s="66">
        <v>1</v>
      </c>
      <c r="AL265" s="66">
        <v>1</v>
      </c>
      <c r="AM265" s="66">
        <v>1</v>
      </c>
      <c r="AN265" s="66">
        <v>1</v>
      </c>
      <c r="AO265" s="66">
        <v>1</v>
      </c>
      <c r="AP265" s="66">
        <v>1</v>
      </c>
      <c r="AQ265" s="66">
        <v>1</v>
      </c>
      <c r="AR265" s="66">
        <v>1</v>
      </c>
      <c r="AS265" s="66">
        <v>1</v>
      </c>
      <c r="AT265" s="66">
        <v>1</v>
      </c>
      <c r="AU265" s="66">
        <v>1</v>
      </c>
      <c r="AV265" s="66">
        <v>1</v>
      </c>
      <c r="AW265" s="66">
        <v>1</v>
      </c>
      <c r="AX265" s="66">
        <v>1</v>
      </c>
      <c r="AY265" s="66">
        <v>1</v>
      </c>
      <c r="BD265" s="66">
        <v>1</v>
      </c>
      <c r="BE265" s="66">
        <v>1</v>
      </c>
      <c r="BF265" s="66">
        <v>1</v>
      </c>
      <c r="BG265" s="66">
        <v>1</v>
      </c>
      <c r="BH265" s="66">
        <v>1</v>
      </c>
      <c r="BI265" s="66">
        <v>1</v>
      </c>
      <c r="BJ265" s="66">
        <v>1</v>
      </c>
      <c r="BK265" s="66">
        <v>1</v>
      </c>
      <c r="BL265" s="66">
        <v>1</v>
      </c>
      <c r="BM265" s="66">
        <v>1</v>
      </c>
      <c r="BN265" s="66">
        <v>1</v>
      </c>
      <c r="BO265" s="66">
        <v>1</v>
      </c>
      <c r="BP265" s="66">
        <v>1</v>
      </c>
      <c r="BQ265" s="66">
        <v>1</v>
      </c>
      <c r="BR265" s="66">
        <v>1</v>
      </c>
      <c r="BS265" s="66">
        <v>1</v>
      </c>
      <c r="BT265" s="66">
        <v>1</v>
      </c>
      <c r="BU265" s="66">
        <v>1</v>
      </c>
      <c r="BV265" s="66">
        <v>1</v>
      </c>
      <c r="BW265" s="66">
        <v>1</v>
      </c>
      <c r="BX265" s="66">
        <v>1</v>
      </c>
      <c r="BY265" s="66">
        <v>1</v>
      </c>
      <c r="BZ265" s="66">
        <v>1</v>
      </c>
      <c r="CA265" s="66">
        <v>1</v>
      </c>
      <c r="CC265" s="66">
        <v>1</v>
      </c>
      <c r="CD265" s="66">
        <v>1</v>
      </c>
      <c r="CE265" s="66">
        <v>1</v>
      </c>
      <c r="CF265" s="66">
        <v>1</v>
      </c>
      <c r="CG265" s="66">
        <v>1</v>
      </c>
      <c r="CI265" s="66">
        <v>1</v>
      </c>
      <c r="CJ265" s="66">
        <v>1</v>
      </c>
      <c r="CK265" s="66">
        <v>1</v>
      </c>
      <c r="CL265" s="66">
        <v>1</v>
      </c>
      <c r="CM265" s="66">
        <v>1</v>
      </c>
      <c r="CN265" s="66">
        <v>1</v>
      </c>
      <c r="CO265" s="66">
        <v>1</v>
      </c>
      <c r="CP265" s="66">
        <v>1</v>
      </c>
      <c r="CQ265" s="66">
        <v>1</v>
      </c>
      <c r="CR265" s="66">
        <v>1</v>
      </c>
      <c r="CS265" s="66">
        <v>1</v>
      </c>
      <c r="CT265" s="66">
        <v>1</v>
      </c>
      <c r="CU265" s="66">
        <v>1</v>
      </c>
      <c r="CV265" s="66">
        <v>1</v>
      </c>
      <c r="CW265" s="66">
        <v>1</v>
      </c>
      <c r="CX265" s="66">
        <v>0</v>
      </c>
      <c r="CY265" s="66">
        <v>0</v>
      </c>
      <c r="CZ265" s="66">
        <v>0</v>
      </c>
      <c r="DA265" s="66">
        <v>0</v>
      </c>
      <c r="DB265" s="66">
        <v>0</v>
      </c>
      <c r="DC265" s="66">
        <v>1</v>
      </c>
      <c r="DD265" s="66">
        <v>0</v>
      </c>
      <c r="DE265" s="66">
        <v>1</v>
      </c>
      <c r="DF265" s="66">
        <v>1</v>
      </c>
      <c r="DG265" s="66">
        <v>1</v>
      </c>
      <c r="DH265" s="67"/>
      <c r="DJ265" s="67"/>
      <c r="DK265" s="67"/>
      <c r="DL265" s="67"/>
      <c r="DM265" s="67"/>
    </row>
    <row r="266" spans="1:117" s="66" customFormat="1">
      <c r="A266" s="66" t="s">
        <v>760</v>
      </c>
      <c r="B266" s="66" t="s">
        <v>388</v>
      </c>
      <c r="C266" s="66" t="s">
        <v>771</v>
      </c>
      <c r="D266" s="66">
        <v>261</v>
      </c>
      <c r="E266" s="66">
        <v>77</v>
      </c>
      <c r="F266" s="66">
        <v>15</v>
      </c>
      <c r="G266" s="66">
        <v>20</v>
      </c>
      <c r="H266" s="66">
        <v>1</v>
      </c>
      <c r="I266" s="66">
        <v>2</v>
      </c>
      <c r="J266" s="66">
        <v>2</v>
      </c>
      <c r="K266" s="66">
        <v>1</v>
      </c>
      <c r="L266" s="66">
        <v>1</v>
      </c>
      <c r="M266" s="66">
        <v>1</v>
      </c>
      <c r="N266" s="66">
        <v>1</v>
      </c>
      <c r="O266" s="66">
        <v>1</v>
      </c>
      <c r="P266" s="66">
        <v>1</v>
      </c>
      <c r="Q266" s="66">
        <v>1</v>
      </c>
      <c r="R266" s="66">
        <v>1</v>
      </c>
      <c r="S266" s="66">
        <v>1</v>
      </c>
      <c r="T266" s="66">
        <v>1</v>
      </c>
      <c r="U266" s="66">
        <v>1</v>
      </c>
      <c r="W266" s="66">
        <v>1</v>
      </c>
      <c r="X266" s="66">
        <v>1</v>
      </c>
      <c r="Y266" s="66">
        <v>1</v>
      </c>
      <c r="Z266" s="66">
        <v>1</v>
      </c>
      <c r="AA266" s="66">
        <v>1</v>
      </c>
      <c r="AB266" s="66">
        <v>1</v>
      </c>
      <c r="AC266" s="66">
        <v>1</v>
      </c>
      <c r="AD266" s="66">
        <v>1</v>
      </c>
      <c r="AE266" s="66">
        <v>1</v>
      </c>
      <c r="AF266" s="66">
        <v>1</v>
      </c>
      <c r="AG266" s="66">
        <v>1</v>
      </c>
      <c r="AH266" s="66">
        <v>1</v>
      </c>
      <c r="AI266" s="66">
        <v>1</v>
      </c>
      <c r="AJ266" s="66">
        <v>1</v>
      </c>
      <c r="AK266" s="66">
        <v>1</v>
      </c>
      <c r="AL266" s="66">
        <v>1</v>
      </c>
      <c r="AM266" s="66">
        <v>1</v>
      </c>
      <c r="AN266" s="66">
        <v>1</v>
      </c>
      <c r="AO266" s="66">
        <v>1</v>
      </c>
      <c r="AP266" s="66">
        <v>1</v>
      </c>
      <c r="AQ266" s="66">
        <v>1</v>
      </c>
      <c r="AR266" s="66">
        <v>1</v>
      </c>
      <c r="AS266" s="66">
        <v>1</v>
      </c>
      <c r="AT266" s="66">
        <v>1</v>
      </c>
      <c r="AU266" s="66">
        <v>1</v>
      </c>
      <c r="AV266" s="66">
        <v>1</v>
      </c>
      <c r="AW266" s="66">
        <v>1</v>
      </c>
      <c r="AX266" s="66">
        <v>1</v>
      </c>
      <c r="AY266" s="66">
        <v>1</v>
      </c>
      <c r="BD266" s="66">
        <v>1</v>
      </c>
      <c r="BE266" s="66">
        <v>1</v>
      </c>
      <c r="BF266" s="66">
        <v>1</v>
      </c>
      <c r="BG266" s="66">
        <v>1</v>
      </c>
      <c r="BH266" s="66">
        <v>1</v>
      </c>
      <c r="BI266" s="66">
        <v>1</v>
      </c>
      <c r="BJ266" s="66">
        <v>1</v>
      </c>
      <c r="BK266" s="66">
        <v>1</v>
      </c>
      <c r="BL266" s="66">
        <v>1</v>
      </c>
      <c r="BM266" s="66">
        <v>1</v>
      </c>
      <c r="BN266" s="66">
        <v>1</v>
      </c>
      <c r="BO266" s="66">
        <v>1</v>
      </c>
      <c r="BP266" s="66">
        <v>1</v>
      </c>
      <c r="BQ266" s="66">
        <v>1</v>
      </c>
      <c r="BR266" s="66">
        <v>1</v>
      </c>
      <c r="BS266" s="66">
        <v>1</v>
      </c>
      <c r="BT266" s="66">
        <v>1</v>
      </c>
      <c r="BU266" s="66">
        <v>1</v>
      </c>
      <c r="BV266" s="66">
        <v>1</v>
      </c>
      <c r="BW266" s="66">
        <v>1</v>
      </c>
      <c r="BX266" s="66">
        <v>1</v>
      </c>
      <c r="BY266" s="66">
        <v>1</v>
      </c>
      <c r="BZ266" s="66">
        <v>1</v>
      </c>
      <c r="CA266" s="66">
        <v>1</v>
      </c>
      <c r="CC266" s="66">
        <v>1</v>
      </c>
      <c r="CD266" s="66">
        <v>1</v>
      </c>
      <c r="CE266" s="66">
        <v>1</v>
      </c>
      <c r="CF266" s="66">
        <v>1</v>
      </c>
      <c r="CG266" s="66">
        <v>1</v>
      </c>
      <c r="CI266" s="66">
        <v>1</v>
      </c>
      <c r="CJ266" s="66">
        <v>1</v>
      </c>
      <c r="CK266" s="66">
        <v>1</v>
      </c>
      <c r="CL266" s="66">
        <v>1</v>
      </c>
      <c r="CM266" s="66">
        <v>1</v>
      </c>
      <c r="CN266" s="66">
        <v>1</v>
      </c>
      <c r="CO266" s="66">
        <v>1</v>
      </c>
      <c r="CP266" s="66">
        <v>1</v>
      </c>
      <c r="CQ266" s="66">
        <v>1</v>
      </c>
      <c r="CR266" s="66">
        <v>1</v>
      </c>
      <c r="CS266" s="66">
        <v>1</v>
      </c>
      <c r="CT266" s="66">
        <v>1</v>
      </c>
      <c r="CU266" s="66">
        <v>1</v>
      </c>
      <c r="CV266" s="66">
        <v>1</v>
      </c>
      <c r="CW266" s="66">
        <v>1</v>
      </c>
      <c r="CX266" s="66">
        <v>1</v>
      </c>
      <c r="CY266" s="66">
        <v>0</v>
      </c>
      <c r="CZ266" s="66">
        <v>0</v>
      </c>
      <c r="DA266" s="66">
        <v>0</v>
      </c>
      <c r="DB266" s="66">
        <v>0</v>
      </c>
      <c r="DC266" s="66">
        <v>0</v>
      </c>
      <c r="DD266" s="66">
        <v>0</v>
      </c>
      <c r="DE266" s="66">
        <v>1</v>
      </c>
      <c r="DF266" s="66">
        <v>1</v>
      </c>
      <c r="DG266" s="66">
        <v>1</v>
      </c>
      <c r="DH266" s="67"/>
      <c r="DJ266" s="67"/>
      <c r="DK266" s="67"/>
      <c r="DL266" s="67"/>
      <c r="DM266" s="67"/>
    </row>
    <row r="267" spans="1:117" s="66" customFormat="1">
      <c r="A267" s="66" t="s">
        <v>772</v>
      </c>
      <c r="B267" s="66" t="s">
        <v>388</v>
      </c>
      <c r="C267" s="66" t="s">
        <v>773</v>
      </c>
      <c r="D267" s="66">
        <v>262</v>
      </c>
      <c r="E267" s="66">
        <v>50</v>
      </c>
      <c r="F267" s="66">
        <v>11</v>
      </c>
      <c r="G267" s="66">
        <v>15</v>
      </c>
      <c r="H267" s="66">
        <v>1</v>
      </c>
      <c r="I267" s="66">
        <v>2</v>
      </c>
      <c r="J267" s="66">
        <v>2</v>
      </c>
      <c r="K267" s="66">
        <v>1</v>
      </c>
      <c r="L267" s="66">
        <v>1</v>
      </c>
      <c r="M267" s="66">
        <v>1</v>
      </c>
      <c r="N267" s="66">
        <v>1</v>
      </c>
      <c r="O267" s="66">
        <v>1</v>
      </c>
      <c r="P267" s="66">
        <v>1</v>
      </c>
      <c r="Q267" s="66">
        <v>1</v>
      </c>
      <c r="R267" s="66">
        <v>1</v>
      </c>
      <c r="S267" s="66">
        <v>1</v>
      </c>
      <c r="T267" s="66">
        <v>1</v>
      </c>
      <c r="U267" s="66">
        <v>1</v>
      </c>
      <c r="W267" s="66">
        <v>1</v>
      </c>
      <c r="X267" s="66">
        <v>1</v>
      </c>
      <c r="Y267" s="66">
        <v>1</v>
      </c>
      <c r="Z267" s="66">
        <v>1</v>
      </c>
      <c r="AA267" s="66">
        <v>1</v>
      </c>
      <c r="AB267" s="66">
        <v>1</v>
      </c>
      <c r="AC267" s="66">
        <v>1</v>
      </c>
      <c r="AD267" s="66">
        <v>1</v>
      </c>
      <c r="AE267" s="66">
        <v>1</v>
      </c>
      <c r="AF267" s="66">
        <v>1</v>
      </c>
      <c r="AG267" s="66">
        <v>1</v>
      </c>
      <c r="AH267" s="66">
        <v>1</v>
      </c>
      <c r="AI267" s="66">
        <v>1</v>
      </c>
      <c r="AJ267" s="66">
        <v>1</v>
      </c>
      <c r="AK267" s="66">
        <v>1</v>
      </c>
      <c r="AL267" s="66">
        <v>1</v>
      </c>
      <c r="AM267" s="66">
        <v>1</v>
      </c>
      <c r="AN267" s="66">
        <v>1</v>
      </c>
      <c r="AO267" s="66">
        <v>1</v>
      </c>
      <c r="AP267" s="66">
        <v>1</v>
      </c>
      <c r="AQ267" s="66">
        <v>1</v>
      </c>
      <c r="AR267" s="66">
        <v>1</v>
      </c>
      <c r="AS267" s="66">
        <v>1</v>
      </c>
      <c r="AT267" s="66">
        <v>1</v>
      </c>
      <c r="AU267" s="66">
        <v>1</v>
      </c>
      <c r="AV267" s="66">
        <v>1</v>
      </c>
      <c r="AW267" s="66">
        <v>1</v>
      </c>
      <c r="AX267" s="66">
        <v>1</v>
      </c>
      <c r="AY267" s="66">
        <v>1</v>
      </c>
      <c r="BD267" s="66">
        <v>1</v>
      </c>
      <c r="BE267" s="66">
        <v>1</v>
      </c>
      <c r="BF267" s="66">
        <v>1</v>
      </c>
      <c r="BG267" s="66">
        <v>1</v>
      </c>
      <c r="BH267" s="66">
        <v>1</v>
      </c>
      <c r="BI267" s="66">
        <v>1</v>
      </c>
      <c r="BJ267" s="66">
        <v>1</v>
      </c>
      <c r="BK267" s="66">
        <v>1</v>
      </c>
      <c r="BL267" s="66">
        <v>1</v>
      </c>
      <c r="BM267" s="66">
        <v>1</v>
      </c>
      <c r="BN267" s="66">
        <v>1</v>
      </c>
      <c r="BO267" s="66">
        <v>1</v>
      </c>
      <c r="BP267" s="66">
        <v>1</v>
      </c>
      <c r="BQ267" s="66">
        <v>1</v>
      </c>
      <c r="BR267" s="66">
        <v>1</v>
      </c>
      <c r="BS267" s="66">
        <v>1</v>
      </c>
      <c r="BT267" s="66">
        <v>1</v>
      </c>
      <c r="BU267" s="66">
        <v>1</v>
      </c>
      <c r="BV267" s="66">
        <v>1</v>
      </c>
      <c r="BW267" s="66">
        <v>1</v>
      </c>
      <c r="BX267" s="66">
        <v>1</v>
      </c>
      <c r="BY267" s="66">
        <v>1</v>
      </c>
      <c r="BZ267" s="66">
        <v>1</v>
      </c>
      <c r="CA267" s="66">
        <v>1</v>
      </c>
      <c r="CC267" s="66">
        <v>1</v>
      </c>
      <c r="CD267" s="66">
        <v>1</v>
      </c>
      <c r="CE267" s="66">
        <v>1</v>
      </c>
      <c r="CF267" s="66">
        <v>1</v>
      </c>
      <c r="CG267" s="66">
        <v>1</v>
      </c>
      <c r="CI267" s="66">
        <v>1</v>
      </c>
      <c r="CJ267" s="66">
        <v>1</v>
      </c>
      <c r="CK267" s="66">
        <v>1</v>
      </c>
      <c r="CL267" s="66">
        <v>1</v>
      </c>
      <c r="CM267" s="66">
        <v>1</v>
      </c>
      <c r="CN267" s="66">
        <v>1</v>
      </c>
      <c r="CO267" s="66">
        <v>1</v>
      </c>
      <c r="CP267" s="66">
        <v>1</v>
      </c>
      <c r="CQ267" s="66">
        <v>1</v>
      </c>
      <c r="CR267" s="66">
        <v>1</v>
      </c>
      <c r="CS267" s="66">
        <v>1</v>
      </c>
      <c r="CT267" s="66">
        <v>1</v>
      </c>
      <c r="CU267" s="66">
        <v>1</v>
      </c>
      <c r="CV267" s="66">
        <v>1</v>
      </c>
      <c r="CW267" s="66">
        <v>1</v>
      </c>
      <c r="CX267" s="66">
        <v>0</v>
      </c>
      <c r="CY267" s="66">
        <v>0</v>
      </c>
      <c r="CZ267" s="66">
        <v>0</v>
      </c>
      <c r="DA267" s="66">
        <v>0</v>
      </c>
      <c r="DB267" s="66">
        <v>0</v>
      </c>
      <c r="DC267" s="66">
        <v>0</v>
      </c>
      <c r="DD267" s="66">
        <v>0</v>
      </c>
      <c r="DE267" s="66">
        <v>1</v>
      </c>
      <c r="DF267" s="66">
        <v>1</v>
      </c>
      <c r="DG267" s="66">
        <v>1</v>
      </c>
      <c r="DH267" s="67"/>
      <c r="DJ267" s="67"/>
      <c r="DK267" s="67"/>
      <c r="DL267" s="67"/>
      <c r="DM267" s="67"/>
    </row>
    <row r="268" spans="1:117" s="66" customFormat="1">
      <c r="A268" s="66" t="s">
        <v>772</v>
      </c>
      <c r="B268" s="66" t="s">
        <v>388</v>
      </c>
      <c r="C268" s="66" t="s">
        <v>774</v>
      </c>
      <c r="D268" s="66">
        <v>263</v>
      </c>
      <c r="E268" s="66">
        <v>62</v>
      </c>
      <c r="F268" s="66">
        <v>17</v>
      </c>
      <c r="G268" s="66">
        <v>13</v>
      </c>
      <c r="H268" s="66">
        <v>1</v>
      </c>
      <c r="I268" s="66">
        <v>2</v>
      </c>
      <c r="J268" s="66">
        <v>2</v>
      </c>
      <c r="K268" s="66">
        <v>1</v>
      </c>
      <c r="L268" s="66">
        <v>1</v>
      </c>
      <c r="M268" s="66">
        <v>1</v>
      </c>
      <c r="N268" s="66">
        <v>1</v>
      </c>
      <c r="O268" s="66">
        <v>1</v>
      </c>
      <c r="P268" s="66">
        <v>1</v>
      </c>
      <c r="Q268" s="66">
        <v>1</v>
      </c>
      <c r="R268" s="66">
        <v>1</v>
      </c>
      <c r="S268" s="66">
        <v>1</v>
      </c>
      <c r="T268" s="66">
        <v>1</v>
      </c>
      <c r="U268" s="66">
        <v>1</v>
      </c>
      <c r="W268" s="66">
        <v>1</v>
      </c>
      <c r="X268" s="66">
        <v>1</v>
      </c>
      <c r="Y268" s="66">
        <v>1</v>
      </c>
      <c r="Z268" s="66">
        <v>1</v>
      </c>
      <c r="AA268" s="66">
        <v>1</v>
      </c>
      <c r="AB268" s="66">
        <v>1</v>
      </c>
      <c r="AC268" s="66">
        <v>1</v>
      </c>
      <c r="AD268" s="66">
        <v>1</v>
      </c>
      <c r="AE268" s="66">
        <v>1</v>
      </c>
      <c r="AF268" s="66">
        <v>1</v>
      </c>
      <c r="AG268" s="66">
        <v>1</v>
      </c>
      <c r="AH268" s="66">
        <v>1</v>
      </c>
      <c r="AI268" s="66">
        <v>1</v>
      </c>
      <c r="AJ268" s="66">
        <v>1</v>
      </c>
      <c r="AK268" s="66">
        <v>1</v>
      </c>
      <c r="AL268" s="66">
        <v>1</v>
      </c>
      <c r="AM268" s="66">
        <v>1</v>
      </c>
      <c r="AN268" s="66">
        <v>1</v>
      </c>
      <c r="AO268" s="66">
        <v>1</v>
      </c>
      <c r="AP268" s="66">
        <v>1</v>
      </c>
      <c r="AQ268" s="66">
        <v>1</v>
      </c>
      <c r="AR268" s="66">
        <v>1</v>
      </c>
      <c r="AS268" s="66">
        <v>1</v>
      </c>
      <c r="AT268" s="66">
        <v>1</v>
      </c>
      <c r="AU268" s="66">
        <v>1</v>
      </c>
      <c r="AV268" s="66">
        <v>1</v>
      </c>
      <c r="AW268" s="66">
        <v>1</v>
      </c>
      <c r="AX268" s="66">
        <v>1</v>
      </c>
      <c r="AY268" s="66">
        <v>1</v>
      </c>
      <c r="BD268" s="66">
        <v>1</v>
      </c>
      <c r="BE268" s="66">
        <v>1</v>
      </c>
      <c r="BF268" s="66">
        <v>1</v>
      </c>
      <c r="BG268" s="66">
        <v>1</v>
      </c>
      <c r="BH268" s="66">
        <v>1</v>
      </c>
      <c r="BI268" s="66">
        <v>1</v>
      </c>
      <c r="BJ268" s="66">
        <v>1</v>
      </c>
      <c r="BK268" s="66">
        <v>1</v>
      </c>
      <c r="BL268" s="66">
        <v>1</v>
      </c>
      <c r="BM268" s="66">
        <v>1</v>
      </c>
      <c r="BN268" s="66">
        <v>1</v>
      </c>
      <c r="BO268" s="66">
        <v>1</v>
      </c>
      <c r="BP268" s="66">
        <v>1</v>
      </c>
      <c r="BQ268" s="66">
        <v>1</v>
      </c>
      <c r="BR268" s="66">
        <v>1</v>
      </c>
      <c r="BS268" s="66">
        <v>1</v>
      </c>
      <c r="BT268" s="66">
        <v>1</v>
      </c>
      <c r="BU268" s="66">
        <v>1</v>
      </c>
      <c r="BV268" s="66">
        <v>1</v>
      </c>
      <c r="BW268" s="66">
        <v>1</v>
      </c>
      <c r="BX268" s="66">
        <v>1</v>
      </c>
      <c r="BY268" s="66">
        <v>1</v>
      </c>
      <c r="BZ268" s="66">
        <v>1</v>
      </c>
      <c r="CA268" s="66">
        <v>1</v>
      </c>
      <c r="CC268" s="66">
        <v>1</v>
      </c>
      <c r="CD268" s="66">
        <v>1</v>
      </c>
      <c r="CE268" s="66">
        <v>1</v>
      </c>
      <c r="CF268" s="66">
        <v>1</v>
      </c>
      <c r="CG268" s="66">
        <v>1</v>
      </c>
      <c r="CI268" s="66">
        <v>1</v>
      </c>
      <c r="CJ268" s="66">
        <v>1</v>
      </c>
      <c r="CK268" s="66">
        <v>1</v>
      </c>
      <c r="CL268" s="66">
        <v>1</v>
      </c>
      <c r="CM268" s="66">
        <v>1</v>
      </c>
      <c r="CN268" s="66">
        <v>1</v>
      </c>
      <c r="CO268" s="66">
        <v>1</v>
      </c>
      <c r="CP268" s="66">
        <v>1</v>
      </c>
      <c r="CQ268" s="66">
        <v>1</v>
      </c>
      <c r="CR268" s="66">
        <v>1</v>
      </c>
      <c r="CS268" s="66">
        <v>1</v>
      </c>
      <c r="CT268" s="66">
        <v>1</v>
      </c>
      <c r="CU268" s="66">
        <v>1</v>
      </c>
      <c r="CV268" s="66">
        <v>1</v>
      </c>
      <c r="CW268" s="66">
        <v>0</v>
      </c>
      <c r="CX268" s="66">
        <v>1</v>
      </c>
      <c r="CY268" s="66">
        <v>0</v>
      </c>
      <c r="CZ268" s="66">
        <v>0</v>
      </c>
      <c r="DA268" s="66">
        <v>0</v>
      </c>
      <c r="DB268" s="66">
        <v>0</v>
      </c>
      <c r="DC268" s="66">
        <v>0</v>
      </c>
      <c r="DD268" s="66">
        <v>0</v>
      </c>
      <c r="DE268" s="66">
        <v>1</v>
      </c>
      <c r="DF268" s="66">
        <v>1</v>
      </c>
      <c r="DG268" s="66">
        <v>0</v>
      </c>
      <c r="DH268" s="67"/>
      <c r="DJ268" s="67"/>
      <c r="DK268" s="67"/>
      <c r="DL268" s="67"/>
      <c r="DM268" s="67"/>
    </row>
    <row r="269" spans="1:117" s="66" customFormat="1">
      <c r="A269" s="66" t="s">
        <v>772</v>
      </c>
      <c r="B269" s="66" t="s">
        <v>388</v>
      </c>
      <c r="C269" s="66" t="s">
        <v>775</v>
      </c>
      <c r="D269" s="66">
        <v>264</v>
      </c>
      <c r="E269" s="66">
        <v>128</v>
      </c>
      <c r="F269" s="66">
        <v>18</v>
      </c>
      <c r="G269" s="66">
        <v>0</v>
      </c>
      <c r="H269" s="66">
        <v>1</v>
      </c>
      <c r="I269" s="66">
        <v>2</v>
      </c>
      <c r="J269" s="66">
        <v>2</v>
      </c>
      <c r="K269" s="66">
        <v>1</v>
      </c>
      <c r="L269" s="66">
        <v>1</v>
      </c>
      <c r="M269" s="66">
        <v>1</v>
      </c>
      <c r="N269" s="66">
        <v>1</v>
      </c>
      <c r="O269" s="66">
        <v>1</v>
      </c>
      <c r="P269" s="66">
        <v>1</v>
      </c>
      <c r="Q269" s="66">
        <v>1</v>
      </c>
      <c r="R269" s="66">
        <v>1</v>
      </c>
      <c r="S269" s="66">
        <v>1</v>
      </c>
      <c r="T269" s="66">
        <v>1</v>
      </c>
      <c r="U269" s="66">
        <v>1</v>
      </c>
      <c r="W269" s="66">
        <v>1</v>
      </c>
      <c r="X269" s="66">
        <v>1</v>
      </c>
      <c r="Y269" s="66">
        <v>1</v>
      </c>
      <c r="Z269" s="66">
        <v>1</v>
      </c>
      <c r="AA269" s="66">
        <v>1</v>
      </c>
      <c r="AB269" s="66">
        <v>1</v>
      </c>
      <c r="AC269" s="66">
        <v>1</v>
      </c>
      <c r="AD269" s="66">
        <v>1</v>
      </c>
      <c r="AE269" s="66">
        <v>1</v>
      </c>
      <c r="AF269" s="66">
        <v>1</v>
      </c>
      <c r="AG269" s="66">
        <v>1</v>
      </c>
      <c r="AH269" s="66">
        <v>1</v>
      </c>
      <c r="AI269" s="66">
        <v>1</v>
      </c>
      <c r="AJ269" s="66">
        <v>1</v>
      </c>
      <c r="AK269" s="66">
        <v>1</v>
      </c>
      <c r="AL269" s="66">
        <v>1</v>
      </c>
      <c r="AM269" s="66">
        <v>1</v>
      </c>
      <c r="AN269" s="66">
        <v>1</v>
      </c>
      <c r="AO269" s="66">
        <v>1</v>
      </c>
      <c r="AP269" s="66">
        <v>1</v>
      </c>
      <c r="AQ269" s="66">
        <v>1</v>
      </c>
      <c r="AR269" s="66">
        <v>1</v>
      </c>
      <c r="AS269" s="66">
        <v>1</v>
      </c>
      <c r="AT269" s="66">
        <v>1</v>
      </c>
      <c r="AU269" s="66">
        <v>1</v>
      </c>
      <c r="AV269" s="66">
        <v>1</v>
      </c>
      <c r="AW269" s="66">
        <v>1</v>
      </c>
      <c r="AX269" s="66">
        <v>1</v>
      </c>
      <c r="AY269" s="66">
        <v>1</v>
      </c>
      <c r="BD269" s="66">
        <v>1</v>
      </c>
      <c r="BE269" s="66">
        <v>1</v>
      </c>
      <c r="BF269" s="66">
        <v>1</v>
      </c>
      <c r="BG269" s="66">
        <v>1</v>
      </c>
      <c r="BH269" s="66">
        <v>1</v>
      </c>
      <c r="BI269" s="66">
        <v>1</v>
      </c>
      <c r="BJ269" s="66">
        <v>1</v>
      </c>
      <c r="BK269" s="66">
        <v>1</v>
      </c>
      <c r="BL269" s="66">
        <v>1</v>
      </c>
      <c r="BM269" s="66">
        <v>1</v>
      </c>
      <c r="BN269" s="66">
        <v>1</v>
      </c>
      <c r="BO269" s="66">
        <v>1</v>
      </c>
      <c r="BP269" s="66">
        <v>1</v>
      </c>
      <c r="BQ269" s="66">
        <v>1</v>
      </c>
      <c r="BR269" s="66">
        <v>1</v>
      </c>
      <c r="BS269" s="66">
        <v>1</v>
      </c>
      <c r="BT269" s="66">
        <v>1</v>
      </c>
      <c r="BU269" s="66">
        <v>1</v>
      </c>
      <c r="BV269" s="66">
        <v>1</v>
      </c>
      <c r="BW269" s="66">
        <v>1</v>
      </c>
      <c r="BX269" s="66">
        <v>1</v>
      </c>
      <c r="BY269" s="66">
        <v>1</v>
      </c>
      <c r="BZ269" s="66">
        <v>1</v>
      </c>
      <c r="CA269" s="66">
        <v>1</v>
      </c>
      <c r="CC269" s="66">
        <v>1</v>
      </c>
      <c r="CD269" s="66">
        <v>1</v>
      </c>
      <c r="CE269" s="66">
        <v>1</v>
      </c>
      <c r="CF269" s="66">
        <v>1</v>
      </c>
      <c r="CG269" s="66">
        <v>1</v>
      </c>
      <c r="CI269" s="66">
        <v>1</v>
      </c>
      <c r="CJ269" s="66">
        <v>1</v>
      </c>
      <c r="CK269" s="66">
        <v>1</v>
      </c>
      <c r="CL269" s="66">
        <v>1</v>
      </c>
      <c r="CM269" s="66">
        <v>1</v>
      </c>
      <c r="CN269" s="66">
        <v>1</v>
      </c>
      <c r="CO269" s="66">
        <v>1</v>
      </c>
      <c r="CP269" s="66">
        <v>1</v>
      </c>
      <c r="CQ269" s="66">
        <v>1</v>
      </c>
      <c r="CR269" s="66">
        <v>1</v>
      </c>
      <c r="CS269" s="66">
        <v>1</v>
      </c>
      <c r="CT269" s="66">
        <v>1</v>
      </c>
      <c r="CU269" s="66">
        <v>1</v>
      </c>
      <c r="CV269" s="66">
        <v>1</v>
      </c>
      <c r="CW269" s="66">
        <v>1</v>
      </c>
      <c r="CX269" s="66">
        <v>1</v>
      </c>
      <c r="CY269" s="66">
        <v>1</v>
      </c>
      <c r="CZ269" s="66">
        <v>1</v>
      </c>
      <c r="DA269" s="66">
        <v>0</v>
      </c>
      <c r="DB269" s="66">
        <v>0</v>
      </c>
      <c r="DC269" s="66">
        <v>0</v>
      </c>
      <c r="DD269" s="66">
        <v>0</v>
      </c>
      <c r="DE269" s="66">
        <v>1</v>
      </c>
      <c r="DF269" s="66">
        <v>1</v>
      </c>
      <c r="DG269" s="66">
        <v>1</v>
      </c>
      <c r="DH269" s="67"/>
      <c r="DJ269" s="67"/>
      <c r="DK269" s="67"/>
      <c r="DL269" s="67"/>
      <c r="DM269" s="67"/>
    </row>
    <row r="270" spans="1:117" s="66" customFormat="1">
      <c r="A270" s="66" t="s">
        <v>772</v>
      </c>
      <c r="B270" s="66" t="s">
        <v>388</v>
      </c>
      <c r="C270" s="66" t="s">
        <v>776</v>
      </c>
      <c r="D270" s="66">
        <v>265</v>
      </c>
      <c r="E270" s="66">
        <v>60</v>
      </c>
      <c r="F270" s="66">
        <v>14</v>
      </c>
      <c r="G270" s="66">
        <v>0</v>
      </c>
      <c r="H270" s="66">
        <v>1</v>
      </c>
      <c r="I270" s="66">
        <v>2</v>
      </c>
      <c r="J270" s="66">
        <v>2</v>
      </c>
      <c r="K270" s="66">
        <v>1</v>
      </c>
      <c r="L270" s="66">
        <v>1</v>
      </c>
      <c r="M270" s="66">
        <v>1</v>
      </c>
      <c r="N270" s="66">
        <v>1</v>
      </c>
      <c r="O270" s="66">
        <v>1</v>
      </c>
      <c r="P270" s="66">
        <v>1</v>
      </c>
      <c r="Q270" s="66">
        <v>1</v>
      </c>
      <c r="R270" s="66">
        <v>1</v>
      </c>
      <c r="S270" s="66">
        <v>1</v>
      </c>
      <c r="T270" s="66">
        <v>1</v>
      </c>
      <c r="U270" s="66">
        <v>1</v>
      </c>
      <c r="W270" s="66">
        <v>1</v>
      </c>
      <c r="X270" s="66">
        <v>1</v>
      </c>
      <c r="Y270" s="66">
        <v>1</v>
      </c>
      <c r="Z270" s="66">
        <v>1</v>
      </c>
      <c r="AA270" s="66">
        <v>1</v>
      </c>
      <c r="AB270" s="66">
        <v>1</v>
      </c>
      <c r="AC270" s="66">
        <v>1</v>
      </c>
      <c r="AD270" s="66">
        <v>1</v>
      </c>
      <c r="AE270" s="66">
        <v>1</v>
      </c>
      <c r="AF270" s="66">
        <v>1</v>
      </c>
      <c r="AG270" s="66">
        <v>1</v>
      </c>
      <c r="AH270" s="66">
        <v>1</v>
      </c>
      <c r="AI270" s="66">
        <v>1</v>
      </c>
      <c r="AJ270" s="66">
        <v>1</v>
      </c>
      <c r="AK270" s="66">
        <v>1</v>
      </c>
      <c r="AL270" s="66">
        <v>1</v>
      </c>
      <c r="AM270" s="66">
        <v>1</v>
      </c>
      <c r="AN270" s="66">
        <v>1</v>
      </c>
      <c r="AO270" s="66">
        <v>1</v>
      </c>
      <c r="AP270" s="66">
        <v>1</v>
      </c>
      <c r="AQ270" s="66">
        <v>1</v>
      </c>
      <c r="AR270" s="66">
        <v>1</v>
      </c>
      <c r="AS270" s="66">
        <v>1</v>
      </c>
      <c r="AT270" s="66">
        <v>1</v>
      </c>
      <c r="AU270" s="66">
        <v>1</v>
      </c>
      <c r="AV270" s="66">
        <v>1</v>
      </c>
      <c r="AW270" s="66">
        <v>1</v>
      </c>
      <c r="AX270" s="66">
        <v>1</v>
      </c>
      <c r="AY270" s="66">
        <v>1</v>
      </c>
      <c r="BD270" s="66">
        <v>1</v>
      </c>
      <c r="BE270" s="66">
        <v>1</v>
      </c>
      <c r="BF270" s="66">
        <v>1</v>
      </c>
      <c r="BG270" s="66">
        <v>1</v>
      </c>
      <c r="BH270" s="66">
        <v>1</v>
      </c>
      <c r="BI270" s="66">
        <v>1</v>
      </c>
      <c r="BJ270" s="66">
        <v>1</v>
      </c>
      <c r="BK270" s="66">
        <v>1</v>
      </c>
      <c r="BL270" s="66">
        <v>1</v>
      </c>
      <c r="BM270" s="66">
        <v>1</v>
      </c>
      <c r="BN270" s="66">
        <v>1</v>
      </c>
      <c r="BO270" s="66">
        <v>1</v>
      </c>
      <c r="BP270" s="66">
        <v>1</v>
      </c>
      <c r="BQ270" s="66">
        <v>1</v>
      </c>
      <c r="BR270" s="66">
        <v>1</v>
      </c>
      <c r="BS270" s="66">
        <v>1</v>
      </c>
      <c r="BT270" s="66">
        <v>1</v>
      </c>
      <c r="BU270" s="66">
        <v>1</v>
      </c>
      <c r="BV270" s="66">
        <v>1</v>
      </c>
      <c r="BW270" s="66">
        <v>1</v>
      </c>
      <c r="BX270" s="66">
        <v>1</v>
      </c>
      <c r="BY270" s="66">
        <v>1</v>
      </c>
      <c r="BZ270" s="66">
        <v>1</v>
      </c>
      <c r="CA270" s="66">
        <v>1</v>
      </c>
      <c r="CC270" s="66">
        <v>1</v>
      </c>
      <c r="CD270" s="66">
        <v>1</v>
      </c>
      <c r="CE270" s="66">
        <v>1</v>
      </c>
      <c r="CF270" s="66">
        <v>1</v>
      </c>
      <c r="CG270" s="66">
        <v>1</v>
      </c>
      <c r="CI270" s="66">
        <v>1</v>
      </c>
      <c r="CJ270" s="66">
        <v>1</v>
      </c>
      <c r="CK270" s="66">
        <v>1</v>
      </c>
      <c r="CL270" s="66">
        <v>1</v>
      </c>
      <c r="CM270" s="66">
        <v>1</v>
      </c>
      <c r="CN270" s="66">
        <v>1</v>
      </c>
      <c r="CO270" s="66">
        <v>1</v>
      </c>
      <c r="CP270" s="66">
        <v>1</v>
      </c>
      <c r="CQ270" s="66">
        <v>1</v>
      </c>
      <c r="CR270" s="66">
        <v>1</v>
      </c>
      <c r="CS270" s="66">
        <v>1</v>
      </c>
      <c r="CT270" s="66">
        <v>1</v>
      </c>
      <c r="CU270" s="66">
        <v>1</v>
      </c>
      <c r="CV270" s="66">
        <v>1</v>
      </c>
      <c r="CW270" s="66">
        <v>0</v>
      </c>
      <c r="CX270" s="66">
        <v>0</v>
      </c>
      <c r="CY270" s="66">
        <v>0</v>
      </c>
      <c r="CZ270" s="66">
        <v>0</v>
      </c>
      <c r="DA270" s="66">
        <v>0</v>
      </c>
      <c r="DB270" s="66">
        <v>0</v>
      </c>
      <c r="DC270" s="66">
        <v>0</v>
      </c>
      <c r="DD270" s="66">
        <v>0</v>
      </c>
      <c r="DE270" s="66">
        <v>1</v>
      </c>
      <c r="DF270" s="66">
        <v>1</v>
      </c>
      <c r="DG270" s="66">
        <v>0</v>
      </c>
      <c r="DH270" s="67"/>
      <c r="DJ270" s="67"/>
      <c r="DK270" s="67"/>
      <c r="DL270" s="67"/>
      <c r="DM270" s="67"/>
    </row>
    <row r="271" spans="1:117" s="66" customFormat="1">
      <c r="A271" s="66" t="s">
        <v>772</v>
      </c>
      <c r="B271" s="66" t="s">
        <v>388</v>
      </c>
      <c r="C271" s="66" t="s">
        <v>777</v>
      </c>
      <c r="D271" s="66">
        <v>266</v>
      </c>
      <c r="E271" s="66">
        <v>57</v>
      </c>
      <c r="F271" s="66">
        <v>8</v>
      </c>
      <c r="G271" s="66">
        <v>16</v>
      </c>
      <c r="H271" s="66">
        <v>1</v>
      </c>
      <c r="I271" s="66">
        <v>2</v>
      </c>
      <c r="J271" s="66">
        <v>2</v>
      </c>
      <c r="K271" s="66">
        <v>1</v>
      </c>
      <c r="L271" s="66">
        <v>1</v>
      </c>
      <c r="M271" s="66">
        <v>1</v>
      </c>
      <c r="N271" s="66">
        <v>1</v>
      </c>
      <c r="O271" s="66">
        <v>1</v>
      </c>
      <c r="P271" s="66">
        <v>1</v>
      </c>
      <c r="Q271" s="66">
        <v>1</v>
      </c>
      <c r="R271" s="66">
        <v>1</v>
      </c>
      <c r="S271" s="66">
        <v>1</v>
      </c>
      <c r="T271" s="66">
        <v>1</v>
      </c>
      <c r="U271" s="66">
        <v>1</v>
      </c>
      <c r="W271" s="66">
        <v>1</v>
      </c>
      <c r="X271" s="66">
        <v>1</v>
      </c>
      <c r="Y271" s="66">
        <v>1</v>
      </c>
      <c r="Z271" s="66">
        <v>1</v>
      </c>
      <c r="AA271" s="66">
        <v>1</v>
      </c>
      <c r="AB271" s="66">
        <v>1</v>
      </c>
      <c r="AC271" s="66">
        <v>1</v>
      </c>
      <c r="AD271" s="66">
        <v>1</v>
      </c>
      <c r="AE271" s="66">
        <v>1</v>
      </c>
      <c r="AF271" s="66">
        <v>1</v>
      </c>
      <c r="AG271" s="66">
        <v>1</v>
      </c>
      <c r="AH271" s="66">
        <v>1</v>
      </c>
      <c r="AI271" s="66">
        <v>1</v>
      </c>
      <c r="AJ271" s="66">
        <v>1</v>
      </c>
      <c r="AK271" s="66">
        <v>1</v>
      </c>
      <c r="AL271" s="66">
        <v>1</v>
      </c>
      <c r="AM271" s="66">
        <v>1</v>
      </c>
      <c r="AN271" s="66">
        <v>1</v>
      </c>
      <c r="AO271" s="66">
        <v>1</v>
      </c>
      <c r="AP271" s="66">
        <v>1</v>
      </c>
      <c r="AQ271" s="66">
        <v>1</v>
      </c>
      <c r="AR271" s="66">
        <v>1</v>
      </c>
      <c r="AS271" s="66">
        <v>1</v>
      </c>
      <c r="AT271" s="66">
        <v>1</v>
      </c>
      <c r="AU271" s="66">
        <v>1</v>
      </c>
      <c r="AV271" s="66">
        <v>1</v>
      </c>
      <c r="AW271" s="66">
        <v>1</v>
      </c>
      <c r="AX271" s="66">
        <v>1</v>
      </c>
      <c r="AY271" s="66">
        <v>1</v>
      </c>
      <c r="BD271" s="66">
        <v>1</v>
      </c>
      <c r="BE271" s="66">
        <v>1</v>
      </c>
      <c r="BF271" s="66">
        <v>1</v>
      </c>
      <c r="BG271" s="66">
        <v>1</v>
      </c>
      <c r="BH271" s="66">
        <v>1</v>
      </c>
      <c r="BI271" s="66">
        <v>1</v>
      </c>
      <c r="BJ271" s="66">
        <v>1</v>
      </c>
      <c r="BK271" s="66">
        <v>1</v>
      </c>
      <c r="BL271" s="66">
        <v>1</v>
      </c>
      <c r="BM271" s="66">
        <v>1</v>
      </c>
      <c r="BN271" s="66">
        <v>1</v>
      </c>
      <c r="BO271" s="66">
        <v>1</v>
      </c>
      <c r="BP271" s="66">
        <v>1</v>
      </c>
      <c r="BQ271" s="66">
        <v>1</v>
      </c>
      <c r="BR271" s="66">
        <v>1</v>
      </c>
      <c r="BS271" s="66">
        <v>1</v>
      </c>
      <c r="BT271" s="66">
        <v>1</v>
      </c>
      <c r="BU271" s="66">
        <v>1</v>
      </c>
      <c r="BV271" s="66">
        <v>1</v>
      </c>
      <c r="BW271" s="66">
        <v>1</v>
      </c>
      <c r="BX271" s="66">
        <v>1</v>
      </c>
      <c r="BY271" s="66">
        <v>1</v>
      </c>
      <c r="BZ271" s="66">
        <v>1</v>
      </c>
      <c r="CA271" s="66">
        <v>1</v>
      </c>
      <c r="CC271" s="66">
        <v>1</v>
      </c>
      <c r="CD271" s="66">
        <v>1</v>
      </c>
      <c r="CE271" s="66">
        <v>1</v>
      </c>
      <c r="CF271" s="66">
        <v>1</v>
      </c>
      <c r="CG271" s="66">
        <v>1</v>
      </c>
      <c r="CI271" s="66">
        <v>1</v>
      </c>
      <c r="CJ271" s="66">
        <v>1</v>
      </c>
      <c r="CK271" s="66">
        <v>1</v>
      </c>
      <c r="CL271" s="66">
        <v>1</v>
      </c>
      <c r="CM271" s="66">
        <v>1</v>
      </c>
      <c r="CN271" s="66">
        <v>1</v>
      </c>
      <c r="CO271" s="66">
        <v>1</v>
      </c>
      <c r="CP271" s="66">
        <v>1</v>
      </c>
      <c r="CQ271" s="66">
        <v>1</v>
      </c>
      <c r="CR271" s="66">
        <v>1</v>
      </c>
      <c r="CS271" s="66">
        <v>1</v>
      </c>
      <c r="CT271" s="66">
        <v>1</v>
      </c>
      <c r="CU271" s="66">
        <v>1</v>
      </c>
      <c r="CV271" s="66">
        <v>1</v>
      </c>
      <c r="CW271" s="66">
        <v>1</v>
      </c>
      <c r="CX271" s="66">
        <v>0</v>
      </c>
      <c r="CY271" s="66">
        <v>1</v>
      </c>
      <c r="CZ271" s="66">
        <v>1</v>
      </c>
      <c r="DA271" s="66">
        <v>1</v>
      </c>
      <c r="DB271" s="66">
        <v>0</v>
      </c>
      <c r="DC271" s="66">
        <v>0</v>
      </c>
      <c r="DD271" s="66">
        <v>0</v>
      </c>
      <c r="DE271" s="66">
        <v>1</v>
      </c>
      <c r="DF271" s="66">
        <v>1</v>
      </c>
      <c r="DG271" s="66">
        <v>1</v>
      </c>
      <c r="DH271" s="67"/>
      <c r="DJ271" s="67"/>
      <c r="DK271" s="67"/>
      <c r="DL271" s="67"/>
      <c r="DM271" s="67"/>
    </row>
    <row r="272" spans="1:117" s="66" customFormat="1">
      <c r="A272" s="66" t="s">
        <v>772</v>
      </c>
      <c r="B272" s="66" t="s">
        <v>388</v>
      </c>
      <c r="C272" s="66" t="s">
        <v>778</v>
      </c>
      <c r="D272" s="66">
        <v>267</v>
      </c>
      <c r="E272" s="66">
        <v>17</v>
      </c>
      <c r="F272" s="66">
        <v>0</v>
      </c>
      <c r="G272" s="66">
        <v>5</v>
      </c>
      <c r="H272" s="66">
        <v>1</v>
      </c>
      <c r="I272" s="66">
        <v>2</v>
      </c>
      <c r="J272" s="66">
        <v>2</v>
      </c>
      <c r="K272" s="66">
        <v>1</v>
      </c>
      <c r="L272" s="66">
        <v>1</v>
      </c>
      <c r="M272" s="66">
        <v>1</v>
      </c>
      <c r="N272" s="66">
        <v>1</v>
      </c>
      <c r="O272" s="66">
        <v>1</v>
      </c>
      <c r="P272" s="66">
        <v>1</v>
      </c>
      <c r="Q272" s="66">
        <v>1</v>
      </c>
      <c r="R272" s="66">
        <v>1</v>
      </c>
      <c r="S272" s="66">
        <v>1</v>
      </c>
      <c r="T272" s="66">
        <v>1</v>
      </c>
      <c r="U272" s="66">
        <v>1</v>
      </c>
      <c r="W272" s="66">
        <v>1</v>
      </c>
      <c r="X272" s="66">
        <v>1</v>
      </c>
      <c r="Y272" s="66">
        <v>1</v>
      </c>
      <c r="Z272" s="66">
        <v>1</v>
      </c>
      <c r="AA272" s="66">
        <v>1</v>
      </c>
      <c r="AB272" s="66">
        <v>1</v>
      </c>
      <c r="AC272" s="66">
        <v>1</v>
      </c>
      <c r="AD272" s="66">
        <v>1</v>
      </c>
      <c r="AE272" s="66">
        <v>1</v>
      </c>
      <c r="AF272" s="66">
        <v>1</v>
      </c>
      <c r="AG272" s="66">
        <v>1</v>
      </c>
      <c r="AH272" s="66">
        <v>1</v>
      </c>
      <c r="AI272" s="66">
        <v>1</v>
      </c>
      <c r="AJ272" s="66">
        <v>1</v>
      </c>
      <c r="AK272" s="66">
        <v>1</v>
      </c>
      <c r="AL272" s="66">
        <v>1</v>
      </c>
      <c r="AM272" s="66">
        <v>1</v>
      </c>
      <c r="AN272" s="66">
        <v>1</v>
      </c>
      <c r="AO272" s="66">
        <v>1</v>
      </c>
      <c r="AP272" s="66">
        <v>1</v>
      </c>
      <c r="AQ272" s="66">
        <v>1</v>
      </c>
      <c r="AR272" s="66">
        <v>1</v>
      </c>
      <c r="AS272" s="66">
        <v>1</v>
      </c>
      <c r="AT272" s="66">
        <v>1</v>
      </c>
      <c r="AU272" s="66">
        <v>1</v>
      </c>
      <c r="AV272" s="66">
        <v>1</v>
      </c>
      <c r="AW272" s="66">
        <v>1</v>
      </c>
      <c r="AX272" s="66">
        <v>1</v>
      </c>
      <c r="AY272" s="66">
        <v>1</v>
      </c>
      <c r="BD272" s="66">
        <v>1</v>
      </c>
      <c r="BE272" s="66">
        <v>1</v>
      </c>
      <c r="BF272" s="66">
        <v>1</v>
      </c>
      <c r="BG272" s="66">
        <v>1</v>
      </c>
      <c r="BH272" s="66">
        <v>1</v>
      </c>
      <c r="BI272" s="66">
        <v>1</v>
      </c>
      <c r="BJ272" s="66">
        <v>1</v>
      </c>
      <c r="BK272" s="66">
        <v>1</v>
      </c>
      <c r="BL272" s="66">
        <v>1</v>
      </c>
      <c r="BM272" s="66">
        <v>1</v>
      </c>
      <c r="BN272" s="66">
        <v>1</v>
      </c>
      <c r="BO272" s="66">
        <v>1</v>
      </c>
      <c r="BP272" s="66">
        <v>1</v>
      </c>
      <c r="BQ272" s="66">
        <v>1</v>
      </c>
      <c r="BR272" s="66">
        <v>1</v>
      </c>
      <c r="BS272" s="66">
        <v>1</v>
      </c>
      <c r="BT272" s="66">
        <v>1</v>
      </c>
      <c r="BU272" s="66">
        <v>1</v>
      </c>
      <c r="BV272" s="66">
        <v>1</v>
      </c>
      <c r="BW272" s="66">
        <v>1</v>
      </c>
      <c r="BX272" s="66">
        <v>1</v>
      </c>
      <c r="BY272" s="66">
        <v>1</v>
      </c>
      <c r="BZ272" s="66">
        <v>1</v>
      </c>
      <c r="CA272" s="66">
        <v>1</v>
      </c>
      <c r="CC272" s="66">
        <v>1</v>
      </c>
      <c r="CD272" s="66">
        <v>1</v>
      </c>
      <c r="CE272" s="66">
        <v>1</v>
      </c>
      <c r="CF272" s="66">
        <v>1</v>
      </c>
      <c r="CG272" s="66">
        <v>1</v>
      </c>
      <c r="CI272" s="66">
        <v>1</v>
      </c>
      <c r="CJ272" s="66">
        <v>1</v>
      </c>
      <c r="CK272" s="66">
        <v>1</v>
      </c>
      <c r="CL272" s="66">
        <v>1</v>
      </c>
      <c r="CM272" s="66">
        <v>1</v>
      </c>
      <c r="CN272" s="66">
        <v>1</v>
      </c>
      <c r="CO272" s="66">
        <v>1</v>
      </c>
      <c r="CP272" s="66">
        <v>1</v>
      </c>
      <c r="CQ272" s="66">
        <v>1</v>
      </c>
      <c r="CR272" s="66">
        <v>1</v>
      </c>
      <c r="CS272" s="66">
        <v>1</v>
      </c>
      <c r="CT272" s="66">
        <v>1</v>
      </c>
      <c r="CU272" s="66">
        <v>1</v>
      </c>
      <c r="CV272" s="66">
        <v>1</v>
      </c>
      <c r="CW272" s="66">
        <v>0</v>
      </c>
      <c r="CX272" s="66">
        <v>0</v>
      </c>
      <c r="CY272" s="66">
        <v>0</v>
      </c>
      <c r="CZ272" s="66">
        <v>0</v>
      </c>
      <c r="DA272" s="66">
        <v>0</v>
      </c>
      <c r="DB272" s="66">
        <v>0</v>
      </c>
      <c r="DC272" s="66">
        <v>0</v>
      </c>
      <c r="DD272" s="66">
        <v>0</v>
      </c>
      <c r="DE272" s="66">
        <v>1</v>
      </c>
      <c r="DF272" s="66">
        <v>1</v>
      </c>
      <c r="DG272" s="66">
        <v>0</v>
      </c>
      <c r="DH272" s="67"/>
      <c r="DJ272" s="67"/>
      <c r="DK272" s="67"/>
      <c r="DL272" s="67"/>
      <c r="DM272" s="67"/>
    </row>
    <row r="273" spans="1:117" s="66" customFormat="1">
      <c r="A273" s="66" t="s">
        <v>772</v>
      </c>
      <c r="B273" s="66" t="s">
        <v>388</v>
      </c>
      <c r="C273" s="66" t="s">
        <v>779</v>
      </c>
      <c r="D273" s="66">
        <v>268</v>
      </c>
      <c r="E273" s="66">
        <v>108</v>
      </c>
      <c r="F273" s="66">
        <v>46</v>
      </c>
      <c r="G273" s="66">
        <v>10</v>
      </c>
      <c r="H273" s="66">
        <v>1</v>
      </c>
      <c r="I273" s="66">
        <v>2</v>
      </c>
      <c r="J273" s="66">
        <v>2</v>
      </c>
      <c r="K273" s="66">
        <v>1</v>
      </c>
      <c r="L273" s="66">
        <v>1</v>
      </c>
      <c r="M273" s="66">
        <v>1</v>
      </c>
      <c r="N273" s="66">
        <v>1</v>
      </c>
      <c r="O273" s="66">
        <v>1</v>
      </c>
      <c r="P273" s="66">
        <v>1</v>
      </c>
      <c r="Q273" s="66">
        <v>1</v>
      </c>
      <c r="R273" s="66">
        <v>1</v>
      </c>
      <c r="S273" s="66">
        <v>1</v>
      </c>
      <c r="T273" s="66">
        <v>1</v>
      </c>
      <c r="U273" s="66">
        <v>1</v>
      </c>
      <c r="W273" s="66">
        <v>1</v>
      </c>
      <c r="X273" s="66">
        <v>1</v>
      </c>
      <c r="Y273" s="66">
        <v>1</v>
      </c>
      <c r="Z273" s="66">
        <v>1</v>
      </c>
      <c r="AA273" s="66">
        <v>1</v>
      </c>
      <c r="AB273" s="66">
        <v>1</v>
      </c>
      <c r="AC273" s="66">
        <v>1</v>
      </c>
      <c r="AD273" s="66">
        <v>1</v>
      </c>
      <c r="AE273" s="66">
        <v>1</v>
      </c>
      <c r="AF273" s="66">
        <v>1</v>
      </c>
      <c r="AG273" s="66">
        <v>1</v>
      </c>
      <c r="AH273" s="66">
        <v>1</v>
      </c>
      <c r="AI273" s="66">
        <v>1</v>
      </c>
      <c r="AJ273" s="66">
        <v>1</v>
      </c>
      <c r="AK273" s="66">
        <v>1</v>
      </c>
      <c r="AL273" s="66">
        <v>1</v>
      </c>
      <c r="AM273" s="66">
        <v>1</v>
      </c>
      <c r="AN273" s="66">
        <v>1</v>
      </c>
      <c r="AO273" s="66">
        <v>1</v>
      </c>
      <c r="AP273" s="66">
        <v>1</v>
      </c>
      <c r="AQ273" s="66">
        <v>1</v>
      </c>
      <c r="AR273" s="66">
        <v>1</v>
      </c>
      <c r="AS273" s="66">
        <v>1</v>
      </c>
      <c r="AT273" s="66">
        <v>1</v>
      </c>
      <c r="AU273" s="66">
        <v>1</v>
      </c>
      <c r="AV273" s="66">
        <v>1</v>
      </c>
      <c r="AW273" s="66">
        <v>1</v>
      </c>
      <c r="AX273" s="66">
        <v>1</v>
      </c>
      <c r="AY273" s="66">
        <v>1</v>
      </c>
      <c r="BD273" s="66">
        <v>1</v>
      </c>
      <c r="BE273" s="66">
        <v>1</v>
      </c>
      <c r="BF273" s="66">
        <v>1</v>
      </c>
      <c r="BG273" s="66">
        <v>1</v>
      </c>
      <c r="BH273" s="66">
        <v>1</v>
      </c>
      <c r="BI273" s="66">
        <v>1</v>
      </c>
      <c r="BJ273" s="66">
        <v>1</v>
      </c>
      <c r="BK273" s="66">
        <v>1</v>
      </c>
      <c r="BL273" s="66">
        <v>1</v>
      </c>
      <c r="BM273" s="66">
        <v>1</v>
      </c>
      <c r="BN273" s="66">
        <v>1</v>
      </c>
      <c r="BO273" s="66">
        <v>1</v>
      </c>
      <c r="BP273" s="66">
        <v>1</v>
      </c>
      <c r="BQ273" s="66">
        <v>1</v>
      </c>
      <c r="BR273" s="66">
        <v>1</v>
      </c>
      <c r="BS273" s="66">
        <v>1</v>
      </c>
      <c r="BT273" s="66">
        <v>1</v>
      </c>
      <c r="BU273" s="66">
        <v>1</v>
      </c>
      <c r="BV273" s="66">
        <v>1</v>
      </c>
      <c r="BW273" s="66">
        <v>1</v>
      </c>
      <c r="BX273" s="66">
        <v>1</v>
      </c>
      <c r="BY273" s="66">
        <v>1</v>
      </c>
      <c r="BZ273" s="66">
        <v>1</v>
      </c>
      <c r="CA273" s="66">
        <v>1</v>
      </c>
      <c r="CC273" s="66">
        <v>1</v>
      </c>
      <c r="CD273" s="66">
        <v>1</v>
      </c>
      <c r="CE273" s="66">
        <v>1</v>
      </c>
      <c r="CF273" s="66">
        <v>1</v>
      </c>
      <c r="CG273" s="66">
        <v>1</v>
      </c>
      <c r="CI273" s="66">
        <v>1</v>
      </c>
      <c r="CJ273" s="66">
        <v>1</v>
      </c>
      <c r="CK273" s="66">
        <v>1</v>
      </c>
      <c r="CL273" s="66">
        <v>1</v>
      </c>
      <c r="CM273" s="66">
        <v>1</v>
      </c>
      <c r="CN273" s="66">
        <v>1</v>
      </c>
      <c r="CO273" s="66">
        <v>1</v>
      </c>
      <c r="CP273" s="66">
        <v>1</v>
      </c>
      <c r="CQ273" s="66">
        <v>1</v>
      </c>
      <c r="CR273" s="66">
        <v>1</v>
      </c>
      <c r="CS273" s="66">
        <v>1</v>
      </c>
      <c r="CT273" s="66">
        <v>1</v>
      </c>
      <c r="CU273" s="66">
        <v>1</v>
      </c>
      <c r="CV273" s="66">
        <v>1</v>
      </c>
      <c r="CW273" s="66">
        <v>0</v>
      </c>
      <c r="CX273" s="66">
        <v>1</v>
      </c>
      <c r="CY273" s="66">
        <v>0</v>
      </c>
      <c r="CZ273" s="66">
        <v>0</v>
      </c>
      <c r="DA273" s="66">
        <v>0</v>
      </c>
      <c r="DB273" s="66">
        <v>0</v>
      </c>
      <c r="DC273" s="66">
        <v>0</v>
      </c>
      <c r="DD273" s="66">
        <v>0</v>
      </c>
      <c r="DE273" s="66">
        <v>1</v>
      </c>
      <c r="DF273" s="66">
        <v>1</v>
      </c>
      <c r="DG273" s="66">
        <v>1</v>
      </c>
      <c r="DH273" s="67"/>
      <c r="DJ273" s="67"/>
      <c r="DK273" s="67"/>
      <c r="DL273" s="67"/>
      <c r="DM273" s="67"/>
    </row>
    <row r="274" spans="1:117" s="66" customFormat="1">
      <c r="A274" s="66" t="s">
        <v>772</v>
      </c>
      <c r="B274" s="66" t="s">
        <v>388</v>
      </c>
      <c r="C274" s="66" t="s">
        <v>780</v>
      </c>
      <c r="D274" s="66">
        <v>269</v>
      </c>
      <c r="E274" s="66">
        <v>76</v>
      </c>
      <c r="F274" s="66">
        <v>17</v>
      </c>
      <c r="G274" s="66">
        <v>2</v>
      </c>
      <c r="H274" s="66">
        <v>1</v>
      </c>
      <c r="I274" s="66">
        <v>2</v>
      </c>
      <c r="J274" s="66">
        <v>2</v>
      </c>
      <c r="K274" s="66">
        <v>1</v>
      </c>
      <c r="L274" s="66">
        <v>1</v>
      </c>
      <c r="M274" s="66">
        <v>1</v>
      </c>
      <c r="N274" s="66">
        <v>1</v>
      </c>
      <c r="O274" s="66">
        <v>1</v>
      </c>
      <c r="P274" s="66">
        <v>1</v>
      </c>
      <c r="Q274" s="66">
        <v>1</v>
      </c>
      <c r="R274" s="66">
        <v>1</v>
      </c>
      <c r="S274" s="66">
        <v>1</v>
      </c>
      <c r="T274" s="66">
        <v>1</v>
      </c>
      <c r="U274" s="66">
        <v>1</v>
      </c>
      <c r="W274" s="66">
        <v>1</v>
      </c>
      <c r="X274" s="66">
        <v>1</v>
      </c>
      <c r="Y274" s="66">
        <v>1</v>
      </c>
      <c r="Z274" s="66">
        <v>1</v>
      </c>
      <c r="AA274" s="66">
        <v>1</v>
      </c>
      <c r="AB274" s="66">
        <v>1</v>
      </c>
      <c r="AC274" s="66">
        <v>1</v>
      </c>
      <c r="AD274" s="66">
        <v>1</v>
      </c>
      <c r="AE274" s="66">
        <v>1</v>
      </c>
      <c r="AF274" s="66">
        <v>1</v>
      </c>
      <c r="AG274" s="66">
        <v>1</v>
      </c>
      <c r="AH274" s="66">
        <v>1</v>
      </c>
      <c r="AI274" s="66">
        <v>1</v>
      </c>
      <c r="AJ274" s="66">
        <v>1</v>
      </c>
      <c r="AK274" s="66">
        <v>1</v>
      </c>
      <c r="AL274" s="66">
        <v>1</v>
      </c>
      <c r="AM274" s="66">
        <v>1</v>
      </c>
      <c r="AN274" s="66">
        <v>1</v>
      </c>
      <c r="AO274" s="66">
        <v>1</v>
      </c>
      <c r="AP274" s="66">
        <v>1</v>
      </c>
      <c r="AQ274" s="66">
        <v>1</v>
      </c>
      <c r="AR274" s="66">
        <v>1</v>
      </c>
      <c r="AS274" s="66">
        <v>1</v>
      </c>
      <c r="AT274" s="66">
        <v>1</v>
      </c>
      <c r="AU274" s="66">
        <v>1</v>
      </c>
      <c r="AV274" s="66">
        <v>1</v>
      </c>
      <c r="AW274" s="66">
        <v>1</v>
      </c>
      <c r="AX274" s="66">
        <v>1</v>
      </c>
      <c r="AY274" s="66">
        <v>1</v>
      </c>
      <c r="BD274" s="66">
        <v>1</v>
      </c>
      <c r="BE274" s="66">
        <v>1</v>
      </c>
      <c r="BF274" s="66">
        <v>1</v>
      </c>
      <c r="BG274" s="66">
        <v>1</v>
      </c>
      <c r="BH274" s="66">
        <v>1</v>
      </c>
      <c r="BI274" s="66">
        <v>1</v>
      </c>
      <c r="BJ274" s="66">
        <v>1</v>
      </c>
      <c r="BK274" s="66">
        <v>1</v>
      </c>
      <c r="BL274" s="66">
        <v>1</v>
      </c>
      <c r="BM274" s="66">
        <v>1</v>
      </c>
      <c r="BN274" s="66">
        <v>1</v>
      </c>
      <c r="BO274" s="66">
        <v>1</v>
      </c>
      <c r="BP274" s="66">
        <v>1</v>
      </c>
      <c r="BQ274" s="66">
        <v>1</v>
      </c>
      <c r="BR274" s="66">
        <v>1</v>
      </c>
      <c r="BS274" s="66">
        <v>1</v>
      </c>
      <c r="BT274" s="66">
        <v>1</v>
      </c>
      <c r="BU274" s="66">
        <v>1</v>
      </c>
      <c r="BV274" s="66">
        <v>1</v>
      </c>
      <c r="BW274" s="66">
        <v>1</v>
      </c>
      <c r="BX274" s="66">
        <v>1</v>
      </c>
      <c r="BY274" s="66">
        <v>1</v>
      </c>
      <c r="BZ274" s="66">
        <v>1</v>
      </c>
      <c r="CA274" s="66">
        <v>1</v>
      </c>
      <c r="CC274" s="66">
        <v>1</v>
      </c>
      <c r="CD274" s="66">
        <v>1</v>
      </c>
      <c r="CE274" s="66">
        <v>1</v>
      </c>
      <c r="CF274" s="66">
        <v>1</v>
      </c>
      <c r="CG274" s="66">
        <v>1</v>
      </c>
      <c r="CI274" s="66">
        <v>1</v>
      </c>
      <c r="CJ274" s="66">
        <v>1</v>
      </c>
      <c r="CK274" s="66">
        <v>1</v>
      </c>
      <c r="CL274" s="66">
        <v>1</v>
      </c>
      <c r="CM274" s="66">
        <v>1</v>
      </c>
      <c r="CN274" s="66">
        <v>1</v>
      </c>
      <c r="CO274" s="66">
        <v>1</v>
      </c>
      <c r="CP274" s="66">
        <v>1</v>
      </c>
      <c r="CQ274" s="66">
        <v>1</v>
      </c>
      <c r="CR274" s="66">
        <v>1</v>
      </c>
      <c r="CS274" s="66">
        <v>1</v>
      </c>
      <c r="CT274" s="66">
        <v>1</v>
      </c>
      <c r="CU274" s="66">
        <v>1</v>
      </c>
      <c r="CV274" s="66">
        <v>1</v>
      </c>
      <c r="CW274" s="66">
        <v>0</v>
      </c>
      <c r="CX274" s="66">
        <v>1</v>
      </c>
      <c r="CY274" s="66">
        <v>1</v>
      </c>
      <c r="CZ274" s="66">
        <v>0</v>
      </c>
      <c r="DA274" s="66">
        <v>0</v>
      </c>
      <c r="DB274" s="66">
        <v>1</v>
      </c>
      <c r="DC274" s="66">
        <v>0</v>
      </c>
      <c r="DD274" s="66">
        <v>0</v>
      </c>
      <c r="DE274" s="66">
        <v>1</v>
      </c>
      <c r="DF274" s="66">
        <v>1</v>
      </c>
      <c r="DG274" s="66">
        <v>1</v>
      </c>
      <c r="DH274" s="67"/>
      <c r="DJ274" s="67"/>
      <c r="DK274" s="67"/>
      <c r="DL274" s="67"/>
      <c r="DM274" s="67"/>
    </row>
    <row r="275" spans="1:117" s="66" customFormat="1">
      <c r="A275" s="66" t="s">
        <v>772</v>
      </c>
      <c r="B275" s="66" t="s">
        <v>388</v>
      </c>
      <c r="C275" s="66" t="s">
        <v>781</v>
      </c>
      <c r="D275" s="66">
        <v>270</v>
      </c>
      <c r="E275" s="66">
        <v>120</v>
      </c>
      <c r="F275" s="66">
        <v>30</v>
      </c>
      <c r="G275" s="66">
        <v>0</v>
      </c>
      <c r="H275" s="66">
        <v>1</v>
      </c>
      <c r="I275" s="66">
        <v>2</v>
      </c>
      <c r="J275" s="66">
        <v>2</v>
      </c>
      <c r="K275" s="66">
        <v>1</v>
      </c>
      <c r="L275" s="66">
        <v>1</v>
      </c>
      <c r="M275" s="66">
        <v>1</v>
      </c>
      <c r="N275" s="66">
        <v>1</v>
      </c>
      <c r="O275" s="66">
        <v>1</v>
      </c>
      <c r="P275" s="66">
        <v>1</v>
      </c>
      <c r="Q275" s="66">
        <v>1</v>
      </c>
      <c r="R275" s="66">
        <v>1</v>
      </c>
      <c r="S275" s="66">
        <v>1</v>
      </c>
      <c r="T275" s="66">
        <v>1</v>
      </c>
      <c r="U275" s="66">
        <v>1</v>
      </c>
      <c r="W275" s="66">
        <v>1</v>
      </c>
      <c r="X275" s="66">
        <v>1</v>
      </c>
      <c r="Y275" s="66">
        <v>1</v>
      </c>
      <c r="Z275" s="66">
        <v>1</v>
      </c>
      <c r="AA275" s="66">
        <v>1</v>
      </c>
      <c r="AB275" s="66">
        <v>1</v>
      </c>
      <c r="AC275" s="66">
        <v>1</v>
      </c>
      <c r="AD275" s="66">
        <v>1</v>
      </c>
      <c r="AE275" s="66">
        <v>1</v>
      </c>
      <c r="AF275" s="66">
        <v>1</v>
      </c>
      <c r="AG275" s="66">
        <v>1</v>
      </c>
      <c r="AH275" s="66">
        <v>1</v>
      </c>
      <c r="AI275" s="66">
        <v>1</v>
      </c>
      <c r="AJ275" s="66">
        <v>1</v>
      </c>
      <c r="AK275" s="66">
        <v>1</v>
      </c>
      <c r="AL275" s="66">
        <v>1</v>
      </c>
      <c r="AM275" s="66">
        <v>1</v>
      </c>
      <c r="AN275" s="66">
        <v>1</v>
      </c>
      <c r="AO275" s="66">
        <v>1</v>
      </c>
      <c r="AP275" s="66">
        <v>1</v>
      </c>
      <c r="AQ275" s="66">
        <v>1</v>
      </c>
      <c r="AR275" s="66">
        <v>1</v>
      </c>
      <c r="AS275" s="66">
        <v>1</v>
      </c>
      <c r="AT275" s="66">
        <v>1</v>
      </c>
      <c r="AU275" s="66">
        <v>1</v>
      </c>
      <c r="AV275" s="66">
        <v>1</v>
      </c>
      <c r="AW275" s="66">
        <v>1</v>
      </c>
      <c r="AX275" s="66">
        <v>1</v>
      </c>
      <c r="AY275" s="66">
        <v>1</v>
      </c>
      <c r="BD275" s="66">
        <v>1</v>
      </c>
      <c r="BE275" s="66">
        <v>1</v>
      </c>
      <c r="BF275" s="66">
        <v>1</v>
      </c>
      <c r="BG275" s="66">
        <v>1</v>
      </c>
      <c r="BH275" s="66">
        <v>1</v>
      </c>
      <c r="BI275" s="66">
        <v>1</v>
      </c>
      <c r="BJ275" s="66">
        <v>1</v>
      </c>
      <c r="BK275" s="66">
        <v>1</v>
      </c>
      <c r="BL275" s="66">
        <v>1</v>
      </c>
      <c r="BM275" s="66">
        <v>1</v>
      </c>
      <c r="BN275" s="66">
        <v>1</v>
      </c>
      <c r="BO275" s="66">
        <v>1</v>
      </c>
      <c r="BP275" s="66">
        <v>1</v>
      </c>
      <c r="BQ275" s="66">
        <v>1</v>
      </c>
      <c r="BR275" s="66">
        <v>1</v>
      </c>
      <c r="BS275" s="66">
        <v>1</v>
      </c>
      <c r="BT275" s="66">
        <v>1</v>
      </c>
      <c r="BU275" s="66">
        <v>1</v>
      </c>
      <c r="BV275" s="66">
        <v>1</v>
      </c>
      <c r="BW275" s="66">
        <v>1</v>
      </c>
      <c r="BX275" s="66">
        <v>1</v>
      </c>
      <c r="BY275" s="66">
        <v>1</v>
      </c>
      <c r="BZ275" s="66">
        <v>1</v>
      </c>
      <c r="CA275" s="66">
        <v>1</v>
      </c>
      <c r="CC275" s="66">
        <v>1</v>
      </c>
      <c r="CD275" s="66">
        <v>1</v>
      </c>
      <c r="CE275" s="66">
        <v>1</v>
      </c>
      <c r="CF275" s="66">
        <v>1</v>
      </c>
      <c r="CG275" s="66">
        <v>1</v>
      </c>
      <c r="CI275" s="66">
        <v>1</v>
      </c>
      <c r="CJ275" s="66">
        <v>1</v>
      </c>
      <c r="CK275" s="66">
        <v>1</v>
      </c>
      <c r="CL275" s="66">
        <v>1</v>
      </c>
      <c r="CM275" s="66">
        <v>1</v>
      </c>
      <c r="CN275" s="66">
        <v>1</v>
      </c>
      <c r="CO275" s="66">
        <v>1</v>
      </c>
      <c r="CP275" s="66">
        <v>1</v>
      </c>
      <c r="CQ275" s="66">
        <v>1</v>
      </c>
      <c r="CR275" s="66">
        <v>1</v>
      </c>
      <c r="CS275" s="66">
        <v>1</v>
      </c>
      <c r="CT275" s="66">
        <v>1</v>
      </c>
      <c r="CU275" s="66">
        <v>1</v>
      </c>
      <c r="CV275" s="66">
        <v>1</v>
      </c>
      <c r="CW275" s="66">
        <v>0</v>
      </c>
      <c r="CX275" s="66">
        <v>0</v>
      </c>
      <c r="CY275" s="66">
        <v>0</v>
      </c>
      <c r="CZ275" s="66">
        <v>0</v>
      </c>
      <c r="DA275" s="66">
        <v>0</v>
      </c>
      <c r="DB275" s="66">
        <v>0</v>
      </c>
      <c r="DC275" s="66">
        <v>0</v>
      </c>
      <c r="DD275" s="66">
        <v>0</v>
      </c>
      <c r="DE275" s="66">
        <v>1</v>
      </c>
      <c r="DF275" s="66">
        <v>1</v>
      </c>
      <c r="DG275" s="66">
        <v>1</v>
      </c>
      <c r="DH275" s="67"/>
      <c r="DJ275" s="67"/>
      <c r="DK275" s="67"/>
      <c r="DL275" s="67"/>
      <c r="DM275" s="67"/>
    </row>
    <row r="276" spans="1:117" s="66" customFormat="1">
      <c r="A276" s="66" t="s">
        <v>772</v>
      </c>
      <c r="B276" s="66" t="s">
        <v>388</v>
      </c>
      <c r="C276" s="66" t="s">
        <v>782</v>
      </c>
      <c r="D276" s="66">
        <v>271</v>
      </c>
      <c r="E276" s="66">
        <v>40</v>
      </c>
      <c r="F276" s="66">
        <v>18</v>
      </c>
      <c r="G276" s="66">
        <v>8</v>
      </c>
      <c r="H276" s="66">
        <v>1</v>
      </c>
      <c r="I276" s="66">
        <v>2</v>
      </c>
      <c r="J276" s="66">
        <v>2</v>
      </c>
      <c r="K276" s="66">
        <v>1</v>
      </c>
      <c r="L276" s="66">
        <v>1</v>
      </c>
      <c r="M276" s="66">
        <v>1</v>
      </c>
      <c r="N276" s="66">
        <v>1</v>
      </c>
      <c r="O276" s="66">
        <v>1</v>
      </c>
      <c r="P276" s="66">
        <v>1</v>
      </c>
      <c r="Q276" s="66">
        <v>1</v>
      </c>
      <c r="R276" s="66">
        <v>1</v>
      </c>
      <c r="S276" s="66">
        <v>1</v>
      </c>
      <c r="T276" s="66">
        <v>1</v>
      </c>
      <c r="U276" s="66">
        <v>1</v>
      </c>
      <c r="W276" s="66">
        <v>1</v>
      </c>
      <c r="X276" s="66">
        <v>1</v>
      </c>
      <c r="Y276" s="66">
        <v>1</v>
      </c>
      <c r="Z276" s="66">
        <v>1</v>
      </c>
      <c r="AA276" s="66">
        <v>1</v>
      </c>
      <c r="AB276" s="66">
        <v>1</v>
      </c>
      <c r="AC276" s="66">
        <v>1</v>
      </c>
      <c r="AD276" s="66">
        <v>1</v>
      </c>
      <c r="AE276" s="66">
        <v>1</v>
      </c>
      <c r="AF276" s="66">
        <v>1</v>
      </c>
      <c r="AG276" s="66">
        <v>1</v>
      </c>
      <c r="AH276" s="66">
        <v>1</v>
      </c>
      <c r="AI276" s="66">
        <v>1</v>
      </c>
      <c r="AJ276" s="66">
        <v>1</v>
      </c>
      <c r="AK276" s="66">
        <v>1</v>
      </c>
      <c r="AL276" s="66">
        <v>1</v>
      </c>
      <c r="AM276" s="66">
        <v>1</v>
      </c>
      <c r="AN276" s="66">
        <v>1</v>
      </c>
      <c r="AO276" s="66">
        <v>1</v>
      </c>
      <c r="AP276" s="66">
        <v>1</v>
      </c>
      <c r="AQ276" s="66">
        <v>1</v>
      </c>
      <c r="AR276" s="66">
        <v>1</v>
      </c>
      <c r="AS276" s="66">
        <v>1</v>
      </c>
      <c r="AT276" s="66">
        <v>1</v>
      </c>
      <c r="AU276" s="66">
        <v>1</v>
      </c>
      <c r="AV276" s="66">
        <v>1</v>
      </c>
      <c r="AW276" s="66">
        <v>1</v>
      </c>
      <c r="AX276" s="66">
        <v>1</v>
      </c>
      <c r="AY276" s="66">
        <v>1</v>
      </c>
      <c r="BD276" s="66">
        <v>1</v>
      </c>
      <c r="BE276" s="66">
        <v>1</v>
      </c>
      <c r="BF276" s="66">
        <v>1</v>
      </c>
      <c r="BG276" s="66">
        <v>1</v>
      </c>
      <c r="BH276" s="66">
        <v>1</v>
      </c>
      <c r="BI276" s="66">
        <v>1</v>
      </c>
      <c r="BJ276" s="66">
        <v>1</v>
      </c>
      <c r="BK276" s="66">
        <v>1</v>
      </c>
      <c r="BL276" s="66">
        <v>1</v>
      </c>
      <c r="BM276" s="66">
        <v>1</v>
      </c>
      <c r="BN276" s="66">
        <v>1</v>
      </c>
      <c r="BO276" s="66">
        <v>1</v>
      </c>
      <c r="BP276" s="66">
        <v>1</v>
      </c>
      <c r="BQ276" s="66">
        <v>1</v>
      </c>
      <c r="BR276" s="66">
        <v>1</v>
      </c>
      <c r="BS276" s="66">
        <v>1</v>
      </c>
      <c r="BT276" s="66">
        <v>1</v>
      </c>
      <c r="BU276" s="66">
        <v>1</v>
      </c>
      <c r="BV276" s="66">
        <v>1</v>
      </c>
      <c r="BW276" s="66">
        <v>1</v>
      </c>
      <c r="BX276" s="66">
        <v>1</v>
      </c>
      <c r="BY276" s="66">
        <v>1</v>
      </c>
      <c r="BZ276" s="66">
        <v>1</v>
      </c>
      <c r="CA276" s="66">
        <v>1</v>
      </c>
      <c r="CC276" s="66">
        <v>1</v>
      </c>
      <c r="CD276" s="66">
        <v>1</v>
      </c>
      <c r="CE276" s="66">
        <v>1</v>
      </c>
      <c r="CF276" s="66">
        <v>1</v>
      </c>
      <c r="CG276" s="66">
        <v>1</v>
      </c>
      <c r="CI276" s="66">
        <v>1</v>
      </c>
      <c r="CJ276" s="66">
        <v>1</v>
      </c>
      <c r="CK276" s="66">
        <v>1</v>
      </c>
      <c r="CL276" s="66">
        <v>1</v>
      </c>
      <c r="CM276" s="66">
        <v>1</v>
      </c>
      <c r="CN276" s="66">
        <v>1</v>
      </c>
      <c r="CO276" s="66">
        <v>1</v>
      </c>
      <c r="CP276" s="66">
        <v>1</v>
      </c>
      <c r="CQ276" s="66">
        <v>1</v>
      </c>
      <c r="CR276" s="66">
        <v>1</v>
      </c>
      <c r="CS276" s="66">
        <v>1</v>
      </c>
      <c r="CT276" s="66">
        <v>1</v>
      </c>
      <c r="CU276" s="66">
        <v>1</v>
      </c>
      <c r="CV276" s="66">
        <v>1</v>
      </c>
      <c r="CW276" s="66">
        <v>0</v>
      </c>
      <c r="CX276" s="66">
        <v>0</v>
      </c>
      <c r="CY276" s="66">
        <v>0</v>
      </c>
      <c r="CZ276" s="66">
        <v>0</v>
      </c>
      <c r="DA276" s="66">
        <v>0</v>
      </c>
      <c r="DB276" s="66">
        <v>0</v>
      </c>
      <c r="DC276" s="66">
        <v>0</v>
      </c>
      <c r="DD276" s="66">
        <v>0</v>
      </c>
      <c r="DE276" s="66">
        <v>1</v>
      </c>
      <c r="DF276" s="66">
        <v>1</v>
      </c>
      <c r="DG276" s="66">
        <v>1</v>
      </c>
      <c r="DH276" s="67"/>
      <c r="DJ276" s="67"/>
      <c r="DK276" s="67"/>
      <c r="DL276" s="67"/>
      <c r="DM276" s="67"/>
    </row>
    <row r="277" spans="1:117" s="66" customFormat="1">
      <c r="A277" s="66" t="s">
        <v>772</v>
      </c>
      <c r="B277" s="66" t="s">
        <v>388</v>
      </c>
      <c r="C277" s="66" t="s">
        <v>783</v>
      </c>
      <c r="D277" s="66">
        <v>272</v>
      </c>
      <c r="E277" s="66">
        <v>610</v>
      </c>
      <c r="F277" s="66">
        <v>190</v>
      </c>
      <c r="G277" s="66">
        <v>69</v>
      </c>
      <c r="H277" s="66">
        <v>1</v>
      </c>
      <c r="I277" s="66">
        <v>2</v>
      </c>
      <c r="J277" s="66">
        <v>2</v>
      </c>
      <c r="K277" s="66">
        <v>1</v>
      </c>
      <c r="L277" s="66">
        <v>1</v>
      </c>
      <c r="M277" s="66">
        <v>1</v>
      </c>
      <c r="N277" s="66">
        <v>1</v>
      </c>
      <c r="O277" s="66">
        <v>1</v>
      </c>
      <c r="P277" s="66">
        <v>1</v>
      </c>
      <c r="Q277" s="66">
        <v>1</v>
      </c>
      <c r="R277" s="66">
        <v>1</v>
      </c>
      <c r="S277" s="66">
        <v>1</v>
      </c>
      <c r="T277" s="66">
        <v>1</v>
      </c>
      <c r="U277" s="66">
        <v>1</v>
      </c>
      <c r="W277" s="66">
        <v>1</v>
      </c>
      <c r="X277" s="66">
        <v>1</v>
      </c>
      <c r="Y277" s="66">
        <v>1</v>
      </c>
      <c r="Z277" s="66">
        <v>1</v>
      </c>
      <c r="AA277" s="66">
        <v>1</v>
      </c>
      <c r="AB277" s="66">
        <v>1</v>
      </c>
      <c r="AC277" s="66">
        <v>1</v>
      </c>
      <c r="AD277" s="66">
        <v>1</v>
      </c>
      <c r="AE277" s="66">
        <v>1</v>
      </c>
      <c r="AF277" s="66">
        <v>1</v>
      </c>
      <c r="AG277" s="66">
        <v>1</v>
      </c>
      <c r="AH277" s="66">
        <v>1</v>
      </c>
      <c r="AI277" s="66">
        <v>1</v>
      </c>
      <c r="AJ277" s="66">
        <v>1</v>
      </c>
      <c r="AK277" s="66">
        <v>1</v>
      </c>
      <c r="AL277" s="66">
        <v>1</v>
      </c>
      <c r="AM277" s="66">
        <v>1</v>
      </c>
      <c r="AN277" s="66">
        <v>1</v>
      </c>
      <c r="AO277" s="66">
        <v>1</v>
      </c>
      <c r="AP277" s="66">
        <v>1</v>
      </c>
      <c r="AQ277" s="66">
        <v>1</v>
      </c>
      <c r="AR277" s="66">
        <v>1</v>
      </c>
      <c r="AS277" s="66">
        <v>1</v>
      </c>
      <c r="AT277" s="66">
        <v>1</v>
      </c>
      <c r="AU277" s="66">
        <v>1</v>
      </c>
      <c r="AV277" s="66">
        <v>1</v>
      </c>
      <c r="AW277" s="66">
        <v>1</v>
      </c>
      <c r="AX277" s="66">
        <v>1</v>
      </c>
      <c r="AY277" s="66">
        <v>1</v>
      </c>
      <c r="BD277" s="66">
        <v>1</v>
      </c>
      <c r="BE277" s="66">
        <v>1</v>
      </c>
      <c r="BF277" s="66">
        <v>1</v>
      </c>
      <c r="BG277" s="66">
        <v>1</v>
      </c>
      <c r="BH277" s="66">
        <v>1</v>
      </c>
      <c r="BI277" s="66">
        <v>1</v>
      </c>
      <c r="BJ277" s="66">
        <v>1</v>
      </c>
      <c r="BK277" s="66">
        <v>1</v>
      </c>
      <c r="BL277" s="66">
        <v>1</v>
      </c>
      <c r="BM277" s="66">
        <v>1</v>
      </c>
      <c r="BN277" s="66">
        <v>1</v>
      </c>
      <c r="BO277" s="66">
        <v>1</v>
      </c>
      <c r="BP277" s="66">
        <v>1</v>
      </c>
      <c r="BQ277" s="66">
        <v>1</v>
      </c>
      <c r="BR277" s="66">
        <v>1</v>
      </c>
      <c r="BS277" s="66">
        <v>1</v>
      </c>
      <c r="BT277" s="66">
        <v>1</v>
      </c>
      <c r="BU277" s="66">
        <v>1</v>
      </c>
      <c r="BV277" s="66">
        <v>1</v>
      </c>
      <c r="BW277" s="66">
        <v>1</v>
      </c>
      <c r="BX277" s="66">
        <v>1</v>
      </c>
      <c r="BY277" s="66">
        <v>1</v>
      </c>
      <c r="BZ277" s="66">
        <v>1</v>
      </c>
      <c r="CA277" s="66">
        <v>1</v>
      </c>
      <c r="CC277" s="66">
        <v>1</v>
      </c>
      <c r="CD277" s="66">
        <v>1</v>
      </c>
      <c r="CE277" s="66">
        <v>1</v>
      </c>
      <c r="CF277" s="66">
        <v>1</v>
      </c>
      <c r="CG277" s="66">
        <v>1</v>
      </c>
      <c r="CI277" s="66">
        <v>1</v>
      </c>
      <c r="CJ277" s="66">
        <v>1</v>
      </c>
      <c r="CK277" s="66">
        <v>1</v>
      </c>
      <c r="CL277" s="66">
        <v>1</v>
      </c>
      <c r="CM277" s="66">
        <v>1</v>
      </c>
      <c r="CN277" s="66">
        <v>1</v>
      </c>
      <c r="CO277" s="66">
        <v>1</v>
      </c>
      <c r="CP277" s="66">
        <v>1</v>
      </c>
      <c r="CQ277" s="66">
        <v>1</v>
      </c>
      <c r="CR277" s="66">
        <v>1</v>
      </c>
      <c r="CS277" s="66">
        <v>1</v>
      </c>
      <c r="CT277" s="66">
        <v>1</v>
      </c>
      <c r="CU277" s="66">
        <v>1</v>
      </c>
      <c r="CV277" s="66">
        <v>1</v>
      </c>
      <c r="CW277" s="66">
        <v>0</v>
      </c>
      <c r="CX277" s="66">
        <v>0</v>
      </c>
      <c r="CY277" s="66">
        <v>1</v>
      </c>
      <c r="CZ277" s="66">
        <v>0</v>
      </c>
      <c r="DA277" s="66">
        <v>0</v>
      </c>
      <c r="DB277" s="66">
        <v>0</v>
      </c>
      <c r="DC277" s="66">
        <v>0</v>
      </c>
      <c r="DD277" s="66">
        <v>0</v>
      </c>
      <c r="DE277" s="66">
        <v>1</v>
      </c>
      <c r="DF277" s="66">
        <v>1</v>
      </c>
      <c r="DG277" s="66">
        <v>1</v>
      </c>
      <c r="DH277" s="67"/>
      <c r="DJ277" s="67"/>
      <c r="DK277" s="67"/>
      <c r="DL277" s="67"/>
      <c r="DM277" s="67"/>
    </row>
    <row r="278" spans="1:117" s="66" customFormat="1">
      <c r="A278" s="66" t="s">
        <v>772</v>
      </c>
      <c r="B278" s="66" t="s">
        <v>388</v>
      </c>
      <c r="C278" s="66" t="s">
        <v>784</v>
      </c>
      <c r="D278" s="66">
        <v>273</v>
      </c>
      <c r="E278" s="66">
        <v>548</v>
      </c>
      <c r="F278" s="66">
        <v>133</v>
      </c>
      <c r="G278" s="66">
        <v>56</v>
      </c>
      <c r="H278" s="66">
        <v>1</v>
      </c>
      <c r="I278" s="66">
        <v>2</v>
      </c>
      <c r="J278" s="66">
        <v>2</v>
      </c>
      <c r="K278" s="66">
        <v>1</v>
      </c>
      <c r="L278" s="66">
        <v>1</v>
      </c>
      <c r="M278" s="66">
        <v>1</v>
      </c>
      <c r="N278" s="66">
        <v>1</v>
      </c>
      <c r="O278" s="66">
        <v>1</v>
      </c>
      <c r="P278" s="66">
        <v>1</v>
      </c>
      <c r="Q278" s="66">
        <v>1</v>
      </c>
      <c r="R278" s="66">
        <v>1</v>
      </c>
      <c r="S278" s="66">
        <v>1</v>
      </c>
      <c r="T278" s="66">
        <v>1</v>
      </c>
      <c r="U278" s="66">
        <v>1</v>
      </c>
      <c r="W278" s="66">
        <v>1</v>
      </c>
      <c r="X278" s="66">
        <v>1</v>
      </c>
      <c r="Y278" s="66">
        <v>1</v>
      </c>
      <c r="Z278" s="66">
        <v>1</v>
      </c>
      <c r="AA278" s="66">
        <v>1</v>
      </c>
      <c r="AB278" s="66">
        <v>1</v>
      </c>
      <c r="AC278" s="66">
        <v>1</v>
      </c>
      <c r="AD278" s="66">
        <v>1</v>
      </c>
      <c r="AE278" s="66">
        <v>1</v>
      </c>
      <c r="AF278" s="66">
        <v>1</v>
      </c>
      <c r="AG278" s="66">
        <v>1</v>
      </c>
      <c r="AH278" s="66">
        <v>1</v>
      </c>
      <c r="AI278" s="66">
        <v>1</v>
      </c>
      <c r="AJ278" s="66">
        <v>1</v>
      </c>
      <c r="AK278" s="66">
        <v>1</v>
      </c>
      <c r="AL278" s="66">
        <v>1</v>
      </c>
      <c r="AM278" s="66">
        <v>1</v>
      </c>
      <c r="AN278" s="66">
        <v>1</v>
      </c>
      <c r="AO278" s="66">
        <v>1</v>
      </c>
      <c r="AP278" s="66">
        <v>1</v>
      </c>
      <c r="AQ278" s="66">
        <v>1</v>
      </c>
      <c r="AR278" s="66">
        <v>1</v>
      </c>
      <c r="AS278" s="66">
        <v>1</v>
      </c>
      <c r="AT278" s="66">
        <v>1</v>
      </c>
      <c r="AU278" s="66">
        <v>1</v>
      </c>
      <c r="AV278" s="66">
        <v>1</v>
      </c>
      <c r="AW278" s="66">
        <v>1</v>
      </c>
      <c r="AX278" s="66">
        <v>1</v>
      </c>
      <c r="AY278" s="66">
        <v>1</v>
      </c>
      <c r="BD278" s="66">
        <v>1</v>
      </c>
      <c r="BE278" s="66">
        <v>1</v>
      </c>
      <c r="BF278" s="66">
        <v>1</v>
      </c>
      <c r="BG278" s="66">
        <v>1</v>
      </c>
      <c r="BH278" s="66">
        <v>1</v>
      </c>
      <c r="BI278" s="66">
        <v>1</v>
      </c>
      <c r="BJ278" s="66">
        <v>1</v>
      </c>
      <c r="BK278" s="66">
        <v>1</v>
      </c>
      <c r="BL278" s="66">
        <v>1</v>
      </c>
      <c r="BM278" s="66">
        <v>1</v>
      </c>
      <c r="BN278" s="66">
        <v>1</v>
      </c>
      <c r="BO278" s="66">
        <v>1</v>
      </c>
      <c r="BP278" s="66">
        <v>1</v>
      </c>
      <c r="BQ278" s="66">
        <v>1</v>
      </c>
      <c r="BR278" s="66">
        <v>1</v>
      </c>
      <c r="BS278" s="66">
        <v>1</v>
      </c>
      <c r="BT278" s="66">
        <v>1</v>
      </c>
      <c r="BU278" s="66">
        <v>1</v>
      </c>
      <c r="BV278" s="66">
        <v>1</v>
      </c>
      <c r="BW278" s="66">
        <v>1</v>
      </c>
      <c r="BX278" s="66">
        <v>1</v>
      </c>
      <c r="BY278" s="66">
        <v>1</v>
      </c>
      <c r="BZ278" s="66">
        <v>1</v>
      </c>
      <c r="CA278" s="66">
        <v>1</v>
      </c>
      <c r="CC278" s="66">
        <v>1</v>
      </c>
      <c r="CD278" s="66">
        <v>1</v>
      </c>
      <c r="CE278" s="66">
        <v>1</v>
      </c>
      <c r="CF278" s="66">
        <v>1</v>
      </c>
      <c r="CG278" s="66">
        <v>1</v>
      </c>
      <c r="CI278" s="66">
        <v>1</v>
      </c>
      <c r="CJ278" s="66">
        <v>1</v>
      </c>
      <c r="CK278" s="66">
        <v>1</v>
      </c>
      <c r="CL278" s="66">
        <v>1</v>
      </c>
      <c r="CM278" s="66">
        <v>1</v>
      </c>
      <c r="CN278" s="66">
        <v>1</v>
      </c>
      <c r="CO278" s="66">
        <v>1</v>
      </c>
      <c r="CP278" s="66">
        <v>1</v>
      </c>
      <c r="CQ278" s="66">
        <v>1</v>
      </c>
      <c r="CR278" s="66">
        <v>1</v>
      </c>
      <c r="CS278" s="66">
        <v>1</v>
      </c>
      <c r="CT278" s="66">
        <v>1</v>
      </c>
      <c r="CU278" s="66">
        <v>1</v>
      </c>
      <c r="CV278" s="66">
        <v>1</v>
      </c>
      <c r="CW278" s="66">
        <v>1</v>
      </c>
      <c r="CX278" s="66">
        <v>1</v>
      </c>
      <c r="CY278" s="66">
        <v>1</v>
      </c>
      <c r="CZ278" s="66">
        <v>0</v>
      </c>
      <c r="DA278" s="66">
        <v>1</v>
      </c>
      <c r="DB278" s="66">
        <v>0</v>
      </c>
      <c r="DC278" s="66">
        <v>0</v>
      </c>
      <c r="DD278" s="66">
        <v>0</v>
      </c>
      <c r="DE278" s="66">
        <v>1</v>
      </c>
      <c r="DF278" s="66">
        <v>1</v>
      </c>
      <c r="DG278" s="66">
        <v>1</v>
      </c>
      <c r="DH278" s="67"/>
      <c r="DJ278" s="67"/>
      <c r="DK278" s="67"/>
      <c r="DL278" s="67"/>
      <c r="DM278" s="67"/>
    </row>
    <row r="279" spans="1:117" s="66" customFormat="1">
      <c r="A279" s="66" t="s">
        <v>772</v>
      </c>
      <c r="B279" s="66" t="s">
        <v>388</v>
      </c>
      <c r="C279" s="66" t="s">
        <v>785</v>
      </c>
      <c r="D279" s="66">
        <v>274</v>
      </c>
      <c r="E279" s="66">
        <v>36</v>
      </c>
      <c r="F279" s="66">
        <v>7</v>
      </c>
      <c r="G279" s="66">
        <v>0</v>
      </c>
      <c r="H279" s="66">
        <v>1</v>
      </c>
      <c r="I279" s="66">
        <v>2</v>
      </c>
      <c r="J279" s="66">
        <v>2</v>
      </c>
      <c r="K279" s="66">
        <v>1</v>
      </c>
      <c r="L279" s="66">
        <v>1</v>
      </c>
      <c r="M279" s="66">
        <v>1</v>
      </c>
      <c r="N279" s="66">
        <v>1</v>
      </c>
      <c r="O279" s="66">
        <v>1</v>
      </c>
      <c r="P279" s="66">
        <v>1</v>
      </c>
      <c r="Q279" s="66">
        <v>1</v>
      </c>
      <c r="R279" s="66">
        <v>1</v>
      </c>
      <c r="S279" s="66">
        <v>1</v>
      </c>
      <c r="T279" s="66">
        <v>1</v>
      </c>
      <c r="U279" s="66">
        <v>1</v>
      </c>
      <c r="W279" s="66">
        <v>1</v>
      </c>
      <c r="X279" s="66">
        <v>1</v>
      </c>
      <c r="Y279" s="66">
        <v>1</v>
      </c>
      <c r="Z279" s="66">
        <v>1</v>
      </c>
      <c r="AA279" s="66">
        <v>1</v>
      </c>
      <c r="AB279" s="66">
        <v>1</v>
      </c>
      <c r="AC279" s="66">
        <v>1</v>
      </c>
      <c r="AD279" s="66">
        <v>1</v>
      </c>
      <c r="AE279" s="66">
        <v>1</v>
      </c>
      <c r="AF279" s="66">
        <v>1</v>
      </c>
      <c r="AG279" s="66">
        <v>1</v>
      </c>
      <c r="AH279" s="66">
        <v>1</v>
      </c>
      <c r="AI279" s="66">
        <v>1</v>
      </c>
      <c r="AJ279" s="66">
        <v>1</v>
      </c>
      <c r="AK279" s="66">
        <v>1</v>
      </c>
      <c r="AL279" s="66">
        <v>1</v>
      </c>
      <c r="AM279" s="66">
        <v>1</v>
      </c>
      <c r="AN279" s="66">
        <v>1</v>
      </c>
      <c r="AO279" s="66">
        <v>1</v>
      </c>
      <c r="AP279" s="66">
        <v>1</v>
      </c>
      <c r="AQ279" s="66">
        <v>1</v>
      </c>
      <c r="AR279" s="66">
        <v>1</v>
      </c>
      <c r="AS279" s="66">
        <v>1</v>
      </c>
      <c r="AT279" s="66">
        <v>1</v>
      </c>
      <c r="AU279" s="66">
        <v>1</v>
      </c>
      <c r="AV279" s="66">
        <v>1</v>
      </c>
      <c r="AW279" s="66">
        <v>1</v>
      </c>
      <c r="AX279" s="66">
        <v>1</v>
      </c>
      <c r="AY279" s="66">
        <v>1</v>
      </c>
      <c r="BD279" s="66">
        <v>1</v>
      </c>
      <c r="BE279" s="66">
        <v>1</v>
      </c>
      <c r="BF279" s="66">
        <v>1</v>
      </c>
      <c r="BG279" s="66">
        <v>1</v>
      </c>
      <c r="BH279" s="66">
        <v>1</v>
      </c>
      <c r="BI279" s="66">
        <v>1</v>
      </c>
      <c r="BJ279" s="66">
        <v>1</v>
      </c>
      <c r="BK279" s="66">
        <v>1</v>
      </c>
      <c r="BL279" s="66">
        <v>1</v>
      </c>
      <c r="BM279" s="66">
        <v>1</v>
      </c>
      <c r="BN279" s="66">
        <v>1</v>
      </c>
      <c r="BO279" s="66">
        <v>1</v>
      </c>
      <c r="BP279" s="66">
        <v>1</v>
      </c>
      <c r="BQ279" s="66">
        <v>1</v>
      </c>
      <c r="BR279" s="66">
        <v>1</v>
      </c>
      <c r="BS279" s="66">
        <v>1</v>
      </c>
      <c r="BT279" s="66">
        <v>1</v>
      </c>
      <c r="BU279" s="66">
        <v>1</v>
      </c>
      <c r="BV279" s="66">
        <v>1</v>
      </c>
      <c r="BW279" s="66">
        <v>1</v>
      </c>
      <c r="BX279" s="66">
        <v>1</v>
      </c>
      <c r="BY279" s="66">
        <v>1</v>
      </c>
      <c r="BZ279" s="66">
        <v>1</v>
      </c>
      <c r="CA279" s="66">
        <v>1</v>
      </c>
      <c r="CC279" s="66">
        <v>1</v>
      </c>
      <c r="CD279" s="66">
        <v>1</v>
      </c>
      <c r="CE279" s="66">
        <v>1</v>
      </c>
      <c r="CF279" s="66">
        <v>1</v>
      </c>
      <c r="CG279" s="66">
        <v>1</v>
      </c>
      <c r="CI279" s="66">
        <v>1</v>
      </c>
      <c r="CJ279" s="66">
        <v>1</v>
      </c>
      <c r="CK279" s="66">
        <v>1</v>
      </c>
      <c r="CL279" s="66">
        <v>1</v>
      </c>
      <c r="CM279" s="66">
        <v>1</v>
      </c>
      <c r="CN279" s="66">
        <v>1</v>
      </c>
      <c r="CO279" s="66">
        <v>1</v>
      </c>
      <c r="CP279" s="66">
        <v>1</v>
      </c>
      <c r="CQ279" s="66">
        <v>1</v>
      </c>
      <c r="CR279" s="66">
        <v>1</v>
      </c>
      <c r="CS279" s="66">
        <v>1</v>
      </c>
      <c r="CT279" s="66">
        <v>1</v>
      </c>
      <c r="CU279" s="66">
        <v>1</v>
      </c>
      <c r="CV279" s="66">
        <v>1</v>
      </c>
      <c r="CW279" s="66">
        <v>0</v>
      </c>
      <c r="CX279" s="66">
        <v>0</v>
      </c>
      <c r="CY279" s="66">
        <v>1</v>
      </c>
      <c r="CZ279" s="66">
        <v>0</v>
      </c>
      <c r="DA279" s="66">
        <v>0</v>
      </c>
      <c r="DB279" s="66">
        <v>1</v>
      </c>
      <c r="DC279" s="66">
        <v>0</v>
      </c>
      <c r="DD279" s="66">
        <v>0</v>
      </c>
      <c r="DE279" s="66">
        <v>1</v>
      </c>
      <c r="DF279" s="66">
        <v>1</v>
      </c>
      <c r="DG279" s="66">
        <v>1</v>
      </c>
      <c r="DH279" s="67"/>
      <c r="DJ279" s="67"/>
      <c r="DK279" s="67"/>
      <c r="DL279" s="67"/>
      <c r="DM279" s="67"/>
    </row>
  </sheetData>
  <autoFilter ref="A5:DO279">
    <sortState ref="A6:DM279">
      <sortCondition ref="D5:D30"/>
    </sortState>
  </autoFilter>
  <mergeCells count="28">
    <mergeCell ref="C1:C3"/>
    <mergeCell ref="E1:G2"/>
    <mergeCell ref="K2:M2"/>
    <mergeCell ref="O2:P2"/>
    <mergeCell ref="R2:U2"/>
    <mergeCell ref="D1:D3"/>
    <mergeCell ref="W2:X2"/>
    <mergeCell ref="Z2:AG2"/>
    <mergeCell ref="K1:Y1"/>
    <mergeCell ref="Z1:CM1"/>
    <mergeCell ref="CC2:CF2"/>
    <mergeCell ref="BE2:BF2"/>
    <mergeCell ref="AH2:AI2"/>
    <mergeCell ref="AK2:AR2"/>
    <mergeCell ref="AS2:AV2"/>
    <mergeCell ref="AW2:AY2"/>
    <mergeCell ref="AZ2:BC2"/>
    <mergeCell ref="CH2:CM2"/>
    <mergeCell ref="CW2:DA2"/>
    <mergeCell ref="DB2:DG2"/>
    <mergeCell ref="CR1:CV1"/>
    <mergeCell ref="CW1:DG1"/>
    <mergeCell ref="BG2:BM2"/>
    <mergeCell ref="BN2:BV2"/>
    <mergeCell ref="BW2:BX2"/>
    <mergeCell ref="BZ2:CB2"/>
    <mergeCell ref="CN1:CQ2"/>
    <mergeCell ref="CR2:CV2"/>
  </mergeCells>
  <phoneticPr fontId="23" type="noConversion"/>
  <pageMargins left="0.7" right="0.7" top="0.75" bottom="0.75" header="0.3" footer="0.3"/>
  <pageSetup paperSize="9" orientation="portrait" horizontalDpi="4294967292" verticalDpi="0" r:id="rId1"/>
</worksheet>
</file>

<file path=xl/worksheets/sheet6.xml><?xml version="1.0" encoding="utf-8"?>
<worksheet xmlns="http://schemas.openxmlformats.org/spreadsheetml/2006/main" xmlns:r="http://schemas.openxmlformats.org/officeDocument/2006/relationships">
  <dimension ref="A1:BA288"/>
  <sheetViews>
    <sheetView topLeftCell="S4" zoomScale="75" zoomScaleNormal="75" workbookViewId="0">
      <pane ySplit="11" topLeftCell="A219" activePane="bottomLeft" state="frozen"/>
      <selection activeCell="A4" sqref="A4"/>
      <selection pane="bottomLeft" activeCell="Y283" sqref="Y283"/>
    </sheetView>
  </sheetViews>
  <sheetFormatPr defaultColWidth="9.1796875" defaultRowHeight="14.5"/>
  <cols>
    <col min="1" max="1" width="6.7265625" style="6" customWidth="1"/>
    <col min="2" max="2" width="39.54296875" style="6" customWidth="1"/>
    <col min="3" max="29" width="9.1796875" style="6"/>
    <col min="30" max="30" width="31.81640625" style="6" customWidth="1"/>
    <col min="31" max="16384" width="9.1796875" style="6"/>
  </cols>
  <sheetData>
    <row r="1" spans="1:53" ht="15">
      <c r="A1" s="206" t="s">
        <v>107</v>
      </c>
      <c r="B1" s="206"/>
      <c r="C1" s="206"/>
      <c r="D1" s="206"/>
    </row>
    <row r="2" spans="1:53" ht="15.5">
      <c r="A2" s="207" t="s">
        <v>173</v>
      </c>
      <c r="B2" s="207"/>
    </row>
    <row r="3" spans="1:53" ht="15.5">
      <c r="A3" s="206" t="s">
        <v>108</v>
      </c>
      <c r="B3" s="206"/>
      <c r="C3" s="207" t="s">
        <v>172</v>
      </c>
      <c r="D3" s="207"/>
      <c r="E3" s="207"/>
    </row>
    <row r="4" spans="1:53" ht="15.5">
      <c r="A4" s="206" t="s">
        <v>109</v>
      </c>
      <c r="B4" s="206"/>
      <c r="C4" s="207" t="s">
        <v>110</v>
      </c>
      <c r="D4" s="207"/>
      <c r="E4" s="207"/>
    </row>
    <row r="5" spans="1:53" ht="15.5">
      <c r="A5" s="206" t="s">
        <v>111</v>
      </c>
      <c r="B5" s="206"/>
      <c r="C5" s="27" t="s">
        <v>390</v>
      </c>
    </row>
    <row r="6" spans="1:53" ht="15.5">
      <c r="A6" s="206" t="s">
        <v>112</v>
      </c>
      <c r="B6" s="206"/>
      <c r="C6" s="207" t="s">
        <v>113</v>
      </c>
      <c r="D6" s="207"/>
      <c r="E6" s="207"/>
      <c r="F6" s="207"/>
      <c r="G6" s="207"/>
    </row>
    <row r="8" spans="1:53" ht="15.5">
      <c r="A8" s="208" t="s">
        <v>114</v>
      </c>
      <c r="B8" s="208"/>
      <c r="C8" s="208"/>
      <c r="D8" s="208"/>
      <c r="E8" s="208"/>
    </row>
    <row r="9" spans="1:53" ht="15">
      <c r="A9" s="209" t="s">
        <v>115</v>
      </c>
      <c r="B9" s="209" t="s">
        <v>116</v>
      </c>
      <c r="C9" s="209" t="s">
        <v>117</v>
      </c>
      <c r="D9" s="209" t="s">
        <v>118</v>
      </c>
      <c r="E9" s="209" t="s">
        <v>119</v>
      </c>
      <c r="F9" s="210" t="s">
        <v>120</v>
      </c>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ht="15">
      <c r="A10" s="209"/>
      <c r="B10" s="209"/>
      <c r="C10" s="209"/>
      <c r="D10" s="209"/>
      <c r="E10" s="209"/>
      <c r="F10" s="205" t="s">
        <v>121</v>
      </c>
      <c r="G10" s="205"/>
      <c r="H10" s="205"/>
      <c r="I10" s="205"/>
      <c r="J10" s="205"/>
      <c r="K10" s="205"/>
      <c r="L10" s="205"/>
      <c r="M10" s="205"/>
      <c r="N10" s="205"/>
      <c r="O10" s="205"/>
      <c r="P10" s="205"/>
      <c r="Q10" s="205"/>
      <c r="R10" s="205"/>
      <c r="S10" s="205"/>
      <c r="T10" s="205"/>
      <c r="U10" s="205" t="s">
        <v>122</v>
      </c>
      <c r="V10" s="205"/>
      <c r="W10" s="205"/>
      <c r="X10" s="205"/>
      <c r="Y10" s="205"/>
      <c r="Z10" s="205"/>
      <c r="AA10" s="205" t="s">
        <v>123</v>
      </c>
      <c r="AB10" s="205"/>
      <c r="AC10" s="205"/>
      <c r="AD10" s="205"/>
      <c r="AE10" s="205"/>
      <c r="AF10" s="205"/>
      <c r="AG10" s="205"/>
      <c r="AH10" s="205"/>
      <c r="AI10" s="205"/>
      <c r="AJ10" s="205" t="s">
        <v>124</v>
      </c>
      <c r="AK10" s="205"/>
      <c r="AL10" s="205"/>
      <c r="AM10" s="205"/>
      <c r="AN10" s="205"/>
      <c r="AO10" s="205"/>
      <c r="AP10" s="205"/>
      <c r="AQ10" s="205"/>
      <c r="AR10" s="205"/>
      <c r="AS10" s="205" t="s">
        <v>125</v>
      </c>
      <c r="AT10" s="205"/>
      <c r="AU10" s="205"/>
      <c r="AV10" s="205"/>
      <c r="AW10" s="205"/>
      <c r="AX10" s="205"/>
      <c r="AY10" s="205"/>
      <c r="AZ10" s="205"/>
      <c r="BA10" s="205"/>
    </row>
    <row r="11" spans="1:53" ht="15">
      <c r="A11" s="209"/>
      <c r="B11" s="209"/>
      <c r="C11" s="209"/>
      <c r="D11" s="209"/>
      <c r="E11" s="209"/>
      <c r="F11" s="211" t="s">
        <v>126</v>
      </c>
      <c r="G11" s="211"/>
      <c r="H11" s="211"/>
      <c r="I11" s="211"/>
      <c r="J11" s="211"/>
      <c r="K11" s="211"/>
      <c r="L11" s="211"/>
      <c r="M11" s="211"/>
      <c r="N11" s="211"/>
      <c r="O11" s="211"/>
      <c r="P11" s="211"/>
      <c r="Q11" s="211"/>
      <c r="R11" s="211"/>
      <c r="S11" s="211"/>
      <c r="T11" s="211"/>
      <c r="U11" s="211" t="s">
        <v>126</v>
      </c>
      <c r="V11" s="211"/>
      <c r="W11" s="211"/>
      <c r="X11" s="211"/>
      <c r="Y11" s="211"/>
      <c r="Z11" s="211"/>
      <c r="AA11" s="211" t="s">
        <v>126</v>
      </c>
      <c r="AB11" s="211"/>
      <c r="AC11" s="211"/>
      <c r="AD11" s="211"/>
      <c r="AE11" s="211"/>
      <c r="AF11" s="211"/>
      <c r="AG11" s="211"/>
      <c r="AH11" s="211"/>
      <c r="AI11" s="211"/>
      <c r="AJ11" s="211" t="s">
        <v>126</v>
      </c>
      <c r="AK11" s="211"/>
      <c r="AL11" s="211"/>
      <c r="AM11" s="211"/>
      <c r="AN11" s="211"/>
      <c r="AO11" s="211"/>
      <c r="AP11" s="211"/>
      <c r="AQ11" s="211"/>
      <c r="AR11" s="211"/>
      <c r="AS11" s="211" t="s">
        <v>126</v>
      </c>
      <c r="AT11" s="211"/>
      <c r="AU11" s="211"/>
      <c r="AV11" s="211"/>
      <c r="AW11" s="211"/>
      <c r="AX11" s="211"/>
      <c r="AY11" s="211"/>
      <c r="AZ11" s="211"/>
      <c r="BA11" s="211"/>
    </row>
    <row r="12" spans="1:53" ht="15.5">
      <c r="A12" s="209"/>
      <c r="B12" s="209"/>
      <c r="C12" s="209"/>
      <c r="D12" s="209"/>
      <c r="E12" s="209"/>
      <c r="F12" s="204" t="s">
        <v>127</v>
      </c>
      <c r="G12" s="204"/>
      <c r="H12" s="204"/>
      <c r="I12" s="204"/>
      <c r="J12" s="204"/>
      <c r="K12" s="204"/>
      <c r="L12" s="204" t="s">
        <v>128</v>
      </c>
      <c r="M12" s="204"/>
      <c r="N12" s="204"/>
      <c r="O12" s="204" t="s">
        <v>129</v>
      </c>
      <c r="P12" s="204"/>
      <c r="Q12" s="204"/>
      <c r="R12" s="204"/>
      <c r="S12" s="204"/>
      <c r="T12" s="204"/>
      <c r="U12" s="204" t="s">
        <v>130</v>
      </c>
      <c r="V12" s="204"/>
      <c r="W12" s="204"/>
      <c r="X12" s="204" t="s">
        <v>131</v>
      </c>
      <c r="Y12" s="204"/>
      <c r="Z12" s="204"/>
      <c r="AA12" s="204" t="s">
        <v>132</v>
      </c>
      <c r="AB12" s="204"/>
      <c r="AC12" s="204"/>
      <c r="AD12" s="204" t="s">
        <v>133</v>
      </c>
      <c r="AE12" s="204"/>
      <c r="AF12" s="204"/>
      <c r="AG12" s="204" t="s">
        <v>134</v>
      </c>
      <c r="AH12" s="204"/>
      <c r="AI12" s="204"/>
      <c r="AJ12" s="204" t="s">
        <v>135</v>
      </c>
      <c r="AK12" s="204"/>
      <c r="AL12" s="204"/>
      <c r="AM12" s="204" t="s">
        <v>136</v>
      </c>
      <c r="AN12" s="204"/>
      <c r="AO12" s="204"/>
      <c r="AP12" s="204" t="s">
        <v>137</v>
      </c>
      <c r="AQ12" s="204"/>
      <c r="AR12" s="204"/>
      <c r="AS12" s="204" t="s">
        <v>138</v>
      </c>
      <c r="AT12" s="204"/>
      <c r="AU12" s="204"/>
      <c r="AV12" s="204" t="s">
        <v>139</v>
      </c>
      <c r="AW12" s="204"/>
      <c r="AX12" s="204"/>
      <c r="AY12" s="204" t="s">
        <v>140</v>
      </c>
      <c r="AZ12" s="204"/>
      <c r="BA12" s="204"/>
    </row>
    <row r="13" spans="1:53" ht="15.5">
      <c r="A13" s="209"/>
      <c r="B13" s="209"/>
      <c r="C13" s="209"/>
      <c r="D13" s="209"/>
      <c r="E13" s="209"/>
      <c r="F13" s="204" t="s">
        <v>141</v>
      </c>
      <c r="G13" s="204"/>
      <c r="H13" s="204"/>
      <c r="I13" s="204" t="s">
        <v>142</v>
      </c>
      <c r="J13" s="204"/>
      <c r="K13" s="204"/>
      <c r="L13" s="204" t="s">
        <v>143</v>
      </c>
      <c r="M13" s="204"/>
      <c r="N13" s="204"/>
      <c r="O13" s="204" t="s">
        <v>144</v>
      </c>
      <c r="P13" s="204"/>
      <c r="Q13" s="204"/>
      <c r="R13" s="204" t="s">
        <v>145</v>
      </c>
      <c r="S13" s="204"/>
      <c r="T13" s="204"/>
      <c r="U13" s="204" t="s">
        <v>146</v>
      </c>
      <c r="V13" s="204"/>
      <c r="W13" s="204"/>
      <c r="X13" s="204" t="s">
        <v>147</v>
      </c>
      <c r="Y13" s="204"/>
      <c r="Z13" s="204"/>
      <c r="AA13" s="204" t="s">
        <v>148</v>
      </c>
      <c r="AB13" s="204"/>
      <c r="AC13" s="204"/>
      <c r="AD13" s="204" t="s">
        <v>149</v>
      </c>
      <c r="AE13" s="204"/>
      <c r="AF13" s="204"/>
      <c r="AG13" s="204" t="s">
        <v>150</v>
      </c>
      <c r="AH13" s="204"/>
      <c r="AI13" s="204"/>
      <c r="AJ13" s="204" t="s">
        <v>151</v>
      </c>
      <c r="AK13" s="204"/>
      <c r="AL13" s="204"/>
      <c r="AM13" s="204" t="s">
        <v>152</v>
      </c>
      <c r="AN13" s="204"/>
      <c r="AO13" s="204"/>
      <c r="AP13" s="204" t="s">
        <v>153</v>
      </c>
      <c r="AQ13" s="204"/>
      <c r="AR13" s="204"/>
      <c r="AS13" s="204" t="s">
        <v>154</v>
      </c>
      <c r="AT13" s="204"/>
      <c r="AU13" s="204"/>
      <c r="AV13" s="204" t="s">
        <v>155</v>
      </c>
      <c r="AW13" s="204"/>
      <c r="AX13" s="204"/>
      <c r="AY13" s="204" t="s">
        <v>156</v>
      </c>
      <c r="AZ13" s="204"/>
      <c r="BA13" s="204"/>
    </row>
    <row r="14" spans="1:53" ht="15.5">
      <c r="A14" s="209"/>
      <c r="B14" s="209"/>
      <c r="C14" s="209"/>
      <c r="D14" s="209"/>
      <c r="E14" s="209"/>
      <c r="F14" s="28" t="s">
        <v>157</v>
      </c>
      <c r="G14" s="204" t="s">
        <v>158</v>
      </c>
      <c r="H14" s="204"/>
      <c r="I14" s="28" t="s">
        <v>157</v>
      </c>
      <c r="J14" s="204" t="s">
        <v>158</v>
      </c>
      <c r="K14" s="204"/>
      <c r="L14" s="28" t="s">
        <v>157</v>
      </c>
      <c r="M14" s="204" t="s">
        <v>158</v>
      </c>
      <c r="N14" s="204"/>
      <c r="O14" s="28" t="s">
        <v>157</v>
      </c>
      <c r="P14" s="204" t="s">
        <v>158</v>
      </c>
      <c r="Q14" s="204"/>
      <c r="R14" s="28" t="s">
        <v>157</v>
      </c>
      <c r="S14" s="204" t="s">
        <v>158</v>
      </c>
      <c r="T14" s="204"/>
      <c r="U14" s="28" t="s">
        <v>157</v>
      </c>
      <c r="V14" s="204" t="s">
        <v>158</v>
      </c>
      <c r="W14" s="204"/>
      <c r="X14" s="28" t="s">
        <v>157</v>
      </c>
      <c r="Y14" s="204" t="s">
        <v>158</v>
      </c>
      <c r="Z14" s="204"/>
      <c r="AA14" s="28" t="s">
        <v>157</v>
      </c>
      <c r="AB14" s="204" t="s">
        <v>158</v>
      </c>
      <c r="AC14" s="204"/>
      <c r="AD14" s="28" t="s">
        <v>157</v>
      </c>
      <c r="AE14" s="204" t="s">
        <v>158</v>
      </c>
      <c r="AF14" s="204"/>
      <c r="AG14" s="28" t="s">
        <v>157</v>
      </c>
      <c r="AH14" s="204" t="s">
        <v>158</v>
      </c>
      <c r="AI14" s="204"/>
      <c r="AJ14" s="28" t="s">
        <v>157</v>
      </c>
      <c r="AK14" s="204" t="s">
        <v>158</v>
      </c>
      <c r="AL14" s="204"/>
      <c r="AM14" s="28" t="s">
        <v>157</v>
      </c>
      <c r="AN14" s="204" t="s">
        <v>158</v>
      </c>
      <c r="AO14" s="204"/>
      <c r="AP14" s="28" t="s">
        <v>157</v>
      </c>
      <c r="AQ14" s="204" t="s">
        <v>158</v>
      </c>
      <c r="AR14" s="204"/>
      <c r="AS14" s="28" t="s">
        <v>157</v>
      </c>
      <c r="AT14" s="204" t="s">
        <v>158</v>
      </c>
      <c r="AU14" s="204"/>
      <c r="AV14" s="28" t="s">
        <v>157</v>
      </c>
      <c r="AW14" s="204" t="s">
        <v>158</v>
      </c>
      <c r="AX14" s="204"/>
      <c r="AY14" s="28" t="s">
        <v>157</v>
      </c>
      <c r="AZ14" s="204" t="s">
        <v>158</v>
      </c>
      <c r="BA14" s="204"/>
    </row>
    <row r="15" spans="1:53" ht="15.5">
      <c r="A15" s="11">
        <f>'бланки '!D6</f>
        <v>1</v>
      </c>
      <c r="B15" s="11" t="str">
        <f>'бланки '!C6</f>
        <v>Муниципальное казенное общеобразовательное учреждение Пудинская средняя общеобразовательная школа</v>
      </c>
      <c r="C15" s="11">
        <f>'для bus.gov.ru'!C4</f>
        <v>143</v>
      </c>
      <c r="D15" s="11">
        <f>'для bus.gov.ru'!D4</f>
        <v>58</v>
      </c>
      <c r="E15" s="21">
        <f>'для bus.gov.ru'!E4</f>
        <v>0.40559440559440557</v>
      </c>
      <c r="F15" s="12" t="s">
        <v>159</v>
      </c>
      <c r="G15" s="13">
        <f>'Рейтинговая таблица организаций'!D4</f>
        <v>14</v>
      </c>
      <c r="H15" s="13">
        <f>'Рейтинговая таблица организаций'!E4</f>
        <v>14</v>
      </c>
      <c r="I15" s="12" t="s">
        <v>160</v>
      </c>
      <c r="J15" s="13">
        <f>'Рейтинговая таблица организаций'!F4</f>
        <v>60</v>
      </c>
      <c r="K15" s="13">
        <f>'Рейтинговая таблица организаций'!G4</f>
        <v>60</v>
      </c>
      <c r="L15" s="14" t="str">
        <f>IF('Рейтинговая таблица организаций'!H4&lt;1,"Отсутствуют или не функционируют дистанционные способы взаимодействия",(IF('Рейтинговая таблица организаций'!H4&lt;4,"В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 s="23">
        <f>'Рейтинговая таблица организаций'!H4</f>
        <v>4</v>
      </c>
      <c r="N15" s="14">
        <f>IF('Рейтинговая таблица организаций'!H4&lt;1,0,(IF('Рейтинговая таблица организаций'!H4&lt;4,30,100)))</f>
        <v>100</v>
      </c>
      <c r="O15" s="14" t="s">
        <v>161</v>
      </c>
      <c r="P15" s="14">
        <f>'Рейтинговая таблица организаций'!I4</f>
        <v>58</v>
      </c>
      <c r="Q15" s="14">
        <f>'Рейтинговая таблица организаций'!J4</f>
        <v>58</v>
      </c>
      <c r="R15" s="14" t="s">
        <v>162</v>
      </c>
      <c r="S15" s="14">
        <f>'Рейтинговая таблица организаций'!K4</f>
        <v>58</v>
      </c>
      <c r="T15" s="14">
        <f>'Рейтинговая таблица организаций'!L4</f>
        <v>58</v>
      </c>
      <c r="U15" s="14" t="str">
        <f>IF('Рейтинговая таблица организаций'!U4&lt;1,"Отсутствуют комфортные условия",(IF('Рейтинговая таблица организаций'!U4&lt;5,"Количество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 s="23">
        <f>'Рейтинговая таблица организаций'!U4</f>
        <v>5</v>
      </c>
      <c r="W15" s="14">
        <f>IF('Рейтинговая таблица организаций'!U4&lt;1,0,(IF('Рейтинговая таблица организаций'!U4&lt;4,20,100)))</f>
        <v>100</v>
      </c>
      <c r="X15" s="14" t="s">
        <v>163</v>
      </c>
      <c r="Y15" s="14">
        <f>'Рейтинговая таблица организаций'!X4</f>
        <v>58</v>
      </c>
      <c r="Z15" s="14">
        <f>'Рейтинговая таблица организаций'!Y4</f>
        <v>58</v>
      </c>
      <c r="AA15" s="14" t="str">
        <f>IF('Рейтинговая таблица организаций'!AD4&lt;1,"Отсутствуют условия доступности для инвалидов",(IF('Рейтинговая таблица организаций'!AD4&lt;5,"Количество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 s="22">
        <f>'Рейтинговая таблица организаций'!AD4</f>
        <v>1</v>
      </c>
      <c r="AC15" s="14">
        <f>IF('Рейтинговая таблица организаций'!AD4&lt;1,0,(IF('Рейтинговая таблица организаций'!AD4&lt;5,20,100)))</f>
        <v>20</v>
      </c>
      <c r="AD15" s="14" t="str">
        <f>IF('Рейтинговая таблица организаций'!AE4&lt;1,"Отсутствуют условия доступности, позволяющие инвалидам получать услуги наравне с другими",(IF('Рейтинговая таблица организаций'!AE4&lt;5,"Количество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 s="23">
        <f>'Рейтинговая таблица организаций'!AE4</f>
        <v>4</v>
      </c>
      <c r="AF15" s="14">
        <f>IF('Рейтинговая таблица организаций'!AE4&lt;1,0,(IF('Рейтинговая таблица организаций'!AE4&lt;5,20,100)))</f>
        <v>20</v>
      </c>
      <c r="AG15" s="14" t="s">
        <v>164</v>
      </c>
      <c r="AH15" s="14">
        <f>'Рейтинговая таблица организаций'!AF4</f>
        <v>15</v>
      </c>
      <c r="AI15" s="14">
        <f>'Рейтинговая таблица организаций'!AG4</f>
        <v>15</v>
      </c>
      <c r="AJ15" s="14" t="s">
        <v>165</v>
      </c>
      <c r="AK15" s="14">
        <f>'Рейтинговая таблица организаций'!AL4</f>
        <v>58</v>
      </c>
      <c r="AL15" s="14">
        <f>'Рейтинговая таблица организаций'!AM4</f>
        <v>58</v>
      </c>
      <c r="AM15" s="14" t="s">
        <v>166</v>
      </c>
      <c r="AN15" s="14">
        <f>'Рейтинговая таблица организаций'!AN4</f>
        <v>58</v>
      </c>
      <c r="AO15" s="14">
        <f>'Рейтинговая таблица организаций'!AO4</f>
        <v>58</v>
      </c>
      <c r="AP15" s="14" t="s">
        <v>167</v>
      </c>
      <c r="AQ15" s="14">
        <f>'Рейтинговая таблица организаций'!AP4</f>
        <v>58</v>
      </c>
      <c r="AR15" s="14">
        <f>'Рейтинговая таблица организаций'!AQ4</f>
        <v>58</v>
      </c>
      <c r="AS15" s="14" t="s">
        <v>168</v>
      </c>
      <c r="AT15" s="14">
        <f>'Рейтинговая таблица организаций'!AV4</f>
        <v>58</v>
      </c>
      <c r="AU15" s="14">
        <f>'Рейтинговая таблица организаций'!AW4</f>
        <v>58</v>
      </c>
      <c r="AV15" s="14" t="s">
        <v>169</v>
      </c>
      <c r="AW15" s="14">
        <f>'Рейтинговая таблица организаций'!AX4</f>
        <v>58</v>
      </c>
      <c r="AX15" s="14">
        <f>'Рейтинговая таблица организаций'!AY4</f>
        <v>58</v>
      </c>
      <c r="AY15" s="14" t="s">
        <v>170</v>
      </c>
      <c r="AZ15" s="14">
        <f>'Рейтинговая таблица организаций'!AZ4</f>
        <v>58</v>
      </c>
      <c r="BA15" s="14">
        <f>'Рейтинговая таблица организаций'!BA4</f>
        <v>58</v>
      </c>
    </row>
    <row r="16" spans="1:53" ht="15.5">
      <c r="A16" s="11">
        <f>'бланки '!D7</f>
        <v>2</v>
      </c>
      <c r="B16" s="11" t="str">
        <f>'бланки '!C7</f>
        <v>Муниципальное казенное общеобразовательное учреждение средняя общеобразовательная школа №1 г. Кедрового</v>
      </c>
      <c r="C16" s="11">
        <f>'для bus.gov.ru'!C5</f>
        <v>408</v>
      </c>
      <c r="D16" s="11">
        <f>'для bus.gov.ru'!D5</f>
        <v>164</v>
      </c>
      <c r="E16" s="21">
        <f>'для bus.gov.ru'!E5</f>
        <v>0.40196078431372551</v>
      </c>
      <c r="F16" s="12" t="s">
        <v>159</v>
      </c>
      <c r="G16" s="13">
        <f>'Рейтинговая таблица организаций'!D5</f>
        <v>14</v>
      </c>
      <c r="H16" s="13">
        <f>'Рейтинговая таблица организаций'!E5</f>
        <v>14</v>
      </c>
      <c r="I16" s="12" t="s">
        <v>160</v>
      </c>
      <c r="J16" s="13">
        <f>'Рейтинговая таблица организаций'!F5</f>
        <v>60</v>
      </c>
      <c r="K16" s="13">
        <f>'Рейтинговая таблица организаций'!G5</f>
        <v>60</v>
      </c>
      <c r="L16" s="14" t="str">
        <f>IF('Рейтинговая таблица организаций'!H5&lt;1,"Отсутствуют или не функционируют дистанционные способы взаимодействия",(IF('Рейтинговая таблица организаций'!H5&lt;4,"В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 s="23">
        <f>'Рейтинговая таблица организаций'!H5</f>
        <v>4</v>
      </c>
      <c r="N16" s="14">
        <f>IF('Рейтинговая таблица организаций'!H5&lt;1,0,(IF('Рейтинговая таблица организаций'!H5&lt;4,30,100)))</f>
        <v>100</v>
      </c>
      <c r="O16" s="14" t="s">
        <v>161</v>
      </c>
      <c r="P16" s="14">
        <f>'Рейтинговая таблица организаций'!I5</f>
        <v>164</v>
      </c>
      <c r="Q16" s="14">
        <f>'Рейтинговая таблица организаций'!J5</f>
        <v>164</v>
      </c>
      <c r="R16" s="14" t="s">
        <v>162</v>
      </c>
      <c r="S16" s="14">
        <f>'Рейтинговая таблица организаций'!K5</f>
        <v>164</v>
      </c>
      <c r="T16" s="14">
        <f>'Рейтинговая таблица организаций'!L5</f>
        <v>164</v>
      </c>
      <c r="U16" s="14" t="str">
        <f>IF('Рейтинговая таблица организаций'!U5&lt;1,"Отсутствуют комфортные условия",(IF('Рейтинговая таблица организаций'!U5&lt;5,"Количество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 s="23">
        <f>'Рейтинговая таблица организаций'!U5</f>
        <v>5</v>
      </c>
      <c r="W16" s="14">
        <f>IF('Рейтинговая таблица организаций'!U5&lt;1,0,(IF('Рейтинговая таблица организаций'!U5&lt;4,20,100)))</f>
        <v>100</v>
      </c>
      <c r="X16" s="14" t="s">
        <v>163</v>
      </c>
      <c r="Y16" s="14">
        <f>'Рейтинговая таблица организаций'!X5</f>
        <v>164</v>
      </c>
      <c r="Z16" s="14">
        <f>'Рейтинговая таблица организаций'!Y5</f>
        <v>164</v>
      </c>
      <c r="AA16" s="14" t="str">
        <f>IF('Рейтинговая таблица организаций'!AD5&lt;1,"Отсутствуют условия доступности для инвалидов",(IF('Рейтинговая таблица организаций'!AD5&lt;5,"Количество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 s="22">
        <f>'Рейтинговая таблица организаций'!AD5</f>
        <v>4</v>
      </c>
      <c r="AC16" s="14">
        <f>IF('Рейтинговая таблица организаций'!AD5&lt;1,0,(IF('Рейтинговая таблица организаций'!AD5&lt;5,20,100)))</f>
        <v>20</v>
      </c>
      <c r="AD16" s="14" t="str">
        <f>IF('Рейтинговая таблица организаций'!AE5&lt;1,"Отсутствуют условия доступности, позволяющие инвалидам получать услуги наравне с другими",(IF('Рейтинговая таблица организаций'!AE5&lt;5,"Количество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6" s="23">
        <f>'Рейтинговая таблица организаций'!AE5</f>
        <v>5</v>
      </c>
      <c r="AF16" s="14">
        <f>IF('Рейтинговая таблица организаций'!AE5&lt;1,0,(IF('Рейтинговая таблица организаций'!AE5&lt;5,20,100)))</f>
        <v>100</v>
      </c>
      <c r="AG16" s="14" t="s">
        <v>164</v>
      </c>
      <c r="AH16" s="14">
        <f>'Рейтинговая таблица организаций'!AF5</f>
        <v>41</v>
      </c>
      <c r="AI16" s="14">
        <f>'Рейтинговая таблица организаций'!AG5</f>
        <v>41</v>
      </c>
      <c r="AJ16" s="14" t="s">
        <v>165</v>
      </c>
      <c r="AK16" s="14">
        <f>'Рейтинговая таблица организаций'!AL5</f>
        <v>164</v>
      </c>
      <c r="AL16" s="14">
        <f>'Рейтинговая таблица организаций'!AM5</f>
        <v>164</v>
      </c>
      <c r="AM16" s="14" t="s">
        <v>166</v>
      </c>
      <c r="AN16" s="14">
        <f>'Рейтинговая таблица организаций'!AN5</f>
        <v>164</v>
      </c>
      <c r="AO16" s="14">
        <f>'Рейтинговая таблица организаций'!AO5</f>
        <v>164</v>
      </c>
      <c r="AP16" s="14" t="s">
        <v>167</v>
      </c>
      <c r="AQ16" s="14">
        <f>'Рейтинговая таблица организаций'!AP5</f>
        <v>164</v>
      </c>
      <c r="AR16" s="14">
        <f>'Рейтинговая таблица организаций'!AQ5</f>
        <v>164</v>
      </c>
      <c r="AS16" s="14" t="s">
        <v>168</v>
      </c>
      <c r="AT16" s="14">
        <f>'Рейтинговая таблица организаций'!AV5</f>
        <v>164</v>
      </c>
      <c r="AU16" s="14">
        <f>'Рейтинговая таблица организаций'!AW5</f>
        <v>164</v>
      </c>
      <c r="AV16" s="14" t="s">
        <v>169</v>
      </c>
      <c r="AW16" s="14">
        <f>'Рейтинговая таблица организаций'!AX5</f>
        <v>164</v>
      </c>
      <c r="AX16" s="14">
        <f>'Рейтинговая таблица организаций'!AY5</f>
        <v>164</v>
      </c>
      <c r="AY16" s="14" t="s">
        <v>170</v>
      </c>
      <c r="AZ16" s="14">
        <f>'Рейтинговая таблица организаций'!AZ5</f>
        <v>164</v>
      </c>
      <c r="BA16" s="14">
        <f>'Рейтинговая таблица организаций'!BA5</f>
        <v>164</v>
      </c>
    </row>
    <row r="17" spans="1:53" ht="15.5">
      <c r="A17" s="11">
        <f>'бланки '!D8</f>
        <v>3</v>
      </c>
      <c r="B17" s="11" t="str">
        <f>'бланки '!C8</f>
        <v>Муниципальное автономное общеобразовательное учреждение средняя общеобразовательная школа № 11 им. В.И. Смирнова г.Томска</v>
      </c>
      <c r="C17" s="11">
        <f>'для bus.gov.ru'!C6</f>
        <v>935</v>
      </c>
      <c r="D17" s="11">
        <f>'для bus.gov.ru'!D6</f>
        <v>374</v>
      </c>
      <c r="E17" s="21">
        <f>'для bus.gov.ru'!E6</f>
        <v>0.4</v>
      </c>
      <c r="F17" s="12" t="s">
        <v>159</v>
      </c>
      <c r="G17" s="13">
        <f>'Рейтинговая таблица организаций'!D6</f>
        <v>14</v>
      </c>
      <c r="H17" s="13">
        <f>'Рейтинговая таблица организаций'!E6</f>
        <v>14</v>
      </c>
      <c r="I17" s="12" t="s">
        <v>160</v>
      </c>
      <c r="J17" s="13">
        <f>'Рейтинговая таблица организаций'!F6</f>
        <v>60</v>
      </c>
      <c r="K17" s="13">
        <f>'Рейтинговая таблица организаций'!G6</f>
        <v>60</v>
      </c>
      <c r="L17" s="14" t="str">
        <f>IF('Рейтинговая таблица организаций'!H6&lt;1,"Отсутствуют или не функционируют дистанционные способы взаимодействия",(IF('Рейтинговая таблица организаций'!H6&lt;4,"В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 s="23">
        <f>'Рейтинговая таблица организаций'!H6</f>
        <v>4</v>
      </c>
      <c r="N17" s="14">
        <f>IF('Рейтинговая таблица организаций'!H6&lt;1,0,(IF('Рейтинговая таблица организаций'!H6&lt;4,30,100)))</f>
        <v>100</v>
      </c>
      <c r="O17" s="14" t="s">
        <v>161</v>
      </c>
      <c r="P17" s="14">
        <f>'Рейтинговая таблица организаций'!I6</f>
        <v>374</v>
      </c>
      <c r="Q17" s="14">
        <f>'Рейтинговая таблица организаций'!J6</f>
        <v>374</v>
      </c>
      <c r="R17" s="14" t="s">
        <v>162</v>
      </c>
      <c r="S17" s="14">
        <f>'Рейтинговая таблица организаций'!K6</f>
        <v>374</v>
      </c>
      <c r="T17" s="14">
        <f>'Рейтинговая таблица организаций'!L6</f>
        <v>374</v>
      </c>
      <c r="U17" s="14" t="str">
        <f>IF('Рейтинговая таблица организаций'!U6&lt;1,"Отсутствуют комфортные условия",(IF('Рейтинговая таблица организаций'!U6&lt;5,"Количество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 s="23">
        <f>'Рейтинговая таблица организаций'!U6</f>
        <v>5</v>
      </c>
      <c r="W17" s="14">
        <f>IF('Рейтинговая таблица организаций'!U6&lt;1,0,(IF('Рейтинговая таблица организаций'!U6&lt;4,20,100)))</f>
        <v>100</v>
      </c>
      <c r="X17" s="14" t="s">
        <v>163</v>
      </c>
      <c r="Y17" s="14">
        <f>'Рейтинговая таблица организаций'!X6</f>
        <v>374</v>
      </c>
      <c r="Z17" s="14">
        <f>'Рейтинговая таблица организаций'!Y6</f>
        <v>374</v>
      </c>
      <c r="AA17" s="14" t="str">
        <f>IF('Рейтинговая таблица организаций'!AD6&lt;1,"Отсутствуют условия доступности для инвалидов",(IF('Рейтинговая таблица организаций'!AD6&lt;5,"Количество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 s="22">
        <f>'Рейтинговая таблица организаций'!AD6</f>
        <v>0</v>
      </c>
      <c r="AC17" s="14">
        <f>IF('Рейтинговая таблица организаций'!AD6&lt;1,0,(IF('Рейтинговая таблица организаций'!AD6&lt;5,20,100)))</f>
        <v>0</v>
      </c>
      <c r="AD17" s="14" t="str">
        <f>IF('Рейтинговая таблица организаций'!AE6&lt;1,"Отсутствуют условия доступности, позволяющие инвалидам получать услуги наравне с другими",(IF('Рейтинговая таблица организаций'!AE6&lt;5,"Количество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 s="23">
        <f>'Рейтинговая таблица организаций'!AE6</f>
        <v>3</v>
      </c>
      <c r="AF17" s="14">
        <f>IF('Рейтинговая таблица организаций'!AE6&lt;1,0,(IF('Рейтинговая таблица организаций'!AE6&lt;5,20,100)))</f>
        <v>20</v>
      </c>
      <c r="AG17" s="14" t="s">
        <v>164</v>
      </c>
      <c r="AH17" s="14">
        <f>'Рейтинговая таблица организаций'!AF6</f>
        <v>94</v>
      </c>
      <c r="AI17" s="14">
        <f>'Рейтинговая таблица организаций'!AG6</f>
        <v>94</v>
      </c>
      <c r="AJ17" s="14" t="s">
        <v>165</v>
      </c>
      <c r="AK17" s="14">
        <f>'Рейтинговая таблица организаций'!AL6</f>
        <v>374</v>
      </c>
      <c r="AL17" s="14">
        <f>'Рейтинговая таблица организаций'!AM6</f>
        <v>374</v>
      </c>
      <c r="AM17" s="14" t="s">
        <v>166</v>
      </c>
      <c r="AN17" s="14">
        <f>'Рейтинговая таблица организаций'!AN6</f>
        <v>374</v>
      </c>
      <c r="AO17" s="14">
        <f>'Рейтинговая таблица организаций'!AO6</f>
        <v>374</v>
      </c>
      <c r="AP17" s="14" t="s">
        <v>167</v>
      </c>
      <c r="AQ17" s="14">
        <f>'Рейтинговая таблица организаций'!AP6</f>
        <v>374</v>
      </c>
      <c r="AR17" s="14">
        <f>'Рейтинговая таблица организаций'!AQ6</f>
        <v>374</v>
      </c>
      <c r="AS17" s="14" t="s">
        <v>168</v>
      </c>
      <c r="AT17" s="14">
        <f>'Рейтинговая таблица организаций'!AV6</f>
        <v>374</v>
      </c>
      <c r="AU17" s="14">
        <f>'Рейтинговая таблица организаций'!AW6</f>
        <v>374</v>
      </c>
      <c r="AV17" s="14" t="s">
        <v>169</v>
      </c>
      <c r="AW17" s="14">
        <f>'Рейтинговая таблица организаций'!AX6</f>
        <v>374</v>
      </c>
      <c r="AX17" s="14">
        <f>'Рейтинговая таблица организаций'!AY6</f>
        <v>374</v>
      </c>
      <c r="AY17" s="14" t="s">
        <v>170</v>
      </c>
      <c r="AZ17" s="14">
        <f>'Рейтинговая таблица организаций'!AZ6</f>
        <v>374</v>
      </c>
      <c r="BA17" s="14">
        <f>'Рейтинговая таблица организаций'!BA6</f>
        <v>374</v>
      </c>
    </row>
    <row r="18" spans="1:53" ht="15.5">
      <c r="A18" s="11">
        <f>'бланки '!D9</f>
        <v>4</v>
      </c>
      <c r="B18" s="11" t="str">
        <f>'бланки '!C9</f>
        <v>Муниципальное автономное общеобразовательное учреждение средняя общеобразовательная школа № 25 г. Томска</v>
      </c>
      <c r="C18" s="11">
        <f>'для bus.gov.ru'!C7</f>
        <v>1699</v>
      </c>
      <c r="D18" s="11">
        <f>'для bus.gov.ru'!D7</f>
        <v>600</v>
      </c>
      <c r="E18" s="21">
        <f>'для bus.gov.ru'!E7</f>
        <v>0.35314891112419072</v>
      </c>
      <c r="F18" s="12" t="s">
        <v>159</v>
      </c>
      <c r="G18" s="13">
        <f>'Рейтинговая таблица организаций'!D7</f>
        <v>14</v>
      </c>
      <c r="H18" s="13">
        <f>'Рейтинговая таблица организаций'!E7</f>
        <v>14</v>
      </c>
      <c r="I18" s="12" t="s">
        <v>160</v>
      </c>
      <c r="J18" s="13">
        <f>'Рейтинговая таблица организаций'!F7</f>
        <v>60</v>
      </c>
      <c r="K18" s="13">
        <f>'Рейтинговая таблица организаций'!G7</f>
        <v>60</v>
      </c>
      <c r="L18" s="14" t="str">
        <f>IF('Рейтинговая таблица организаций'!H7&lt;1,"Отсутствуют или не функционируют дистанционные способы взаимодействия",(IF('Рейтинговая таблица организаций'!H7&lt;4,"В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 s="23">
        <f>'Рейтинговая таблица организаций'!H7</f>
        <v>4</v>
      </c>
      <c r="N18" s="14">
        <f>IF('Рейтинговая таблица организаций'!H7&lt;1,0,(IF('Рейтинговая таблица организаций'!H7&lt;4,30,100)))</f>
        <v>100</v>
      </c>
      <c r="O18" s="14" t="s">
        <v>161</v>
      </c>
      <c r="P18" s="14">
        <f>'Рейтинговая таблица организаций'!I7</f>
        <v>600</v>
      </c>
      <c r="Q18" s="14">
        <f>'Рейтинговая таблица организаций'!J7</f>
        <v>600</v>
      </c>
      <c r="R18" s="14" t="s">
        <v>162</v>
      </c>
      <c r="S18" s="14">
        <f>'Рейтинговая таблица организаций'!K7</f>
        <v>600</v>
      </c>
      <c r="T18" s="14">
        <f>'Рейтинговая таблица организаций'!L7</f>
        <v>600</v>
      </c>
      <c r="U18" s="14" t="str">
        <f>IF('Рейтинговая таблица организаций'!U7&lt;1,"Отсутствуют комфортные условия",(IF('Рейтинговая таблица организаций'!U7&lt;5,"Количество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 s="23">
        <f>'Рейтинговая таблица организаций'!U7</f>
        <v>5</v>
      </c>
      <c r="W18" s="14">
        <f>IF('Рейтинговая таблица организаций'!U7&lt;1,0,(IF('Рейтинговая таблица организаций'!U7&lt;4,20,100)))</f>
        <v>100</v>
      </c>
      <c r="X18" s="14" t="s">
        <v>163</v>
      </c>
      <c r="Y18" s="14">
        <f>'Рейтинговая таблица организаций'!X7</f>
        <v>600</v>
      </c>
      <c r="Z18" s="14">
        <f>'Рейтинговая таблица организаций'!Y7</f>
        <v>600</v>
      </c>
      <c r="AA18" s="14" t="str">
        <f>IF('Рейтинговая таблица организаций'!AD7&lt;1,"Отсутствуют условия доступности для инвалидов",(IF('Рейтинговая таблица организаций'!AD7&lt;5,"Количество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 s="22">
        <f>'Рейтинговая таблица организаций'!AD7</f>
        <v>4</v>
      </c>
      <c r="AC18" s="14">
        <f>IF('Рейтинговая таблица организаций'!AD7&lt;1,0,(IF('Рейтинговая таблица организаций'!AD7&lt;5,20,100)))</f>
        <v>20</v>
      </c>
      <c r="AD18" s="14" t="str">
        <f>IF('Рейтинговая таблица организаций'!AE7&lt;1,"Отсутствуют условия доступности, позволяющие инвалидам получать услуги наравне с другими",(IF('Рейтинговая таблица организаций'!AE7&lt;5,"Количество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 s="23">
        <f>'Рейтинговая таблица организаций'!AE7</f>
        <v>3</v>
      </c>
      <c r="AF18" s="14">
        <f>IF('Рейтинговая таблица организаций'!AE7&lt;1,0,(IF('Рейтинговая таблица организаций'!AE7&lt;5,20,100)))</f>
        <v>20</v>
      </c>
      <c r="AG18" s="14" t="s">
        <v>164</v>
      </c>
      <c r="AH18" s="14">
        <f>'Рейтинговая таблица организаций'!AF7</f>
        <v>170</v>
      </c>
      <c r="AI18" s="14">
        <f>'Рейтинговая таблица организаций'!AG7</f>
        <v>170</v>
      </c>
      <c r="AJ18" s="14" t="s">
        <v>165</v>
      </c>
      <c r="AK18" s="14">
        <f>'Рейтинговая таблица организаций'!AL7</f>
        <v>600</v>
      </c>
      <c r="AL18" s="14">
        <f>'Рейтинговая таблица организаций'!AM7</f>
        <v>600</v>
      </c>
      <c r="AM18" s="14" t="s">
        <v>166</v>
      </c>
      <c r="AN18" s="14">
        <f>'Рейтинговая таблица организаций'!AN7</f>
        <v>600</v>
      </c>
      <c r="AO18" s="14">
        <f>'Рейтинговая таблица организаций'!AO7</f>
        <v>600</v>
      </c>
      <c r="AP18" s="14" t="s">
        <v>167</v>
      </c>
      <c r="AQ18" s="14">
        <f>'Рейтинговая таблица организаций'!AP7</f>
        <v>600</v>
      </c>
      <c r="AR18" s="14">
        <f>'Рейтинговая таблица организаций'!AQ7</f>
        <v>600</v>
      </c>
      <c r="AS18" s="14" t="s">
        <v>168</v>
      </c>
      <c r="AT18" s="14">
        <f>'Рейтинговая таблица организаций'!AV7</f>
        <v>600</v>
      </c>
      <c r="AU18" s="14">
        <f>'Рейтинговая таблица организаций'!AW7</f>
        <v>600</v>
      </c>
      <c r="AV18" s="14" t="s">
        <v>169</v>
      </c>
      <c r="AW18" s="14">
        <f>'Рейтинговая таблица организаций'!AX7</f>
        <v>600</v>
      </c>
      <c r="AX18" s="14">
        <f>'Рейтинговая таблица организаций'!AY7</f>
        <v>600</v>
      </c>
      <c r="AY18" s="14" t="s">
        <v>170</v>
      </c>
      <c r="AZ18" s="14">
        <f>'Рейтинговая таблица организаций'!AZ7</f>
        <v>600</v>
      </c>
      <c r="BA18" s="14">
        <f>'Рейтинговая таблица организаций'!BA7</f>
        <v>600</v>
      </c>
    </row>
    <row r="19" spans="1:53" ht="15.5">
      <c r="A19" s="11">
        <f>'бланки '!D10</f>
        <v>5</v>
      </c>
      <c r="B19" s="11" t="str">
        <f>'бланки '!C10</f>
        <v>Муниципальное автономное общеобразовательное учреждение лицей № 1 имени А.С. Пушкина г. Томска</v>
      </c>
      <c r="C19" s="11">
        <f>'для bus.gov.ru'!C8</f>
        <v>2329</v>
      </c>
      <c r="D19" s="11">
        <f>'для bus.gov.ru'!D8</f>
        <v>600</v>
      </c>
      <c r="E19" s="21">
        <f>'для bus.gov.ru'!E8</f>
        <v>0.25762129669386002</v>
      </c>
      <c r="F19" s="12" t="s">
        <v>159</v>
      </c>
      <c r="G19" s="13">
        <f>'Рейтинговая таблица организаций'!D8</f>
        <v>14</v>
      </c>
      <c r="H19" s="13">
        <f>'Рейтинговая таблица организаций'!E8</f>
        <v>14</v>
      </c>
      <c r="I19" s="12" t="s">
        <v>160</v>
      </c>
      <c r="J19" s="13">
        <f>'Рейтинговая таблица организаций'!F8</f>
        <v>60</v>
      </c>
      <c r="K19" s="13">
        <f>'Рейтинговая таблица организаций'!G8</f>
        <v>60</v>
      </c>
      <c r="L19" s="14" t="str">
        <f>IF('Рейтинговая таблица организаций'!H8&lt;1,"Отсутствуют или не функционируют дистанционные способы взаимодействия",(IF('Рейтинговая таблица организаций'!H8&lt;4,"В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 s="23">
        <f>'Рейтинговая таблица организаций'!H8</f>
        <v>4</v>
      </c>
      <c r="N19" s="14">
        <f>IF('Рейтинговая таблица организаций'!H8&lt;1,0,(IF('Рейтинговая таблица организаций'!H8&lt;4,30,100)))</f>
        <v>100</v>
      </c>
      <c r="O19" s="14" t="s">
        <v>161</v>
      </c>
      <c r="P19" s="14">
        <f>'Рейтинговая таблица организаций'!I8</f>
        <v>600</v>
      </c>
      <c r="Q19" s="14">
        <f>'Рейтинговая таблица организаций'!J8</f>
        <v>600</v>
      </c>
      <c r="R19" s="14" t="s">
        <v>162</v>
      </c>
      <c r="S19" s="14">
        <f>'Рейтинговая таблица организаций'!K8</f>
        <v>600</v>
      </c>
      <c r="T19" s="14">
        <f>'Рейтинговая таблица организаций'!L8</f>
        <v>600</v>
      </c>
      <c r="U19" s="14" t="str">
        <f>IF('Рейтинговая таблица организаций'!U8&lt;1,"Отсутствуют комфортные условия",(IF('Рейтинговая таблица организаций'!U8&lt;5,"Количество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 s="23">
        <f>'Рейтинговая таблица организаций'!U8</f>
        <v>5</v>
      </c>
      <c r="W19" s="14">
        <f>IF('Рейтинговая таблица организаций'!U8&lt;1,0,(IF('Рейтинговая таблица организаций'!U8&lt;4,20,100)))</f>
        <v>100</v>
      </c>
      <c r="X19" s="14" t="s">
        <v>163</v>
      </c>
      <c r="Y19" s="14">
        <f>'Рейтинговая таблица организаций'!X8</f>
        <v>600</v>
      </c>
      <c r="Z19" s="14">
        <f>'Рейтинговая таблица организаций'!Y8</f>
        <v>600</v>
      </c>
      <c r="AA19" s="14" t="str">
        <f>IF('Рейтинговая таблица организаций'!AD8&lt;1,"Отсутствуют условия доступности для инвалидов",(IF('Рейтинговая таблица организаций'!AD8&lt;5,"Количество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 s="22">
        <f>'Рейтинговая таблица организаций'!AD8</f>
        <v>3</v>
      </c>
      <c r="AC19" s="14">
        <f>IF('Рейтинговая таблица организаций'!AD8&lt;1,0,(IF('Рейтинговая таблица организаций'!AD8&lt;5,20,100)))</f>
        <v>20</v>
      </c>
      <c r="AD19" s="14" t="str">
        <f>IF('Рейтинговая таблица организаций'!AE8&lt;1,"Отсутствуют условия доступности, позволяющие инвалидам получать услуги наравне с другими",(IF('Рейтинговая таблица организаций'!AE8&lt;5,"Количество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 s="23">
        <f>'Рейтинговая таблица организаций'!AE8</f>
        <v>3</v>
      </c>
      <c r="AF19" s="14">
        <f>IF('Рейтинговая таблица организаций'!AE8&lt;1,0,(IF('Рейтинговая таблица организаций'!AE8&lt;5,20,100)))</f>
        <v>20</v>
      </c>
      <c r="AG19" s="14" t="s">
        <v>164</v>
      </c>
      <c r="AH19" s="14">
        <f>'Рейтинговая таблица организаций'!AF8</f>
        <v>233</v>
      </c>
      <c r="AI19" s="14">
        <f>'Рейтинговая таблица организаций'!AG8</f>
        <v>233</v>
      </c>
      <c r="AJ19" s="14" t="s">
        <v>165</v>
      </c>
      <c r="AK19" s="14">
        <f>'Рейтинговая таблица организаций'!AL8</f>
        <v>600</v>
      </c>
      <c r="AL19" s="14">
        <f>'Рейтинговая таблица организаций'!AM8</f>
        <v>600</v>
      </c>
      <c r="AM19" s="14" t="s">
        <v>166</v>
      </c>
      <c r="AN19" s="14">
        <f>'Рейтинговая таблица организаций'!AN8</f>
        <v>600</v>
      </c>
      <c r="AO19" s="14">
        <f>'Рейтинговая таблица организаций'!AO8</f>
        <v>600</v>
      </c>
      <c r="AP19" s="14" t="s">
        <v>167</v>
      </c>
      <c r="AQ19" s="14">
        <f>'Рейтинговая таблица организаций'!AP8</f>
        <v>600</v>
      </c>
      <c r="AR19" s="14">
        <f>'Рейтинговая таблица организаций'!AQ8</f>
        <v>600</v>
      </c>
      <c r="AS19" s="14" t="s">
        <v>168</v>
      </c>
      <c r="AT19" s="14">
        <f>'Рейтинговая таблица организаций'!AV8</f>
        <v>600</v>
      </c>
      <c r="AU19" s="14">
        <f>'Рейтинговая таблица организаций'!AW8</f>
        <v>600</v>
      </c>
      <c r="AV19" s="14" t="s">
        <v>169</v>
      </c>
      <c r="AW19" s="14">
        <f>'Рейтинговая таблица организаций'!AX8</f>
        <v>600</v>
      </c>
      <c r="AX19" s="14">
        <f>'Рейтинговая таблица организаций'!AY8</f>
        <v>600</v>
      </c>
      <c r="AY19" s="14" t="s">
        <v>170</v>
      </c>
      <c r="AZ19" s="14">
        <f>'Рейтинговая таблица организаций'!AZ8</f>
        <v>600</v>
      </c>
      <c r="BA19" s="14">
        <f>'Рейтинговая таблица организаций'!BA8</f>
        <v>600</v>
      </c>
    </row>
    <row r="20" spans="1:53" ht="15.5">
      <c r="A20" s="11">
        <f>'бланки '!D11</f>
        <v>6</v>
      </c>
      <c r="B20" s="11" t="str">
        <f>'бланки '!C11</f>
        <v>Муниципальное бюджетное общеобразовательное учреждение лицей при ТПУ г. Томска</v>
      </c>
      <c r="C20" s="11">
        <f>'для bus.gov.ru'!C9</f>
        <v>524</v>
      </c>
      <c r="D20" s="11">
        <f>'для bus.gov.ru'!D9</f>
        <v>210</v>
      </c>
      <c r="E20" s="21">
        <f>'для bus.gov.ru'!E9</f>
        <v>0.40076335877862596</v>
      </c>
      <c r="F20" s="12" t="s">
        <v>159</v>
      </c>
      <c r="G20" s="13">
        <f>'Рейтинговая таблица организаций'!D9</f>
        <v>14</v>
      </c>
      <c r="H20" s="13">
        <f>'Рейтинговая таблица организаций'!E9</f>
        <v>14</v>
      </c>
      <c r="I20" s="12" t="s">
        <v>160</v>
      </c>
      <c r="J20" s="13">
        <f>'Рейтинговая таблица организаций'!F9</f>
        <v>60</v>
      </c>
      <c r="K20" s="13">
        <f>'Рейтинговая таблица организаций'!G9</f>
        <v>60</v>
      </c>
      <c r="L20" s="14" t="str">
        <f>IF('Рейтинговая таблица организаций'!H9&lt;1,"Отсутствуют или не функционируют дистанционные способы взаимодействия",(IF('Рейтинговая таблица организаций'!H9&lt;4,"В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 s="23">
        <f>'Рейтинговая таблица организаций'!H9</f>
        <v>4</v>
      </c>
      <c r="N20" s="14">
        <f>IF('Рейтинговая таблица организаций'!H9&lt;1,0,(IF('Рейтинговая таблица организаций'!H9&lt;4,30,100)))</f>
        <v>100</v>
      </c>
      <c r="O20" s="14" t="s">
        <v>161</v>
      </c>
      <c r="P20" s="14">
        <f>'Рейтинговая таблица организаций'!I9</f>
        <v>210</v>
      </c>
      <c r="Q20" s="14">
        <f>'Рейтинговая таблица организаций'!J9</f>
        <v>210</v>
      </c>
      <c r="R20" s="14" t="s">
        <v>162</v>
      </c>
      <c r="S20" s="14">
        <f>'Рейтинговая таблица организаций'!K9</f>
        <v>210</v>
      </c>
      <c r="T20" s="14">
        <f>'Рейтинговая таблица организаций'!L9</f>
        <v>210</v>
      </c>
      <c r="U20" s="14" t="str">
        <f>IF('Рейтинговая таблица организаций'!U9&lt;1,"Отсутствуют комфортные условия",(IF('Рейтинговая таблица организаций'!U9&lt;5,"Количество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 s="23">
        <f>'Рейтинговая таблица организаций'!U9</f>
        <v>5</v>
      </c>
      <c r="W20" s="14">
        <f>IF('Рейтинговая таблица организаций'!U9&lt;1,0,(IF('Рейтинговая таблица организаций'!U9&lt;4,20,100)))</f>
        <v>100</v>
      </c>
      <c r="X20" s="14" t="s">
        <v>163</v>
      </c>
      <c r="Y20" s="14">
        <f>'Рейтинговая таблица организаций'!X9</f>
        <v>210</v>
      </c>
      <c r="Z20" s="14">
        <f>'Рейтинговая таблица организаций'!Y9</f>
        <v>210</v>
      </c>
      <c r="AA20" s="14" t="str">
        <f>IF('Рейтинговая таблица организаций'!AD9&lt;1,"Отсутствуют условия доступности для инвалидов",(IF('Рейтинговая таблица организаций'!AD9&lt;5,"Количество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 s="22">
        <f>'Рейтинговая таблица организаций'!AD9</f>
        <v>0</v>
      </c>
      <c r="AC20" s="14">
        <f>IF('Рейтинговая таблица организаций'!AD9&lt;1,0,(IF('Рейтинговая таблица организаций'!AD9&lt;5,20,100)))</f>
        <v>0</v>
      </c>
      <c r="AD20" s="14" t="str">
        <f>IF('Рейтинговая таблица организаций'!AE9&lt;1,"Отсутствуют условия доступности, позволяющие инвалидам получать услуги наравне с другими",(IF('Рейтинговая таблица организаций'!AE9&lt;5,"Количество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 s="23">
        <f>'Рейтинговая таблица организаций'!AE9</f>
        <v>5</v>
      </c>
      <c r="AF20" s="14">
        <f>IF('Рейтинговая таблица организаций'!AE9&lt;1,0,(IF('Рейтинговая таблица организаций'!AE9&lt;5,20,100)))</f>
        <v>100</v>
      </c>
      <c r="AG20" s="14" t="s">
        <v>164</v>
      </c>
      <c r="AH20" s="14">
        <f>'Рейтинговая таблица организаций'!AF9</f>
        <v>53</v>
      </c>
      <c r="AI20" s="14">
        <f>'Рейтинговая таблица организаций'!AG9</f>
        <v>53</v>
      </c>
      <c r="AJ20" s="14" t="s">
        <v>165</v>
      </c>
      <c r="AK20" s="14">
        <f>'Рейтинговая таблица организаций'!AL9</f>
        <v>210</v>
      </c>
      <c r="AL20" s="14">
        <f>'Рейтинговая таблица организаций'!AM9</f>
        <v>210</v>
      </c>
      <c r="AM20" s="14" t="s">
        <v>166</v>
      </c>
      <c r="AN20" s="14">
        <f>'Рейтинговая таблица организаций'!AN9</f>
        <v>210</v>
      </c>
      <c r="AO20" s="14">
        <f>'Рейтинговая таблица организаций'!AO9</f>
        <v>210</v>
      </c>
      <c r="AP20" s="14" t="s">
        <v>167</v>
      </c>
      <c r="AQ20" s="14">
        <f>'Рейтинговая таблица организаций'!AP9</f>
        <v>210</v>
      </c>
      <c r="AR20" s="14">
        <f>'Рейтинговая таблица организаций'!AQ9</f>
        <v>210</v>
      </c>
      <c r="AS20" s="14" t="s">
        <v>168</v>
      </c>
      <c r="AT20" s="14">
        <f>'Рейтинговая таблица организаций'!AV9</f>
        <v>210</v>
      </c>
      <c r="AU20" s="14">
        <f>'Рейтинговая таблица организаций'!AW9</f>
        <v>210</v>
      </c>
      <c r="AV20" s="14" t="s">
        <v>169</v>
      </c>
      <c r="AW20" s="14">
        <f>'Рейтинговая таблица организаций'!AX9</f>
        <v>210</v>
      </c>
      <c r="AX20" s="14">
        <f>'Рейтинговая таблица организаций'!AY9</f>
        <v>210</v>
      </c>
      <c r="AY20" s="14" t="s">
        <v>170</v>
      </c>
      <c r="AZ20" s="14">
        <f>'Рейтинговая таблица организаций'!AZ9</f>
        <v>210</v>
      </c>
      <c r="BA20" s="14">
        <f>'Рейтинговая таблица организаций'!BA9</f>
        <v>210</v>
      </c>
    </row>
    <row r="21" spans="1:53" ht="15.5">
      <c r="A21" s="11">
        <f>'бланки '!D12</f>
        <v>7</v>
      </c>
      <c r="B21" s="11" t="str">
        <f>'бланки '!C12</f>
        <v>Муниципальное автономное общеобразовательное учреждение лицей № 7 г. Томска</v>
      </c>
      <c r="C21" s="11">
        <f>'для bus.gov.ru'!C10</f>
        <v>2696</v>
      </c>
      <c r="D21" s="11">
        <f>'для bus.gov.ru'!D10</f>
        <v>600</v>
      </c>
      <c r="E21" s="21">
        <f>'для bus.gov.ru'!E10</f>
        <v>0.22255192878338279</v>
      </c>
      <c r="F21" s="12" t="s">
        <v>159</v>
      </c>
      <c r="G21" s="13">
        <f>'Рейтинговая таблица организаций'!D10</f>
        <v>14</v>
      </c>
      <c r="H21" s="13">
        <f>'Рейтинговая таблица организаций'!E10</f>
        <v>14</v>
      </c>
      <c r="I21" s="12" t="s">
        <v>160</v>
      </c>
      <c r="J21" s="13">
        <f>'Рейтинговая таблица организаций'!F10</f>
        <v>60</v>
      </c>
      <c r="K21" s="13">
        <f>'Рейтинговая таблица организаций'!G10</f>
        <v>60</v>
      </c>
      <c r="L21" s="14" t="str">
        <f>IF('Рейтинговая таблица организаций'!H10&lt;1,"Отсутствуют или не функционируют дистанционные способы взаимодействия",(IF('Рейтинговая таблица организаций'!H10&lt;4,"В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 s="23">
        <f>'Рейтинговая таблица организаций'!H10</f>
        <v>4</v>
      </c>
      <c r="N21" s="14">
        <f>IF('Рейтинговая таблица организаций'!H10&lt;1,0,(IF('Рейтинговая таблица организаций'!H10&lt;4,30,100)))</f>
        <v>100</v>
      </c>
      <c r="O21" s="14" t="s">
        <v>161</v>
      </c>
      <c r="P21" s="14">
        <f>'Рейтинговая таблица организаций'!I10</f>
        <v>600</v>
      </c>
      <c r="Q21" s="14">
        <f>'Рейтинговая таблица организаций'!J10</f>
        <v>600</v>
      </c>
      <c r="R21" s="14" t="s">
        <v>162</v>
      </c>
      <c r="S21" s="14">
        <f>'Рейтинговая таблица организаций'!K10</f>
        <v>600</v>
      </c>
      <c r="T21" s="14">
        <f>'Рейтинговая таблица организаций'!L10</f>
        <v>600</v>
      </c>
      <c r="U21" s="14" t="str">
        <f>IF('Рейтинговая таблица организаций'!U10&lt;1,"Отсутствуют комфортные условия",(IF('Рейтинговая таблица организаций'!U10&lt;5,"Количество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 s="23">
        <f>'Рейтинговая таблица организаций'!U10</f>
        <v>5</v>
      </c>
      <c r="W21" s="14">
        <f>IF('Рейтинговая таблица организаций'!U10&lt;1,0,(IF('Рейтинговая таблица организаций'!U10&lt;4,20,100)))</f>
        <v>100</v>
      </c>
      <c r="X21" s="14" t="s">
        <v>163</v>
      </c>
      <c r="Y21" s="14">
        <f>'Рейтинговая таблица организаций'!X10</f>
        <v>600</v>
      </c>
      <c r="Z21" s="14">
        <f>'Рейтинговая таблица организаций'!Y10</f>
        <v>600</v>
      </c>
      <c r="AA21" s="14" t="str">
        <f>IF('Рейтинговая таблица организаций'!AD10&lt;1,"Отсутствуют условия доступности для инвалидов",(IF('Рейтинговая таблица организаций'!AD10&lt;5,"Количество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 s="22">
        <f>'Рейтинговая таблица организаций'!AD10</f>
        <v>2</v>
      </c>
      <c r="AC21" s="14">
        <f>IF('Рейтинговая таблица организаций'!AD10&lt;1,0,(IF('Рейтинговая таблица организаций'!AD10&lt;5,20,100)))</f>
        <v>20</v>
      </c>
      <c r="AD21" s="14" t="str">
        <f>IF('Рейтинговая таблица организаций'!AE10&lt;1,"Отсутствуют условия доступности, позволяющие инвалидам получать услуги наравне с другими",(IF('Рейтинговая таблица организаций'!AE10&lt;5,"Количество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 s="23">
        <f>'Рейтинговая таблица организаций'!AE10</f>
        <v>3</v>
      </c>
      <c r="AF21" s="14">
        <f>IF('Рейтинговая таблица организаций'!AE10&lt;1,0,(IF('Рейтинговая таблица организаций'!AE10&lt;5,20,100)))</f>
        <v>20</v>
      </c>
      <c r="AG21" s="14" t="s">
        <v>164</v>
      </c>
      <c r="AH21" s="14">
        <f>'Рейтинговая таблица организаций'!AF10</f>
        <v>270</v>
      </c>
      <c r="AI21" s="14">
        <f>'Рейтинговая таблица организаций'!AG10</f>
        <v>270</v>
      </c>
      <c r="AJ21" s="14" t="s">
        <v>165</v>
      </c>
      <c r="AK21" s="14">
        <f>'Рейтинговая таблица организаций'!AL10</f>
        <v>600</v>
      </c>
      <c r="AL21" s="14">
        <f>'Рейтинговая таблица организаций'!AM10</f>
        <v>600</v>
      </c>
      <c r="AM21" s="14" t="s">
        <v>166</v>
      </c>
      <c r="AN21" s="14">
        <f>'Рейтинговая таблица организаций'!AN10</f>
        <v>600</v>
      </c>
      <c r="AO21" s="14">
        <f>'Рейтинговая таблица организаций'!AO10</f>
        <v>600</v>
      </c>
      <c r="AP21" s="14" t="s">
        <v>167</v>
      </c>
      <c r="AQ21" s="14">
        <f>'Рейтинговая таблица организаций'!AP10</f>
        <v>600</v>
      </c>
      <c r="AR21" s="14">
        <f>'Рейтинговая таблица организаций'!AQ10</f>
        <v>600</v>
      </c>
      <c r="AS21" s="14" t="s">
        <v>168</v>
      </c>
      <c r="AT21" s="14">
        <f>'Рейтинговая таблица организаций'!AV10</f>
        <v>600</v>
      </c>
      <c r="AU21" s="14">
        <f>'Рейтинговая таблица организаций'!AW10</f>
        <v>600</v>
      </c>
      <c r="AV21" s="14" t="s">
        <v>169</v>
      </c>
      <c r="AW21" s="14">
        <f>'Рейтинговая таблица организаций'!AX10</f>
        <v>600</v>
      </c>
      <c r="AX21" s="14">
        <f>'Рейтинговая таблица организаций'!AY10</f>
        <v>600</v>
      </c>
      <c r="AY21" s="14" t="s">
        <v>170</v>
      </c>
      <c r="AZ21" s="14">
        <f>'Рейтинговая таблица организаций'!AZ10</f>
        <v>600</v>
      </c>
      <c r="BA21" s="14">
        <f>'Рейтинговая таблица организаций'!BA10</f>
        <v>600</v>
      </c>
    </row>
    <row r="22" spans="1:53" ht="15.5">
      <c r="A22" s="11">
        <f>'бланки '!D13</f>
        <v>8</v>
      </c>
      <c r="B22" s="11" t="str">
        <f>'бланки '!C13</f>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C22" s="11">
        <f>'для bus.gov.ru'!C11</f>
        <v>2729</v>
      </c>
      <c r="D22" s="11">
        <f>'для bus.gov.ru'!D11</f>
        <v>600</v>
      </c>
      <c r="E22" s="21">
        <f>'для bus.gov.ru'!E11</f>
        <v>0.21986075485525833</v>
      </c>
      <c r="F22" s="12" t="s">
        <v>159</v>
      </c>
      <c r="G22" s="13">
        <f>'Рейтинговая таблица организаций'!D11</f>
        <v>14</v>
      </c>
      <c r="H22" s="13">
        <f>'Рейтинговая таблица организаций'!E11</f>
        <v>14</v>
      </c>
      <c r="I22" s="12" t="s">
        <v>160</v>
      </c>
      <c r="J22" s="13">
        <f>'Рейтинговая таблица организаций'!F11</f>
        <v>60</v>
      </c>
      <c r="K22" s="13">
        <f>'Рейтинговая таблица организаций'!G11</f>
        <v>60</v>
      </c>
      <c r="L22" s="14" t="str">
        <f>IF('Рейтинговая таблица организаций'!H11&lt;1,"Отсутствуют или не функционируют дистанционные способы взаимодействия",(IF('Рейтинговая таблица организаций'!H11&lt;4,"В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 s="23">
        <f>'Рейтинговая таблица организаций'!H11</f>
        <v>4</v>
      </c>
      <c r="N22" s="14">
        <f>IF('Рейтинговая таблица организаций'!H11&lt;1,0,(IF('Рейтинговая таблица организаций'!H11&lt;4,30,100)))</f>
        <v>100</v>
      </c>
      <c r="O22" s="14" t="s">
        <v>161</v>
      </c>
      <c r="P22" s="14">
        <f>'Рейтинговая таблица организаций'!I11</f>
        <v>600</v>
      </c>
      <c r="Q22" s="14">
        <f>'Рейтинговая таблица организаций'!J11</f>
        <v>600</v>
      </c>
      <c r="R22" s="14" t="s">
        <v>162</v>
      </c>
      <c r="S22" s="14">
        <f>'Рейтинговая таблица организаций'!K11</f>
        <v>600</v>
      </c>
      <c r="T22" s="14">
        <f>'Рейтинговая таблица организаций'!L11</f>
        <v>600</v>
      </c>
      <c r="U22" s="14" t="str">
        <f>IF('Рейтинговая таблица организаций'!U11&lt;1,"Отсутствуют комфортные условия",(IF('Рейтинговая таблица организаций'!U11&lt;5,"Количество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 s="23">
        <f>'Рейтинговая таблица организаций'!U11</f>
        <v>5</v>
      </c>
      <c r="W22" s="14">
        <f>IF('Рейтинговая таблица организаций'!U11&lt;1,0,(IF('Рейтинговая таблица организаций'!U11&lt;4,20,100)))</f>
        <v>100</v>
      </c>
      <c r="X22" s="14" t="s">
        <v>163</v>
      </c>
      <c r="Y22" s="14">
        <f>'Рейтинговая таблица организаций'!X11</f>
        <v>600</v>
      </c>
      <c r="Z22" s="14">
        <f>'Рейтинговая таблица организаций'!Y11</f>
        <v>600</v>
      </c>
      <c r="AA22" s="14" t="str">
        <f>IF('Рейтинговая таблица организаций'!AD11&lt;1,"Отсутствуют условия доступности для инвалидов",(IF('Рейтинговая таблица организаций'!AD11&lt;5,"Количество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 s="22">
        <f>'Рейтинговая таблица организаций'!AD11</f>
        <v>2</v>
      </c>
      <c r="AC22" s="14">
        <f>IF('Рейтинговая таблица организаций'!AD11&lt;1,0,(IF('Рейтинговая таблица организаций'!AD11&lt;5,20,100)))</f>
        <v>20</v>
      </c>
      <c r="AD22" s="14" t="str">
        <f>IF('Рейтинговая таблица организаций'!AE11&lt;1,"Отсутствуют условия доступности, позволяющие инвалидам получать услуги наравне с другими",(IF('Рейтинговая таблица организаций'!AE11&lt;5,"Количество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 s="23">
        <f>'Рейтинговая таблица организаций'!AE11</f>
        <v>4</v>
      </c>
      <c r="AF22" s="14">
        <f>IF('Рейтинговая таблица организаций'!AE11&lt;1,0,(IF('Рейтинговая таблица организаций'!AE11&lt;5,20,100)))</f>
        <v>20</v>
      </c>
      <c r="AG22" s="14" t="s">
        <v>164</v>
      </c>
      <c r="AH22" s="14">
        <f>'Рейтинговая таблица организаций'!AF11</f>
        <v>273</v>
      </c>
      <c r="AI22" s="14">
        <f>'Рейтинговая таблица организаций'!AG11</f>
        <v>273</v>
      </c>
      <c r="AJ22" s="14" t="s">
        <v>165</v>
      </c>
      <c r="AK22" s="14">
        <f>'Рейтинговая таблица организаций'!AL11</f>
        <v>600</v>
      </c>
      <c r="AL22" s="14">
        <f>'Рейтинговая таблица организаций'!AM11</f>
        <v>600</v>
      </c>
      <c r="AM22" s="14" t="s">
        <v>166</v>
      </c>
      <c r="AN22" s="14">
        <f>'Рейтинговая таблица организаций'!AN11</f>
        <v>600</v>
      </c>
      <c r="AO22" s="14">
        <f>'Рейтинговая таблица организаций'!AO11</f>
        <v>600</v>
      </c>
      <c r="AP22" s="14" t="s">
        <v>167</v>
      </c>
      <c r="AQ22" s="14">
        <f>'Рейтинговая таблица организаций'!AP11</f>
        <v>600</v>
      </c>
      <c r="AR22" s="14">
        <f>'Рейтинговая таблица организаций'!AQ11</f>
        <v>600</v>
      </c>
      <c r="AS22" s="14" t="s">
        <v>168</v>
      </c>
      <c r="AT22" s="14">
        <f>'Рейтинговая таблица организаций'!AV11</f>
        <v>600</v>
      </c>
      <c r="AU22" s="14">
        <f>'Рейтинговая таблица организаций'!AW11</f>
        <v>600</v>
      </c>
      <c r="AV22" s="14" t="s">
        <v>169</v>
      </c>
      <c r="AW22" s="14">
        <f>'Рейтинговая таблица организаций'!AX11</f>
        <v>600</v>
      </c>
      <c r="AX22" s="14">
        <f>'Рейтинговая таблица организаций'!AY11</f>
        <v>600</v>
      </c>
      <c r="AY22" s="14" t="s">
        <v>170</v>
      </c>
      <c r="AZ22" s="14">
        <f>'Рейтинговая таблица организаций'!AZ11</f>
        <v>600</v>
      </c>
      <c r="BA22" s="14">
        <f>'Рейтинговая таблица организаций'!BA11</f>
        <v>600</v>
      </c>
    </row>
    <row r="23" spans="1:53" ht="15.5">
      <c r="A23" s="11">
        <f>'бланки '!D14</f>
        <v>9</v>
      </c>
      <c r="B23" s="11" t="str">
        <f>'бланки '!C14</f>
        <v>Муниципальное автономное общеобразовательное учреждение средняя общеобразовательная школа № 47 г. Томска</v>
      </c>
      <c r="C23" s="11">
        <f>'для bus.gov.ru'!C12</f>
        <v>1209</v>
      </c>
      <c r="D23" s="11">
        <f>'для bus.gov.ru'!D12</f>
        <v>484</v>
      </c>
      <c r="E23" s="21">
        <f>'для bus.gov.ru'!E12</f>
        <v>0.40033085194375517</v>
      </c>
      <c r="F23" s="12" t="s">
        <v>159</v>
      </c>
      <c r="G23" s="13">
        <f>'Рейтинговая таблица организаций'!D12</f>
        <v>14</v>
      </c>
      <c r="H23" s="13">
        <f>'Рейтинговая таблица организаций'!E12</f>
        <v>14</v>
      </c>
      <c r="I23" s="12" t="s">
        <v>160</v>
      </c>
      <c r="J23" s="13">
        <f>'Рейтинговая таблица организаций'!F12</f>
        <v>60</v>
      </c>
      <c r="K23" s="13">
        <f>'Рейтинговая таблица организаций'!G12</f>
        <v>60</v>
      </c>
      <c r="L23" s="14" t="str">
        <f>IF('Рейтинговая таблица организаций'!H12&lt;1,"Отсутствуют или не функционируют дистанционные способы взаимодействия",(IF('Рейтинговая таблица организаций'!H12&lt;4,"В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 s="23">
        <f>'Рейтинговая таблица организаций'!H12</f>
        <v>4</v>
      </c>
      <c r="N23" s="14">
        <f>IF('Рейтинговая таблица организаций'!H12&lt;1,0,(IF('Рейтинговая таблица организаций'!H12&lt;4,30,100)))</f>
        <v>100</v>
      </c>
      <c r="O23" s="14" t="s">
        <v>161</v>
      </c>
      <c r="P23" s="14">
        <f>'Рейтинговая таблица организаций'!I12</f>
        <v>484</v>
      </c>
      <c r="Q23" s="14">
        <f>'Рейтинговая таблица организаций'!J12</f>
        <v>484</v>
      </c>
      <c r="R23" s="14" t="s">
        <v>162</v>
      </c>
      <c r="S23" s="14">
        <f>'Рейтинговая таблица организаций'!K12</f>
        <v>484</v>
      </c>
      <c r="T23" s="14">
        <f>'Рейтинговая таблица организаций'!L12</f>
        <v>484</v>
      </c>
      <c r="U23" s="14" t="str">
        <f>IF('Рейтинговая таблица организаций'!U12&lt;1,"Отсутствуют комфортные условия",(IF('Рейтинговая таблица организаций'!U12&lt;5,"Количество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 s="23">
        <f>'Рейтинговая таблица организаций'!U12</f>
        <v>5</v>
      </c>
      <c r="W23" s="14">
        <f>IF('Рейтинговая таблица организаций'!U12&lt;1,0,(IF('Рейтинговая таблица организаций'!U12&lt;4,20,100)))</f>
        <v>100</v>
      </c>
      <c r="X23" s="14" t="s">
        <v>163</v>
      </c>
      <c r="Y23" s="14">
        <f>'Рейтинговая таблица организаций'!X12</f>
        <v>484</v>
      </c>
      <c r="Z23" s="14">
        <f>'Рейтинговая таблица организаций'!Y12</f>
        <v>484</v>
      </c>
      <c r="AA23" s="14" t="str">
        <f>IF('Рейтинговая таблица организаций'!AD12&lt;1,"Отсутствуют условия доступности для инвалидов",(IF('Рейтинговая таблица организаций'!AD12&lt;5,"Количество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3" s="22">
        <f>'Рейтинговая таблица организаций'!AD12</f>
        <v>1</v>
      </c>
      <c r="AC23" s="14">
        <f>IF('Рейтинговая таблица организаций'!AD12&lt;1,0,(IF('Рейтинговая таблица организаций'!AD12&lt;5,20,100)))</f>
        <v>20</v>
      </c>
      <c r="AD23" s="14" t="str">
        <f>IF('Рейтинговая таблица организаций'!AE12&lt;1,"Отсутствуют условия доступности, позволяющие инвалидам получать услуги наравне с другими",(IF('Рейтинговая таблица организаций'!AE12&lt;5,"Количество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 s="23">
        <f>'Рейтинговая таблица организаций'!AE12</f>
        <v>3</v>
      </c>
      <c r="AF23" s="14">
        <f>IF('Рейтинговая таблица организаций'!AE12&lt;1,0,(IF('Рейтинговая таблица организаций'!AE12&lt;5,20,100)))</f>
        <v>20</v>
      </c>
      <c r="AG23" s="14" t="s">
        <v>164</v>
      </c>
      <c r="AH23" s="14">
        <f>'Рейтинговая таблица организаций'!AF12</f>
        <v>121</v>
      </c>
      <c r="AI23" s="14">
        <f>'Рейтинговая таблица организаций'!AG12</f>
        <v>121</v>
      </c>
      <c r="AJ23" s="14" t="s">
        <v>165</v>
      </c>
      <c r="AK23" s="14">
        <f>'Рейтинговая таблица организаций'!AL12</f>
        <v>484</v>
      </c>
      <c r="AL23" s="14">
        <f>'Рейтинговая таблица организаций'!AM12</f>
        <v>484</v>
      </c>
      <c r="AM23" s="14" t="s">
        <v>166</v>
      </c>
      <c r="AN23" s="14">
        <f>'Рейтинговая таблица организаций'!AN12</f>
        <v>484</v>
      </c>
      <c r="AO23" s="14">
        <f>'Рейтинговая таблица организаций'!AO12</f>
        <v>484</v>
      </c>
      <c r="AP23" s="14" t="s">
        <v>167</v>
      </c>
      <c r="AQ23" s="14">
        <f>'Рейтинговая таблица организаций'!AP12</f>
        <v>484</v>
      </c>
      <c r="AR23" s="14">
        <f>'Рейтинговая таблица организаций'!AQ12</f>
        <v>484</v>
      </c>
      <c r="AS23" s="14" t="s">
        <v>168</v>
      </c>
      <c r="AT23" s="14">
        <f>'Рейтинговая таблица организаций'!AV12</f>
        <v>484</v>
      </c>
      <c r="AU23" s="14">
        <f>'Рейтинговая таблица организаций'!AW12</f>
        <v>484</v>
      </c>
      <c r="AV23" s="14" t="s">
        <v>169</v>
      </c>
      <c r="AW23" s="14">
        <f>'Рейтинговая таблица организаций'!AX12</f>
        <v>484</v>
      </c>
      <c r="AX23" s="14">
        <f>'Рейтинговая таблица организаций'!AY12</f>
        <v>484</v>
      </c>
      <c r="AY23" s="14" t="s">
        <v>170</v>
      </c>
      <c r="AZ23" s="14">
        <f>'Рейтинговая таблица организаций'!AZ12</f>
        <v>484</v>
      </c>
      <c r="BA23" s="14">
        <f>'Рейтинговая таблица организаций'!BA12</f>
        <v>484</v>
      </c>
    </row>
    <row r="24" spans="1:53" ht="15.5">
      <c r="A24" s="11">
        <f>'бланки '!D15</f>
        <v>10</v>
      </c>
      <c r="B24" s="11" t="str">
        <f>'бланки '!C15</f>
        <v>Муниципальное автономное общеобразовательное учреждение средняя общеобразовательная школа № 43 г.Томска</v>
      </c>
      <c r="C24" s="11">
        <f>'для bus.gov.ru'!C13</f>
        <v>1614</v>
      </c>
      <c r="D24" s="11">
        <f>'для bus.gov.ru'!D13</f>
        <v>600</v>
      </c>
      <c r="E24" s="21">
        <f>'для bus.gov.ru'!E13</f>
        <v>0.37174721189591076</v>
      </c>
      <c r="F24" s="12" t="s">
        <v>159</v>
      </c>
      <c r="G24" s="13">
        <f>'Рейтинговая таблица организаций'!D13</f>
        <v>14</v>
      </c>
      <c r="H24" s="13">
        <f>'Рейтинговая таблица организаций'!E13</f>
        <v>14</v>
      </c>
      <c r="I24" s="12" t="s">
        <v>160</v>
      </c>
      <c r="J24" s="13">
        <f>'Рейтинговая таблица организаций'!F13</f>
        <v>60</v>
      </c>
      <c r="K24" s="13">
        <f>'Рейтинговая таблица организаций'!G13</f>
        <v>60</v>
      </c>
      <c r="L24" s="14" t="str">
        <f>IF('Рейтинговая таблица организаций'!H13&lt;1,"Отсутствуют или не функционируют дистанционные способы взаимодействия",(IF('Рейтинговая таблица организаций'!H13&lt;4,"В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 s="23">
        <f>'Рейтинговая таблица организаций'!H13</f>
        <v>4</v>
      </c>
      <c r="N24" s="14">
        <f>IF('Рейтинговая таблица организаций'!H13&lt;1,0,(IF('Рейтинговая таблица организаций'!H13&lt;4,30,100)))</f>
        <v>100</v>
      </c>
      <c r="O24" s="14" t="s">
        <v>161</v>
      </c>
      <c r="P24" s="14">
        <f>'Рейтинговая таблица организаций'!I13</f>
        <v>600</v>
      </c>
      <c r="Q24" s="14">
        <f>'Рейтинговая таблица организаций'!J13</f>
        <v>600</v>
      </c>
      <c r="R24" s="14" t="s">
        <v>162</v>
      </c>
      <c r="S24" s="14">
        <f>'Рейтинговая таблица организаций'!K13</f>
        <v>600</v>
      </c>
      <c r="T24" s="14">
        <f>'Рейтинговая таблица организаций'!L13</f>
        <v>600</v>
      </c>
      <c r="U24" s="14" t="str">
        <f>IF('Рейтинговая таблица организаций'!U13&lt;1,"Отсутствуют комфортные условия",(IF('Рейтинговая таблица организаций'!U13&lt;5,"Количество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 s="23">
        <f>'Рейтинговая таблица организаций'!U13</f>
        <v>5</v>
      </c>
      <c r="W24" s="14">
        <f>IF('Рейтинговая таблица организаций'!U13&lt;1,0,(IF('Рейтинговая таблица организаций'!U13&lt;4,20,100)))</f>
        <v>100</v>
      </c>
      <c r="X24" s="14" t="s">
        <v>163</v>
      </c>
      <c r="Y24" s="14">
        <f>'Рейтинговая таблица организаций'!X13</f>
        <v>600</v>
      </c>
      <c r="Z24" s="14">
        <f>'Рейтинговая таблица организаций'!Y13</f>
        <v>600</v>
      </c>
      <c r="AA24" s="14" t="str">
        <f>IF('Рейтинговая таблица организаций'!AD13&lt;1,"Отсутствуют условия доступности для инвалидов",(IF('Рейтинговая таблица организаций'!AD13&lt;5,"Количество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 s="22">
        <f>'Рейтинговая таблица организаций'!AD13</f>
        <v>1</v>
      </c>
      <c r="AC24" s="14">
        <f>IF('Рейтинговая таблица организаций'!AD13&lt;1,0,(IF('Рейтинговая таблица организаций'!AD13&lt;5,20,100)))</f>
        <v>20</v>
      </c>
      <c r="AD24" s="14" t="str">
        <f>IF('Рейтинговая таблица организаций'!AE13&lt;1,"Отсутствуют условия доступности, позволяющие инвалидам получать услуги наравне с другими",(IF('Рейтинговая таблица организаций'!AE13&lt;5,"Количество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 s="23">
        <f>'Рейтинговая таблица организаций'!AE13</f>
        <v>3</v>
      </c>
      <c r="AF24" s="14">
        <f>IF('Рейтинговая таблица организаций'!AE13&lt;1,0,(IF('Рейтинговая таблица организаций'!AE13&lt;5,20,100)))</f>
        <v>20</v>
      </c>
      <c r="AG24" s="14" t="s">
        <v>164</v>
      </c>
      <c r="AH24" s="14">
        <f>'Рейтинговая таблица организаций'!AF13</f>
        <v>162</v>
      </c>
      <c r="AI24" s="14">
        <f>'Рейтинговая таблица организаций'!AG13</f>
        <v>162</v>
      </c>
      <c r="AJ24" s="14" t="s">
        <v>165</v>
      </c>
      <c r="AK24" s="14">
        <f>'Рейтинговая таблица организаций'!AL13</f>
        <v>600</v>
      </c>
      <c r="AL24" s="14">
        <f>'Рейтинговая таблица организаций'!AM13</f>
        <v>600</v>
      </c>
      <c r="AM24" s="14" t="s">
        <v>166</v>
      </c>
      <c r="AN24" s="14">
        <f>'Рейтинговая таблица организаций'!AN13</f>
        <v>600</v>
      </c>
      <c r="AO24" s="14">
        <f>'Рейтинговая таблица организаций'!AO13</f>
        <v>600</v>
      </c>
      <c r="AP24" s="14" t="s">
        <v>167</v>
      </c>
      <c r="AQ24" s="14">
        <f>'Рейтинговая таблица организаций'!AP13</f>
        <v>600</v>
      </c>
      <c r="AR24" s="14">
        <f>'Рейтинговая таблица организаций'!AQ13</f>
        <v>600</v>
      </c>
      <c r="AS24" s="14" t="s">
        <v>168</v>
      </c>
      <c r="AT24" s="14">
        <f>'Рейтинговая таблица организаций'!AV13</f>
        <v>600</v>
      </c>
      <c r="AU24" s="14">
        <f>'Рейтинговая таблица организаций'!AW13</f>
        <v>600</v>
      </c>
      <c r="AV24" s="14" t="s">
        <v>169</v>
      </c>
      <c r="AW24" s="14">
        <f>'Рейтинговая таблица организаций'!AX13</f>
        <v>600</v>
      </c>
      <c r="AX24" s="14">
        <f>'Рейтинговая таблица организаций'!AY13</f>
        <v>600</v>
      </c>
      <c r="AY24" s="14" t="s">
        <v>170</v>
      </c>
      <c r="AZ24" s="14">
        <f>'Рейтинговая таблица организаций'!AZ13</f>
        <v>600</v>
      </c>
      <c r="BA24" s="14">
        <f>'Рейтинговая таблица организаций'!BA13</f>
        <v>600</v>
      </c>
    </row>
    <row r="25" spans="1:53" ht="15.5">
      <c r="A25" s="11">
        <f>'бланки '!D16</f>
        <v>11</v>
      </c>
      <c r="B25" s="11" t="str">
        <f>'бланки '!C16</f>
        <v>Муниципальное автономное общеобразовательное учреждение средняя общеобразовательная школа № 64 г.Томска</v>
      </c>
      <c r="C25" s="11">
        <f>'для bus.gov.ru'!C14</f>
        <v>717</v>
      </c>
      <c r="D25" s="11">
        <f>'для bus.gov.ru'!D14</f>
        <v>287</v>
      </c>
      <c r="E25" s="21">
        <f>'для bus.gov.ru'!E14</f>
        <v>0.40027894002789399</v>
      </c>
      <c r="F25" s="12" t="s">
        <v>159</v>
      </c>
      <c r="G25" s="13">
        <f>'Рейтинговая таблица организаций'!D14</f>
        <v>14</v>
      </c>
      <c r="H25" s="13">
        <f>'Рейтинговая таблица организаций'!E14</f>
        <v>14</v>
      </c>
      <c r="I25" s="12" t="s">
        <v>160</v>
      </c>
      <c r="J25" s="13">
        <f>'Рейтинговая таблица организаций'!F14</f>
        <v>60</v>
      </c>
      <c r="K25" s="13">
        <f>'Рейтинговая таблица организаций'!G14</f>
        <v>60</v>
      </c>
      <c r="L25" s="14" t="str">
        <f>IF('Рейтинговая таблица организаций'!H14&lt;1,"Отсутствуют или не функционируют дистанционные способы взаимодействия",(IF('Рейтинговая таблица организаций'!H14&lt;4,"В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 s="23">
        <f>'Рейтинговая таблица организаций'!H14</f>
        <v>4</v>
      </c>
      <c r="N25" s="14">
        <f>IF('Рейтинговая таблица организаций'!H14&lt;1,0,(IF('Рейтинговая таблица организаций'!H14&lt;4,30,100)))</f>
        <v>100</v>
      </c>
      <c r="O25" s="14" t="s">
        <v>161</v>
      </c>
      <c r="P25" s="14">
        <f>'Рейтинговая таблица организаций'!I14</f>
        <v>287</v>
      </c>
      <c r="Q25" s="14">
        <f>'Рейтинговая таблица организаций'!J14</f>
        <v>287</v>
      </c>
      <c r="R25" s="14" t="s">
        <v>162</v>
      </c>
      <c r="S25" s="14">
        <f>'Рейтинговая таблица организаций'!K14</f>
        <v>287</v>
      </c>
      <c r="T25" s="14">
        <f>'Рейтинговая таблица организаций'!L14</f>
        <v>287</v>
      </c>
      <c r="U25" s="14" t="str">
        <f>IF('Рейтинговая таблица организаций'!U14&lt;1,"Отсутствуют комфортные условия",(IF('Рейтинговая таблица организаций'!U14&lt;5,"Количество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 s="23">
        <f>'Рейтинговая таблица организаций'!U14</f>
        <v>5</v>
      </c>
      <c r="W25" s="14">
        <f>IF('Рейтинговая таблица организаций'!U14&lt;1,0,(IF('Рейтинговая таблица организаций'!U14&lt;4,20,100)))</f>
        <v>100</v>
      </c>
      <c r="X25" s="14" t="s">
        <v>163</v>
      </c>
      <c r="Y25" s="14">
        <f>'Рейтинговая таблица организаций'!X14</f>
        <v>287</v>
      </c>
      <c r="Z25" s="14">
        <f>'Рейтинговая таблица организаций'!Y14</f>
        <v>287</v>
      </c>
      <c r="AA25" s="14" t="str">
        <f>IF('Рейтинговая таблица организаций'!AD14&lt;1,"Отсутствуют условия доступности для инвалидов",(IF('Рейтинговая таблица организаций'!AD14&lt;5,"Количество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 s="22">
        <f>'Рейтинговая таблица организаций'!AD14</f>
        <v>1</v>
      </c>
      <c r="AC25" s="14">
        <f>IF('Рейтинговая таблица организаций'!AD14&lt;1,0,(IF('Рейтинговая таблица организаций'!AD14&lt;5,20,100)))</f>
        <v>20</v>
      </c>
      <c r="AD25" s="14" t="str">
        <f>IF('Рейтинговая таблица организаций'!AE14&lt;1,"Отсутствуют условия доступности, позволяющие инвалидам получать услуги наравне с другими",(IF('Рейтинговая таблица организаций'!AE14&lt;5,"Количество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 s="23">
        <f>'Рейтинговая таблица организаций'!AE14</f>
        <v>3</v>
      </c>
      <c r="AF25" s="14">
        <f>IF('Рейтинговая таблица организаций'!AE14&lt;1,0,(IF('Рейтинговая таблица организаций'!AE14&lt;5,20,100)))</f>
        <v>20</v>
      </c>
      <c r="AG25" s="14" t="s">
        <v>164</v>
      </c>
      <c r="AH25" s="14">
        <f>'Рейтинговая таблица организаций'!AF14</f>
        <v>72</v>
      </c>
      <c r="AI25" s="14">
        <f>'Рейтинговая таблица организаций'!AG14</f>
        <v>72</v>
      </c>
      <c r="AJ25" s="14" t="s">
        <v>165</v>
      </c>
      <c r="AK25" s="14">
        <f>'Рейтинговая таблица организаций'!AL14</f>
        <v>287</v>
      </c>
      <c r="AL25" s="14">
        <f>'Рейтинговая таблица организаций'!AM14</f>
        <v>287</v>
      </c>
      <c r="AM25" s="14" t="s">
        <v>166</v>
      </c>
      <c r="AN25" s="14">
        <f>'Рейтинговая таблица организаций'!AN14</f>
        <v>287</v>
      </c>
      <c r="AO25" s="14">
        <f>'Рейтинговая таблица организаций'!AO14</f>
        <v>287</v>
      </c>
      <c r="AP25" s="14" t="s">
        <v>167</v>
      </c>
      <c r="AQ25" s="14">
        <f>'Рейтинговая таблица организаций'!AP14</f>
        <v>287</v>
      </c>
      <c r="AR25" s="14">
        <f>'Рейтинговая таблица организаций'!AQ14</f>
        <v>287</v>
      </c>
      <c r="AS25" s="14" t="s">
        <v>168</v>
      </c>
      <c r="AT25" s="14">
        <f>'Рейтинговая таблица организаций'!AV14</f>
        <v>287</v>
      </c>
      <c r="AU25" s="14">
        <f>'Рейтинговая таблица организаций'!AW14</f>
        <v>287</v>
      </c>
      <c r="AV25" s="14" t="s">
        <v>169</v>
      </c>
      <c r="AW25" s="14">
        <f>'Рейтинговая таблица организаций'!AX14</f>
        <v>287</v>
      </c>
      <c r="AX25" s="14">
        <f>'Рейтинговая таблица организаций'!AY14</f>
        <v>287</v>
      </c>
      <c r="AY25" s="14" t="s">
        <v>170</v>
      </c>
      <c r="AZ25" s="14">
        <f>'Рейтинговая таблица организаций'!AZ14</f>
        <v>287</v>
      </c>
      <c r="BA25" s="14">
        <f>'Рейтинговая таблица организаций'!BA14</f>
        <v>287</v>
      </c>
    </row>
    <row r="26" spans="1:53" ht="15.5">
      <c r="A26" s="11">
        <f>'бланки '!D17</f>
        <v>12</v>
      </c>
      <c r="B26" s="11" t="str">
        <f>'бланки '!C17</f>
        <v>Муниципальное автономное общеобразовательное учреждение средняя общеобразовательная школа № 40 г.Томска</v>
      </c>
      <c r="C26" s="11">
        <f>'для bus.gov.ru'!C15</f>
        <v>1955</v>
      </c>
      <c r="D26" s="11">
        <f>'для bus.gov.ru'!D15</f>
        <v>600</v>
      </c>
      <c r="E26" s="21">
        <f>'для bus.gov.ru'!E15</f>
        <v>0.30690537084398978</v>
      </c>
      <c r="F26" s="12" t="s">
        <v>159</v>
      </c>
      <c r="G26" s="13">
        <f>'Рейтинговая таблица организаций'!D15</f>
        <v>14</v>
      </c>
      <c r="H26" s="13">
        <f>'Рейтинговая таблица организаций'!E15</f>
        <v>14</v>
      </c>
      <c r="I26" s="12" t="s">
        <v>160</v>
      </c>
      <c r="J26" s="13">
        <f>'Рейтинговая таблица организаций'!F15</f>
        <v>60</v>
      </c>
      <c r="K26" s="13">
        <f>'Рейтинговая таблица организаций'!G15</f>
        <v>60</v>
      </c>
      <c r="L26" s="14" t="str">
        <f>IF('Рейтинговая таблица организаций'!H15&lt;1,"Отсутствуют или не функционируют дистанционные способы взаимодействия",(IF('Рейтинговая таблица организаций'!H15&lt;4,"В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 s="23">
        <f>'Рейтинговая таблица организаций'!H15</f>
        <v>4</v>
      </c>
      <c r="N26" s="14">
        <f>IF('Рейтинговая таблица организаций'!H15&lt;1,0,(IF('Рейтинговая таблица организаций'!H15&lt;4,30,100)))</f>
        <v>100</v>
      </c>
      <c r="O26" s="14" t="s">
        <v>161</v>
      </c>
      <c r="P26" s="14">
        <f>'Рейтинговая таблица организаций'!I15</f>
        <v>600</v>
      </c>
      <c r="Q26" s="14">
        <f>'Рейтинговая таблица организаций'!J15</f>
        <v>600</v>
      </c>
      <c r="R26" s="14" t="s">
        <v>162</v>
      </c>
      <c r="S26" s="14">
        <f>'Рейтинговая таблица организаций'!K15</f>
        <v>600</v>
      </c>
      <c r="T26" s="14">
        <f>'Рейтинговая таблица организаций'!L15</f>
        <v>600</v>
      </c>
      <c r="U26" s="14" t="str">
        <f>IF('Рейтинговая таблица организаций'!U15&lt;1,"Отсутствуют комфортные условия",(IF('Рейтинговая таблица организаций'!U15&lt;5,"Количество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 s="23">
        <f>'Рейтинговая таблица организаций'!U15</f>
        <v>5</v>
      </c>
      <c r="W26" s="14">
        <f>IF('Рейтинговая таблица организаций'!U15&lt;1,0,(IF('Рейтинговая таблица организаций'!U15&lt;4,20,100)))</f>
        <v>100</v>
      </c>
      <c r="X26" s="14" t="s">
        <v>163</v>
      </c>
      <c r="Y26" s="14">
        <f>'Рейтинговая таблица организаций'!X15</f>
        <v>600</v>
      </c>
      <c r="Z26" s="14">
        <f>'Рейтинговая таблица организаций'!Y15</f>
        <v>600</v>
      </c>
      <c r="AA26" s="14" t="str">
        <f>IF('Рейтинговая таблица организаций'!AD15&lt;1,"Отсутствуют условия доступности для инвалидов",(IF('Рейтинговая таблица организаций'!AD15&lt;5,"Количество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 s="22">
        <f>'Рейтинговая таблица организаций'!AD15</f>
        <v>3</v>
      </c>
      <c r="AC26" s="14">
        <f>IF('Рейтинговая таблица организаций'!AD15&lt;1,0,(IF('Рейтинговая таблица организаций'!AD15&lt;5,20,100)))</f>
        <v>20</v>
      </c>
      <c r="AD26" s="14" t="str">
        <f>IF('Рейтинговая таблица организаций'!AE15&lt;1,"Отсутствуют условия доступности, позволяющие инвалидам получать услуги наравне с другими",(IF('Рейтинговая таблица организаций'!AE15&lt;5,"Количество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6" s="23">
        <f>'Рейтинговая таблица организаций'!AE15</f>
        <v>5</v>
      </c>
      <c r="AF26" s="14">
        <f>IF('Рейтинговая таблица организаций'!AE15&lt;1,0,(IF('Рейтинговая таблица организаций'!AE15&lt;5,20,100)))</f>
        <v>100</v>
      </c>
      <c r="AG26" s="14" t="s">
        <v>164</v>
      </c>
      <c r="AH26" s="14">
        <f>'Рейтинговая таблица организаций'!AF15</f>
        <v>196</v>
      </c>
      <c r="AI26" s="14">
        <f>'Рейтинговая таблица организаций'!AG15</f>
        <v>196</v>
      </c>
      <c r="AJ26" s="14" t="s">
        <v>165</v>
      </c>
      <c r="AK26" s="14">
        <f>'Рейтинговая таблица организаций'!AL15</f>
        <v>600</v>
      </c>
      <c r="AL26" s="14">
        <f>'Рейтинговая таблица организаций'!AM15</f>
        <v>600</v>
      </c>
      <c r="AM26" s="14" t="s">
        <v>166</v>
      </c>
      <c r="AN26" s="14">
        <f>'Рейтинговая таблица организаций'!AN15</f>
        <v>600</v>
      </c>
      <c r="AO26" s="14">
        <f>'Рейтинговая таблица организаций'!AO15</f>
        <v>600</v>
      </c>
      <c r="AP26" s="14" t="s">
        <v>167</v>
      </c>
      <c r="AQ26" s="14">
        <f>'Рейтинговая таблица организаций'!AP15</f>
        <v>600</v>
      </c>
      <c r="AR26" s="14">
        <f>'Рейтинговая таблица организаций'!AQ15</f>
        <v>600</v>
      </c>
      <c r="AS26" s="14" t="s">
        <v>168</v>
      </c>
      <c r="AT26" s="14">
        <f>'Рейтинговая таблица организаций'!AV15</f>
        <v>600</v>
      </c>
      <c r="AU26" s="14">
        <f>'Рейтинговая таблица организаций'!AW15</f>
        <v>600</v>
      </c>
      <c r="AV26" s="14" t="s">
        <v>169</v>
      </c>
      <c r="AW26" s="14">
        <f>'Рейтинговая таблица организаций'!AX15</f>
        <v>600</v>
      </c>
      <c r="AX26" s="14">
        <f>'Рейтинговая таблица организаций'!AY15</f>
        <v>600</v>
      </c>
      <c r="AY26" s="14" t="s">
        <v>170</v>
      </c>
      <c r="AZ26" s="14">
        <f>'Рейтинговая таблица организаций'!AZ15</f>
        <v>600</v>
      </c>
      <c r="BA26" s="14">
        <f>'Рейтинговая таблица организаций'!BA15</f>
        <v>600</v>
      </c>
    </row>
    <row r="27" spans="1:53" ht="15.5">
      <c r="A27" s="11">
        <f>'бланки '!D18</f>
        <v>13</v>
      </c>
      <c r="B27" s="11" t="str">
        <f>'бланки '!C18</f>
        <v>Муниципальное автономное общеобразовательное учреждение средняя общеобразовательная школа № 53 г.Томска</v>
      </c>
      <c r="C27" s="11">
        <f>'для bus.gov.ru'!C16</f>
        <v>2404</v>
      </c>
      <c r="D27" s="11">
        <f>'для bus.gov.ru'!D16</f>
        <v>600</v>
      </c>
      <c r="E27" s="21">
        <f>'для bus.gov.ru'!E16</f>
        <v>0.24958402662229617</v>
      </c>
      <c r="F27" s="12" t="s">
        <v>159</v>
      </c>
      <c r="G27" s="13">
        <f>'Рейтинговая таблица организаций'!D16</f>
        <v>14</v>
      </c>
      <c r="H27" s="13">
        <f>'Рейтинговая таблица организаций'!E16</f>
        <v>14</v>
      </c>
      <c r="I27" s="12" t="s">
        <v>160</v>
      </c>
      <c r="J27" s="13">
        <f>'Рейтинговая таблица организаций'!F16</f>
        <v>60</v>
      </c>
      <c r="K27" s="13">
        <f>'Рейтинговая таблица организаций'!G16</f>
        <v>60</v>
      </c>
      <c r="L27" s="14" t="str">
        <f>IF('Рейтинговая таблица организаций'!H16&lt;1,"Отсутствуют или не функционируют дистанционные способы взаимодействия",(IF('Рейтинговая таблица организаций'!H16&lt;4,"В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 s="23">
        <f>'Рейтинговая таблица организаций'!H16</f>
        <v>4</v>
      </c>
      <c r="N27" s="14">
        <f>IF('Рейтинговая таблица организаций'!H16&lt;1,0,(IF('Рейтинговая таблица организаций'!H16&lt;4,30,100)))</f>
        <v>100</v>
      </c>
      <c r="O27" s="14" t="s">
        <v>161</v>
      </c>
      <c r="P27" s="14">
        <f>'Рейтинговая таблица организаций'!I16</f>
        <v>600</v>
      </c>
      <c r="Q27" s="14">
        <f>'Рейтинговая таблица организаций'!J16</f>
        <v>600</v>
      </c>
      <c r="R27" s="14" t="s">
        <v>162</v>
      </c>
      <c r="S27" s="14">
        <f>'Рейтинговая таблица организаций'!K16</f>
        <v>600</v>
      </c>
      <c r="T27" s="14">
        <f>'Рейтинговая таблица организаций'!L16</f>
        <v>600</v>
      </c>
      <c r="U27" s="14" t="str">
        <f>IF('Рейтинговая таблица организаций'!U16&lt;1,"Отсутствуют комфортные условия",(IF('Рейтинговая таблица организаций'!U16&lt;5,"Количество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 s="23">
        <f>'Рейтинговая таблица организаций'!U16</f>
        <v>5</v>
      </c>
      <c r="W27" s="14">
        <f>IF('Рейтинговая таблица организаций'!U16&lt;1,0,(IF('Рейтинговая таблица организаций'!U16&lt;4,20,100)))</f>
        <v>100</v>
      </c>
      <c r="X27" s="14" t="s">
        <v>163</v>
      </c>
      <c r="Y27" s="14">
        <f>'Рейтинговая таблица организаций'!X16</f>
        <v>600</v>
      </c>
      <c r="Z27" s="14">
        <f>'Рейтинговая таблица организаций'!Y16</f>
        <v>600</v>
      </c>
      <c r="AA27" s="14" t="str">
        <f>IF('Рейтинговая таблица организаций'!AD16&lt;1,"Отсутствуют условия доступности для инвалидов",(IF('Рейтинговая таблица организаций'!AD16&lt;5,"Количество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 s="22">
        <f>'Рейтинговая таблица организаций'!AD16</f>
        <v>2</v>
      </c>
      <c r="AC27" s="14">
        <f>IF('Рейтинговая таблица организаций'!AD16&lt;1,0,(IF('Рейтинговая таблица организаций'!AD16&lt;5,20,100)))</f>
        <v>20</v>
      </c>
      <c r="AD27" s="14" t="str">
        <f>IF('Рейтинговая таблица организаций'!AE16&lt;1,"Отсутствуют условия доступности, позволяющие инвалидам получать услуги наравне с другими",(IF('Рейтинговая таблица организаций'!AE16&lt;5,"Количество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 s="23">
        <f>'Рейтинговая таблица организаций'!AE16</f>
        <v>3</v>
      </c>
      <c r="AF27" s="14">
        <f>IF('Рейтинговая таблица организаций'!AE16&lt;1,0,(IF('Рейтинговая таблица организаций'!AE16&lt;5,20,100)))</f>
        <v>20</v>
      </c>
      <c r="AG27" s="14" t="s">
        <v>164</v>
      </c>
      <c r="AH27" s="14">
        <f>'Рейтинговая таблица организаций'!AF16</f>
        <v>241</v>
      </c>
      <c r="AI27" s="14">
        <f>'Рейтинговая таблица организаций'!AG16</f>
        <v>241</v>
      </c>
      <c r="AJ27" s="14" t="s">
        <v>165</v>
      </c>
      <c r="AK27" s="14">
        <f>'Рейтинговая таблица организаций'!AL16</f>
        <v>600</v>
      </c>
      <c r="AL27" s="14">
        <f>'Рейтинговая таблица организаций'!AM16</f>
        <v>600</v>
      </c>
      <c r="AM27" s="14" t="s">
        <v>166</v>
      </c>
      <c r="AN27" s="14">
        <f>'Рейтинговая таблица организаций'!AN16</f>
        <v>600</v>
      </c>
      <c r="AO27" s="14">
        <f>'Рейтинговая таблица организаций'!AO16</f>
        <v>600</v>
      </c>
      <c r="AP27" s="14" t="s">
        <v>167</v>
      </c>
      <c r="AQ27" s="14">
        <f>'Рейтинговая таблица организаций'!AP16</f>
        <v>600</v>
      </c>
      <c r="AR27" s="14">
        <f>'Рейтинговая таблица организаций'!AQ16</f>
        <v>600</v>
      </c>
      <c r="AS27" s="14" t="s">
        <v>168</v>
      </c>
      <c r="AT27" s="14">
        <f>'Рейтинговая таблица организаций'!AV16</f>
        <v>600</v>
      </c>
      <c r="AU27" s="14">
        <f>'Рейтинговая таблица организаций'!AW16</f>
        <v>600</v>
      </c>
      <c r="AV27" s="14" t="s">
        <v>169</v>
      </c>
      <c r="AW27" s="14">
        <f>'Рейтинговая таблица организаций'!AX16</f>
        <v>600</v>
      </c>
      <c r="AX27" s="14">
        <f>'Рейтинговая таблица организаций'!AY16</f>
        <v>600</v>
      </c>
      <c r="AY27" s="14" t="s">
        <v>170</v>
      </c>
      <c r="AZ27" s="14">
        <f>'Рейтинговая таблица организаций'!AZ16</f>
        <v>600</v>
      </c>
      <c r="BA27" s="14">
        <f>'Рейтинговая таблица организаций'!BA16</f>
        <v>600</v>
      </c>
    </row>
    <row r="28" spans="1:53" ht="15.5">
      <c r="A28" s="11">
        <f>'бланки '!D19</f>
        <v>14</v>
      </c>
      <c r="B28" s="11" t="str">
        <f>'бланки '!C19</f>
        <v>Муниципальное автономное общеобразовательное учреждение гимназия № 13 г. Томска</v>
      </c>
      <c r="C28" s="11">
        <f>'для bus.gov.ru'!C17</f>
        <v>1566</v>
      </c>
      <c r="D28" s="11">
        <f>'для bus.gov.ru'!D17</f>
        <v>600</v>
      </c>
      <c r="E28" s="21">
        <f>'для bus.gov.ru'!E17</f>
        <v>0.38314176245210729</v>
      </c>
      <c r="F28" s="12" t="s">
        <v>159</v>
      </c>
      <c r="G28" s="13">
        <f>'Рейтинговая таблица организаций'!D17</f>
        <v>14</v>
      </c>
      <c r="H28" s="13">
        <f>'Рейтинговая таблица организаций'!E17</f>
        <v>14</v>
      </c>
      <c r="I28" s="12" t="s">
        <v>160</v>
      </c>
      <c r="J28" s="13">
        <f>'Рейтинговая таблица организаций'!F17</f>
        <v>60</v>
      </c>
      <c r="K28" s="13">
        <f>'Рейтинговая таблица организаций'!G17</f>
        <v>60</v>
      </c>
      <c r="L28" s="14" t="str">
        <f>IF('Рейтинговая таблица организаций'!H17&lt;1,"Отсутствуют или не функционируют дистанционные способы взаимодействия",(IF('Рейтинговая таблица организаций'!H17&lt;4,"В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 s="23">
        <f>'Рейтинговая таблица организаций'!H17</f>
        <v>4</v>
      </c>
      <c r="N28" s="14">
        <f>IF('Рейтинговая таблица организаций'!H17&lt;1,0,(IF('Рейтинговая таблица организаций'!H17&lt;4,30,100)))</f>
        <v>100</v>
      </c>
      <c r="O28" s="14" t="s">
        <v>161</v>
      </c>
      <c r="P28" s="14">
        <f>'Рейтинговая таблица организаций'!I17</f>
        <v>600</v>
      </c>
      <c r="Q28" s="14">
        <f>'Рейтинговая таблица организаций'!J17</f>
        <v>600</v>
      </c>
      <c r="R28" s="14" t="s">
        <v>162</v>
      </c>
      <c r="S28" s="14">
        <f>'Рейтинговая таблица организаций'!K17</f>
        <v>600</v>
      </c>
      <c r="T28" s="14">
        <f>'Рейтинговая таблица организаций'!L17</f>
        <v>600</v>
      </c>
      <c r="U28" s="14" t="str">
        <f>IF('Рейтинговая таблица организаций'!U17&lt;1,"Отсутствуют комфортные условия",(IF('Рейтинговая таблица организаций'!U17&lt;5,"Количество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 s="23">
        <f>'Рейтинговая таблица организаций'!U17</f>
        <v>5</v>
      </c>
      <c r="W28" s="14">
        <f>IF('Рейтинговая таблица организаций'!U17&lt;1,0,(IF('Рейтинговая таблица организаций'!U17&lt;4,20,100)))</f>
        <v>100</v>
      </c>
      <c r="X28" s="14" t="s">
        <v>163</v>
      </c>
      <c r="Y28" s="14">
        <f>'Рейтинговая таблица организаций'!X17</f>
        <v>600</v>
      </c>
      <c r="Z28" s="14">
        <f>'Рейтинговая таблица организаций'!Y17</f>
        <v>600</v>
      </c>
      <c r="AA28" s="14" t="str">
        <f>IF('Рейтинговая таблица организаций'!AD17&lt;1,"Отсутствуют условия доступности для инвалидов",(IF('Рейтинговая таблица организаций'!AD17&lt;5,"Количество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28" s="22">
        <f>'Рейтинговая таблица организаций'!AD17</f>
        <v>5</v>
      </c>
      <c r="AC28" s="14">
        <f>IF('Рейтинговая таблица организаций'!AD17&lt;1,0,(IF('Рейтинговая таблица организаций'!AD17&lt;5,20,100)))</f>
        <v>100</v>
      </c>
      <c r="AD28" s="14" t="str">
        <f>IF('Рейтинговая таблица организаций'!AE17&lt;1,"Отсутствуют условия доступности, позволяющие инвалидам получать услуги наравне с другими",(IF('Рейтинговая таблица организаций'!AE17&lt;5,"Количество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8" s="23">
        <f>'Рейтинговая таблица организаций'!AE17</f>
        <v>5</v>
      </c>
      <c r="AF28" s="14">
        <f>IF('Рейтинговая таблица организаций'!AE17&lt;1,0,(IF('Рейтинговая таблица организаций'!AE17&lt;5,20,100)))</f>
        <v>100</v>
      </c>
      <c r="AG28" s="14" t="s">
        <v>164</v>
      </c>
      <c r="AH28" s="14">
        <f>'Рейтинговая таблица организаций'!AF17</f>
        <v>157</v>
      </c>
      <c r="AI28" s="14">
        <f>'Рейтинговая таблица организаций'!AG17</f>
        <v>157</v>
      </c>
      <c r="AJ28" s="14" t="s">
        <v>165</v>
      </c>
      <c r="AK28" s="14">
        <f>'Рейтинговая таблица организаций'!AL17</f>
        <v>600</v>
      </c>
      <c r="AL28" s="14">
        <f>'Рейтинговая таблица организаций'!AM17</f>
        <v>600</v>
      </c>
      <c r="AM28" s="14" t="s">
        <v>166</v>
      </c>
      <c r="AN28" s="14">
        <f>'Рейтинговая таблица организаций'!AN17</f>
        <v>600</v>
      </c>
      <c r="AO28" s="14">
        <f>'Рейтинговая таблица организаций'!AO17</f>
        <v>600</v>
      </c>
      <c r="AP28" s="14" t="s">
        <v>167</v>
      </c>
      <c r="AQ28" s="14">
        <f>'Рейтинговая таблица организаций'!AP17</f>
        <v>600</v>
      </c>
      <c r="AR28" s="14">
        <f>'Рейтинговая таблица организаций'!AQ17</f>
        <v>600</v>
      </c>
      <c r="AS28" s="14" t="s">
        <v>168</v>
      </c>
      <c r="AT28" s="14">
        <f>'Рейтинговая таблица организаций'!AV17</f>
        <v>600</v>
      </c>
      <c r="AU28" s="14">
        <f>'Рейтинговая таблица организаций'!AW17</f>
        <v>600</v>
      </c>
      <c r="AV28" s="14" t="s">
        <v>169</v>
      </c>
      <c r="AW28" s="14">
        <f>'Рейтинговая таблица организаций'!AX17</f>
        <v>600</v>
      </c>
      <c r="AX28" s="14">
        <f>'Рейтинговая таблица организаций'!AY17</f>
        <v>600</v>
      </c>
      <c r="AY28" s="14" t="s">
        <v>170</v>
      </c>
      <c r="AZ28" s="14">
        <f>'Рейтинговая таблица организаций'!AZ17</f>
        <v>600</v>
      </c>
      <c r="BA28" s="14">
        <f>'Рейтинговая таблица организаций'!BA17</f>
        <v>600</v>
      </c>
    </row>
    <row r="29" spans="1:53" ht="15.5">
      <c r="A29" s="11">
        <f>'бланки '!D20</f>
        <v>15</v>
      </c>
      <c r="B29" s="11" t="str">
        <f>'бланки '!C20</f>
        <v>Муниципальное автономное общеобразовательное учреждение средняя общеобразовательная школа № 31 г. Томска</v>
      </c>
      <c r="C29" s="11">
        <f>'для bus.gov.ru'!C18</f>
        <v>601</v>
      </c>
      <c r="D29" s="11">
        <f>'для bus.gov.ru'!D18</f>
        <v>241</v>
      </c>
      <c r="E29" s="21">
        <f>'для bus.gov.ru'!E18</f>
        <v>0.40099833610648916</v>
      </c>
      <c r="F29" s="12" t="s">
        <v>159</v>
      </c>
      <c r="G29" s="13">
        <f>'Рейтинговая таблица организаций'!D18</f>
        <v>14</v>
      </c>
      <c r="H29" s="13">
        <f>'Рейтинговая таблица организаций'!E18</f>
        <v>14</v>
      </c>
      <c r="I29" s="12" t="s">
        <v>160</v>
      </c>
      <c r="J29" s="13">
        <f>'Рейтинговая таблица организаций'!F18</f>
        <v>60</v>
      </c>
      <c r="K29" s="13">
        <f>'Рейтинговая таблица организаций'!G18</f>
        <v>60</v>
      </c>
      <c r="L29" s="14" t="str">
        <f>IF('Рейтинговая таблица организаций'!H18&lt;1,"Отсутствуют или не функционируют дистанционные способы взаимодействия",(IF('Рейтинговая таблица организаций'!H18&lt;4,"В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 s="23">
        <f>'Рейтинговая таблица организаций'!H18</f>
        <v>4</v>
      </c>
      <c r="N29" s="14">
        <f>IF('Рейтинговая таблица организаций'!H18&lt;1,0,(IF('Рейтинговая таблица организаций'!H18&lt;4,30,100)))</f>
        <v>100</v>
      </c>
      <c r="O29" s="14" t="s">
        <v>161</v>
      </c>
      <c r="P29" s="14">
        <f>'Рейтинговая таблица организаций'!I18</f>
        <v>241</v>
      </c>
      <c r="Q29" s="14">
        <f>'Рейтинговая таблица организаций'!J18</f>
        <v>241</v>
      </c>
      <c r="R29" s="14" t="s">
        <v>162</v>
      </c>
      <c r="S29" s="14">
        <f>'Рейтинговая таблица организаций'!K18</f>
        <v>241</v>
      </c>
      <c r="T29" s="14">
        <f>'Рейтинговая таблица организаций'!L18</f>
        <v>241</v>
      </c>
      <c r="U29" s="14" t="str">
        <f>IF('Рейтинговая таблица организаций'!U18&lt;1,"Отсутствуют комфортные условия",(IF('Рейтинговая таблица организаций'!U18&lt;5,"Количество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 s="23">
        <f>'Рейтинговая таблица организаций'!U18</f>
        <v>5</v>
      </c>
      <c r="W29" s="14">
        <f>IF('Рейтинговая таблица организаций'!U18&lt;1,0,(IF('Рейтинговая таблица организаций'!U18&lt;4,20,100)))</f>
        <v>100</v>
      </c>
      <c r="X29" s="14" t="s">
        <v>163</v>
      </c>
      <c r="Y29" s="14">
        <f>'Рейтинговая таблица организаций'!X18</f>
        <v>241</v>
      </c>
      <c r="Z29" s="14">
        <f>'Рейтинговая таблица организаций'!Y18</f>
        <v>241</v>
      </c>
      <c r="AA29" s="14" t="str">
        <f>IF('Рейтинговая таблица организаций'!AD18&lt;1,"Отсутствуют условия доступности для инвалидов",(IF('Рейтинговая таблица организаций'!AD18&lt;5,"Количество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9" s="22">
        <f>'Рейтинговая таблица организаций'!AD18</f>
        <v>1</v>
      </c>
      <c r="AC29" s="14">
        <f>IF('Рейтинговая таблица организаций'!AD18&lt;1,0,(IF('Рейтинговая таблица организаций'!AD18&lt;5,20,100)))</f>
        <v>20</v>
      </c>
      <c r="AD29" s="14" t="str">
        <f>IF('Рейтинговая таблица организаций'!AE18&lt;1,"Отсутствуют условия доступности, позволяющие инвалидам получать услуги наравне с другими",(IF('Рейтинговая таблица организаций'!AE18&lt;5,"Количество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9" s="23">
        <f>'Рейтинговая таблица организаций'!AE18</f>
        <v>5</v>
      </c>
      <c r="AF29" s="14">
        <f>IF('Рейтинговая таблица организаций'!AE18&lt;1,0,(IF('Рейтинговая таблица организаций'!AE18&lt;5,20,100)))</f>
        <v>100</v>
      </c>
      <c r="AG29" s="14" t="s">
        <v>164</v>
      </c>
      <c r="AH29" s="14">
        <f>'Рейтинговая таблица организаций'!AF18</f>
        <v>61</v>
      </c>
      <c r="AI29" s="14">
        <f>'Рейтинговая таблица организаций'!AG18</f>
        <v>61</v>
      </c>
      <c r="AJ29" s="14" t="s">
        <v>165</v>
      </c>
      <c r="AK29" s="14">
        <f>'Рейтинговая таблица организаций'!AL18</f>
        <v>241</v>
      </c>
      <c r="AL29" s="14">
        <f>'Рейтинговая таблица организаций'!AM18</f>
        <v>241</v>
      </c>
      <c r="AM29" s="14" t="s">
        <v>166</v>
      </c>
      <c r="AN29" s="14">
        <f>'Рейтинговая таблица организаций'!AN18</f>
        <v>241</v>
      </c>
      <c r="AO29" s="14">
        <f>'Рейтинговая таблица организаций'!AO18</f>
        <v>241</v>
      </c>
      <c r="AP29" s="14" t="s">
        <v>167</v>
      </c>
      <c r="AQ29" s="14">
        <f>'Рейтинговая таблица организаций'!AP18</f>
        <v>241</v>
      </c>
      <c r="AR29" s="14">
        <f>'Рейтинговая таблица организаций'!AQ18</f>
        <v>241</v>
      </c>
      <c r="AS29" s="14" t="s">
        <v>168</v>
      </c>
      <c r="AT29" s="14">
        <f>'Рейтинговая таблица организаций'!AV18</f>
        <v>241</v>
      </c>
      <c r="AU29" s="14">
        <f>'Рейтинговая таблица организаций'!AW18</f>
        <v>241</v>
      </c>
      <c r="AV29" s="14" t="s">
        <v>169</v>
      </c>
      <c r="AW29" s="14">
        <f>'Рейтинговая таблица организаций'!AX18</f>
        <v>241</v>
      </c>
      <c r="AX29" s="14">
        <f>'Рейтинговая таблица организаций'!AY18</f>
        <v>241</v>
      </c>
      <c r="AY29" s="14" t="s">
        <v>170</v>
      </c>
      <c r="AZ29" s="14">
        <f>'Рейтинговая таблица организаций'!AZ18</f>
        <v>241</v>
      </c>
      <c r="BA29" s="14">
        <f>'Рейтинговая таблица организаций'!BA18</f>
        <v>241</v>
      </c>
    </row>
    <row r="30" spans="1:53" ht="15.5">
      <c r="A30" s="11">
        <f>'бланки '!D21</f>
        <v>16</v>
      </c>
      <c r="B30" s="11" t="str">
        <f>'бланки '!C21</f>
        <v>Муниципальное автономное общеобразовательное учреждение Школа "Эврика-развитие" г. Томска</v>
      </c>
      <c r="C30" s="11">
        <f>'для bus.gov.ru'!C19</f>
        <v>2107</v>
      </c>
      <c r="D30" s="11">
        <f>'для bus.gov.ru'!D19</f>
        <v>600</v>
      </c>
      <c r="E30" s="21">
        <f>'для bus.gov.ru'!E19</f>
        <v>0.28476506881822494</v>
      </c>
      <c r="F30" s="12" t="s">
        <v>159</v>
      </c>
      <c r="G30" s="13">
        <f>'Рейтинговая таблица организаций'!D19</f>
        <v>14</v>
      </c>
      <c r="H30" s="13">
        <f>'Рейтинговая таблица организаций'!E19</f>
        <v>14</v>
      </c>
      <c r="I30" s="12" t="s">
        <v>160</v>
      </c>
      <c r="J30" s="13">
        <f>'Рейтинговая таблица организаций'!F19</f>
        <v>60</v>
      </c>
      <c r="K30" s="13">
        <f>'Рейтинговая таблица организаций'!G19</f>
        <v>60</v>
      </c>
      <c r="L30" s="14" t="str">
        <f>IF('Рейтинговая таблица организаций'!H19&lt;1,"Отсутствуют или не функционируют дистанционные способы взаимодействия",(IF('Рейтинговая таблица организаций'!H19&lt;4,"В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 s="23">
        <f>'Рейтинговая таблица организаций'!H19</f>
        <v>4</v>
      </c>
      <c r="N30" s="14">
        <f>IF('Рейтинговая таблица организаций'!H19&lt;1,0,(IF('Рейтинговая таблица организаций'!H19&lt;4,30,100)))</f>
        <v>100</v>
      </c>
      <c r="O30" s="14" t="s">
        <v>161</v>
      </c>
      <c r="P30" s="14">
        <f>'Рейтинговая таблица организаций'!I19</f>
        <v>600</v>
      </c>
      <c r="Q30" s="14">
        <f>'Рейтинговая таблица организаций'!J19</f>
        <v>600</v>
      </c>
      <c r="R30" s="14" t="s">
        <v>162</v>
      </c>
      <c r="S30" s="14">
        <f>'Рейтинговая таблица организаций'!K19</f>
        <v>600</v>
      </c>
      <c r="T30" s="14">
        <f>'Рейтинговая таблица организаций'!L19</f>
        <v>600</v>
      </c>
      <c r="U30" s="14" t="str">
        <f>IF('Рейтинговая таблица организаций'!U19&lt;1,"Отсутствуют комфортные условия",(IF('Рейтинговая таблица организаций'!U19&lt;5,"Количество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 s="23">
        <f>'Рейтинговая таблица организаций'!U19</f>
        <v>5</v>
      </c>
      <c r="W30" s="14">
        <f>IF('Рейтинговая таблица организаций'!U19&lt;1,0,(IF('Рейтинговая таблица организаций'!U19&lt;4,20,100)))</f>
        <v>100</v>
      </c>
      <c r="X30" s="14" t="s">
        <v>163</v>
      </c>
      <c r="Y30" s="14">
        <f>'Рейтинговая таблица организаций'!X19</f>
        <v>600</v>
      </c>
      <c r="Z30" s="14">
        <f>'Рейтинговая таблица организаций'!Y19</f>
        <v>600</v>
      </c>
      <c r="AA30" s="14" t="str">
        <f>IF('Рейтинговая таблица организаций'!AD19&lt;1,"Отсутствуют условия доступности для инвалидов",(IF('Рейтинговая таблица организаций'!AD19&lt;5,"Количество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0" s="22">
        <f>'Рейтинговая таблица организаций'!AD19</f>
        <v>4</v>
      </c>
      <c r="AC30" s="14">
        <f>IF('Рейтинговая таблица организаций'!AD19&lt;1,0,(IF('Рейтинговая таблица организаций'!AD19&lt;5,20,100)))</f>
        <v>20</v>
      </c>
      <c r="AD30" s="14" t="str">
        <f>IF('Рейтинговая таблица организаций'!AE19&lt;1,"Отсутствуют условия доступности, позволяющие инвалидам получать услуги наравне с другими",(IF('Рейтинговая таблица организаций'!AE19&lt;5,"Количество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0" s="23">
        <f>'Рейтинговая таблица организаций'!AE19</f>
        <v>5</v>
      </c>
      <c r="AF30" s="14">
        <f>IF('Рейтинговая таблица организаций'!AE19&lt;1,0,(IF('Рейтинговая таблица организаций'!AE19&lt;5,20,100)))</f>
        <v>100</v>
      </c>
      <c r="AG30" s="14" t="s">
        <v>164</v>
      </c>
      <c r="AH30" s="14">
        <f>'Рейтинговая таблица организаций'!AF19</f>
        <v>211</v>
      </c>
      <c r="AI30" s="14">
        <f>'Рейтинговая таблица организаций'!AG19</f>
        <v>211</v>
      </c>
      <c r="AJ30" s="14" t="s">
        <v>165</v>
      </c>
      <c r="AK30" s="14">
        <f>'Рейтинговая таблица организаций'!AL19</f>
        <v>600</v>
      </c>
      <c r="AL30" s="14">
        <f>'Рейтинговая таблица организаций'!AM19</f>
        <v>600</v>
      </c>
      <c r="AM30" s="14" t="s">
        <v>166</v>
      </c>
      <c r="AN30" s="14">
        <f>'Рейтинговая таблица организаций'!AN19</f>
        <v>600</v>
      </c>
      <c r="AO30" s="14">
        <f>'Рейтинговая таблица организаций'!AO19</f>
        <v>600</v>
      </c>
      <c r="AP30" s="14" t="s">
        <v>167</v>
      </c>
      <c r="AQ30" s="14">
        <f>'Рейтинговая таблица организаций'!AP19</f>
        <v>600</v>
      </c>
      <c r="AR30" s="14">
        <f>'Рейтинговая таблица организаций'!AQ19</f>
        <v>600</v>
      </c>
      <c r="AS30" s="14" t="s">
        <v>168</v>
      </c>
      <c r="AT30" s="14">
        <f>'Рейтинговая таблица организаций'!AV19</f>
        <v>600</v>
      </c>
      <c r="AU30" s="14">
        <f>'Рейтинговая таблица организаций'!AW19</f>
        <v>600</v>
      </c>
      <c r="AV30" s="14" t="s">
        <v>169</v>
      </c>
      <c r="AW30" s="14">
        <f>'Рейтинговая таблица организаций'!AX19</f>
        <v>600</v>
      </c>
      <c r="AX30" s="14">
        <f>'Рейтинговая таблица организаций'!AY19</f>
        <v>600</v>
      </c>
      <c r="AY30" s="14" t="s">
        <v>170</v>
      </c>
      <c r="AZ30" s="14">
        <f>'Рейтинговая таблица организаций'!AZ19</f>
        <v>600</v>
      </c>
      <c r="BA30" s="14">
        <f>'Рейтинговая таблица организаций'!BA19</f>
        <v>600</v>
      </c>
    </row>
    <row r="31" spans="1:53" ht="15.5">
      <c r="A31" s="11">
        <f>'бланки '!D22</f>
        <v>17</v>
      </c>
      <c r="B31" s="11" t="str">
        <f>'бланки '!C22</f>
        <v>Муниципальное автономное общеобразовательное учреждение гимназия № 29 г. Томска</v>
      </c>
      <c r="C31" s="11">
        <f>'для bus.gov.ru'!C20</f>
        <v>1550</v>
      </c>
      <c r="D31" s="11">
        <f>'для bus.gov.ru'!D20</f>
        <v>600</v>
      </c>
      <c r="E31" s="21">
        <f>'для bus.gov.ru'!E20</f>
        <v>0.38709677419354838</v>
      </c>
      <c r="F31" s="12" t="s">
        <v>159</v>
      </c>
      <c r="G31" s="13">
        <f>'Рейтинговая таблица организаций'!D20</f>
        <v>14</v>
      </c>
      <c r="H31" s="13">
        <f>'Рейтинговая таблица организаций'!E20</f>
        <v>14</v>
      </c>
      <c r="I31" s="12" t="s">
        <v>160</v>
      </c>
      <c r="J31" s="13">
        <f>'Рейтинговая таблица организаций'!F20</f>
        <v>60</v>
      </c>
      <c r="K31" s="13">
        <f>'Рейтинговая таблица организаций'!G20</f>
        <v>60</v>
      </c>
      <c r="L31" s="14" t="str">
        <f>IF('Рейтинговая таблица организаций'!H20&lt;1,"Отсутствуют или не функционируют дистанционные способы взаимодействия",(IF('Рейтинговая таблица организаций'!H20&lt;4,"В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 s="23">
        <f>'Рейтинговая таблица организаций'!H20</f>
        <v>4</v>
      </c>
      <c r="N31" s="14">
        <f>IF('Рейтинговая таблица организаций'!H20&lt;1,0,(IF('Рейтинговая таблица организаций'!H20&lt;4,30,100)))</f>
        <v>100</v>
      </c>
      <c r="O31" s="14" t="s">
        <v>161</v>
      </c>
      <c r="P31" s="14">
        <f>'Рейтинговая таблица организаций'!I20</f>
        <v>600</v>
      </c>
      <c r="Q31" s="14">
        <f>'Рейтинговая таблица организаций'!J20</f>
        <v>600</v>
      </c>
      <c r="R31" s="14" t="s">
        <v>162</v>
      </c>
      <c r="S31" s="14">
        <f>'Рейтинговая таблица организаций'!K20</f>
        <v>600</v>
      </c>
      <c r="T31" s="14">
        <f>'Рейтинговая таблица организаций'!L20</f>
        <v>600</v>
      </c>
      <c r="U31" s="14" t="str">
        <f>IF('Рейтинговая таблица организаций'!U20&lt;1,"Отсутствуют комфортные условия",(IF('Рейтинговая таблица организаций'!U20&lt;5,"Количество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 s="23">
        <f>'Рейтинговая таблица организаций'!U20</f>
        <v>5</v>
      </c>
      <c r="W31" s="14">
        <f>IF('Рейтинговая таблица организаций'!U20&lt;1,0,(IF('Рейтинговая таблица организаций'!U20&lt;4,20,100)))</f>
        <v>100</v>
      </c>
      <c r="X31" s="14" t="s">
        <v>163</v>
      </c>
      <c r="Y31" s="14">
        <f>'Рейтинговая таблица организаций'!X20</f>
        <v>600</v>
      </c>
      <c r="Z31" s="14">
        <f>'Рейтинговая таблица организаций'!Y20</f>
        <v>600</v>
      </c>
      <c r="AA31" s="14" t="str">
        <f>IF('Рейтинговая таблица организаций'!AD20&lt;1,"Отсутствуют условия доступности для инвалидов",(IF('Рейтинговая таблица организаций'!AD20&lt;5,"Количество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1" s="22">
        <f>'Рейтинговая таблица организаций'!AD20</f>
        <v>1</v>
      </c>
      <c r="AC31" s="14">
        <f>IF('Рейтинговая таблица организаций'!AD20&lt;1,0,(IF('Рейтинговая таблица организаций'!AD20&lt;5,20,100)))</f>
        <v>20</v>
      </c>
      <c r="AD31" s="14" t="str">
        <f>IF('Рейтинговая таблица организаций'!AE20&lt;1,"Отсутствуют условия доступности, позволяющие инвалидам получать услуги наравне с другими",(IF('Рейтинговая таблица организаций'!AE20&lt;5,"Количество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 s="23">
        <f>'Рейтинговая таблица организаций'!AE20</f>
        <v>4</v>
      </c>
      <c r="AF31" s="14">
        <f>IF('Рейтинговая таблица организаций'!AE20&lt;1,0,(IF('Рейтинговая таблица организаций'!AE20&lt;5,20,100)))</f>
        <v>20</v>
      </c>
      <c r="AG31" s="14" t="s">
        <v>164</v>
      </c>
      <c r="AH31" s="14">
        <f>'Рейтинговая таблица организаций'!AF20</f>
        <v>155</v>
      </c>
      <c r="AI31" s="14">
        <f>'Рейтинговая таблица организаций'!AG20</f>
        <v>155</v>
      </c>
      <c r="AJ31" s="14" t="s">
        <v>165</v>
      </c>
      <c r="AK31" s="14">
        <f>'Рейтинговая таблица организаций'!AL20</f>
        <v>600</v>
      </c>
      <c r="AL31" s="14">
        <f>'Рейтинговая таблица организаций'!AM20</f>
        <v>600</v>
      </c>
      <c r="AM31" s="14" t="s">
        <v>166</v>
      </c>
      <c r="AN31" s="14">
        <f>'Рейтинговая таблица организаций'!AN20</f>
        <v>600</v>
      </c>
      <c r="AO31" s="14">
        <f>'Рейтинговая таблица организаций'!AO20</f>
        <v>600</v>
      </c>
      <c r="AP31" s="14" t="s">
        <v>167</v>
      </c>
      <c r="AQ31" s="14">
        <f>'Рейтинговая таблица организаций'!AP20</f>
        <v>600</v>
      </c>
      <c r="AR31" s="14">
        <f>'Рейтинговая таблица организаций'!AQ20</f>
        <v>600</v>
      </c>
      <c r="AS31" s="14" t="s">
        <v>168</v>
      </c>
      <c r="AT31" s="14">
        <f>'Рейтинговая таблица организаций'!AV20</f>
        <v>600</v>
      </c>
      <c r="AU31" s="14">
        <f>'Рейтинговая таблица организаций'!AW20</f>
        <v>600</v>
      </c>
      <c r="AV31" s="14" t="s">
        <v>169</v>
      </c>
      <c r="AW31" s="14">
        <f>'Рейтинговая таблица организаций'!AX20</f>
        <v>600</v>
      </c>
      <c r="AX31" s="14">
        <f>'Рейтинговая таблица организаций'!AY20</f>
        <v>600</v>
      </c>
      <c r="AY31" s="14" t="s">
        <v>170</v>
      </c>
      <c r="AZ31" s="14">
        <f>'Рейтинговая таблица организаций'!AZ20</f>
        <v>600</v>
      </c>
      <c r="BA31" s="14">
        <f>'Рейтинговая таблица организаций'!BA20</f>
        <v>600</v>
      </c>
    </row>
    <row r="32" spans="1:53" ht="15.5">
      <c r="A32" s="11">
        <f>'бланки '!D23</f>
        <v>18</v>
      </c>
      <c r="B32" s="11" t="str">
        <f>'бланки '!C23</f>
        <v>Муниципальное автономное общеобразовательное учреждение средняя общеобразовательная школа № 42 г.Томска</v>
      </c>
      <c r="C32" s="11">
        <f>'для bus.gov.ru'!C21</f>
        <v>1149</v>
      </c>
      <c r="D32" s="11">
        <f>'для bus.gov.ru'!D21</f>
        <v>460</v>
      </c>
      <c r="E32" s="21">
        <f>'для bus.gov.ru'!E21</f>
        <v>0.40034812880765885</v>
      </c>
      <c r="F32" s="12" t="s">
        <v>159</v>
      </c>
      <c r="G32" s="13">
        <f>'Рейтинговая таблица организаций'!D21</f>
        <v>14</v>
      </c>
      <c r="H32" s="13">
        <f>'Рейтинговая таблица организаций'!E21</f>
        <v>14</v>
      </c>
      <c r="I32" s="12" t="s">
        <v>160</v>
      </c>
      <c r="J32" s="13">
        <f>'Рейтинговая таблица организаций'!F21</f>
        <v>60</v>
      </c>
      <c r="K32" s="13">
        <f>'Рейтинговая таблица организаций'!G21</f>
        <v>60</v>
      </c>
      <c r="L32" s="14" t="str">
        <f>IF('Рейтинговая таблица организаций'!H21&lt;1,"Отсутствуют или не функционируют дистанционные способы взаимодействия",(IF('Рейтинговая таблица организаций'!H21&lt;4,"В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 s="23">
        <f>'Рейтинговая таблица организаций'!H21</f>
        <v>4</v>
      </c>
      <c r="N32" s="14">
        <f>IF('Рейтинговая таблица организаций'!H21&lt;1,0,(IF('Рейтинговая таблица организаций'!H21&lt;4,30,100)))</f>
        <v>100</v>
      </c>
      <c r="O32" s="14" t="s">
        <v>161</v>
      </c>
      <c r="P32" s="14">
        <f>'Рейтинговая таблица организаций'!I21</f>
        <v>460</v>
      </c>
      <c r="Q32" s="14">
        <f>'Рейтинговая таблица организаций'!J21</f>
        <v>460</v>
      </c>
      <c r="R32" s="14" t="s">
        <v>162</v>
      </c>
      <c r="S32" s="14">
        <f>'Рейтинговая таблица организаций'!K21</f>
        <v>460</v>
      </c>
      <c r="T32" s="14">
        <f>'Рейтинговая таблица организаций'!L21</f>
        <v>460</v>
      </c>
      <c r="U32" s="14" t="str">
        <f>IF('Рейтинговая таблица организаций'!U21&lt;1,"Отсутствуют комфортные условия",(IF('Рейтинговая таблица организаций'!U21&lt;5,"Количество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 s="23">
        <f>'Рейтинговая таблица организаций'!U21</f>
        <v>5</v>
      </c>
      <c r="W32" s="14">
        <f>IF('Рейтинговая таблица организаций'!U21&lt;1,0,(IF('Рейтинговая таблица организаций'!U21&lt;4,20,100)))</f>
        <v>100</v>
      </c>
      <c r="X32" s="14" t="s">
        <v>163</v>
      </c>
      <c r="Y32" s="14">
        <f>'Рейтинговая таблица организаций'!X21</f>
        <v>460</v>
      </c>
      <c r="Z32" s="14">
        <f>'Рейтинговая таблица организаций'!Y21</f>
        <v>460</v>
      </c>
      <c r="AA32" s="14" t="str">
        <f>IF('Рейтинговая таблица организаций'!AD21&lt;1,"Отсутствуют условия доступности для инвалидов",(IF('Рейтинговая таблица организаций'!AD21&lt;5,"Количество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 s="22">
        <f>'Рейтинговая таблица организаций'!AD21</f>
        <v>3</v>
      </c>
      <c r="AC32" s="14">
        <f>IF('Рейтинговая таблица организаций'!AD21&lt;1,0,(IF('Рейтинговая таблица организаций'!AD21&lt;5,20,100)))</f>
        <v>20</v>
      </c>
      <c r="AD32" s="14" t="str">
        <f>IF('Рейтинговая таблица организаций'!AE21&lt;1,"Отсутствуют условия доступности, позволяющие инвалидам получать услуги наравне с другими",(IF('Рейтинговая таблица организаций'!AE21&lt;5,"Количество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 s="23">
        <f>'Рейтинговая таблица организаций'!AE21</f>
        <v>4</v>
      </c>
      <c r="AF32" s="14">
        <f>IF('Рейтинговая таблица организаций'!AE21&lt;1,0,(IF('Рейтинговая таблица организаций'!AE21&lt;5,20,100)))</f>
        <v>20</v>
      </c>
      <c r="AG32" s="14" t="s">
        <v>164</v>
      </c>
      <c r="AH32" s="14">
        <f>'Рейтинговая таблица организаций'!AF21</f>
        <v>115</v>
      </c>
      <c r="AI32" s="14">
        <f>'Рейтинговая таблица организаций'!AG21</f>
        <v>115</v>
      </c>
      <c r="AJ32" s="14" t="s">
        <v>165</v>
      </c>
      <c r="AK32" s="14">
        <f>'Рейтинговая таблица организаций'!AL21</f>
        <v>460</v>
      </c>
      <c r="AL32" s="14">
        <f>'Рейтинговая таблица организаций'!AM21</f>
        <v>460</v>
      </c>
      <c r="AM32" s="14" t="s">
        <v>166</v>
      </c>
      <c r="AN32" s="14">
        <f>'Рейтинговая таблица организаций'!AN21</f>
        <v>460</v>
      </c>
      <c r="AO32" s="14">
        <f>'Рейтинговая таблица организаций'!AO21</f>
        <v>460</v>
      </c>
      <c r="AP32" s="14" t="s">
        <v>167</v>
      </c>
      <c r="AQ32" s="14">
        <f>'Рейтинговая таблица организаций'!AP21</f>
        <v>460</v>
      </c>
      <c r="AR32" s="14">
        <f>'Рейтинговая таблица организаций'!AQ21</f>
        <v>460</v>
      </c>
      <c r="AS32" s="14" t="s">
        <v>168</v>
      </c>
      <c r="AT32" s="14">
        <f>'Рейтинговая таблица организаций'!AV21</f>
        <v>460</v>
      </c>
      <c r="AU32" s="14">
        <f>'Рейтинговая таблица организаций'!AW21</f>
        <v>460</v>
      </c>
      <c r="AV32" s="14" t="s">
        <v>169</v>
      </c>
      <c r="AW32" s="14">
        <f>'Рейтинговая таблица организаций'!AX21</f>
        <v>460</v>
      </c>
      <c r="AX32" s="14">
        <f>'Рейтинговая таблица организаций'!AY21</f>
        <v>460</v>
      </c>
      <c r="AY32" s="14" t="s">
        <v>170</v>
      </c>
      <c r="AZ32" s="14">
        <f>'Рейтинговая таблица организаций'!AZ21</f>
        <v>460</v>
      </c>
      <c r="BA32" s="14">
        <f>'Рейтинговая таблица организаций'!BA21</f>
        <v>460</v>
      </c>
    </row>
    <row r="33" spans="1:53" ht="15.5">
      <c r="A33" s="11">
        <f>'бланки '!D24</f>
        <v>19</v>
      </c>
      <c r="B33" s="11" t="str">
        <f>'бланки '!C24</f>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C33" s="11">
        <f>'для bus.gov.ru'!C22</f>
        <v>419</v>
      </c>
      <c r="D33" s="11">
        <f>'для bus.gov.ru'!D22</f>
        <v>168</v>
      </c>
      <c r="E33" s="21">
        <f>'для bus.gov.ru'!E22</f>
        <v>0.40095465393794749</v>
      </c>
      <c r="F33" s="12" t="s">
        <v>159</v>
      </c>
      <c r="G33" s="13">
        <f>'Рейтинговая таблица организаций'!D22</f>
        <v>14</v>
      </c>
      <c r="H33" s="13">
        <f>'Рейтинговая таблица организаций'!E22</f>
        <v>14</v>
      </c>
      <c r="I33" s="12" t="s">
        <v>160</v>
      </c>
      <c r="J33" s="13">
        <f>'Рейтинговая таблица организаций'!F22</f>
        <v>60</v>
      </c>
      <c r="K33" s="13">
        <f>'Рейтинговая таблица организаций'!G22</f>
        <v>60</v>
      </c>
      <c r="L33" s="14" t="str">
        <f>IF('Рейтинговая таблица организаций'!H22&lt;1,"Отсутствуют или не функционируют дистанционные способы взаимодействия",(IF('Рейтинговая таблица организаций'!H22&lt;4,"В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 s="23">
        <f>'Рейтинговая таблица организаций'!H22</f>
        <v>4</v>
      </c>
      <c r="N33" s="14">
        <f>IF('Рейтинговая таблица организаций'!H22&lt;1,0,(IF('Рейтинговая таблица организаций'!H22&lt;4,30,100)))</f>
        <v>100</v>
      </c>
      <c r="O33" s="14" t="s">
        <v>161</v>
      </c>
      <c r="P33" s="14">
        <f>'Рейтинговая таблица организаций'!I22</f>
        <v>168</v>
      </c>
      <c r="Q33" s="14">
        <f>'Рейтинговая таблица организаций'!J22</f>
        <v>168</v>
      </c>
      <c r="R33" s="14" t="s">
        <v>162</v>
      </c>
      <c r="S33" s="14">
        <f>'Рейтинговая таблица организаций'!K22</f>
        <v>168</v>
      </c>
      <c r="T33" s="14">
        <f>'Рейтинговая таблица организаций'!L22</f>
        <v>168</v>
      </c>
      <c r="U33" s="14" t="str">
        <f>IF('Рейтинговая таблица организаций'!U22&lt;1,"Отсутствуют комфортные условия",(IF('Рейтинговая таблица организаций'!U22&lt;5,"Количество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 s="23">
        <f>'Рейтинговая таблица организаций'!U22</f>
        <v>5</v>
      </c>
      <c r="W33" s="14">
        <f>IF('Рейтинговая таблица организаций'!U22&lt;1,0,(IF('Рейтинговая таблица организаций'!U22&lt;4,20,100)))</f>
        <v>100</v>
      </c>
      <c r="X33" s="14" t="s">
        <v>163</v>
      </c>
      <c r="Y33" s="14">
        <f>'Рейтинговая таблица организаций'!X22</f>
        <v>168</v>
      </c>
      <c r="Z33" s="14">
        <f>'Рейтинговая таблица организаций'!Y22</f>
        <v>168</v>
      </c>
      <c r="AA33" s="14" t="str">
        <f>IF('Рейтинговая таблица организаций'!AD22&lt;1,"Отсутствуют условия доступности для инвалидов",(IF('Рейтинговая таблица организаций'!AD22&lt;5,"Количество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3" s="22">
        <f>'Рейтинговая таблица организаций'!AD22</f>
        <v>2</v>
      </c>
      <c r="AC33" s="14">
        <f>IF('Рейтинговая таблица организаций'!AD22&lt;1,0,(IF('Рейтинговая таблица организаций'!AD22&lt;5,20,100)))</f>
        <v>20</v>
      </c>
      <c r="AD33" s="14" t="str">
        <f>IF('Рейтинговая таблица организаций'!AE22&lt;1,"Отсутствуют условия доступности, позволяющие инвалидам получать услуги наравне с другими",(IF('Рейтинговая таблица организаций'!AE22&lt;5,"Количество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 s="23">
        <f>'Рейтинговая таблица организаций'!AE22</f>
        <v>3</v>
      </c>
      <c r="AF33" s="14">
        <f>IF('Рейтинговая таблица организаций'!AE22&lt;1,0,(IF('Рейтинговая таблица организаций'!AE22&lt;5,20,100)))</f>
        <v>20</v>
      </c>
      <c r="AG33" s="14" t="s">
        <v>164</v>
      </c>
      <c r="AH33" s="14">
        <f>'Рейтинговая таблица организаций'!AF22</f>
        <v>42</v>
      </c>
      <c r="AI33" s="14">
        <f>'Рейтинговая таблица организаций'!AG22</f>
        <v>42</v>
      </c>
      <c r="AJ33" s="14" t="s">
        <v>165</v>
      </c>
      <c r="AK33" s="14">
        <f>'Рейтинговая таблица организаций'!AL22</f>
        <v>168</v>
      </c>
      <c r="AL33" s="14">
        <f>'Рейтинговая таблица организаций'!AM22</f>
        <v>168</v>
      </c>
      <c r="AM33" s="14" t="s">
        <v>166</v>
      </c>
      <c r="AN33" s="14">
        <f>'Рейтинговая таблица организаций'!AN22</f>
        <v>168</v>
      </c>
      <c r="AO33" s="14">
        <f>'Рейтинговая таблица организаций'!AO22</f>
        <v>168</v>
      </c>
      <c r="AP33" s="14" t="s">
        <v>167</v>
      </c>
      <c r="AQ33" s="14">
        <f>'Рейтинговая таблица организаций'!AP22</f>
        <v>168</v>
      </c>
      <c r="AR33" s="14">
        <f>'Рейтинговая таблица организаций'!AQ22</f>
        <v>168</v>
      </c>
      <c r="AS33" s="14" t="s">
        <v>168</v>
      </c>
      <c r="AT33" s="14">
        <f>'Рейтинговая таблица организаций'!AV22</f>
        <v>168</v>
      </c>
      <c r="AU33" s="14">
        <f>'Рейтинговая таблица организаций'!AW22</f>
        <v>168</v>
      </c>
      <c r="AV33" s="14" t="s">
        <v>169</v>
      </c>
      <c r="AW33" s="14">
        <f>'Рейтинговая таблица организаций'!AX22</f>
        <v>168</v>
      </c>
      <c r="AX33" s="14">
        <f>'Рейтинговая таблица организаций'!AY22</f>
        <v>168</v>
      </c>
      <c r="AY33" s="14" t="s">
        <v>170</v>
      </c>
      <c r="AZ33" s="14">
        <f>'Рейтинговая таблица организаций'!AZ22</f>
        <v>168</v>
      </c>
      <c r="BA33" s="14">
        <f>'Рейтинговая таблица организаций'!BA22</f>
        <v>168</v>
      </c>
    </row>
    <row r="34" spans="1:53" ht="15.5">
      <c r="A34" s="11">
        <f>'бланки '!D25</f>
        <v>20</v>
      </c>
      <c r="B34" s="11" t="str">
        <f>'бланки '!C25</f>
        <v>Муниципальное автономное общеобразовательное учреждение средняя общеобразовательная школа № 44 г.Томска</v>
      </c>
      <c r="C34" s="11">
        <f>'для bus.gov.ru'!C23</f>
        <v>1692</v>
      </c>
      <c r="D34" s="11">
        <f>'для bus.gov.ru'!D23</f>
        <v>600</v>
      </c>
      <c r="E34" s="21">
        <f>'для bus.gov.ru'!E23</f>
        <v>0.3546099290780142</v>
      </c>
      <c r="F34" s="12" t="s">
        <v>159</v>
      </c>
      <c r="G34" s="13">
        <f>'Рейтинговая таблица организаций'!D23</f>
        <v>14</v>
      </c>
      <c r="H34" s="13">
        <f>'Рейтинговая таблица организаций'!E23</f>
        <v>14</v>
      </c>
      <c r="I34" s="12" t="s">
        <v>160</v>
      </c>
      <c r="J34" s="13">
        <f>'Рейтинговая таблица организаций'!F23</f>
        <v>60</v>
      </c>
      <c r="K34" s="13">
        <f>'Рейтинговая таблица организаций'!G23</f>
        <v>60</v>
      </c>
      <c r="L34" s="14" t="str">
        <f>IF('Рейтинговая таблица организаций'!H23&lt;1,"Отсутствуют или не функционируют дистанционные способы взаимодействия",(IF('Рейтинговая таблица организаций'!H23&lt;4,"В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4" s="23">
        <f>'Рейтинговая таблица организаций'!H23</f>
        <v>4</v>
      </c>
      <c r="N34" s="14">
        <f>IF('Рейтинговая таблица организаций'!H23&lt;1,0,(IF('Рейтинговая таблица организаций'!H23&lt;4,30,100)))</f>
        <v>100</v>
      </c>
      <c r="O34" s="14" t="s">
        <v>161</v>
      </c>
      <c r="P34" s="14">
        <f>'Рейтинговая таблица организаций'!I23</f>
        <v>600</v>
      </c>
      <c r="Q34" s="14">
        <f>'Рейтинговая таблица организаций'!J23</f>
        <v>600</v>
      </c>
      <c r="R34" s="14" t="s">
        <v>162</v>
      </c>
      <c r="S34" s="14">
        <f>'Рейтинговая таблица организаций'!K23</f>
        <v>600</v>
      </c>
      <c r="T34" s="14">
        <f>'Рейтинговая таблица организаций'!L23</f>
        <v>600</v>
      </c>
      <c r="U34" s="14" t="str">
        <f>IF('Рейтинговая таблица организаций'!U23&lt;1,"Отсутствуют комфортные условия",(IF('Рейтинговая таблица организаций'!U23&lt;5,"Количество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4" s="23">
        <f>'Рейтинговая таблица организаций'!U23</f>
        <v>5</v>
      </c>
      <c r="W34" s="14">
        <f>IF('Рейтинговая таблица организаций'!U23&lt;1,0,(IF('Рейтинговая таблица организаций'!U23&lt;4,20,100)))</f>
        <v>100</v>
      </c>
      <c r="X34" s="14" t="s">
        <v>163</v>
      </c>
      <c r="Y34" s="14">
        <f>'Рейтинговая таблица организаций'!X23</f>
        <v>600</v>
      </c>
      <c r="Z34" s="14">
        <f>'Рейтинговая таблица организаций'!Y23</f>
        <v>600</v>
      </c>
      <c r="AA34" s="14" t="str">
        <f>IF('Рейтинговая таблица организаций'!AD23&lt;1,"Отсутствуют условия доступности для инвалидов",(IF('Рейтинговая таблица организаций'!AD23&lt;5,"Количество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4" s="22">
        <f>'Рейтинговая таблица организаций'!AD23</f>
        <v>2</v>
      </c>
      <c r="AC34" s="14">
        <f>IF('Рейтинговая таблица организаций'!AD23&lt;1,0,(IF('Рейтинговая таблица организаций'!AD23&lt;5,20,100)))</f>
        <v>20</v>
      </c>
      <c r="AD34" s="14" t="str">
        <f>IF('Рейтинговая таблица организаций'!AE23&lt;1,"Отсутствуют условия доступности, позволяющие инвалидам получать услуги наравне с другими",(IF('Рейтинговая таблица организаций'!AE23&lt;5,"Количество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4" s="23">
        <f>'Рейтинговая таблица организаций'!AE23</f>
        <v>3</v>
      </c>
      <c r="AF34" s="14">
        <f>IF('Рейтинговая таблица организаций'!AE23&lt;1,0,(IF('Рейтинговая таблица организаций'!AE23&lt;5,20,100)))</f>
        <v>20</v>
      </c>
      <c r="AG34" s="14" t="s">
        <v>164</v>
      </c>
      <c r="AH34" s="14">
        <f>'Рейтинговая таблица организаций'!AF23</f>
        <v>170</v>
      </c>
      <c r="AI34" s="14">
        <f>'Рейтинговая таблица организаций'!AG23</f>
        <v>170</v>
      </c>
      <c r="AJ34" s="14" t="s">
        <v>165</v>
      </c>
      <c r="AK34" s="14">
        <f>'Рейтинговая таблица организаций'!AL23</f>
        <v>600</v>
      </c>
      <c r="AL34" s="14">
        <f>'Рейтинговая таблица организаций'!AM23</f>
        <v>600</v>
      </c>
      <c r="AM34" s="14" t="s">
        <v>166</v>
      </c>
      <c r="AN34" s="14">
        <f>'Рейтинговая таблица организаций'!AN23</f>
        <v>600</v>
      </c>
      <c r="AO34" s="14">
        <f>'Рейтинговая таблица организаций'!AO23</f>
        <v>600</v>
      </c>
      <c r="AP34" s="14" t="s">
        <v>167</v>
      </c>
      <c r="AQ34" s="14">
        <f>'Рейтинговая таблица организаций'!AP23</f>
        <v>600</v>
      </c>
      <c r="AR34" s="14">
        <f>'Рейтинговая таблица организаций'!AQ23</f>
        <v>600</v>
      </c>
      <c r="AS34" s="14" t="s">
        <v>168</v>
      </c>
      <c r="AT34" s="14">
        <f>'Рейтинговая таблица организаций'!AV23</f>
        <v>600</v>
      </c>
      <c r="AU34" s="14">
        <f>'Рейтинговая таблица организаций'!AW23</f>
        <v>600</v>
      </c>
      <c r="AV34" s="14" t="s">
        <v>169</v>
      </c>
      <c r="AW34" s="14">
        <f>'Рейтинговая таблица организаций'!AX23</f>
        <v>600</v>
      </c>
      <c r="AX34" s="14">
        <f>'Рейтинговая таблица организаций'!AY23</f>
        <v>600</v>
      </c>
      <c r="AY34" s="14" t="s">
        <v>170</v>
      </c>
      <c r="AZ34" s="14">
        <f>'Рейтинговая таблица организаций'!AZ23</f>
        <v>600</v>
      </c>
      <c r="BA34" s="14">
        <f>'Рейтинговая таблица организаций'!BA23</f>
        <v>600</v>
      </c>
    </row>
    <row r="35" spans="1:53" ht="15.5">
      <c r="A35" s="11">
        <f>'бланки '!D26</f>
        <v>21</v>
      </c>
      <c r="B35" s="11" t="str">
        <f>'бланки '!C26</f>
        <v>Муниципальное автономное общеобразовательное учреждение средняя общеобразовательная школа № 54 города Томска</v>
      </c>
      <c r="C35" s="11">
        <f>'для bus.gov.ru'!C24</f>
        <v>1175</v>
      </c>
      <c r="D35" s="11">
        <f>'для bus.gov.ru'!D24</f>
        <v>470</v>
      </c>
      <c r="E35" s="21">
        <f>'для bus.gov.ru'!E24</f>
        <v>0.4</v>
      </c>
      <c r="F35" s="12" t="s">
        <v>159</v>
      </c>
      <c r="G35" s="13">
        <f>'Рейтинговая таблица организаций'!D24</f>
        <v>14</v>
      </c>
      <c r="H35" s="13">
        <f>'Рейтинговая таблица организаций'!E24</f>
        <v>14</v>
      </c>
      <c r="I35" s="12" t="s">
        <v>160</v>
      </c>
      <c r="J35" s="13">
        <f>'Рейтинговая таблица организаций'!F24</f>
        <v>60</v>
      </c>
      <c r="K35" s="13">
        <f>'Рейтинговая таблица организаций'!G24</f>
        <v>60</v>
      </c>
      <c r="L35" s="14" t="str">
        <f>IF('Рейтинговая таблица организаций'!H24&lt;1,"Отсутствуют или не функционируют дистанционные способы взаимодействия",(IF('Рейтинговая таблица организаций'!H24&lt;4,"В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5" s="23">
        <f>'Рейтинговая таблица организаций'!H24</f>
        <v>4</v>
      </c>
      <c r="N35" s="14">
        <f>IF('Рейтинговая таблица организаций'!H24&lt;1,0,(IF('Рейтинговая таблица организаций'!H24&lt;4,30,100)))</f>
        <v>100</v>
      </c>
      <c r="O35" s="14" t="s">
        <v>161</v>
      </c>
      <c r="P35" s="14">
        <f>'Рейтинговая таблица организаций'!I24</f>
        <v>470</v>
      </c>
      <c r="Q35" s="14">
        <f>'Рейтинговая таблица организаций'!J24</f>
        <v>470</v>
      </c>
      <c r="R35" s="14" t="s">
        <v>162</v>
      </c>
      <c r="S35" s="14">
        <f>'Рейтинговая таблица организаций'!K24</f>
        <v>470</v>
      </c>
      <c r="T35" s="14">
        <f>'Рейтинговая таблица организаций'!L24</f>
        <v>470</v>
      </c>
      <c r="U35" s="14" t="str">
        <f>IF('Рейтинговая таблица организаций'!U24&lt;1,"Отсутствуют комфортные условия",(IF('Рейтинговая таблица организаций'!U24&lt;5,"Количество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5" s="23">
        <f>'Рейтинговая таблица организаций'!U24</f>
        <v>5</v>
      </c>
      <c r="W35" s="14">
        <f>IF('Рейтинговая таблица организаций'!U24&lt;1,0,(IF('Рейтинговая таблица организаций'!U24&lt;4,20,100)))</f>
        <v>100</v>
      </c>
      <c r="X35" s="14" t="s">
        <v>163</v>
      </c>
      <c r="Y35" s="14">
        <f>'Рейтинговая таблица организаций'!X24</f>
        <v>470</v>
      </c>
      <c r="Z35" s="14">
        <f>'Рейтинговая таблица организаций'!Y24</f>
        <v>470</v>
      </c>
      <c r="AA35" s="14" t="str">
        <f>IF('Рейтинговая таблица организаций'!AD24&lt;1,"Отсутствуют условия доступности для инвалидов",(IF('Рейтинговая таблица организаций'!AD24&lt;5,"Количество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5" s="22">
        <f>'Рейтинговая таблица организаций'!AD24</f>
        <v>4</v>
      </c>
      <c r="AC35" s="14">
        <f>IF('Рейтинговая таблица организаций'!AD24&lt;1,0,(IF('Рейтинговая таблица организаций'!AD24&lt;5,20,100)))</f>
        <v>20</v>
      </c>
      <c r="AD35" s="14" t="str">
        <f>IF('Рейтинговая таблица организаций'!AE24&lt;1,"Отсутствуют условия доступности, позволяющие инвалидам получать услуги наравне с другими",(IF('Рейтинговая таблица организаций'!AE24&lt;5,"Количество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5" s="23">
        <f>'Рейтинговая таблица организаций'!AE24</f>
        <v>6</v>
      </c>
      <c r="AF35" s="14">
        <f>IF('Рейтинговая таблица организаций'!AE24&lt;1,0,(IF('Рейтинговая таблица организаций'!AE24&lt;5,20,100)))</f>
        <v>100</v>
      </c>
      <c r="AG35" s="14" t="s">
        <v>164</v>
      </c>
      <c r="AH35" s="14">
        <f>'Рейтинговая таблица организаций'!AF24</f>
        <v>118</v>
      </c>
      <c r="AI35" s="14">
        <f>'Рейтинговая таблица организаций'!AG24</f>
        <v>118</v>
      </c>
      <c r="AJ35" s="14" t="s">
        <v>165</v>
      </c>
      <c r="AK35" s="14">
        <f>'Рейтинговая таблица организаций'!AL24</f>
        <v>470</v>
      </c>
      <c r="AL35" s="14">
        <f>'Рейтинговая таблица организаций'!AM24</f>
        <v>470</v>
      </c>
      <c r="AM35" s="14" t="s">
        <v>166</v>
      </c>
      <c r="AN35" s="14">
        <f>'Рейтинговая таблица организаций'!AN24</f>
        <v>470</v>
      </c>
      <c r="AO35" s="14">
        <f>'Рейтинговая таблица организаций'!AO24</f>
        <v>470</v>
      </c>
      <c r="AP35" s="14" t="s">
        <v>167</v>
      </c>
      <c r="AQ35" s="14">
        <f>'Рейтинговая таблица организаций'!AP24</f>
        <v>470</v>
      </c>
      <c r="AR35" s="14">
        <f>'Рейтинговая таблица организаций'!AQ24</f>
        <v>470</v>
      </c>
      <c r="AS35" s="14" t="s">
        <v>168</v>
      </c>
      <c r="AT35" s="14">
        <f>'Рейтинговая таблица организаций'!AV24</f>
        <v>470</v>
      </c>
      <c r="AU35" s="14">
        <f>'Рейтинговая таблица организаций'!AW24</f>
        <v>470</v>
      </c>
      <c r="AV35" s="14" t="s">
        <v>169</v>
      </c>
      <c r="AW35" s="14">
        <f>'Рейтинговая таблица организаций'!AX24</f>
        <v>470</v>
      </c>
      <c r="AX35" s="14">
        <f>'Рейтинговая таблица организаций'!AY24</f>
        <v>470</v>
      </c>
      <c r="AY35" s="14" t="s">
        <v>170</v>
      </c>
      <c r="AZ35" s="14">
        <f>'Рейтинговая таблица организаций'!AZ24</f>
        <v>470</v>
      </c>
      <c r="BA35" s="14">
        <f>'Рейтинговая таблица организаций'!BA24</f>
        <v>470</v>
      </c>
    </row>
    <row r="36" spans="1:53" ht="15.5">
      <c r="A36" s="11">
        <f>'бланки '!D27</f>
        <v>22</v>
      </c>
      <c r="B36" s="11" t="str">
        <f>'бланки '!C27</f>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C36" s="11">
        <f>'для bus.gov.ru'!C25</f>
        <v>469</v>
      </c>
      <c r="D36" s="11">
        <f>'для bus.gov.ru'!D25</f>
        <v>188</v>
      </c>
      <c r="E36" s="21">
        <f>'для bus.gov.ru'!E25</f>
        <v>0.40085287846481876</v>
      </c>
      <c r="F36" s="12" t="s">
        <v>159</v>
      </c>
      <c r="G36" s="13">
        <f>'Рейтинговая таблица организаций'!D25</f>
        <v>14</v>
      </c>
      <c r="H36" s="13">
        <f>'Рейтинговая таблица организаций'!E25</f>
        <v>14</v>
      </c>
      <c r="I36" s="12" t="s">
        <v>160</v>
      </c>
      <c r="J36" s="13">
        <f>'Рейтинговая таблица организаций'!F25</f>
        <v>60</v>
      </c>
      <c r="K36" s="13">
        <f>'Рейтинговая таблица организаций'!G25</f>
        <v>60</v>
      </c>
      <c r="L36" s="14" t="str">
        <f>IF('Рейтинговая таблица организаций'!H25&lt;1,"Отсутствуют или не функционируют дистанционные способы взаимодействия",(IF('Рейтинговая таблица организаций'!H25&lt;4,"В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6" s="23">
        <f>'Рейтинговая таблица организаций'!H25</f>
        <v>4</v>
      </c>
      <c r="N36" s="14">
        <f>IF('Рейтинговая таблица организаций'!H25&lt;1,0,(IF('Рейтинговая таблица организаций'!H25&lt;4,30,100)))</f>
        <v>100</v>
      </c>
      <c r="O36" s="14" t="s">
        <v>161</v>
      </c>
      <c r="P36" s="14">
        <f>'Рейтинговая таблица организаций'!I25</f>
        <v>188</v>
      </c>
      <c r="Q36" s="14">
        <f>'Рейтинговая таблица организаций'!J25</f>
        <v>188</v>
      </c>
      <c r="R36" s="14" t="s">
        <v>162</v>
      </c>
      <c r="S36" s="14">
        <f>'Рейтинговая таблица организаций'!K25</f>
        <v>188</v>
      </c>
      <c r="T36" s="14">
        <f>'Рейтинговая таблица организаций'!L25</f>
        <v>188</v>
      </c>
      <c r="U36" s="14" t="str">
        <f>IF('Рейтинговая таблица организаций'!U25&lt;1,"Отсутствуют комфортные условия",(IF('Рейтинговая таблица организаций'!U25&lt;5,"Количество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6" s="23">
        <f>'Рейтинговая таблица организаций'!U25</f>
        <v>5</v>
      </c>
      <c r="W36" s="14">
        <f>IF('Рейтинговая таблица организаций'!U25&lt;1,0,(IF('Рейтинговая таблица организаций'!U25&lt;4,20,100)))</f>
        <v>100</v>
      </c>
      <c r="X36" s="14" t="s">
        <v>163</v>
      </c>
      <c r="Y36" s="14">
        <f>'Рейтинговая таблица организаций'!X25</f>
        <v>188</v>
      </c>
      <c r="Z36" s="14">
        <f>'Рейтинговая таблица организаций'!Y25</f>
        <v>188</v>
      </c>
      <c r="AA36" s="14" t="str">
        <f>IF('Рейтинговая таблица организаций'!AD25&lt;1,"Отсутствуют условия доступности для инвалидов",(IF('Рейтинговая таблица организаций'!AD25&lt;5,"Количество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6" s="22">
        <f>'Рейтинговая таблица организаций'!AD25</f>
        <v>3</v>
      </c>
      <c r="AC36" s="14">
        <f>IF('Рейтинговая таблица организаций'!AD25&lt;1,0,(IF('Рейтинговая таблица организаций'!AD25&lt;5,20,100)))</f>
        <v>20</v>
      </c>
      <c r="AD36" s="14" t="str">
        <f>IF('Рейтинговая таблица организаций'!AE25&lt;1,"Отсутствуют условия доступности, позволяющие инвалидам получать услуги наравне с другими",(IF('Рейтинговая таблица организаций'!AE25&lt;5,"Количество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6" s="23">
        <f>'Рейтинговая таблица организаций'!AE25</f>
        <v>2</v>
      </c>
      <c r="AF36" s="14">
        <f>IF('Рейтинговая таблица организаций'!AE25&lt;1,0,(IF('Рейтинговая таблица организаций'!AE25&lt;5,20,100)))</f>
        <v>20</v>
      </c>
      <c r="AG36" s="14" t="s">
        <v>164</v>
      </c>
      <c r="AH36" s="14">
        <f>'Рейтинговая таблица организаций'!AF25</f>
        <v>47</v>
      </c>
      <c r="AI36" s="14">
        <f>'Рейтинговая таблица организаций'!AG25</f>
        <v>47</v>
      </c>
      <c r="AJ36" s="14" t="s">
        <v>165</v>
      </c>
      <c r="AK36" s="14">
        <f>'Рейтинговая таблица организаций'!AL25</f>
        <v>188</v>
      </c>
      <c r="AL36" s="14">
        <f>'Рейтинговая таблица организаций'!AM25</f>
        <v>188</v>
      </c>
      <c r="AM36" s="14" t="s">
        <v>166</v>
      </c>
      <c r="AN36" s="14">
        <f>'Рейтинговая таблица организаций'!AN25</f>
        <v>188</v>
      </c>
      <c r="AO36" s="14">
        <f>'Рейтинговая таблица организаций'!AO25</f>
        <v>188</v>
      </c>
      <c r="AP36" s="14" t="s">
        <v>167</v>
      </c>
      <c r="AQ36" s="14">
        <f>'Рейтинговая таблица организаций'!AP25</f>
        <v>188</v>
      </c>
      <c r="AR36" s="14">
        <f>'Рейтинговая таблица организаций'!AQ25</f>
        <v>188</v>
      </c>
      <c r="AS36" s="14" t="s">
        <v>168</v>
      </c>
      <c r="AT36" s="14">
        <f>'Рейтинговая таблица организаций'!AV25</f>
        <v>188</v>
      </c>
      <c r="AU36" s="14">
        <f>'Рейтинговая таблица организаций'!AW25</f>
        <v>188</v>
      </c>
      <c r="AV36" s="14" t="s">
        <v>169</v>
      </c>
      <c r="AW36" s="14">
        <f>'Рейтинговая таблица организаций'!AX25</f>
        <v>188</v>
      </c>
      <c r="AX36" s="14">
        <f>'Рейтинговая таблица организаций'!AY25</f>
        <v>188</v>
      </c>
      <c r="AY36" s="14" t="s">
        <v>170</v>
      </c>
      <c r="AZ36" s="14">
        <f>'Рейтинговая таблица организаций'!AZ25</f>
        <v>188</v>
      </c>
      <c r="BA36" s="14">
        <f>'Рейтинговая таблица организаций'!BA25</f>
        <v>188</v>
      </c>
    </row>
    <row r="37" spans="1:53" ht="15.5">
      <c r="A37" s="11">
        <f>'бланки '!D28</f>
        <v>23</v>
      </c>
      <c r="B37" s="11" t="str">
        <f>'бланки '!C28</f>
        <v>Муниципальное автономное общеобразовательное учреждение лицей № 51 г.Томска</v>
      </c>
      <c r="C37" s="11">
        <f>'для bus.gov.ru'!C26</f>
        <v>995</v>
      </c>
      <c r="D37" s="11">
        <f>'для bus.gov.ru'!D26</f>
        <v>398</v>
      </c>
      <c r="E37" s="21">
        <f>'для bus.gov.ru'!E26</f>
        <v>0.4</v>
      </c>
      <c r="F37" s="12" t="s">
        <v>159</v>
      </c>
      <c r="G37" s="13">
        <f>'Рейтинговая таблица организаций'!D26</f>
        <v>14</v>
      </c>
      <c r="H37" s="13">
        <f>'Рейтинговая таблица организаций'!E26</f>
        <v>14</v>
      </c>
      <c r="I37" s="12" t="s">
        <v>160</v>
      </c>
      <c r="J37" s="13">
        <f>'Рейтинговая таблица организаций'!F26</f>
        <v>60</v>
      </c>
      <c r="K37" s="13">
        <f>'Рейтинговая таблица организаций'!G26</f>
        <v>60</v>
      </c>
      <c r="L37" s="14" t="str">
        <f>IF('Рейтинговая таблица организаций'!H26&lt;1,"Отсутствуют или не функционируют дистанционные способы взаимодействия",(IF('Рейтинговая таблица организаций'!H26&lt;4,"В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7" s="23">
        <f>'Рейтинговая таблица организаций'!H26</f>
        <v>4</v>
      </c>
      <c r="N37" s="14">
        <f>IF('Рейтинговая таблица организаций'!H26&lt;1,0,(IF('Рейтинговая таблица организаций'!H26&lt;4,30,100)))</f>
        <v>100</v>
      </c>
      <c r="O37" s="14" t="s">
        <v>161</v>
      </c>
      <c r="P37" s="14">
        <f>'Рейтинговая таблица организаций'!I26</f>
        <v>398</v>
      </c>
      <c r="Q37" s="14">
        <f>'Рейтинговая таблица организаций'!J26</f>
        <v>398</v>
      </c>
      <c r="R37" s="14" t="s">
        <v>162</v>
      </c>
      <c r="S37" s="14">
        <f>'Рейтинговая таблица организаций'!K26</f>
        <v>398</v>
      </c>
      <c r="T37" s="14">
        <f>'Рейтинговая таблица организаций'!L26</f>
        <v>398</v>
      </c>
      <c r="U37" s="14" t="str">
        <f>IF('Рейтинговая таблица организаций'!U26&lt;1,"Отсутствуют комфортные условия",(IF('Рейтинговая таблица организаций'!U26&lt;5,"Количество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7" s="23">
        <f>'Рейтинговая таблица организаций'!U26</f>
        <v>5</v>
      </c>
      <c r="W37" s="14">
        <f>IF('Рейтинговая таблица организаций'!U26&lt;1,0,(IF('Рейтинговая таблица организаций'!U26&lt;4,20,100)))</f>
        <v>100</v>
      </c>
      <c r="X37" s="14" t="s">
        <v>163</v>
      </c>
      <c r="Y37" s="14">
        <f>'Рейтинговая таблица организаций'!X26</f>
        <v>398</v>
      </c>
      <c r="Z37" s="14">
        <f>'Рейтинговая таблица организаций'!Y26</f>
        <v>398</v>
      </c>
      <c r="AA37" s="14" t="str">
        <f>IF('Рейтинговая таблица организаций'!AD26&lt;1,"Отсутствуют условия доступности для инвалидов",(IF('Рейтинговая таблица организаций'!AD26&lt;5,"Количество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7" s="22">
        <f>'Рейтинговая таблица организаций'!AD26</f>
        <v>2</v>
      </c>
      <c r="AC37" s="14">
        <f>IF('Рейтинговая таблица организаций'!AD26&lt;1,0,(IF('Рейтинговая таблица организаций'!AD26&lt;5,20,100)))</f>
        <v>20</v>
      </c>
      <c r="AD37" s="14" t="str">
        <f>IF('Рейтинговая таблица организаций'!AE26&lt;1,"Отсутствуют условия доступности, позволяющие инвалидам получать услуги наравне с другими",(IF('Рейтинговая таблица организаций'!AE26&lt;5,"Количество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7" s="23">
        <f>'Рейтинговая таблица организаций'!AE26</f>
        <v>5</v>
      </c>
      <c r="AF37" s="14">
        <f>IF('Рейтинговая таблица организаций'!AE26&lt;1,0,(IF('Рейтинговая таблица организаций'!AE26&lt;5,20,100)))</f>
        <v>100</v>
      </c>
      <c r="AG37" s="14" t="s">
        <v>164</v>
      </c>
      <c r="AH37" s="14">
        <f>'Рейтинговая таблица организаций'!AF26</f>
        <v>100</v>
      </c>
      <c r="AI37" s="14">
        <f>'Рейтинговая таблица организаций'!AG26</f>
        <v>100</v>
      </c>
      <c r="AJ37" s="14" t="s">
        <v>165</v>
      </c>
      <c r="AK37" s="14">
        <f>'Рейтинговая таблица организаций'!AL26</f>
        <v>398</v>
      </c>
      <c r="AL37" s="14">
        <f>'Рейтинговая таблица организаций'!AM26</f>
        <v>398</v>
      </c>
      <c r="AM37" s="14" t="s">
        <v>166</v>
      </c>
      <c r="AN37" s="14">
        <f>'Рейтинговая таблица организаций'!AN26</f>
        <v>398</v>
      </c>
      <c r="AO37" s="14">
        <f>'Рейтинговая таблица организаций'!AO26</f>
        <v>398</v>
      </c>
      <c r="AP37" s="14" t="s">
        <v>167</v>
      </c>
      <c r="AQ37" s="14">
        <f>'Рейтинговая таблица организаций'!AP26</f>
        <v>398</v>
      </c>
      <c r="AR37" s="14">
        <f>'Рейтинговая таблица организаций'!AQ26</f>
        <v>398</v>
      </c>
      <c r="AS37" s="14" t="s">
        <v>168</v>
      </c>
      <c r="AT37" s="14">
        <f>'Рейтинговая таблица организаций'!AV26</f>
        <v>398</v>
      </c>
      <c r="AU37" s="14">
        <f>'Рейтинговая таблица организаций'!AW26</f>
        <v>398</v>
      </c>
      <c r="AV37" s="14" t="s">
        <v>169</v>
      </c>
      <c r="AW37" s="14">
        <f>'Рейтинговая таблица организаций'!AX26</f>
        <v>398</v>
      </c>
      <c r="AX37" s="14">
        <f>'Рейтинговая таблица организаций'!AY26</f>
        <v>398</v>
      </c>
      <c r="AY37" s="14" t="s">
        <v>170</v>
      </c>
      <c r="AZ37" s="14">
        <f>'Рейтинговая таблица организаций'!AZ26</f>
        <v>398</v>
      </c>
      <c r="BA37" s="14">
        <f>'Рейтинговая таблица организаций'!BA26</f>
        <v>398</v>
      </c>
    </row>
    <row r="38" spans="1:53" ht="15.5">
      <c r="A38" s="11">
        <f>'бланки '!D29</f>
        <v>24</v>
      </c>
      <c r="B38" s="11" t="str">
        <f>'бланки '!C29</f>
        <v>Муниципальное автономное общеобразовательное учреждение средняя общеобразовательная школа № 67 г. Томска</v>
      </c>
      <c r="C38" s="11">
        <f>'для bus.gov.ru'!C27</f>
        <v>1837</v>
      </c>
      <c r="D38" s="11">
        <f>'для bus.gov.ru'!D27</f>
        <v>600</v>
      </c>
      <c r="E38" s="21">
        <f>'для bus.gov.ru'!E27</f>
        <v>0.32661948829613502</v>
      </c>
      <c r="F38" s="12" t="s">
        <v>159</v>
      </c>
      <c r="G38" s="13">
        <f>'Рейтинговая таблица организаций'!D27</f>
        <v>14</v>
      </c>
      <c r="H38" s="13">
        <f>'Рейтинговая таблица организаций'!E27</f>
        <v>14</v>
      </c>
      <c r="I38" s="12" t="s">
        <v>160</v>
      </c>
      <c r="J38" s="13">
        <f>'Рейтинговая таблица организаций'!F27</f>
        <v>60</v>
      </c>
      <c r="K38" s="13">
        <f>'Рейтинговая таблица организаций'!G27</f>
        <v>60</v>
      </c>
      <c r="L38" s="14" t="str">
        <f>IF('Рейтинговая таблица организаций'!H27&lt;1,"Отсутствуют или не функционируют дистанционные способы взаимодействия",(IF('Рейтинговая таблица организаций'!H27&lt;4,"В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8" s="23">
        <f>'Рейтинговая таблица организаций'!H27</f>
        <v>4</v>
      </c>
      <c r="N38" s="14">
        <f>IF('Рейтинговая таблица организаций'!H27&lt;1,0,(IF('Рейтинговая таблица организаций'!H27&lt;4,30,100)))</f>
        <v>100</v>
      </c>
      <c r="O38" s="14" t="s">
        <v>161</v>
      </c>
      <c r="P38" s="14">
        <f>'Рейтинговая таблица организаций'!I27</f>
        <v>600</v>
      </c>
      <c r="Q38" s="14">
        <f>'Рейтинговая таблица организаций'!J27</f>
        <v>600</v>
      </c>
      <c r="R38" s="14" t="s">
        <v>162</v>
      </c>
      <c r="S38" s="14">
        <f>'Рейтинговая таблица организаций'!K27</f>
        <v>600</v>
      </c>
      <c r="T38" s="14">
        <f>'Рейтинговая таблица организаций'!L27</f>
        <v>600</v>
      </c>
      <c r="U38" s="14" t="str">
        <f>IF('Рейтинговая таблица организаций'!U27&lt;1,"Отсутствуют комфортные условия",(IF('Рейтинговая таблица организаций'!U27&lt;5,"Количество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8" s="23">
        <f>'Рейтинговая таблица организаций'!U27</f>
        <v>5</v>
      </c>
      <c r="W38" s="14">
        <f>IF('Рейтинговая таблица организаций'!U27&lt;1,0,(IF('Рейтинговая таблица организаций'!U27&lt;4,20,100)))</f>
        <v>100</v>
      </c>
      <c r="X38" s="14" t="s">
        <v>163</v>
      </c>
      <c r="Y38" s="14">
        <f>'Рейтинговая таблица организаций'!X27</f>
        <v>600</v>
      </c>
      <c r="Z38" s="14">
        <f>'Рейтинговая таблица организаций'!Y27</f>
        <v>600</v>
      </c>
      <c r="AA38" s="14" t="str">
        <f>IF('Рейтинговая таблица организаций'!AD27&lt;1,"Отсутствуют условия доступности для инвалидов",(IF('Рейтинговая таблица организаций'!AD27&lt;5,"Количество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8" s="22">
        <f>'Рейтинговая таблица организаций'!AD27</f>
        <v>0</v>
      </c>
      <c r="AC38" s="14">
        <f>IF('Рейтинговая таблица организаций'!AD27&lt;1,0,(IF('Рейтинговая таблица организаций'!AD27&lt;5,20,100)))</f>
        <v>0</v>
      </c>
      <c r="AD38" s="14" t="str">
        <f>IF('Рейтинговая таблица организаций'!AE27&lt;1,"Отсутствуют условия доступности, позволяющие инвалидам получать услуги наравне с другими",(IF('Рейтинговая таблица организаций'!AE27&lt;5,"Количество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8" s="23">
        <f>'Рейтинговая таблица организаций'!AE27</f>
        <v>5</v>
      </c>
      <c r="AF38" s="14">
        <f>IF('Рейтинговая таблица организаций'!AE27&lt;1,0,(IF('Рейтинговая таблица организаций'!AE27&lt;5,20,100)))</f>
        <v>100</v>
      </c>
      <c r="AG38" s="14" t="s">
        <v>164</v>
      </c>
      <c r="AH38" s="14">
        <f>'Рейтинговая таблица организаций'!AF27</f>
        <v>184</v>
      </c>
      <c r="AI38" s="14">
        <f>'Рейтинговая таблица организаций'!AG27</f>
        <v>184</v>
      </c>
      <c r="AJ38" s="14" t="s">
        <v>165</v>
      </c>
      <c r="AK38" s="14">
        <f>'Рейтинговая таблица организаций'!AL27</f>
        <v>600</v>
      </c>
      <c r="AL38" s="14">
        <f>'Рейтинговая таблица организаций'!AM27</f>
        <v>600</v>
      </c>
      <c r="AM38" s="14" t="s">
        <v>166</v>
      </c>
      <c r="AN38" s="14">
        <f>'Рейтинговая таблица организаций'!AN27</f>
        <v>600</v>
      </c>
      <c r="AO38" s="14">
        <f>'Рейтинговая таблица организаций'!AO27</f>
        <v>600</v>
      </c>
      <c r="AP38" s="14" t="s">
        <v>167</v>
      </c>
      <c r="AQ38" s="14">
        <f>'Рейтинговая таблица организаций'!AP27</f>
        <v>600</v>
      </c>
      <c r="AR38" s="14">
        <f>'Рейтинговая таблица организаций'!AQ27</f>
        <v>600</v>
      </c>
      <c r="AS38" s="14" t="s">
        <v>168</v>
      </c>
      <c r="AT38" s="14">
        <f>'Рейтинговая таблица организаций'!AV27</f>
        <v>600</v>
      </c>
      <c r="AU38" s="14">
        <f>'Рейтинговая таблица организаций'!AW27</f>
        <v>600</v>
      </c>
      <c r="AV38" s="14" t="s">
        <v>169</v>
      </c>
      <c r="AW38" s="14">
        <f>'Рейтинговая таблица организаций'!AX27</f>
        <v>600</v>
      </c>
      <c r="AX38" s="14">
        <f>'Рейтинговая таблица организаций'!AY27</f>
        <v>600</v>
      </c>
      <c r="AY38" s="14" t="s">
        <v>170</v>
      </c>
      <c r="AZ38" s="14">
        <f>'Рейтинговая таблица организаций'!AZ27</f>
        <v>600</v>
      </c>
      <c r="BA38" s="14">
        <f>'Рейтинговая таблица организаций'!BA27</f>
        <v>600</v>
      </c>
    </row>
    <row r="39" spans="1:53" ht="15.5">
      <c r="A39" s="11">
        <f>'бланки '!D30</f>
        <v>25</v>
      </c>
      <c r="B39" s="11" t="str">
        <f>'бланки '!C30</f>
        <v>Муниципальное автономное общеобразовательное учреждение средняя общеобразовательная школа № 22 г. Томска</v>
      </c>
      <c r="C39" s="11">
        <f>'для bus.gov.ru'!C28</f>
        <v>981</v>
      </c>
      <c r="D39" s="11">
        <f>'для bus.gov.ru'!D28</f>
        <v>393</v>
      </c>
      <c r="E39" s="21">
        <f>'для bus.gov.ru'!E28</f>
        <v>0.40061162079510704</v>
      </c>
      <c r="F39" s="12" t="s">
        <v>159</v>
      </c>
      <c r="G39" s="13">
        <f>'Рейтинговая таблица организаций'!D28</f>
        <v>14</v>
      </c>
      <c r="H39" s="13">
        <f>'Рейтинговая таблица организаций'!E28</f>
        <v>14</v>
      </c>
      <c r="I39" s="12" t="s">
        <v>160</v>
      </c>
      <c r="J39" s="13">
        <f>'Рейтинговая таблица организаций'!F28</f>
        <v>60</v>
      </c>
      <c r="K39" s="13">
        <f>'Рейтинговая таблица организаций'!G28</f>
        <v>60</v>
      </c>
      <c r="L39" s="14" t="str">
        <f>IF('Рейтинговая таблица организаций'!H28&lt;1,"Отсутствуют или не функционируют дистанционные способы взаимодействия",(IF('Рейтинговая таблица организаций'!H28&lt;4,"В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9" s="23">
        <f>'Рейтинговая таблица организаций'!H28</f>
        <v>4</v>
      </c>
      <c r="N39" s="14">
        <f>IF('Рейтинговая таблица организаций'!H28&lt;1,0,(IF('Рейтинговая таблица организаций'!H28&lt;4,30,100)))</f>
        <v>100</v>
      </c>
      <c r="O39" s="14" t="s">
        <v>161</v>
      </c>
      <c r="P39" s="14">
        <f>'Рейтинговая таблица организаций'!I28</f>
        <v>393</v>
      </c>
      <c r="Q39" s="14">
        <f>'Рейтинговая таблица организаций'!J28</f>
        <v>393</v>
      </c>
      <c r="R39" s="14" t="s">
        <v>162</v>
      </c>
      <c r="S39" s="14">
        <f>'Рейтинговая таблица организаций'!K28</f>
        <v>393</v>
      </c>
      <c r="T39" s="14">
        <f>'Рейтинговая таблица организаций'!L28</f>
        <v>393</v>
      </c>
      <c r="U39" s="14" t="str">
        <f>IF('Рейтинговая таблица организаций'!U28&lt;1,"Отсутствуют комфортные условия",(IF('Рейтинговая таблица организаций'!U28&lt;5,"Количество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9" s="23">
        <f>'Рейтинговая таблица организаций'!U28</f>
        <v>5</v>
      </c>
      <c r="W39" s="14">
        <f>IF('Рейтинговая таблица организаций'!U28&lt;1,0,(IF('Рейтинговая таблица организаций'!U28&lt;4,20,100)))</f>
        <v>100</v>
      </c>
      <c r="X39" s="14" t="s">
        <v>163</v>
      </c>
      <c r="Y39" s="14">
        <f>'Рейтинговая таблица организаций'!X28</f>
        <v>393</v>
      </c>
      <c r="Z39" s="14">
        <f>'Рейтинговая таблица организаций'!Y28</f>
        <v>393</v>
      </c>
      <c r="AA39" s="14" t="str">
        <f>IF('Рейтинговая таблица организаций'!AD28&lt;1,"Отсутствуют условия доступности для инвалидов",(IF('Рейтинговая таблица организаций'!AD28&lt;5,"Количество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9" s="22">
        <f>'Рейтинговая таблица организаций'!AD28</f>
        <v>3</v>
      </c>
      <c r="AC39" s="14">
        <f>IF('Рейтинговая таблица организаций'!AD28&lt;1,0,(IF('Рейтинговая таблица организаций'!AD28&lt;5,20,100)))</f>
        <v>20</v>
      </c>
      <c r="AD39" s="14" t="str">
        <f>IF('Рейтинговая таблица организаций'!AE28&lt;1,"Отсутствуют условия доступности, позволяющие инвалидам получать услуги наравне с другими",(IF('Рейтинговая таблица организаций'!AE28&lt;5,"Количество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9" s="23">
        <f>'Рейтинговая таблица организаций'!AE28</f>
        <v>3</v>
      </c>
      <c r="AF39" s="14">
        <f>IF('Рейтинговая таблица организаций'!AE28&lt;1,0,(IF('Рейтинговая таблица организаций'!AE28&lt;5,20,100)))</f>
        <v>20</v>
      </c>
      <c r="AG39" s="14" t="s">
        <v>164</v>
      </c>
      <c r="AH39" s="14">
        <f>'Рейтинговая таблица организаций'!AF28</f>
        <v>99</v>
      </c>
      <c r="AI39" s="14">
        <f>'Рейтинговая таблица организаций'!AG28</f>
        <v>99</v>
      </c>
      <c r="AJ39" s="14" t="s">
        <v>165</v>
      </c>
      <c r="AK39" s="14">
        <f>'Рейтинговая таблица организаций'!AL28</f>
        <v>393</v>
      </c>
      <c r="AL39" s="14">
        <f>'Рейтинговая таблица организаций'!AM28</f>
        <v>393</v>
      </c>
      <c r="AM39" s="14" t="s">
        <v>166</v>
      </c>
      <c r="AN39" s="14">
        <f>'Рейтинговая таблица организаций'!AN28</f>
        <v>393</v>
      </c>
      <c r="AO39" s="14">
        <f>'Рейтинговая таблица организаций'!AO28</f>
        <v>393</v>
      </c>
      <c r="AP39" s="14" t="s">
        <v>167</v>
      </c>
      <c r="AQ39" s="14">
        <f>'Рейтинговая таблица организаций'!AP28</f>
        <v>393</v>
      </c>
      <c r="AR39" s="14">
        <f>'Рейтинговая таблица организаций'!AQ28</f>
        <v>393</v>
      </c>
      <c r="AS39" s="14" t="s">
        <v>168</v>
      </c>
      <c r="AT39" s="14">
        <f>'Рейтинговая таблица организаций'!AV28</f>
        <v>393</v>
      </c>
      <c r="AU39" s="14">
        <f>'Рейтинговая таблица организаций'!AW28</f>
        <v>393</v>
      </c>
      <c r="AV39" s="14" t="s">
        <v>169</v>
      </c>
      <c r="AW39" s="14">
        <f>'Рейтинговая таблица организаций'!AX28</f>
        <v>393</v>
      </c>
      <c r="AX39" s="14">
        <f>'Рейтинговая таблица организаций'!AY28</f>
        <v>393</v>
      </c>
      <c r="AY39" s="14" t="s">
        <v>170</v>
      </c>
      <c r="AZ39" s="14">
        <f>'Рейтинговая таблица организаций'!AZ28</f>
        <v>393</v>
      </c>
      <c r="BA39" s="14">
        <f>'Рейтинговая таблица организаций'!BA28</f>
        <v>393</v>
      </c>
    </row>
    <row r="40" spans="1:53" ht="15.5">
      <c r="A40" s="11">
        <f>'бланки '!D31</f>
        <v>26</v>
      </c>
      <c r="B40" s="11" t="str">
        <f>'бланки '!C31</f>
        <v>Муниципальное бюджетное общеобразовательное учреждение Академический лицей им. Г.А. Псахье г. Томска</v>
      </c>
      <c r="C40" s="11">
        <f>'для bus.gov.ru'!C29</f>
        <v>4182</v>
      </c>
      <c r="D40" s="11">
        <f>'для bus.gov.ru'!D29</f>
        <v>600</v>
      </c>
      <c r="E40" s="21">
        <f>'для bus.gov.ru'!E29</f>
        <v>0.14347202295552366</v>
      </c>
      <c r="F40" s="12" t="s">
        <v>159</v>
      </c>
      <c r="G40" s="13">
        <f>'Рейтинговая таблица организаций'!D29</f>
        <v>14</v>
      </c>
      <c r="H40" s="13">
        <f>'Рейтинговая таблица организаций'!E29</f>
        <v>14</v>
      </c>
      <c r="I40" s="12" t="s">
        <v>160</v>
      </c>
      <c r="J40" s="13">
        <f>'Рейтинговая таблица организаций'!F29</f>
        <v>60</v>
      </c>
      <c r="K40" s="13">
        <f>'Рейтинговая таблица организаций'!G29</f>
        <v>60</v>
      </c>
      <c r="L40" s="14" t="str">
        <f>IF('Рейтинговая таблица организаций'!H29&lt;1,"Отсутствуют или не функционируют дистанционные способы взаимодействия",(IF('Рейтинговая таблица организаций'!H29&lt;4,"В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0" s="23">
        <f>'Рейтинговая таблица организаций'!H29</f>
        <v>4</v>
      </c>
      <c r="N40" s="14">
        <f>IF('Рейтинговая таблица организаций'!H29&lt;1,0,(IF('Рейтинговая таблица организаций'!H29&lt;4,30,100)))</f>
        <v>100</v>
      </c>
      <c r="O40" s="14" t="s">
        <v>161</v>
      </c>
      <c r="P40" s="14">
        <f>'Рейтинговая таблица организаций'!I29</f>
        <v>600</v>
      </c>
      <c r="Q40" s="14">
        <f>'Рейтинговая таблица организаций'!J29</f>
        <v>600</v>
      </c>
      <c r="R40" s="14" t="s">
        <v>162</v>
      </c>
      <c r="S40" s="14">
        <f>'Рейтинговая таблица организаций'!K29</f>
        <v>600</v>
      </c>
      <c r="T40" s="14">
        <f>'Рейтинговая таблица организаций'!L29</f>
        <v>600</v>
      </c>
      <c r="U40" s="14" t="str">
        <f>IF('Рейтинговая таблица организаций'!U29&lt;1,"Отсутствуют комфортные условия",(IF('Рейтинговая таблица организаций'!U29&lt;5,"Количество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0" s="23">
        <f>'Рейтинговая таблица организаций'!U29</f>
        <v>5</v>
      </c>
      <c r="W40" s="14">
        <f>IF('Рейтинговая таблица организаций'!U29&lt;1,0,(IF('Рейтинговая таблица организаций'!U29&lt;4,20,100)))</f>
        <v>100</v>
      </c>
      <c r="X40" s="14" t="s">
        <v>163</v>
      </c>
      <c r="Y40" s="14">
        <f>'Рейтинговая таблица организаций'!X29</f>
        <v>600</v>
      </c>
      <c r="Z40" s="14">
        <f>'Рейтинговая таблица организаций'!Y29</f>
        <v>600</v>
      </c>
      <c r="AA40" s="14" t="str">
        <f>IF('Рейтинговая таблица организаций'!AD29&lt;1,"Отсутствуют условия доступности для инвалидов",(IF('Рейтинговая таблица организаций'!AD29&lt;5,"Количество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0" s="22">
        <f>'Рейтинговая таблица организаций'!AD29</f>
        <v>4</v>
      </c>
      <c r="AC40" s="14">
        <f>IF('Рейтинговая таблица организаций'!AD29&lt;1,0,(IF('Рейтинговая таблица организаций'!AD29&lt;5,20,100)))</f>
        <v>20</v>
      </c>
      <c r="AD40" s="14" t="str">
        <f>IF('Рейтинговая таблица организаций'!AE29&lt;1,"Отсутствуют условия доступности, позволяющие инвалидам получать услуги наравне с другими",(IF('Рейтинговая таблица организаций'!AE29&lt;5,"Количество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0" s="23">
        <f>'Рейтинговая таблица организаций'!AE29</f>
        <v>3</v>
      </c>
      <c r="AF40" s="14">
        <f>IF('Рейтинговая таблица организаций'!AE29&lt;1,0,(IF('Рейтинговая таблица организаций'!AE29&lt;5,20,100)))</f>
        <v>20</v>
      </c>
      <c r="AG40" s="14" t="s">
        <v>164</v>
      </c>
      <c r="AH40" s="14">
        <f>'Рейтинговая таблица организаций'!AF29</f>
        <v>419</v>
      </c>
      <c r="AI40" s="14">
        <f>'Рейтинговая таблица организаций'!AG29</f>
        <v>419</v>
      </c>
      <c r="AJ40" s="14" t="s">
        <v>165</v>
      </c>
      <c r="AK40" s="14">
        <f>'Рейтинговая таблица организаций'!AL29</f>
        <v>600</v>
      </c>
      <c r="AL40" s="14">
        <f>'Рейтинговая таблица организаций'!AM29</f>
        <v>600</v>
      </c>
      <c r="AM40" s="14" t="s">
        <v>166</v>
      </c>
      <c r="AN40" s="14">
        <f>'Рейтинговая таблица организаций'!AN29</f>
        <v>600</v>
      </c>
      <c r="AO40" s="14">
        <f>'Рейтинговая таблица организаций'!AO29</f>
        <v>600</v>
      </c>
      <c r="AP40" s="14" t="s">
        <v>167</v>
      </c>
      <c r="AQ40" s="14">
        <f>'Рейтинговая таблица организаций'!AP29</f>
        <v>600</v>
      </c>
      <c r="AR40" s="14">
        <f>'Рейтинговая таблица организаций'!AQ29</f>
        <v>600</v>
      </c>
      <c r="AS40" s="14" t="s">
        <v>168</v>
      </c>
      <c r="AT40" s="14">
        <f>'Рейтинговая таблица организаций'!AV29</f>
        <v>600</v>
      </c>
      <c r="AU40" s="14">
        <f>'Рейтинговая таблица организаций'!AW29</f>
        <v>600</v>
      </c>
      <c r="AV40" s="14" t="s">
        <v>169</v>
      </c>
      <c r="AW40" s="14">
        <f>'Рейтинговая таблица организаций'!AX29</f>
        <v>600</v>
      </c>
      <c r="AX40" s="14">
        <f>'Рейтинговая таблица организаций'!AY29</f>
        <v>600</v>
      </c>
      <c r="AY40" s="14" t="s">
        <v>170</v>
      </c>
      <c r="AZ40" s="14">
        <f>'Рейтинговая таблица организаций'!AZ29</f>
        <v>600</v>
      </c>
      <c r="BA40" s="14">
        <f>'Рейтинговая таблица организаций'!BA29</f>
        <v>600</v>
      </c>
    </row>
    <row r="41" spans="1:53" ht="15.5">
      <c r="A41" s="11">
        <f>'бланки '!D32</f>
        <v>27</v>
      </c>
      <c r="B41" s="11" t="str">
        <f>'бланки '!C32</f>
        <v>Муниципальное автономное общеобразовательное учреждение средняя общеобразовательная школа № 27 им. Г.Н. Ворошилова г. Томска</v>
      </c>
      <c r="C41" s="11">
        <f>'для bus.gov.ru'!C30</f>
        <v>1045</v>
      </c>
      <c r="D41" s="11">
        <f>'для bus.gov.ru'!D30</f>
        <v>418</v>
      </c>
      <c r="E41" s="21">
        <f>'для bus.gov.ru'!E30</f>
        <v>0.4</v>
      </c>
      <c r="F41" s="12" t="s">
        <v>159</v>
      </c>
      <c r="G41" s="13">
        <f>'Рейтинговая таблица организаций'!D30</f>
        <v>14</v>
      </c>
      <c r="H41" s="13">
        <f>'Рейтинговая таблица организаций'!E30</f>
        <v>14</v>
      </c>
      <c r="I41" s="12" t="s">
        <v>160</v>
      </c>
      <c r="J41" s="13">
        <f>'Рейтинговая таблица организаций'!F30</f>
        <v>60</v>
      </c>
      <c r="K41" s="13">
        <f>'Рейтинговая таблица организаций'!G30</f>
        <v>60</v>
      </c>
      <c r="L41" s="14" t="str">
        <f>IF('Рейтинговая таблица организаций'!H30&lt;1,"Отсутствуют или не функционируют дистанционные способы взаимодействия",(IF('Рейтинговая таблица организаций'!H30&lt;4,"В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1" s="23">
        <f>'Рейтинговая таблица организаций'!H30</f>
        <v>4</v>
      </c>
      <c r="N41" s="14">
        <f>IF('Рейтинговая таблица организаций'!H30&lt;1,0,(IF('Рейтинговая таблица организаций'!H30&lt;4,30,100)))</f>
        <v>100</v>
      </c>
      <c r="O41" s="14" t="s">
        <v>161</v>
      </c>
      <c r="P41" s="14">
        <f>'Рейтинговая таблица организаций'!I30</f>
        <v>418</v>
      </c>
      <c r="Q41" s="14">
        <f>'Рейтинговая таблица организаций'!J30</f>
        <v>418</v>
      </c>
      <c r="R41" s="14" t="s">
        <v>162</v>
      </c>
      <c r="S41" s="14">
        <f>'Рейтинговая таблица организаций'!K30</f>
        <v>418</v>
      </c>
      <c r="T41" s="14">
        <f>'Рейтинговая таблица организаций'!L30</f>
        <v>418</v>
      </c>
      <c r="U41" s="14" t="str">
        <f>IF('Рейтинговая таблица организаций'!U30&lt;1,"Отсутствуют комфортные условия",(IF('Рейтинговая таблица организаций'!U30&lt;5,"Количество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1" s="23">
        <f>'Рейтинговая таблица организаций'!U30</f>
        <v>5</v>
      </c>
      <c r="W41" s="14">
        <f>IF('Рейтинговая таблица организаций'!U30&lt;1,0,(IF('Рейтинговая таблица организаций'!U30&lt;4,20,100)))</f>
        <v>100</v>
      </c>
      <c r="X41" s="14" t="s">
        <v>163</v>
      </c>
      <c r="Y41" s="14">
        <f>'Рейтинговая таблица организаций'!X30</f>
        <v>418</v>
      </c>
      <c r="Z41" s="14">
        <f>'Рейтинговая таблица организаций'!Y30</f>
        <v>418</v>
      </c>
      <c r="AA41" s="14" t="str">
        <f>IF('Рейтинговая таблица организаций'!AD30&lt;1,"Отсутствуют условия доступности для инвалидов",(IF('Рейтинговая таблица организаций'!AD30&lt;5,"Количество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1" s="22">
        <f>'Рейтинговая таблица организаций'!AD30</f>
        <v>2</v>
      </c>
      <c r="AC41" s="14">
        <f>IF('Рейтинговая таблица организаций'!AD30&lt;1,0,(IF('Рейтинговая таблица организаций'!AD30&lt;5,20,100)))</f>
        <v>20</v>
      </c>
      <c r="AD41" s="14" t="str">
        <f>IF('Рейтинговая таблица организаций'!AE30&lt;1,"Отсутствуют условия доступности, позволяющие инвалидам получать услуги наравне с другими",(IF('Рейтинговая таблица организаций'!AE30&lt;5,"Количество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1" s="23">
        <f>'Рейтинговая таблица организаций'!AE30</f>
        <v>3</v>
      </c>
      <c r="AF41" s="14">
        <f>IF('Рейтинговая таблица организаций'!AE30&lt;1,0,(IF('Рейтинговая таблица организаций'!AE30&lt;5,20,100)))</f>
        <v>20</v>
      </c>
      <c r="AG41" s="14" t="s">
        <v>164</v>
      </c>
      <c r="AH41" s="14">
        <f>'Рейтинговая таблица организаций'!AF30</f>
        <v>105</v>
      </c>
      <c r="AI41" s="14">
        <f>'Рейтинговая таблица организаций'!AG30</f>
        <v>105</v>
      </c>
      <c r="AJ41" s="14" t="s">
        <v>165</v>
      </c>
      <c r="AK41" s="14">
        <f>'Рейтинговая таблица организаций'!AL30</f>
        <v>418</v>
      </c>
      <c r="AL41" s="14">
        <f>'Рейтинговая таблица организаций'!AM30</f>
        <v>418</v>
      </c>
      <c r="AM41" s="14" t="s">
        <v>166</v>
      </c>
      <c r="AN41" s="14">
        <f>'Рейтинговая таблица организаций'!AN30</f>
        <v>418</v>
      </c>
      <c r="AO41" s="14">
        <f>'Рейтинговая таблица организаций'!AO30</f>
        <v>418</v>
      </c>
      <c r="AP41" s="14" t="s">
        <v>167</v>
      </c>
      <c r="AQ41" s="14">
        <f>'Рейтинговая таблица организаций'!AP30</f>
        <v>418</v>
      </c>
      <c r="AR41" s="14">
        <f>'Рейтинговая таблица организаций'!AQ30</f>
        <v>418</v>
      </c>
      <c r="AS41" s="14" t="s">
        <v>168</v>
      </c>
      <c r="AT41" s="14">
        <f>'Рейтинговая таблица организаций'!AV30</f>
        <v>418</v>
      </c>
      <c r="AU41" s="14">
        <f>'Рейтинговая таблица организаций'!AW30</f>
        <v>418</v>
      </c>
      <c r="AV41" s="14" t="s">
        <v>169</v>
      </c>
      <c r="AW41" s="14">
        <f>'Рейтинговая таблица организаций'!AX30</f>
        <v>418</v>
      </c>
      <c r="AX41" s="14">
        <f>'Рейтинговая таблица организаций'!AY30</f>
        <v>418</v>
      </c>
      <c r="AY41" s="14" t="s">
        <v>170</v>
      </c>
      <c r="AZ41" s="14">
        <f>'Рейтинговая таблица организаций'!AZ30</f>
        <v>418</v>
      </c>
      <c r="BA41" s="14">
        <f>'Рейтинговая таблица организаций'!BA30</f>
        <v>418</v>
      </c>
    </row>
    <row r="42" spans="1:53" ht="15.5">
      <c r="A42" s="11">
        <f>'бланки '!D33</f>
        <v>28</v>
      </c>
      <c r="B42" s="11" t="str">
        <f>'бланки '!C33</f>
        <v>Муниципальное автономное общеобразовательное учреждение гимназия № 26 города Томска</v>
      </c>
      <c r="C42" s="11">
        <f>'для bus.gov.ru'!C31</f>
        <v>1629</v>
      </c>
      <c r="D42" s="11">
        <f>'для bus.gov.ru'!D31</f>
        <v>600</v>
      </c>
      <c r="E42" s="21">
        <f>'для bus.gov.ru'!E31</f>
        <v>0.36832412523020258</v>
      </c>
      <c r="F42" s="12" t="s">
        <v>159</v>
      </c>
      <c r="G42" s="13">
        <f>'Рейтинговая таблица организаций'!D31</f>
        <v>14</v>
      </c>
      <c r="H42" s="13">
        <f>'Рейтинговая таблица организаций'!E31</f>
        <v>14</v>
      </c>
      <c r="I42" s="12" t="s">
        <v>160</v>
      </c>
      <c r="J42" s="13">
        <f>'Рейтинговая таблица организаций'!F31</f>
        <v>60</v>
      </c>
      <c r="K42" s="13">
        <f>'Рейтинговая таблица организаций'!G31</f>
        <v>60</v>
      </c>
      <c r="L42" s="14" t="str">
        <f>IF('Рейтинговая таблица организаций'!H31&lt;1,"Отсутствуют или не функционируют дистанционные способы взаимодействия",(IF('Рейтинговая таблица организаций'!H31&lt;4,"В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2" s="23">
        <f>'Рейтинговая таблица организаций'!H31</f>
        <v>4</v>
      </c>
      <c r="N42" s="14">
        <f>IF('Рейтинговая таблица организаций'!H31&lt;1,0,(IF('Рейтинговая таблица организаций'!H31&lt;4,30,100)))</f>
        <v>100</v>
      </c>
      <c r="O42" s="14" t="s">
        <v>161</v>
      </c>
      <c r="P42" s="14">
        <f>'Рейтинговая таблица организаций'!I31</f>
        <v>600</v>
      </c>
      <c r="Q42" s="14">
        <f>'Рейтинговая таблица организаций'!J31</f>
        <v>600</v>
      </c>
      <c r="R42" s="14" t="s">
        <v>162</v>
      </c>
      <c r="S42" s="14">
        <f>'Рейтинговая таблица организаций'!K31</f>
        <v>600</v>
      </c>
      <c r="T42" s="14">
        <f>'Рейтинговая таблица организаций'!L31</f>
        <v>600</v>
      </c>
      <c r="U42" s="14" t="str">
        <f>IF('Рейтинговая таблица организаций'!U31&lt;1,"Отсутствуют комфортные условия",(IF('Рейтинговая таблица организаций'!U31&lt;5,"Количество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2" s="23">
        <f>'Рейтинговая таблица организаций'!U31</f>
        <v>5</v>
      </c>
      <c r="W42" s="14">
        <f>IF('Рейтинговая таблица организаций'!U31&lt;1,0,(IF('Рейтинговая таблица организаций'!U31&lt;4,20,100)))</f>
        <v>100</v>
      </c>
      <c r="X42" s="14" t="s">
        <v>163</v>
      </c>
      <c r="Y42" s="14">
        <f>'Рейтинговая таблица организаций'!X31</f>
        <v>600</v>
      </c>
      <c r="Z42" s="14">
        <f>'Рейтинговая таблица организаций'!Y31</f>
        <v>600</v>
      </c>
      <c r="AA42" s="14" t="str">
        <f>IF('Рейтинговая таблица организаций'!AD31&lt;1,"Отсутствуют условия доступности для инвалидов",(IF('Рейтинговая таблица организаций'!AD31&lt;5,"Количество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2" s="22">
        <f>'Рейтинговая таблица организаций'!AD31</f>
        <v>2</v>
      </c>
      <c r="AC42" s="14">
        <f>IF('Рейтинговая таблица организаций'!AD31&lt;1,0,(IF('Рейтинговая таблица организаций'!AD31&lt;5,20,100)))</f>
        <v>20</v>
      </c>
      <c r="AD42" s="14" t="str">
        <f>IF('Рейтинговая таблица организаций'!AE31&lt;1,"Отсутствуют условия доступности, позволяющие инвалидам получать услуги наравне с другими",(IF('Рейтинговая таблица организаций'!AE31&lt;5,"Количество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42" s="23">
        <f>'Рейтинговая таблица организаций'!AE31</f>
        <v>5</v>
      </c>
      <c r="AF42" s="14">
        <f>IF('Рейтинговая таблица организаций'!AE31&lt;1,0,(IF('Рейтинговая таблица организаций'!AE31&lt;5,20,100)))</f>
        <v>100</v>
      </c>
      <c r="AG42" s="14" t="s">
        <v>164</v>
      </c>
      <c r="AH42" s="14">
        <f>'Рейтинговая таблица организаций'!AF31</f>
        <v>163</v>
      </c>
      <c r="AI42" s="14">
        <f>'Рейтинговая таблица организаций'!AG31</f>
        <v>163</v>
      </c>
      <c r="AJ42" s="14" t="s">
        <v>165</v>
      </c>
      <c r="AK42" s="14">
        <f>'Рейтинговая таблица организаций'!AL31</f>
        <v>600</v>
      </c>
      <c r="AL42" s="14">
        <f>'Рейтинговая таблица организаций'!AM31</f>
        <v>600</v>
      </c>
      <c r="AM42" s="14" t="s">
        <v>166</v>
      </c>
      <c r="AN42" s="14">
        <f>'Рейтинговая таблица организаций'!AN31</f>
        <v>600</v>
      </c>
      <c r="AO42" s="14">
        <f>'Рейтинговая таблица организаций'!AO31</f>
        <v>600</v>
      </c>
      <c r="AP42" s="14" t="s">
        <v>167</v>
      </c>
      <c r="AQ42" s="14">
        <f>'Рейтинговая таблица организаций'!AP31</f>
        <v>600</v>
      </c>
      <c r="AR42" s="14">
        <f>'Рейтинговая таблица организаций'!AQ31</f>
        <v>600</v>
      </c>
      <c r="AS42" s="14" t="s">
        <v>168</v>
      </c>
      <c r="AT42" s="14">
        <f>'Рейтинговая таблица организаций'!AV31</f>
        <v>600</v>
      </c>
      <c r="AU42" s="14">
        <f>'Рейтинговая таблица организаций'!AW31</f>
        <v>600</v>
      </c>
      <c r="AV42" s="14" t="s">
        <v>169</v>
      </c>
      <c r="AW42" s="14">
        <f>'Рейтинговая таблица организаций'!AX31</f>
        <v>600</v>
      </c>
      <c r="AX42" s="14">
        <f>'Рейтинговая таблица организаций'!AY31</f>
        <v>600</v>
      </c>
      <c r="AY42" s="14" t="s">
        <v>170</v>
      </c>
      <c r="AZ42" s="14">
        <f>'Рейтинговая таблица организаций'!AZ31</f>
        <v>600</v>
      </c>
      <c r="BA42" s="14">
        <f>'Рейтинговая таблица организаций'!BA31</f>
        <v>600</v>
      </c>
    </row>
    <row r="43" spans="1:53" ht="15.5">
      <c r="A43" s="11">
        <f>'бланки '!D34</f>
        <v>29</v>
      </c>
      <c r="B43" s="11" t="str">
        <f>'бланки '!C34</f>
        <v>Муниципальное автономное общеобразовательное учреждение гимназия № 55 им. Е.Г. Вёрсткиной г. Томска</v>
      </c>
      <c r="C43" s="11">
        <f>'для bus.gov.ru'!C32</f>
        <v>1677</v>
      </c>
      <c r="D43" s="11">
        <f>'для bus.gov.ru'!D32</f>
        <v>600</v>
      </c>
      <c r="E43" s="21">
        <f>'для bus.gov.ru'!E32</f>
        <v>0.35778175313059035</v>
      </c>
      <c r="F43" s="12" t="s">
        <v>159</v>
      </c>
      <c r="G43" s="13">
        <f>'Рейтинговая таблица организаций'!D32</f>
        <v>14</v>
      </c>
      <c r="H43" s="13">
        <f>'Рейтинговая таблица организаций'!E32</f>
        <v>14</v>
      </c>
      <c r="I43" s="12" t="s">
        <v>160</v>
      </c>
      <c r="J43" s="13">
        <f>'Рейтинговая таблица организаций'!F32</f>
        <v>60</v>
      </c>
      <c r="K43" s="13">
        <f>'Рейтинговая таблица организаций'!G32</f>
        <v>60</v>
      </c>
      <c r="L43" s="14" t="str">
        <f>IF('Рейтинговая таблица организаций'!H32&lt;1,"Отсутствуют или не функционируют дистанционные способы взаимодействия",(IF('Рейтинговая таблица организаций'!H32&lt;4,"В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3" s="23">
        <f>'Рейтинговая таблица организаций'!H32</f>
        <v>4</v>
      </c>
      <c r="N43" s="14">
        <f>IF('Рейтинговая таблица организаций'!H32&lt;1,0,(IF('Рейтинговая таблица организаций'!H32&lt;4,30,100)))</f>
        <v>100</v>
      </c>
      <c r="O43" s="14" t="s">
        <v>161</v>
      </c>
      <c r="P43" s="14">
        <f>'Рейтинговая таблица организаций'!I32</f>
        <v>600</v>
      </c>
      <c r="Q43" s="14">
        <f>'Рейтинговая таблица организаций'!J32</f>
        <v>600</v>
      </c>
      <c r="R43" s="14" t="s">
        <v>162</v>
      </c>
      <c r="S43" s="14">
        <f>'Рейтинговая таблица организаций'!K32</f>
        <v>600</v>
      </c>
      <c r="T43" s="14">
        <f>'Рейтинговая таблица организаций'!L32</f>
        <v>600</v>
      </c>
      <c r="U43" s="14" t="str">
        <f>IF('Рейтинговая таблица организаций'!U32&lt;1,"Отсутствуют комфортные условия",(IF('Рейтинговая таблица организаций'!U32&lt;5,"Количество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3" s="23">
        <f>'Рейтинговая таблица организаций'!U32</f>
        <v>5</v>
      </c>
      <c r="W43" s="14">
        <f>IF('Рейтинговая таблица организаций'!U32&lt;1,0,(IF('Рейтинговая таблица организаций'!U32&lt;4,20,100)))</f>
        <v>100</v>
      </c>
      <c r="X43" s="14" t="s">
        <v>163</v>
      </c>
      <c r="Y43" s="14">
        <f>'Рейтинговая таблица организаций'!X32</f>
        <v>600</v>
      </c>
      <c r="Z43" s="14">
        <f>'Рейтинговая таблица организаций'!Y32</f>
        <v>600</v>
      </c>
      <c r="AA43" s="14" t="str">
        <f>IF('Рейтинговая таблица организаций'!AD32&lt;1,"Отсутствуют условия доступности для инвалидов",(IF('Рейтинговая таблица организаций'!AD32&lt;5,"Количество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3" s="22">
        <f>'Рейтинговая таблица организаций'!AD32</f>
        <v>1</v>
      </c>
      <c r="AC43" s="14">
        <f>IF('Рейтинговая таблица организаций'!AD32&lt;1,0,(IF('Рейтинговая таблица организаций'!AD32&lt;5,20,100)))</f>
        <v>20</v>
      </c>
      <c r="AD43" s="14" t="str">
        <f>IF('Рейтинговая таблица организаций'!AE32&lt;1,"Отсутствуют условия доступности, позволяющие инвалидам получать услуги наравне с другими",(IF('Рейтинговая таблица организаций'!AE32&lt;5,"Количество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3" s="23">
        <f>'Рейтинговая таблица организаций'!AE32</f>
        <v>4</v>
      </c>
      <c r="AF43" s="14">
        <f>IF('Рейтинговая таблица организаций'!AE32&lt;1,0,(IF('Рейтинговая таблица организаций'!AE32&lt;5,20,100)))</f>
        <v>20</v>
      </c>
      <c r="AG43" s="14" t="s">
        <v>164</v>
      </c>
      <c r="AH43" s="14">
        <f>'Рейтинговая таблица организаций'!AF32</f>
        <v>168</v>
      </c>
      <c r="AI43" s="14">
        <f>'Рейтинговая таблица организаций'!AG32</f>
        <v>168</v>
      </c>
      <c r="AJ43" s="14" t="s">
        <v>165</v>
      </c>
      <c r="AK43" s="14">
        <f>'Рейтинговая таблица организаций'!AL32</f>
        <v>600</v>
      </c>
      <c r="AL43" s="14">
        <f>'Рейтинговая таблица организаций'!AM32</f>
        <v>600</v>
      </c>
      <c r="AM43" s="14" t="s">
        <v>166</v>
      </c>
      <c r="AN43" s="14">
        <f>'Рейтинговая таблица организаций'!AN32</f>
        <v>600</v>
      </c>
      <c r="AO43" s="14">
        <f>'Рейтинговая таблица организаций'!AO32</f>
        <v>600</v>
      </c>
      <c r="AP43" s="14" t="s">
        <v>167</v>
      </c>
      <c r="AQ43" s="14">
        <f>'Рейтинговая таблица организаций'!AP32</f>
        <v>600</v>
      </c>
      <c r="AR43" s="14">
        <f>'Рейтинговая таблица организаций'!AQ32</f>
        <v>600</v>
      </c>
      <c r="AS43" s="14" t="s">
        <v>168</v>
      </c>
      <c r="AT43" s="14">
        <f>'Рейтинговая таблица организаций'!AV32</f>
        <v>600</v>
      </c>
      <c r="AU43" s="14">
        <f>'Рейтинговая таблица организаций'!AW32</f>
        <v>600</v>
      </c>
      <c r="AV43" s="14" t="s">
        <v>169</v>
      </c>
      <c r="AW43" s="14">
        <f>'Рейтинговая таблица организаций'!AX32</f>
        <v>600</v>
      </c>
      <c r="AX43" s="14">
        <f>'Рейтинговая таблица организаций'!AY32</f>
        <v>600</v>
      </c>
      <c r="AY43" s="14" t="s">
        <v>170</v>
      </c>
      <c r="AZ43" s="14">
        <f>'Рейтинговая таблица организаций'!AZ32</f>
        <v>600</v>
      </c>
      <c r="BA43" s="14">
        <f>'Рейтинговая таблица организаций'!BA32</f>
        <v>600</v>
      </c>
    </row>
    <row r="44" spans="1:53" ht="15.5">
      <c r="A44" s="11">
        <f>'бланки '!D35</f>
        <v>30</v>
      </c>
      <c r="B44" s="11" t="str">
        <f>'бланки '!C35</f>
        <v>Муниципальное автономное общеобразовательное учреждение средняя общеобразовательная школа № 12 г. Томска</v>
      </c>
      <c r="C44" s="11">
        <f>'для bus.gov.ru'!C33</f>
        <v>786</v>
      </c>
      <c r="D44" s="11">
        <f>'для bus.gov.ru'!D33</f>
        <v>315</v>
      </c>
      <c r="E44" s="21">
        <f>'для bus.gov.ru'!E33</f>
        <v>0.40076335877862596</v>
      </c>
      <c r="F44" s="12" t="s">
        <v>159</v>
      </c>
      <c r="G44" s="13">
        <f>'Рейтинговая таблица организаций'!D33</f>
        <v>14</v>
      </c>
      <c r="H44" s="13">
        <f>'Рейтинговая таблица организаций'!E33</f>
        <v>14</v>
      </c>
      <c r="I44" s="12" t="s">
        <v>160</v>
      </c>
      <c r="J44" s="13">
        <f>'Рейтинговая таблица организаций'!F33</f>
        <v>60</v>
      </c>
      <c r="K44" s="13">
        <f>'Рейтинговая таблица организаций'!G33</f>
        <v>60</v>
      </c>
      <c r="L44" s="14" t="str">
        <f>IF('Рейтинговая таблица организаций'!H33&lt;1,"Отсутствуют или не функционируют дистанционные способы взаимодействия",(IF('Рейтинговая таблица организаций'!H33&lt;4,"В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4" s="23">
        <f>'Рейтинговая таблица организаций'!H33</f>
        <v>4</v>
      </c>
      <c r="N44" s="14">
        <f>IF('Рейтинговая таблица организаций'!H33&lt;1,0,(IF('Рейтинговая таблица организаций'!H33&lt;4,30,100)))</f>
        <v>100</v>
      </c>
      <c r="O44" s="14" t="s">
        <v>161</v>
      </c>
      <c r="P44" s="14">
        <f>'Рейтинговая таблица организаций'!I33</f>
        <v>315</v>
      </c>
      <c r="Q44" s="14">
        <f>'Рейтинговая таблица организаций'!J33</f>
        <v>315</v>
      </c>
      <c r="R44" s="14" t="s">
        <v>162</v>
      </c>
      <c r="S44" s="14">
        <f>'Рейтинговая таблица организаций'!K33</f>
        <v>315</v>
      </c>
      <c r="T44" s="14">
        <f>'Рейтинговая таблица организаций'!L33</f>
        <v>315</v>
      </c>
      <c r="U44" s="14" t="str">
        <f>IF('Рейтинговая таблица организаций'!U33&lt;1,"Отсутствуют комфортные условия",(IF('Рейтинговая таблица организаций'!U33&lt;5,"Количество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4" s="23">
        <f>'Рейтинговая таблица организаций'!U33</f>
        <v>5</v>
      </c>
      <c r="W44" s="14">
        <f>IF('Рейтинговая таблица организаций'!U33&lt;1,0,(IF('Рейтинговая таблица организаций'!U33&lt;4,20,100)))</f>
        <v>100</v>
      </c>
      <c r="X44" s="14" t="s">
        <v>163</v>
      </c>
      <c r="Y44" s="14">
        <f>'Рейтинговая таблица организаций'!X33</f>
        <v>315</v>
      </c>
      <c r="Z44" s="14">
        <f>'Рейтинговая таблица организаций'!Y33</f>
        <v>315</v>
      </c>
      <c r="AA44" s="14" t="str">
        <f>IF('Рейтинговая таблица организаций'!AD33&lt;1,"Отсутствуют условия доступности для инвалидов",(IF('Рейтинговая таблица организаций'!AD33&lt;5,"Количество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4" s="22">
        <f>'Рейтинговая таблица организаций'!AD33</f>
        <v>1</v>
      </c>
      <c r="AC44" s="14">
        <f>IF('Рейтинговая таблица организаций'!AD33&lt;1,0,(IF('Рейтинговая таблица организаций'!AD33&lt;5,20,100)))</f>
        <v>20</v>
      </c>
      <c r="AD44" s="14" t="str">
        <f>IF('Рейтинговая таблица организаций'!AE33&lt;1,"Отсутствуют условия доступности, позволяющие инвалидам получать услуги наравне с другими",(IF('Рейтинговая таблица организаций'!AE33&lt;5,"Количество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4" s="23">
        <f>'Рейтинговая таблица организаций'!AE33</f>
        <v>4</v>
      </c>
      <c r="AF44" s="14">
        <f>IF('Рейтинговая таблица организаций'!AE33&lt;1,0,(IF('Рейтинговая таблица организаций'!AE33&lt;5,20,100)))</f>
        <v>20</v>
      </c>
      <c r="AG44" s="14" t="s">
        <v>164</v>
      </c>
      <c r="AH44" s="14">
        <f>'Рейтинговая таблица организаций'!AF33</f>
        <v>79</v>
      </c>
      <c r="AI44" s="14">
        <f>'Рейтинговая таблица организаций'!AG33</f>
        <v>79</v>
      </c>
      <c r="AJ44" s="14" t="s">
        <v>165</v>
      </c>
      <c r="AK44" s="14">
        <f>'Рейтинговая таблица организаций'!AL33</f>
        <v>315</v>
      </c>
      <c r="AL44" s="14">
        <f>'Рейтинговая таблица организаций'!AM33</f>
        <v>315</v>
      </c>
      <c r="AM44" s="14" t="s">
        <v>166</v>
      </c>
      <c r="AN44" s="14">
        <f>'Рейтинговая таблица организаций'!AN33</f>
        <v>315</v>
      </c>
      <c r="AO44" s="14">
        <f>'Рейтинговая таблица организаций'!AO33</f>
        <v>315</v>
      </c>
      <c r="AP44" s="14" t="s">
        <v>167</v>
      </c>
      <c r="AQ44" s="14">
        <f>'Рейтинговая таблица организаций'!AP33</f>
        <v>315</v>
      </c>
      <c r="AR44" s="14">
        <f>'Рейтинговая таблица организаций'!AQ33</f>
        <v>315</v>
      </c>
      <c r="AS44" s="14" t="s">
        <v>168</v>
      </c>
      <c r="AT44" s="14">
        <f>'Рейтинговая таблица организаций'!AV33</f>
        <v>315</v>
      </c>
      <c r="AU44" s="14">
        <f>'Рейтинговая таблица организаций'!AW33</f>
        <v>315</v>
      </c>
      <c r="AV44" s="14" t="s">
        <v>169</v>
      </c>
      <c r="AW44" s="14">
        <f>'Рейтинговая таблица организаций'!AX33</f>
        <v>315</v>
      </c>
      <c r="AX44" s="14">
        <f>'Рейтинговая таблица организаций'!AY33</f>
        <v>315</v>
      </c>
      <c r="AY44" s="14" t="s">
        <v>170</v>
      </c>
      <c r="AZ44" s="14">
        <f>'Рейтинговая таблица организаций'!AZ33</f>
        <v>315</v>
      </c>
      <c r="BA44" s="14">
        <f>'Рейтинговая таблица организаций'!BA33</f>
        <v>315</v>
      </c>
    </row>
    <row r="45" spans="1:53" ht="15.5">
      <c r="A45" s="11">
        <f>'бланки '!D36</f>
        <v>31</v>
      </c>
      <c r="B45" s="11" t="str">
        <f>'бланки '!C36</f>
        <v>Муниципальное автономное общеобразовательное учреждение средняя общеобразовательная школа № 33 г.Томска</v>
      </c>
      <c r="C45" s="11">
        <f>'для bus.gov.ru'!C34</f>
        <v>625</v>
      </c>
      <c r="D45" s="11">
        <f>'для bus.gov.ru'!D34</f>
        <v>250</v>
      </c>
      <c r="E45" s="21">
        <f>'для bus.gov.ru'!E34</f>
        <v>0.4</v>
      </c>
      <c r="F45" s="12" t="s">
        <v>159</v>
      </c>
      <c r="G45" s="13">
        <f>'Рейтинговая таблица организаций'!D34</f>
        <v>14</v>
      </c>
      <c r="H45" s="13">
        <f>'Рейтинговая таблица организаций'!E34</f>
        <v>14</v>
      </c>
      <c r="I45" s="12" t="s">
        <v>160</v>
      </c>
      <c r="J45" s="13">
        <f>'Рейтинговая таблица организаций'!F34</f>
        <v>60</v>
      </c>
      <c r="K45" s="13">
        <f>'Рейтинговая таблица организаций'!G34</f>
        <v>60</v>
      </c>
      <c r="L45" s="14" t="str">
        <f>IF('Рейтинговая таблица организаций'!H34&lt;1,"Отсутствуют или не функционируют дистанционные способы взаимодействия",(IF('Рейтинговая таблица организаций'!H34&lt;4,"В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5" s="23">
        <f>'Рейтинговая таблица организаций'!H34</f>
        <v>4</v>
      </c>
      <c r="N45" s="14">
        <f>IF('Рейтинговая таблица организаций'!H34&lt;1,0,(IF('Рейтинговая таблица организаций'!H34&lt;4,30,100)))</f>
        <v>100</v>
      </c>
      <c r="O45" s="14" t="s">
        <v>161</v>
      </c>
      <c r="P45" s="14">
        <f>'Рейтинговая таблица организаций'!I34</f>
        <v>250</v>
      </c>
      <c r="Q45" s="14">
        <f>'Рейтинговая таблица организаций'!J34</f>
        <v>250</v>
      </c>
      <c r="R45" s="14" t="s">
        <v>162</v>
      </c>
      <c r="S45" s="14">
        <f>'Рейтинговая таблица организаций'!K34</f>
        <v>250</v>
      </c>
      <c r="T45" s="14">
        <f>'Рейтинговая таблица организаций'!L34</f>
        <v>250</v>
      </c>
      <c r="U45" s="14" t="str">
        <f>IF('Рейтинговая таблица организаций'!U34&lt;1,"Отсутствуют комфортные условия",(IF('Рейтинговая таблица организаций'!U34&lt;5,"Количество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5" s="23">
        <f>'Рейтинговая таблица организаций'!U34</f>
        <v>5</v>
      </c>
      <c r="W45" s="14">
        <f>IF('Рейтинговая таблица организаций'!U34&lt;1,0,(IF('Рейтинговая таблица организаций'!U34&lt;4,20,100)))</f>
        <v>100</v>
      </c>
      <c r="X45" s="14" t="s">
        <v>163</v>
      </c>
      <c r="Y45" s="14">
        <f>'Рейтинговая таблица организаций'!X34</f>
        <v>250</v>
      </c>
      <c r="Z45" s="14">
        <f>'Рейтинговая таблица организаций'!Y34</f>
        <v>250</v>
      </c>
      <c r="AA45" s="14" t="str">
        <f>IF('Рейтинговая таблица организаций'!AD34&lt;1,"Отсутствуют условия доступности для инвалидов",(IF('Рейтинговая таблица организаций'!AD34&lt;5,"Количество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 s="22">
        <f>'Рейтинговая таблица организаций'!AD34</f>
        <v>0</v>
      </c>
      <c r="AC45" s="14">
        <f>IF('Рейтинговая таблица организаций'!AD34&lt;1,0,(IF('Рейтинговая таблица организаций'!AD34&lt;5,20,100)))</f>
        <v>0</v>
      </c>
      <c r="AD45" s="14" t="str">
        <f>IF('Рейтинговая таблица организаций'!AE34&lt;1,"Отсутствуют условия доступности, позволяющие инвалидам получать услуги наравне с другими",(IF('Рейтинговая таблица организаций'!AE34&lt;5,"Количество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5" s="23">
        <f>'Рейтинговая таблица организаций'!AE34</f>
        <v>4</v>
      </c>
      <c r="AF45" s="14">
        <f>IF('Рейтинговая таблица организаций'!AE34&lt;1,0,(IF('Рейтинговая таблица организаций'!AE34&lt;5,20,100)))</f>
        <v>20</v>
      </c>
      <c r="AG45" s="14" t="s">
        <v>164</v>
      </c>
      <c r="AH45" s="14">
        <f>'Рейтинговая таблица организаций'!AF34</f>
        <v>63</v>
      </c>
      <c r="AI45" s="14">
        <f>'Рейтинговая таблица организаций'!AG34</f>
        <v>63</v>
      </c>
      <c r="AJ45" s="14" t="s">
        <v>165</v>
      </c>
      <c r="AK45" s="14">
        <f>'Рейтинговая таблица организаций'!AL34</f>
        <v>250</v>
      </c>
      <c r="AL45" s="14">
        <f>'Рейтинговая таблица организаций'!AM34</f>
        <v>250</v>
      </c>
      <c r="AM45" s="14" t="s">
        <v>166</v>
      </c>
      <c r="AN45" s="14">
        <f>'Рейтинговая таблица организаций'!AN34</f>
        <v>250</v>
      </c>
      <c r="AO45" s="14">
        <f>'Рейтинговая таблица организаций'!AO34</f>
        <v>250</v>
      </c>
      <c r="AP45" s="14" t="s">
        <v>167</v>
      </c>
      <c r="AQ45" s="14">
        <f>'Рейтинговая таблица организаций'!AP34</f>
        <v>250</v>
      </c>
      <c r="AR45" s="14">
        <f>'Рейтинговая таблица организаций'!AQ34</f>
        <v>250</v>
      </c>
      <c r="AS45" s="14" t="s">
        <v>168</v>
      </c>
      <c r="AT45" s="14">
        <f>'Рейтинговая таблица организаций'!AV34</f>
        <v>250</v>
      </c>
      <c r="AU45" s="14">
        <f>'Рейтинговая таблица организаций'!AW34</f>
        <v>250</v>
      </c>
      <c r="AV45" s="14" t="s">
        <v>169</v>
      </c>
      <c r="AW45" s="14">
        <f>'Рейтинговая таблица организаций'!AX34</f>
        <v>250</v>
      </c>
      <c r="AX45" s="14">
        <f>'Рейтинговая таблица организаций'!AY34</f>
        <v>250</v>
      </c>
      <c r="AY45" s="14" t="s">
        <v>170</v>
      </c>
      <c r="AZ45" s="14">
        <f>'Рейтинговая таблица организаций'!AZ34</f>
        <v>250</v>
      </c>
      <c r="BA45" s="14">
        <f>'Рейтинговая таблица организаций'!BA34</f>
        <v>250</v>
      </c>
    </row>
    <row r="46" spans="1:53" ht="15.5">
      <c r="A46" s="11">
        <f>'бланки '!D37</f>
        <v>32</v>
      </c>
      <c r="B46" s="11" t="str">
        <f>'бланки '!C37</f>
        <v>Муниципальное автономное общеобразовательное учреждение средняя общеобразовательная школа № 28 г. Томска</v>
      </c>
      <c r="C46" s="11">
        <f>'для bus.gov.ru'!C35</f>
        <v>1109</v>
      </c>
      <c r="D46" s="11">
        <f>'для bus.gov.ru'!D35</f>
        <v>444</v>
      </c>
      <c r="E46" s="21">
        <f>'для bus.gov.ru'!E35</f>
        <v>0.40036068530207392</v>
      </c>
      <c r="F46" s="12" t="s">
        <v>159</v>
      </c>
      <c r="G46" s="13">
        <f>'Рейтинговая таблица организаций'!D35</f>
        <v>14</v>
      </c>
      <c r="H46" s="13">
        <f>'Рейтинговая таблица организаций'!E35</f>
        <v>14</v>
      </c>
      <c r="I46" s="12" t="s">
        <v>160</v>
      </c>
      <c r="J46" s="13">
        <f>'Рейтинговая таблица организаций'!F35</f>
        <v>60</v>
      </c>
      <c r="K46" s="13">
        <f>'Рейтинговая таблица организаций'!G35</f>
        <v>60</v>
      </c>
      <c r="L46" s="14" t="str">
        <f>IF('Рейтинговая таблица организаций'!H35&lt;1,"Отсутствуют или не функционируют дистанционные способы взаимодействия",(IF('Рейтинговая таблица организаций'!H35&lt;4,"В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6" s="23">
        <f>'Рейтинговая таблица организаций'!H35</f>
        <v>4</v>
      </c>
      <c r="N46" s="14">
        <f>IF('Рейтинговая таблица организаций'!H35&lt;1,0,(IF('Рейтинговая таблица организаций'!H35&lt;4,30,100)))</f>
        <v>100</v>
      </c>
      <c r="O46" s="14" t="s">
        <v>161</v>
      </c>
      <c r="P46" s="14">
        <f>'Рейтинговая таблица организаций'!I35</f>
        <v>444</v>
      </c>
      <c r="Q46" s="14">
        <f>'Рейтинговая таблица организаций'!J35</f>
        <v>444</v>
      </c>
      <c r="R46" s="14" t="s">
        <v>162</v>
      </c>
      <c r="S46" s="14">
        <f>'Рейтинговая таблица организаций'!K35</f>
        <v>444</v>
      </c>
      <c r="T46" s="14">
        <f>'Рейтинговая таблица организаций'!L35</f>
        <v>444</v>
      </c>
      <c r="U46" s="14" t="str">
        <f>IF('Рейтинговая таблица организаций'!U35&lt;1,"Отсутствуют комфортные условия",(IF('Рейтинговая таблица организаций'!U35&lt;5,"Количество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6" s="23">
        <f>'Рейтинговая таблица организаций'!U35</f>
        <v>5</v>
      </c>
      <c r="W46" s="14">
        <f>IF('Рейтинговая таблица организаций'!U35&lt;1,0,(IF('Рейтинговая таблица организаций'!U35&lt;4,20,100)))</f>
        <v>100</v>
      </c>
      <c r="X46" s="14" t="s">
        <v>163</v>
      </c>
      <c r="Y46" s="14">
        <f>'Рейтинговая таблица организаций'!X35</f>
        <v>444</v>
      </c>
      <c r="Z46" s="14">
        <f>'Рейтинговая таблица организаций'!Y35</f>
        <v>444</v>
      </c>
      <c r="AA46" s="14" t="str">
        <f>IF('Рейтинговая таблица организаций'!AD35&lt;1,"Отсутствуют условия доступности для инвалидов",(IF('Рейтинговая таблица организаций'!AD35&lt;5,"Количество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6" s="22">
        <f>'Рейтинговая таблица организаций'!AD35</f>
        <v>4</v>
      </c>
      <c r="AC46" s="14">
        <f>IF('Рейтинговая таблица организаций'!AD35&lt;1,0,(IF('Рейтинговая таблица организаций'!AD35&lt;5,20,100)))</f>
        <v>20</v>
      </c>
      <c r="AD46" s="14" t="str">
        <f>IF('Рейтинговая таблица организаций'!AE35&lt;1,"Отсутствуют условия доступности, позволяющие инвалидам получать услуги наравне с другими",(IF('Рейтинговая таблица организаций'!AE35&lt;5,"Количество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6" s="23">
        <f>'Рейтинговая таблица организаций'!AE35</f>
        <v>4</v>
      </c>
      <c r="AF46" s="14">
        <f>IF('Рейтинговая таблица организаций'!AE35&lt;1,0,(IF('Рейтинговая таблица организаций'!AE35&lt;5,20,100)))</f>
        <v>20</v>
      </c>
      <c r="AG46" s="14" t="s">
        <v>164</v>
      </c>
      <c r="AH46" s="14">
        <f>'Рейтинговая таблица организаций'!AF35</f>
        <v>111</v>
      </c>
      <c r="AI46" s="14">
        <f>'Рейтинговая таблица организаций'!AG35</f>
        <v>111</v>
      </c>
      <c r="AJ46" s="14" t="s">
        <v>165</v>
      </c>
      <c r="AK46" s="14">
        <f>'Рейтинговая таблица организаций'!AL35</f>
        <v>444</v>
      </c>
      <c r="AL46" s="14">
        <f>'Рейтинговая таблица организаций'!AM35</f>
        <v>444</v>
      </c>
      <c r="AM46" s="14" t="s">
        <v>166</v>
      </c>
      <c r="AN46" s="14">
        <f>'Рейтинговая таблица организаций'!AN35</f>
        <v>444</v>
      </c>
      <c r="AO46" s="14">
        <f>'Рейтинговая таблица организаций'!AO35</f>
        <v>444</v>
      </c>
      <c r="AP46" s="14" t="s">
        <v>167</v>
      </c>
      <c r="AQ46" s="14">
        <f>'Рейтинговая таблица организаций'!AP35</f>
        <v>444</v>
      </c>
      <c r="AR46" s="14">
        <f>'Рейтинговая таблица организаций'!AQ35</f>
        <v>444</v>
      </c>
      <c r="AS46" s="14" t="s">
        <v>168</v>
      </c>
      <c r="AT46" s="14">
        <f>'Рейтинговая таблица организаций'!AV35</f>
        <v>444</v>
      </c>
      <c r="AU46" s="14">
        <f>'Рейтинговая таблица организаций'!AW35</f>
        <v>444</v>
      </c>
      <c r="AV46" s="14" t="s">
        <v>169</v>
      </c>
      <c r="AW46" s="14">
        <f>'Рейтинговая таблица организаций'!AX35</f>
        <v>444</v>
      </c>
      <c r="AX46" s="14">
        <f>'Рейтинговая таблица организаций'!AY35</f>
        <v>444</v>
      </c>
      <c r="AY46" s="14" t="s">
        <v>170</v>
      </c>
      <c r="AZ46" s="14">
        <f>'Рейтинговая таблица организаций'!AZ35</f>
        <v>444</v>
      </c>
      <c r="BA46" s="14">
        <f>'Рейтинговая таблица организаций'!BA35</f>
        <v>444</v>
      </c>
    </row>
    <row r="47" spans="1:53" ht="15.5">
      <c r="A47" s="11">
        <f>'бланки '!D38</f>
        <v>33</v>
      </c>
      <c r="B47" s="11" t="str">
        <f>'бланки '!C38</f>
        <v>Муниципальное автономное общеобразовательное учреждение средняя общеобразовательная школа № 2 г. Томска</v>
      </c>
      <c r="C47" s="11">
        <f>'для bus.gov.ru'!C36</f>
        <v>609</v>
      </c>
      <c r="D47" s="11">
        <f>'для bus.gov.ru'!D36</f>
        <v>244</v>
      </c>
      <c r="E47" s="21">
        <f>'для bus.gov.ru'!E36</f>
        <v>0.40065681444991791</v>
      </c>
      <c r="F47" s="12" t="s">
        <v>159</v>
      </c>
      <c r="G47" s="13">
        <f>'Рейтинговая таблица организаций'!D36</f>
        <v>14</v>
      </c>
      <c r="H47" s="13">
        <f>'Рейтинговая таблица организаций'!E36</f>
        <v>14</v>
      </c>
      <c r="I47" s="12" t="s">
        <v>160</v>
      </c>
      <c r="J47" s="13">
        <f>'Рейтинговая таблица организаций'!F36</f>
        <v>60</v>
      </c>
      <c r="K47" s="13">
        <f>'Рейтинговая таблица организаций'!G36</f>
        <v>60</v>
      </c>
      <c r="L47" s="14" t="str">
        <f>IF('Рейтинговая таблица организаций'!H36&lt;1,"Отсутствуют или не функционируют дистанционные способы взаимодействия",(IF('Рейтинговая таблица организаций'!H36&lt;4,"В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7" s="23">
        <f>'Рейтинговая таблица организаций'!H36</f>
        <v>4</v>
      </c>
      <c r="N47" s="14">
        <f>IF('Рейтинговая таблица организаций'!H36&lt;1,0,(IF('Рейтинговая таблица организаций'!H36&lt;4,30,100)))</f>
        <v>100</v>
      </c>
      <c r="O47" s="14" t="s">
        <v>161</v>
      </c>
      <c r="P47" s="14">
        <f>'Рейтинговая таблица организаций'!I36</f>
        <v>244</v>
      </c>
      <c r="Q47" s="14">
        <f>'Рейтинговая таблица организаций'!J36</f>
        <v>244</v>
      </c>
      <c r="R47" s="14" t="s">
        <v>162</v>
      </c>
      <c r="S47" s="14">
        <f>'Рейтинговая таблица организаций'!K36</f>
        <v>244</v>
      </c>
      <c r="T47" s="14">
        <f>'Рейтинговая таблица организаций'!L36</f>
        <v>244</v>
      </c>
      <c r="U47" s="14" t="str">
        <f>IF('Рейтинговая таблица организаций'!U36&lt;1,"Отсутствуют комфортные условия",(IF('Рейтинговая таблица организаций'!U36&lt;5,"Количество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7" s="23">
        <f>'Рейтинговая таблица организаций'!U36</f>
        <v>5</v>
      </c>
      <c r="W47" s="14">
        <f>IF('Рейтинговая таблица организаций'!U36&lt;1,0,(IF('Рейтинговая таблица организаций'!U36&lt;4,20,100)))</f>
        <v>100</v>
      </c>
      <c r="X47" s="14" t="s">
        <v>163</v>
      </c>
      <c r="Y47" s="14">
        <f>'Рейтинговая таблица организаций'!X36</f>
        <v>244</v>
      </c>
      <c r="Z47" s="14">
        <f>'Рейтинговая таблица организаций'!Y36</f>
        <v>244</v>
      </c>
      <c r="AA47" s="14" t="str">
        <f>IF('Рейтинговая таблица организаций'!AD36&lt;1,"Отсутствуют условия доступности для инвалидов",(IF('Рейтинговая таблица организаций'!AD36&lt;5,"Количество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7" s="22">
        <f>'Рейтинговая таблица организаций'!AD36</f>
        <v>0</v>
      </c>
      <c r="AC47" s="14">
        <f>IF('Рейтинговая таблица организаций'!AD36&lt;1,0,(IF('Рейтинговая таблица организаций'!AD36&lt;5,20,100)))</f>
        <v>0</v>
      </c>
      <c r="AD47" s="14" t="str">
        <f>IF('Рейтинговая таблица организаций'!AE36&lt;1,"Отсутствуют условия доступности, позволяющие инвалидам получать услуги наравне с другими",(IF('Рейтинговая таблица организаций'!AE36&lt;5,"Количество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7" s="23">
        <f>'Рейтинговая таблица организаций'!AE36</f>
        <v>3</v>
      </c>
      <c r="AF47" s="14">
        <f>IF('Рейтинговая таблица организаций'!AE36&lt;1,0,(IF('Рейтинговая таблица организаций'!AE36&lt;5,20,100)))</f>
        <v>20</v>
      </c>
      <c r="AG47" s="14" t="s">
        <v>164</v>
      </c>
      <c r="AH47" s="14">
        <f>'Рейтинговая таблица организаций'!AF36</f>
        <v>61</v>
      </c>
      <c r="AI47" s="14">
        <f>'Рейтинговая таблица организаций'!AG36</f>
        <v>61</v>
      </c>
      <c r="AJ47" s="14" t="s">
        <v>165</v>
      </c>
      <c r="AK47" s="14">
        <f>'Рейтинговая таблица организаций'!AL36</f>
        <v>244</v>
      </c>
      <c r="AL47" s="14">
        <f>'Рейтинговая таблица организаций'!AM36</f>
        <v>244</v>
      </c>
      <c r="AM47" s="14" t="s">
        <v>166</v>
      </c>
      <c r="AN47" s="14">
        <f>'Рейтинговая таблица организаций'!AN36</f>
        <v>244</v>
      </c>
      <c r="AO47" s="14">
        <f>'Рейтинговая таблица организаций'!AO36</f>
        <v>244</v>
      </c>
      <c r="AP47" s="14" t="s">
        <v>167</v>
      </c>
      <c r="AQ47" s="14">
        <f>'Рейтинговая таблица организаций'!AP36</f>
        <v>244</v>
      </c>
      <c r="AR47" s="14">
        <f>'Рейтинговая таблица организаций'!AQ36</f>
        <v>244</v>
      </c>
      <c r="AS47" s="14" t="s">
        <v>168</v>
      </c>
      <c r="AT47" s="14">
        <f>'Рейтинговая таблица организаций'!AV36</f>
        <v>244</v>
      </c>
      <c r="AU47" s="14">
        <f>'Рейтинговая таблица организаций'!AW36</f>
        <v>244</v>
      </c>
      <c r="AV47" s="14" t="s">
        <v>169</v>
      </c>
      <c r="AW47" s="14">
        <f>'Рейтинговая таблица организаций'!AX36</f>
        <v>244</v>
      </c>
      <c r="AX47" s="14">
        <f>'Рейтинговая таблица организаций'!AY36</f>
        <v>244</v>
      </c>
      <c r="AY47" s="14" t="s">
        <v>170</v>
      </c>
      <c r="AZ47" s="14">
        <f>'Рейтинговая таблица организаций'!AZ36</f>
        <v>244</v>
      </c>
      <c r="BA47" s="14">
        <f>'Рейтинговая таблица организаций'!BA36</f>
        <v>244</v>
      </c>
    </row>
    <row r="48" spans="1:53" ht="15.5">
      <c r="A48" s="11">
        <f>'бланки '!D39</f>
        <v>34</v>
      </c>
      <c r="B48" s="11" t="str">
        <f>'бланки '!C39</f>
        <v>Муниципальное автономное общеобразовательное учреждение гимназия № 6 г. Томска</v>
      </c>
      <c r="C48" s="11">
        <f>'для bus.gov.ru'!C37</f>
        <v>975</v>
      </c>
      <c r="D48" s="11">
        <f>'для bus.gov.ru'!D37</f>
        <v>390</v>
      </c>
      <c r="E48" s="21">
        <f>'для bus.gov.ru'!E37</f>
        <v>0.4</v>
      </c>
      <c r="F48" s="12" t="s">
        <v>159</v>
      </c>
      <c r="G48" s="13">
        <f>'Рейтинговая таблица организаций'!D37</f>
        <v>14</v>
      </c>
      <c r="H48" s="13">
        <f>'Рейтинговая таблица организаций'!E37</f>
        <v>14</v>
      </c>
      <c r="I48" s="12" t="s">
        <v>160</v>
      </c>
      <c r="J48" s="13">
        <f>'Рейтинговая таблица организаций'!F37</f>
        <v>60</v>
      </c>
      <c r="K48" s="13">
        <f>'Рейтинговая таблица организаций'!G37</f>
        <v>60</v>
      </c>
      <c r="L48" s="14" t="str">
        <f>IF('Рейтинговая таблица организаций'!H37&lt;1,"Отсутствуют или не функционируют дистанционные способы взаимодействия",(IF('Рейтинговая таблица организаций'!H37&lt;4,"В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8" s="23">
        <f>'Рейтинговая таблица организаций'!H37</f>
        <v>4</v>
      </c>
      <c r="N48" s="14">
        <f>IF('Рейтинговая таблица организаций'!H37&lt;1,0,(IF('Рейтинговая таблица организаций'!H37&lt;4,30,100)))</f>
        <v>100</v>
      </c>
      <c r="O48" s="14" t="s">
        <v>161</v>
      </c>
      <c r="P48" s="14">
        <f>'Рейтинговая таблица организаций'!I37</f>
        <v>390</v>
      </c>
      <c r="Q48" s="14">
        <f>'Рейтинговая таблица организаций'!J37</f>
        <v>390</v>
      </c>
      <c r="R48" s="14" t="s">
        <v>162</v>
      </c>
      <c r="S48" s="14">
        <f>'Рейтинговая таблица организаций'!K37</f>
        <v>390</v>
      </c>
      <c r="T48" s="14">
        <f>'Рейтинговая таблица организаций'!L37</f>
        <v>390</v>
      </c>
      <c r="U48" s="14" t="str">
        <f>IF('Рейтинговая таблица организаций'!U37&lt;1,"Отсутствуют комфортные условия",(IF('Рейтинговая таблица организаций'!U37&lt;5,"Количество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8" s="23">
        <f>'Рейтинговая таблица организаций'!U37</f>
        <v>5</v>
      </c>
      <c r="W48" s="14">
        <f>IF('Рейтинговая таблица организаций'!U37&lt;1,0,(IF('Рейтинговая таблица организаций'!U37&lt;4,20,100)))</f>
        <v>100</v>
      </c>
      <c r="X48" s="14" t="s">
        <v>163</v>
      </c>
      <c r="Y48" s="14">
        <f>'Рейтинговая таблица организаций'!X37</f>
        <v>390</v>
      </c>
      <c r="Z48" s="14">
        <f>'Рейтинговая таблица организаций'!Y37</f>
        <v>390</v>
      </c>
      <c r="AA48" s="14" t="str">
        <f>IF('Рейтинговая таблица организаций'!AD37&lt;1,"Отсутствуют условия доступности для инвалидов",(IF('Рейтинговая таблица организаций'!AD37&lt;5,"Количество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8" s="22">
        <f>'Рейтинговая таблица организаций'!AD37</f>
        <v>1</v>
      </c>
      <c r="AC48" s="14">
        <f>IF('Рейтинговая таблица организаций'!AD37&lt;1,0,(IF('Рейтинговая таблица организаций'!AD37&lt;5,20,100)))</f>
        <v>20</v>
      </c>
      <c r="AD48" s="14" t="str">
        <f>IF('Рейтинговая таблица организаций'!AE37&lt;1,"Отсутствуют условия доступности, позволяющие инвалидам получать услуги наравне с другими",(IF('Рейтинговая таблица организаций'!AE37&lt;5,"Количество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48" s="23">
        <f>'Рейтинговая таблица организаций'!AE37</f>
        <v>5</v>
      </c>
      <c r="AF48" s="14">
        <f>IF('Рейтинговая таблица организаций'!AE37&lt;1,0,(IF('Рейтинговая таблица организаций'!AE37&lt;5,20,100)))</f>
        <v>100</v>
      </c>
      <c r="AG48" s="14" t="s">
        <v>164</v>
      </c>
      <c r="AH48" s="14">
        <f>'Рейтинговая таблица организаций'!AF37</f>
        <v>98</v>
      </c>
      <c r="AI48" s="14">
        <f>'Рейтинговая таблица организаций'!AG37</f>
        <v>98</v>
      </c>
      <c r="AJ48" s="14" t="s">
        <v>165</v>
      </c>
      <c r="AK48" s="14">
        <f>'Рейтинговая таблица организаций'!AL37</f>
        <v>390</v>
      </c>
      <c r="AL48" s="14">
        <f>'Рейтинговая таблица организаций'!AM37</f>
        <v>390</v>
      </c>
      <c r="AM48" s="14" t="s">
        <v>166</v>
      </c>
      <c r="AN48" s="14">
        <f>'Рейтинговая таблица организаций'!AN37</f>
        <v>390</v>
      </c>
      <c r="AO48" s="14">
        <f>'Рейтинговая таблица организаций'!AO37</f>
        <v>390</v>
      </c>
      <c r="AP48" s="14" t="s">
        <v>167</v>
      </c>
      <c r="AQ48" s="14">
        <f>'Рейтинговая таблица организаций'!AP37</f>
        <v>390</v>
      </c>
      <c r="AR48" s="14">
        <f>'Рейтинговая таблица организаций'!AQ37</f>
        <v>390</v>
      </c>
      <c r="AS48" s="14" t="s">
        <v>168</v>
      </c>
      <c r="AT48" s="14">
        <f>'Рейтинговая таблица организаций'!AV37</f>
        <v>390</v>
      </c>
      <c r="AU48" s="14">
        <f>'Рейтинговая таблица организаций'!AW37</f>
        <v>390</v>
      </c>
      <c r="AV48" s="14" t="s">
        <v>169</v>
      </c>
      <c r="AW48" s="14">
        <f>'Рейтинговая таблица организаций'!AX37</f>
        <v>390</v>
      </c>
      <c r="AX48" s="14">
        <f>'Рейтинговая таблица организаций'!AY37</f>
        <v>390</v>
      </c>
      <c r="AY48" s="14" t="s">
        <v>170</v>
      </c>
      <c r="AZ48" s="14">
        <f>'Рейтинговая таблица организаций'!AZ37</f>
        <v>390</v>
      </c>
      <c r="BA48" s="14">
        <f>'Рейтинговая таблица организаций'!BA37</f>
        <v>390</v>
      </c>
    </row>
    <row r="49" spans="1:53" ht="15.5">
      <c r="A49" s="11">
        <f>'бланки '!D40</f>
        <v>35</v>
      </c>
      <c r="B49" s="11" t="str">
        <f>'бланки '!C40</f>
        <v>Муниципальное бюджетное общеобразовательное учреждение общеобразовательная школа-интернат № 1 основного общего образования г. Томска</v>
      </c>
      <c r="C49" s="11">
        <f>'для bus.gov.ru'!C38</f>
        <v>248</v>
      </c>
      <c r="D49" s="11">
        <f>'для bus.gov.ru'!D38</f>
        <v>100</v>
      </c>
      <c r="E49" s="21">
        <f>'для bus.gov.ru'!E38</f>
        <v>0.40322580645161288</v>
      </c>
      <c r="F49" s="12" t="s">
        <v>159</v>
      </c>
      <c r="G49" s="13">
        <f>'Рейтинговая таблица организаций'!D38</f>
        <v>14</v>
      </c>
      <c r="H49" s="13">
        <f>'Рейтинговая таблица организаций'!E38</f>
        <v>14</v>
      </c>
      <c r="I49" s="12" t="s">
        <v>160</v>
      </c>
      <c r="J49" s="13">
        <f>'Рейтинговая таблица организаций'!F38</f>
        <v>60</v>
      </c>
      <c r="K49" s="13">
        <f>'Рейтинговая таблица организаций'!G38</f>
        <v>60</v>
      </c>
      <c r="L49" s="14" t="str">
        <f>IF('Рейтинговая таблица организаций'!H38&lt;1,"Отсутствуют или не функционируют дистанционные способы взаимодействия",(IF('Рейтинговая таблица организаций'!H38&lt;4,"В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9" s="23">
        <f>'Рейтинговая таблица организаций'!H38</f>
        <v>4</v>
      </c>
      <c r="N49" s="14">
        <f>IF('Рейтинговая таблица организаций'!H38&lt;1,0,(IF('Рейтинговая таблица организаций'!H38&lt;4,30,100)))</f>
        <v>100</v>
      </c>
      <c r="O49" s="14" t="s">
        <v>161</v>
      </c>
      <c r="P49" s="14">
        <f>'Рейтинговая таблица организаций'!I38</f>
        <v>100</v>
      </c>
      <c r="Q49" s="14">
        <f>'Рейтинговая таблица организаций'!J38</f>
        <v>100</v>
      </c>
      <c r="R49" s="14" t="s">
        <v>162</v>
      </c>
      <c r="S49" s="14">
        <f>'Рейтинговая таблица организаций'!K38</f>
        <v>100</v>
      </c>
      <c r="T49" s="14">
        <f>'Рейтинговая таблица организаций'!L38</f>
        <v>100</v>
      </c>
      <c r="U49" s="14" t="str">
        <f>IF('Рейтинговая таблица организаций'!U38&lt;1,"Отсутствуют комфортные условия",(IF('Рейтинговая таблица организаций'!U38&lt;5,"Количество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9" s="23">
        <f>'Рейтинговая таблица организаций'!U38</f>
        <v>5</v>
      </c>
      <c r="W49" s="14">
        <f>IF('Рейтинговая таблица организаций'!U38&lt;1,0,(IF('Рейтинговая таблица организаций'!U38&lt;4,20,100)))</f>
        <v>100</v>
      </c>
      <c r="X49" s="14" t="s">
        <v>163</v>
      </c>
      <c r="Y49" s="14">
        <f>'Рейтинговая таблица организаций'!X38</f>
        <v>100</v>
      </c>
      <c r="Z49" s="14">
        <f>'Рейтинговая таблица организаций'!Y38</f>
        <v>100</v>
      </c>
      <c r="AA49" s="14" t="str">
        <f>IF('Рейтинговая таблица организаций'!AD38&lt;1,"Отсутствуют условия доступности для инвалидов",(IF('Рейтинговая таблица организаций'!AD38&lt;5,"Количество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9" s="22">
        <f>'Рейтинговая таблица организаций'!AD38</f>
        <v>2</v>
      </c>
      <c r="AC49" s="14">
        <f>IF('Рейтинговая таблица организаций'!AD38&lt;1,0,(IF('Рейтинговая таблица организаций'!AD38&lt;5,20,100)))</f>
        <v>20</v>
      </c>
      <c r="AD49" s="14" t="str">
        <f>IF('Рейтинговая таблица организаций'!AE38&lt;1,"Отсутствуют условия доступности, позволяющие инвалидам получать услуги наравне с другими",(IF('Рейтинговая таблица организаций'!AE38&lt;5,"Количество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9" s="23">
        <f>'Рейтинговая таблица организаций'!AE38</f>
        <v>3</v>
      </c>
      <c r="AF49" s="14">
        <f>IF('Рейтинговая таблица организаций'!AE38&lt;1,0,(IF('Рейтинговая таблица организаций'!AE38&lt;5,20,100)))</f>
        <v>20</v>
      </c>
      <c r="AG49" s="14" t="s">
        <v>164</v>
      </c>
      <c r="AH49" s="14">
        <f>'Рейтинговая таблица организаций'!AF38</f>
        <v>25</v>
      </c>
      <c r="AI49" s="14">
        <f>'Рейтинговая таблица организаций'!AG38</f>
        <v>25</v>
      </c>
      <c r="AJ49" s="14" t="s">
        <v>165</v>
      </c>
      <c r="AK49" s="14">
        <f>'Рейтинговая таблица организаций'!AL38</f>
        <v>100</v>
      </c>
      <c r="AL49" s="14">
        <f>'Рейтинговая таблица организаций'!AM38</f>
        <v>100</v>
      </c>
      <c r="AM49" s="14" t="s">
        <v>166</v>
      </c>
      <c r="AN49" s="14">
        <f>'Рейтинговая таблица организаций'!AN38</f>
        <v>100</v>
      </c>
      <c r="AO49" s="14">
        <f>'Рейтинговая таблица организаций'!AO38</f>
        <v>100</v>
      </c>
      <c r="AP49" s="14" t="s">
        <v>167</v>
      </c>
      <c r="AQ49" s="14">
        <f>'Рейтинговая таблица организаций'!AP38</f>
        <v>100</v>
      </c>
      <c r="AR49" s="14">
        <f>'Рейтинговая таблица организаций'!AQ38</f>
        <v>100</v>
      </c>
      <c r="AS49" s="14" t="s">
        <v>168</v>
      </c>
      <c r="AT49" s="14">
        <f>'Рейтинговая таблица организаций'!AV38</f>
        <v>100</v>
      </c>
      <c r="AU49" s="14">
        <f>'Рейтинговая таблица организаций'!AW38</f>
        <v>100</v>
      </c>
      <c r="AV49" s="14" t="s">
        <v>169</v>
      </c>
      <c r="AW49" s="14">
        <f>'Рейтинговая таблица организаций'!AX38</f>
        <v>100</v>
      </c>
      <c r="AX49" s="14">
        <f>'Рейтинговая таблица организаций'!AY38</f>
        <v>100</v>
      </c>
      <c r="AY49" s="14" t="s">
        <v>170</v>
      </c>
      <c r="AZ49" s="14">
        <f>'Рейтинговая таблица организаций'!AZ38</f>
        <v>100</v>
      </c>
      <c r="BA49" s="14">
        <f>'Рейтинговая таблица организаций'!BA38</f>
        <v>100</v>
      </c>
    </row>
    <row r="50" spans="1:53" ht="15.5">
      <c r="A50" s="11">
        <f>'бланки '!D41</f>
        <v>36</v>
      </c>
      <c r="B50" s="11" t="str">
        <f>'бланки '!C41</f>
        <v>Муниципальное автономное общеобразовательное учреждение средняя общеобразовательная школа № 4 имени И.С. Черных г. Томска</v>
      </c>
      <c r="C50" s="11">
        <f>'для bus.gov.ru'!C39</f>
        <v>2160</v>
      </c>
      <c r="D50" s="11">
        <f>'для bus.gov.ru'!D39</f>
        <v>600</v>
      </c>
      <c r="E50" s="21">
        <f>'для bus.gov.ru'!E39</f>
        <v>0.27777777777777779</v>
      </c>
      <c r="F50" s="12" t="s">
        <v>159</v>
      </c>
      <c r="G50" s="13">
        <f>'Рейтинговая таблица организаций'!D39</f>
        <v>14</v>
      </c>
      <c r="H50" s="13">
        <f>'Рейтинговая таблица организаций'!E39</f>
        <v>14</v>
      </c>
      <c r="I50" s="12" t="s">
        <v>160</v>
      </c>
      <c r="J50" s="13">
        <f>'Рейтинговая таблица организаций'!F39</f>
        <v>60</v>
      </c>
      <c r="K50" s="13">
        <f>'Рейтинговая таблица организаций'!G39</f>
        <v>60</v>
      </c>
      <c r="L50" s="14" t="str">
        <f>IF('Рейтинговая таблица организаций'!H39&lt;1,"Отсутствуют или не функционируют дистанционные способы взаимодействия",(IF('Рейтинговая таблица организаций'!H39&lt;4,"В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0" s="23">
        <f>'Рейтинговая таблица организаций'!H39</f>
        <v>4</v>
      </c>
      <c r="N50" s="14">
        <f>IF('Рейтинговая таблица организаций'!H39&lt;1,0,(IF('Рейтинговая таблица организаций'!H39&lt;4,30,100)))</f>
        <v>100</v>
      </c>
      <c r="O50" s="14" t="s">
        <v>161</v>
      </c>
      <c r="P50" s="14">
        <f>'Рейтинговая таблица организаций'!I39</f>
        <v>600</v>
      </c>
      <c r="Q50" s="14">
        <f>'Рейтинговая таблица организаций'!J39</f>
        <v>600</v>
      </c>
      <c r="R50" s="14" t="s">
        <v>162</v>
      </c>
      <c r="S50" s="14">
        <f>'Рейтинговая таблица организаций'!K39</f>
        <v>600</v>
      </c>
      <c r="T50" s="14">
        <f>'Рейтинговая таблица организаций'!L39</f>
        <v>600</v>
      </c>
      <c r="U50" s="14" t="str">
        <f>IF('Рейтинговая таблица организаций'!U39&lt;1,"Отсутствуют комфортные условия",(IF('Рейтинговая таблица организаций'!U39&lt;5,"Количество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0" s="23">
        <f>'Рейтинговая таблица организаций'!U39</f>
        <v>5</v>
      </c>
      <c r="W50" s="14">
        <f>IF('Рейтинговая таблица организаций'!U39&lt;1,0,(IF('Рейтинговая таблица организаций'!U39&lt;4,20,100)))</f>
        <v>100</v>
      </c>
      <c r="X50" s="14" t="s">
        <v>163</v>
      </c>
      <c r="Y50" s="14">
        <f>'Рейтинговая таблица организаций'!X39</f>
        <v>600</v>
      </c>
      <c r="Z50" s="14">
        <f>'Рейтинговая таблица организаций'!Y39</f>
        <v>600</v>
      </c>
      <c r="AA50" s="14" t="str">
        <f>IF('Рейтинговая таблица организаций'!AD39&lt;1,"Отсутствуют условия доступности для инвалидов",(IF('Рейтинговая таблица организаций'!AD39&lt;5,"Количество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 s="22">
        <f>'Рейтинговая таблица организаций'!AD39</f>
        <v>0</v>
      </c>
      <c r="AC50" s="14">
        <f>IF('Рейтинговая таблица организаций'!AD39&lt;1,0,(IF('Рейтинговая таблица организаций'!AD39&lt;5,20,100)))</f>
        <v>0</v>
      </c>
      <c r="AD50" s="14" t="str">
        <f>IF('Рейтинговая таблица организаций'!AE39&lt;1,"Отсутствуют условия доступности, позволяющие инвалидам получать услуги наравне с другими",(IF('Рейтинговая таблица организаций'!AE39&lt;5,"Количество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0" s="23">
        <f>'Рейтинговая таблица организаций'!AE39</f>
        <v>3</v>
      </c>
      <c r="AF50" s="14">
        <f>IF('Рейтинговая таблица организаций'!AE39&lt;1,0,(IF('Рейтинговая таблица организаций'!AE39&lt;5,20,100)))</f>
        <v>20</v>
      </c>
      <c r="AG50" s="14" t="s">
        <v>164</v>
      </c>
      <c r="AH50" s="14">
        <f>'Рейтинговая таблица организаций'!AF39</f>
        <v>216</v>
      </c>
      <c r="AI50" s="14">
        <f>'Рейтинговая таблица организаций'!AG39</f>
        <v>216</v>
      </c>
      <c r="AJ50" s="14" t="s">
        <v>165</v>
      </c>
      <c r="AK50" s="14">
        <f>'Рейтинговая таблица организаций'!AL39</f>
        <v>600</v>
      </c>
      <c r="AL50" s="14">
        <f>'Рейтинговая таблица организаций'!AM39</f>
        <v>600</v>
      </c>
      <c r="AM50" s="14" t="s">
        <v>166</v>
      </c>
      <c r="AN50" s="14">
        <f>'Рейтинговая таблица организаций'!AN39</f>
        <v>600</v>
      </c>
      <c r="AO50" s="14">
        <f>'Рейтинговая таблица организаций'!AO39</f>
        <v>600</v>
      </c>
      <c r="AP50" s="14" t="s">
        <v>167</v>
      </c>
      <c r="AQ50" s="14">
        <f>'Рейтинговая таблица организаций'!AP39</f>
        <v>600</v>
      </c>
      <c r="AR50" s="14">
        <f>'Рейтинговая таблица организаций'!AQ39</f>
        <v>600</v>
      </c>
      <c r="AS50" s="14" t="s">
        <v>168</v>
      </c>
      <c r="AT50" s="14">
        <f>'Рейтинговая таблица организаций'!AV39</f>
        <v>600</v>
      </c>
      <c r="AU50" s="14">
        <f>'Рейтинговая таблица организаций'!AW39</f>
        <v>600</v>
      </c>
      <c r="AV50" s="14" t="s">
        <v>169</v>
      </c>
      <c r="AW50" s="14">
        <f>'Рейтинговая таблица организаций'!AX39</f>
        <v>600</v>
      </c>
      <c r="AX50" s="14">
        <f>'Рейтинговая таблица организаций'!AY39</f>
        <v>600</v>
      </c>
      <c r="AY50" s="14" t="s">
        <v>170</v>
      </c>
      <c r="AZ50" s="14">
        <f>'Рейтинговая таблица организаций'!AZ39</f>
        <v>600</v>
      </c>
      <c r="BA50" s="14">
        <f>'Рейтинговая таблица организаций'!BA39</f>
        <v>600</v>
      </c>
    </row>
    <row r="51" spans="1:53" ht="15.5">
      <c r="A51" s="11">
        <f>'бланки '!D42</f>
        <v>37</v>
      </c>
      <c r="B51" s="11" t="str">
        <f>'бланки '!C42</f>
        <v>Муниципальное автономное общеобразовательное учреждение гимназия № 24 им. М.В. Октябрьской г. Томска</v>
      </c>
      <c r="C51" s="11">
        <f>'для bus.gov.ru'!C40</f>
        <v>926</v>
      </c>
      <c r="D51" s="11">
        <f>'для bus.gov.ru'!D40</f>
        <v>371</v>
      </c>
      <c r="E51" s="21">
        <f>'для bus.gov.ru'!E40</f>
        <v>0.40064794816414689</v>
      </c>
      <c r="F51" s="12" t="s">
        <v>159</v>
      </c>
      <c r="G51" s="13">
        <f>'Рейтинговая таблица организаций'!D40</f>
        <v>14</v>
      </c>
      <c r="H51" s="13">
        <f>'Рейтинговая таблица организаций'!E40</f>
        <v>14</v>
      </c>
      <c r="I51" s="12" t="s">
        <v>160</v>
      </c>
      <c r="J51" s="13">
        <f>'Рейтинговая таблица организаций'!F40</f>
        <v>60</v>
      </c>
      <c r="K51" s="13">
        <f>'Рейтинговая таблица организаций'!G40</f>
        <v>60</v>
      </c>
      <c r="L51" s="14" t="str">
        <f>IF('Рейтинговая таблица организаций'!H40&lt;1,"Отсутствуют или не функционируют дистанционные способы взаимодействия",(IF('Рейтинговая таблица организаций'!H40&lt;4,"В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1" s="23">
        <f>'Рейтинговая таблица организаций'!H40</f>
        <v>4</v>
      </c>
      <c r="N51" s="14">
        <f>IF('Рейтинговая таблица организаций'!H40&lt;1,0,(IF('Рейтинговая таблица организаций'!H40&lt;4,30,100)))</f>
        <v>100</v>
      </c>
      <c r="O51" s="14" t="s">
        <v>161</v>
      </c>
      <c r="P51" s="14">
        <f>'Рейтинговая таблица организаций'!I40</f>
        <v>371</v>
      </c>
      <c r="Q51" s="14">
        <f>'Рейтинговая таблица организаций'!J40</f>
        <v>371</v>
      </c>
      <c r="R51" s="14" t="s">
        <v>162</v>
      </c>
      <c r="S51" s="14">
        <f>'Рейтинговая таблица организаций'!K40</f>
        <v>371</v>
      </c>
      <c r="T51" s="14">
        <f>'Рейтинговая таблица организаций'!L40</f>
        <v>371</v>
      </c>
      <c r="U51" s="14" t="str">
        <f>IF('Рейтинговая таблица организаций'!U40&lt;1,"Отсутствуют комфортные условия",(IF('Рейтинговая таблица организаций'!U40&lt;5,"Количество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1" s="23">
        <f>'Рейтинговая таблица организаций'!U40</f>
        <v>5</v>
      </c>
      <c r="W51" s="14">
        <f>IF('Рейтинговая таблица организаций'!U40&lt;1,0,(IF('Рейтинговая таблица организаций'!U40&lt;4,20,100)))</f>
        <v>100</v>
      </c>
      <c r="X51" s="14" t="s">
        <v>163</v>
      </c>
      <c r="Y51" s="14">
        <f>'Рейтинговая таблица организаций'!X40</f>
        <v>371</v>
      </c>
      <c r="Z51" s="14">
        <f>'Рейтинговая таблица организаций'!Y40</f>
        <v>371</v>
      </c>
      <c r="AA51" s="14" t="str">
        <f>IF('Рейтинговая таблица организаций'!AD40&lt;1,"Отсутствуют условия доступности для инвалидов",(IF('Рейтинговая таблица организаций'!AD40&lt;5,"Количество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1" s="22">
        <f>'Рейтинговая таблица организаций'!AD40</f>
        <v>2</v>
      </c>
      <c r="AC51" s="14">
        <f>IF('Рейтинговая таблица организаций'!AD40&lt;1,0,(IF('Рейтинговая таблица организаций'!AD40&lt;5,20,100)))</f>
        <v>20</v>
      </c>
      <c r="AD51" s="14" t="str">
        <f>IF('Рейтинговая таблица организаций'!AE40&lt;1,"Отсутствуют условия доступности, позволяющие инвалидам получать услуги наравне с другими",(IF('Рейтинговая таблица организаций'!AE40&lt;5,"Количество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51" s="23">
        <f>'Рейтинговая таблица организаций'!AE40</f>
        <v>5</v>
      </c>
      <c r="AF51" s="14">
        <f>IF('Рейтинговая таблица организаций'!AE40&lt;1,0,(IF('Рейтинговая таблица организаций'!AE40&lt;5,20,100)))</f>
        <v>100</v>
      </c>
      <c r="AG51" s="14" t="s">
        <v>164</v>
      </c>
      <c r="AH51" s="14">
        <f>'Рейтинговая таблица организаций'!AF40</f>
        <v>93</v>
      </c>
      <c r="AI51" s="14">
        <f>'Рейтинговая таблица организаций'!AG40</f>
        <v>93</v>
      </c>
      <c r="AJ51" s="14" t="s">
        <v>165</v>
      </c>
      <c r="AK51" s="14">
        <f>'Рейтинговая таблица организаций'!AL40</f>
        <v>371</v>
      </c>
      <c r="AL51" s="14">
        <f>'Рейтинговая таблица организаций'!AM40</f>
        <v>371</v>
      </c>
      <c r="AM51" s="14" t="s">
        <v>166</v>
      </c>
      <c r="AN51" s="14">
        <f>'Рейтинговая таблица организаций'!AN40</f>
        <v>371</v>
      </c>
      <c r="AO51" s="14">
        <f>'Рейтинговая таблица организаций'!AO40</f>
        <v>371</v>
      </c>
      <c r="AP51" s="14" t="s">
        <v>167</v>
      </c>
      <c r="AQ51" s="14">
        <f>'Рейтинговая таблица организаций'!AP40</f>
        <v>371</v>
      </c>
      <c r="AR51" s="14">
        <f>'Рейтинговая таблица организаций'!AQ40</f>
        <v>371</v>
      </c>
      <c r="AS51" s="14" t="s">
        <v>168</v>
      </c>
      <c r="AT51" s="14">
        <f>'Рейтинговая таблица организаций'!AV40</f>
        <v>371</v>
      </c>
      <c r="AU51" s="14">
        <f>'Рейтинговая таблица организаций'!AW40</f>
        <v>371</v>
      </c>
      <c r="AV51" s="14" t="s">
        <v>169</v>
      </c>
      <c r="AW51" s="14">
        <f>'Рейтинговая таблица организаций'!AX40</f>
        <v>371</v>
      </c>
      <c r="AX51" s="14">
        <f>'Рейтинговая таблица организаций'!AY40</f>
        <v>371</v>
      </c>
      <c r="AY51" s="14" t="s">
        <v>170</v>
      </c>
      <c r="AZ51" s="14">
        <f>'Рейтинговая таблица организаций'!AZ40</f>
        <v>371</v>
      </c>
      <c r="BA51" s="14">
        <f>'Рейтинговая таблица организаций'!BA40</f>
        <v>371</v>
      </c>
    </row>
    <row r="52" spans="1:53" ht="15.5">
      <c r="A52" s="11">
        <f>'бланки '!D43</f>
        <v>38</v>
      </c>
      <c r="B52" s="11" t="str">
        <f>'бланки '!C43</f>
        <v>Муниципальное автономное общеобразовательное учреждение средняя общеобразовательная школа № 50 города Томска</v>
      </c>
      <c r="C52" s="11">
        <f>'для bus.gov.ru'!C41</f>
        <v>847</v>
      </c>
      <c r="D52" s="11">
        <f>'для bus.gov.ru'!D41</f>
        <v>339</v>
      </c>
      <c r="E52" s="21">
        <f>'для bus.gov.ru'!E41</f>
        <v>0.40023612750885479</v>
      </c>
      <c r="F52" s="12" t="s">
        <v>159</v>
      </c>
      <c r="G52" s="13">
        <f>'Рейтинговая таблица организаций'!D41</f>
        <v>14</v>
      </c>
      <c r="H52" s="13">
        <f>'Рейтинговая таблица организаций'!E41</f>
        <v>14</v>
      </c>
      <c r="I52" s="12" t="s">
        <v>160</v>
      </c>
      <c r="J52" s="13">
        <f>'Рейтинговая таблица организаций'!F41</f>
        <v>60</v>
      </c>
      <c r="K52" s="13">
        <f>'Рейтинговая таблица организаций'!G41</f>
        <v>60</v>
      </c>
      <c r="L52" s="14" t="str">
        <f>IF('Рейтинговая таблица организаций'!H41&lt;1,"Отсутствуют или не функционируют дистанционные способы взаимодействия",(IF('Рейтинговая таблица организаций'!H41&lt;4,"В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2" s="23">
        <f>'Рейтинговая таблица организаций'!H41</f>
        <v>4</v>
      </c>
      <c r="N52" s="14">
        <f>IF('Рейтинговая таблица организаций'!H41&lt;1,0,(IF('Рейтинговая таблица организаций'!H41&lt;4,30,100)))</f>
        <v>100</v>
      </c>
      <c r="O52" s="14" t="s">
        <v>161</v>
      </c>
      <c r="P52" s="14">
        <f>'Рейтинговая таблица организаций'!I41</f>
        <v>339</v>
      </c>
      <c r="Q52" s="14">
        <f>'Рейтинговая таблица организаций'!J41</f>
        <v>339</v>
      </c>
      <c r="R52" s="14" t="s">
        <v>162</v>
      </c>
      <c r="S52" s="14">
        <f>'Рейтинговая таблица организаций'!K41</f>
        <v>339</v>
      </c>
      <c r="T52" s="14">
        <f>'Рейтинговая таблица организаций'!L41</f>
        <v>339</v>
      </c>
      <c r="U52" s="14" t="str">
        <f>IF('Рейтинговая таблица организаций'!U41&lt;1,"Отсутствуют комфортные условия",(IF('Рейтинговая таблица организаций'!U41&lt;5,"Количество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2" s="23">
        <f>'Рейтинговая таблица организаций'!U41</f>
        <v>5</v>
      </c>
      <c r="W52" s="14">
        <f>IF('Рейтинговая таблица организаций'!U41&lt;1,0,(IF('Рейтинговая таблица организаций'!U41&lt;4,20,100)))</f>
        <v>100</v>
      </c>
      <c r="X52" s="14" t="s">
        <v>163</v>
      </c>
      <c r="Y52" s="14">
        <f>'Рейтинговая таблица организаций'!X41</f>
        <v>339</v>
      </c>
      <c r="Z52" s="14">
        <f>'Рейтинговая таблица организаций'!Y41</f>
        <v>339</v>
      </c>
      <c r="AA52" s="14" t="str">
        <f>IF('Рейтинговая таблица организаций'!AD41&lt;1,"Отсутствуют условия доступности для инвалидов",(IF('Рейтинговая таблица организаций'!AD41&lt;5,"Количество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2" s="22">
        <f>'Рейтинговая таблица организаций'!AD41</f>
        <v>3</v>
      </c>
      <c r="AC52" s="14">
        <f>IF('Рейтинговая таблица организаций'!AD41&lt;1,0,(IF('Рейтинговая таблица организаций'!AD41&lt;5,20,100)))</f>
        <v>20</v>
      </c>
      <c r="AD52" s="14" t="str">
        <f>IF('Рейтинговая таблица организаций'!AE41&lt;1,"Отсутствуют условия доступности, позволяющие инвалидам получать услуги наравне с другими",(IF('Рейтинговая таблица организаций'!AE41&lt;5,"Количество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52" s="23">
        <f>'Рейтинговая таблица организаций'!AE41</f>
        <v>5</v>
      </c>
      <c r="AF52" s="14">
        <f>IF('Рейтинговая таблица организаций'!AE41&lt;1,0,(IF('Рейтинговая таблица организаций'!AE41&lt;5,20,100)))</f>
        <v>100</v>
      </c>
      <c r="AG52" s="14" t="s">
        <v>164</v>
      </c>
      <c r="AH52" s="14">
        <f>'Рейтинговая таблица организаций'!AF41</f>
        <v>85</v>
      </c>
      <c r="AI52" s="14">
        <f>'Рейтинговая таблица организаций'!AG41</f>
        <v>85</v>
      </c>
      <c r="AJ52" s="14" t="s">
        <v>165</v>
      </c>
      <c r="AK52" s="14">
        <f>'Рейтинговая таблица организаций'!AL41</f>
        <v>339</v>
      </c>
      <c r="AL52" s="14">
        <f>'Рейтинговая таблица организаций'!AM41</f>
        <v>339</v>
      </c>
      <c r="AM52" s="14" t="s">
        <v>166</v>
      </c>
      <c r="AN52" s="14">
        <f>'Рейтинговая таблица организаций'!AN41</f>
        <v>339</v>
      </c>
      <c r="AO52" s="14">
        <f>'Рейтинговая таблица организаций'!AO41</f>
        <v>339</v>
      </c>
      <c r="AP52" s="14" t="s">
        <v>167</v>
      </c>
      <c r="AQ52" s="14">
        <f>'Рейтинговая таблица организаций'!AP41</f>
        <v>339</v>
      </c>
      <c r="AR52" s="14">
        <f>'Рейтинговая таблица организаций'!AQ41</f>
        <v>339</v>
      </c>
      <c r="AS52" s="14" t="s">
        <v>168</v>
      </c>
      <c r="AT52" s="14">
        <f>'Рейтинговая таблица организаций'!AV41</f>
        <v>339</v>
      </c>
      <c r="AU52" s="14">
        <f>'Рейтинговая таблица организаций'!AW41</f>
        <v>339</v>
      </c>
      <c r="AV52" s="14" t="s">
        <v>169</v>
      </c>
      <c r="AW52" s="14">
        <f>'Рейтинговая таблица организаций'!AX41</f>
        <v>339</v>
      </c>
      <c r="AX52" s="14">
        <f>'Рейтинговая таблица организаций'!AY41</f>
        <v>339</v>
      </c>
      <c r="AY52" s="14" t="s">
        <v>170</v>
      </c>
      <c r="AZ52" s="14">
        <f>'Рейтинговая таблица организаций'!AZ41</f>
        <v>339</v>
      </c>
      <c r="BA52" s="14">
        <f>'Рейтинговая таблица организаций'!BA41</f>
        <v>339</v>
      </c>
    </row>
    <row r="53" spans="1:53" ht="15.5">
      <c r="A53" s="11">
        <f>'бланки '!D44</f>
        <v>39</v>
      </c>
      <c r="B53" s="11" t="str">
        <f>'бланки '!C44</f>
        <v>Муниципальное автономное общеобразовательное учреждение Школа «Перспектива» г. Томска</v>
      </c>
      <c r="C53" s="11">
        <f>'для bus.gov.ru'!C42</f>
        <v>1803</v>
      </c>
      <c r="D53" s="11">
        <f>'для bus.gov.ru'!D42</f>
        <v>600</v>
      </c>
      <c r="E53" s="21">
        <f>'для bus.gov.ru'!E42</f>
        <v>0.33277870216306155</v>
      </c>
      <c r="F53" s="12" t="s">
        <v>159</v>
      </c>
      <c r="G53" s="13">
        <f>'Рейтинговая таблица организаций'!D42</f>
        <v>14</v>
      </c>
      <c r="H53" s="13">
        <f>'Рейтинговая таблица организаций'!E42</f>
        <v>14</v>
      </c>
      <c r="I53" s="12" t="s">
        <v>160</v>
      </c>
      <c r="J53" s="13">
        <f>'Рейтинговая таблица организаций'!F42</f>
        <v>60</v>
      </c>
      <c r="K53" s="13">
        <f>'Рейтинговая таблица организаций'!G42</f>
        <v>60</v>
      </c>
      <c r="L53" s="14" t="str">
        <f>IF('Рейтинговая таблица организаций'!H42&lt;1,"Отсутствуют или не функционируют дистанционные способы взаимодействия",(IF('Рейтинговая таблица организаций'!H42&lt;4,"В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3" s="23">
        <f>'Рейтинговая таблица организаций'!H42</f>
        <v>4</v>
      </c>
      <c r="N53" s="14">
        <f>IF('Рейтинговая таблица организаций'!H42&lt;1,0,(IF('Рейтинговая таблица организаций'!H42&lt;4,30,100)))</f>
        <v>100</v>
      </c>
      <c r="O53" s="14" t="s">
        <v>161</v>
      </c>
      <c r="P53" s="14">
        <f>'Рейтинговая таблица организаций'!I42</f>
        <v>600</v>
      </c>
      <c r="Q53" s="14">
        <f>'Рейтинговая таблица организаций'!J42</f>
        <v>600</v>
      </c>
      <c r="R53" s="14" t="s">
        <v>162</v>
      </c>
      <c r="S53" s="14">
        <f>'Рейтинговая таблица организаций'!K42</f>
        <v>600</v>
      </c>
      <c r="T53" s="14">
        <f>'Рейтинговая таблица организаций'!L42</f>
        <v>600</v>
      </c>
      <c r="U53" s="14" t="str">
        <f>IF('Рейтинговая таблица организаций'!U42&lt;1,"Отсутствуют комфортные условия",(IF('Рейтинговая таблица организаций'!U42&lt;5,"Количество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3" s="23">
        <f>'Рейтинговая таблица организаций'!U42</f>
        <v>5</v>
      </c>
      <c r="W53" s="14">
        <f>IF('Рейтинговая таблица организаций'!U42&lt;1,0,(IF('Рейтинговая таблица организаций'!U42&lt;4,20,100)))</f>
        <v>100</v>
      </c>
      <c r="X53" s="14" t="s">
        <v>163</v>
      </c>
      <c r="Y53" s="14">
        <f>'Рейтинговая таблица организаций'!X42</f>
        <v>600</v>
      </c>
      <c r="Z53" s="14">
        <f>'Рейтинговая таблица организаций'!Y42</f>
        <v>600</v>
      </c>
      <c r="AA53" s="14" t="str">
        <f>IF('Рейтинговая таблица организаций'!AD42&lt;1,"Отсутствуют условия доступности для инвалидов",(IF('Рейтинговая таблица организаций'!AD42&lt;5,"Количество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3" s="22">
        <f>'Рейтинговая таблица организаций'!AD42</f>
        <v>4</v>
      </c>
      <c r="AC53" s="14">
        <f>IF('Рейтинговая таблица организаций'!AD42&lt;1,0,(IF('Рейтинговая таблица организаций'!AD42&lt;5,20,100)))</f>
        <v>20</v>
      </c>
      <c r="AD53" s="14" t="str">
        <f>IF('Рейтинговая таблица организаций'!AE42&lt;1,"Отсутствуют условия доступности, позволяющие инвалидам получать услуги наравне с другими",(IF('Рейтинговая таблица организаций'!AE42&lt;5,"Количество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3" s="23">
        <f>'Рейтинговая таблица организаций'!AE42</f>
        <v>3</v>
      </c>
      <c r="AF53" s="14">
        <f>IF('Рейтинговая таблица организаций'!AE42&lt;1,0,(IF('Рейтинговая таблица организаций'!AE42&lt;5,20,100)))</f>
        <v>20</v>
      </c>
      <c r="AG53" s="14" t="s">
        <v>164</v>
      </c>
      <c r="AH53" s="14">
        <f>'Рейтинговая таблица организаций'!AF42</f>
        <v>181</v>
      </c>
      <c r="AI53" s="14">
        <f>'Рейтинговая таблица организаций'!AG42</f>
        <v>181</v>
      </c>
      <c r="AJ53" s="14" t="s">
        <v>165</v>
      </c>
      <c r="AK53" s="14">
        <f>'Рейтинговая таблица организаций'!AL42</f>
        <v>600</v>
      </c>
      <c r="AL53" s="14">
        <f>'Рейтинговая таблица организаций'!AM42</f>
        <v>600</v>
      </c>
      <c r="AM53" s="14" t="s">
        <v>166</v>
      </c>
      <c r="AN53" s="14">
        <f>'Рейтинговая таблица организаций'!AN42</f>
        <v>600</v>
      </c>
      <c r="AO53" s="14">
        <f>'Рейтинговая таблица организаций'!AO42</f>
        <v>600</v>
      </c>
      <c r="AP53" s="14" t="s">
        <v>167</v>
      </c>
      <c r="AQ53" s="14">
        <f>'Рейтинговая таблица организаций'!AP42</f>
        <v>600</v>
      </c>
      <c r="AR53" s="14">
        <f>'Рейтинговая таблица организаций'!AQ42</f>
        <v>600</v>
      </c>
      <c r="AS53" s="14" t="s">
        <v>168</v>
      </c>
      <c r="AT53" s="14">
        <f>'Рейтинговая таблица организаций'!AV42</f>
        <v>600</v>
      </c>
      <c r="AU53" s="14">
        <f>'Рейтинговая таблица организаций'!AW42</f>
        <v>600</v>
      </c>
      <c r="AV53" s="14" t="s">
        <v>169</v>
      </c>
      <c r="AW53" s="14">
        <f>'Рейтинговая таблица организаций'!AX42</f>
        <v>600</v>
      </c>
      <c r="AX53" s="14">
        <f>'Рейтинговая таблица организаций'!AY42</f>
        <v>600</v>
      </c>
      <c r="AY53" s="14" t="s">
        <v>170</v>
      </c>
      <c r="AZ53" s="14">
        <f>'Рейтинговая таблица организаций'!AZ42</f>
        <v>600</v>
      </c>
      <c r="BA53" s="14">
        <f>'Рейтинговая таблица организаций'!BA42</f>
        <v>600</v>
      </c>
    </row>
    <row r="54" spans="1:53" ht="15.5">
      <c r="A54" s="11">
        <f>'бланки '!D45</f>
        <v>40</v>
      </c>
      <c r="B54" s="11" t="str">
        <f>'бланки '!C45</f>
        <v>Муниципальное автономное общеобразовательное учреждение средняя общеобразовательная школа № 32 г.Томска</v>
      </c>
      <c r="C54" s="11">
        <f>'для bus.gov.ru'!C43</f>
        <v>1409</v>
      </c>
      <c r="D54" s="11">
        <f>'для bus.gov.ru'!D43</f>
        <v>564</v>
      </c>
      <c r="E54" s="21">
        <f>'для bus.gov.ru'!E43</f>
        <v>0.40028388928317954</v>
      </c>
      <c r="F54" s="12" t="s">
        <v>159</v>
      </c>
      <c r="G54" s="13">
        <f>'Рейтинговая таблица организаций'!D43</f>
        <v>14</v>
      </c>
      <c r="H54" s="13">
        <f>'Рейтинговая таблица организаций'!E43</f>
        <v>14</v>
      </c>
      <c r="I54" s="12" t="s">
        <v>160</v>
      </c>
      <c r="J54" s="13">
        <f>'Рейтинговая таблица организаций'!F43</f>
        <v>60</v>
      </c>
      <c r="K54" s="13">
        <f>'Рейтинговая таблица организаций'!G43</f>
        <v>60</v>
      </c>
      <c r="L54" s="14" t="str">
        <f>IF('Рейтинговая таблица организаций'!H43&lt;1,"Отсутствуют или не функционируют дистанционные способы взаимодействия",(IF('Рейтинговая таблица организаций'!H43&lt;4,"В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4" s="23">
        <f>'Рейтинговая таблица организаций'!H43</f>
        <v>4</v>
      </c>
      <c r="N54" s="14">
        <f>IF('Рейтинговая таблица организаций'!H43&lt;1,0,(IF('Рейтинговая таблица организаций'!H43&lt;4,30,100)))</f>
        <v>100</v>
      </c>
      <c r="O54" s="14" t="s">
        <v>161</v>
      </c>
      <c r="P54" s="14">
        <f>'Рейтинговая таблица организаций'!I43</f>
        <v>564</v>
      </c>
      <c r="Q54" s="14">
        <f>'Рейтинговая таблица организаций'!J43</f>
        <v>564</v>
      </c>
      <c r="R54" s="14" t="s">
        <v>162</v>
      </c>
      <c r="S54" s="14">
        <f>'Рейтинговая таблица организаций'!K43</f>
        <v>564</v>
      </c>
      <c r="T54" s="14">
        <f>'Рейтинговая таблица организаций'!L43</f>
        <v>564</v>
      </c>
      <c r="U54" s="14" t="str">
        <f>IF('Рейтинговая таблица организаций'!U43&lt;1,"Отсутствуют комфортные условия",(IF('Рейтинговая таблица организаций'!U43&lt;5,"Количество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4" s="23">
        <f>'Рейтинговая таблица организаций'!U43</f>
        <v>5</v>
      </c>
      <c r="W54" s="14">
        <f>IF('Рейтинговая таблица организаций'!U43&lt;1,0,(IF('Рейтинговая таблица организаций'!U43&lt;4,20,100)))</f>
        <v>100</v>
      </c>
      <c r="X54" s="14" t="s">
        <v>163</v>
      </c>
      <c r="Y54" s="14">
        <f>'Рейтинговая таблица организаций'!X43</f>
        <v>564</v>
      </c>
      <c r="Z54" s="14">
        <f>'Рейтинговая таблица организаций'!Y43</f>
        <v>564</v>
      </c>
      <c r="AA54" s="14" t="str">
        <f>IF('Рейтинговая таблица организаций'!AD43&lt;1,"Отсутствуют условия доступности для инвалидов",(IF('Рейтинговая таблица организаций'!AD43&lt;5,"Количество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4" s="22">
        <f>'Рейтинговая таблица организаций'!AD43</f>
        <v>3</v>
      </c>
      <c r="AC54" s="14">
        <f>IF('Рейтинговая таблица организаций'!AD43&lt;1,0,(IF('Рейтинговая таблица организаций'!AD43&lt;5,20,100)))</f>
        <v>20</v>
      </c>
      <c r="AD54" s="14" t="str">
        <f>IF('Рейтинговая таблица организаций'!AE43&lt;1,"Отсутствуют условия доступности, позволяющие инвалидам получать услуги наравне с другими",(IF('Рейтинговая таблица организаций'!AE43&lt;5,"Количество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4" s="23">
        <f>'Рейтинговая таблица организаций'!AE43</f>
        <v>4</v>
      </c>
      <c r="AF54" s="14">
        <f>IF('Рейтинговая таблица организаций'!AE43&lt;1,0,(IF('Рейтинговая таблица организаций'!AE43&lt;5,20,100)))</f>
        <v>20</v>
      </c>
      <c r="AG54" s="14" t="s">
        <v>164</v>
      </c>
      <c r="AH54" s="14">
        <f>'Рейтинговая таблица организаций'!AF43</f>
        <v>141</v>
      </c>
      <c r="AI54" s="14">
        <f>'Рейтинговая таблица организаций'!AG43</f>
        <v>141</v>
      </c>
      <c r="AJ54" s="14" t="s">
        <v>165</v>
      </c>
      <c r="AK54" s="14">
        <f>'Рейтинговая таблица организаций'!AL43</f>
        <v>564</v>
      </c>
      <c r="AL54" s="14">
        <f>'Рейтинговая таблица организаций'!AM43</f>
        <v>564</v>
      </c>
      <c r="AM54" s="14" t="s">
        <v>166</v>
      </c>
      <c r="AN54" s="14">
        <f>'Рейтинговая таблица организаций'!AN43</f>
        <v>564</v>
      </c>
      <c r="AO54" s="14">
        <f>'Рейтинговая таблица организаций'!AO43</f>
        <v>564</v>
      </c>
      <c r="AP54" s="14" t="s">
        <v>167</v>
      </c>
      <c r="AQ54" s="14">
        <f>'Рейтинговая таблица организаций'!AP43</f>
        <v>564</v>
      </c>
      <c r="AR54" s="14">
        <f>'Рейтинговая таблица организаций'!AQ43</f>
        <v>564</v>
      </c>
      <c r="AS54" s="14" t="s">
        <v>168</v>
      </c>
      <c r="AT54" s="14">
        <f>'Рейтинговая таблица организаций'!AV43</f>
        <v>564</v>
      </c>
      <c r="AU54" s="14">
        <f>'Рейтинговая таблица организаций'!AW43</f>
        <v>564</v>
      </c>
      <c r="AV54" s="14" t="s">
        <v>169</v>
      </c>
      <c r="AW54" s="14">
        <f>'Рейтинговая таблица организаций'!AX43</f>
        <v>564</v>
      </c>
      <c r="AX54" s="14">
        <f>'Рейтинговая таблица организаций'!AY43</f>
        <v>564</v>
      </c>
      <c r="AY54" s="14" t="s">
        <v>170</v>
      </c>
      <c r="AZ54" s="14">
        <f>'Рейтинговая таблица организаций'!AZ43</f>
        <v>564</v>
      </c>
      <c r="BA54" s="14">
        <f>'Рейтинговая таблица организаций'!BA43</f>
        <v>564</v>
      </c>
    </row>
    <row r="55" spans="1:53" ht="15.5">
      <c r="A55" s="11">
        <f>'бланки '!D46</f>
        <v>41</v>
      </c>
      <c r="B55" s="11" t="str">
        <f>'бланки '!C46</f>
        <v>Муниципальное автономное общеобразовательное учреждение средняя общеобразовательная школа № 41 г.Томска</v>
      </c>
      <c r="C55" s="11">
        <f>'для bus.gov.ru'!C44</f>
        <v>637</v>
      </c>
      <c r="D55" s="11">
        <f>'для bus.gov.ru'!D44</f>
        <v>255</v>
      </c>
      <c r="E55" s="21">
        <f>'для bus.gov.ru'!E44</f>
        <v>0.40031397174254318</v>
      </c>
      <c r="F55" s="12" t="s">
        <v>159</v>
      </c>
      <c r="G55" s="13">
        <f>'Рейтинговая таблица организаций'!D44</f>
        <v>14</v>
      </c>
      <c r="H55" s="13">
        <f>'Рейтинговая таблица организаций'!E44</f>
        <v>14</v>
      </c>
      <c r="I55" s="12" t="s">
        <v>160</v>
      </c>
      <c r="J55" s="13">
        <f>'Рейтинговая таблица организаций'!F44</f>
        <v>60</v>
      </c>
      <c r="K55" s="13">
        <f>'Рейтинговая таблица организаций'!G44</f>
        <v>60</v>
      </c>
      <c r="L55" s="14" t="str">
        <f>IF('Рейтинговая таблица организаций'!H44&lt;1,"Отсутствуют или не функционируют дистанционные способы взаимодействия",(IF('Рейтинговая таблица организаций'!H44&lt;4,"В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5" s="23">
        <f>'Рейтинговая таблица организаций'!H44</f>
        <v>4</v>
      </c>
      <c r="N55" s="14">
        <f>IF('Рейтинговая таблица организаций'!H44&lt;1,0,(IF('Рейтинговая таблица организаций'!H44&lt;4,30,100)))</f>
        <v>100</v>
      </c>
      <c r="O55" s="14" t="s">
        <v>161</v>
      </c>
      <c r="P55" s="14">
        <f>'Рейтинговая таблица организаций'!I44</f>
        <v>255</v>
      </c>
      <c r="Q55" s="14">
        <f>'Рейтинговая таблица организаций'!J44</f>
        <v>255</v>
      </c>
      <c r="R55" s="14" t="s">
        <v>162</v>
      </c>
      <c r="S55" s="14">
        <f>'Рейтинговая таблица организаций'!K44</f>
        <v>255</v>
      </c>
      <c r="T55" s="14">
        <f>'Рейтинговая таблица организаций'!L44</f>
        <v>255</v>
      </c>
      <c r="U55" s="14" t="str">
        <f>IF('Рейтинговая таблица организаций'!U44&lt;1,"Отсутствуют комфортные условия",(IF('Рейтинговая таблица организаций'!U44&lt;5,"Количество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5" s="23">
        <f>'Рейтинговая таблица организаций'!U44</f>
        <v>5</v>
      </c>
      <c r="W55" s="14">
        <f>IF('Рейтинговая таблица организаций'!U44&lt;1,0,(IF('Рейтинговая таблица организаций'!U44&lt;4,20,100)))</f>
        <v>100</v>
      </c>
      <c r="X55" s="14" t="s">
        <v>163</v>
      </c>
      <c r="Y55" s="14">
        <f>'Рейтинговая таблица организаций'!X44</f>
        <v>255</v>
      </c>
      <c r="Z55" s="14">
        <f>'Рейтинговая таблица организаций'!Y44</f>
        <v>255</v>
      </c>
      <c r="AA55" s="14" t="str">
        <f>IF('Рейтинговая таблица организаций'!AD44&lt;1,"Отсутствуют условия доступности для инвалидов",(IF('Рейтинговая таблица организаций'!AD44&lt;5,"Количество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5" s="22">
        <f>'Рейтинговая таблица организаций'!AD44</f>
        <v>3</v>
      </c>
      <c r="AC55" s="14">
        <f>IF('Рейтинговая таблица организаций'!AD44&lt;1,0,(IF('Рейтинговая таблица организаций'!AD44&lt;5,20,100)))</f>
        <v>20</v>
      </c>
      <c r="AD55" s="14" t="str">
        <f>IF('Рейтинговая таблица организаций'!AE44&lt;1,"Отсутствуют условия доступности, позволяющие инвалидам получать услуги наравне с другими",(IF('Рейтинговая таблица организаций'!AE44&lt;5,"Количество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55" s="23">
        <f>'Рейтинговая таблица организаций'!AE44</f>
        <v>5</v>
      </c>
      <c r="AF55" s="14">
        <f>IF('Рейтинговая таблица организаций'!AE44&lt;1,0,(IF('Рейтинговая таблица организаций'!AE44&lt;5,20,100)))</f>
        <v>100</v>
      </c>
      <c r="AG55" s="14" t="s">
        <v>164</v>
      </c>
      <c r="AH55" s="14">
        <f>'Рейтинговая таблица организаций'!AF44</f>
        <v>64</v>
      </c>
      <c r="AI55" s="14">
        <f>'Рейтинговая таблица организаций'!AG44</f>
        <v>64</v>
      </c>
      <c r="AJ55" s="14" t="s">
        <v>165</v>
      </c>
      <c r="AK55" s="14">
        <f>'Рейтинговая таблица организаций'!AL44</f>
        <v>255</v>
      </c>
      <c r="AL55" s="14">
        <f>'Рейтинговая таблица организаций'!AM44</f>
        <v>255</v>
      </c>
      <c r="AM55" s="14" t="s">
        <v>166</v>
      </c>
      <c r="AN55" s="14">
        <f>'Рейтинговая таблица организаций'!AN44</f>
        <v>255</v>
      </c>
      <c r="AO55" s="14">
        <f>'Рейтинговая таблица организаций'!AO44</f>
        <v>255</v>
      </c>
      <c r="AP55" s="14" t="s">
        <v>167</v>
      </c>
      <c r="AQ55" s="14">
        <f>'Рейтинговая таблица организаций'!AP44</f>
        <v>255</v>
      </c>
      <c r="AR55" s="14">
        <f>'Рейтинговая таблица организаций'!AQ44</f>
        <v>255</v>
      </c>
      <c r="AS55" s="14" t="s">
        <v>168</v>
      </c>
      <c r="AT55" s="14">
        <f>'Рейтинговая таблица организаций'!AV44</f>
        <v>255</v>
      </c>
      <c r="AU55" s="14">
        <f>'Рейтинговая таблица организаций'!AW44</f>
        <v>255</v>
      </c>
      <c r="AV55" s="14" t="s">
        <v>169</v>
      </c>
      <c r="AW55" s="14">
        <f>'Рейтинговая таблица организаций'!AX44</f>
        <v>255</v>
      </c>
      <c r="AX55" s="14">
        <f>'Рейтинговая таблица организаций'!AY44</f>
        <v>255</v>
      </c>
      <c r="AY55" s="14" t="s">
        <v>170</v>
      </c>
      <c r="AZ55" s="14">
        <f>'Рейтинговая таблица организаций'!AZ44</f>
        <v>255</v>
      </c>
      <c r="BA55" s="14">
        <f>'Рейтинговая таблица организаций'!BA44</f>
        <v>255</v>
      </c>
    </row>
    <row r="56" spans="1:53" ht="15.5">
      <c r="A56" s="11">
        <f>'бланки '!D47</f>
        <v>42</v>
      </c>
      <c r="B56" s="11" t="str">
        <f>'бланки '!C47</f>
        <v>Муниципальное автономное общеобразовательное учреждение средняя общеобразовательная школа № 46 г. Томска</v>
      </c>
      <c r="C56" s="11">
        <f>'для bus.gov.ru'!C45</f>
        <v>1105</v>
      </c>
      <c r="D56" s="11">
        <f>'для bus.gov.ru'!D45</f>
        <v>442</v>
      </c>
      <c r="E56" s="21">
        <f>'для bus.gov.ru'!E45</f>
        <v>0.4</v>
      </c>
      <c r="F56" s="12" t="s">
        <v>159</v>
      </c>
      <c r="G56" s="13">
        <f>'Рейтинговая таблица организаций'!D45</f>
        <v>14</v>
      </c>
      <c r="H56" s="13">
        <f>'Рейтинговая таблица организаций'!E45</f>
        <v>14</v>
      </c>
      <c r="I56" s="12" t="s">
        <v>160</v>
      </c>
      <c r="J56" s="13">
        <f>'Рейтинговая таблица организаций'!F45</f>
        <v>60</v>
      </c>
      <c r="K56" s="13">
        <f>'Рейтинговая таблица организаций'!G45</f>
        <v>60</v>
      </c>
      <c r="L56" s="14" t="str">
        <f>IF('Рейтинговая таблица организаций'!H45&lt;1,"Отсутствуют или не функционируют дистанционные способы взаимодействия",(IF('Рейтинговая таблица организаций'!H45&lt;4,"В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6" s="23">
        <f>'Рейтинговая таблица организаций'!H45</f>
        <v>4</v>
      </c>
      <c r="N56" s="14">
        <f>IF('Рейтинговая таблица организаций'!H45&lt;1,0,(IF('Рейтинговая таблица организаций'!H45&lt;4,30,100)))</f>
        <v>100</v>
      </c>
      <c r="O56" s="14" t="s">
        <v>161</v>
      </c>
      <c r="P56" s="14">
        <f>'Рейтинговая таблица организаций'!I45</f>
        <v>442</v>
      </c>
      <c r="Q56" s="14">
        <f>'Рейтинговая таблица организаций'!J45</f>
        <v>442</v>
      </c>
      <c r="R56" s="14" t="s">
        <v>162</v>
      </c>
      <c r="S56" s="14">
        <f>'Рейтинговая таблица организаций'!K45</f>
        <v>442</v>
      </c>
      <c r="T56" s="14">
        <f>'Рейтинговая таблица организаций'!L45</f>
        <v>442</v>
      </c>
      <c r="U56" s="14" t="str">
        <f>IF('Рейтинговая таблица организаций'!U45&lt;1,"Отсутствуют комфортные условия",(IF('Рейтинговая таблица организаций'!U45&lt;5,"Количество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6" s="23">
        <f>'Рейтинговая таблица организаций'!U45</f>
        <v>5</v>
      </c>
      <c r="W56" s="14">
        <f>IF('Рейтинговая таблица организаций'!U45&lt;1,0,(IF('Рейтинговая таблица организаций'!U45&lt;4,20,100)))</f>
        <v>100</v>
      </c>
      <c r="X56" s="14" t="s">
        <v>163</v>
      </c>
      <c r="Y56" s="14">
        <f>'Рейтинговая таблица организаций'!X45</f>
        <v>442</v>
      </c>
      <c r="Z56" s="14">
        <f>'Рейтинговая таблица организаций'!Y45</f>
        <v>442</v>
      </c>
      <c r="AA56" s="14" t="str">
        <f>IF('Рейтинговая таблица организаций'!AD45&lt;1,"Отсутствуют условия доступности для инвалидов",(IF('Рейтинговая таблица организаций'!AD45&lt;5,"Количество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56" s="22">
        <f>'Рейтинговая таблица организаций'!AD45</f>
        <v>5</v>
      </c>
      <c r="AC56" s="14">
        <f>IF('Рейтинговая таблица организаций'!AD45&lt;1,0,(IF('Рейтинговая таблица организаций'!AD45&lt;5,20,100)))</f>
        <v>100</v>
      </c>
      <c r="AD56" s="14" t="str">
        <f>IF('Рейтинговая таблица организаций'!AE45&lt;1,"Отсутствуют условия доступности, позволяющие инвалидам получать услуги наравне с другими",(IF('Рейтинговая таблица организаций'!AE45&lt;5,"Количество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56" s="23">
        <f>'Рейтинговая таблица организаций'!AE45</f>
        <v>5</v>
      </c>
      <c r="AF56" s="14">
        <f>IF('Рейтинговая таблица организаций'!AE45&lt;1,0,(IF('Рейтинговая таблица организаций'!AE45&lt;5,20,100)))</f>
        <v>100</v>
      </c>
      <c r="AG56" s="14" t="s">
        <v>164</v>
      </c>
      <c r="AH56" s="14">
        <f>'Рейтинговая таблица организаций'!AF45</f>
        <v>111</v>
      </c>
      <c r="AI56" s="14">
        <f>'Рейтинговая таблица организаций'!AG45</f>
        <v>111</v>
      </c>
      <c r="AJ56" s="14" t="s">
        <v>165</v>
      </c>
      <c r="AK56" s="14">
        <f>'Рейтинговая таблица организаций'!AL45</f>
        <v>442</v>
      </c>
      <c r="AL56" s="14">
        <f>'Рейтинговая таблица организаций'!AM45</f>
        <v>442</v>
      </c>
      <c r="AM56" s="14" t="s">
        <v>166</v>
      </c>
      <c r="AN56" s="14">
        <f>'Рейтинговая таблица организаций'!AN45</f>
        <v>442</v>
      </c>
      <c r="AO56" s="14">
        <f>'Рейтинговая таблица организаций'!AO45</f>
        <v>442</v>
      </c>
      <c r="AP56" s="14" t="s">
        <v>167</v>
      </c>
      <c r="AQ56" s="14">
        <f>'Рейтинговая таблица организаций'!AP45</f>
        <v>442</v>
      </c>
      <c r="AR56" s="14">
        <f>'Рейтинговая таблица организаций'!AQ45</f>
        <v>442</v>
      </c>
      <c r="AS56" s="14" t="s">
        <v>168</v>
      </c>
      <c r="AT56" s="14">
        <f>'Рейтинговая таблица организаций'!AV45</f>
        <v>442</v>
      </c>
      <c r="AU56" s="14">
        <f>'Рейтинговая таблица организаций'!AW45</f>
        <v>442</v>
      </c>
      <c r="AV56" s="14" t="s">
        <v>169</v>
      </c>
      <c r="AW56" s="14">
        <f>'Рейтинговая таблица организаций'!AX45</f>
        <v>442</v>
      </c>
      <c r="AX56" s="14">
        <f>'Рейтинговая таблица организаций'!AY45</f>
        <v>442</v>
      </c>
      <c r="AY56" s="14" t="s">
        <v>170</v>
      </c>
      <c r="AZ56" s="14">
        <f>'Рейтинговая таблица организаций'!AZ45</f>
        <v>442</v>
      </c>
      <c r="BA56" s="14">
        <f>'Рейтинговая таблица организаций'!BA45</f>
        <v>442</v>
      </c>
    </row>
    <row r="57" spans="1:53" ht="15.5">
      <c r="A57" s="11">
        <f>'бланки '!D48</f>
        <v>43</v>
      </c>
      <c r="B57" s="11" t="str">
        <f>'бланки '!C48</f>
        <v>Муниципальное автономное общеобразовательное учреждение Мариинская средняя общеобразовательная школа № 3 г. Томска</v>
      </c>
      <c r="C57" s="11">
        <f>'для bus.gov.ru'!C46</f>
        <v>786</v>
      </c>
      <c r="D57" s="11">
        <f>'для bus.gov.ru'!D46</f>
        <v>315</v>
      </c>
      <c r="E57" s="21">
        <f>'для bus.gov.ru'!E46</f>
        <v>0.40076335877862596</v>
      </c>
      <c r="F57" s="12" t="s">
        <v>159</v>
      </c>
      <c r="G57" s="13">
        <f>'Рейтинговая таблица организаций'!D46</f>
        <v>14</v>
      </c>
      <c r="H57" s="13">
        <f>'Рейтинговая таблица организаций'!E46</f>
        <v>14</v>
      </c>
      <c r="I57" s="12" t="s">
        <v>160</v>
      </c>
      <c r="J57" s="13">
        <f>'Рейтинговая таблица организаций'!F46</f>
        <v>60</v>
      </c>
      <c r="K57" s="13">
        <f>'Рейтинговая таблица организаций'!G46</f>
        <v>60</v>
      </c>
      <c r="L57" s="14" t="str">
        <f>IF('Рейтинговая таблица организаций'!H46&lt;1,"Отсутствуют или не функционируют дистанционные способы взаимодействия",(IF('Рейтинговая таблица организаций'!H46&lt;4,"В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7" s="23">
        <f>'Рейтинговая таблица организаций'!H46</f>
        <v>4</v>
      </c>
      <c r="N57" s="14">
        <f>IF('Рейтинговая таблица организаций'!H46&lt;1,0,(IF('Рейтинговая таблица организаций'!H46&lt;4,30,100)))</f>
        <v>100</v>
      </c>
      <c r="O57" s="14" t="s">
        <v>161</v>
      </c>
      <c r="P57" s="14">
        <f>'Рейтинговая таблица организаций'!I46</f>
        <v>315</v>
      </c>
      <c r="Q57" s="14">
        <f>'Рейтинговая таблица организаций'!J46</f>
        <v>315</v>
      </c>
      <c r="R57" s="14" t="s">
        <v>162</v>
      </c>
      <c r="S57" s="14">
        <f>'Рейтинговая таблица организаций'!K46</f>
        <v>315</v>
      </c>
      <c r="T57" s="14">
        <f>'Рейтинговая таблица организаций'!L46</f>
        <v>315</v>
      </c>
      <c r="U57" s="14" t="str">
        <f>IF('Рейтинговая таблица организаций'!U46&lt;1,"Отсутствуют комфортные условия",(IF('Рейтинговая таблица организаций'!U46&lt;5,"Количество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7" s="23">
        <f>'Рейтинговая таблица организаций'!U46</f>
        <v>5</v>
      </c>
      <c r="W57" s="14">
        <f>IF('Рейтинговая таблица организаций'!U46&lt;1,0,(IF('Рейтинговая таблица организаций'!U46&lt;4,20,100)))</f>
        <v>100</v>
      </c>
      <c r="X57" s="14" t="s">
        <v>163</v>
      </c>
      <c r="Y57" s="14">
        <f>'Рейтинговая таблица организаций'!X46</f>
        <v>315</v>
      </c>
      <c r="Z57" s="14">
        <f>'Рейтинговая таблица организаций'!Y46</f>
        <v>315</v>
      </c>
      <c r="AA57" s="14" t="str">
        <f>IF('Рейтинговая таблица организаций'!AD46&lt;1,"Отсутствуют условия доступности для инвалидов",(IF('Рейтинговая таблица организаций'!AD46&lt;5,"Количество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7" s="22">
        <f>'Рейтинговая таблица организаций'!AD46</f>
        <v>0</v>
      </c>
      <c r="AC57" s="14">
        <f>IF('Рейтинговая таблица организаций'!AD46&lt;1,0,(IF('Рейтинговая таблица организаций'!AD46&lt;5,20,100)))</f>
        <v>0</v>
      </c>
      <c r="AD57" s="14" t="str">
        <f>IF('Рейтинговая таблица организаций'!AE46&lt;1,"Отсутствуют условия доступности, позволяющие инвалидам получать услуги наравне с другими",(IF('Рейтинговая таблица организаций'!AE46&lt;5,"Количество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7" s="23">
        <f>'Рейтинговая таблица организаций'!AE46</f>
        <v>3</v>
      </c>
      <c r="AF57" s="14">
        <f>IF('Рейтинговая таблица организаций'!AE46&lt;1,0,(IF('Рейтинговая таблица организаций'!AE46&lt;5,20,100)))</f>
        <v>20</v>
      </c>
      <c r="AG57" s="14" t="s">
        <v>164</v>
      </c>
      <c r="AH57" s="14">
        <f>'Рейтинговая таблица организаций'!AF46</f>
        <v>79</v>
      </c>
      <c r="AI57" s="14">
        <f>'Рейтинговая таблица организаций'!AG46</f>
        <v>79</v>
      </c>
      <c r="AJ57" s="14" t="s">
        <v>165</v>
      </c>
      <c r="AK57" s="14">
        <f>'Рейтинговая таблица организаций'!AL46</f>
        <v>315</v>
      </c>
      <c r="AL57" s="14">
        <f>'Рейтинговая таблица организаций'!AM46</f>
        <v>315</v>
      </c>
      <c r="AM57" s="14" t="s">
        <v>166</v>
      </c>
      <c r="AN57" s="14">
        <f>'Рейтинговая таблица организаций'!AN46</f>
        <v>315</v>
      </c>
      <c r="AO57" s="14">
        <f>'Рейтинговая таблица организаций'!AO46</f>
        <v>315</v>
      </c>
      <c r="AP57" s="14" t="s">
        <v>167</v>
      </c>
      <c r="AQ57" s="14">
        <f>'Рейтинговая таблица организаций'!AP46</f>
        <v>315</v>
      </c>
      <c r="AR57" s="14">
        <f>'Рейтинговая таблица организаций'!AQ46</f>
        <v>315</v>
      </c>
      <c r="AS57" s="14" t="s">
        <v>168</v>
      </c>
      <c r="AT57" s="14">
        <f>'Рейтинговая таблица организаций'!AV46</f>
        <v>315</v>
      </c>
      <c r="AU57" s="14">
        <f>'Рейтинговая таблица организаций'!AW46</f>
        <v>315</v>
      </c>
      <c r="AV57" s="14" t="s">
        <v>169</v>
      </c>
      <c r="AW57" s="14">
        <f>'Рейтинговая таблица организаций'!AX46</f>
        <v>315</v>
      </c>
      <c r="AX57" s="14">
        <f>'Рейтинговая таблица организаций'!AY46</f>
        <v>315</v>
      </c>
      <c r="AY57" s="14" t="s">
        <v>170</v>
      </c>
      <c r="AZ57" s="14">
        <f>'Рейтинговая таблица организаций'!AZ46</f>
        <v>315</v>
      </c>
      <c r="BA57" s="14">
        <f>'Рейтинговая таблица организаций'!BA46</f>
        <v>315</v>
      </c>
    </row>
    <row r="58" spans="1:53" ht="15.5">
      <c r="A58" s="11">
        <f>'бланки '!D49</f>
        <v>44</v>
      </c>
      <c r="B58" s="11" t="str">
        <f>'бланки '!C49</f>
        <v>Муниципальное автономное общеобразовательное учреждение средняя общеобразовательная школа № 36 г.Томска</v>
      </c>
      <c r="C58" s="11">
        <f>'для bus.gov.ru'!C47</f>
        <v>1302</v>
      </c>
      <c r="D58" s="11">
        <f>'для bus.gov.ru'!D47</f>
        <v>521</v>
      </c>
      <c r="E58" s="21">
        <f>'для bus.gov.ru'!E47</f>
        <v>0.40015360983102921</v>
      </c>
      <c r="F58" s="12" t="s">
        <v>159</v>
      </c>
      <c r="G58" s="13">
        <f>'Рейтинговая таблица организаций'!D47</f>
        <v>14</v>
      </c>
      <c r="H58" s="13">
        <f>'Рейтинговая таблица организаций'!E47</f>
        <v>14</v>
      </c>
      <c r="I58" s="12" t="s">
        <v>160</v>
      </c>
      <c r="J58" s="13">
        <f>'Рейтинговая таблица организаций'!F47</f>
        <v>60</v>
      </c>
      <c r="K58" s="13">
        <f>'Рейтинговая таблица организаций'!G47</f>
        <v>60</v>
      </c>
      <c r="L58" s="14" t="str">
        <f>IF('Рейтинговая таблица организаций'!H47&lt;1,"Отсутствуют или не функционируют дистанционные способы взаимодействия",(IF('Рейтинговая таблица организаций'!H47&lt;4,"В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8" s="23">
        <f>'Рейтинговая таблица организаций'!H47</f>
        <v>4</v>
      </c>
      <c r="N58" s="14">
        <f>IF('Рейтинговая таблица организаций'!H47&lt;1,0,(IF('Рейтинговая таблица организаций'!H47&lt;4,30,100)))</f>
        <v>100</v>
      </c>
      <c r="O58" s="14" t="s">
        <v>161</v>
      </c>
      <c r="P58" s="14">
        <f>'Рейтинговая таблица организаций'!I47</f>
        <v>521</v>
      </c>
      <c r="Q58" s="14">
        <f>'Рейтинговая таблица организаций'!J47</f>
        <v>521</v>
      </c>
      <c r="R58" s="14" t="s">
        <v>162</v>
      </c>
      <c r="S58" s="14">
        <f>'Рейтинговая таблица организаций'!K47</f>
        <v>521</v>
      </c>
      <c r="T58" s="14">
        <f>'Рейтинговая таблица организаций'!L47</f>
        <v>521</v>
      </c>
      <c r="U58" s="14" t="str">
        <f>IF('Рейтинговая таблица организаций'!U47&lt;1,"Отсутствуют комфортные условия",(IF('Рейтинговая таблица организаций'!U47&lt;5,"Количество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8" s="23">
        <f>'Рейтинговая таблица организаций'!U47</f>
        <v>5</v>
      </c>
      <c r="W58" s="14">
        <f>IF('Рейтинговая таблица организаций'!U47&lt;1,0,(IF('Рейтинговая таблица организаций'!U47&lt;4,20,100)))</f>
        <v>100</v>
      </c>
      <c r="X58" s="14" t="s">
        <v>163</v>
      </c>
      <c r="Y58" s="14">
        <f>'Рейтинговая таблица организаций'!X47</f>
        <v>521</v>
      </c>
      <c r="Z58" s="14">
        <f>'Рейтинговая таблица организаций'!Y47</f>
        <v>521</v>
      </c>
      <c r="AA58" s="14" t="str">
        <f>IF('Рейтинговая таблица организаций'!AD47&lt;1,"Отсутствуют условия доступности для инвалидов",(IF('Рейтинговая таблица организаций'!AD47&lt;5,"Количество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8" s="22">
        <f>'Рейтинговая таблица организаций'!AD47</f>
        <v>4</v>
      </c>
      <c r="AC58" s="14">
        <f>IF('Рейтинговая таблица организаций'!AD47&lt;1,0,(IF('Рейтинговая таблица организаций'!AD47&lt;5,20,100)))</f>
        <v>20</v>
      </c>
      <c r="AD58" s="14" t="str">
        <f>IF('Рейтинговая таблица организаций'!AE47&lt;1,"Отсутствуют условия доступности, позволяющие инвалидам получать услуги наравне с другими",(IF('Рейтинговая таблица организаций'!AE47&lt;5,"Количество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8" s="23">
        <f>'Рейтинговая таблица организаций'!AE47</f>
        <v>3</v>
      </c>
      <c r="AF58" s="14">
        <f>IF('Рейтинговая таблица организаций'!AE47&lt;1,0,(IF('Рейтинговая таблица организаций'!AE47&lt;5,20,100)))</f>
        <v>20</v>
      </c>
      <c r="AG58" s="14" t="s">
        <v>164</v>
      </c>
      <c r="AH58" s="14">
        <f>'Рейтинговая таблица организаций'!AF47</f>
        <v>131</v>
      </c>
      <c r="AI58" s="14">
        <f>'Рейтинговая таблица организаций'!AG47</f>
        <v>131</v>
      </c>
      <c r="AJ58" s="14" t="s">
        <v>165</v>
      </c>
      <c r="AK58" s="14">
        <f>'Рейтинговая таблица организаций'!AL47</f>
        <v>521</v>
      </c>
      <c r="AL58" s="14">
        <f>'Рейтинговая таблица организаций'!AM47</f>
        <v>521</v>
      </c>
      <c r="AM58" s="14" t="s">
        <v>166</v>
      </c>
      <c r="AN58" s="14">
        <f>'Рейтинговая таблица организаций'!AN47</f>
        <v>521</v>
      </c>
      <c r="AO58" s="14">
        <f>'Рейтинговая таблица организаций'!AO47</f>
        <v>521</v>
      </c>
      <c r="AP58" s="14" t="s">
        <v>167</v>
      </c>
      <c r="AQ58" s="14">
        <f>'Рейтинговая таблица организаций'!AP47</f>
        <v>521</v>
      </c>
      <c r="AR58" s="14">
        <f>'Рейтинговая таблица организаций'!AQ47</f>
        <v>521</v>
      </c>
      <c r="AS58" s="14" t="s">
        <v>168</v>
      </c>
      <c r="AT58" s="14">
        <f>'Рейтинговая таблица организаций'!AV47</f>
        <v>521</v>
      </c>
      <c r="AU58" s="14">
        <f>'Рейтинговая таблица организаций'!AW47</f>
        <v>521</v>
      </c>
      <c r="AV58" s="14" t="s">
        <v>169</v>
      </c>
      <c r="AW58" s="14">
        <f>'Рейтинговая таблица организаций'!AX47</f>
        <v>521</v>
      </c>
      <c r="AX58" s="14">
        <f>'Рейтинговая таблица организаций'!AY47</f>
        <v>521</v>
      </c>
      <c r="AY58" s="14" t="s">
        <v>170</v>
      </c>
      <c r="AZ58" s="14">
        <f>'Рейтинговая таблица организаций'!AZ47</f>
        <v>521</v>
      </c>
      <c r="BA58" s="14">
        <f>'Рейтинговая таблица организаций'!BA47</f>
        <v>521</v>
      </c>
    </row>
    <row r="59" spans="1:53" ht="15.5">
      <c r="A59" s="11">
        <f>'бланки '!D50</f>
        <v>45</v>
      </c>
      <c r="B59" s="11" t="str">
        <f>'бланки '!C50</f>
        <v>Муниципальное автономное общеобразовательное учреждение средняя общеобразовательная школа № 37 г. Томска</v>
      </c>
      <c r="C59" s="11">
        <f>'для bus.gov.ru'!C48</f>
        <v>1404</v>
      </c>
      <c r="D59" s="11">
        <f>'для bus.gov.ru'!D48</f>
        <v>562</v>
      </c>
      <c r="E59" s="21">
        <f>'для bus.gov.ru'!E48</f>
        <v>0.40028490028490027</v>
      </c>
      <c r="F59" s="12" t="s">
        <v>159</v>
      </c>
      <c r="G59" s="13">
        <f>'Рейтинговая таблица организаций'!D48</f>
        <v>14</v>
      </c>
      <c r="H59" s="13">
        <f>'Рейтинговая таблица организаций'!E48</f>
        <v>14</v>
      </c>
      <c r="I59" s="12" t="s">
        <v>160</v>
      </c>
      <c r="J59" s="13">
        <f>'Рейтинговая таблица организаций'!F48</f>
        <v>60</v>
      </c>
      <c r="K59" s="13">
        <f>'Рейтинговая таблица организаций'!G48</f>
        <v>60</v>
      </c>
      <c r="L59" s="14" t="str">
        <f>IF('Рейтинговая таблица организаций'!H48&lt;1,"Отсутствуют или не функционируют дистанционные способы взаимодействия",(IF('Рейтинговая таблица организаций'!H48&lt;4,"В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9" s="23">
        <f>'Рейтинговая таблица организаций'!H48</f>
        <v>4</v>
      </c>
      <c r="N59" s="14">
        <f>IF('Рейтинговая таблица организаций'!H48&lt;1,0,(IF('Рейтинговая таблица организаций'!H48&lt;4,30,100)))</f>
        <v>100</v>
      </c>
      <c r="O59" s="14" t="s">
        <v>161</v>
      </c>
      <c r="P59" s="14">
        <f>'Рейтинговая таблица организаций'!I48</f>
        <v>562</v>
      </c>
      <c r="Q59" s="14">
        <f>'Рейтинговая таблица организаций'!J48</f>
        <v>562</v>
      </c>
      <c r="R59" s="14" t="s">
        <v>162</v>
      </c>
      <c r="S59" s="14">
        <f>'Рейтинговая таблица организаций'!K48</f>
        <v>562</v>
      </c>
      <c r="T59" s="14">
        <f>'Рейтинговая таблица организаций'!L48</f>
        <v>562</v>
      </c>
      <c r="U59" s="14" t="str">
        <f>IF('Рейтинговая таблица организаций'!U48&lt;1,"Отсутствуют комфортные условия",(IF('Рейтинговая таблица организаций'!U48&lt;5,"Количество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9" s="23">
        <f>'Рейтинговая таблица организаций'!U48</f>
        <v>5</v>
      </c>
      <c r="W59" s="14">
        <f>IF('Рейтинговая таблица организаций'!U48&lt;1,0,(IF('Рейтинговая таблица организаций'!U48&lt;4,20,100)))</f>
        <v>100</v>
      </c>
      <c r="X59" s="14" t="s">
        <v>163</v>
      </c>
      <c r="Y59" s="14">
        <f>'Рейтинговая таблица организаций'!X48</f>
        <v>562</v>
      </c>
      <c r="Z59" s="14">
        <f>'Рейтинговая таблица организаций'!Y48</f>
        <v>562</v>
      </c>
      <c r="AA59" s="14" t="str">
        <f>IF('Рейтинговая таблица организаций'!AD48&lt;1,"Отсутствуют условия доступности для инвалидов",(IF('Рейтинговая таблица организаций'!AD48&lt;5,"Количество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9" s="22">
        <f>'Рейтинговая таблица организаций'!AD48</f>
        <v>3</v>
      </c>
      <c r="AC59" s="14">
        <f>IF('Рейтинговая таблица организаций'!AD48&lt;1,0,(IF('Рейтинговая таблица организаций'!AD48&lt;5,20,100)))</f>
        <v>20</v>
      </c>
      <c r="AD59" s="14" t="str">
        <f>IF('Рейтинговая таблица организаций'!AE48&lt;1,"Отсутствуют условия доступности, позволяющие инвалидам получать услуги наравне с другими",(IF('Рейтинговая таблица организаций'!AE48&lt;5,"Количество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9" s="23">
        <f>'Рейтинговая таблица организаций'!AE48</f>
        <v>4</v>
      </c>
      <c r="AF59" s="14">
        <f>IF('Рейтинговая таблица организаций'!AE48&lt;1,0,(IF('Рейтинговая таблица организаций'!AE48&lt;5,20,100)))</f>
        <v>20</v>
      </c>
      <c r="AG59" s="14" t="s">
        <v>164</v>
      </c>
      <c r="AH59" s="14">
        <f>'Рейтинговая таблица организаций'!AF48</f>
        <v>141</v>
      </c>
      <c r="AI59" s="14">
        <f>'Рейтинговая таблица организаций'!AG48</f>
        <v>141</v>
      </c>
      <c r="AJ59" s="14" t="s">
        <v>165</v>
      </c>
      <c r="AK59" s="14">
        <f>'Рейтинговая таблица организаций'!AL48</f>
        <v>562</v>
      </c>
      <c r="AL59" s="14">
        <f>'Рейтинговая таблица организаций'!AM48</f>
        <v>562</v>
      </c>
      <c r="AM59" s="14" t="s">
        <v>166</v>
      </c>
      <c r="AN59" s="14">
        <f>'Рейтинговая таблица организаций'!AN48</f>
        <v>562</v>
      </c>
      <c r="AO59" s="14">
        <f>'Рейтинговая таблица организаций'!AO48</f>
        <v>562</v>
      </c>
      <c r="AP59" s="14" t="s">
        <v>167</v>
      </c>
      <c r="AQ59" s="14">
        <f>'Рейтинговая таблица организаций'!AP48</f>
        <v>562</v>
      </c>
      <c r="AR59" s="14">
        <f>'Рейтинговая таблица организаций'!AQ48</f>
        <v>562</v>
      </c>
      <c r="AS59" s="14" t="s">
        <v>168</v>
      </c>
      <c r="AT59" s="14">
        <f>'Рейтинговая таблица организаций'!AV48</f>
        <v>562</v>
      </c>
      <c r="AU59" s="14">
        <f>'Рейтинговая таблица организаций'!AW48</f>
        <v>562</v>
      </c>
      <c r="AV59" s="14" t="s">
        <v>169</v>
      </c>
      <c r="AW59" s="14">
        <f>'Рейтинговая таблица организаций'!AX48</f>
        <v>562</v>
      </c>
      <c r="AX59" s="14">
        <f>'Рейтинговая таблица организаций'!AY48</f>
        <v>562</v>
      </c>
      <c r="AY59" s="14" t="s">
        <v>170</v>
      </c>
      <c r="AZ59" s="14">
        <f>'Рейтинговая таблица организаций'!AZ48</f>
        <v>562</v>
      </c>
      <c r="BA59" s="14">
        <f>'Рейтинговая таблица организаций'!BA48</f>
        <v>562</v>
      </c>
    </row>
    <row r="60" spans="1:53" ht="15.5">
      <c r="A60" s="11">
        <f>'бланки '!D51</f>
        <v>46</v>
      </c>
      <c r="B60" s="11" t="str">
        <f>'бланки '!C51</f>
        <v>Муниципальное автономное общеобразовательное учреждение гимназия № 56 г. Томска</v>
      </c>
      <c r="C60" s="11">
        <f>'для bus.gov.ru'!C49</f>
        <v>2191</v>
      </c>
      <c r="D60" s="11">
        <f>'для bus.gov.ru'!D49</f>
        <v>600</v>
      </c>
      <c r="E60" s="21">
        <f>'для bus.gov.ru'!E49</f>
        <v>0.27384755819260609</v>
      </c>
      <c r="F60" s="12" t="s">
        <v>159</v>
      </c>
      <c r="G60" s="13">
        <f>'Рейтинговая таблица организаций'!D49</f>
        <v>14</v>
      </c>
      <c r="H60" s="13">
        <f>'Рейтинговая таблица организаций'!E49</f>
        <v>14</v>
      </c>
      <c r="I60" s="12" t="s">
        <v>160</v>
      </c>
      <c r="J60" s="13">
        <f>'Рейтинговая таблица организаций'!F49</f>
        <v>60</v>
      </c>
      <c r="K60" s="13">
        <f>'Рейтинговая таблица организаций'!G49</f>
        <v>60</v>
      </c>
      <c r="L60" s="14" t="str">
        <f>IF('Рейтинговая таблица организаций'!H49&lt;1,"Отсутствуют или не функционируют дистанционные способы взаимодействия",(IF('Рейтинговая таблица организаций'!H49&lt;4,"В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0" s="23">
        <f>'Рейтинговая таблица организаций'!H49</f>
        <v>4</v>
      </c>
      <c r="N60" s="14">
        <f>IF('Рейтинговая таблица организаций'!H49&lt;1,0,(IF('Рейтинговая таблица организаций'!H49&lt;4,30,100)))</f>
        <v>100</v>
      </c>
      <c r="O60" s="14" t="s">
        <v>161</v>
      </c>
      <c r="P60" s="14">
        <f>'Рейтинговая таблица организаций'!I49</f>
        <v>600</v>
      </c>
      <c r="Q60" s="14">
        <f>'Рейтинговая таблица организаций'!J49</f>
        <v>600</v>
      </c>
      <c r="R60" s="14" t="s">
        <v>162</v>
      </c>
      <c r="S60" s="14">
        <f>'Рейтинговая таблица организаций'!K49</f>
        <v>600</v>
      </c>
      <c r="T60" s="14">
        <f>'Рейтинговая таблица организаций'!L49</f>
        <v>600</v>
      </c>
      <c r="U60" s="14" t="str">
        <f>IF('Рейтинговая таблица организаций'!U49&lt;1,"Отсутствуют комфортные условия",(IF('Рейтинговая таблица организаций'!U49&lt;5,"Количество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0" s="23">
        <f>'Рейтинговая таблица организаций'!U49</f>
        <v>5</v>
      </c>
      <c r="W60" s="14">
        <f>IF('Рейтинговая таблица организаций'!U49&lt;1,0,(IF('Рейтинговая таблица организаций'!U49&lt;4,20,100)))</f>
        <v>100</v>
      </c>
      <c r="X60" s="14" t="s">
        <v>163</v>
      </c>
      <c r="Y60" s="14">
        <f>'Рейтинговая таблица организаций'!X49</f>
        <v>600</v>
      </c>
      <c r="Z60" s="14">
        <f>'Рейтинговая таблица организаций'!Y49</f>
        <v>600</v>
      </c>
      <c r="AA60" s="14" t="str">
        <f>IF('Рейтинговая таблица организаций'!AD49&lt;1,"Отсутствуют условия доступности для инвалидов",(IF('Рейтинговая таблица организаций'!AD49&lt;5,"Количество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0" s="22">
        <f>'Рейтинговая таблица организаций'!AD49</f>
        <v>2</v>
      </c>
      <c r="AC60" s="14">
        <f>IF('Рейтинговая таблица организаций'!AD49&lt;1,0,(IF('Рейтинговая таблица организаций'!AD49&lt;5,20,100)))</f>
        <v>20</v>
      </c>
      <c r="AD60" s="14" t="str">
        <f>IF('Рейтинговая таблица организаций'!AE49&lt;1,"Отсутствуют условия доступности, позволяющие инвалидам получать услуги наравне с другими",(IF('Рейтинговая таблица организаций'!AE49&lt;5,"Количество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0" s="23">
        <f>'Рейтинговая таблица организаций'!AE49</f>
        <v>3</v>
      </c>
      <c r="AF60" s="14">
        <f>IF('Рейтинговая таблица организаций'!AE49&lt;1,0,(IF('Рейтинговая таблица организаций'!AE49&lt;5,20,100)))</f>
        <v>20</v>
      </c>
      <c r="AG60" s="14" t="s">
        <v>164</v>
      </c>
      <c r="AH60" s="14">
        <f>'Рейтинговая таблица организаций'!AF49</f>
        <v>220</v>
      </c>
      <c r="AI60" s="14">
        <f>'Рейтинговая таблица организаций'!AG49</f>
        <v>220</v>
      </c>
      <c r="AJ60" s="14" t="s">
        <v>165</v>
      </c>
      <c r="AK60" s="14">
        <f>'Рейтинговая таблица организаций'!AL49</f>
        <v>600</v>
      </c>
      <c r="AL60" s="14">
        <f>'Рейтинговая таблица организаций'!AM49</f>
        <v>600</v>
      </c>
      <c r="AM60" s="14" t="s">
        <v>166</v>
      </c>
      <c r="AN60" s="14">
        <f>'Рейтинговая таблица организаций'!AN49</f>
        <v>600</v>
      </c>
      <c r="AO60" s="14">
        <f>'Рейтинговая таблица организаций'!AO49</f>
        <v>600</v>
      </c>
      <c r="AP60" s="14" t="s">
        <v>167</v>
      </c>
      <c r="AQ60" s="14">
        <f>'Рейтинговая таблица организаций'!AP49</f>
        <v>600</v>
      </c>
      <c r="AR60" s="14">
        <f>'Рейтинговая таблица организаций'!AQ49</f>
        <v>600</v>
      </c>
      <c r="AS60" s="14" t="s">
        <v>168</v>
      </c>
      <c r="AT60" s="14">
        <f>'Рейтинговая таблица организаций'!AV49</f>
        <v>600</v>
      </c>
      <c r="AU60" s="14">
        <f>'Рейтинговая таблица организаций'!AW49</f>
        <v>600</v>
      </c>
      <c r="AV60" s="14" t="s">
        <v>169</v>
      </c>
      <c r="AW60" s="14">
        <f>'Рейтинговая таблица организаций'!AX49</f>
        <v>600</v>
      </c>
      <c r="AX60" s="14">
        <f>'Рейтинговая таблица организаций'!AY49</f>
        <v>600</v>
      </c>
      <c r="AY60" s="14" t="s">
        <v>170</v>
      </c>
      <c r="AZ60" s="14">
        <f>'Рейтинговая таблица организаций'!AZ49</f>
        <v>600</v>
      </c>
      <c r="BA60" s="14">
        <f>'Рейтинговая таблица организаций'!BA49</f>
        <v>600</v>
      </c>
    </row>
    <row r="61" spans="1:53" ht="15.5">
      <c r="A61" s="11">
        <f>'бланки '!D52</f>
        <v>47</v>
      </c>
      <c r="B61" s="11" t="str">
        <f>'бланки '!C52</f>
        <v>Муниципальное автономное общеобразовательное учреждение гимназия № 18 г. Томска</v>
      </c>
      <c r="C61" s="11">
        <f>'для bus.gov.ru'!C50</f>
        <v>1399</v>
      </c>
      <c r="D61" s="11">
        <f>'для bus.gov.ru'!D50</f>
        <v>560</v>
      </c>
      <c r="E61" s="21">
        <f>'для bus.gov.ru'!E50</f>
        <v>0.4002859185132237</v>
      </c>
      <c r="F61" s="12" t="s">
        <v>159</v>
      </c>
      <c r="G61" s="13">
        <f>'Рейтинговая таблица организаций'!D50</f>
        <v>14</v>
      </c>
      <c r="H61" s="13">
        <f>'Рейтинговая таблица организаций'!E50</f>
        <v>14</v>
      </c>
      <c r="I61" s="12" t="s">
        <v>160</v>
      </c>
      <c r="J61" s="13">
        <f>'Рейтинговая таблица организаций'!F50</f>
        <v>60</v>
      </c>
      <c r="K61" s="13">
        <f>'Рейтинговая таблица организаций'!G50</f>
        <v>60</v>
      </c>
      <c r="L61" s="14" t="str">
        <f>IF('Рейтинговая таблица организаций'!H50&lt;1,"Отсутствуют или не функционируют дистанционные способы взаимодействия",(IF('Рейтинговая таблица организаций'!H50&lt;4,"В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1" s="23">
        <f>'Рейтинговая таблица организаций'!H50</f>
        <v>4</v>
      </c>
      <c r="N61" s="14">
        <f>IF('Рейтинговая таблица организаций'!H50&lt;1,0,(IF('Рейтинговая таблица организаций'!H50&lt;4,30,100)))</f>
        <v>100</v>
      </c>
      <c r="O61" s="14" t="s">
        <v>161</v>
      </c>
      <c r="P61" s="14">
        <f>'Рейтинговая таблица организаций'!I50</f>
        <v>560</v>
      </c>
      <c r="Q61" s="14">
        <f>'Рейтинговая таблица организаций'!J50</f>
        <v>560</v>
      </c>
      <c r="R61" s="14" t="s">
        <v>162</v>
      </c>
      <c r="S61" s="14">
        <f>'Рейтинговая таблица организаций'!K50</f>
        <v>560</v>
      </c>
      <c r="T61" s="14">
        <f>'Рейтинговая таблица организаций'!L50</f>
        <v>560</v>
      </c>
      <c r="U61" s="14" t="str">
        <f>IF('Рейтинговая таблица организаций'!U50&lt;1,"Отсутствуют комфортные условия",(IF('Рейтинговая таблица организаций'!U50&lt;5,"Количество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1" s="23">
        <f>'Рейтинговая таблица организаций'!U50</f>
        <v>5</v>
      </c>
      <c r="W61" s="14">
        <f>IF('Рейтинговая таблица организаций'!U50&lt;1,0,(IF('Рейтинговая таблица организаций'!U50&lt;4,20,100)))</f>
        <v>100</v>
      </c>
      <c r="X61" s="14" t="s">
        <v>163</v>
      </c>
      <c r="Y61" s="14">
        <f>'Рейтинговая таблица организаций'!X50</f>
        <v>560</v>
      </c>
      <c r="Z61" s="14">
        <f>'Рейтинговая таблица организаций'!Y50</f>
        <v>560</v>
      </c>
      <c r="AA61" s="14" t="str">
        <f>IF('Рейтинговая таблица организаций'!AD50&lt;1,"Отсутствуют условия доступности для инвалидов",(IF('Рейтинговая таблица организаций'!AD50&lt;5,"Количество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1" s="22">
        <f>'Рейтинговая таблица организаций'!AD50</f>
        <v>1</v>
      </c>
      <c r="AC61" s="14">
        <f>IF('Рейтинговая таблица организаций'!AD50&lt;1,0,(IF('Рейтинговая таблица организаций'!AD50&lt;5,20,100)))</f>
        <v>20</v>
      </c>
      <c r="AD61" s="14" t="str">
        <f>IF('Рейтинговая таблица организаций'!AE50&lt;1,"Отсутствуют условия доступности, позволяющие инвалидам получать услуги наравне с другими",(IF('Рейтинговая таблица организаций'!AE50&lt;5,"Количество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1" s="23">
        <f>'Рейтинговая таблица организаций'!AE50</f>
        <v>3</v>
      </c>
      <c r="AF61" s="14">
        <f>IF('Рейтинговая таблица организаций'!AE50&lt;1,0,(IF('Рейтинговая таблица организаций'!AE50&lt;5,20,100)))</f>
        <v>20</v>
      </c>
      <c r="AG61" s="14" t="s">
        <v>164</v>
      </c>
      <c r="AH61" s="14">
        <f>'Рейтинговая таблица организаций'!AF50</f>
        <v>140</v>
      </c>
      <c r="AI61" s="14">
        <f>'Рейтинговая таблица организаций'!AG50</f>
        <v>140</v>
      </c>
      <c r="AJ61" s="14" t="s">
        <v>165</v>
      </c>
      <c r="AK61" s="14">
        <f>'Рейтинговая таблица организаций'!AL50</f>
        <v>560</v>
      </c>
      <c r="AL61" s="14">
        <f>'Рейтинговая таблица организаций'!AM50</f>
        <v>560</v>
      </c>
      <c r="AM61" s="14" t="s">
        <v>166</v>
      </c>
      <c r="AN61" s="14">
        <f>'Рейтинговая таблица организаций'!AN50</f>
        <v>560</v>
      </c>
      <c r="AO61" s="14">
        <f>'Рейтинговая таблица организаций'!AO50</f>
        <v>560</v>
      </c>
      <c r="AP61" s="14" t="s">
        <v>167</v>
      </c>
      <c r="AQ61" s="14">
        <f>'Рейтинговая таблица организаций'!AP50</f>
        <v>560</v>
      </c>
      <c r="AR61" s="14">
        <f>'Рейтинговая таблица организаций'!AQ50</f>
        <v>560</v>
      </c>
      <c r="AS61" s="14" t="s">
        <v>168</v>
      </c>
      <c r="AT61" s="14">
        <f>'Рейтинговая таблица организаций'!AV50</f>
        <v>560</v>
      </c>
      <c r="AU61" s="14">
        <f>'Рейтинговая таблица организаций'!AW50</f>
        <v>560</v>
      </c>
      <c r="AV61" s="14" t="s">
        <v>169</v>
      </c>
      <c r="AW61" s="14">
        <f>'Рейтинговая таблица организаций'!AX50</f>
        <v>560</v>
      </c>
      <c r="AX61" s="14">
        <f>'Рейтинговая таблица организаций'!AY50</f>
        <v>560</v>
      </c>
      <c r="AY61" s="14" t="s">
        <v>170</v>
      </c>
      <c r="AZ61" s="14">
        <f>'Рейтинговая таблица организаций'!AZ50</f>
        <v>560</v>
      </c>
      <c r="BA61" s="14">
        <f>'Рейтинговая таблица организаций'!BA50</f>
        <v>560</v>
      </c>
    </row>
    <row r="62" spans="1:53" ht="15.5">
      <c r="A62" s="11">
        <f>'бланки '!D53</f>
        <v>48</v>
      </c>
      <c r="B62" s="11" t="str">
        <f>'бланки '!C53</f>
        <v>Муниципальное автономное общеобразовательное учреждение средняя общеобразовательная школа № 23 г. Томска</v>
      </c>
      <c r="C62" s="11">
        <f>'для bus.gov.ru'!C51</f>
        <v>1409</v>
      </c>
      <c r="D62" s="11">
        <f>'для bus.gov.ru'!D51</f>
        <v>564</v>
      </c>
      <c r="E62" s="21">
        <f>'для bus.gov.ru'!E51</f>
        <v>0.40028388928317954</v>
      </c>
      <c r="F62" s="12" t="s">
        <v>159</v>
      </c>
      <c r="G62" s="13">
        <f>'Рейтинговая таблица организаций'!D51</f>
        <v>14</v>
      </c>
      <c r="H62" s="13">
        <f>'Рейтинговая таблица организаций'!E51</f>
        <v>14</v>
      </c>
      <c r="I62" s="12" t="s">
        <v>160</v>
      </c>
      <c r="J62" s="13">
        <f>'Рейтинговая таблица организаций'!F51</f>
        <v>60</v>
      </c>
      <c r="K62" s="13">
        <f>'Рейтинговая таблица организаций'!G51</f>
        <v>60</v>
      </c>
      <c r="L62" s="14" t="str">
        <f>IF('Рейтинговая таблица организаций'!H51&lt;1,"Отсутствуют или не функционируют дистанционные способы взаимодействия",(IF('Рейтинговая таблица организаций'!H51&lt;4,"В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2" s="23">
        <f>'Рейтинговая таблица организаций'!H51</f>
        <v>4</v>
      </c>
      <c r="N62" s="14">
        <f>IF('Рейтинговая таблица организаций'!H51&lt;1,0,(IF('Рейтинговая таблица организаций'!H51&lt;4,30,100)))</f>
        <v>100</v>
      </c>
      <c r="O62" s="14" t="s">
        <v>161</v>
      </c>
      <c r="P62" s="14">
        <f>'Рейтинговая таблица организаций'!I51</f>
        <v>564</v>
      </c>
      <c r="Q62" s="14">
        <f>'Рейтинговая таблица организаций'!J51</f>
        <v>564</v>
      </c>
      <c r="R62" s="14" t="s">
        <v>162</v>
      </c>
      <c r="S62" s="14">
        <f>'Рейтинговая таблица организаций'!K51</f>
        <v>564</v>
      </c>
      <c r="T62" s="14">
        <f>'Рейтинговая таблица организаций'!L51</f>
        <v>564</v>
      </c>
      <c r="U62" s="14" t="str">
        <f>IF('Рейтинговая таблица организаций'!U51&lt;1,"Отсутствуют комфортные условия",(IF('Рейтинговая таблица организаций'!U51&lt;5,"Количество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2" s="23">
        <f>'Рейтинговая таблица организаций'!U51</f>
        <v>5</v>
      </c>
      <c r="W62" s="14">
        <f>IF('Рейтинговая таблица организаций'!U51&lt;1,0,(IF('Рейтинговая таблица организаций'!U51&lt;4,20,100)))</f>
        <v>100</v>
      </c>
      <c r="X62" s="14" t="s">
        <v>163</v>
      </c>
      <c r="Y62" s="14">
        <f>'Рейтинговая таблица организаций'!X51</f>
        <v>564</v>
      </c>
      <c r="Z62" s="14">
        <f>'Рейтинговая таблица организаций'!Y51</f>
        <v>564</v>
      </c>
      <c r="AA62" s="14" t="str">
        <f>IF('Рейтинговая таблица организаций'!AD51&lt;1,"Отсутствуют условия доступности для инвалидов",(IF('Рейтинговая таблица организаций'!AD51&lt;5,"Количество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2" s="22">
        <f>'Рейтинговая таблица организаций'!AD51</f>
        <v>2</v>
      </c>
      <c r="AC62" s="14">
        <f>IF('Рейтинговая таблица организаций'!AD51&lt;1,0,(IF('Рейтинговая таблица организаций'!AD51&lt;5,20,100)))</f>
        <v>20</v>
      </c>
      <c r="AD62" s="14" t="str">
        <f>IF('Рейтинговая таблица организаций'!AE51&lt;1,"Отсутствуют условия доступности, позволяющие инвалидам получать услуги наравне с другими",(IF('Рейтинговая таблица организаций'!AE51&lt;5,"Количество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2" s="23">
        <f>'Рейтинговая таблица организаций'!AE51</f>
        <v>3</v>
      </c>
      <c r="AF62" s="14">
        <f>IF('Рейтинговая таблица организаций'!AE51&lt;1,0,(IF('Рейтинговая таблица организаций'!AE51&lt;5,20,100)))</f>
        <v>20</v>
      </c>
      <c r="AG62" s="14" t="s">
        <v>164</v>
      </c>
      <c r="AH62" s="14">
        <f>'Рейтинговая таблица организаций'!AF51</f>
        <v>141</v>
      </c>
      <c r="AI62" s="14">
        <f>'Рейтинговая таблица организаций'!AG51</f>
        <v>141</v>
      </c>
      <c r="AJ62" s="14" t="s">
        <v>165</v>
      </c>
      <c r="AK62" s="14">
        <f>'Рейтинговая таблица организаций'!AL51</f>
        <v>564</v>
      </c>
      <c r="AL62" s="14">
        <f>'Рейтинговая таблица организаций'!AM51</f>
        <v>564</v>
      </c>
      <c r="AM62" s="14" t="s">
        <v>166</v>
      </c>
      <c r="AN62" s="14">
        <f>'Рейтинговая таблица организаций'!AN51</f>
        <v>564</v>
      </c>
      <c r="AO62" s="14">
        <f>'Рейтинговая таблица организаций'!AO51</f>
        <v>564</v>
      </c>
      <c r="AP62" s="14" t="s">
        <v>167</v>
      </c>
      <c r="AQ62" s="14">
        <f>'Рейтинговая таблица организаций'!AP51</f>
        <v>564</v>
      </c>
      <c r="AR62" s="14">
        <f>'Рейтинговая таблица организаций'!AQ51</f>
        <v>564</v>
      </c>
      <c r="AS62" s="14" t="s">
        <v>168</v>
      </c>
      <c r="AT62" s="14">
        <f>'Рейтинговая таблица организаций'!AV51</f>
        <v>564</v>
      </c>
      <c r="AU62" s="14">
        <f>'Рейтинговая таблица организаций'!AW51</f>
        <v>564</v>
      </c>
      <c r="AV62" s="14" t="s">
        <v>169</v>
      </c>
      <c r="AW62" s="14">
        <f>'Рейтинговая таблица организаций'!AX51</f>
        <v>564</v>
      </c>
      <c r="AX62" s="14">
        <f>'Рейтинговая таблица организаций'!AY51</f>
        <v>564</v>
      </c>
      <c r="AY62" s="14" t="s">
        <v>170</v>
      </c>
      <c r="AZ62" s="14">
        <f>'Рейтинговая таблица организаций'!AZ51</f>
        <v>564</v>
      </c>
      <c r="BA62" s="14">
        <f>'Рейтинговая таблица организаций'!BA51</f>
        <v>564</v>
      </c>
    </row>
    <row r="63" spans="1:53" ht="15.5">
      <c r="A63" s="11">
        <f>'бланки '!D54</f>
        <v>49</v>
      </c>
      <c r="B63" s="11" t="str">
        <f>'бланки '!C54</f>
        <v>Муниципальное автономное общеобразовательное учреждение средняя общеобразовательная школа № 34 имени 79-й Гвардейской стрелковой дивизии г. Томска</v>
      </c>
      <c r="C63" s="11">
        <f>'для bus.gov.ru'!C52</f>
        <v>1238</v>
      </c>
      <c r="D63" s="11">
        <f>'для bus.gov.ru'!D52</f>
        <v>496</v>
      </c>
      <c r="E63" s="21">
        <f>'для bus.gov.ru'!E52</f>
        <v>0.40064620355411956</v>
      </c>
      <c r="F63" s="12" t="s">
        <v>159</v>
      </c>
      <c r="G63" s="13">
        <f>'Рейтинговая таблица организаций'!D52</f>
        <v>14</v>
      </c>
      <c r="H63" s="13">
        <f>'Рейтинговая таблица организаций'!E52</f>
        <v>14</v>
      </c>
      <c r="I63" s="12" t="s">
        <v>160</v>
      </c>
      <c r="J63" s="13">
        <f>'Рейтинговая таблица организаций'!F52</f>
        <v>60</v>
      </c>
      <c r="K63" s="13">
        <f>'Рейтинговая таблица организаций'!G52</f>
        <v>60</v>
      </c>
      <c r="L63" s="14" t="str">
        <f>IF('Рейтинговая таблица организаций'!H52&lt;1,"Отсутствуют или не функционируют дистанционные способы взаимодействия",(IF('Рейтинговая таблица организаций'!H52&lt;4,"В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3" s="23">
        <f>'Рейтинговая таблица организаций'!H52</f>
        <v>4</v>
      </c>
      <c r="N63" s="14">
        <f>IF('Рейтинговая таблица организаций'!H52&lt;1,0,(IF('Рейтинговая таблица организаций'!H52&lt;4,30,100)))</f>
        <v>100</v>
      </c>
      <c r="O63" s="14" t="s">
        <v>161</v>
      </c>
      <c r="P63" s="14">
        <f>'Рейтинговая таблица организаций'!I52</f>
        <v>496</v>
      </c>
      <c r="Q63" s="14">
        <f>'Рейтинговая таблица организаций'!J52</f>
        <v>496</v>
      </c>
      <c r="R63" s="14" t="s">
        <v>162</v>
      </c>
      <c r="S63" s="14">
        <f>'Рейтинговая таблица организаций'!K52</f>
        <v>496</v>
      </c>
      <c r="T63" s="14">
        <f>'Рейтинговая таблица организаций'!L52</f>
        <v>496</v>
      </c>
      <c r="U63" s="14" t="str">
        <f>IF('Рейтинговая таблица организаций'!U52&lt;1,"Отсутствуют комфортные условия",(IF('Рейтинговая таблица организаций'!U52&lt;5,"Количество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3" s="23">
        <f>'Рейтинговая таблица организаций'!U52</f>
        <v>5</v>
      </c>
      <c r="W63" s="14">
        <f>IF('Рейтинговая таблица организаций'!U52&lt;1,0,(IF('Рейтинговая таблица организаций'!U52&lt;4,20,100)))</f>
        <v>100</v>
      </c>
      <c r="X63" s="14" t="s">
        <v>163</v>
      </c>
      <c r="Y63" s="14">
        <f>'Рейтинговая таблица организаций'!X52</f>
        <v>496</v>
      </c>
      <c r="Z63" s="14">
        <f>'Рейтинговая таблица организаций'!Y52</f>
        <v>496</v>
      </c>
      <c r="AA63" s="14" t="str">
        <f>IF('Рейтинговая таблица организаций'!AD52&lt;1,"Отсутствуют условия доступности для инвалидов",(IF('Рейтинговая таблица организаций'!AD52&lt;5,"Количество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3" s="22">
        <f>'Рейтинговая таблица организаций'!AD52</f>
        <v>1</v>
      </c>
      <c r="AC63" s="14">
        <f>IF('Рейтинговая таблица организаций'!AD52&lt;1,0,(IF('Рейтинговая таблица организаций'!AD52&lt;5,20,100)))</f>
        <v>20</v>
      </c>
      <c r="AD63" s="14" t="str">
        <f>IF('Рейтинговая таблица организаций'!AE52&lt;1,"Отсутствуют условия доступности, позволяющие инвалидам получать услуги наравне с другими",(IF('Рейтинговая таблица организаций'!AE52&lt;5,"Количество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3" s="23">
        <f>'Рейтинговая таблица организаций'!AE52</f>
        <v>4</v>
      </c>
      <c r="AF63" s="14">
        <f>IF('Рейтинговая таблица организаций'!AE52&lt;1,0,(IF('Рейтинговая таблица организаций'!AE52&lt;5,20,100)))</f>
        <v>20</v>
      </c>
      <c r="AG63" s="14" t="s">
        <v>164</v>
      </c>
      <c r="AH63" s="14">
        <f>'Рейтинговая таблица организаций'!AF52</f>
        <v>124</v>
      </c>
      <c r="AI63" s="14">
        <f>'Рейтинговая таблица организаций'!AG52</f>
        <v>124</v>
      </c>
      <c r="AJ63" s="14" t="s">
        <v>165</v>
      </c>
      <c r="AK63" s="14">
        <f>'Рейтинговая таблица организаций'!AL52</f>
        <v>496</v>
      </c>
      <c r="AL63" s="14">
        <f>'Рейтинговая таблица организаций'!AM52</f>
        <v>496</v>
      </c>
      <c r="AM63" s="14" t="s">
        <v>166</v>
      </c>
      <c r="AN63" s="14">
        <f>'Рейтинговая таблица организаций'!AN52</f>
        <v>496</v>
      </c>
      <c r="AO63" s="14">
        <f>'Рейтинговая таблица организаций'!AO52</f>
        <v>496</v>
      </c>
      <c r="AP63" s="14" t="s">
        <v>167</v>
      </c>
      <c r="AQ63" s="14">
        <f>'Рейтинговая таблица организаций'!AP52</f>
        <v>496</v>
      </c>
      <c r="AR63" s="14">
        <f>'Рейтинговая таблица организаций'!AQ52</f>
        <v>496</v>
      </c>
      <c r="AS63" s="14" t="s">
        <v>168</v>
      </c>
      <c r="AT63" s="14">
        <f>'Рейтинговая таблица организаций'!AV52</f>
        <v>496</v>
      </c>
      <c r="AU63" s="14">
        <f>'Рейтинговая таблица организаций'!AW52</f>
        <v>496</v>
      </c>
      <c r="AV63" s="14" t="s">
        <v>169</v>
      </c>
      <c r="AW63" s="14">
        <f>'Рейтинговая таблица организаций'!AX52</f>
        <v>496</v>
      </c>
      <c r="AX63" s="14">
        <f>'Рейтинговая таблица организаций'!AY52</f>
        <v>496</v>
      </c>
      <c r="AY63" s="14" t="s">
        <v>170</v>
      </c>
      <c r="AZ63" s="14">
        <f>'Рейтинговая таблица организаций'!AZ52</f>
        <v>496</v>
      </c>
      <c r="BA63" s="14">
        <f>'Рейтинговая таблица организаций'!BA52</f>
        <v>496</v>
      </c>
    </row>
    <row r="64" spans="1:53" ht="15.5">
      <c r="A64" s="11">
        <f>'бланки '!D55</f>
        <v>50</v>
      </c>
      <c r="B64" s="11" t="str">
        <f>'бланки '!C55</f>
        <v>Муниципальное автономное общеобразовательное учреждение средняя общеобразовательная школа № 65 г.Томска</v>
      </c>
      <c r="C64" s="11">
        <f>'для bus.gov.ru'!C53</f>
        <v>401</v>
      </c>
      <c r="D64" s="11">
        <f>'для bus.gov.ru'!D53</f>
        <v>161</v>
      </c>
      <c r="E64" s="21">
        <f>'для bus.gov.ru'!E53</f>
        <v>0.40149625935162092</v>
      </c>
      <c r="F64" s="12" t="s">
        <v>159</v>
      </c>
      <c r="G64" s="13">
        <f>'Рейтинговая таблица организаций'!D53</f>
        <v>14</v>
      </c>
      <c r="H64" s="13">
        <f>'Рейтинговая таблица организаций'!E53</f>
        <v>14</v>
      </c>
      <c r="I64" s="12" t="s">
        <v>160</v>
      </c>
      <c r="J64" s="13">
        <f>'Рейтинговая таблица организаций'!F53</f>
        <v>60</v>
      </c>
      <c r="K64" s="13">
        <f>'Рейтинговая таблица организаций'!G53</f>
        <v>60</v>
      </c>
      <c r="L64" s="14" t="str">
        <f>IF('Рейтинговая таблица организаций'!H53&lt;1,"Отсутствуют или не функционируют дистанционные способы взаимодействия",(IF('Рейтинговая таблица организаций'!H53&lt;4,"В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4" s="23">
        <f>'Рейтинговая таблица организаций'!H53</f>
        <v>4</v>
      </c>
      <c r="N64" s="14">
        <f>IF('Рейтинговая таблица организаций'!H53&lt;1,0,(IF('Рейтинговая таблица организаций'!H53&lt;4,30,100)))</f>
        <v>100</v>
      </c>
      <c r="O64" s="14" t="s">
        <v>161</v>
      </c>
      <c r="P64" s="14">
        <f>'Рейтинговая таблица организаций'!I53</f>
        <v>161</v>
      </c>
      <c r="Q64" s="14">
        <f>'Рейтинговая таблица организаций'!J53</f>
        <v>161</v>
      </c>
      <c r="R64" s="14" t="s">
        <v>162</v>
      </c>
      <c r="S64" s="14">
        <f>'Рейтинговая таблица организаций'!K53</f>
        <v>161</v>
      </c>
      <c r="T64" s="14">
        <f>'Рейтинговая таблица организаций'!L53</f>
        <v>161</v>
      </c>
      <c r="U64" s="14" t="str">
        <f>IF('Рейтинговая таблица организаций'!U53&lt;1,"Отсутствуют комфортные условия",(IF('Рейтинговая таблица организаций'!U53&lt;5,"Количество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4" s="23">
        <f>'Рейтинговая таблица организаций'!U53</f>
        <v>5</v>
      </c>
      <c r="W64" s="14">
        <f>IF('Рейтинговая таблица организаций'!U53&lt;1,0,(IF('Рейтинговая таблица организаций'!U53&lt;4,20,100)))</f>
        <v>100</v>
      </c>
      <c r="X64" s="14" t="s">
        <v>163</v>
      </c>
      <c r="Y64" s="14">
        <f>'Рейтинговая таблица организаций'!X53</f>
        <v>161</v>
      </c>
      <c r="Z64" s="14">
        <f>'Рейтинговая таблица организаций'!Y53</f>
        <v>161</v>
      </c>
      <c r="AA64" s="14" t="str">
        <f>IF('Рейтинговая таблица организаций'!AD53&lt;1,"Отсутствуют условия доступности для инвалидов",(IF('Рейтинговая таблица организаций'!AD53&lt;5,"Количество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4" s="22">
        <f>'Рейтинговая таблица организаций'!AD53</f>
        <v>2</v>
      </c>
      <c r="AC64" s="14">
        <f>IF('Рейтинговая таблица организаций'!AD53&lt;1,0,(IF('Рейтинговая таблица организаций'!AD53&lt;5,20,100)))</f>
        <v>20</v>
      </c>
      <c r="AD64" s="14" t="str">
        <f>IF('Рейтинговая таблица организаций'!AE53&lt;1,"Отсутствуют условия доступности, позволяющие инвалидам получать услуги наравне с другими",(IF('Рейтинговая таблица организаций'!AE53&lt;5,"Количество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4" s="23">
        <f>'Рейтинговая таблица организаций'!AE53</f>
        <v>4</v>
      </c>
      <c r="AF64" s="14">
        <f>IF('Рейтинговая таблица организаций'!AE53&lt;1,0,(IF('Рейтинговая таблица организаций'!AE53&lt;5,20,100)))</f>
        <v>20</v>
      </c>
      <c r="AG64" s="14" t="s">
        <v>164</v>
      </c>
      <c r="AH64" s="14">
        <f>'Рейтинговая таблица организаций'!AF53</f>
        <v>41</v>
      </c>
      <c r="AI64" s="14">
        <f>'Рейтинговая таблица организаций'!AG53</f>
        <v>41</v>
      </c>
      <c r="AJ64" s="14" t="s">
        <v>165</v>
      </c>
      <c r="AK64" s="14">
        <f>'Рейтинговая таблица организаций'!AL53</f>
        <v>161</v>
      </c>
      <c r="AL64" s="14">
        <f>'Рейтинговая таблица организаций'!AM53</f>
        <v>161</v>
      </c>
      <c r="AM64" s="14" t="s">
        <v>166</v>
      </c>
      <c r="AN64" s="14">
        <f>'Рейтинговая таблица организаций'!AN53</f>
        <v>161</v>
      </c>
      <c r="AO64" s="14">
        <f>'Рейтинговая таблица организаций'!AO53</f>
        <v>161</v>
      </c>
      <c r="AP64" s="14" t="s">
        <v>167</v>
      </c>
      <c r="AQ64" s="14">
        <f>'Рейтинговая таблица организаций'!AP53</f>
        <v>161</v>
      </c>
      <c r="AR64" s="14">
        <f>'Рейтинговая таблица организаций'!AQ53</f>
        <v>161</v>
      </c>
      <c r="AS64" s="14" t="s">
        <v>168</v>
      </c>
      <c r="AT64" s="14">
        <f>'Рейтинговая таблица организаций'!AV53</f>
        <v>161</v>
      </c>
      <c r="AU64" s="14">
        <f>'Рейтинговая таблица организаций'!AW53</f>
        <v>161</v>
      </c>
      <c r="AV64" s="14" t="s">
        <v>169</v>
      </c>
      <c r="AW64" s="14">
        <f>'Рейтинговая таблица организаций'!AX53</f>
        <v>161</v>
      </c>
      <c r="AX64" s="14">
        <f>'Рейтинговая таблица организаций'!AY53</f>
        <v>161</v>
      </c>
      <c r="AY64" s="14" t="s">
        <v>170</v>
      </c>
      <c r="AZ64" s="14">
        <f>'Рейтинговая таблица организаций'!AZ53</f>
        <v>161</v>
      </c>
      <c r="BA64" s="14">
        <f>'Рейтинговая таблица организаций'!BA53</f>
        <v>161</v>
      </c>
    </row>
    <row r="65" spans="1:53" ht="15.5">
      <c r="A65" s="11">
        <f>'бланки '!D56</f>
        <v>51</v>
      </c>
      <c r="B65" s="11" t="str">
        <f>'бланки '!C56</f>
        <v>Муниципальное автономное общеобразовательное учреждение Сибирский лицей г. Томска</v>
      </c>
      <c r="C65" s="11">
        <f>'для bus.gov.ru'!C54</f>
        <v>701</v>
      </c>
      <c r="D65" s="11">
        <f>'для bus.gov.ru'!D54</f>
        <v>281</v>
      </c>
      <c r="E65" s="21">
        <f>'для bus.gov.ru'!E54</f>
        <v>0.40085592011412269</v>
      </c>
      <c r="F65" s="12" t="s">
        <v>159</v>
      </c>
      <c r="G65" s="13">
        <f>'Рейтинговая таблица организаций'!D54</f>
        <v>14</v>
      </c>
      <c r="H65" s="13">
        <f>'Рейтинговая таблица организаций'!E54</f>
        <v>14</v>
      </c>
      <c r="I65" s="12" t="s">
        <v>160</v>
      </c>
      <c r="J65" s="13">
        <f>'Рейтинговая таблица организаций'!F54</f>
        <v>60</v>
      </c>
      <c r="K65" s="13">
        <f>'Рейтинговая таблица организаций'!G54</f>
        <v>60</v>
      </c>
      <c r="L65" s="14" t="str">
        <f>IF('Рейтинговая таблица организаций'!H54&lt;1,"Отсутствуют или не функционируют дистанционные способы взаимодействия",(IF('Рейтинговая таблица организаций'!H54&lt;4,"В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5" s="23">
        <f>'Рейтинговая таблица организаций'!H54</f>
        <v>4</v>
      </c>
      <c r="N65" s="14">
        <f>IF('Рейтинговая таблица организаций'!H54&lt;1,0,(IF('Рейтинговая таблица организаций'!H54&lt;4,30,100)))</f>
        <v>100</v>
      </c>
      <c r="O65" s="14" t="s">
        <v>161</v>
      </c>
      <c r="P65" s="14">
        <f>'Рейтинговая таблица организаций'!I54</f>
        <v>281</v>
      </c>
      <c r="Q65" s="14">
        <f>'Рейтинговая таблица организаций'!J54</f>
        <v>281</v>
      </c>
      <c r="R65" s="14" t="s">
        <v>162</v>
      </c>
      <c r="S65" s="14">
        <f>'Рейтинговая таблица организаций'!K54</f>
        <v>281</v>
      </c>
      <c r="T65" s="14">
        <f>'Рейтинговая таблица организаций'!L54</f>
        <v>281</v>
      </c>
      <c r="U65" s="14" t="str">
        <f>IF('Рейтинговая таблица организаций'!U54&lt;1,"Отсутствуют комфортные условия",(IF('Рейтинговая таблица организаций'!U54&lt;5,"Количество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5" s="23">
        <f>'Рейтинговая таблица организаций'!U54</f>
        <v>5</v>
      </c>
      <c r="W65" s="14">
        <f>IF('Рейтинговая таблица организаций'!U54&lt;1,0,(IF('Рейтинговая таблица организаций'!U54&lt;4,20,100)))</f>
        <v>100</v>
      </c>
      <c r="X65" s="14" t="s">
        <v>163</v>
      </c>
      <c r="Y65" s="14">
        <f>'Рейтинговая таблица организаций'!X54</f>
        <v>281</v>
      </c>
      <c r="Z65" s="14">
        <f>'Рейтинговая таблица организаций'!Y54</f>
        <v>281</v>
      </c>
      <c r="AA65" s="14" t="str">
        <f>IF('Рейтинговая таблица организаций'!AD54&lt;1,"Отсутствуют условия доступности для инвалидов",(IF('Рейтинговая таблица организаций'!AD54&lt;5,"Количество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5" s="22">
        <f>'Рейтинговая таблица организаций'!AD54</f>
        <v>2</v>
      </c>
      <c r="AC65" s="14">
        <f>IF('Рейтинговая таблица организаций'!AD54&lt;1,0,(IF('Рейтинговая таблица организаций'!AD54&lt;5,20,100)))</f>
        <v>20</v>
      </c>
      <c r="AD65" s="14" t="str">
        <f>IF('Рейтинговая таблица организаций'!AE54&lt;1,"Отсутствуют условия доступности, позволяющие инвалидам получать услуги наравне с другими",(IF('Рейтинговая таблица организаций'!AE54&lt;5,"Количество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65" s="23">
        <f>'Рейтинговая таблица организаций'!AE54</f>
        <v>5</v>
      </c>
      <c r="AF65" s="14">
        <f>IF('Рейтинговая таблица организаций'!AE54&lt;1,0,(IF('Рейтинговая таблица организаций'!AE54&lt;5,20,100)))</f>
        <v>100</v>
      </c>
      <c r="AG65" s="14" t="s">
        <v>164</v>
      </c>
      <c r="AH65" s="14">
        <f>'Рейтинговая таблица организаций'!AF54</f>
        <v>71</v>
      </c>
      <c r="AI65" s="14">
        <f>'Рейтинговая таблица организаций'!AG54</f>
        <v>71</v>
      </c>
      <c r="AJ65" s="14" t="s">
        <v>165</v>
      </c>
      <c r="AK65" s="14">
        <f>'Рейтинговая таблица организаций'!AL54</f>
        <v>281</v>
      </c>
      <c r="AL65" s="14">
        <f>'Рейтинговая таблица организаций'!AM54</f>
        <v>281</v>
      </c>
      <c r="AM65" s="14" t="s">
        <v>166</v>
      </c>
      <c r="AN65" s="14">
        <f>'Рейтинговая таблица организаций'!AN54</f>
        <v>281</v>
      </c>
      <c r="AO65" s="14">
        <f>'Рейтинговая таблица организаций'!AO54</f>
        <v>281</v>
      </c>
      <c r="AP65" s="14" t="s">
        <v>167</v>
      </c>
      <c r="AQ65" s="14">
        <f>'Рейтинговая таблица организаций'!AP54</f>
        <v>281</v>
      </c>
      <c r="AR65" s="14">
        <f>'Рейтинговая таблица организаций'!AQ54</f>
        <v>281</v>
      </c>
      <c r="AS65" s="14" t="s">
        <v>168</v>
      </c>
      <c r="AT65" s="14">
        <f>'Рейтинговая таблица организаций'!AV54</f>
        <v>281</v>
      </c>
      <c r="AU65" s="14">
        <f>'Рейтинговая таблица организаций'!AW54</f>
        <v>281</v>
      </c>
      <c r="AV65" s="14" t="s">
        <v>169</v>
      </c>
      <c r="AW65" s="14">
        <f>'Рейтинговая таблица организаций'!AX54</f>
        <v>281</v>
      </c>
      <c r="AX65" s="14">
        <f>'Рейтинговая таблица организаций'!AY54</f>
        <v>281</v>
      </c>
      <c r="AY65" s="14" t="s">
        <v>170</v>
      </c>
      <c r="AZ65" s="14">
        <f>'Рейтинговая таблица организаций'!AZ54</f>
        <v>281</v>
      </c>
      <c r="BA65" s="14">
        <f>'Рейтинговая таблица организаций'!BA54</f>
        <v>281</v>
      </c>
    </row>
    <row r="66" spans="1:53" ht="15.5">
      <c r="A66" s="11">
        <f>'бланки '!D57</f>
        <v>52</v>
      </c>
      <c r="B66" s="11" t="str">
        <f>'бланки '!C57</f>
        <v>Муниципальное автономное общеобразовательное учреждение Гуманитарный лицей г. Томска</v>
      </c>
      <c r="C66" s="11">
        <f>'для bus.gov.ru'!C55</f>
        <v>743</v>
      </c>
      <c r="D66" s="11">
        <f>'для bus.gov.ru'!D55</f>
        <v>298</v>
      </c>
      <c r="E66" s="21">
        <f>'для bus.gov.ru'!E55</f>
        <v>0.40107671601615075</v>
      </c>
      <c r="F66" s="12" t="s">
        <v>159</v>
      </c>
      <c r="G66" s="13">
        <f>'Рейтинговая таблица организаций'!D55</f>
        <v>14</v>
      </c>
      <c r="H66" s="13">
        <f>'Рейтинговая таблица организаций'!E55</f>
        <v>14</v>
      </c>
      <c r="I66" s="12" t="s">
        <v>160</v>
      </c>
      <c r="J66" s="13">
        <f>'Рейтинговая таблица организаций'!F55</f>
        <v>60</v>
      </c>
      <c r="K66" s="13">
        <f>'Рейтинговая таблица организаций'!G55</f>
        <v>60</v>
      </c>
      <c r="L66" s="14" t="str">
        <f>IF('Рейтинговая таблица организаций'!H55&lt;1,"Отсутствуют или не функционируют дистанционные способы взаимодействия",(IF('Рейтинговая таблица организаций'!H55&lt;4,"В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6" s="23">
        <f>'Рейтинговая таблица организаций'!H55</f>
        <v>4</v>
      </c>
      <c r="N66" s="14">
        <f>IF('Рейтинговая таблица организаций'!H55&lt;1,0,(IF('Рейтинговая таблица организаций'!H55&lt;4,30,100)))</f>
        <v>100</v>
      </c>
      <c r="O66" s="14" t="s">
        <v>161</v>
      </c>
      <c r="P66" s="14">
        <f>'Рейтинговая таблица организаций'!I55</f>
        <v>298</v>
      </c>
      <c r="Q66" s="14">
        <f>'Рейтинговая таблица организаций'!J55</f>
        <v>298</v>
      </c>
      <c r="R66" s="14" t="s">
        <v>162</v>
      </c>
      <c r="S66" s="14">
        <f>'Рейтинговая таблица организаций'!K55</f>
        <v>298</v>
      </c>
      <c r="T66" s="14">
        <f>'Рейтинговая таблица организаций'!L55</f>
        <v>298</v>
      </c>
      <c r="U66" s="14" t="str">
        <f>IF('Рейтинговая таблица организаций'!U55&lt;1,"Отсутствуют комфортные условия",(IF('Рейтинговая таблица организаций'!U55&lt;5,"Количество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6" s="23">
        <f>'Рейтинговая таблица организаций'!U55</f>
        <v>5</v>
      </c>
      <c r="W66" s="14">
        <f>IF('Рейтинговая таблица организаций'!U55&lt;1,0,(IF('Рейтинговая таблица организаций'!U55&lt;4,20,100)))</f>
        <v>100</v>
      </c>
      <c r="X66" s="14" t="s">
        <v>163</v>
      </c>
      <c r="Y66" s="14">
        <f>'Рейтинговая таблица организаций'!X55</f>
        <v>298</v>
      </c>
      <c r="Z66" s="14">
        <f>'Рейтинговая таблица организаций'!Y55</f>
        <v>298</v>
      </c>
      <c r="AA66" s="14" t="str">
        <f>IF('Рейтинговая таблица организаций'!AD55&lt;1,"Отсутствуют условия доступности для инвалидов",(IF('Рейтинговая таблица организаций'!AD55&lt;5,"Количество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6" s="22">
        <f>'Рейтинговая таблица организаций'!AD55</f>
        <v>3</v>
      </c>
      <c r="AC66" s="14">
        <f>IF('Рейтинговая таблица организаций'!AD55&lt;1,0,(IF('Рейтинговая таблица организаций'!AD55&lt;5,20,100)))</f>
        <v>20</v>
      </c>
      <c r="AD66" s="14" t="str">
        <f>IF('Рейтинговая таблица организаций'!AE55&lt;1,"Отсутствуют условия доступности, позволяющие инвалидам получать услуги наравне с другими",(IF('Рейтинговая таблица организаций'!AE55&lt;5,"Количество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6" s="23">
        <f>'Рейтинговая таблица организаций'!AE55</f>
        <v>4</v>
      </c>
      <c r="AF66" s="14">
        <f>IF('Рейтинговая таблица организаций'!AE55&lt;1,0,(IF('Рейтинговая таблица организаций'!AE55&lt;5,20,100)))</f>
        <v>20</v>
      </c>
      <c r="AG66" s="14" t="s">
        <v>164</v>
      </c>
      <c r="AH66" s="14">
        <f>'Рейтинговая таблица организаций'!AF55</f>
        <v>75</v>
      </c>
      <c r="AI66" s="14">
        <f>'Рейтинговая таблица организаций'!AG55</f>
        <v>75</v>
      </c>
      <c r="AJ66" s="14" t="s">
        <v>165</v>
      </c>
      <c r="AK66" s="14">
        <f>'Рейтинговая таблица организаций'!AL55</f>
        <v>298</v>
      </c>
      <c r="AL66" s="14">
        <f>'Рейтинговая таблица организаций'!AM55</f>
        <v>298</v>
      </c>
      <c r="AM66" s="14" t="s">
        <v>166</v>
      </c>
      <c r="AN66" s="14">
        <f>'Рейтинговая таблица организаций'!AN55</f>
        <v>298</v>
      </c>
      <c r="AO66" s="14">
        <f>'Рейтинговая таблица организаций'!AO55</f>
        <v>298</v>
      </c>
      <c r="AP66" s="14" t="s">
        <v>167</v>
      </c>
      <c r="AQ66" s="14">
        <f>'Рейтинговая таблица организаций'!AP55</f>
        <v>298</v>
      </c>
      <c r="AR66" s="14">
        <f>'Рейтинговая таблица организаций'!AQ55</f>
        <v>298</v>
      </c>
      <c r="AS66" s="14" t="s">
        <v>168</v>
      </c>
      <c r="AT66" s="14">
        <f>'Рейтинговая таблица организаций'!AV55</f>
        <v>298</v>
      </c>
      <c r="AU66" s="14">
        <f>'Рейтинговая таблица организаций'!AW55</f>
        <v>298</v>
      </c>
      <c r="AV66" s="14" t="s">
        <v>169</v>
      </c>
      <c r="AW66" s="14">
        <f>'Рейтинговая таблица организаций'!AX55</f>
        <v>298</v>
      </c>
      <c r="AX66" s="14">
        <f>'Рейтинговая таблица организаций'!AY55</f>
        <v>298</v>
      </c>
      <c r="AY66" s="14" t="s">
        <v>170</v>
      </c>
      <c r="AZ66" s="14">
        <f>'Рейтинговая таблица организаций'!AZ55</f>
        <v>298</v>
      </c>
      <c r="BA66" s="14">
        <f>'Рейтинговая таблица организаций'!BA55</f>
        <v>298</v>
      </c>
    </row>
    <row r="67" spans="1:53" ht="15.5">
      <c r="A67" s="11">
        <f>'бланки '!D58</f>
        <v>53</v>
      </c>
      <c r="B67" s="11" t="str">
        <f>'бланки '!C58</f>
        <v>ЧАСТНОЕ ОБЩЕОБРАЗОВАТЕЛЬНОЕ УЧРЕЖДЕНИЕ "ЛИЦЕЙ ТГУ"</v>
      </c>
      <c r="C67" s="11">
        <f>'для bus.gov.ru'!C56</f>
        <v>154</v>
      </c>
      <c r="D67" s="11">
        <f>'для bus.gov.ru'!D56</f>
        <v>62</v>
      </c>
      <c r="E67" s="21">
        <f>'для bus.gov.ru'!E56</f>
        <v>0.40259740259740262</v>
      </c>
      <c r="F67" s="12" t="s">
        <v>159</v>
      </c>
      <c r="G67" s="13">
        <f>'Рейтинговая таблица организаций'!D56</f>
        <v>14</v>
      </c>
      <c r="H67" s="13">
        <f>'Рейтинговая таблица организаций'!E56</f>
        <v>14</v>
      </c>
      <c r="I67" s="12" t="s">
        <v>160</v>
      </c>
      <c r="J67" s="13">
        <f>'Рейтинговая таблица организаций'!F56</f>
        <v>60</v>
      </c>
      <c r="K67" s="13">
        <f>'Рейтинговая таблица организаций'!G56</f>
        <v>60</v>
      </c>
      <c r="L67" s="14" t="str">
        <f>IF('Рейтинговая таблица организаций'!H56&lt;1,"Отсутствуют или не функционируют дистанционные способы взаимодействия",(IF('Рейтинговая таблица организаций'!H56&lt;4,"В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7" s="23">
        <f>'Рейтинговая таблица организаций'!H56</f>
        <v>4</v>
      </c>
      <c r="N67" s="14">
        <f>IF('Рейтинговая таблица организаций'!H56&lt;1,0,(IF('Рейтинговая таблица организаций'!H56&lt;4,30,100)))</f>
        <v>100</v>
      </c>
      <c r="O67" s="14" t="s">
        <v>161</v>
      </c>
      <c r="P67" s="14">
        <f>'Рейтинговая таблица организаций'!I56</f>
        <v>62</v>
      </c>
      <c r="Q67" s="14">
        <f>'Рейтинговая таблица организаций'!J56</f>
        <v>62</v>
      </c>
      <c r="R67" s="14" t="s">
        <v>162</v>
      </c>
      <c r="S67" s="14">
        <f>'Рейтинговая таблица организаций'!K56</f>
        <v>62</v>
      </c>
      <c r="T67" s="14">
        <f>'Рейтинговая таблица организаций'!L56</f>
        <v>62</v>
      </c>
      <c r="U67" s="14" t="str">
        <f>IF('Рейтинговая таблица организаций'!U56&lt;1,"Отсутствуют комфортные условия",(IF('Рейтинговая таблица организаций'!U56&lt;5,"Количество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7" s="23">
        <f>'Рейтинговая таблица организаций'!U56</f>
        <v>5</v>
      </c>
      <c r="W67" s="14">
        <f>IF('Рейтинговая таблица организаций'!U56&lt;1,0,(IF('Рейтинговая таблица организаций'!U56&lt;4,20,100)))</f>
        <v>100</v>
      </c>
      <c r="X67" s="14" t="s">
        <v>163</v>
      </c>
      <c r="Y67" s="14">
        <f>'Рейтинговая таблица организаций'!X56</f>
        <v>62</v>
      </c>
      <c r="Z67" s="14">
        <f>'Рейтинговая таблица организаций'!Y56</f>
        <v>62</v>
      </c>
      <c r="AA67" s="14" t="str">
        <f>IF('Рейтинговая таблица организаций'!AD56&lt;1,"Отсутствуют условия доступности для инвалидов",(IF('Рейтинговая таблица организаций'!AD56&lt;5,"Количество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7" s="22">
        <f>'Рейтинговая таблица организаций'!AD56</f>
        <v>0</v>
      </c>
      <c r="AC67" s="14">
        <f>IF('Рейтинговая таблица организаций'!AD56&lt;1,0,(IF('Рейтинговая таблица организаций'!AD56&lt;5,20,100)))</f>
        <v>0</v>
      </c>
      <c r="AD67" s="14" t="str">
        <f>IF('Рейтинговая таблица организаций'!AE56&lt;1,"Отсутствуют условия доступности, позволяющие инвалидам получать услуги наравне с другими",(IF('Рейтинговая таблица организаций'!AE56&lt;5,"Количество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7" s="23">
        <f>'Рейтинговая таблица организаций'!AE56</f>
        <v>2</v>
      </c>
      <c r="AF67" s="14">
        <f>IF('Рейтинговая таблица организаций'!AE56&lt;1,0,(IF('Рейтинговая таблица организаций'!AE56&lt;5,20,100)))</f>
        <v>20</v>
      </c>
      <c r="AG67" s="14" t="s">
        <v>164</v>
      </c>
      <c r="AH67" s="14">
        <f>'Рейтинговая таблица организаций'!AF56</f>
        <v>16</v>
      </c>
      <c r="AI67" s="14">
        <f>'Рейтинговая таблица организаций'!AG56</f>
        <v>16</v>
      </c>
      <c r="AJ67" s="14" t="s">
        <v>165</v>
      </c>
      <c r="AK67" s="14">
        <f>'Рейтинговая таблица организаций'!AL56</f>
        <v>62</v>
      </c>
      <c r="AL67" s="14">
        <f>'Рейтинговая таблица организаций'!AM56</f>
        <v>62</v>
      </c>
      <c r="AM67" s="14" t="s">
        <v>166</v>
      </c>
      <c r="AN67" s="14">
        <f>'Рейтинговая таблица организаций'!AN56</f>
        <v>62</v>
      </c>
      <c r="AO67" s="14">
        <f>'Рейтинговая таблица организаций'!AO56</f>
        <v>62</v>
      </c>
      <c r="AP67" s="14" t="s">
        <v>167</v>
      </c>
      <c r="AQ67" s="14">
        <f>'Рейтинговая таблица организаций'!AP56</f>
        <v>62</v>
      </c>
      <c r="AR67" s="14">
        <f>'Рейтинговая таблица организаций'!AQ56</f>
        <v>62</v>
      </c>
      <c r="AS67" s="14" t="s">
        <v>168</v>
      </c>
      <c r="AT67" s="14">
        <f>'Рейтинговая таблица организаций'!AV56</f>
        <v>62</v>
      </c>
      <c r="AU67" s="14">
        <f>'Рейтинговая таблица организаций'!AW56</f>
        <v>62</v>
      </c>
      <c r="AV67" s="14" t="s">
        <v>169</v>
      </c>
      <c r="AW67" s="14">
        <f>'Рейтинговая таблица организаций'!AX56</f>
        <v>62</v>
      </c>
      <c r="AX67" s="14">
        <f>'Рейтинговая таблица организаций'!AY56</f>
        <v>62</v>
      </c>
      <c r="AY67" s="14" t="s">
        <v>170</v>
      </c>
      <c r="AZ67" s="14">
        <f>'Рейтинговая таблица организаций'!AZ56</f>
        <v>62</v>
      </c>
      <c r="BA67" s="14">
        <f>'Рейтинговая таблица организаций'!BA56</f>
        <v>62</v>
      </c>
    </row>
    <row r="68" spans="1:53" ht="15.5">
      <c r="A68" s="11">
        <f>'бланки '!D59</f>
        <v>54</v>
      </c>
      <c r="B68" s="11" t="str">
        <f>'бланки '!C59</f>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C68" s="11">
        <f>'для bus.gov.ru'!C57</f>
        <v>3599</v>
      </c>
      <c r="D68" s="11">
        <f>'для bus.gov.ru'!D57</f>
        <v>600</v>
      </c>
      <c r="E68" s="21">
        <f>'для bus.gov.ru'!E57</f>
        <v>0.16671297582661851</v>
      </c>
      <c r="F68" s="12" t="s">
        <v>159</v>
      </c>
      <c r="G68" s="13">
        <f>'Рейтинговая таблица организаций'!D57</f>
        <v>14</v>
      </c>
      <c r="H68" s="13">
        <f>'Рейтинговая таблица организаций'!E57</f>
        <v>14</v>
      </c>
      <c r="I68" s="12" t="s">
        <v>160</v>
      </c>
      <c r="J68" s="13">
        <f>'Рейтинговая таблица организаций'!F57</f>
        <v>60</v>
      </c>
      <c r="K68" s="13">
        <f>'Рейтинговая таблица организаций'!G57</f>
        <v>60</v>
      </c>
      <c r="L68" s="14" t="str">
        <f>IF('Рейтинговая таблица организаций'!H57&lt;1,"Отсутствуют или не функционируют дистанционные способы взаимодействия",(IF('Рейтинговая таблица организаций'!H57&lt;4,"В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8" s="23">
        <f>'Рейтинговая таблица организаций'!H57</f>
        <v>4</v>
      </c>
      <c r="N68" s="14">
        <f>IF('Рейтинговая таблица организаций'!H57&lt;1,0,(IF('Рейтинговая таблица организаций'!H57&lt;4,30,100)))</f>
        <v>100</v>
      </c>
      <c r="O68" s="14" t="s">
        <v>161</v>
      </c>
      <c r="P68" s="14">
        <f>'Рейтинговая таблица организаций'!I57</f>
        <v>600</v>
      </c>
      <c r="Q68" s="14">
        <f>'Рейтинговая таблица организаций'!J57</f>
        <v>600</v>
      </c>
      <c r="R68" s="14" t="s">
        <v>162</v>
      </c>
      <c r="S68" s="14">
        <f>'Рейтинговая таблица организаций'!K57</f>
        <v>600</v>
      </c>
      <c r="T68" s="14">
        <f>'Рейтинговая таблица организаций'!L57</f>
        <v>600</v>
      </c>
      <c r="U68" s="14" t="str">
        <f>IF('Рейтинговая таблица организаций'!U57&lt;1,"Отсутствуют комфортные условия",(IF('Рейтинговая таблица организаций'!U57&lt;5,"Количество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8" s="23">
        <f>'Рейтинговая таблица организаций'!U57</f>
        <v>5</v>
      </c>
      <c r="W68" s="14">
        <f>IF('Рейтинговая таблица организаций'!U57&lt;1,0,(IF('Рейтинговая таблица организаций'!U57&lt;4,20,100)))</f>
        <v>100</v>
      </c>
      <c r="X68" s="14" t="s">
        <v>163</v>
      </c>
      <c r="Y68" s="14">
        <f>'Рейтинговая таблица организаций'!X57</f>
        <v>600</v>
      </c>
      <c r="Z68" s="14">
        <f>'Рейтинговая таблица организаций'!Y57</f>
        <v>600</v>
      </c>
      <c r="AA68" s="14" t="str">
        <f>IF('Рейтинговая таблица организаций'!AD57&lt;1,"Отсутствуют условия доступности для инвалидов",(IF('Рейтинговая таблица организаций'!AD57&lt;5,"Количество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68" s="22">
        <f>'Рейтинговая таблица организаций'!AD57</f>
        <v>5</v>
      </c>
      <c r="AC68" s="14">
        <f>IF('Рейтинговая таблица организаций'!AD57&lt;1,0,(IF('Рейтинговая таблица организаций'!AD57&lt;5,20,100)))</f>
        <v>100</v>
      </c>
      <c r="AD68" s="14" t="str">
        <f>IF('Рейтинговая таблица организаций'!AE57&lt;1,"Отсутствуют условия доступности, позволяющие инвалидам получать услуги наравне с другими",(IF('Рейтинговая таблица организаций'!AE57&lt;5,"Количество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8" s="23">
        <f>'Рейтинговая таблица организаций'!AE57</f>
        <v>4</v>
      </c>
      <c r="AF68" s="14">
        <f>IF('Рейтинговая таблица организаций'!AE57&lt;1,0,(IF('Рейтинговая таблица организаций'!AE57&lt;5,20,100)))</f>
        <v>20</v>
      </c>
      <c r="AG68" s="14" t="s">
        <v>164</v>
      </c>
      <c r="AH68" s="14">
        <f>'Рейтинговая таблица организаций'!AF57</f>
        <v>360</v>
      </c>
      <c r="AI68" s="14">
        <f>'Рейтинговая таблица организаций'!AG57</f>
        <v>360</v>
      </c>
      <c r="AJ68" s="14" t="s">
        <v>165</v>
      </c>
      <c r="AK68" s="14">
        <f>'Рейтинговая таблица организаций'!AL57</f>
        <v>600</v>
      </c>
      <c r="AL68" s="14">
        <f>'Рейтинговая таблица организаций'!AM57</f>
        <v>600</v>
      </c>
      <c r="AM68" s="14" t="s">
        <v>166</v>
      </c>
      <c r="AN68" s="14">
        <f>'Рейтинговая таблица организаций'!AN57</f>
        <v>600</v>
      </c>
      <c r="AO68" s="14">
        <f>'Рейтинговая таблица организаций'!AO57</f>
        <v>600</v>
      </c>
      <c r="AP68" s="14" t="s">
        <v>167</v>
      </c>
      <c r="AQ68" s="14">
        <f>'Рейтинговая таблица организаций'!AP57</f>
        <v>600</v>
      </c>
      <c r="AR68" s="14">
        <f>'Рейтинговая таблица организаций'!AQ57</f>
        <v>600</v>
      </c>
      <c r="AS68" s="14" t="s">
        <v>168</v>
      </c>
      <c r="AT68" s="14">
        <f>'Рейтинговая таблица организаций'!AV57</f>
        <v>600</v>
      </c>
      <c r="AU68" s="14">
        <f>'Рейтинговая таблица организаций'!AW57</f>
        <v>600</v>
      </c>
      <c r="AV68" s="14" t="s">
        <v>169</v>
      </c>
      <c r="AW68" s="14">
        <f>'Рейтинговая таблица организаций'!AX57</f>
        <v>600</v>
      </c>
      <c r="AX68" s="14">
        <f>'Рейтинговая таблица организаций'!AY57</f>
        <v>600</v>
      </c>
      <c r="AY68" s="14" t="s">
        <v>170</v>
      </c>
      <c r="AZ68" s="14">
        <f>'Рейтинговая таблица организаций'!AZ57</f>
        <v>600</v>
      </c>
      <c r="BA68" s="14">
        <f>'Рейтинговая таблица организаций'!BA57</f>
        <v>600</v>
      </c>
    </row>
    <row r="69" spans="1:53" ht="15.5">
      <c r="A69" s="11">
        <f>'бланки '!D60</f>
        <v>55</v>
      </c>
      <c r="B69" s="11" t="str">
        <f>'бланки '!C60</f>
        <v>Муниципальное автономное общеобразовательное учреждение прогимназия «Кристина» г. Томска</v>
      </c>
      <c r="C69" s="11">
        <f>'для bus.gov.ru'!C58</f>
        <v>257</v>
      </c>
      <c r="D69" s="11">
        <f>'для bus.gov.ru'!D58</f>
        <v>103</v>
      </c>
      <c r="E69" s="21">
        <f>'для bus.gov.ru'!E58</f>
        <v>0.40077821011673154</v>
      </c>
      <c r="F69" s="12" t="s">
        <v>159</v>
      </c>
      <c r="G69" s="13">
        <f>'Рейтинговая таблица организаций'!D58</f>
        <v>14</v>
      </c>
      <c r="H69" s="13">
        <f>'Рейтинговая таблица организаций'!E58</f>
        <v>14</v>
      </c>
      <c r="I69" s="12" t="s">
        <v>160</v>
      </c>
      <c r="J69" s="13">
        <f>'Рейтинговая таблица организаций'!F58</f>
        <v>60</v>
      </c>
      <c r="K69" s="13">
        <f>'Рейтинговая таблица организаций'!G58</f>
        <v>60</v>
      </c>
      <c r="L69" s="14" t="str">
        <f>IF('Рейтинговая таблица организаций'!H58&lt;1,"Отсутствуют или не функционируют дистанционные способы взаимодействия",(IF('Рейтинговая таблица организаций'!H58&lt;4,"В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9" s="23">
        <f>'Рейтинговая таблица организаций'!H58</f>
        <v>4</v>
      </c>
      <c r="N69" s="14">
        <f>IF('Рейтинговая таблица организаций'!H58&lt;1,0,(IF('Рейтинговая таблица организаций'!H58&lt;4,30,100)))</f>
        <v>100</v>
      </c>
      <c r="O69" s="14" t="s">
        <v>161</v>
      </c>
      <c r="P69" s="14">
        <f>'Рейтинговая таблица организаций'!I58</f>
        <v>103</v>
      </c>
      <c r="Q69" s="14">
        <f>'Рейтинговая таблица организаций'!J58</f>
        <v>103</v>
      </c>
      <c r="R69" s="14" t="s">
        <v>162</v>
      </c>
      <c r="S69" s="14">
        <f>'Рейтинговая таблица организаций'!K58</f>
        <v>103</v>
      </c>
      <c r="T69" s="14">
        <f>'Рейтинговая таблица организаций'!L58</f>
        <v>103</v>
      </c>
      <c r="U69" s="14" t="str">
        <f>IF('Рейтинговая таблица организаций'!U58&lt;1,"Отсутствуют комфортные условия",(IF('Рейтинговая таблица организаций'!U58&lt;5,"Количество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9" s="23">
        <f>'Рейтинговая таблица организаций'!U58</f>
        <v>5</v>
      </c>
      <c r="W69" s="14">
        <f>IF('Рейтинговая таблица организаций'!U58&lt;1,0,(IF('Рейтинговая таблица организаций'!U58&lt;4,20,100)))</f>
        <v>100</v>
      </c>
      <c r="X69" s="14" t="s">
        <v>163</v>
      </c>
      <c r="Y69" s="14">
        <f>'Рейтинговая таблица организаций'!X58</f>
        <v>103</v>
      </c>
      <c r="Z69" s="14">
        <f>'Рейтинговая таблица организаций'!Y58</f>
        <v>103</v>
      </c>
      <c r="AA69" s="14" t="str">
        <f>IF('Рейтинговая таблица организаций'!AD58&lt;1,"Отсутствуют условия доступности для инвалидов",(IF('Рейтинговая таблица организаций'!AD58&lt;5,"Количество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9" s="22">
        <f>'Рейтинговая таблица организаций'!AD58</f>
        <v>3</v>
      </c>
      <c r="AC69" s="14">
        <f>IF('Рейтинговая таблица организаций'!AD58&lt;1,0,(IF('Рейтинговая таблица организаций'!AD58&lt;5,20,100)))</f>
        <v>20</v>
      </c>
      <c r="AD69" s="14" t="str">
        <f>IF('Рейтинговая таблица организаций'!AE58&lt;1,"Отсутствуют условия доступности, позволяющие инвалидам получать услуги наравне с другими",(IF('Рейтинговая таблица организаций'!AE58&lt;5,"Количество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69" s="23">
        <f>'Рейтинговая таблица организаций'!AE58</f>
        <v>5</v>
      </c>
      <c r="AF69" s="14">
        <f>IF('Рейтинговая таблица организаций'!AE58&lt;1,0,(IF('Рейтинговая таблица организаций'!AE58&lt;5,20,100)))</f>
        <v>100</v>
      </c>
      <c r="AG69" s="14" t="s">
        <v>164</v>
      </c>
      <c r="AH69" s="14">
        <f>'Рейтинговая таблица организаций'!AF58</f>
        <v>26</v>
      </c>
      <c r="AI69" s="14">
        <f>'Рейтинговая таблица организаций'!AG58</f>
        <v>26</v>
      </c>
      <c r="AJ69" s="14" t="s">
        <v>165</v>
      </c>
      <c r="AK69" s="14">
        <f>'Рейтинговая таблица организаций'!AL58</f>
        <v>103</v>
      </c>
      <c r="AL69" s="14">
        <f>'Рейтинговая таблица организаций'!AM58</f>
        <v>103</v>
      </c>
      <c r="AM69" s="14" t="s">
        <v>166</v>
      </c>
      <c r="AN69" s="14">
        <f>'Рейтинговая таблица организаций'!AN58</f>
        <v>103</v>
      </c>
      <c r="AO69" s="14">
        <f>'Рейтинговая таблица организаций'!AO58</f>
        <v>103</v>
      </c>
      <c r="AP69" s="14" t="s">
        <v>167</v>
      </c>
      <c r="AQ69" s="14">
        <f>'Рейтинговая таблица организаций'!AP58</f>
        <v>103</v>
      </c>
      <c r="AR69" s="14">
        <f>'Рейтинговая таблица организаций'!AQ58</f>
        <v>103</v>
      </c>
      <c r="AS69" s="14" t="s">
        <v>168</v>
      </c>
      <c r="AT69" s="14">
        <f>'Рейтинговая таблица организаций'!AV58</f>
        <v>103</v>
      </c>
      <c r="AU69" s="14">
        <f>'Рейтинговая таблица организаций'!AW58</f>
        <v>103</v>
      </c>
      <c r="AV69" s="14" t="s">
        <v>169</v>
      </c>
      <c r="AW69" s="14">
        <f>'Рейтинговая таблица организаций'!AX58</f>
        <v>103</v>
      </c>
      <c r="AX69" s="14">
        <f>'Рейтинговая таблица организаций'!AY58</f>
        <v>103</v>
      </c>
      <c r="AY69" s="14" t="s">
        <v>170</v>
      </c>
      <c r="AZ69" s="14">
        <f>'Рейтинговая таблица организаций'!AZ58</f>
        <v>103</v>
      </c>
      <c r="BA69" s="14">
        <f>'Рейтинговая таблица организаций'!BA58</f>
        <v>103</v>
      </c>
    </row>
    <row r="70" spans="1:53" ht="15.5">
      <c r="A70" s="11">
        <f>'бланки '!D61</f>
        <v>56</v>
      </c>
      <c r="B70" s="11" t="str">
        <f>'бланки '!C61</f>
        <v>Муниципальное бюджетное общеобразовательное учреждение Русская классическая гимназия № 2 г.Томска</v>
      </c>
      <c r="C70" s="11">
        <f>'для bus.gov.ru'!C59</f>
        <v>750</v>
      </c>
      <c r="D70" s="11">
        <f>'для bus.gov.ru'!D59</f>
        <v>300</v>
      </c>
      <c r="E70" s="21">
        <f>'для bus.gov.ru'!E59</f>
        <v>0.4</v>
      </c>
      <c r="F70" s="12" t="s">
        <v>159</v>
      </c>
      <c r="G70" s="13">
        <f>'Рейтинговая таблица организаций'!D59</f>
        <v>14</v>
      </c>
      <c r="H70" s="13">
        <f>'Рейтинговая таблица организаций'!E59</f>
        <v>14</v>
      </c>
      <c r="I70" s="12" t="s">
        <v>160</v>
      </c>
      <c r="J70" s="13">
        <f>'Рейтинговая таблица организаций'!F59</f>
        <v>60</v>
      </c>
      <c r="K70" s="13">
        <f>'Рейтинговая таблица организаций'!G59</f>
        <v>60</v>
      </c>
      <c r="L70" s="14" t="str">
        <f>IF('Рейтинговая таблица организаций'!H59&lt;1,"Отсутствуют или не функционируют дистанционные способы взаимодействия",(IF('Рейтинговая таблица организаций'!H59&lt;4,"В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0" s="23">
        <f>'Рейтинговая таблица организаций'!H59</f>
        <v>4</v>
      </c>
      <c r="N70" s="14">
        <f>IF('Рейтинговая таблица организаций'!H59&lt;1,0,(IF('Рейтинговая таблица организаций'!H59&lt;4,30,100)))</f>
        <v>100</v>
      </c>
      <c r="O70" s="14" t="s">
        <v>161</v>
      </c>
      <c r="P70" s="14">
        <f>'Рейтинговая таблица организаций'!I59</f>
        <v>300</v>
      </c>
      <c r="Q70" s="14">
        <f>'Рейтинговая таблица организаций'!J59</f>
        <v>300</v>
      </c>
      <c r="R70" s="14" t="s">
        <v>162</v>
      </c>
      <c r="S70" s="14">
        <f>'Рейтинговая таблица организаций'!K59</f>
        <v>300</v>
      </c>
      <c r="T70" s="14">
        <f>'Рейтинговая таблица организаций'!L59</f>
        <v>300</v>
      </c>
      <c r="U70" s="14" t="str">
        <f>IF('Рейтинговая таблица организаций'!U59&lt;1,"Отсутствуют комфортные условия",(IF('Рейтинговая таблица организаций'!U59&lt;5,"Количество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0" s="23">
        <f>'Рейтинговая таблица организаций'!U59</f>
        <v>5</v>
      </c>
      <c r="W70" s="14">
        <f>IF('Рейтинговая таблица организаций'!U59&lt;1,0,(IF('Рейтинговая таблица организаций'!U59&lt;4,20,100)))</f>
        <v>100</v>
      </c>
      <c r="X70" s="14" t="s">
        <v>163</v>
      </c>
      <c r="Y70" s="14">
        <f>'Рейтинговая таблица организаций'!X59</f>
        <v>300</v>
      </c>
      <c r="Z70" s="14">
        <f>'Рейтинговая таблица организаций'!Y59</f>
        <v>300</v>
      </c>
      <c r="AA70" s="14" t="str">
        <f>IF('Рейтинговая таблица организаций'!AD59&lt;1,"Отсутствуют условия доступности для инвалидов",(IF('Рейтинговая таблица организаций'!AD59&lt;5,"Количество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0" s="22">
        <f>'Рейтинговая таблица организаций'!AD59</f>
        <v>0</v>
      </c>
      <c r="AC70" s="14">
        <f>IF('Рейтинговая таблица организаций'!AD59&lt;1,0,(IF('Рейтинговая таблица организаций'!AD59&lt;5,20,100)))</f>
        <v>0</v>
      </c>
      <c r="AD70" s="14" t="str">
        <f>IF('Рейтинговая таблица организаций'!AE59&lt;1,"Отсутствуют условия доступности, позволяющие инвалидам получать услуги наравне с другими",(IF('Рейтинговая таблица организаций'!AE59&lt;5,"Количество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70" s="23">
        <f>'Рейтинговая таблица организаций'!AE59</f>
        <v>5</v>
      </c>
      <c r="AF70" s="14">
        <f>IF('Рейтинговая таблица организаций'!AE59&lt;1,0,(IF('Рейтинговая таблица организаций'!AE59&lt;5,20,100)))</f>
        <v>100</v>
      </c>
      <c r="AG70" s="14" t="s">
        <v>164</v>
      </c>
      <c r="AH70" s="14">
        <f>'Рейтинговая таблица организаций'!AF59</f>
        <v>75</v>
      </c>
      <c r="AI70" s="14">
        <f>'Рейтинговая таблица организаций'!AG59</f>
        <v>75</v>
      </c>
      <c r="AJ70" s="14" t="s">
        <v>165</v>
      </c>
      <c r="AK70" s="14">
        <f>'Рейтинговая таблица организаций'!AL59</f>
        <v>300</v>
      </c>
      <c r="AL70" s="14">
        <f>'Рейтинговая таблица организаций'!AM59</f>
        <v>300</v>
      </c>
      <c r="AM70" s="14" t="s">
        <v>166</v>
      </c>
      <c r="AN70" s="14">
        <f>'Рейтинговая таблица организаций'!AN59</f>
        <v>300</v>
      </c>
      <c r="AO70" s="14">
        <f>'Рейтинговая таблица организаций'!AO59</f>
        <v>300</v>
      </c>
      <c r="AP70" s="14" t="s">
        <v>167</v>
      </c>
      <c r="AQ70" s="14">
        <f>'Рейтинговая таблица организаций'!AP59</f>
        <v>300</v>
      </c>
      <c r="AR70" s="14">
        <f>'Рейтинговая таблица организаций'!AQ59</f>
        <v>300</v>
      </c>
      <c r="AS70" s="14" t="s">
        <v>168</v>
      </c>
      <c r="AT70" s="14">
        <f>'Рейтинговая таблица организаций'!AV59</f>
        <v>300</v>
      </c>
      <c r="AU70" s="14">
        <f>'Рейтинговая таблица организаций'!AW59</f>
        <v>300</v>
      </c>
      <c r="AV70" s="14" t="s">
        <v>169</v>
      </c>
      <c r="AW70" s="14">
        <f>'Рейтинговая таблица организаций'!AX59</f>
        <v>300</v>
      </c>
      <c r="AX70" s="14">
        <f>'Рейтинговая таблица организаций'!AY59</f>
        <v>300</v>
      </c>
      <c r="AY70" s="14" t="s">
        <v>170</v>
      </c>
      <c r="AZ70" s="14">
        <f>'Рейтинговая таблица организаций'!AZ59</f>
        <v>300</v>
      </c>
      <c r="BA70" s="14">
        <f>'Рейтинговая таблица организаций'!BA59</f>
        <v>300</v>
      </c>
    </row>
    <row r="71" spans="1:53" ht="15.5">
      <c r="A71" s="11">
        <f>'бланки '!D62</f>
        <v>57</v>
      </c>
      <c r="B71" s="11" t="str">
        <f>'бланки '!C62</f>
        <v>НЕГОСУДАРСТВЕННОЕ ОБЩЕОБРАЗОВАТЕЛЬНОЕ УЧРЕЖДЕНИЕ "КАТОЛИЧЕСКАЯ ГИМНАЗИЯ Г. ТОМСКА"</v>
      </c>
      <c r="C71" s="11">
        <f>'для bus.gov.ru'!C60</f>
        <v>210</v>
      </c>
      <c r="D71" s="11">
        <f>'для bus.gov.ru'!D60</f>
        <v>84</v>
      </c>
      <c r="E71" s="21">
        <f>'для bus.gov.ru'!E60</f>
        <v>0.4</v>
      </c>
      <c r="F71" s="12" t="s">
        <v>159</v>
      </c>
      <c r="G71" s="13">
        <f>'Рейтинговая таблица организаций'!D60</f>
        <v>14</v>
      </c>
      <c r="H71" s="13">
        <f>'Рейтинговая таблица организаций'!E60</f>
        <v>14</v>
      </c>
      <c r="I71" s="12" t="s">
        <v>160</v>
      </c>
      <c r="J71" s="13">
        <f>'Рейтинговая таблица организаций'!F60</f>
        <v>60</v>
      </c>
      <c r="K71" s="13">
        <f>'Рейтинговая таблица организаций'!G60</f>
        <v>60</v>
      </c>
      <c r="L71" s="14" t="str">
        <f>IF('Рейтинговая таблица организаций'!H60&lt;1,"Отсутствуют или не функционируют дистанционные способы взаимодействия",(IF('Рейтинговая таблица организаций'!H60&lt;4,"В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1" s="23">
        <f>'Рейтинговая таблица организаций'!H60</f>
        <v>4</v>
      </c>
      <c r="N71" s="14">
        <f>IF('Рейтинговая таблица организаций'!H60&lt;1,0,(IF('Рейтинговая таблица организаций'!H60&lt;4,30,100)))</f>
        <v>100</v>
      </c>
      <c r="O71" s="14" t="s">
        <v>161</v>
      </c>
      <c r="P71" s="14">
        <f>'Рейтинговая таблица организаций'!I60</f>
        <v>84</v>
      </c>
      <c r="Q71" s="14">
        <f>'Рейтинговая таблица организаций'!J60</f>
        <v>84</v>
      </c>
      <c r="R71" s="14" t="s">
        <v>162</v>
      </c>
      <c r="S71" s="14">
        <f>'Рейтинговая таблица организаций'!K60</f>
        <v>84</v>
      </c>
      <c r="T71" s="14">
        <f>'Рейтинговая таблица организаций'!L60</f>
        <v>84</v>
      </c>
      <c r="U71" s="14" t="str">
        <f>IF('Рейтинговая таблица организаций'!U60&lt;1,"Отсутствуют комфортные условия",(IF('Рейтинговая таблица организаций'!U60&lt;5,"Количество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1" s="23">
        <f>'Рейтинговая таблица организаций'!U60</f>
        <v>5</v>
      </c>
      <c r="W71" s="14">
        <f>IF('Рейтинговая таблица организаций'!U60&lt;1,0,(IF('Рейтинговая таблица организаций'!U60&lt;4,20,100)))</f>
        <v>100</v>
      </c>
      <c r="X71" s="14" t="s">
        <v>163</v>
      </c>
      <c r="Y71" s="14">
        <f>'Рейтинговая таблица организаций'!X60</f>
        <v>84</v>
      </c>
      <c r="Z71" s="14">
        <f>'Рейтинговая таблица организаций'!Y60</f>
        <v>84</v>
      </c>
      <c r="AA71" s="14" t="str">
        <f>IF('Рейтинговая таблица организаций'!AD60&lt;1,"Отсутствуют условия доступности для инвалидов",(IF('Рейтинговая таблица организаций'!AD60&lt;5,"Количество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71" s="22">
        <f>'Рейтинговая таблица организаций'!AD60</f>
        <v>6</v>
      </c>
      <c r="AC71" s="14">
        <f>IF('Рейтинговая таблица организаций'!AD60&lt;1,0,(IF('Рейтинговая таблица организаций'!AD60&lt;5,20,100)))</f>
        <v>100</v>
      </c>
      <c r="AD71" s="14" t="str">
        <f>IF('Рейтинговая таблица организаций'!AE60&lt;1,"Отсутствуют условия доступности, позволяющие инвалидам получать услуги наравне с другими",(IF('Рейтинговая таблица организаций'!AE60&lt;5,"Количество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71" s="23">
        <f>'Рейтинговая таблица организаций'!AE60</f>
        <v>5</v>
      </c>
      <c r="AF71" s="14">
        <f>IF('Рейтинговая таблица организаций'!AE60&lt;1,0,(IF('Рейтинговая таблица организаций'!AE60&lt;5,20,100)))</f>
        <v>100</v>
      </c>
      <c r="AG71" s="14" t="s">
        <v>164</v>
      </c>
      <c r="AH71" s="14">
        <f>'Рейтинговая таблица организаций'!AF60</f>
        <v>21</v>
      </c>
      <c r="AI71" s="14">
        <f>'Рейтинговая таблица организаций'!AG60</f>
        <v>21</v>
      </c>
      <c r="AJ71" s="14" t="s">
        <v>165</v>
      </c>
      <c r="AK71" s="14">
        <f>'Рейтинговая таблица организаций'!AL60</f>
        <v>84</v>
      </c>
      <c r="AL71" s="14">
        <f>'Рейтинговая таблица организаций'!AM60</f>
        <v>84</v>
      </c>
      <c r="AM71" s="14" t="s">
        <v>166</v>
      </c>
      <c r="AN71" s="14">
        <f>'Рейтинговая таблица организаций'!AN60</f>
        <v>84</v>
      </c>
      <c r="AO71" s="14">
        <f>'Рейтинговая таблица организаций'!AO60</f>
        <v>84</v>
      </c>
      <c r="AP71" s="14" t="s">
        <v>167</v>
      </c>
      <c r="AQ71" s="14">
        <f>'Рейтинговая таблица организаций'!AP60</f>
        <v>84</v>
      </c>
      <c r="AR71" s="14">
        <f>'Рейтинговая таблица организаций'!AQ60</f>
        <v>84</v>
      </c>
      <c r="AS71" s="14" t="s">
        <v>168</v>
      </c>
      <c r="AT71" s="14">
        <f>'Рейтинговая таблица организаций'!AV60</f>
        <v>84</v>
      </c>
      <c r="AU71" s="14">
        <f>'Рейтинговая таблица организаций'!AW60</f>
        <v>84</v>
      </c>
      <c r="AV71" s="14" t="s">
        <v>169</v>
      </c>
      <c r="AW71" s="14">
        <f>'Рейтинговая таблица организаций'!AX60</f>
        <v>84</v>
      </c>
      <c r="AX71" s="14">
        <f>'Рейтинговая таблица организаций'!AY60</f>
        <v>84</v>
      </c>
      <c r="AY71" s="14" t="s">
        <v>170</v>
      </c>
      <c r="AZ71" s="14">
        <f>'Рейтинговая таблица организаций'!AZ60</f>
        <v>84</v>
      </c>
      <c r="BA71" s="14">
        <f>'Рейтинговая таблица организаций'!BA60</f>
        <v>84</v>
      </c>
    </row>
    <row r="72" spans="1:53" ht="15.5">
      <c r="A72" s="11">
        <f>'бланки '!D63</f>
        <v>58</v>
      </c>
      <c r="B72" s="11" t="str">
        <f>'бланки '!C63</f>
        <v>Муниципальное автономное общеобразовательное учреждение средняя общеобразовательная школа № 19 г. Томска</v>
      </c>
      <c r="C72" s="11">
        <f>'для bus.gov.ru'!C61</f>
        <v>1852</v>
      </c>
      <c r="D72" s="11">
        <f>'для bus.gov.ru'!D61</f>
        <v>600</v>
      </c>
      <c r="E72" s="21">
        <f>'для bus.gov.ru'!E61</f>
        <v>0.32397408207343414</v>
      </c>
      <c r="F72" s="12" t="s">
        <v>159</v>
      </c>
      <c r="G72" s="13">
        <f>'Рейтинговая таблица организаций'!D61</f>
        <v>14</v>
      </c>
      <c r="H72" s="13">
        <f>'Рейтинговая таблица организаций'!E61</f>
        <v>14</v>
      </c>
      <c r="I72" s="12" t="s">
        <v>160</v>
      </c>
      <c r="J72" s="13">
        <f>'Рейтинговая таблица организаций'!F61</f>
        <v>60</v>
      </c>
      <c r="K72" s="13">
        <f>'Рейтинговая таблица организаций'!G61</f>
        <v>60</v>
      </c>
      <c r="L72" s="14" t="str">
        <f>IF('Рейтинговая таблица организаций'!H61&lt;1,"Отсутствуют или не функционируют дистанционные способы взаимодействия",(IF('Рейтинговая таблица организаций'!H61&lt;4,"В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2" s="23">
        <f>'Рейтинговая таблица организаций'!H61</f>
        <v>4</v>
      </c>
      <c r="N72" s="14">
        <f>IF('Рейтинговая таблица организаций'!H61&lt;1,0,(IF('Рейтинговая таблица организаций'!H61&lt;4,30,100)))</f>
        <v>100</v>
      </c>
      <c r="O72" s="14" t="s">
        <v>161</v>
      </c>
      <c r="P72" s="14">
        <f>'Рейтинговая таблица организаций'!I61</f>
        <v>600</v>
      </c>
      <c r="Q72" s="14">
        <f>'Рейтинговая таблица организаций'!J61</f>
        <v>600</v>
      </c>
      <c r="R72" s="14" t="s">
        <v>162</v>
      </c>
      <c r="S72" s="14">
        <f>'Рейтинговая таблица организаций'!K61</f>
        <v>600</v>
      </c>
      <c r="T72" s="14">
        <f>'Рейтинговая таблица организаций'!L61</f>
        <v>600</v>
      </c>
      <c r="U72" s="14" t="str">
        <f>IF('Рейтинговая таблица организаций'!U61&lt;1,"Отсутствуют комфортные условия",(IF('Рейтинговая таблица организаций'!U61&lt;5,"Количество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2" s="23">
        <f>'Рейтинговая таблица организаций'!U61</f>
        <v>5</v>
      </c>
      <c r="W72" s="14">
        <f>IF('Рейтинговая таблица организаций'!U61&lt;1,0,(IF('Рейтинговая таблица организаций'!U61&lt;4,20,100)))</f>
        <v>100</v>
      </c>
      <c r="X72" s="14" t="s">
        <v>163</v>
      </c>
      <c r="Y72" s="14">
        <f>'Рейтинговая таблица организаций'!X61</f>
        <v>600</v>
      </c>
      <c r="Z72" s="14">
        <f>'Рейтинговая таблица организаций'!Y61</f>
        <v>600</v>
      </c>
      <c r="AA72" s="14" t="str">
        <f>IF('Рейтинговая таблица организаций'!AD61&lt;1,"Отсутствуют условия доступности для инвалидов",(IF('Рейтинговая таблица организаций'!AD61&lt;5,"Количество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2" s="22">
        <f>'Рейтинговая таблица организаций'!AD61</f>
        <v>2</v>
      </c>
      <c r="AC72" s="14">
        <f>IF('Рейтинговая таблица организаций'!AD61&lt;1,0,(IF('Рейтинговая таблица организаций'!AD61&lt;5,20,100)))</f>
        <v>20</v>
      </c>
      <c r="AD72" s="14" t="str">
        <f>IF('Рейтинговая таблица организаций'!AE61&lt;1,"Отсутствуют условия доступности, позволяющие инвалидам получать услуги наравне с другими",(IF('Рейтинговая таблица организаций'!AE61&lt;5,"Количество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2" s="23">
        <f>'Рейтинговая таблица организаций'!AE61</f>
        <v>3</v>
      </c>
      <c r="AF72" s="14">
        <f>IF('Рейтинговая таблица организаций'!AE61&lt;1,0,(IF('Рейтинговая таблица организаций'!AE61&lt;5,20,100)))</f>
        <v>20</v>
      </c>
      <c r="AG72" s="14" t="s">
        <v>164</v>
      </c>
      <c r="AH72" s="14">
        <f>'Рейтинговая таблица организаций'!AF61</f>
        <v>186</v>
      </c>
      <c r="AI72" s="14">
        <f>'Рейтинговая таблица организаций'!AG61</f>
        <v>186</v>
      </c>
      <c r="AJ72" s="14" t="s">
        <v>165</v>
      </c>
      <c r="AK72" s="14">
        <f>'Рейтинговая таблица организаций'!AL61</f>
        <v>600</v>
      </c>
      <c r="AL72" s="14">
        <f>'Рейтинговая таблица организаций'!AM61</f>
        <v>600</v>
      </c>
      <c r="AM72" s="14" t="s">
        <v>166</v>
      </c>
      <c r="AN72" s="14">
        <f>'Рейтинговая таблица организаций'!AN61</f>
        <v>600</v>
      </c>
      <c r="AO72" s="14">
        <f>'Рейтинговая таблица организаций'!AO61</f>
        <v>600</v>
      </c>
      <c r="AP72" s="14" t="s">
        <v>167</v>
      </c>
      <c r="AQ72" s="14">
        <f>'Рейтинговая таблица организаций'!AP61</f>
        <v>600</v>
      </c>
      <c r="AR72" s="14">
        <f>'Рейтинговая таблица организаций'!AQ61</f>
        <v>600</v>
      </c>
      <c r="AS72" s="14" t="s">
        <v>168</v>
      </c>
      <c r="AT72" s="14">
        <f>'Рейтинговая таблица организаций'!AV61</f>
        <v>600</v>
      </c>
      <c r="AU72" s="14">
        <f>'Рейтинговая таблица организаций'!AW61</f>
        <v>600</v>
      </c>
      <c r="AV72" s="14" t="s">
        <v>169</v>
      </c>
      <c r="AW72" s="14">
        <f>'Рейтинговая таблица организаций'!AX61</f>
        <v>600</v>
      </c>
      <c r="AX72" s="14">
        <f>'Рейтинговая таблица организаций'!AY61</f>
        <v>600</v>
      </c>
      <c r="AY72" s="14" t="s">
        <v>170</v>
      </c>
      <c r="AZ72" s="14">
        <f>'Рейтинговая таблица организаций'!AZ61</f>
        <v>600</v>
      </c>
      <c r="BA72" s="14">
        <f>'Рейтинговая таблица организаций'!BA61</f>
        <v>600</v>
      </c>
    </row>
    <row r="73" spans="1:53" ht="15.5">
      <c r="A73" s="11">
        <f>'бланки '!D64</f>
        <v>59</v>
      </c>
      <c r="B73" s="11" t="str">
        <f>'бланки '!C64</f>
        <v>Муниципальное автономное общеобразовательное учреждение средняя общеобразовательная школа № 35 г.Томска</v>
      </c>
      <c r="C73" s="11">
        <f>'для bus.gov.ru'!C62</f>
        <v>1152</v>
      </c>
      <c r="D73" s="11">
        <f>'для bus.gov.ru'!D62</f>
        <v>461</v>
      </c>
      <c r="E73" s="21">
        <f>'для bus.gov.ru'!E62</f>
        <v>0.4001736111111111</v>
      </c>
      <c r="F73" s="12" t="s">
        <v>159</v>
      </c>
      <c r="G73" s="13">
        <f>'Рейтинговая таблица организаций'!D62</f>
        <v>14</v>
      </c>
      <c r="H73" s="13">
        <f>'Рейтинговая таблица организаций'!E62</f>
        <v>14</v>
      </c>
      <c r="I73" s="12" t="s">
        <v>160</v>
      </c>
      <c r="J73" s="13">
        <f>'Рейтинговая таблица организаций'!F62</f>
        <v>60</v>
      </c>
      <c r="K73" s="13">
        <f>'Рейтинговая таблица организаций'!G62</f>
        <v>60</v>
      </c>
      <c r="L73" s="14" t="str">
        <f>IF('Рейтинговая таблица организаций'!H62&lt;1,"Отсутствуют или не функционируют дистанционные способы взаимодействия",(IF('Рейтинговая таблица организаций'!H62&lt;4,"В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3" s="23">
        <f>'Рейтинговая таблица организаций'!H62</f>
        <v>4</v>
      </c>
      <c r="N73" s="14">
        <f>IF('Рейтинговая таблица организаций'!H62&lt;1,0,(IF('Рейтинговая таблица организаций'!H62&lt;4,30,100)))</f>
        <v>100</v>
      </c>
      <c r="O73" s="14" t="s">
        <v>161</v>
      </c>
      <c r="P73" s="14">
        <f>'Рейтинговая таблица организаций'!I62</f>
        <v>461</v>
      </c>
      <c r="Q73" s="14">
        <f>'Рейтинговая таблица организаций'!J62</f>
        <v>461</v>
      </c>
      <c r="R73" s="14" t="s">
        <v>162</v>
      </c>
      <c r="S73" s="14">
        <f>'Рейтинговая таблица организаций'!K62</f>
        <v>461</v>
      </c>
      <c r="T73" s="14">
        <f>'Рейтинговая таблица организаций'!L62</f>
        <v>461</v>
      </c>
      <c r="U73" s="14" t="str">
        <f>IF('Рейтинговая таблица организаций'!U62&lt;1,"Отсутствуют комфортные условия",(IF('Рейтинговая таблица организаций'!U62&lt;5,"Количество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3" s="23">
        <f>'Рейтинговая таблица организаций'!U62</f>
        <v>5</v>
      </c>
      <c r="W73" s="14">
        <f>IF('Рейтинговая таблица организаций'!U62&lt;1,0,(IF('Рейтинговая таблица организаций'!U62&lt;4,20,100)))</f>
        <v>100</v>
      </c>
      <c r="X73" s="14" t="s">
        <v>163</v>
      </c>
      <c r="Y73" s="14">
        <f>'Рейтинговая таблица организаций'!X62</f>
        <v>461</v>
      </c>
      <c r="Z73" s="14">
        <f>'Рейтинговая таблица организаций'!Y62</f>
        <v>461</v>
      </c>
      <c r="AA73" s="14" t="str">
        <f>IF('Рейтинговая таблица организаций'!AD62&lt;1,"Отсутствуют условия доступности для инвалидов",(IF('Рейтинговая таблица организаций'!AD62&lt;5,"Количество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3" s="22">
        <f>'Рейтинговая таблица организаций'!AD62</f>
        <v>3</v>
      </c>
      <c r="AC73" s="14">
        <f>IF('Рейтинговая таблица организаций'!AD62&lt;1,0,(IF('Рейтинговая таблица организаций'!AD62&lt;5,20,100)))</f>
        <v>20</v>
      </c>
      <c r="AD73" s="14" t="str">
        <f>IF('Рейтинговая таблица организаций'!AE62&lt;1,"Отсутствуют условия доступности, позволяющие инвалидам получать услуги наравне с другими",(IF('Рейтинговая таблица организаций'!AE62&lt;5,"Количество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3" s="23">
        <f>'Рейтинговая таблица организаций'!AE62</f>
        <v>3</v>
      </c>
      <c r="AF73" s="14">
        <f>IF('Рейтинговая таблица организаций'!AE62&lt;1,0,(IF('Рейтинговая таблица организаций'!AE62&lt;5,20,100)))</f>
        <v>20</v>
      </c>
      <c r="AG73" s="14" t="s">
        <v>164</v>
      </c>
      <c r="AH73" s="14">
        <f>'Рейтинговая таблица организаций'!AF62</f>
        <v>116</v>
      </c>
      <c r="AI73" s="14">
        <f>'Рейтинговая таблица организаций'!AG62</f>
        <v>116</v>
      </c>
      <c r="AJ73" s="14" t="s">
        <v>165</v>
      </c>
      <c r="AK73" s="14">
        <f>'Рейтинговая таблица организаций'!AL62</f>
        <v>461</v>
      </c>
      <c r="AL73" s="14">
        <f>'Рейтинговая таблица организаций'!AM62</f>
        <v>461</v>
      </c>
      <c r="AM73" s="14" t="s">
        <v>166</v>
      </c>
      <c r="AN73" s="14">
        <f>'Рейтинговая таблица организаций'!AN62</f>
        <v>461</v>
      </c>
      <c r="AO73" s="14">
        <f>'Рейтинговая таблица организаций'!AO62</f>
        <v>461</v>
      </c>
      <c r="AP73" s="14" t="s">
        <v>167</v>
      </c>
      <c r="AQ73" s="14">
        <f>'Рейтинговая таблица организаций'!AP62</f>
        <v>461</v>
      </c>
      <c r="AR73" s="14">
        <f>'Рейтинговая таблица организаций'!AQ62</f>
        <v>461</v>
      </c>
      <c r="AS73" s="14" t="s">
        <v>168</v>
      </c>
      <c r="AT73" s="14">
        <f>'Рейтинговая таблица организаций'!AV62</f>
        <v>461</v>
      </c>
      <c r="AU73" s="14">
        <f>'Рейтинговая таблица организаций'!AW62</f>
        <v>461</v>
      </c>
      <c r="AV73" s="14" t="s">
        <v>169</v>
      </c>
      <c r="AW73" s="14">
        <f>'Рейтинговая таблица организаций'!AX62</f>
        <v>461</v>
      </c>
      <c r="AX73" s="14">
        <f>'Рейтинговая таблица организаций'!AY62</f>
        <v>461</v>
      </c>
      <c r="AY73" s="14" t="s">
        <v>170</v>
      </c>
      <c r="AZ73" s="14">
        <f>'Рейтинговая таблица организаций'!AZ62</f>
        <v>461</v>
      </c>
      <c r="BA73" s="14">
        <f>'Рейтинговая таблица организаций'!BA62</f>
        <v>461</v>
      </c>
    </row>
    <row r="74" spans="1:53" ht="15.5">
      <c r="A74" s="11">
        <f>'бланки '!D65</f>
        <v>60</v>
      </c>
      <c r="B74" s="11" t="str">
        <f>'бланки '!C65</f>
        <v>Муниципальное автономное общеобразовательное учреждение средняя общеобразовательная школа № 15 имени Г.Е. Николаевой г. Томска</v>
      </c>
      <c r="C74" s="11">
        <f>'для bus.gov.ru'!C63</f>
        <v>832</v>
      </c>
      <c r="D74" s="11">
        <f>'для bus.gov.ru'!D63</f>
        <v>333</v>
      </c>
      <c r="E74" s="21">
        <f>'для bus.gov.ru'!E63</f>
        <v>0.40024038461538464</v>
      </c>
      <c r="F74" s="12" t="s">
        <v>159</v>
      </c>
      <c r="G74" s="13">
        <f>'Рейтинговая таблица организаций'!D63</f>
        <v>14</v>
      </c>
      <c r="H74" s="13">
        <f>'Рейтинговая таблица организаций'!E63</f>
        <v>14</v>
      </c>
      <c r="I74" s="12" t="s">
        <v>160</v>
      </c>
      <c r="J74" s="13">
        <f>'Рейтинговая таблица организаций'!F63</f>
        <v>60</v>
      </c>
      <c r="K74" s="13">
        <f>'Рейтинговая таблица организаций'!G63</f>
        <v>60</v>
      </c>
      <c r="L74" s="14" t="str">
        <f>IF('Рейтинговая таблица организаций'!H63&lt;1,"Отсутствуют или не функционируют дистанционные способы взаимодействия",(IF('Рейтинговая таблица организаций'!H63&lt;4,"В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4" s="23">
        <f>'Рейтинговая таблица организаций'!H63</f>
        <v>4</v>
      </c>
      <c r="N74" s="14">
        <f>IF('Рейтинговая таблица организаций'!H63&lt;1,0,(IF('Рейтинговая таблица организаций'!H63&lt;4,30,100)))</f>
        <v>100</v>
      </c>
      <c r="O74" s="14" t="s">
        <v>161</v>
      </c>
      <c r="P74" s="14">
        <f>'Рейтинговая таблица организаций'!I63</f>
        <v>333</v>
      </c>
      <c r="Q74" s="14">
        <f>'Рейтинговая таблица организаций'!J63</f>
        <v>333</v>
      </c>
      <c r="R74" s="14" t="s">
        <v>162</v>
      </c>
      <c r="S74" s="14">
        <f>'Рейтинговая таблица организаций'!K63</f>
        <v>333</v>
      </c>
      <c r="T74" s="14">
        <f>'Рейтинговая таблица организаций'!L63</f>
        <v>333</v>
      </c>
      <c r="U74" s="14" t="str">
        <f>IF('Рейтинговая таблица организаций'!U63&lt;1,"Отсутствуют комфортные условия",(IF('Рейтинговая таблица организаций'!U63&lt;5,"Количество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4" s="23">
        <f>'Рейтинговая таблица организаций'!U63</f>
        <v>5</v>
      </c>
      <c r="W74" s="14">
        <f>IF('Рейтинговая таблица организаций'!U63&lt;1,0,(IF('Рейтинговая таблица организаций'!U63&lt;4,20,100)))</f>
        <v>100</v>
      </c>
      <c r="X74" s="14" t="s">
        <v>163</v>
      </c>
      <c r="Y74" s="14">
        <f>'Рейтинговая таблица организаций'!X63</f>
        <v>333</v>
      </c>
      <c r="Z74" s="14">
        <f>'Рейтинговая таблица организаций'!Y63</f>
        <v>333</v>
      </c>
      <c r="AA74" s="14" t="str">
        <f>IF('Рейтинговая таблица организаций'!AD63&lt;1,"Отсутствуют условия доступности для инвалидов",(IF('Рейтинговая таблица организаций'!AD63&lt;5,"Количество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4" s="22">
        <f>'Рейтинговая таблица организаций'!AD63</f>
        <v>2</v>
      </c>
      <c r="AC74" s="14">
        <f>IF('Рейтинговая таблица организаций'!AD63&lt;1,0,(IF('Рейтинговая таблица организаций'!AD63&lt;5,20,100)))</f>
        <v>20</v>
      </c>
      <c r="AD74" s="14" t="str">
        <f>IF('Рейтинговая таблица организаций'!AE63&lt;1,"Отсутствуют условия доступности, позволяющие инвалидам получать услуги наравне с другими",(IF('Рейтинговая таблица организаций'!AE63&lt;5,"Количество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4" s="23">
        <f>'Рейтинговая таблица организаций'!AE63</f>
        <v>3</v>
      </c>
      <c r="AF74" s="14">
        <f>IF('Рейтинговая таблица организаций'!AE63&lt;1,0,(IF('Рейтинговая таблица организаций'!AE63&lt;5,20,100)))</f>
        <v>20</v>
      </c>
      <c r="AG74" s="14" t="s">
        <v>164</v>
      </c>
      <c r="AH74" s="14">
        <f>'Рейтинговая таблица организаций'!AF63</f>
        <v>84</v>
      </c>
      <c r="AI74" s="14">
        <f>'Рейтинговая таблица организаций'!AG63</f>
        <v>84</v>
      </c>
      <c r="AJ74" s="14" t="s">
        <v>165</v>
      </c>
      <c r="AK74" s="14">
        <f>'Рейтинговая таблица организаций'!AL63</f>
        <v>333</v>
      </c>
      <c r="AL74" s="14">
        <f>'Рейтинговая таблица организаций'!AM63</f>
        <v>333</v>
      </c>
      <c r="AM74" s="14" t="s">
        <v>166</v>
      </c>
      <c r="AN74" s="14">
        <f>'Рейтинговая таблица организаций'!AN63</f>
        <v>333</v>
      </c>
      <c r="AO74" s="14">
        <f>'Рейтинговая таблица организаций'!AO63</f>
        <v>333</v>
      </c>
      <c r="AP74" s="14" t="s">
        <v>167</v>
      </c>
      <c r="AQ74" s="14">
        <f>'Рейтинговая таблица организаций'!AP63</f>
        <v>333</v>
      </c>
      <c r="AR74" s="14">
        <f>'Рейтинговая таблица организаций'!AQ63</f>
        <v>333</v>
      </c>
      <c r="AS74" s="14" t="s">
        <v>168</v>
      </c>
      <c r="AT74" s="14">
        <f>'Рейтинговая таблица организаций'!AV63</f>
        <v>333</v>
      </c>
      <c r="AU74" s="14">
        <f>'Рейтинговая таблица организаций'!AW63</f>
        <v>333</v>
      </c>
      <c r="AV74" s="14" t="s">
        <v>169</v>
      </c>
      <c r="AW74" s="14">
        <f>'Рейтинговая таблица организаций'!AX63</f>
        <v>333</v>
      </c>
      <c r="AX74" s="14">
        <f>'Рейтинговая таблица организаций'!AY63</f>
        <v>333</v>
      </c>
      <c r="AY74" s="14" t="s">
        <v>170</v>
      </c>
      <c r="AZ74" s="14">
        <f>'Рейтинговая таблица организаций'!AZ63</f>
        <v>333</v>
      </c>
      <c r="BA74" s="14">
        <f>'Рейтинговая таблица организаций'!BA63</f>
        <v>333</v>
      </c>
    </row>
    <row r="75" spans="1:53" ht="15.5">
      <c r="A75" s="11">
        <f>'бланки '!D66</f>
        <v>61</v>
      </c>
      <c r="B75" s="11" t="str">
        <f>'бланки '!C66</f>
        <v>Муниципальное автономное общеобразовательное учреждение основная общеобразовательная школа № 66 г. Томска</v>
      </c>
      <c r="C75" s="11">
        <f>'для bus.gov.ru'!C64</f>
        <v>196</v>
      </c>
      <c r="D75" s="11">
        <f>'для bus.gov.ru'!D64</f>
        <v>79</v>
      </c>
      <c r="E75" s="21">
        <f>'для bus.gov.ru'!E64</f>
        <v>0.40306122448979592</v>
      </c>
      <c r="F75" s="12" t="s">
        <v>159</v>
      </c>
      <c r="G75" s="13">
        <f>'Рейтинговая таблица организаций'!D64</f>
        <v>14</v>
      </c>
      <c r="H75" s="13">
        <f>'Рейтинговая таблица организаций'!E64</f>
        <v>14</v>
      </c>
      <c r="I75" s="12" t="s">
        <v>160</v>
      </c>
      <c r="J75" s="13">
        <f>'Рейтинговая таблица организаций'!F64</f>
        <v>60</v>
      </c>
      <c r="K75" s="13">
        <f>'Рейтинговая таблица организаций'!G64</f>
        <v>60</v>
      </c>
      <c r="L75" s="14" t="str">
        <f>IF('Рейтинговая таблица организаций'!H64&lt;1,"Отсутствуют или не функционируют дистанционные способы взаимодействия",(IF('Рейтинговая таблица организаций'!H64&lt;4,"В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5" s="23">
        <f>'Рейтинговая таблица организаций'!H64</f>
        <v>4</v>
      </c>
      <c r="N75" s="14">
        <f>IF('Рейтинговая таблица организаций'!H64&lt;1,0,(IF('Рейтинговая таблица организаций'!H64&lt;4,30,100)))</f>
        <v>100</v>
      </c>
      <c r="O75" s="14" t="s">
        <v>161</v>
      </c>
      <c r="P75" s="14">
        <f>'Рейтинговая таблица организаций'!I64</f>
        <v>79</v>
      </c>
      <c r="Q75" s="14">
        <f>'Рейтинговая таблица организаций'!J64</f>
        <v>79</v>
      </c>
      <c r="R75" s="14" t="s">
        <v>162</v>
      </c>
      <c r="S75" s="14">
        <f>'Рейтинговая таблица организаций'!K64</f>
        <v>79</v>
      </c>
      <c r="T75" s="14">
        <f>'Рейтинговая таблица организаций'!L64</f>
        <v>79</v>
      </c>
      <c r="U75" s="14" t="str">
        <f>IF('Рейтинговая таблица организаций'!U64&lt;1,"Отсутствуют комфортные условия",(IF('Рейтинговая таблица организаций'!U64&lt;5,"Количество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5" s="23">
        <f>'Рейтинговая таблица организаций'!U64</f>
        <v>5</v>
      </c>
      <c r="W75" s="14">
        <f>IF('Рейтинговая таблица организаций'!U64&lt;1,0,(IF('Рейтинговая таблица организаций'!U64&lt;4,20,100)))</f>
        <v>100</v>
      </c>
      <c r="X75" s="14" t="s">
        <v>163</v>
      </c>
      <c r="Y75" s="14">
        <f>'Рейтинговая таблица организаций'!X64</f>
        <v>79</v>
      </c>
      <c r="Z75" s="14">
        <f>'Рейтинговая таблица организаций'!Y64</f>
        <v>79</v>
      </c>
      <c r="AA75" s="14" t="str">
        <f>IF('Рейтинговая таблица организаций'!AD64&lt;1,"Отсутствуют условия доступности для инвалидов",(IF('Рейтинговая таблица организаций'!AD64&lt;5,"Количество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5" s="22">
        <f>'Рейтинговая таблица организаций'!AD64</f>
        <v>1</v>
      </c>
      <c r="AC75" s="14">
        <f>IF('Рейтинговая таблица организаций'!AD64&lt;1,0,(IF('Рейтинговая таблица организаций'!AD64&lt;5,20,100)))</f>
        <v>20</v>
      </c>
      <c r="AD75" s="14" t="str">
        <f>IF('Рейтинговая таблица организаций'!AE64&lt;1,"Отсутствуют условия доступности, позволяющие инвалидам получать услуги наравне с другими",(IF('Рейтинговая таблица организаций'!AE64&lt;5,"Количество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5" s="23">
        <f>'Рейтинговая таблица организаций'!AE64</f>
        <v>4</v>
      </c>
      <c r="AF75" s="14">
        <f>IF('Рейтинговая таблица организаций'!AE64&lt;1,0,(IF('Рейтинговая таблица организаций'!AE64&lt;5,20,100)))</f>
        <v>20</v>
      </c>
      <c r="AG75" s="14" t="s">
        <v>164</v>
      </c>
      <c r="AH75" s="14">
        <f>'Рейтинговая таблица организаций'!AF64</f>
        <v>20</v>
      </c>
      <c r="AI75" s="14">
        <f>'Рейтинговая таблица организаций'!AG64</f>
        <v>20</v>
      </c>
      <c r="AJ75" s="14" t="s">
        <v>165</v>
      </c>
      <c r="AK75" s="14">
        <f>'Рейтинговая таблица организаций'!AL64</f>
        <v>79</v>
      </c>
      <c r="AL75" s="14">
        <f>'Рейтинговая таблица организаций'!AM64</f>
        <v>79</v>
      </c>
      <c r="AM75" s="14" t="s">
        <v>166</v>
      </c>
      <c r="AN75" s="14">
        <f>'Рейтинговая таблица организаций'!AN64</f>
        <v>79</v>
      </c>
      <c r="AO75" s="14">
        <f>'Рейтинговая таблица организаций'!AO64</f>
        <v>79</v>
      </c>
      <c r="AP75" s="14" t="s">
        <v>167</v>
      </c>
      <c r="AQ75" s="14">
        <f>'Рейтинговая таблица организаций'!AP64</f>
        <v>79</v>
      </c>
      <c r="AR75" s="14">
        <f>'Рейтинговая таблица организаций'!AQ64</f>
        <v>79</v>
      </c>
      <c r="AS75" s="14" t="s">
        <v>168</v>
      </c>
      <c r="AT75" s="14">
        <f>'Рейтинговая таблица организаций'!AV64</f>
        <v>79</v>
      </c>
      <c r="AU75" s="14">
        <f>'Рейтинговая таблица организаций'!AW64</f>
        <v>79</v>
      </c>
      <c r="AV75" s="14" t="s">
        <v>169</v>
      </c>
      <c r="AW75" s="14">
        <f>'Рейтинговая таблица организаций'!AX64</f>
        <v>79</v>
      </c>
      <c r="AX75" s="14">
        <f>'Рейтинговая таблица организаций'!AY64</f>
        <v>79</v>
      </c>
      <c r="AY75" s="14" t="s">
        <v>170</v>
      </c>
      <c r="AZ75" s="14">
        <f>'Рейтинговая таблица организаций'!AZ64</f>
        <v>79</v>
      </c>
      <c r="BA75" s="14">
        <f>'Рейтинговая таблица организаций'!BA64</f>
        <v>79</v>
      </c>
    </row>
    <row r="76" spans="1:53" ht="15.5">
      <c r="A76" s="11">
        <f>'бланки '!D67</f>
        <v>62</v>
      </c>
      <c r="B76" s="11" t="str">
        <f>'бланки '!C67</f>
        <v>ЧАСТНОЕ ОБЩЕОБРАЗОВАТЕЛЬНОЕ УЧРЕЖДЕНИЕ ГИМНАЗИЯ "ТОМЬ"</v>
      </c>
      <c r="C76" s="11">
        <f>'для bus.gov.ru'!C65</f>
        <v>188</v>
      </c>
      <c r="D76" s="11">
        <f>'для bus.gov.ru'!D65</f>
        <v>76</v>
      </c>
      <c r="E76" s="21">
        <f>'для bus.gov.ru'!E65</f>
        <v>0.40425531914893614</v>
      </c>
      <c r="F76" s="12" t="s">
        <v>159</v>
      </c>
      <c r="G76" s="13">
        <f>'Рейтинговая таблица организаций'!D65</f>
        <v>14</v>
      </c>
      <c r="H76" s="13">
        <f>'Рейтинговая таблица организаций'!E65</f>
        <v>14</v>
      </c>
      <c r="I76" s="12" t="s">
        <v>160</v>
      </c>
      <c r="J76" s="13">
        <f>'Рейтинговая таблица организаций'!F65</f>
        <v>60</v>
      </c>
      <c r="K76" s="13">
        <f>'Рейтинговая таблица организаций'!G65</f>
        <v>60</v>
      </c>
      <c r="L76" s="14" t="str">
        <f>IF('Рейтинговая таблица организаций'!H65&lt;1,"Отсутствуют или не функционируют дистанционные способы взаимодействия",(IF('Рейтинговая таблица организаций'!H65&lt;4,"В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6" s="23">
        <f>'Рейтинговая таблица организаций'!H65</f>
        <v>4</v>
      </c>
      <c r="N76" s="14">
        <f>IF('Рейтинговая таблица организаций'!H65&lt;1,0,(IF('Рейтинговая таблица организаций'!H65&lt;4,30,100)))</f>
        <v>100</v>
      </c>
      <c r="O76" s="14" t="s">
        <v>161</v>
      </c>
      <c r="P76" s="14">
        <f>'Рейтинговая таблица организаций'!I65</f>
        <v>76</v>
      </c>
      <c r="Q76" s="14">
        <f>'Рейтинговая таблица организаций'!J65</f>
        <v>76</v>
      </c>
      <c r="R76" s="14" t="s">
        <v>162</v>
      </c>
      <c r="S76" s="14">
        <f>'Рейтинговая таблица организаций'!K65</f>
        <v>76</v>
      </c>
      <c r="T76" s="14">
        <f>'Рейтинговая таблица организаций'!L65</f>
        <v>76</v>
      </c>
      <c r="U76" s="14" t="str">
        <f>IF('Рейтинговая таблица организаций'!U65&lt;1,"Отсутствуют комфортные условия",(IF('Рейтинговая таблица организаций'!U65&lt;5,"Количество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6" s="23">
        <f>'Рейтинговая таблица организаций'!U65</f>
        <v>5</v>
      </c>
      <c r="W76" s="14">
        <f>IF('Рейтинговая таблица организаций'!U65&lt;1,0,(IF('Рейтинговая таблица организаций'!U65&lt;4,20,100)))</f>
        <v>100</v>
      </c>
      <c r="X76" s="14" t="s">
        <v>163</v>
      </c>
      <c r="Y76" s="14">
        <f>'Рейтинговая таблица организаций'!X65</f>
        <v>76</v>
      </c>
      <c r="Z76" s="14">
        <f>'Рейтинговая таблица организаций'!Y65</f>
        <v>76</v>
      </c>
      <c r="AA76" s="14" t="str">
        <f>IF('Рейтинговая таблица организаций'!AD65&lt;1,"Отсутствуют условия доступности для инвалидов",(IF('Рейтинговая таблица организаций'!AD65&lt;5,"Количество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6" s="22">
        <f>'Рейтинговая таблица организаций'!AD65</f>
        <v>0</v>
      </c>
      <c r="AC76" s="14">
        <f>IF('Рейтинговая таблица организаций'!AD65&lt;1,0,(IF('Рейтинговая таблица организаций'!AD65&lt;5,20,100)))</f>
        <v>0</v>
      </c>
      <c r="AD76" s="14" t="str">
        <f>IF('Рейтинговая таблица организаций'!AE65&lt;1,"Отсутствуют условия доступности, позволяющие инвалидам получать услуги наравне с другими",(IF('Рейтинговая таблица организаций'!AE65&lt;5,"Количество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76" s="23">
        <f>'Рейтинговая таблица организаций'!AE65</f>
        <v>5</v>
      </c>
      <c r="AF76" s="14">
        <f>IF('Рейтинговая таблица организаций'!AE65&lt;1,0,(IF('Рейтинговая таблица организаций'!AE65&lt;5,20,100)))</f>
        <v>100</v>
      </c>
      <c r="AG76" s="14" t="s">
        <v>164</v>
      </c>
      <c r="AH76" s="14">
        <f>'Рейтинговая таблица организаций'!AF65</f>
        <v>19</v>
      </c>
      <c r="AI76" s="14">
        <f>'Рейтинговая таблица организаций'!AG65</f>
        <v>19</v>
      </c>
      <c r="AJ76" s="14" t="s">
        <v>165</v>
      </c>
      <c r="AK76" s="14">
        <f>'Рейтинговая таблица организаций'!AL65</f>
        <v>76</v>
      </c>
      <c r="AL76" s="14">
        <f>'Рейтинговая таблица организаций'!AM65</f>
        <v>76</v>
      </c>
      <c r="AM76" s="14" t="s">
        <v>166</v>
      </c>
      <c r="AN76" s="14">
        <f>'Рейтинговая таблица организаций'!AN65</f>
        <v>76</v>
      </c>
      <c r="AO76" s="14">
        <f>'Рейтинговая таблица организаций'!AO65</f>
        <v>76</v>
      </c>
      <c r="AP76" s="14" t="s">
        <v>167</v>
      </c>
      <c r="AQ76" s="14">
        <f>'Рейтинговая таблица организаций'!AP65</f>
        <v>76</v>
      </c>
      <c r="AR76" s="14">
        <f>'Рейтинговая таблица организаций'!AQ65</f>
        <v>76</v>
      </c>
      <c r="AS76" s="14" t="s">
        <v>168</v>
      </c>
      <c r="AT76" s="14">
        <f>'Рейтинговая таблица организаций'!AV65</f>
        <v>76</v>
      </c>
      <c r="AU76" s="14">
        <f>'Рейтинговая таблица организаций'!AW65</f>
        <v>76</v>
      </c>
      <c r="AV76" s="14" t="s">
        <v>169</v>
      </c>
      <c r="AW76" s="14">
        <f>'Рейтинговая таблица организаций'!AX65</f>
        <v>76</v>
      </c>
      <c r="AX76" s="14">
        <f>'Рейтинговая таблица организаций'!AY65</f>
        <v>76</v>
      </c>
      <c r="AY76" s="14" t="s">
        <v>170</v>
      </c>
      <c r="AZ76" s="14">
        <f>'Рейтинговая таблица организаций'!AZ65</f>
        <v>76</v>
      </c>
      <c r="BA76" s="14">
        <f>'Рейтинговая таблица организаций'!BA65</f>
        <v>76</v>
      </c>
    </row>
    <row r="77" spans="1:53" ht="15.5">
      <c r="A77" s="11">
        <f>'бланки '!D68</f>
        <v>63</v>
      </c>
      <c r="B77" s="11" t="str">
        <f>'бланки '!C68</f>
        <v>ЧАСТНОЕ ОБЩЕОБРАЗОВАТЕЛЬНОЕ УЧРЕЖДЕНИЕ СИБИРСКИЙ ИНСТИТУТ РАЗВИВАЮЩЕГО ОБУЧЕНИЯ "ПЕЛЕНГ"</v>
      </c>
      <c r="C77" s="11">
        <f>'для bus.gov.ru'!C66</f>
        <v>277</v>
      </c>
      <c r="D77" s="11">
        <f>'для bus.gov.ru'!D66</f>
        <v>111</v>
      </c>
      <c r="E77" s="21">
        <f>'для bus.gov.ru'!E66</f>
        <v>0.4007220216606498</v>
      </c>
      <c r="F77" s="12" t="s">
        <v>159</v>
      </c>
      <c r="G77" s="13">
        <f>'Рейтинговая таблица организаций'!D66</f>
        <v>14</v>
      </c>
      <c r="H77" s="13">
        <f>'Рейтинговая таблица организаций'!E66</f>
        <v>14</v>
      </c>
      <c r="I77" s="12" t="s">
        <v>160</v>
      </c>
      <c r="J77" s="13">
        <f>'Рейтинговая таблица организаций'!F66</f>
        <v>60</v>
      </c>
      <c r="K77" s="13">
        <f>'Рейтинговая таблица организаций'!G66</f>
        <v>60</v>
      </c>
      <c r="L77" s="14" t="str">
        <f>IF('Рейтинговая таблица организаций'!H66&lt;1,"Отсутствуют или не функционируют дистанционные способы взаимодействия",(IF('Рейтинговая таблица организаций'!H66&lt;4,"В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7" s="23">
        <f>'Рейтинговая таблица организаций'!H66</f>
        <v>4</v>
      </c>
      <c r="N77" s="14">
        <f>IF('Рейтинговая таблица организаций'!H66&lt;1,0,(IF('Рейтинговая таблица организаций'!H66&lt;4,30,100)))</f>
        <v>100</v>
      </c>
      <c r="O77" s="14" t="s">
        <v>161</v>
      </c>
      <c r="P77" s="14">
        <f>'Рейтинговая таблица организаций'!I66</f>
        <v>111</v>
      </c>
      <c r="Q77" s="14">
        <f>'Рейтинговая таблица организаций'!J66</f>
        <v>111</v>
      </c>
      <c r="R77" s="14" t="s">
        <v>162</v>
      </c>
      <c r="S77" s="14">
        <f>'Рейтинговая таблица организаций'!K66</f>
        <v>111</v>
      </c>
      <c r="T77" s="14">
        <f>'Рейтинговая таблица организаций'!L66</f>
        <v>111</v>
      </c>
      <c r="U77" s="14" t="str">
        <f>IF('Рейтинговая таблица организаций'!U66&lt;1,"Отсутствуют комфортные условия",(IF('Рейтинговая таблица организаций'!U66&lt;5,"Количество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7" s="23">
        <f>'Рейтинговая таблица организаций'!U66</f>
        <v>5</v>
      </c>
      <c r="W77" s="14">
        <f>IF('Рейтинговая таблица организаций'!U66&lt;1,0,(IF('Рейтинговая таблица организаций'!U66&lt;4,20,100)))</f>
        <v>100</v>
      </c>
      <c r="X77" s="14" t="s">
        <v>163</v>
      </c>
      <c r="Y77" s="14">
        <f>'Рейтинговая таблица организаций'!X66</f>
        <v>111</v>
      </c>
      <c r="Z77" s="14">
        <f>'Рейтинговая таблица организаций'!Y66</f>
        <v>111</v>
      </c>
      <c r="AA77" s="14" t="str">
        <f>IF('Рейтинговая таблица организаций'!AD66&lt;1,"Отсутствуют условия доступности для инвалидов",(IF('Рейтинговая таблица организаций'!AD66&lt;5,"Количество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7" s="22">
        <f>'Рейтинговая таблица организаций'!AD66</f>
        <v>1</v>
      </c>
      <c r="AC77" s="14">
        <f>IF('Рейтинговая таблица организаций'!AD66&lt;1,0,(IF('Рейтинговая таблица организаций'!AD66&lt;5,20,100)))</f>
        <v>20</v>
      </c>
      <c r="AD77" s="14" t="str">
        <f>IF('Рейтинговая таблица организаций'!AE66&lt;1,"Отсутствуют условия доступности, позволяющие инвалидам получать услуги наравне с другими",(IF('Рейтинговая таблица организаций'!AE66&lt;5,"Количество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7" s="23">
        <f>'Рейтинговая таблица организаций'!AE66</f>
        <v>3</v>
      </c>
      <c r="AF77" s="14">
        <f>IF('Рейтинговая таблица организаций'!AE66&lt;1,0,(IF('Рейтинговая таблица организаций'!AE66&lt;5,20,100)))</f>
        <v>20</v>
      </c>
      <c r="AG77" s="14" t="s">
        <v>164</v>
      </c>
      <c r="AH77" s="14">
        <f>'Рейтинговая таблица организаций'!AF66</f>
        <v>28</v>
      </c>
      <c r="AI77" s="14">
        <f>'Рейтинговая таблица организаций'!AG66</f>
        <v>28</v>
      </c>
      <c r="AJ77" s="14" t="s">
        <v>165</v>
      </c>
      <c r="AK77" s="14">
        <f>'Рейтинговая таблица организаций'!AL66</f>
        <v>111</v>
      </c>
      <c r="AL77" s="14">
        <f>'Рейтинговая таблица организаций'!AM66</f>
        <v>111</v>
      </c>
      <c r="AM77" s="14" t="s">
        <v>166</v>
      </c>
      <c r="AN77" s="14">
        <f>'Рейтинговая таблица организаций'!AN66</f>
        <v>111</v>
      </c>
      <c r="AO77" s="14">
        <f>'Рейтинговая таблица организаций'!AO66</f>
        <v>111</v>
      </c>
      <c r="AP77" s="14" t="s">
        <v>167</v>
      </c>
      <c r="AQ77" s="14">
        <f>'Рейтинговая таблица организаций'!AP66</f>
        <v>111</v>
      </c>
      <c r="AR77" s="14">
        <f>'Рейтинговая таблица организаций'!AQ66</f>
        <v>111</v>
      </c>
      <c r="AS77" s="14" t="s">
        <v>168</v>
      </c>
      <c r="AT77" s="14">
        <f>'Рейтинговая таблица организаций'!AV66</f>
        <v>111</v>
      </c>
      <c r="AU77" s="14">
        <f>'Рейтинговая таблица организаций'!AW66</f>
        <v>111</v>
      </c>
      <c r="AV77" s="14" t="s">
        <v>169</v>
      </c>
      <c r="AW77" s="14">
        <f>'Рейтинговая таблица организаций'!AX66</f>
        <v>111</v>
      </c>
      <c r="AX77" s="14">
        <f>'Рейтинговая таблица организаций'!AY66</f>
        <v>111</v>
      </c>
      <c r="AY77" s="14" t="s">
        <v>170</v>
      </c>
      <c r="AZ77" s="14">
        <f>'Рейтинговая таблица организаций'!AZ66</f>
        <v>111</v>
      </c>
      <c r="BA77" s="14">
        <f>'Рейтинговая таблица организаций'!BA66</f>
        <v>111</v>
      </c>
    </row>
    <row r="78" spans="1:53" ht="15.5">
      <c r="A78" s="11">
        <f>'бланки '!D69</f>
        <v>64</v>
      </c>
      <c r="B78" s="11" t="str">
        <f>'бланки '!C69</f>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C78" s="11">
        <f>'для bus.gov.ru'!C67</f>
        <v>1155</v>
      </c>
      <c r="D78" s="11">
        <f>'для bus.gov.ru'!D67</f>
        <v>462</v>
      </c>
      <c r="E78" s="21">
        <f>'для bus.gov.ru'!E67</f>
        <v>0.4</v>
      </c>
      <c r="F78" s="12" t="s">
        <v>159</v>
      </c>
      <c r="G78" s="13">
        <f>'Рейтинговая таблица организаций'!D67</f>
        <v>14</v>
      </c>
      <c r="H78" s="13">
        <f>'Рейтинговая таблица организаций'!E67</f>
        <v>14</v>
      </c>
      <c r="I78" s="12" t="s">
        <v>160</v>
      </c>
      <c r="J78" s="13">
        <f>'Рейтинговая таблица организаций'!F67</f>
        <v>60</v>
      </c>
      <c r="K78" s="13">
        <f>'Рейтинговая таблица организаций'!G67</f>
        <v>60</v>
      </c>
      <c r="L78" s="14" t="str">
        <f>IF('Рейтинговая таблица организаций'!H67&lt;1,"Отсутствуют или не функционируют дистанционные способы взаимодействия",(IF('Рейтинговая таблица организаций'!H67&lt;4,"В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8" s="23">
        <f>'Рейтинговая таблица организаций'!H67</f>
        <v>4</v>
      </c>
      <c r="N78" s="14">
        <f>IF('Рейтинговая таблица организаций'!H67&lt;1,0,(IF('Рейтинговая таблица организаций'!H67&lt;4,30,100)))</f>
        <v>100</v>
      </c>
      <c r="O78" s="14" t="s">
        <v>161</v>
      </c>
      <c r="P78" s="14">
        <f>'Рейтинговая таблица организаций'!I67</f>
        <v>462</v>
      </c>
      <c r="Q78" s="14">
        <f>'Рейтинговая таблица организаций'!J67</f>
        <v>462</v>
      </c>
      <c r="R78" s="14" t="s">
        <v>162</v>
      </c>
      <c r="S78" s="14">
        <f>'Рейтинговая таблица организаций'!K67</f>
        <v>462</v>
      </c>
      <c r="T78" s="14">
        <f>'Рейтинговая таблица организаций'!L67</f>
        <v>462</v>
      </c>
      <c r="U78" s="14" t="str">
        <f>IF('Рейтинговая таблица организаций'!U67&lt;1,"Отсутствуют комфортные условия",(IF('Рейтинговая таблица организаций'!U67&lt;5,"Количество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8" s="23">
        <f>'Рейтинговая таблица организаций'!U67</f>
        <v>5</v>
      </c>
      <c r="W78" s="14">
        <f>IF('Рейтинговая таблица организаций'!U67&lt;1,0,(IF('Рейтинговая таблица организаций'!U67&lt;4,20,100)))</f>
        <v>100</v>
      </c>
      <c r="X78" s="14" t="s">
        <v>163</v>
      </c>
      <c r="Y78" s="14">
        <f>'Рейтинговая таблица организаций'!X67</f>
        <v>462</v>
      </c>
      <c r="Z78" s="14">
        <f>'Рейтинговая таблица организаций'!Y67</f>
        <v>462</v>
      </c>
      <c r="AA78" s="14" t="str">
        <f>IF('Рейтинговая таблица организаций'!AD67&lt;1,"Отсутствуют условия доступности для инвалидов",(IF('Рейтинговая таблица организаций'!AD67&lt;5,"Количество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8" s="22">
        <f>'Рейтинговая таблица организаций'!AD67</f>
        <v>1</v>
      </c>
      <c r="AC78" s="14">
        <f>IF('Рейтинговая таблица организаций'!AD67&lt;1,0,(IF('Рейтинговая таблица организаций'!AD67&lt;5,20,100)))</f>
        <v>20</v>
      </c>
      <c r="AD78" s="14" t="str">
        <f>IF('Рейтинговая таблица организаций'!AE67&lt;1,"Отсутствуют условия доступности, позволяющие инвалидам получать услуги наравне с другими",(IF('Рейтинговая таблица организаций'!AE67&lt;5,"Количество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78" s="23">
        <f>'Рейтинговая таблица организаций'!AE67</f>
        <v>6</v>
      </c>
      <c r="AF78" s="14">
        <f>IF('Рейтинговая таблица организаций'!AE67&lt;1,0,(IF('Рейтинговая таблица организаций'!AE67&lt;5,20,100)))</f>
        <v>100</v>
      </c>
      <c r="AG78" s="14" t="s">
        <v>164</v>
      </c>
      <c r="AH78" s="14">
        <f>'Рейтинговая таблица организаций'!AF67</f>
        <v>116</v>
      </c>
      <c r="AI78" s="14">
        <f>'Рейтинговая таблица организаций'!AG67</f>
        <v>116</v>
      </c>
      <c r="AJ78" s="14" t="s">
        <v>165</v>
      </c>
      <c r="AK78" s="14">
        <f>'Рейтинговая таблица организаций'!AL67</f>
        <v>462</v>
      </c>
      <c r="AL78" s="14">
        <f>'Рейтинговая таблица организаций'!AM67</f>
        <v>462</v>
      </c>
      <c r="AM78" s="14" t="s">
        <v>166</v>
      </c>
      <c r="AN78" s="14">
        <f>'Рейтинговая таблица организаций'!AN67</f>
        <v>462</v>
      </c>
      <c r="AO78" s="14">
        <f>'Рейтинговая таблица организаций'!AO67</f>
        <v>462</v>
      </c>
      <c r="AP78" s="14" t="s">
        <v>167</v>
      </c>
      <c r="AQ78" s="14">
        <f>'Рейтинговая таблица организаций'!AP67</f>
        <v>462</v>
      </c>
      <c r="AR78" s="14">
        <f>'Рейтинговая таблица организаций'!AQ67</f>
        <v>462</v>
      </c>
      <c r="AS78" s="14" t="s">
        <v>168</v>
      </c>
      <c r="AT78" s="14">
        <f>'Рейтинговая таблица организаций'!AV67</f>
        <v>462</v>
      </c>
      <c r="AU78" s="14">
        <f>'Рейтинговая таблица организаций'!AW67</f>
        <v>462</v>
      </c>
      <c r="AV78" s="14" t="s">
        <v>169</v>
      </c>
      <c r="AW78" s="14">
        <f>'Рейтинговая таблица организаций'!AX67</f>
        <v>462</v>
      </c>
      <c r="AX78" s="14">
        <f>'Рейтинговая таблица организаций'!AY67</f>
        <v>462</v>
      </c>
      <c r="AY78" s="14" t="s">
        <v>170</v>
      </c>
      <c r="AZ78" s="14">
        <f>'Рейтинговая таблица организаций'!AZ67</f>
        <v>462</v>
      </c>
      <c r="BA78" s="14">
        <f>'Рейтинговая таблица организаций'!BA67</f>
        <v>462</v>
      </c>
    </row>
    <row r="79" spans="1:53" ht="15.5">
      <c r="A79" s="11">
        <f>'бланки '!D70</f>
        <v>65</v>
      </c>
      <c r="B79" s="11" t="str">
        <f>'бланки '!C70</f>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C79" s="11">
        <f>'для bus.gov.ru'!C68</f>
        <v>1150</v>
      </c>
      <c r="D79" s="11">
        <f>'для bus.gov.ru'!D68</f>
        <v>460</v>
      </c>
      <c r="E79" s="21">
        <f>'для bus.gov.ru'!E68</f>
        <v>0.4</v>
      </c>
      <c r="F79" s="12" t="s">
        <v>159</v>
      </c>
      <c r="G79" s="13">
        <f>'Рейтинговая таблица организаций'!D68</f>
        <v>14</v>
      </c>
      <c r="H79" s="13">
        <f>'Рейтинговая таблица организаций'!E68</f>
        <v>14</v>
      </c>
      <c r="I79" s="12" t="s">
        <v>160</v>
      </c>
      <c r="J79" s="13">
        <f>'Рейтинговая таблица организаций'!F68</f>
        <v>60</v>
      </c>
      <c r="K79" s="13">
        <f>'Рейтинговая таблица организаций'!G68</f>
        <v>60</v>
      </c>
      <c r="L79" s="14" t="str">
        <f>IF('Рейтинговая таблица организаций'!H68&lt;1,"Отсутствуют или не функционируют дистанционные способы взаимодействия",(IF('Рейтинговая таблица организаций'!H68&lt;4,"В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9" s="23">
        <f>'Рейтинговая таблица организаций'!H68</f>
        <v>4</v>
      </c>
      <c r="N79" s="14">
        <f>IF('Рейтинговая таблица организаций'!H68&lt;1,0,(IF('Рейтинговая таблица организаций'!H68&lt;4,30,100)))</f>
        <v>100</v>
      </c>
      <c r="O79" s="14" t="s">
        <v>161</v>
      </c>
      <c r="P79" s="14">
        <f>'Рейтинговая таблица организаций'!I68</f>
        <v>460</v>
      </c>
      <c r="Q79" s="14">
        <f>'Рейтинговая таблица организаций'!J68</f>
        <v>460</v>
      </c>
      <c r="R79" s="14" t="s">
        <v>162</v>
      </c>
      <c r="S79" s="14">
        <f>'Рейтинговая таблица организаций'!K68</f>
        <v>460</v>
      </c>
      <c r="T79" s="14">
        <f>'Рейтинговая таблица организаций'!L68</f>
        <v>460</v>
      </c>
      <c r="U79" s="14" t="str">
        <f>IF('Рейтинговая таблица организаций'!U68&lt;1,"Отсутствуют комфортные условия",(IF('Рейтинговая таблица организаций'!U68&lt;5,"Количество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9" s="23">
        <f>'Рейтинговая таблица организаций'!U68</f>
        <v>5</v>
      </c>
      <c r="W79" s="14">
        <f>IF('Рейтинговая таблица организаций'!U68&lt;1,0,(IF('Рейтинговая таблица организаций'!U68&lt;4,20,100)))</f>
        <v>100</v>
      </c>
      <c r="X79" s="14" t="s">
        <v>163</v>
      </c>
      <c r="Y79" s="14">
        <f>'Рейтинговая таблица организаций'!X68</f>
        <v>460</v>
      </c>
      <c r="Z79" s="14">
        <f>'Рейтинговая таблица организаций'!Y68</f>
        <v>460</v>
      </c>
      <c r="AA79" s="14" t="str">
        <f>IF('Рейтинговая таблица организаций'!AD68&lt;1,"Отсутствуют условия доступности для инвалидов",(IF('Рейтинговая таблица организаций'!AD68&lt;5,"Количество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9" s="22">
        <f>'Рейтинговая таблица организаций'!AD68</f>
        <v>3</v>
      </c>
      <c r="AC79" s="14">
        <f>IF('Рейтинговая таблица организаций'!AD68&lt;1,0,(IF('Рейтинговая таблица организаций'!AD68&lt;5,20,100)))</f>
        <v>20</v>
      </c>
      <c r="AD79" s="14" t="str">
        <f>IF('Рейтинговая таблица организаций'!AE68&lt;1,"Отсутствуют условия доступности, позволяющие инвалидам получать услуги наравне с другими",(IF('Рейтинговая таблица организаций'!AE68&lt;5,"Количество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79" s="23">
        <f>'Рейтинговая таблица организаций'!AE68</f>
        <v>5</v>
      </c>
      <c r="AF79" s="14">
        <f>IF('Рейтинговая таблица организаций'!AE68&lt;1,0,(IF('Рейтинговая таблица организаций'!AE68&lt;5,20,100)))</f>
        <v>100</v>
      </c>
      <c r="AG79" s="14" t="s">
        <v>164</v>
      </c>
      <c r="AH79" s="14">
        <f>'Рейтинговая таблица организаций'!AF68</f>
        <v>115</v>
      </c>
      <c r="AI79" s="14">
        <f>'Рейтинговая таблица организаций'!AG68</f>
        <v>115</v>
      </c>
      <c r="AJ79" s="14" t="s">
        <v>165</v>
      </c>
      <c r="AK79" s="14">
        <f>'Рейтинговая таблица организаций'!AL68</f>
        <v>460</v>
      </c>
      <c r="AL79" s="14">
        <f>'Рейтинговая таблица организаций'!AM68</f>
        <v>460</v>
      </c>
      <c r="AM79" s="14" t="s">
        <v>166</v>
      </c>
      <c r="AN79" s="14">
        <f>'Рейтинговая таблица организаций'!AN68</f>
        <v>460</v>
      </c>
      <c r="AO79" s="14">
        <f>'Рейтинговая таблица организаций'!AO68</f>
        <v>460</v>
      </c>
      <c r="AP79" s="14" t="s">
        <v>167</v>
      </c>
      <c r="AQ79" s="14">
        <f>'Рейтинговая таблица организаций'!AP68</f>
        <v>460</v>
      </c>
      <c r="AR79" s="14">
        <f>'Рейтинговая таблица организаций'!AQ68</f>
        <v>460</v>
      </c>
      <c r="AS79" s="14" t="s">
        <v>168</v>
      </c>
      <c r="AT79" s="14">
        <f>'Рейтинговая таблица организаций'!AV68</f>
        <v>460</v>
      </c>
      <c r="AU79" s="14">
        <f>'Рейтинговая таблица организаций'!AW68</f>
        <v>460</v>
      </c>
      <c r="AV79" s="14" t="s">
        <v>169</v>
      </c>
      <c r="AW79" s="14">
        <f>'Рейтинговая таблица организаций'!AX68</f>
        <v>460</v>
      </c>
      <c r="AX79" s="14">
        <f>'Рейтинговая таблица организаций'!AY68</f>
        <v>460</v>
      </c>
      <c r="AY79" s="14" t="s">
        <v>170</v>
      </c>
      <c r="AZ79" s="14">
        <f>'Рейтинговая таблица организаций'!AZ68</f>
        <v>460</v>
      </c>
      <c r="BA79" s="14">
        <f>'Рейтинговая таблица организаций'!BA68</f>
        <v>460</v>
      </c>
    </row>
    <row r="80" spans="1:53" ht="15.5">
      <c r="A80" s="11">
        <f>'бланки '!D71</f>
        <v>66</v>
      </c>
      <c r="B80" s="11" t="str">
        <f>'бланки '!C71</f>
        <v>Муниципальное общеобразовательное учреждение Средняя общеобразовательная школа № 2 городского округа Стрежевой</v>
      </c>
      <c r="C80" s="11">
        <f>'для bus.gov.ru'!C69</f>
        <v>650</v>
      </c>
      <c r="D80" s="11">
        <f>'для bus.gov.ru'!D69</f>
        <v>260</v>
      </c>
      <c r="E80" s="21">
        <f>'для bus.gov.ru'!E69</f>
        <v>0.4</v>
      </c>
      <c r="F80" s="12" t="s">
        <v>159</v>
      </c>
      <c r="G80" s="13">
        <f>'Рейтинговая таблица организаций'!D69</f>
        <v>14</v>
      </c>
      <c r="H80" s="13">
        <f>'Рейтинговая таблица организаций'!E69</f>
        <v>14</v>
      </c>
      <c r="I80" s="12" t="s">
        <v>160</v>
      </c>
      <c r="J80" s="13">
        <f>'Рейтинговая таблица организаций'!F69</f>
        <v>60</v>
      </c>
      <c r="K80" s="13">
        <f>'Рейтинговая таблица организаций'!G69</f>
        <v>60</v>
      </c>
      <c r="L80" s="14" t="str">
        <f>IF('Рейтинговая таблица организаций'!H69&lt;1,"Отсутствуют или не функционируют дистанционные способы взаимодействия",(IF('Рейтинговая таблица организаций'!H69&lt;4,"В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0" s="23">
        <f>'Рейтинговая таблица организаций'!H69</f>
        <v>4</v>
      </c>
      <c r="N80" s="14">
        <f>IF('Рейтинговая таблица организаций'!H69&lt;1,0,(IF('Рейтинговая таблица организаций'!H69&lt;4,30,100)))</f>
        <v>100</v>
      </c>
      <c r="O80" s="14" t="s">
        <v>161</v>
      </c>
      <c r="P80" s="14">
        <f>'Рейтинговая таблица организаций'!I69</f>
        <v>260</v>
      </c>
      <c r="Q80" s="14">
        <f>'Рейтинговая таблица организаций'!J69</f>
        <v>260</v>
      </c>
      <c r="R80" s="14" t="s">
        <v>162</v>
      </c>
      <c r="S80" s="14">
        <f>'Рейтинговая таблица организаций'!K69</f>
        <v>260</v>
      </c>
      <c r="T80" s="14">
        <f>'Рейтинговая таблица организаций'!L69</f>
        <v>260</v>
      </c>
      <c r="U80" s="14" t="str">
        <f>IF('Рейтинговая таблица организаций'!U69&lt;1,"Отсутствуют комфортные условия",(IF('Рейтинговая таблица организаций'!U69&lt;5,"Количество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0" s="23">
        <f>'Рейтинговая таблица организаций'!U69</f>
        <v>5</v>
      </c>
      <c r="W80" s="14">
        <f>IF('Рейтинговая таблица организаций'!U69&lt;1,0,(IF('Рейтинговая таблица организаций'!U69&lt;4,20,100)))</f>
        <v>100</v>
      </c>
      <c r="X80" s="14" t="s">
        <v>163</v>
      </c>
      <c r="Y80" s="14">
        <f>'Рейтинговая таблица организаций'!X69</f>
        <v>260</v>
      </c>
      <c r="Z80" s="14">
        <f>'Рейтинговая таблица организаций'!Y69</f>
        <v>260</v>
      </c>
      <c r="AA80" s="14" t="str">
        <f>IF('Рейтинговая таблица организаций'!AD69&lt;1,"Отсутствуют условия доступности для инвалидов",(IF('Рейтинговая таблица организаций'!AD69&lt;5,"Количество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0" s="22">
        <f>'Рейтинговая таблица организаций'!AD69</f>
        <v>2</v>
      </c>
      <c r="AC80" s="14">
        <f>IF('Рейтинговая таблица организаций'!AD69&lt;1,0,(IF('Рейтинговая таблица организаций'!AD69&lt;5,20,100)))</f>
        <v>20</v>
      </c>
      <c r="AD80" s="14" t="str">
        <f>IF('Рейтинговая таблица организаций'!AE69&lt;1,"Отсутствуют условия доступности, позволяющие инвалидам получать услуги наравне с другими",(IF('Рейтинговая таблица организаций'!AE69&lt;5,"Количество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0" s="23">
        <f>'Рейтинговая таблица организаций'!AE69</f>
        <v>6</v>
      </c>
      <c r="AF80" s="14">
        <f>IF('Рейтинговая таблица организаций'!AE69&lt;1,0,(IF('Рейтинговая таблица организаций'!AE69&lt;5,20,100)))</f>
        <v>100</v>
      </c>
      <c r="AG80" s="14" t="s">
        <v>164</v>
      </c>
      <c r="AH80" s="14">
        <f>'Рейтинговая таблица организаций'!AF69</f>
        <v>65</v>
      </c>
      <c r="AI80" s="14">
        <f>'Рейтинговая таблица организаций'!AG69</f>
        <v>65</v>
      </c>
      <c r="AJ80" s="14" t="s">
        <v>165</v>
      </c>
      <c r="AK80" s="14">
        <f>'Рейтинговая таблица организаций'!AL69</f>
        <v>260</v>
      </c>
      <c r="AL80" s="14">
        <f>'Рейтинговая таблица организаций'!AM69</f>
        <v>260</v>
      </c>
      <c r="AM80" s="14" t="s">
        <v>166</v>
      </c>
      <c r="AN80" s="14">
        <f>'Рейтинговая таблица организаций'!AN69</f>
        <v>260</v>
      </c>
      <c r="AO80" s="14">
        <f>'Рейтинговая таблица организаций'!AO69</f>
        <v>260</v>
      </c>
      <c r="AP80" s="14" t="s">
        <v>167</v>
      </c>
      <c r="AQ80" s="14">
        <f>'Рейтинговая таблица организаций'!AP69</f>
        <v>260</v>
      </c>
      <c r="AR80" s="14">
        <f>'Рейтинговая таблица организаций'!AQ69</f>
        <v>260</v>
      </c>
      <c r="AS80" s="14" t="s">
        <v>168</v>
      </c>
      <c r="AT80" s="14">
        <f>'Рейтинговая таблица организаций'!AV69</f>
        <v>260</v>
      </c>
      <c r="AU80" s="14">
        <f>'Рейтинговая таблица организаций'!AW69</f>
        <v>260</v>
      </c>
      <c r="AV80" s="14" t="s">
        <v>169</v>
      </c>
      <c r="AW80" s="14">
        <f>'Рейтинговая таблица организаций'!AX69</f>
        <v>260</v>
      </c>
      <c r="AX80" s="14">
        <f>'Рейтинговая таблица организаций'!AY69</f>
        <v>260</v>
      </c>
      <c r="AY80" s="14" t="s">
        <v>170</v>
      </c>
      <c r="AZ80" s="14">
        <f>'Рейтинговая таблица организаций'!AZ69</f>
        <v>260</v>
      </c>
      <c r="BA80" s="14">
        <f>'Рейтинговая таблица организаций'!BA69</f>
        <v>260</v>
      </c>
    </row>
    <row r="81" spans="1:53" ht="15.5">
      <c r="A81" s="11">
        <f>'бланки '!D72</f>
        <v>67</v>
      </c>
      <c r="B81" s="11" t="str">
        <f>'бланки '!C72</f>
        <v>Муниципальное общеобразовательное учреждение "Специальная (коррекционная) школа" городского округа Стрежевой</v>
      </c>
      <c r="C81" s="11">
        <f>'для bus.gov.ru'!C70</f>
        <v>170</v>
      </c>
      <c r="D81" s="11">
        <f>'для bus.gov.ru'!D70</f>
        <v>68</v>
      </c>
      <c r="E81" s="21">
        <f>'для bus.gov.ru'!E70</f>
        <v>0.4</v>
      </c>
      <c r="F81" s="12" t="s">
        <v>159</v>
      </c>
      <c r="G81" s="13">
        <f>'Рейтинговая таблица организаций'!D70</f>
        <v>14</v>
      </c>
      <c r="H81" s="13">
        <f>'Рейтинговая таблица организаций'!E70</f>
        <v>14</v>
      </c>
      <c r="I81" s="12" t="s">
        <v>160</v>
      </c>
      <c r="J81" s="13">
        <f>'Рейтинговая таблица организаций'!F70</f>
        <v>60</v>
      </c>
      <c r="K81" s="13">
        <f>'Рейтинговая таблица организаций'!G70</f>
        <v>60</v>
      </c>
      <c r="L81" s="14" t="str">
        <f>IF('Рейтинговая таблица организаций'!H70&lt;1,"Отсутствуют или не функционируют дистанционные способы взаимодействия",(IF('Рейтинговая таблица организаций'!H70&lt;4,"В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1" s="23">
        <f>'Рейтинговая таблица организаций'!H70</f>
        <v>4</v>
      </c>
      <c r="N81" s="14">
        <f>IF('Рейтинговая таблица организаций'!H70&lt;1,0,(IF('Рейтинговая таблица организаций'!H70&lt;4,30,100)))</f>
        <v>100</v>
      </c>
      <c r="O81" s="14" t="s">
        <v>161</v>
      </c>
      <c r="P81" s="14">
        <f>'Рейтинговая таблица организаций'!I70</f>
        <v>68</v>
      </c>
      <c r="Q81" s="14">
        <f>'Рейтинговая таблица организаций'!J70</f>
        <v>68</v>
      </c>
      <c r="R81" s="14" t="s">
        <v>162</v>
      </c>
      <c r="S81" s="14">
        <f>'Рейтинговая таблица организаций'!K70</f>
        <v>68</v>
      </c>
      <c r="T81" s="14">
        <f>'Рейтинговая таблица организаций'!L70</f>
        <v>68</v>
      </c>
      <c r="U81" s="14" t="str">
        <f>IF('Рейтинговая таблица организаций'!U70&lt;1,"Отсутствуют комфортные условия",(IF('Рейтинговая таблица организаций'!U70&lt;5,"Количество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1" s="23">
        <f>'Рейтинговая таблица организаций'!U70</f>
        <v>5</v>
      </c>
      <c r="W81" s="14">
        <f>IF('Рейтинговая таблица организаций'!U70&lt;1,0,(IF('Рейтинговая таблица организаций'!U70&lt;4,20,100)))</f>
        <v>100</v>
      </c>
      <c r="X81" s="14" t="s">
        <v>163</v>
      </c>
      <c r="Y81" s="14">
        <f>'Рейтинговая таблица организаций'!X70</f>
        <v>68</v>
      </c>
      <c r="Z81" s="14">
        <f>'Рейтинговая таблица организаций'!Y70</f>
        <v>68</v>
      </c>
      <c r="AA81" s="14" t="str">
        <f>IF('Рейтинговая таблица организаций'!AD70&lt;1,"Отсутствуют условия доступности для инвалидов",(IF('Рейтинговая таблица организаций'!AD70&lt;5,"Количество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81" s="22">
        <f>'Рейтинговая таблица организаций'!AD70</f>
        <v>5</v>
      </c>
      <c r="AC81" s="14">
        <f>IF('Рейтинговая таблица организаций'!AD70&lt;1,0,(IF('Рейтинговая таблица организаций'!AD70&lt;5,20,100)))</f>
        <v>100</v>
      </c>
      <c r="AD81" s="14" t="str">
        <f>IF('Рейтинговая таблица организаций'!AE70&lt;1,"Отсутствуют условия доступности, позволяющие инвалидам получать услуги наравне с другими",(IF('Рейтинговая таблица организаций'!AE70&lt;5,"Количество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1" s="23">
        <f>'Рейтинговая таблица организаций'!AE70</f>
        <v>6</v>
      </c>
      <c r="AF81" s="14">
        <f>IF('Рейтинговая таблица организаций'!AE70&lt;1,0,(IF('Рейтинговая таблица организаций'!AE70&lt;5,20,100)))</f>
        <v>100</v>
      </c>
      <c r="AG81" s="14" t="s">
        <v>164</v>
      </c>
      <c r="AH81" s="14">
        <f>'Рейтинговая таблица организаций'!AF70</f>
        <v>17</v>
      </c>
      <c r="AI81" s="14">
        <f>'Рейтинговая таблица организаций'!AG70</f>
        <v>17</v>
      </c>
      <c r="AJ81" s="14" t="s">
        <v>165</v>
      </c>
      <c r="AK81" s="14">
        <f>'Рейтинговая таблица организаций'!AL70</f>
        <v>68</v>
      </c>
      <c r="AL81" s="14">
        <f>'Рейтинговая таблица организаций'!AM70</f>
        <v>68</v>
      </c>
      <c r="AM81" s="14" t="s">
        <v>166</v>
      </c>
      <c r="AN81" s="14">
        <f>'Рейтинговая таблица организаций'!AN70</f>
        <v>68</v>
      </c>
      <c r="AO81" s="14">
        <f>'Рейтинговая таблица организаций'!AO70</f>
        <v>68</v>
      </c>
      <c r="AP81" s="14" t="s">
        <v>167</v>
      </c>
      <c r="AQ81" s="14">
        <f>'Рейтинговая таблица организаций'!AP70</f>
        <v>68</v>
      </c>
      <c r="AR81" s="14">
        <f>'Рейтинговая таблица организаций'!AQ70</f>
        <v>68</v>
      </c>
      <c r="AS81" s="14" t="s">
        <v>168</v>
      </c>
      <c r="AT81" s="14">
        <f>'Рейтинговая таблица организаций'!AV70</f>
        <v>68</v>
      </c>
      <c r="AU81" s="14">
        <f>'Рейтинговая таблица организаций'!AW70</f>
        <v>68</v>
      </c>
      <c r="AV81" s="14" t="s">
        <v>169</v>
      </c>
      <c r="AW81" s="14">
        <f>'Рейтинговая таблица организаций'!AX70</f>
        <v>68</v>
      </c>
      <c r="AX81" s="14">
        <f>'Рейтинговая таблица организаций'!AY70</f>
        <v>68</v>
      </c>
      <c r="AY81" s="14" t="s">
        <v>170</v>
      </c>
      <c r="AZ81" s="14">
        <f>'Рейтинговая таблица организаций'!AZ70</f>
        <v>68</v>
      </c>
      <c r="BA81" s="14">
        <f>'Рейтинговая таблица организаций'!BA70</f>
        <v>68</v>
      </c>
    </row>
    <row r="82" spans="1:53" ht="15.5">
      <c r="A82" s="11">
        <f>'бланки '!D73</f>
        <v>68</v>
      </c>
      <c r="B82" s="11" t="str">
        <f>'бланки '!C73</f>
        <v>Муниципальное общеобразовательное учреждение "Средняя общеобразовательная школа № 6 городского округа Стрежевой"</v>
      </c>
      <c r="C82" s="11">
        <f>'для bus.gov.ru'!C71</f>
        <v>337</v>
      </c>
      <c r="D82" s="11">
        <f>'для bus.gov.ru'!D71</f>
        <v>135</v>
      </c>
      <c r="E82" s="21">
        <f>'для bus.gov.ru'!E71</f>
        <v>0.40059347181008903</v>
      </c>
      <c r="F82" s="12" t="s">
        <v>159</v>
      </c>
      <c r="G82" s="13">
        <f>'Рейтинговая таблица организаций'!D71</f>
        <v>14</v>
      </c>
      <c r="H82" s="13">
        <f>'Рейтинговая таблица организаций'!E71</f>
        <v>14</v>
      </c>
      <c r="I82" s="12" t="s">
        <v>160</v>
      </c>
      <c r="J82" s="13">
        <f>'Рейтинговая таблица организаций'!F71</f>
        <v>60</v>
      </c>
      <c r="K82" s="13">
        <f>'Рейтинговая таблица организаций'!G71</f>
        <v>60</v>
      </c>
      <c r="L82" s="14" t="str">
        <f>IF('Рейтинговая таблица организаций'!H71&lt;1,"Отсутствуют или не функционируют дистанционные способы взаимодействия",(IF('Рейтинговая таблица организаций'!H71&lt;4,"В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2" s="23">
        <f>'Рейтинговая таблица организаций'!H71</f>
        <v>4</v>
      </c>
      <c r="N82" s="14">
        <f>IF('Рейтинговая таблица организаций'!H71&lt;1,0,(IF('Рейтинговая таблица организаций'!H71&lt;4,30,100)))</f>
        <v>100</v>
      </c>
      <c r="O82" s="14" t="s">
        <v>161</v>
      </c>
      <c r="P82" s="14">
        <f>'Рейтинговая таблица организаций'!I71</f>
        <v>135</v>
      </c>
      <c r="Q82" s="14">
        <f>'Рейтинговая таблица организаций'!J71</f>
        <v>135</v>
      </c>
      <c r="R82" s="14" t="s">
        <v>162</v>
      </c>
      <c r="S82" s="14">
        <f>'Рейтинговая таблица организаций'!K71</f>
        <v>135</v>
      </c>
      <c r="T82" s="14">
        <f>'Рейтинговая таблица организаций'!L71</f>
        <v>135</v>
      </c>
      <c r="U82" s="14" t="str">
        <f>IF('Рейтинговая таблица организаций'!U71&lt;1,"Отсутствуют комфортные условия",(IF('Рейтинговая таблица организаций'!U71&lt;5,"Количество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2" s="23">
        <f>'Рейтинговая таблица организаций'!U71</f>
        <v>5</v>
      </c>
      <c r="W82" s="14">
        <f>IF('Рейтинговая таблица организаций'!U71&lt;1,0,(IF('Рейтинговая таблица организаций'!U71&lt;4,20,100)))</f>
        <v>100</v>
      </c>
      <c r="X82" s="14" t="s">
        <v>163</v>
      </c>
      <c r="Y82" s="14">
        <f>'Рейтинговая таблица организаций'!X71</f>
        <v>135</v>
      </c>
      <c r="Z82" s="14">
        <f>'Рейтинговая таблица организаций'!Y71</f>
        <v>135</v>
      </c>
      <c r="AA82" s="14" t="str">
        <f>IF('Рейтинговая таблица организаций'!AD71&lt;1,"Отсутствуют условия доступности для инвалидов",(IF('Рейтинговая таблица организаций'!AD71&lt;5,"Количество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2" s="22">
        <f>'Рейтинговая таблица организаций'!AD71</f>
        <v>4</v>
      </c>
      <c r="AC82" s="14">
        <f>IF('Рейтинговая таблица организаций'!AD71&lt;1,0,(IF('Рейтинговая таблица организаций'!AD71&lt;5,20,100)))</f>
        <v>20</v>
      </c>
      <c r="AD82" s="14" t="str">
        <f>IF('Рейтинговая таблица организаций'!AE71&lt;1,"Отсутствуют условия доступности, позволяющие инвалидам получать услуги наравне с другими",(IF('Рейтинговая таблица организаций'!AE71&lt;5,"Количество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2" s="23">
        <f>'Рейтинговая таблица организаций'!AE71</f>
        <v>6</v>
      </c>
      <c r="AF82" s="14">
        <f>IF('Рейтинговая таблица организаций'!AE71&lt;1,0,(IF('Рейтинговая таблица организаций'!AE71&lt;5,20,100)))</f>
        <v>100</v>
      </c>
      <c r="AG82" s="14" t="s">
        <v>164</v>
      </c>
      <c r="AH82" s="14">
        <f>'Рейтинговая таблица организаций'!AF71</f>
        <v>34</v>
      </c>
      <c r="AI82" s="14">
        <f>'Рейтинговая таблица организаций'!AG71</f>
        <v>34</v>
      </c>
      <c r="AJ82" s="14" t="s">
        <v>165</v>
      </c>
      <c r="AK82" s="14">
        <f>'Рейтинговая таблица организаций'!AL71</f>
        <v>135</v>
      </c>
      <c r="AL82" s="14">
        <f>'Рейтинговая таблица организаций'!AM71</f>
        <v>135</v>
      </c>
      <c r="AM82" s="14" t="s">
        <v>166</v>
      </c>
      <c r="AN82" s="14">
        <f>'Рейтинговая таблица организаций'!AN71</f>
        <v>135</v>
      </c>
      <c r="AO82" s="14">
        <f>'Рейтинговая таблица организаций'!AO71</f>
        <v>135</v>
      </c>
      <c r="AP82" s="14" t="s">
        <v>167</v>
      </c>
      <c r="AQ82" s="14">
        <f>'Рейтинговая таблица организаций'!AP71</f>
        <v>135</v>
      </c>
      <c r="AR82" s="14">
        <f>'Рейтинговая таблица организаций'!AQ71</f>
        <v>135</v>
      </c>
      <c r="AS82" s="14" t="s">
        <v>168</v>
      </c>
      <c r="AT82" s="14">
        <f>'Рейтинговая таблица организаций'!AV71</f>
        <v>135</v>
      </c>
      <c r="AU82" s="14">
        <f>'Рейтинговая таблица организаций'!AW71</f>
        <v>135</v>
      </c>
      <c r="AV82" s="14" t="s">
        <v>169</v>
      </c>
      <c r="AW82" s="14">
        <f>'Рейтинговая таблица организаций'!AX71</f>
        <v>135</v>
      </c>
      <c r="AX82" s="14">
        <f>'Рейтинговая таблица организаций'!AY71</f>
        <v>135</v>
      </c>
      <c r="AY82" s="14" t="s">
        <v>170</v>
      </c>
      <c r="AZ82" s="14">
        <f>'Рейтинговая таблица организаций'!AZ71</f>
        <v>135</v>
      </c>
      <c r="BA82" s="14">
        <f>'Рейтинговая таблица организаций'!BA71</f>
        <v>135</v>
      </c>
    </row>
    <row r="83" spans="1:53" ht="15.5">
      <c r="A83" s="11">
        <f>'бланки '!D74</f>
        <v>69</v>
      </c>
      <c r="B83" s="11" t="str">
        <f>'бланки '!C74</f>
        <v>Муниципальное общеобразовательное учреждение "Средняя общеобразовательная школа №3 городского округа Стрежевой"</v>
      </c>
      <c r="C83" s="11">
        <f>'для bus.gov.ru'!C72</f>
        <v>991</v>
      </c>
      <c r="D83" s="11">
        <f>'для bus.gov.ru'!D72</f>
        <v>397</v>
      </c>
      <c r="E83" s="21">
        <f>'для bus.gov.ru'!E72</f>
        <v>0.40060544904137235</v>
      </c>
      <c r="F83" s="12" t="s">
        <v>159</v>
      </c>
      <c r="G83" s="13">
        <f>'Рейтинговая таблица организаций'!D72</f>
        <v>14</v>
      </c>
      <c r="H83" s="13">
        <f>'Рейтинговая таблица организаций'!E72</f>
        <v>14</v>
      </c>
      <c r="I83" s="12" t="s">
        <v>160</v>
      </c>
      <c r="J83" s="13">
        <f>'Рейтинговая таблица организаций'!F72</f>
        <v>60</v>
      </c>
      <c r="K83" s="13">
        <f>'Рейтинговая таблица организаций'!G72</f>
        <v>60</v>
      </c>
      <c r="L83" s="14" t="str">
        <f>IF('Рейтинговая таблица организаций'!H72&lt;1,"Отсутствуют или не функционируют дистанционные способы взаимодействия",(IF('Рейтинговая таблица организаций'!H72&lt;4,"В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3" s="23">
        <f>'Рейтинговая таблица организаций'!H72</f>
        <v>4</v>
      </c>
      <c r="N83" s="14">
        <f>IF('Рейтинговая таблица организаций'!H72&lt;1,0,(IF('Рейтинговая таблица организаций'!H72&lt;4,30,100)))</f>
        <v>100</v>
      </c>
      <c r="O83" s="14" t="s">
        <v>161</v>
      </c>
      <c r="P83" s="14">
        <f>'Рейтинговая таблица организаций'!I72</f>
        <v>397</v>
      </c>
      <c r="Q83" s="14">
        <f>'Рейтинговая таблица организаций'!J72</f>
        <v>397</v>
      </c>
      <c r="R83" s="14" t="s">
        <v>162</v>
      </c>
      <c r="S83" s="14">
        <f>'Рейтинговая таблица организаций'!K72</f>
        <v>397</v>
      </c>
      <c r="T83" s="14">
        <f>'Рейтинговая таблица организаций'!L72</f>
        <v>397</v>
      </c>
      <c r="U83" s="14" t="str">
        <f>IF('Рейтинговая таблица организаций'!U72&lt;1,"Отсутствуют комфортные условия",(IF('Рейтинговая таблица организаций'!U72&lt;5,"Количество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3" s="23">
        <f>'Рейтинговая таблица организаций'!U72</f>
        <v>5</v>
      </c>
      <c r="W83" s="14">
        <f>IF('Рейтинговая таблица организаций'!U72&lt;1,0,(IF('Рейтинговая таблица организаций'!U72&lt;4,20,100)))</f>
        <v>100</v>
      </c>
      <c r="X83" s="14" t="s">
        <v>163</v>
      </c>
      <c r="Y83" s="14">
        <f>'Рейтинговая таблица организаций'!X72</f>
        <v>397</v>
      </c>
      <c r="Z83" s="14">
        <f>'Рейтинговая таблица организаций'!Y72</f>
        <v>397</v>
      </c>
      <c r="AA83" s="14" t="str">
        <f>IF('Рейтинговая таблица организаций'!AD72&lt;1,"Отсутствуют условия доступности для инвалидов",(IF('Рейтинговая таблица организаций'!AD72&lt;5,"Количество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3" s="22">
        <f>'Рейтинговая таблица организаций'!AD72</f>
        <v>4</v>
      </c>
      <c r="AC83" s="14">
        <f>IF('Рейтинговая таблица организаций'!AD72&lt;1,0,(IF('Рейтинговая таблица организаций'!AD72&lt;5,20,100)))</f>
        <v>20</v>
      </c>
      <c r="AD83" s="14" t="str">
        <f>IF('Рейтинговая таблица организаций'!AE72&lt;1,"Отсутствуют условия доступности, позволяющие инвалидам получать услуги наравне с другими",(IF('Рейтинговая таблица организаций'!AE72&lt;5,"Количество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3" s="23">
        <f>'Рейтинговая таблица организаций'!AE72</f>
        <v>6</v>
      </c>
      <c r="AF83" s="14">
        <f>IF('Рейтинговая таблица организаций'!AE72&lt;1,0,(IF('Рейтинговая таблица организаций'!AE72&lt;5,20,100)))</f>
        <v>100</v>
      </c>
      <c r="AG83" s="14" t="s">
        <v>164</v>
      </c>
      <c r="AH83" s="14">
        <f>'Рейтинговая таблица организаций'!AF72</f>
        <v>100</v>
      </c>
      <c r="AI83" s="14">
        <f>'Рейтинговая таблица организаций'!AG72</f>
        <v>100</v>
      </c>
      <c r="AJ83" s="14" t="s">
        <v>165</v>
      </c>
      <c r="AK83" s="14">
        <f>'Рейтинговая таблица организаций'!AL72</f>
        <v>397</v>
      </c>
      <c r="AL83" s="14">
        <f>'Рейтинговая таблица организаций'!AM72</f>
        <v>397</v>
      </c>
      <c r="AM83" s="14" t="s">
        <v>166</v>
      </c>
      <c r="AN83" s="14">
        <f>'Рейтинговая таблица организаций'!AN72</f>
        <v>397</v>
      </c>
      <c r="AO83" s="14">
        <f>'Рейтинговая таблица организаций'!AO72</f>
        <v>397</v>
      </c>
      <c r="AP83" s="14" t="s">
        <v>167</v>
      </c>
      <c r="AQ83" s="14">
        <f>'Рейтинговая таблица организаций'!AP72</f>
        <v>397</v>
      </c>
      <c r="AR83" s="14">
        <f>'Рейтинговая таблица организаций'!AQ72</f>
        <v>397</v>
      </c>
      <c r="AS83" s="14" t="s">
        <v>168</v>
      </c>
      <c r="AT83" s="14">
        <f>'Рейтинговая таблица организаций'!AV72</f>
        <v>397</v>
      </c>
      <c r="AU83" s="14">
        <f>'Рейтинговая таблица организаций'!AW72</f>
        <v>397</v>
      </c>
      <c r="AV83" s="14" t="s">
        <v>169</v>
      </c>
      <c r="AW83" s="14">
        <f>'Рейтинговая таблица организаций'!AX72</f>
        <v>397</v>
      </c>
      <c r="AX83" s="14">
        <f>'Рейтинговая таблица организаций'!AY72</f>
        <v>397</v>
      </c>
      <c r="AY83" s="14" t="s">
        <v>170</v>
      </c>
      <c r="AZ83" s="14">
        <f>'Рейтинговая таблица организаций'!AZ72</f>
        <v>397</v>
      </c>
      <c r="BA83" s="14">
        <f>'Рейтинговая таблица организаций'!BA72</f>
        <v>397</v>
      </c>
    </row>
    <row r="84" spans="1:53" ht="15.5">
      <c r="A84" s="11">
        <f>'бланки '!D75</f>
        <v>70</v>
      </c>
      <c r="B84" s="11" t="str">
        <f>'бланки '!C75</f>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C84" s="11">
        <f>'для bus.gov.ru'!C73</f>
        <v>1527</v>
      </c>
      <c r="D84" s="11">
        <f>'для bus.gov.ru'!D73</f>
        <v>600</v>
      </c>
      <c r="E84" s="21">
        <f>'для bus.gov.ru'!E73</f>
        <v>0.39292730844793711</v>
      </c>
      <c r="F84" s="12" t="s">
        <v>159</v>
      </c>
      <c r="G84" s="13">
        <f>'Рейтинговая таблица организаций'!D73</f>
        <v>14</v>
      </c>
      <c r="H84" s="13">
        <f>'Рейтинговая таблица организаций'!E73</f>
        <v>14</v>
      </c>
      <c r="I84" s="12" t="s">
        <v>160</v>
      </c>
      <c r="J84" s="13">
        <f>'Рейтинговая таблица организаций'!F73</f>
        <v>60</v>
      </c>
      <c r="K84" s="13">
        <f>'Рейтинговая таблица организаций'!G73</f>
        <v>60</v>
      </c>
      <c r="L84" s="14" t="str">
        <f>IF('Рейтинговая таблица организаций'!H73&lt;1,"Отсутствуют или не функционируют дистанционные способы взаимодействия",(IF('Рейтинговая таблица организаций'!H73&lt;4,"В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4" s="23">
        <f>'Рейтинговая таблица организаций'!H73</f>
        <v>4</v>
      </c>
      <c r="N84" s="14">
        <f>IF('Рейтинговая таблица организаций'!H73&lt;1,0,(IF('Рейтинговая таблица организаций'!H73&lt;4,30,100)))</f>
        <v>100</v>
      </c>
      <c r="O84" s="14" t="s">
        <v>161</v>
      </c>
      <c r="P84" s="14">
        <f>'Рейтинговая таблица организаций'!I73</f>
        <v>600</v>
      </c>
      <c r="Q84" s="14">
        <f>'Рейтинговая таблица организаций'!J73</f>
        <v>600</v>
      </c>
      <c r="R84" s="14" t="s">
        <v>162</v>
      </c>
      <c r="S84" s="14">
        <f>'Рейтинговая таблица организаций'!K73</f>
        <v>600</v>
      </c>
      <c r="T84" s="14">
        <f>'Рейтинговая таблица организаций'!L73</f>
        <v>600</v>
      </c>
      <c r="U84" s="14" t="str">
        <f>IF('Рейтинговая таблица организаций'!U73&lt;1,"Отсутствуют комфортные условия",(IF('Рейтинговая таблица организаций'!U73&lt;5,"Количество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4" s="23">
        <f>'Рейтинговая таблица организаций'!U73</f>
        <v>5</v>
      </c>
      <c r="W84" s="14">
        <f>IF('Рейтинговая таблица организаций'!U73&lt;1,0,(IF('Рейтинговая таблица организаций'!U73&lt;4,20,100)))</f>
        <v>100</v>
      </c>
      <c r="X84" s="14" t="s">
        <v>163</v>
      </c>
      <c r="Y84" s="14">
        <f>'Рейтинговая таблица организаций'!X73</f>
        <v>600</v>
      </c>
      <c r="Z84" s="14">
        <f>'Рейтинговая таблица организаций'!Y73</f>
        <v>600</v>
      </c>
      <c r="AA84" s="14" t="str">
        <f>IF('Рейтинговая таблица организаций'!AD73&lt;1,"Отсутствуют условия доступности для инвалидов",(IF('Рейтинговая таблица организаций'!AD73&lt;5,"Количество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4" s="22">
        <f>'Рейтинговая таблица организаций'!AD73</f>
        <v>1</v>
      </c>
      <c r="AC84" s="14">
        <f>IF('Рейтинговая таблица организаций'!AD73&lt;1,0,(IF('Рейтинговая таблица организаций'!AD73&lt;5,20,100)))</f>
        <v>20</v>
      </c>
      <c r="AD84" s="14" t="str">
        <f>IF('Рейтинговая таблица организаций'!AE73&lt;1,"Отсутствуют условия доступности, позволяющие инвалидам получать услуги наравне с другими",(IF('Рейтинговая таблица организаций'!AE73&lt;5,"Количество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4" s="23">
        <f>'Рейтинговая таблица организаций'!AE73</f>
        <v>5</v>
      </c>
      <c r="AF84" s="14">
        <f>IF('Рейтинговая таблица организаций'!AE73&lt;1,0,(IF('Рейтинговая таблица организаций'!AE73&lt;5,20,100)))</f>
        <v>100</v>
      </c>
      <c r="AG84" s="14" t="s">
        <v>164</v>
      </c>
      <c r="AH84" s="14">
        <f>'Рейтинговая таблица организаций'!AF73</f>
        <v>153</v>
      </c>
      <c r="AI84" s="14">
        <f>'Рейтинговая таблица организаций'!AG73</f>
        <v>153</v>
      </c>
      <c r="AJ84" s="14" t="s">
        <v>165</v>
      </c>
      <c r="AK84" s="14">
        <f>'Рейтинговая таблица организаций'!AL73</f>
        <v>600</v>
      </c>
      <c r="AL84" s="14">
        <f>'Рейтинговая таблица организаций'!AM73</f>
        <v>600</v>
      </c>
      <c r="AM84" s="14" t="s">
        <v>166</v>
      </c>
      <c r="AN84" s="14">
        <f>'Рейтинговая таблица организаций'!AN73</f>
        <v>600</v>
      </c>
      <c r="AO84" s="14">
        <f>'Рейтинговая таблица организаций'!AO73</f>
        <v>600</v>
      </c>
      <c r="AP84" s="14" t="s">
        <v>167</v>
      </c>
      <c r="AQ84" s="14">
        <f>'Рейтинговая таблица организаций'!AP73</f>
        <v>600</v>
      </c>
      <c r="AR84" s="14">
        <f>'Рейтинговая таблица организаций'!AQ73</f>
        <v>600</v>
      </c>
      <c r="AS84" s="14" t="s">
        <v>168</v>
      </c>
      <c r="AT84" s="14">
        <f>'Рейтинговая таблица организаций'!AV73</f>
        <v>600</v>
      </c>
      <c r="AU84" s="14">
        <f>'Рейтинговая таблица организаций'!AW73</f>
        <v>600</v>
      </c>
      <c r="AV84" s="14" t="s">
        <v>169</v>
      </c>
      <c r="AW84" s="14">
        <f>'Рейтинговая таблица организаций'!AX73</f>
        <v>600</v>
      </c>
      <c r="AX84" s="14">
        <f>'Рейтинговая таблица организаций'!AY73</f>
        <v>600</v>
      </c>
      <c r="AY84" s="14" t="s">
        <v>170</v>
      </c>
      <c r="AZ84" s="14">
        <f>'Рейтинговая таблица организаций'!AZ73</f>
        <v>600</v>
      </c>
      <c r="BA84" s="14">
        <f>'Рейтинговая таблица организаций'!BA73</f>
        <v>600</v>
      </c>
    </row>
    <row r="85" spans="1:53" ht="15.5">
      <c r="A85" s="11">
        <f>'бланки '!D76</f>
        <v>71</v>
      </c>
      <c r="B85" s="11" t="str">
        <f>'бланки '!C76</f>
        <v>Муниципальное общеобразовательное учреждение "Гимназия №1 городского округа Стрежевой"</v>
      </c>
      <c r="C85" s="11">
        <f>'для bus.gov.ru'!C74</f>
        <v>680</v>
      </c>
      <c r="D85" s="11">
        <f>'для bus.gov.ru'!D74</f>
        <v>272</v>
      </c>
      <c r="E85" s="21">
        <f>'для bus.gov.ru'!E74</f>
        <v>0.4</v>
      </c>
      <c r="F85" s="12" t="s">
        <v>159</v>
      </c>
      <c r="G85" s="13">
        <f>'Рейтинговая таблица организаций'!D74</f>
        <v>14</v>
      </c>
      <c r="H85" s="13">
        <f>'Рейтинговая таблица организаций'!E74</f>
        <v>14</v>
      </c>
      <c r="I85" s="12" t="s">
        <v>160</v>
      </c>
      <c r="J85" s="13">
        <f>'Рейтинговая таблица организаций'!F74</f>
        <v>60</v>
      </c>
      <c r="K85" s="13">
        <f>'Рейтинговая таблица организаций'!G74</f>
        <v>60</v>
      </c>
      <c r="L85" s="14" t="str">
        <f>IF('Рейтинговая таблица организаций'!H74&lt;1,"Отсутствуют или не функционируют дистанционные способы взаимодействия",(IF('Рейтинговая таблица организаций'!H74&lt;4,"В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5" s="23">
        <f>'Рейтинговая таблица организаций'!H74</f>
        <v>4</v>
      </c>
      <c r="N85" s="14">
        <f>IF('Рейтинговая таблица организаций'!H74&lt;1,0,(IF('Рейтинговая таблица организаций'!H74&lt;4,30,100)))</f>
        <v>100</v>
      </c>
      <c r="O85" s="14" t="s">
        <v>161</v>
      </c>
      <c r="P85" s="14">
        <f>'Рейтинговая таблица организаций'!I74</f>
        <v>272</v>
      </c>
      <c r="Q85" s="14">
        <f>'Рейтинговая таблица организаций'!J74</f>
        <v>272</v>
      </c>
      <c r="R85" s="14" t="s">
        <v>162</v>
      </c>
      <c r="S85" s="14">
        <f>'Рейтинговая таблица организаций'!K74</f>
        <v>272</v>
      </c>
      <c r="T85" s="14">
        <f>'Рейтинговая таблица организаций'!L74</f>
        <v>272</v>
      </c>
      <c r="U85" s="14" t="str">
        <f>IF('Рейтинговая таблица организаций'!U74&lt;1,"Отсутствуют комфортные условия",(IF('Рейтинговая таблица организаций'!U74&lt;5,"Количество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5" s="23">
        <f>'Рейтинговая таблица организаций'!U74</f>
        <v>5</v>
      </c>
      <c r="W85" s="14">
        <f>IF('Рейтинговая таблица организаций'!U74&lt;1,0,(IF('Рейтинговая таблица организаций'!U74&lt;4,20,100)))</f>
        <v>100</v>
      </c>
      <c r="X85" s="14" t="s">
        <v>163</v>
      </c>
      <c r="Y85" s="14">
        <f>'Рейтинговая таблица организаций'!X74</f>
        <v>272</v>
      </c>
      <c r="Z85" s="14">
        <f>'Рейтинговая таблица организаций'!Y74</f>
        <v>272</v>
      </c>
      <c r="AA85" s="14" t="str">
        <f>IF('Рейтинговая таблица организаций'!AD74&lt;1,"Отсутствуют условия доступности для инвалидов",(IF('Рейтинговая таблица организаций'!AD74&lt;5,"Количество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5" s="22">
        <f>'Рейтинговая таблица организаций'!AD74</f>
        <v>2</v>
      </c>
      <c r="AC85" s="14">
        <f>IF('Рейтинговая таблица организаций'!AD74&lt;1,0,(IF('Рейтинговая таблица организаций'!AD74&lt;5,20,100)))</f>
        <v>20</v>
      </c>
      <c r="AD85" s="14" t="str">
        <f>IF('Рейтинговая таблица организаций'!AE74&lt;1,"Отсутствуют условия доступности, позволяющие инвалидам получать услуги наравне с другими",(IF('Рейтинговая таблица организаций'!AE74&lt;5,"Количество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5" s="23">
        <f>'Рейтинговая таблица организаций'!AE74</f>
        <v>6</v>
      </c>
      <c r="AF85" s="14">
        <f>IF('Рейтинговая таблица организаций'!AE74&lt;1,0,(IF('Рейтинговая таблица организаций'!AE74&lt;5,20,100)))</f>
        <v>100</v>
      </c>
      <c r="AG85" s="14" t="s">
        <v>164</v>
      </c>
      <c r="AH85" s="14">
        <f>'Рейтинговая таблица организаций'!AF74</f>
        <v>68</v>
      </c>
      <c r="AI85" s="14">
        <f>'Рейтинговая таблица организаций'!AG74</f>
        <v>68</v>
      </c>
      <c r="AJ85" s="14" t="s">
        <v>165</v>
      </c>
      <c r="AK85" s="14">
        <f>'Рейтинговая таблица организаций'!AL74</f>
        <v>272</v>
      </c>
      <c r="AL85" s="14">
        <f>'Рейтинговая таблица организаций'!AM74</f>
        <v>272</v>
      </c>
      <c r="AM85" s="14" t="s">
        <v>166</v>
      </c>
      <c r="AN85" s="14">
        <f>'Рейтинговая таблица организаций'!AN74</f>
        <v>272</v>
      </c>
      <c r="AO85" s="14">
        <f>'Рейтинговая таблица организаций'!AO74</f>
        <v>272</v>
      </c>
      <c r="AP85" s="14" t="s">
        <v>167</v>
      </c>
      <c r="AQ85" s="14">
        <f>'Рейтинговая таблица организаций'!AP74</f>
        <v>272</v>
      </c>
      <c r="AR85" s="14">
        <f>'Рейтинговая таблица организаций'!AQ74</f>
        <v>272</v>
      </c>
      <c r="AS85" s="14" t="s">
        <v>168</v>
      </c>
      <c r="AT85" s="14">
        <f>'Рейтинговая таблица организаций'!AV74</f>
        <v>272</v>
      </c>
      <c r="AU85" s="14">
        <f>'Рейтинговая таблица организаций'!AW74</f>
        <v>272</v>
      </c>
      <c r="AV85" s="14" t="s">
        <v>169</v>
      </c>
      <c r="AW85" s="14">
        <f>'Рейтинговая таблица организаций'!AX74</f>
        <v>272</v>
      </c>
      <c r="AX85" s="14">
        <f>'Рейтинговая таблица организаций'!AY74</f>
        <v>272</v>
      </c>
      <c r="AY85" s="14" t="s">
        <v>170</v>
      </c>
      <c r="AZ85" s="14">
        <f>'Рейтинговая таблица организаций'!AZ74</f>
        <v>272</v>
      </c>
      <c r="BA85" s="14">
        <f>'Рейтинговая таблица организаций'!BA74</f>
        <v>272</v>
      </c>
    </row>
    <row r="86" spans="1:53" ht="15.5">
      <c r="A86" s="11">
        <f>'бланки '!D77</f>
        <v>72</v>
      </c>
      <c r="B86" s="11" t="str">
        <f>'бланки '!C77</f>
        <v>Муниципальное бюджетное образовательное учреждение «Средняя общеобразовательная школа № 88 имени А.Бородина и А.Кочева»</v>
      </c>
      <c r="C86" s="11">
        <f>'для bus.gov.ru'!C75</f>
        <v>1110</v>
      </c>
      <c r="D86" s="11">
        <f>'для bus.gov.ru'!D75</f>
        <v>444</v>
      </c>
      <c r="E86" s="21">
        <f>'для bus.gov.ru'!E75</f>
        <v>0.4</v>
      </c>
      <c r="F86" s="12" t="s">
        <v>159</v>
      </c>
      <c r="G86" s="13">
        <f>'Рейтинговая таблица организаций'!D75</f>
        <v>14</v>
      </c>
      <c r="H86" s="13">
        <f>'Рейтинговая таблица организаций'!E75</f>
        <v>14</v>
      </c>
      <c r="I86" s="12" t="s">
        <v>160</v>
      </c>
      <c r="J86" s="13">
        <f>'Рейтинговая таблица организаций'!F75</f>
        <v>60</v>
      </c>
      <c r="K86" s="13">
        <f>'Рейтинговая таблица организаций'!G75</f>
        <v>60</v>
      </c>
      <c r="L86" s="14" t="str">
        <f>IF('Рейтинговая таблица организаций'!H75&lt;1,"Отсутствуют или не функционируют дистанционные способы взаимодействия",(IF('Рейтинговая таблица организаций'!H75&lt;4,"В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6" s="23">
        <f>'Рейтинговая таблица организаций'!H75</f>
        <v>4</v>
      </c>
      <c r="N86" s="14">
        <f>IF('Рейтинговая таблица организаций'!H75&lt;1,0,(IF('Рейтинговая таблица организаций'!H75&lt;4,30,100)))</f>
        <v>100</v>
      </c>
      <c r="O86" s="14" t="s">
        <v>161</v>
      </c>
      <c r="P86" s="14">
        <f>'Рейтинговая таблица организаций'!I75</f>
        <v>444</v>
      </c>
      <c r="Q86" s="14">
        <f>'Рейтинговая таблица организаций'!J75</f>
        <v>444</v>
      </c>
      <c r="R86" s="14" t="s">
        <v>162</v>
      </c>
      <c r="S86" s="14">
        <f>'Рейтинговая таблица организаций'!K75</f>
        <v>444</v>
      </c>
      <c r="T86" s="14">
        <f>'Рейтинговая таблица организаций'!L75</f>
        <v>444</v>
      </c>
      <c r="U86" s="14" t="str">
        <f>IF('Рейтинговая таблица организаций'!U75&lt;1,"Отсутствуют комфортные условия",(IF('Рейтинговая таблица организаций'!U75&lt;5,"Количество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6" s="23">
        <f>'Рейтинговая таблица организаций'!U75</f>
        <v>5</v>
      </c>
      <c r="W86" s="14">
        <f>IF('Рейтинговая таблица организаций'!U75&lt;1,0,(IF('Рейтинговая таблица организаций'!U75&lt;4,20,100)))</f>
        <v>100</v>
      </c>
      <c r="X86" s="14" t="s">
        <v>163</v>
      </c>
      <c r="Y86" s="14">
        <f>'Рейтинговая таблица организаций'!X75</f>
        <v>444</v>
      </c>
      <c r="Z86" s="14">
        <f>'Рейтинговая таблица организаций'!Y75</f>
        <v>444</v>
      </c>
      <c r="AA86" s="14" t="str">
        <f>IF('Рейтинговая таблица организаций'!AD75&lt;1,"Отсутствуют условия доступности для инвалидов",(IF('Рейтинговая таблица организаций'!AD75&lt;5,"Количество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6" s="22">
        <f>'Рейтинговая таблица организаций'!AD75</f>
        <v>2</v>
      </c>
      <c r="AC86" s="14">
        <f>IF('Рейтинговая таблица организаций'!AD75&lt;1,0,(IF('Рейтинговая таблица организаций'!AD75&lt;5,20,100)))</f>
        <v>20</v>
      </c>
      <c r="AD86" s="14" t="str">
        <f>IF('Рейтинговая таблица организаций'!AE75&lt;1,"Отсутствуют условия доступности, позволяющие инвалидам получать услуги наравне с другими",(IF('Рейтинговая таблица организаций'!AE75&lt;5,"Количество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6" s="23">
        <f>'Рейтинговая таблица организаций'!AE75</f>
        <v>5</v>
      </c>
      <c r="AF86" s="14">
        <f>IF('Рейтинговая таблица организаций'!AE75&lt;1,0,(IF('Рейтинговая таблица организаций'!AE75&lt;5,20,100)))</f>
        <v>100</v>
      </c>
      <c r="AG86" s="14" t="s">
        <v>164</v>
      </c>
      <c r="AH86" s="14">
        <f>'Рейтинговая таблица организаций'!AF75</f>
        <v>111</v>
      </c>
      <c r="AI86" s="14">
        <f>'Рейтинговая таблица организаций'!AG75</f>
        <v>111</v>
      </c>
      <c r="AJ86" s="14" t="s">
        <v>165</v>
      </c>
      <c r="AK86" s="14">
        <f>'Рейтинговая таблица организаций'!AL75</f>
        <v>444</v>
      </c>
      <c r="AL86" s="14">
        <f>'Рейтинговая таблица организаций'!AM75</f>
        <v>444</v>
      </c>
      <c r="AM86" s="14" t="s">
        <v>166</v>
      </c>
      <c r="AN86" s="14">
        <f>'Рейтинговая таблица организаций'!AN75</f>
        <v>444</v>
      </c>
      <c r="AO86" s="14">
        <f>'Рейтинговая таблица организаций'!AO75</f>
        <v>444</v>
      </c>
      <c r="AP86" s="14" t="s">
        <v>167</v>
      </c>
      <c r="AQ86" s="14">
        <f>'Рейтинговая таблица организаций'!AP75</f>
        <v>444</v>
      </c>
      <c r="AR86" s="14">
        <f>'Рейтинговая таблица организаций'!AQ75</f>
        <v>444</v>
      </c>
      <c r="AS86" s="14" t="s">
        <v>168</v>
      </c>
      <c r="AT86" s="14">
        <f>'Рейтинговая таблица организаций'!AV75</f>
        <v>444</v>
      </c>
      <c r="AU86" s="14">
        <f>'Рейтинговая таблица организаций'!AW75</f>
        <v>444</v>
      </c>
      <c r="AV86" s="14" t="s">
        <v>169</v>
      </c>
      <c r="AW86" s="14">
        <f>'Рейтинговая таблица организаций'!AX75</f>
        <v>444</v>
      </c>
      <c r="AX86" s="14">
        <f>'Рейтинговая таблица организаций'!AY75</f>
        <v>444</v>
      </c>
      <c r="AY86" s="14" t="s">
        <v>170</v>
      </c>
      <c r="AZ86" s="14">
        <f>'Рейтинговая таблица организаций'!AZ75</f>
        <v>444</v>
      </c>
      <c r="BA86" s="14">
        <f>'Рейтинговая таблица организаций'!BA75</f>
        <v>444</v>
      </c>
    </row>
    <row r="87" spans="1:53" ht="15.5">
      <c r="A87" s="11">
        <f>'бланки '!D78</f>
        <v>73</v>
      </c>
      <c r="B87" s="11" t="str">
        <f>'бланки '!C78</f>
        <v>Муниципальное бюджетное образовательное учреждение «Средняя общеобразовательная школа № 78»</v>
      </c>
      <c r="C87" s="11">
        <f>'для bus.gov.ru'!C76</f>
        <v>745</v>
      </c>
      <c r="D87" s="11">
        <f>'для bus.gov.ru'!D76</f>
        <v>298</v>
      </c>
      <c r="E87" s="21">
        <f>'для bus.gov.ru'!E76</f>
        <v>0.4</v>
      </c>
      <c r="F87" s="12" t="s">
        <v>159</v>
      </c>
      <c r="G87" s="13">
        <f>'Рейтинговая таблица организаций'!D76</f>
        <v>14</v>
      </c>
      <c r="H87" s="13">
        <f>'Рейтинговая таблица организаций'!E76</f>
        <v>14</v>
      </c>
      <c r="I87" s="12" t="s">
        <v>160</v>
      </c>
      <c r="J87" s="13">
        <f>'Рейтинговая таблица организаций'!F76</f>
        <v>60</v>
      </c>
      <c r="K87" s="13">
        <f>'Рейтинговая таблица организаций'!G76</f>
        <v>60</v>
      </c>
      <c r="L87" s="14" t="str">
        <f>IF('Рейтинговая таблица организаций'!H76&lt;1,"Отсутствуют или не функционируют дистанционные способы взаимодействия",(IF('Рейтинговая таблица организаций'!H76&lt;4,"В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7" s="23">
        <f>'Рейтинговая таблица организаций'!H76</f>
        <v>4</v>
      </c>
      <c r="N87" s="14">
        <f>IF('Рейтинговая таблица организаций'!H76&lt;1,0,(IF('Рейтинговая таблица организаций'!H76&lt;4,30,100)))</f>
        <v>100</v>
      </c>
      <c r="O87" s="14" t="s">
        <v>161</v>
      </c>
      <c r="P87" s="14">
        <f>'Рейтинговая таблица организаций'!I76</f>
        <v>298</v>
      </c>
      <c r="Q87" s="14">
        <f>'Рейтинговая таблица организаций'!J76</f>
        <v>298</v>
      </c>
      <c r="R87" s="14" t="s">
        <v>162</v>
      </c>
      <c r="S87" s="14">
        <f>'Рейтинговая таблица организаций'!K76</f>
        <v>298</v>
      </c>
      <c r="T87" s="14">
        <f>'Рейтинговая таблица организаций'!L76</f>
        <v>298</v>
      </c>
      <c r="U87" s="14" t="str">
        <f>IF('Рейтинговая таблица организаций'!U76&lt;1,"Отсутствуют комфортные условия",(IF('Рейтинговая таблица организаций'!U76&lt;5,"Количество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7" s="23">
        <f>'Рейтинговая таблица организаций'!U76</f>
        <v>5</v>
      </c>
      <c r="W87" s="14">
        <f>IF('Рейтинговая таблица организаций'!U76&lt;1,0,(IF('Рейтинговая таблица организаций'!U76&lt;4,20,100)))</f>
        <v>100</v>
      </c>
      <c r="X87" s="14" t="s">
        <v>163</v>
      </c>
      <c r="Y87" s="14">
        <f>'Рейтинговая таблица организаций'!X76</f>
        <v>298</v>
      </c>
      <c r="Z87" s="14">
        <f>'Рейтинговая таблица организаций'!Y76</f>
        <v>298</v>
      </c>
      <c r="AA87" s="14" t="str">
        <f>IF('Рейтинговая таблица организаций'!AD76&lt;1,"Отсутствуют условия доступности для инвалидов",(IF('Рейтинговая таблица организаций'!AD76&lt;5,"Количество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7" s="22">
        <f>'Рейтинговая таблица организаций'!AD76</f>
        <v>0</v>
      </c>
      <c r="AC87" s="14">
        <f>IF('Рейтинговая таблица организаций'!AD76&lt;1,0,(IF('Рейтинговая таблица организаций'!AD76&lt;5,20,100)))</f>
        <v>0</v>
      </c>
      <c r="AD87" s="14" t="str">
        <f>IF('Рейтинговая таблица организаций'!AE76&lt;1,"Отсутствуют условия доступности, позволяющие инвалидам получать услуги наравне с другими",(IF('Рейтинговая таблица организаций'!AE76&lt;5,"Количество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7" s="23">
        <f>'Рейтинговая таблица организаций'!AE76</f>
        <v>5</v>
      </c>
      <c r="AF87" s="14">
        <f>IF('Рейтинговая таблица организаций'!AE76&lt;1,0,(IF('Рейтинговая таблица организаций'!AE76&lt;5,20,100)))</f>
        <v>100</v>
      </c>
      <c r="AG87" s="14" t="s">
        <v>164</v>
      </c>
      <c r="AH87" s="14">
        <f>'Рейтинговая таблица организаций'!AF76</f>
        <v>75</v>
      </c>
      <c r="AI87" s="14">
        <f>'Рейтинговая таблица организаций'!AG76</f>
        <v>75</v>
      </c>
      <c r="AJ87" s="14" t="s">
        <v>165</v>
      </c>
      <c r="AK87" s="14">
        <f>'Рейтинговая таблица организаций'!AL76</f>
        <v>298</v>
      </c>
      <c r="AL87" s="14">
        <f>'Рейтинговая таблица организаций'!AM76</f>
        <v>298</v>
      </c>
      <c r="AM87" s="14" t="s">
        <v>166</v>
      </c>
      <c r="AN87" s="14">
        <f>'Рейтинговая таблица организаций'!AN76</f>
        <v>298</v>
      </c>
      <c r="AO87" s="14">
        <f>'Рейтинговая таблица организаций'!AO76</f>
        <v>298</v>
      </c>
      <c r="AP87" s="14" t="s">
        <v>167</v>
      </c>
      <c r="AQ87" s="14">
        <f>'Рейтинговая таблица организаций'!AP76</f>
        <v>298</v>
      </c>
      <c r="AR87" s="14">
        <f>'Рейтинговая таблица организаций'!AQ76</f>
        <v>298</v>
      </c>
      <c r="AS87" s="14" t="s">
        <v>168</v>
      </c>
      <c r="AT87" s="14">
        <f>'Рейтинговая таблица организаций'!AV76</f>
        <v>298</v>
      </c>
      <c r="AU87" s="14">
        <f>'Рейтинговая таблица организаций'!AW76</f>
        <v>298</v>
      </c>
      <c r="AV87" s="14" t="s">
        <v>169</v>
      </c>
      <c r="AW87" s="14">
        <f>'Рейтинговая таблица организаций'!AX76</f>
        <v>298</v>
      </c>
      <c r="AX87" s="14">
        <f>'Рейтинговая таблица организаций'!AY76</f>
        <v>298</v>
      </c>
      <c r="AY87" s="14" t="s">
        <v>170</v>
      </c>
      <c r="AZ87" s="14">
        <f>'Рейтинговая таблица организаций'!AZ76</f>
        <v>298</v>
      </c>
      <c r="BA87" s="14">
        <f>'Рейтинговая таблица организаций'!BA76</f>
        <v>298</v>
      </c>
    </row>
    <row r="88" spans="1:53" ht="15.5">
      <c r="A88" s="11">
        <f>'бланки '!D79</f>
        <v>74</v>
      </c>
      <c r="B88" s="11" t="str">
        <f>'бланки '!C79</f>
        <v>Муниципальное бюджетное образовательное учреждение «Северская гимназия»</v>
      </c>
      <c r="C88" s="11">
        <f>'для bus.gov.ru'!C77</f>
        <v>485</v>
      </c>
      <c r="D88" s="11">
        <f>'для bus.gov.ru'!D77</f>
        <v>194</v>
      </c>
      <c r="E88" s="21">
        <f>'для bus.gov.ru'!E77</f>
        <v>0.4</v>
      </c>
      <c r="F88" s="12" t="s">
        <v>159</v>
      </c>
      <c r="G88" s="13">
        <f>'Рейтинговая таблица организаций'!D77</f>
        <v>14</v>
      </c>
      <c r="H88" s="13">
        <f>'Рейтинговая таблица организаций'!E77</f>
        <v>14</v>
      </c>
      <c r="I88" s="12" t="s">
        <v>160</v>
      </c>
      <c r="J88" s="13">
        <f>'Рейтинговая таблица организаций'!F77</f>
        <v>60</v>
      </c>
      <c r="K88" s="13">
        <f>'Рейтинговая таблица организаций'!G77</f>
        <v>60</v>
      </c>
      <c r="L88" s="14" t="str">
        <f>IF('Рейтинговая таблица организаций'!H77&lt;1,"Отсутствуют или не функционируют дистанционные способы взаимодействия",(IF('Рейтинговая таблица организаций'!H77&lt;4,"В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8" s="23">
        <f>'Рейтинговая таблица организаций'!H77</f>
        <v>4</v>
      </c>
      <c r="N88" s="14">
        <f>IF('Рейтинговая таблица организаций'!H77&lt;1,0,(IF('Рейтинговая таблица организаций'!H77&lt;4,30,100)))</f>
        <v>100</v>
      </c>
      <c r="O88" s="14" t="s">
        <v>161</v>
      </c>
      <c r="P88" s="14">
        <f>'Рейтинговая таблица организаций'!I77</f>
        <v>194</v>
      </c>
      <c r="Q88" s="14">
        <f>'Рейтинговая таблица организаций'!J77</f>
        <v>194</v>
      </c>
      <c r="R88" s="14" t="s">
        <v>162</v>
      </c>
      <c r="S88" s="14">
        <f>'Рейтинговая таблица организаций'!K77</f>
        <v>194</v>
      </c>
      <c r="T88" s="14">
        <f>'Рейтинговая таблица организаций'!L77</f>
        <v>194</v>
      </c>
      <c r="U88" s="14" t="str">
        <f>IF('Рейтинговая таблица организаций'!U77&lt;1,"Отсутствуют комфортные условия",(IF('Рейтинговая таблица организаций'!U77&lt;5,"Количество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8" s="23">
        <f>'Рейтинговая таблица организаций'!U77</f>
        <v>5</v>
      </c>
      <c r="W88" s="14">
        <f>IF('Рейтинговая таблица организаций'!U77&lt;1,0,(IF('Рейтинговая таблица организаций'!U77&lt;4,20,100)))</f>
        <v>100</v>
      </c>
      <c r="X88" s="14" t="s">
        <v>163</v>
      </c>
      <c r="Y88" s="14">
        <f>'Рейтинговая таблица организаций'!X77</f>
        <v>194</v>
      </c>
      <c r="Z88" s="14">
        <f>'Рейтинговая таблица организаций'!Y77</f>
        <v>194</v>
      </c>
      <c r="AA88" s="14" t="str">
        <f>IF('Рейтинговая таблица организаций'!AD77&lt;1,"Отсутствуют условия доступности для инвалидов",(IF('Рейтинговая таблица организаций'!AD77&lt;5,"Количество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8" s="22">
        <f>'Рейтинговая таблица организаций'!AD77</f>
        <v>0</v>
      </c>
      <c r="AC88" s="14">
        <f>IF('Рейтинговая таблица организаций'!AD77&lt;1,0,(IF('Рейтинговая таблица организаций'!AD77&lt;5,20,100)))</f>
        <v>0</v>
      </c>
      <c r="AD88" s="14" t="str">
        <f>IF('Рейтинговая таблица организаций'!AE77&lt;1,"Отсутствуют условия доступности, позволяющие инвалидам получать услуги наравне с другими",(IF('Рейтинговая таблица организаций'!AE77&lt;5,"Количество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8" s="23">
        <f>'Рейтинговая таблица организаций'!AE77</f>
        <v>5</v>
      </c>
      <c r="AF88" s="14">
        <f>IF('Рейтинговая таблица организаций'!AE77&lt;1,0,(IF('Рейтинговая таблица организаций'!AE77&lt;5,20,100)))</f>
        <v>100</v>
      </c>
      <c r="AG88" s="14" t="s">
        <v>164</v>
      </c>
      <c r="AH88" s="14">
        <f>'Рейтинговая таблица организаций'!AF77</f>
        <v>49</v>
      </c>
      <c r="AI88" s="14">
        <f>'Рейтинговая таблица организаций'!AG77</f>
        <v>49</v>
      </c>
      <c r="AJ88" s="14" t="s">
        <v>165</v>
      </c>
      <c r="AK88" s="14">
        <f>'Рейтинговая таблица организаций'!AL77</f>
        <v>194</v>
      </c>
      <c r="AL88" s="14">
        <f>'Рейтинговая таблица организаций'!AM77</f>
        <v>194</v>
      </c>
      <c r="AM88" s="14" t="s">
        <v>166</v>
      </c>
      <c r="AN88" s="14">
        <f>'Рейтинговая таблица организаций'!AN77</f>
        <v>194</v>
      </c>
      <c r="AO88" s="14">
        <f>'Рейтинговая таблица организаций'!AO77</f>
        <v>194</v>
      </c>
      <c r="AP88" s="14" t="s">
        <v>167</v>
      </c>
      <c r="AQ88" s="14">
        <f>'Рейтинговая таблица организаций'!AP77</f>
        <v>194</v>
      </c>
      <c r="AR88" s="14">
        <f>'Рейтинговая таблица организаций'!AQ77</f>
        <v>194</v>
      </c>
      <c r="AS88" s="14" t="s">
        <v>168</v>
      </c>
      <c r="AT88" s="14">
        <f>'Рейтинговая таблица организаций'!AV77</f>
        <v>194</v>
      </c>
      <c r="AU88" s="14">
        <f>'Рейтинговая таблица организаций'!AW77</f>
        <v>194</v>
      </c>
      <c r="AV88" s="14" t="s">
        <v>169</v>
      </c>
      <c r="AW88" s="14">
        <f>'Рейтинговая таблица организаций'!AX77</f>
        <v>194</v>
      </c>
      <c r="AX88" s="14">
        <f>'Рейтинговая таблица организаций'!AY77</f>
        <v>194</v>
      </c>
      <c r="AY88" s="14" t="s">
        <v>170</v>
      </c>
      <c r="AZ88" s="14">
        <f>'Рейтинговая таблица организаций'!AZ77</f>
        <v>194</v>
      </c>
      <c r="BA88" s="14">
        <f>'Рейтинговая таблица организаций'!BA77</f>
        <v>194</v>
      </c>
    </row>
    <row r="89" spans="1:53" ht="15.5">
      <c r="A89" s="11">
        <f>'бланки '!D80</f>
        <v>75</v>
      </c>
      <c r="B89" s="11" t="str">
        <f>'бланки '!C80</f>
        <v>Муниципальное бюджетное образовательное учреждение «Средняя общеобразовательная школа № 87»</v>
      </c>
      <c r="C89" s="11">
        <f>'для bus.gov.ru'!C78</f>
        <v>1006</v>
      </c>
      <c r="D89" s="11">
        <f>'для bus.gov.ru'!D78</f>
        <v>403</v>
      </c>
      <c r="E89" s="21">
        <f>'для bus.gov.ru'!E78</f>
        <v>0.40059642147117297</v>
      </c>
      <c r="F89" s="12" t="s">
        <v>159</v>
      </c>
      <c r="G89" s="13">
        <f>'Рейтинговая таблица организаций'!D78</f>
        <v>14</v>
      </c>
      <c r="H89" s="13">
        <f>'Рейтинговая таблица организаций'!E78</f>
        <v>14</v>
      </c>
      <c r="I89" s="12" t="s">
        <v>160</v>
      </c>
      <c r="J89" s="13">
        <f>'Рейтинговая таблица организаций'!F78</f>
        <v>60</v>
      </c>
      <c r="K89" s="13">
        <f>'Рейтинговая таблица организаций'!G78</f>
        <v>60</v>
      </c>
      <c r="L89" s="14" t="str">
        <f>IF('Рейтинговая таблица организаций'!H78&lt;1,"Отсутствуют или не функционируют дистанционные способы взаимодействия",(IF('Рейтинговая таблица организаций'!H78&lt;4,"В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9" s="23">
        <f>'Рейтинговая таблица организаций'!H78</f>
        <v>4</v>
      </c>
      <c r="N89" s="14">
        <f>IF('Рейтинговая таблица организаций'!H78&lt;1,0,(IF('Рейтинговая таблица организаций'!H78&lt;4,30,100)))</f>
        <v>100</v>
      </c>
      <c r="O89" s="14" t="s">
        <v>161</v>
      </c>
      <c r="P89" s="14">
        <f>'Рейтинговая таблица организаций'!I78</f>
        <v>403</v>
      </c>
      <c r="Q89" s="14">
        <f>'Рейтинговая таблица организаций'!J78</f>
        <v>403</v>
      </c>
      <c r="R89" s="14" t="s">
        <v>162</v>
      </c>
      <c r="S89" s="14">
        <f>'Рейтинговая таблица организаций'!K78</f>
        <v>403</v>
      </c>
      <c r="T89" s="14">
        <f>'Рейтинговая таблица организаций'!L78</f>
        <v>403</v>
      </c>
      <c r="U89" s="14" t="str">
        <f>IF('Рейтинговая таблица организаций'!U78&lt;1,"Отсутствуют комфортные условия",(IF('Рейтинговая таблица организаций'!U78&lt;5,"Количество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9" s="23">
        <f>'Рейтинговая таблица организаций'!U78</f>
        <v>5</v>
      </c>
      <c r="W89" s="14">
        <f>IF('Рейтинговая таблица организаций'!U78&lt;1,0,(IF('Рейтинговая таблица организаций'!U78&lt;4,20,100)))</f>
        <v>100</v>
      </c>
      <c r="X89" s="14" t="s">
        <v>163</v>
      </c>
      <c r="Y89" s="14">
        <f>'Рейтинговая таблица организаций'!X78</f>
        <v>403</v>
      </c>
      <c r="Z89" s="14">
        <f>'Рейтинговая таблица организаций'!Y78</f>
        <v>403</v>
      </c>
      <c r="AA89" s="14" t="str">
        <f>IF('Рейтинговая таблица организаций'!AD78&lt;1,"Отсутствуют условия доступности для инвалидов",(IF('Рейтинговая таблица организаций'!AD78&lt;5,"Количество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9" s="22">
        <f>'Рейтинговая таблица организаций'!AD78</f>
        <v>4</v>
      </c>
      <c r="AC89" s="14">
        <f>IF('Рейтинговая таблица организаций'!AD78&lt;1,0,(IF('Рейтинговая таблица организаций'!AD78&lt;5,20,100)))</f>
        <v>20</v>
      </c>
      <c r="AD89" s="14" t="str">
        <f>IF('Рейтинговая таблица организаций'!AE78&lt;1,"Отсутствуют условия доступности, позволяющие инвалидам получать услуги наравне с другими",(IF('Рейтинговая таблица организаций'!AE78&lt;5,"Количество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89" s="23">
        <f>'Рейтинговая таблица организаций'!AE78</f>
        <v>5</v>
      </c>
      <c r="AF89" s="14">
        <f>IF('Рейтинговая таблица организаций'!AE78&lt;1,0,(IF('Рейтинговая таблица организаций'!AE78&lt;5,20,100)))</f>
        <v>100</v>
      </c>
      <c r="AG89" s="14" t="s">
        <v>164</v>
      </c>
      <c r="AH89" s="14">
        <f>'Рейтинговая таблица организаций'!AF78</f>
        <v>101</v>
      </c>
      <c r="AI89" s="14">
        <f>'Рейтинговая таблица организаций'!AG78</f>
        <v>101</v>
      </c>
      <c r="AJ89" s="14" t="s">
        <v>165</v>
      </c>
      <c r="AK89" s="14">
        <f>'Рейтинговая таблица организаций'!AL78</f>
        <v>403</v>
      </c>
      <c r="AL89" s="14">
        <f>'Рейтинговая таблица организаций'!AM78</f>
        <v>403</v>
      </c>
      <c r="AM89" s="14" t="s">
        <v>166</v>
      </c>
      <c r="AN89" s="14">
        <f>'Рейтинговая таблица организаций'!AN78</f>
        <v>403</v>
      </c>
      <c r="AO89" s="14">
        <f>'Рейтинговая таблица организаций'!AO78</f>
        <v>403</v>
      </c>
      <c r="AP89" s="14" t="s">
        <v>167</v>
      </c>
      <c r="AQ89" s="14">
        <f>'Рейтинговая таблица организаций'!AP78</f>
        <v>403</v>
      </c>
      <c r="AR89" s="14">
        <f>'Рейтинговая таблица организаций'!AQ78</f>
        <v>403</v>
      </c>
      <c r="AS89" s="14" t="s">
        <v>168</v>
      </c>
      <c r="AT89" s="14">
        <f>'Рейтинговая таблица организаций'!AV78</f>
        <v>403</v>
      </c>
      <c r="AU89" s="14">
        <f>'Рейтинговая таблица организаций'!AW78</f>
        <v>403</v>
      </c>
      <c r="AV89" s="14" t="s">
        <v>169</v>
      </c>
      <c r="AW89" s="14">
        <f>'Рейтинговая таблица организаций'!AX78</f>
        <v>403</v>
      </c>
      <c r="AX89" s="14">
        <f>'Рейтинговая таблица организаций'!AY78</f>
        <v>403</v>
      </c>
      <c r="AY89" s="14" t="s">
        <v>170</v>
      </c>
      <c r="AZ89" s="14">
        <f>'Рейтинговая таблица организаций'!AZ78</f>
        <v>403</v>
      </c>
      <c r="BA89" s="14">
        <f>'Рейтинговая таблица организаций'!BA78</f>
        <v>403</v>
      </c>
    </row>
    <row r="90" spans="1:53" ht="15.5">
      <c r="A90" s="11">
        <f>'бланки '!D81</f>
        <v>76</v>
      </c>
      <c r="B90" s="11" t="str">
        <f>'бланки '!C81</f>
        <v>Муниципальное бюджетное образовательное учреждение «Северский лицей»</v>
      </c>
      <c r="C90" s="11">
        <f>'для bus.gov.ru'!C79</f>
        <v>704</v>
      </c>
      <c r="D90" s="11">
        <f>'для bus.gov.ru'!D79</f>
        <v>282</v>
      </c>
      <c r="E90" s="21">
        <f>'для bus.gov.ru'!E79</f>
        <v>0.40056818181818182</v>
      </c>
      <c r="F90" s="12" t="s">
        <v>159</v>
      </c>
      <c r="G90" s="13">
        <f>'Рейтинговая таблица организаций'!D79</f>
        <v>14</v>
      </c>
      <c r="H90" s="13">
        <f>'Рейтинговая таблица организаций'!E79</f>
        <v>14</v>
      </c>
      <c r="I90" s="12" t="s">
        <v>160</v>
      </c>
      <c r="J90" s="13">
        <f>'Рейтинговая таблица организаций'!F79</f>
        <v>60</v>
      </c>
      <c r="K90" s="13">
        <f>'Рейтинговая таблица организаций'!G79</f>
        <v>60</v>
      </c>
      <c r="L90" s="14" t="str">
        <f>IF('Рейтинговая таблица организаций'!H79&lt;1,"Отсутствуют или не функционируют дистанционные способы взаимодействия",(IF('Рейтинговая таблица организаций'!H79&lt;4,"В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0" s="23">
        <f>'Рейтинговая таблица организаций'!H79</f>
        <v>4</v>
      </c>
      <c r="N90" s="14">
        <f>IF('Рейтинговая таблица организаций'!H79&lt;1,0,(IF('Рейтинговая таблица организаций'!H79&lt;4,30,100)))</f>
        <v>100</v>
      </c>
      <c r="O90" s="14" t="s">
        <v>161</v>
      </c>
      <c r="P90" s="14">
        <f>'Рейтинговая таблица организаций'!I79</f>
        <v>282</v>
      </c>
      <c r="Q90" s="14">
        <f>'Рейтинговая таблица организаций'!J79</f>
        <v>282</v>
      </c>
      <c r="R90" s="14" t="s">
        <v>162</v>
      </c>
      <c r="S90" s="14">
        <f>'Рейтинговая таблица организаций'!K79</f>
        <v>282</v>
      </c>
      <c r="T90" s="14">
        <f>'Рейтинговая таблица организаций'!L79</f>
        <v>282</v>
      </c>
      <c r="U90" s="14" t="str">
        <f>IF('Рейтинговая таблица организаций'!U79&lt;1,"Отсутствуют комфортные условия",(IF('Рейтинговая таблица организаций'!U79&lt;5,"Количество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0" s="23">
        <f>'Рейтинговая таблица организаций'!U79</f>
        <v>5</v>
      </c>
      <c r="W90" s="14">
        <f>IF('Рейтинговая таблица организаций'!U79&lt;1,0,(IF('Рейтинговая таблица организаций'!U79&lt;4,20,100)))</f>
        <v>100</v>
      </c>
      <c r="X90" s="14" t="s">
        <v>163</v>
      </c>
      <c r="Y90" s="14">
        <f>'Рейтинговая таблица организаций'!X79</f>
        <v>282</v>
      </c>
      <c r="Z90" s="14">
        <f>'Рейтинговая таблица организаций'!Y79</f>
        <v>282</v>
      </c>
      <c r="AA90" s="14" t="str">
        <f>IF('Рейтинговая таблица организаций'!AD79&lt;1,"Отсутствуют условия доступности для инвалидов",(IF('Рейтинговая таблица организаций'!AD79&lt;5,"Количество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0" s="22">
        <f>'Рейтинговая таблица организаций'!AD79</f>
        <v>0</v>
      </c>
      <c r="AC90" s="14">
        <f>IF('Рейтинговая таблица организаций'!AD79&lt;1,0,(IF('Рейтинговая таблица организаций'!AD79&lt;5,20,100)))</f>
        <v>0</v>
      </c>
      <c r="AD90" s="14" t="str">
        <f>IF('Рейтинговая таблица организаций'!AE79&lt;1,"Отсутствуют условия доступности, позволяющие инвалидам получать услуги наравне с другими",(IF('Рейтинговая таблица организаций'!AE79&lt;5,"Количество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0" s="23">
        <f>'Рейтинговая таблица организаций'!AE79</f>
        <v>3</v>
      </c>
      <c r="AF90" s="14">
        <f>IF('Рейтинговая таблица организаций'!AE79&lt;1,0,(IF('Рейтинговая таблица организаций'!AE79&lt;5,20,100)))</f>
        <v>20</v>
      </c>
      <c r="AG90" s="14" t="s">
        <v>164</v>
      </c>
      <c r="AH90" s="14">
        <f>'Рейтинговая таблица организаций'!AF79</f>
        <v>71</v>
      </c>
      <c r="AI90" s="14">
        <f>'Рейтинговая таблица организаций'!AG79</f>
        <v>71</v>
      </c>
      <c r="AJ90" s="14" t="s">
        <v>165</v>
      </c>
      <c r="AK90" s="14">
        <f>'Рейтинговая таблица организаций'!AL79</f>
        <v>282</v>
      </c>
      <c r="AL90" s="14">
        <f>'Рейтинговая таблица организаций'!AM79</f>
        <v>282</v>
      </c>
      <c r="AM90" s="14" t="s">
        <v>166</v>
      </c>
      <c r="AN90" s="14">
        <f>'Рейтинговая таблица организаций'!AN79</f>
        <v>282</v>
      </c>
      <c r="AO90" s="14">
        <f>'Рейтинговая таблица организаций'!AO79</f>
        <v>282</v>
      </c>
      <c r="AP90" s="14" t="s">
        <v>167</v>
      </c>
      <c r="AQ90" s="14">
        <f>'Рейтинговая таблица организаций'!AP79</f>
        <v>282</v>
      </c>
      <c r="AR90" s="14">
        <f>'Рейтинговая таблица организаций'!AQ79</f>
        <v>282</v>
      </c>
      <c r="AS90" s="14" t="s">
        <v>168</v>
      </c>
      <c r="AT90" s="14">
        <f>'Рейтинговая таблица организаций'!AV79</f>
        <v>282</v>
      </c>
      <c r="AU90" s="14">
        <f>'Рейтинговая таблица организаций'!AW79</f>
        <v>282</v>
      </c>
      <c r="AV90" s="14" t="s">
        <v>169</v>
      </c>
      <c r="AW90" s="14">
        <f>'Рейтинговая таблица организаций'!AX79</f>
        <v>282</v>
      </c>
      <c r="AX90" s="14">
        <f>'Рейтинговая таблица организаций'!AY79</f>
        <v>282</v>
      </c>
      <c r="AY90" s="14" t="s">
        <v>170</v>
      </c>
      <c r="AZ90" s="14">
        <f>'Рейтинговая таблица организаций'!AZ79</f>
        <v>282</v>
      </c>
      <c r="BA90" s="14">
        <f>'Рейтинговая таблица организаций'!BA79</f>
        <v>282</v>
      </c>
    </row>
    <row r="91" spans="1:53" ht="15.5">
      <c r="A91" s="11">
        <f>'бланки '!D82</f>
        <v>77</v>
      </c>
      <c r="B91" s="11" t="str">
        <f>'бланки '!C82</f>
        <v>Муниципальное автономное образовательное учреждение «Средняя общеобразовательная школа № 80»</v>
      </c>
      <c r="C91" s="11">
        <f>'для bus.gov.ru'!C80</f>
        <v>812</v>
      </c>
      <c r="D91" s="11">
        <f>'для bus.gov.ru'!D80</f>
        <v>325</v>
      </c>
      <c r="E91" s="21">
        <f>'для bus.gov.ru'!E80</f>
        <v>0.40024630541871919</v>
      </c>
      <c r="F91" s="12" t="s">
        <v>159</v>
      </c>
      <c r="G91" s="13">
        <f>'Рейтинговая таблица организаций'!D80</f>
        <v>14</v>
      </c>
      <c r="H91" s="13">
        <f>'Рейтинговая таблица организаций'!E80</f>
        <v>14</v>
      </c>
      <c r="I91" s="12" t="s">
        <v>160</v>
      </c>
      <c r="J91" s="13">
        <f>'Рейтинговая таблица организаций'!F80</f>
        <v>60</v>
      </c>
      <c r="K91" s="13">
        <f>'Рейтинговая таблица организаций'!G80</f>
        <v>60</v>
      </c>
      <c r="L91" s="14" t="str">
        <f>IF('Рейтинговая таблица организаций'!H80&lt;1,"Отсутствуют или не функционируют дистанционные способы взаимодействия",(IF('Рейтинговая таблица организаций'!H80&lt;4,"В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1" s="23">
        <f>'Рейтинговая таблица организаций'!H80</f>
        <v>4</v>
      </c>
      <c r="N91" s="14">
        <f>IF('Рейтинговая таблица организаций'!H80&lt;1,0,(IF('Рейтинговая таблица организаций'!H80&lt;4,30,100)))</f>
        <v>100</v>
      </c>
      <c r="O91" s="14" t="s">
        <v>161</v>
      </c>
      <c r="P91" s="14">
        <f>'Рейтинговая таблица организаций'!I80</f>
        <v>325</v>
      </c>
      <c r="Q91" s="14">
        <f>'Рейтинговая таблица организаций'!J80</f>
        <v>325</v>
      </c>
      <c r="R91" s="14" t="s">
        <v>162</v>
      </c>
      <c r="S91" s="14">
        <f>'Рейтинговая таблица организаций'!K80</f>
        <v>325</v>
      </c>
      <c r="T91" s="14">
        <f>'Рейтинговая таблица организаций'!L80</f>
        <v>325</v>
      </c>
      <c r="U91" s="14" t="str">
        <f>IF('Рейтинговая таблица организаций'!U80&lt;1,"Отсутствуют комфортные условия",(IF('Рейтинговая таблица организаций'!U80&lt;5,"Количество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1" s="23">
        <f>'Рейтинговая таблица организаций'!U80</f>
        <v>5</v>
      </c>
      <c r="W91" s="14">
        <f>IF('Рейтинговая таблица организаций'!U80&lt;1,0,(IF('Рейтинговая таблица организаций'!U80&lt;4,20,100)))</f>
        <v>100</v>
      </c>
      <c r="X91" s="14" t="s">
        <v>163</v>
      </c>
      <c r="Y91" s="14">
        <f>'Рейтинговая таблица организаций'!X80</f>
        <v>325</v>
      </c>
      <c r="Z91" s="14">
        <f>'Рейтинговая таблица организаций'!Y80</f>
        <v>325</v>
      </c>
      <c r="AA91" s="14" t="str">
        <f>IF('Рейтинговая таблица организаций'!AD80&lt;1,"Отсутствуют условия доступности для инвалидов",(IF('Рейтинговая таблица организаций'!AD80&lt;5,"Количество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1" s="22">
        <f>'Рейтинговая таблица организаций'!AD80</f>
        <v>0</v>
      </c>
      <c r="AC91" s="14">
        <f>IF('Рейтинговая таблица организаций'!AD80&lt;1,0,(IF('Рейтинговая таблица организаций'!AD80&lt;5,20,100)))</f>
        <v>0</v>
      </c>
      <c r="AD91" s="14" t="str">
        <f>IF('Рейтинговая таблица организаций'!AE80&lt;1,"Отсутствуют условия доступности, позволяющие инвалидам получать услуги наравне с другими",(IF('Рейтинговая таблица организаций'!AE80&lt;5,"Количество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91" s="23">
        <f>'Рейтинговая таблица организаций'!AE80</f>
        <v>5</v>
      </c>
      <c r="AF91" s="14">
        <f>IF('Рейтинговая таблица организаций'!AE80&lt;1,0,(IF('Рейтинговая таблица организаций'!AE80&lt;5,20,100)))</f>
        <v>100</v>
      </c>
      <c r="AG91" s="14" t="s">
        <v>164</v>
      </c>
      <c r="AH91" s="14">
        <f>'Рейтинговая таблица организаций'!AF80</f>
        <v>82</v>
      </c>
      <c r="AI91" s="14">
        <f>'Рейтинговая таблица организаций'!AG80</f>
        <v>82</v>
      </c>
      <c r="AJ91" s="14" t="s">
        <v>165</v>
      </c>
      <c r="AK91" s="14">
        <f>'Рейтинговая таблица организаций'!AL80</f>
        <v>325</v>
      </c>
      <c r="AL91" s="14">
        <f>'Рейтинговая таблица организаций'!AM80</f>
        <v>325</v>
      </c>
      <c r="AM91" s="14" t="s">
        <v>166</v>
      </c>
      <c r="AN91" s="14">
        <f>'Рейтинговая таблица организаций'!AN80</f>
        <v>325</v>
      </c>
      <c r="AO91" s="14">
        <f>'Рейтинговая таблица организаций'!AO80</f>
        <v>325</v>
      </c>
      <c r="AP91" s="14" t="s">
        <v>167</v>
      </c>
      <c r="AQ91" s="14">
        <f>'Рейтинговая таблица организаций'!AP80</f>
        <v>325</v>
      </c>
      <c r="AR91" s="14">
        <f>'Рейтинговая таблица организаций'!AQ80</f>
        <v>325</v>
      </c>
      <c r="AS91" s="14" t="s">
        <v>168</v>
      </c>
      <c r="AT91" s="14">
        <f>'Рейтинговая таблица организаций'!AV80</f>
        <v>325</v>
      </c>
      <c r="AU91" s="14">
        <f>'Рейтинговая таблица организаций'!AW80</f>
        <v>325</v>
      </c>
      <c r="AV91" s="14" t="s">
        <v>169</v>
      </c>
      <c r="AW91" s="14">
        <f>'Рейтинговая таблица организаций'!AX80</f>
        <v>325</v>
      </c>
      <c r="AX91" s="14">
        <f>'Рейтинговая таблица организаций'!AY80</f>
        <v>325</v>
      </c>
      <c r="AY91" s="14" t="s">
        <v>170</v>
      </c>
      <c r="AZ91" s="14">
        <f>'Рейтинговая таблица организаций'!AZ80</f>
        <v>325</v>
      </c>
      <c r="BA91" s="14">
        <f>'Рейтинговая таблица организаций'!BA80</f>
        <v>325</v>
      </c>
    </row>
    <row r="92" spans="1:53" ht="15.5">
      <c r="A92" s="11">
        <f>'бланки '!D83</f>
        <v>78</v>
      </c>
      <c r="B92" s="11" t="str">
        <f>'бланки '!C83</f>
        <v>Муниципальное бюджетное образовательное учреждение 2Средняя общеобразовательная школа № 83»</v>
      </c>
      <c r="C92" s="11">
        <f>'для bus.gov.ru'!C81</f>
        <v>954</v>
      </c>
      <c r="D92" s="11">
        <f>'для bus.gov.ru'!D81</f>
        <v>382</v>
      </c>
      <c r="E92" s="21">
        <f>'для bus.gov.ru'!E81</f>
        <v>0.40041928721174003</v>
      </c>
      <c r="F92" s="12" t="s">
        <v>159</v>
      </c>
      <c r="G92" s="13">
        <f>'Рейтинговая таблица организаций'!D81</f>
        <v>14</v>
      </c>
      <c r="H92" s="13">
        <f>'Рейтинговая таблица организаций'!E81</f>
        <v>14</v>
      </c>
      <c r="I92" s="12" t="s">
        <v>160</v>
      </c>
      <c r="J92" s="13">
        <f>'Рейтинговая таблица организаций'!F81</f>
        <v>60</v>
      </c>
      <c r="K92" s="13">
        <f>'Рейтинговая таблица организаций'!G81</f>
        <v>60</v>
      </c>
      <c r="L92" s="14" t="str">
        <f>IF('Рейтинговая таблица организаций'!H81&lt;1,"Отсутствуют или не функционируют дистанционные способы взаимодействия",(IF('Рейтинговая таблица организаций'!H81&lt;4,"В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2" s="23">
        <f>'Рейтинговая таблица организаций'!H81</f>
        <v>4</v>
      </c>
      <c r="N92" s="14">
        <f>IF('Рейтинговая таблица организаций'!H81&lt;1,0,(IF('Рейтинговая таблица организаций'!H81&lt;4,30,100)))</f>
        <v>100</v>
      </c>
      <c r="O92" s="14" t="s">
        <v>161</v>
      </c>
      <c r="P92" s="14">
        <f>'Рейтинговая таблица организаций'!I81</f>
        <v>382</v>
      </c>
      <c r="Q92" s="14">
        <f>'Рейтинговая таблица организаций'!J81</f>
        <v>382</v>
      </c>
      <c r="R92" s="14" t="s">
        <v>162</v>
      </c>
      <c r="S92" s="14">
        <f>'Рейтинговая таблица организаций'!K81</f>
        <v>382</v>
      </c>
      <c r="T92" s="14">
        <f>'Рейтинговая таблица организаций'!L81</f>
        <v>382</v>
      </c>
      <c r="U92" s="14" t="str">
        <f>IF('Рейтинговая таблица организаций'!U81&lt;1,"Отсутствуют комфортные условия",(IF('Рейтинговая таблица организаций'!U81&lt;5,"Количество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2" s="23">
        <f>'Рейтинговая таблица организаций'!U81</f>
        <v>5</v>
      </c>
      <c r="W92" s="14">
        <f>IF('Рейтинговая таблица организаций'!U81&lt;1,0,(IF('Рейтинговая таблица организаций'!U81&lt;4,20,100)))</f>
        <v>100</v>
      </c>
      <c r="X92" s="14" t="s">
        <v>163</v>
      </c>
      <c r="Y92" s="14">
        <f>'Рейтинговая таблица организаций'!X81</f>
        <v>382</v>
      </c>
      <c r="Z92" s="14">
        <f>'Рейтинговая таблица организаций'!Y81</f>
        <v>382</v>
      </c>
      <c r="AA92" s="14" t="str">
        <f>IF('Рейтинговая таблица организаций'!AD81&lt;1,"Отсутствуют условия доступности для инвалидов",(IF('Рейтинговая таблица организаций'!AD81&lt;5,"Количество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92" s="22">
        <f>'Рейтинговая таблица организаций'!AD81</f>
        <v>3</v>
      </c>
      <c r="AC92" s="14">
        <f>IF('Рейтинговая таблица организаций'!AD81&lt;1,0,(IF('Рейтинговая таблица организаций'!AD81&lt;5,20,100)))</f>
        <v>20</v>
      </c>
      <c r="AD92" s="14" t="str">
        <f>IF('Рейтинговая таблица организаций'!AE81&lt;1,"Отсутствуют условия доступности, позволяющие инвалидам получать услуги наравне с другими",(IF('Рейтинговая таблица организаций'!AE81&lt;5,"Количество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92" s="23">
        <f>'Рейтинговая таблица организаций'!AE81</f>
        <v>5</v>
      </c>
      <c r="AF92" s="14">
        <f>IF('Рейтинговая таблица организаций'!AE81&lt;1,0,(IF('Рейтинговая таблица организаций'!AE81&lt;5,20,100)))</f>
        <v>100</v>
      </c>
      <c r="AG92" s="14" t="s">
        <v>164</v>
      </c>
      <c r="AH92" s="14">
        <f>'Рейтинговая таблица организаций'!AF81</f>
        <v>96</v>
      </c>
      <c r="AI92" s="14">
        <f>'Рейтинговая таблица организаций'!AG81</f>
        <v>96</v>
      </c>
      <c r="AJ92" s="14" t="s">
        <v>165</v>
      </c>
      <c r="AK92" s="14">
        <f>'Рейтинговая таблица организаций'!AL81</f>
        <v>382</v>
      </c>
      <c r="AL92" s="14">
        <f>'Рейтинговая таблица организаций'!AM81</f>
        <v>382</v>
      </c>
      <c r="AM92" s="14" t="s">
        <v>166</v>
      </c>
      <c r="AN92" s="14">
        <f>'Рейтинговая таблица организаций'!AN81</f>
        <v>382</v>
      </c>
      <c r="AO92" s="14">
        <f>'Рейтинговая таблица организаций'!AO81</f>
        <v>382</v>
      </c>
      <c r="AP92" s="14" t="s">
        <v>167</v>
      </c>
      <c r="AQ92" s="14">
        <f>'Рейтинговая таблица организаций'!AP81</f>
        <v>382</v>
      </c>
      <c r="AR92" s="14">
        <f>'Рейтинговая таблица организаций'!AQ81</f>
        <v>382</v>
      </c>
      <c r="AS92" s="14" t="s">
        <v>168</v>
      </c>
      <c r="AT92" s="14">
        <f>'Рейтинговая таблица организаций'!AV81</f>
        <v>382</v>
      </c>
      <c r="AU92" s="14">
        <f>'Рейтинговая таблица организаций'!AW81</f>
        <v>382</v>
      </c>
      <c r="AV92" s="14" t="s">
        <v>169</v>
      </c>
      <c r="AW92" s="14">
        <f>'Рейтинговая таблица организаций'!AX81</f>
        <v>382</v>
      </c>
      <c r="AX92" s="14">
        <f>'Рейтинговая таблица организаций'!AY81</f>
        <v>382</v>
      </c>
      <c r="AY92" s="14" t="s">
        <v>170</v>
      </c>
      <c r="AZ92" s="14">
        <f>'Рейтинговая таблица организаций'!AZ81</f>
        <v>382</v>
      </c>
      <c r="BA92" s="14">
        <f>'Рейтинговая таблица организаций'!BA81</f>
        <v>382</v>
      </c>
    </row>
    <row r="93" spans="1:53" ht="15.5">
      <c r="A93" s="11">
        <f>'бланки '!D84</f>
        <v>79</v>
      </c>
      <c r="B93" s="11" t="str">
        <f>'бланки '!C84</f>
        <v>Муниципальное бюджетное образовательное учреждение "Средняя общеобразовательная школа №198"</v>
      </c>
      <c r="C93" s="11">
        <f>'для bus.gov.ru'!C82</f>
        <v>1549</v>
      </c>
      <c r="D93" s="11">
        <f>'для bus.gov.ru'!D82</f>
        <v>600</v>
      </c>
      <c r="E93" s="21">
        <f>'для bus.gov.ru'!E82</f>
        <v>0.38734667527437056</v>
      </c>
      <c r="F93" s="12" t="s">
        <v>159</v>
      </c>
      <c r="G93" s="13">
        <f>'Рейтинговая таблица организаций'!D82</f>
        <v>14</v>
      </c>
      <c r="H93" s="13">
        <f>'Рейтинговая таблица организаций'!E82</f>
        <v>14</v>
      </c>
      <c r="I93" s="12" t="s">
        <v>160</v>
      </c>
      <c r="J93" s="13">
        <f>'Рейтинговая таблица организаций'!F82</f>
        <v>60</v>
      </c>
      <c r="K93" s="13">
        <f>'Рейтинговая таблица организаций'!G82</f>
        <v>60</v>
      </c>
      <c r="L93" s="14" t="str">
        <f>IF('Рейтинговая таблица организаций'!H82&lt;1,"Отсутствуют или не функционируют дистанционные способы взаимодействия",(IF('Рейтинговая таблица организаций'!H82&lt;4,"В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3" s="23">
        <f>'Рейтинговая таблица организаций'!H82</f>
        <v>4</v>
      </c>
      <c r="N93" s="14">
        <f>IF('Рейтинговая таблица организаций'!H82&lt;1,0,(IF('Рейтинговая таблица организаций'!H82&lt;4,30,100)))</f>
        <v>100</v>
      </c>
      <c r="O93" s="14" t="s">
        <v>161</v>
      </c>
      <c r="P93" s="14">
        <f>'Рейтинговая таблица организаций'!I82</f>
        <v>600</v>
      </c>
      <c r="Q93" s="14">
        <f>'Рейтинговая таблица организаций'!J82</f>
        <v>600</v>
      </c>
      <c r="R93" s="14" t="s">
        <v>162</v>
      </c>
      <c r="S93" s="14">
        <f>'Рейтинговая таблица организаций'!K82</f>
        <v>600</v>
      </c>
      <c r="T93" s="14">
        <f>'Рейтинговая таблица организаций'!L82</f>
        <v>600</v>
      </c>
      <c r="U93" s="14" t="str">
        <f>IF('Рейтинговая таблица организаций'!U82&lt;1,"Отсутствуют комфортные условия",(IF('Рейтинговая таблица организаций'!U82&lt;5,"Количество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3" s="23">
        <f>'Рейтинговая таблица организаций'!U82</f>
        <v>5</v>
      </c>
      <c r="W93" s="14">
        <f>IF('Рейтинговая таблица организаций'!U82&lt;1,0,(IF('Рейтинговая таблица организаций'!U82&lt;4,20,100)))</f>
        <v>100</v>
      </c>
      <c r="X93" s="14" t="s">
        <v>163</v>
      </c>
      <c r="Y93" s="14">
        <f>'Рейтинговая таблица организаций'!X82</f>
        <v>600</v>
      </c>
      <c r="Z93" s="14">
        <f>'Рейтинговая таблица организаций'!Y82</f>
        <v>600</v>
      </c>
      <c r="AA93" s="14" t="str">
        <f>IF('Рейтинговая таблица организаций'!AD82&lt;1,"Отсутствуют условия доступности для инвалидов",(IF('Рейтинговая таблица организаций'!AD82&lt;5,"Количество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93" s="22">
        <f>'Рейтинговая таблица организаций'!AD82</f>
        <v>3</v>
      </c>
      <c r="AC93" s="14">
        <f>IF('Рейтинговая таблица организаций'!AD82&lt;1,0,(IF('Рейтинговая таблица организаций'!AD82&lt;5,20,100)))</f>
        <v>20</v>
      </c>
      <c r="AD93" s="14" t="str">
        <f>IF('Рейтинговая таблица организаций'!AE82&lt;1,"Отсутствуют условия доступности, позволяющие инвалидам получать услуги наравне с другими",(IF('Рейтинговая таблица организаций'!AE82&lt;5,"Количество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93" s="23">
        <f>'Рейтинговая таблица организаций'!AE82</f>
        <v>6</v>
      </c>
      <c r="AF93" s="14">
        <f>IF('Рейтинговая таблица организаций'!AE82&lt;1,0,(IF('Рейтинговая таблица организаций'!AE82&lt;5,20,100)))</f>
        <v>100</v>
      </c>
      <c r="AG93" s="14" t="s">
        <v>164</v>
      </c>
      <c r="AH93" s="14">
        <f>'Рейтинговая таблица организаций'!AF82</f>
        <v>155</v>
      </c>
      <c r="AI93" s="14">
        <f>'Рейтинговая таблица организаций'!AG82</f>
        <v>155</v>
      </c>
      <c r="AJ93" s="14" t="s">
        <v>165</v>
      </c>
      <c r="AK93" s="14">
        <f>'Рейтинговая таблица организаций'!AL82</f>
        <v>600</v>
      </c>
      <c r="AL93" s="14">
        <f>'Рейтинговая таблица организаций'!AM82</f>
        <v>600</v>
      </c>
      <c r="AM93" s="14" t="s">
        <v>166</v>
      </c>
      <c r="AN93" s="14">
        <f>'Рейтинговая таблица организаций'!AN82</f>
        <v>600</v>
      </c>
      <c r="AO93" s="14">
        <f>'Рейтинговая таблица организаций'!AO82</f>
        <v>600</v>
      </c>
      <c r="AP93" s="14" t="s">
        <v>167</v>
      </c>
      <c r="AQ93" s="14">
        <f>'Рейтинговая таблица организаций'!AP82</f>
        <v>600</v>
      </c>
      <c r="AR93" s="14">
        <f>'Рейтинговая таблица организаций'!AQ82</f>
        <v>600</v>
      </c>
      <c r="AS93" s="14" t="s">
        <v>168</v>
      </c>
      <c r="AT93" s="14">
        <f>'Рейтинговая таблица организаций'!AV82</f>
        <v>600</v>
      </c>
      <c r="AU93" s="14">
        <f>'Рейтинговая таблица организаций'!AW82</f>
        <v>600</v>
      </c>
      <c r="AV93" s="14" t="s">
        <v>169</v>
      </c>
      <c r="AW93" s="14">
        <f>'Рейтинговая таблица организаций'!AX82</f>
        <v>600</v>
      </c>
      <c r="AX93" s="14">
        <f>'Рейтинговая таблица организаций'!AY82</f>
        <v>600</v>
      </c>
      <c r="AY93" s="14" t="s">
        <v>170</v>
      </c>
      <c r="AZ93" s="14">
        <f>'Рейтинговая таблица организаций'!AZ82</f>
        <v>600</v>
      </c>
      <c r="BA93" s="14">
        <f>'Рейтинговая таблица организаций'!BA82</f>
        <v>600</v>
      </c>
    </row>
    <row r="94" spans="1:53" ht="15.5">
      <c r="A94" s="11">
        <f>'бланки '!D85</f>
        <v>80</v>
      </c>
      <c r="B94" s="11" t="str">
        <f>'бланки '!C85</f>
        <v>Муниципальное бюджетное образовательное учреждение «Средняя общеобразовательная школа №89»</v>
      </c>
      <c r="C94" s="11">
        <f>'для bus.gov.ru'!C83</f>
        <v>803</v>
      </c>
      <c r="D94" s="11">
        <f>'для bus.gov.ru'!D83</f>
        <v>322</v>
      </c>
      <c r="E94" s="21">
        <f>'для bus.gov.ru'!E83</f>
        <v>0.40099626400996263</v>
      </c>
      <c r="F94" s="12" t="s">
        <v>159</v>
      </c>
      <c r="G94" s="13">
        <f>'Рейтинговая таблица организаций'!D83</f>
        <v>14</v>
      </c>
      <c r="H94" s="13">
        <f>'Рейтинговая таблица организаций'!E83</f>
        <v>14</v>
      </c>
      <c r="I94" s="12" t="s">
        <v>160</v>
      </c>
      <c r="J94" s="13">
        <f>'Рейтинговая таблица организаций'!F83</f>
        <v>60</v>
      </c>
      <c r="K94" s="13">
        <f>'Рейтинговая таблица организаций'!G83</f>
        <v>60</v>
      </c>
      <c r="L94" s="14" t="str">
        <f>IF('Рейтинговая таблица организаций'!H83&lt;1,"Отсутствуют или не функционируют дистанционные способы взаимодействия",(IF('Рейтинговая таблица организаций'!H83&lt;4,"В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4" s="23">
        <f>'Рейтинговая таблица организаций'!H83</f>
        <v>4</v>
      </c>
      <c r="N94" s="14">
        <f>IF('Рейтинговая таблица организаций'!H83&lt;1,0,(IF('Рейтинговая таблица организаций'!H83&lt;4,30,100)))</f>
        <v>100</v>
      </c>
      <c r="O94" s="14" t="s">
        <v>161</v>
      </c>
      <c r="P94" s="14">
        <f>'Рейтинговая таблица организаций'!I83</f>
        <v>322</v>
      </c>
      <c r="Q94" s="14">
        <f>'Рейтинговая таблица организаций'!J83</f>
        <v>322</v>
      </c>
      <c r="R94" s="14" t="s">
        <v>162</v>
      </c>
      <c r="S94" s="14">
        <f>'Рейтинговая таблица организаций'!K83</f>
        <v>322</v>
      </c>
      <c r="T94" s="14">
        <f>'Рейтинговая таблица организаций'!L83</f>
        <v>322</v>
      </c>
      <c r="U94" s="14" t="str">
        <f>IF('Рейтинговая таблица организаций'!U83&lt;1,"Отсутствуют комфортные условия",(IF('Рейтинговая таблица организаций'!U83&lt;5,"Количество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4" s="23">
        <f>'Рейтинговая таблица организаций'!U83</f>
        <v>5</v>
      </c>
      <c r="W94" s="14">
        <f>IF('Рейтинговая таблица организаций'!U83&lt;1,0,(IF('Рейтинговая таблица организаций'!U83&lt;4,20,100)))</f>
        <v>100</v>
      </c>
      <c r="X94" s="14" t="s">
        <v>163</v>
      </c>
      <c r="Y94" s="14">
        <f>'Рейтинговая таблица организаций'!X83</f>
        <v>322</v>
      </c>
      <c r="Z94" s="14">
        <f>'Рейтинговая таблица организаций'!Y83</f>
        <v>322</v>
      </c>
      <c r="AA94" s="14" t="str">
        <f>IF('Рейтинговая таблица организаций'!AD83&lt;1,"Отсутствуют условия доступности для инвалидов",(IF('Рейтинговая таблица организаций'!AD83&lt;5,"Количество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94" s="22">
        <f>'Рейтинговая таблица организаций'!AD83</f>
        <v>4</v>
      </c>
      <c r="AC94" s="14">
        <f>IF('Рейтинговая таблица организаций'!AD83&lt;1,0,(IF('Рейтинговая таблица организаций'!AD83&lt;5,20,100)))</f>
        <v>20</v>
      </c>
      <c r="AD94" s="14" t="str">
        <f>IF('Рейтинговая таблица организаций'!AE83&lt;1,"Отсутствуют условия доступности, позволяющие инвалидам получать услуги наравне с другими",(IF('Рейтинговая таблица организаций'!AE83&lt;5,"Количество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4" s="23">
        <f>'Рейтинговая таблица организаций'!AE83</f>
        <v>4</v>
      </c>
      <c r="AF94" s="14">
        <f>IF('Рейтинговая таблица организаций'!AE83&lt;1,0,(IF('Рейтинговая таблица организаций'!AE83&lt;5,20,100)))</f>
        <v>20</v>
      </c>
      <c r="AG94" s="14" t="s">
        <v>164</v>
      </c>
      <c r="AH94" s="14">
        <f>'Рейтинговая таблица организаций'!AF83</f>
        <v>81</v>
      </c>
      <c r="AI94" s="14">
        <f>'Рейтинговая таблица организаций'!AG83</f>
        <v>81</v>
      </c>
      <c r="AJ94" s="14" t="s">
        <v>165</v>
      </c>
      <c r="AK94" s="14">
        <f>'Рейтинговая таблица организаций'!AL83</f>
        <v>322</v>
      </c>
      <c r="AL94" s="14">
        <f>'Рейтинговая таблица организаций'!AM83</f>
        <v>322</v>
      </c>
      <c r="AM94" s="14" t="s">
        <v>166</v>
      </c>
      <c r="AN94" s="14">
        <f>'Рейтинговая таблица организаций'!AN83</f>
        <v>322</v>
      </c>
      <c r="AO94" s="14">
        <f>'Рейтинговая таблица организаций'!AO83</f>
        <v>322</v>
      </c>
      <c r="AP94" s="14" t="s">
        <v>167</v>
      </c>
      <c r="AQ94" s="14">
        <f>'Рейтинговая таблица организаций'!AP83</f>
        <v>322</v>
      </c>
      <c r="AR94" s="14">
        <f>'Рейтинговая таблица организаций'!AQ83</f>
        <v>322</v>
      </c>
      <c r="AS94" s="14" t="s">
        <v>168</v>
      </c>
      <c r="AT94" s="14">
        <f>'Рейтинговая таблица организаций'!AV83</f>
        <v>322</v>
      </c>
      <c r="AU94" s="14">
        <f>'Рейтинговая таблица организаций'!AW83</f>
        <v>322</v>
      </c>
      <c r="AV94" s="14" t="s">
        <v>169</v>
      </c>
      <c r="AW94" s="14">
        <f>'Рейтинговая таблица организаций'!AX83</f>
        <v>322</v>
      </c>
      <c r="AX94" s="14">
        <f>'Рейтинговая таблица организаций'!AY83</f>
        <v>322</v>
      </c>
      <c r="AY94" s="14" t="s">
        <v>170</v>
      </c>
      <c r="AZ94" s="14">
        <f>'Рейтинговая таблица организаций'!AZ83</f>
        <v>322</v>
      </c>
      <c r="BA94" s="14">
        <f>'Рейтинговая таблица организаций'!BA83</f>
        <v>322</v>
      </c>
    </row>
    <row r="95" spans="1:53" ht="15.5">
      <c r="A95" s="11">
        <f>'бланки '!D86</f>
        <v>81</v>
      </c>
      <c r="B95" s="11" t="str">
        <f>'бланки '!C86</f>
        <v>Муниципальное бюджетное образовательное учреждение «Северская школа-интернат для обучающихся с ограниченными возможностями здоровья»</v>
      </c>
      <c r="C95" s="11">
        <f>'для bus.gov.ru'!C84</f>
        <v>212</v>
      </c>
      <c r="D95" s="11">
        <f>'для bus.gov.ru'!D84</f>
        <v>85</v>
      </c>
      <c r="E95" s="21">
        <f>'для bus.gov.ru'!E84</f>
        <v>0.40094339622641512</v>
      </c>
      <c r="F95" s="12" t="s">
        <v>159</v>
      </c>
      <c r="G95" s="13">
        <f>'Рейтинговая таблица организаций'!D84</f>
        <v>14</v>
      </c>
      <c r="H95" s="13">
        <f>'Рейтинговая таблица организаций'!E84</f>
        <v>14</v>
      </c>
      <c r="I95" s="12" t="s">
        <v>160</v>
      </c>
      <c r="J95" s="13">
        <f>'Рейтинговая таблица организаций'!F84</f>
        <v>60</v>
      </c>
      <c r="K95" s="13">
        <f>'Рейтинговая таблица организаций'!G84</f>
        <v>60</v>
      </c>
      <c r="L95" s="14" t="str">
        <f>IF('Рейтинговая таблица организаций'!H84&lt;1,"Отсутствуют или не функционируют дистанционные способы взаимодействия",(IF('Рейтинговая таблица организаций'!H84&lt;4,"В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5" s="23">
        <f>'Рейтинговая таблица организаций'!H84</f>
        <v>4</v>
      </c>
      <c r="N95" s="14">
        <f>IF('Рейтинговая таблица организаций'!H84&lt;1,0,(IF('Рейтинговая таблица организаций'!H84&lt;4,30,100)))</f>
        <v>100</v>
      </c>
      <c r="O95" s="14" t="s">
        <v>161</v>
      </c>
      <c r="P95" s="14">
        <f>'Рейтинговая таблица организаций'!I84</f>
        <v>85</v>
      </c>
      <c r="Q95" s="14">
        <f>'Рейтинговая таблица организаций'!J84</f>
        <v>85</v>
      </c>
      <c r="R95" s="14" t="s">
        <v>162</v>
      </c>
      <c r="S95" s="14">
        <f>'Рейтинговая таблица организаций'!K84</f>
        <v>85</v>
      </c>
      <c r="T95" s="14">
        <f>'Рейтинговая таблица организаций'!L84</f>
        <v>85</v>
      </c>
      <c r="U95" s="14" t="str">
        <f>IF('Рейтинговая таблица организаций'!U84&lt;1,"Отсутствуют комфортные условия",(IF('Рейтинговая таблица организаций'!U84&lt;5,"Количество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5" s="23">
        <f>'Рейтинговая таблица организаций'!U84</f>
        <v>5</v>
      </c>
      <c r="W95" s="14">
        <f>IF('Рейтинговая таблица организаций'!U84&lt;1,0,(IF('Рейтинговая таблица организаций'!U84&lt;4,20,100)))</f>
        <v>100</v>
      </c>
      <c r="X95" s="14" t="s">
        <v>163</v>
      </c>
      <c r="Y95" s="14">
        <f>'Рейтинговая таблица организаций'!X84</f>
        <v>85</v>
      </c>
      <c r="Z95" s="14">
        <f>'Рейтинговая таблица организаций'!Y84</f>
        <v>85</v>
      </c>
      <c r="AA95" s="14" t="str">
        <f>IF('Рейтинговая таблица организаций'!AD84&lt;1,"Отсутствуют условия доступности для инвалидов",(IF('Рейтинговая таблица организаций'!AD84&lt;5,"Количество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95" s="22">
        <f>'Рейтинговая таблица организаций'!AD84</f>
        <v>4</v>
      </c>
      <c r="AC95" s="14">
        <f>IF('Рейтинговая таблица организаций'!AD84&lt;1,0,(IF('Рейтинговая таблица организаций'!AD84&lt;5,20,100)))</f>
        <v>20</v>
      </c>
      <c r="AD95" s="14" t="str">
        <f>IF('Рейтинговая таблица организаций'!AE84&lt;1,"Отсутствуют условия доступности, позволяющие инвалидам получать услуги наравне с другими",(IF('Рейтинговая таблица организаций'!AE84&lt;5,"Количество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95" s="23">
        <f>'Рейтинговая таблица организаций'!AE84</f>
        <v>5</v>
      </c>
      <c r="AF95" s="14">
        <f>IF('Рейтинговая таблица организаций'!AE84&lt;1,0,(IF('Рейтинговая таблица организаций'!AE84&lt;5,20,100)))</f>
        <v>100</v>
      </c>
      <c r="AG95" s="14" t="s">
        <v>164</v>
      </c>
      <c r="AH95" s="14">
        <f>'Рейтинговая таблица организаций'!AF84</f>
        <v>22</v>
      </c>
      <c r="AI95" s="14">
        <f>'Рейтинговая таблица организаций'!AG84</f>
        <v>22</v>
      </c>
      <c r="AJ95" s="14" t="s">
        <v>165</v>
      </c>
      <c r="AK95" s="14">
        <f>'Рейтинговая таблица организаций'!AL84</f>
        <v>85</v>
      </c>
      <c r="AL95" s="14">
        <f>'Рейтинговая таблица организаций'!AM84</f>
        <v>85</v>
      </c>
      <c r="AM95" s="14" t="s">
        <v>166</v>
      </c>
      <c r="AN95" s="14">
        <f>'Рейтинговая таблица организаций'!AN84</f>
        <v>85</v>
      </c>
      <c r="AO95" s="14">
        <f>'Рейтинговая таблица организаций'!AO84</f>
        <v>85</v>
      </c>
      <c r="AP95" s="14" t="s">
        <v>167</v>
      </c>
      <c r="AQ95" s="14">
        <f>'Рейтинговая таблица организаций'!AP84</f>
        <v>85</v>
      </c>
      <c r="AR95" s="14">
        <f>'Рейтинговая таблица организаций'!AQ84</f>
        <v>85</v>
      </c>
      <c r="AS95" s="14" t="s">
        <v>168</v>
      </c>
      <c r="AT95" s="14">
        <f>'Рейтинговая таблица организаций'!AV84</f>
        <v>85</v>
      </c>
      <c r="AU95" s="14">
        <f>'Рейтинговая таблица организаций'!AW84</f>
        <v>85</v>
      </c>
      <c r="AV95" s="14" t="s">
        <v>169</v>
      </c>
      <c r="AW95" s="14">
        <f>'Рейтинговая таблица организаций'!AX84</f>
        <v>85</v>
      </c>
      <c r="AX95" s="14">
        <f>'Рейтинговая таблица организаций'!AY84</f>
        <v>85</v>
      </c>
      <c r="AY95" s="14" t="s">
        <v>170</v>
      </c>
      <c r="AZ95" s="14">
        <f>'Рейтинговая таблица организаций'!AZ84</f>
        <v>85</v>
      </c>
      <c r="BA95" s="14">
        <f>'Рейтинговая таблица организаций'!BA84</f>
        <v>85</v>
      </c>
    </row>
    <row r="96" spans="1:53" ht="15.5">
      <c r="A96" s="11">
        <f>'бланки '!D87</f>
        <v>82</v>
      </c>
      <c r="B96" s="11" t="str">
        <f>'бланки '!C87</f>
        <v>Муниципальное автономное образовательное учреждение «Северский физико-математический лицей»</v>
      </c>
      <c r="C96" s="11">
        <f>'для bus.gov.ru'!C85</f>
        <v>718</v>
      </c>
      <c r="D96" s="11">
        <f>'для bus.gov.ru'!D85</f>
        <v>288</v>
      </c>
      <c r="E96" s="21">
        <f>'для bus.gov.ru'!E85</f>
        <v>0.4011142061281337</v>
      </c>
      <c r="F96" s="12" t="s">
        <v>159</v>
      </c>
      <c r="G96" s="13">
        <f>'Рейтинговая таблица организаций'!D85</f>
        <v>14</v>
      </c>
      <c r="H96" s="13">
        <f>'Рейтинговая таблица организаций'!E85</f>
        <v>14</v>
      </c>
      <c r="I96" s="12" t="s">
        <v>160</v>
      </c>
      <c r="J96" s="13">
        <f>'Рейтинговая таблица организаций'!F85</f>
        <v>60</v>
      </c>
      <c r="K96" s="13">
        <f>'Рейтинговая таблица организаций'!G85</f>
        <v>60</v>
      </c>
      <c r="L96" s="14" t="str">
        <f>IF('Рейтинговая таблица организаций'!H85&lt;1,"Отсутствуют или не функционируют дистанционные способы взаимодействия",(IF('Рейтинговая таблица организаций'!H85&lt;4,"В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6" s="23">
        <f>'Рейтинговая таблица организаций'!H85</f>
        <v>4</v>
      </c>
      <c r="N96" s="14">
        <f>IF('Рейтинговая таблица организаций'!H85&lt;1,0,(IF('Рейтинговая таблица организаций'!H85&lt;4,30,100)))</f>
        <v>100</v>
      </c>
      <c r="O96" s="14" t="s">
        <v>161</v>
      </c>
      <c r="P96" s="14">
        <f>'Рейтинговая таблица организаций'!I85</f>
        <v>288</v>
      </c>
      <c r="Q96" s="14">
        <f>'Рейтинговая таблица организаций'!J85</f>
        <v>288</v>
      </c>
      <c r="R96" s="14" t="s">
        <v>162</v>
      </c>
      <c r="S96" s="14">
        <f>'Рейтинговая таблица организаций'!K85</f>
        <v>288</v>
      </c>
      <c r="T96" s="14">
        <f>'Рейтинговая таблица организаций'!L85</f>
        <v>288</v>
      </c>
      <c r="U96" s="14" t="str">
        <f>IF('Рейтинговая таблица организаций'!U85&lt;1,"Отсутствуют комфортные условия",(IF('Рейтинговая таблица организаций'!U85&lt;5,"Количество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6" s="23">
        <f>'Рейтинговая таблица организаций'!U85</f>
        <v>5</v>
      </c>
      <c r="W96" s="14">
        <f>IF('Рейтинговая таблица организаций'!U85&lt;1,0,(IF('Рейтинговая таблица организаций'!U85&lt;4,20,100)))</f>
        <v>100</v>
      </c>
      <c r="X96" s="14" t="s">
        <v>163</v>
      </c>
      <c r="Y96" s="14">
        <f>'Рейтинговая таблица организаций'!X85</f>
        <v>288</v>
      </c>
      <c r="Z96" s="14">
        <f>'Рейтинговая таблица организаций'!Y85</f>
        <v>288</v>
      </c>
      <c r="AA96" s="14" t="str">
        <f>IF('Рейтинговая таблица организаций'!AD85&lt;1,"Отсутствуют условия доступности для инвалидов",(IF('Рейтинговая таблица организаций'!AD85&lt;5,"Количество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96" s="22">
        <f>'Рейтинговая таблица организаций'!AD85</f>
        <v>2</v>
      </c>
      <c r="AC96" s="14">
        <f>IF('Рейтинговая таблица организаций'!AD85&lt;1,0,(IF('Рейтинговая таблица организаций'!AD85&lt;5,20,100)))</f>
        <v>20</v>
      </c>
      <c r="AD96" s="14" t="str">
        <f>IF('Рейтинговая таблица организаций'!AE85&lt;1,"Отсутствуют условия доступности, позволяющие инвалидам получать услуги наравне с другими",(IF('Рейтинговая таблица организаций'!AE85&lt;5,"Количество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6" s="23">
        <f>'Рейтинговая таблица организаций'!AE85</f>
        <v>3</v>
      </c>
      <c r="AF96" s="14">
        <f>IF('Рейтинговая таблица организаций'!AE85&lt;1,0,(IF('Рейтинговая таблица организаций'!AE85&lt;5,20,100)))</f>
        <v>20</v>
      </c>
      <c r="AG96" s="14" t="s">
        <v>164</v>
      </c>
      <c r="AH96" s="14">
        <f>'Рейтинговая таблица организаций'!AF85</f>
        <v>72</v>
      </c>
      <c r="AI96" s="14">
        <f>'Рейтинговая таблица организаций'!AG85</f>
        <v>72</v>
      </c>
      <c r="AJ96" s="14" t="s">
        <v>165</v>
      </c>
      <c r="AK96" s="14">
        <f>'Рейтинговая таблица организаций'!AL85</f>
        <v>288</v>
      </c>
      <c r="AL96" s="14">
        <f>'Рейтинговая таблица организаций'!AM85</f>
        <v>288</v>
      </c>
      <c r="AM96" s="14" t="s">
        <v>166</v>
      </c>
      <c r="AN96" s="14">
        <f>'Рейтинговая таблица организаций'!AN85</f>
        <v>288</v>
      </c>
      <c r="AO96" s="14">
        <f>'Рейтинговая таблица организаций'!AO85</f>
        <v>288</v>
      </c>
      <c r="AP96" s="14" t="s">
        <v>167</v>
      </c>
      <c r="AQ96" s="14">
        <f>'Рейтинговая таблица организаций'!AP85</f>
        <v>288</v>
      </c>
      <c r="AR96" s="14">
        <f>'Рейтинговая таблица организаций'!AQ85</f>
        <v>288</v>
      </c>
      <c r="AS96" s="14" t="s">
        <v>168</v>
      </c>
      <c r="AT96" s="14">
        <f>'Рейтинговая таблица организаций'!AV85</f>
        <v>288</v>
      </c>
      <c r="AU96" s="14">
        <f>'Рейтинговая таблица организаций'!AW85</f>
        <v>288</v>
      </c>
      <c r="AV96" s="14" t="s">
        <v>169</v>
      </c>
      <c r="AW96" s="14">
        <f>'Рейтинговая таблица организаций'!AX85</f>
        <v>288</v>
      </c>
      <c r="AX96" s="14">
        <f>'Рейтинговая таблица организаций'!AY85</f>
        <v>288</v>
      </c>
      <c r="AY96" s="14" t="s">
        <v>170</v>
      </c>
      <c r="AZ96" s="14">
        <f>'Рейтинговая таблица организаций'!AZ85</f>
        <v>288</v>
      </c>
      <c r="BA96" s="14">
        <f>'Рейтинговая таблица организаций'!BA85</f>
        <v>288</v>
      </c>
    </row>
    <row r="97" spans="1:53" ht="15.5">
      <c r="A97" s="11">
        <f>'бланки '!D88</f>
        <v>83</v>
      </c>
      <c r="B97" s="11" t="str">
        <f>'бланки '!C88</f>
        <v>Муниципальное бюджетное образовательное учреждение «Средняя общеобразовательная школа №197 им.В.Маркелова»</v>
      </c>
      <c r="C97" s="11">
        <f>'для bus.gov.ru'!C86</f>
        <v>721</v>
      </c>
      <c r="D97" s="11">
        <f>'для bus.gov.ru'!D86</f>
        <v>289</v>
      </c>
      <c r="E97" s="21">
        <f>'для bus.gov.ru'!E86</f>
        <v>0.40083217753120665</v>
      </c>
      <c r="F97" s="12" t="s">
        <v>159</v>
      </c>
      <c r="G97" s="13">
        <f>'Рейтинговая таблица организаций'!D86</f>
        <v>14</v>
      </c>
      <c r="H97" s="13">
        <f>'Рейтинговая таблица организаций'!E86</f>
        <v>14</v>
      </c>
      <c r="I97" s="12" t="s">
        <v>160</v>
      </c>
      <c r="J97" s="13">
        <f>'Рейтинговая таблица организаций'!F86</f>
        <v>60</v>
      </c>
      <c r="K97" s="13">
        <f>'Рейтинговая таблица организаций'!G86</f>
        <v>60</v>
      </c>
      <c r="L97" s="14" t="str">
        <f>IF('Рейтинговая таблица организаций'!H86&lt;1,"Отсутствуют или не функционируют дистанционные способы взаимодействия",(IF('Рейтинговая таблица организаций'!H86&lt;4,"В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7" s="23">
        <f>'Рейтинговая таблица организаций'!H86</f>
        <v>4</v>
      </c>
      <c r="N97" s="14">
        <f>IF('Рейтинговая таблица организаций'!H86&lt;1,0,(IF('Рейтинговая таблица организаций'!H86&lt;4,30,100)))</f>
        <v>100</v>
      </c>
      <c r="O97" s="14" t="s">
        <v>161</v>
      </c>
      <c r="P97" s="14">
        <f>'Рейтинговая таблица организаций'!I86</f>
        <v>289</v>
      </c>
      <c r="Q97" s="14">
        <f>'Рейтинговая таблица организаций'!J86</f>
        <v>289</v>
      </c>
      <c r="R97" s="14" t="s">
        <v>162</v>
      </c>
      <c r="S97" s="14">
        <f>'Рейтинговая таблица организаций'!K86</f>
        <v>289</v>
      </c>
      <c r="T97" s="14">
        <f>'Рейтинговая таблица организаций'!L86</f>
        <v>289</v>
      </c>
      <c r="U97" s="14" t="str">
        <f>IF('Рейтинговая таблица организаций'!U86&lt;1,"Отсутствуют комфортные условия",(IF('Рейтинговая таблица организаций'!U86&lt;5,"Количество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7" s="23">
        <f>'Рейтинговая таблица организаций'!U86</f>
        <v>5</v>
      </c>
      <c r="W97" s="14">
        <f>IF('Рейтинговая таблица организаций'!U86&lt;1,0,(IF('Рейтинговая таблица организаций'!U86&lt;4,20,100)))</f>
        <v>100</v>
      </c>
      <c r="X97" s="14" t="s">
        <v>163</v>
      </c>
      <c r="Y97" s="14">
        <f>'Рейтинговая таблица организаций'!X86</f>
        <v>289</v>
      </c>
      <c r="Z97" s="14">
        <f>'Рейтинговая таблица организаций'!Y86</f>
        <v>289</v>
      </c>
      <c r="AA97" s="14" t="str">
        <f>IF('Рейтинговая таблица организаций'!AD86&lt;1,"Отсутствуют условия доступности для инвалидов",(IF('Рейтинговая таблица организаций'!AD86&lt;5,"Количество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7" s="22">
        <f>'Рейтинговая таблица организаций'!AD86</f>
        <v>0</v>
      </c>
      <c r="AC97" s="14">
        <f>IF('Рейтинговая таблица организаций'!AD86&lt;1,0,(IF('Рейтинговая таблица организаций'!AD86&lt;5,20,100)))</f>
        <v>0</v>
      </c>
      <c r="AD97" s="14" t="str">
        <f>IF('Рейтинговая таблица организаций'!AE86&lt;1,"Отсутствуют условия доступности, позволяющие инвалидам получать услуги наравне с другими",(IF('Рейтинговая таблица организаций'!AE86&lt;5,"Количество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7" s="23">
        <f>'Рейтинговая таблица организаций'!AE86</f>
        <v>3</v>
      </c>
      <c r="AF97" s="14">
        <f>IF('Рейтинговая таблица организаций'!AE86&lt;1,0,(IF('Рейтинговая таблица организаций'!AE86&lt;5,20,100)))</f>
        <v>20</v>
      </c>
      <c r="AG97" s="14" t="s">
        <v>164</v>
      </c>
      <c r="AH97" s="14">
        <f>'Рейтинговая таблица организаций'!AF86</f>
        <v>73</v>
      </c>
      <c r="AI97" s="14">
        <f>'Рейтинговая таблица организаций'!AG86</f>
        <v>73</v>
      </c>
      <c r="AJ97" s="14" t="s">
        <v>165</v>
      </c>
      <c r="AK97" s="14">
        <f>'Рейтинговая таблица организаций'!AL86</f>
        <v>289</v>
      </c>
      <c r="AL97" s="14">
        <f>'Рейтинговая таблица организаций'!AM86</f>
        <v>289</v>
      </c>
      <c r="AM97" s="14" t="s">
        <v>166</v>
      </c>
      <c r="AN97" s="14">
        <f>'Рейтинговая таблица организаций'!AN86</f>
        <v>289</v>
      </c>
      <c r="AO97" s="14">
        <f>'Рейтинговая таблица организаций'!AO86</f>
        <v>289</v>
      </c>
      <c r="AP97" s="14" t="s">
        <v>167</v>
      </c>
      <c r="AQ97" s="14">
        <f>'Рейтинговая таблица организаций'!AP86</f>
        <v>289</v>
      </c>
      <c r="AR97" s="14">
        <f>'Рейтинговая таблица организаций'!AQ86</f>
        <v>289</v>
      </c>
      <c r="AS97" s="14" t="s">
        <v>168</v>
      </c>
      <c r="AT97" s="14">
        <f>'Рейтинговая таблица организаций'!AV86</f>
        <v>289</v>
      </c>
      <c r="AU97" s="14">
        <f>'Рейтинговая таблица организаций'!AW86</f>
        <v>289</v>
      </c>
      <c r="AV97" s="14" t="s">
        <v>169</v>
      </c>
      <c r="AW97" s="14">
        <f>'Рейтинговая таблица организаций'!AX86</f>
        <v>289</v>
      </c>
      <c r="AX97" s="14">
        <f>'Рейтинговая таблица организаций'!AY86</f>
        <v>289</v>
      </c>
      <c r="AY97" s="14" t="s">
        <v>170</v>
      </c>
      <c r="AZ97" s="14">
        <f>'Рейтинговая таблица организаций'!AZ86</f>
        <v>289</v>
      </c>
      <c r="BA97" s="14">
        <f>'Рейтинговая таблица организаций'!BA86</f>
        <v>289</v>
      </c>
    </row>
    <row r="98" spans="1:53" ht="15.5">
      <c r="A98" s="11">
        <f>'бланки '!D89</f>
        <v>84</v>
      </c>
      <c r="B98" s="11" t="str">
        <f>'бланки '!C89</f>
        <v>Муниципальное бюджетное образовательное учреждение «Средняя общеобразовательная школа № 90»</v>
      </c>
      <c r="C98" s="11">
        <f>'для bus.gov.ru'!C87</f>
        <v>1001</v>
      </c>
      <c r="D98" s="11">
        <f>'для bus.gov.ru'!D87</f>
        <v>401</v>
      </c>
      <c r="E98" s="21">
        <f>'для bus.gov.ru'!E87</f>
        <v>0.40059940059940058</v>
      </c>
      <c r="F98" s="12" t="s">
        <v>159</v>
      </c>
      <c r="G98" s="13">
        <f>'Рейтинговая таблица организаций'!D87</f>
        <v>14</v>
      </c>
      <c r="H98" s="13">
        <f>'Рейтинговая таблица организаций'!E87</f>
        <v>14</v>
      </c>
      <c r="I98" s="12" t="s">
        <v>160</v>
      </c>
      <c r="J98" s="13">
        <f>'Рейтинговая таблица организаций'!F87</f>
        <v>60</v>
      </c>
      <c r="K98" s="13">
        <f>'Рейтинговая таблица организаций'!G87</f>
        <v>60</v>
      </c>
      <c r="L98" s="14" t="str">
        <f>IF('Рейтинговая таблица организаций'!H87&lt;1,"Отсутствуют или не функционируют дистанционные способы взаимодействия",(IF('Рейтинговая таблица организаций'!H87&lt;4,"В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8" s="23">
        <f>'Рейтинговая таблица организаций'!H87</f>
        <v>4</v>
      </c>
      <c r="N98" s="14">
        <f>IF('Рейтинговая таблица организаций'!H87&lt;1,0,(IF('Рейтинговая таблица организаций'!H87&lt;4,30,100)))</f>
        <v>100</v>
      </c>
      <c r="O98" s="14" t="s">
        <v>161</v>
      </c>
      <c r="P98" s="14">
        <f>'Рейтинговая таблица организаций'!I87</f>
        <v>401</v>
      </c>
      <c r="Q98" s="14">
        <f>'Рейтинговая таблица организаций'!J87</f>
        <v>401</v>
      </c>
      <c r="R98" s="14" t="s">
        <v>162</v>
      </c>
      <c r="S98" s="14">
        <f>'Рейтинговая таблица организаций'!K87</f>
        <v>401</v>
      </c>
      <c r="T98" s="14">
        <f>'Рейтинговая таблица организаций'!L87</f>
        <v>401</v>
      </c>
      <c r="U98" s="14" t="str">
        <f>IF('Рейтинговая таблица организаций'!U87&lt;1,"Отсутствуют комфортные условия",(IF('Рейтинговая таблица организаций'!U87&lt;5,"Количество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8" s="23">
        <f>'Рейтинговая таблица организаций'!U87</f>
        <v>5</v>
      </c>
      <c r="W98" s="14">
        <f>IF('Рейтинговая таблица организаций'!U87&lt;1,0,(IF('Рейтинговая таблица организаций'!U87&lt;4,20,100)))</f>
        <v>100</v>
      </c>
      <c r="X98" s="14" t="s">
        <v>163</v>
      </c>
      <c r="Y98" s="14">
        <f>'Рейтинговая таблица организаций'!X87</f>
        <v>401</v>
      </c>
      <c r="Z98" s="14">
        <f>'Рейтинговая таблица организаций'!Y87</f>
        <v>401</v>
      </c>
      <c r="AA98" s="14" t="str">
        <f>IF('Рейтинговая таблица организаций'!AD87&lt;1,"Отсутствуют условия доступности для инвалидов",(IF('Рейтинговая таблица организаций'!AD87&lt;5,"Количество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98" s="22">
        <f>'Рейтинговая таблица организаций'!AD87</f>
        <v>3</v>
      </c>
      <c r="AC98" s="14">
        <f>IF('Рейтинговая таблица организаций'!AD87&lt;1,0,(IF('Рейтинговая таблица организаций'!AD87&lt;5,20,100)))</f>
        <v>20</v>
      </c>
      <c r="AD98" s="14" t="str">
        <f>IF('Рейтинговая таблица организаций'!AE87&lt;1,"Отсутствуют условия доступности, позволяющие инвалидам получать услуги наравне с другими",(IF('Рейтинговая таблица организаций'!AE87&lt;5,"Количество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98" s="23">
        <f>'Рейтинговая таблица организаций'!AE87</f>
        <v>5</v>
      </c>
      <c r="AF98" s="14">
        <f>IF('Рейтинговая таблица организаций'!AE87&lt;1,0,(IF('Рейтинговая таблица организаций'!AE87&lt;5,20,100)))</f>
        <v>100</v>
      </c>
      <c r="AG98" s="14" t="s">
        <v>164</v>
      </c>
      <c r="AH98" s="14">
        <f>'Рейтинговая таблица организаций'!AF87</f>
        <v>101</v>
      </c>
      <c r="AI98" s="14">
        <f>'Рейтинговая таблица организаций'!AG87</f>
        <v>101</v>
      </c>
      <c r="AJ98" s="14" t="s">
        <v>165</v>
      </c>
      <c r="AK98" s="14">
        <f>'Рейтинговая таблица организаций'!AL87</f>
        <v>401</v>
      </c>
      <c r="AL98" s="14">
        <f>'Рейтинговая таблица организаций'!AM87</f>
        <v>401</v>
      </c>
      <c r="AM98" s="14" t="s">
        <v>166</v>
      </c>
      <c r="AN98" s="14">
        <f>'Рейтинговая таблица организаций'!AN87</f>
        <v>401</v>
      </c>
      <c r="AO98" s="14">
        <f>'Рейтинговая таблица организаций'!AO87</f>
        <v>401</v>
      </c>
      <c r="AP98" s="14" t="s">
        <v>167</v>
      </c>
      <c r="AQ98" s="14">
        <f>'Рейтинговая таблица организаций'!AP87</f>
        <v>401</v>
      </c>
      <c r="AR98" s="14">
        <f>'Рейтинговая таблица организаций'!AQ87</f>
        <v>401</v>
      </c>
      <c r="AS98" s="14" t="s">
        <v>168</v>
      </c>
      <c r="AT98" s="14">
        <f>'Рейтинговая таблица организаций'!AV87</f>
        <v>401</v>
      </c>
      <c r="AU98" s="14">
        <f>'Рейтинговая таблица организаций'!AW87</f>
        <v>401</v>
      </c>
      <c r="AV98" s="14" t="s">
        <v>169</v>
      </c>
      <c r="AW98" s="14">
        <f>'Рейтинговая таблица организаций'!AX87</f>
        <v>401</v>
      </c>
      <c r="AX98" s="14">
        <f>'Рейтинговая таблица организаций'!AY87</f>
        <v>401</v>
      </c>
      <c r="AY98" s="14" t="s">
        <v>170</v>
      </c>
      <c r="AZ98" s="14">
        <f>'Рейтинговая таблица организаций'!AZ87</f>
        <v>401</v>
      </c>
      <c r="BA98" s="14">
        <f>'Рейтинговая таблица организаций'!BA87</f>
        <v>401</v>
      </c>
    </row>
    <row r="99" spans="1:53" ht="15.5">
      <c r="A99" s="11">
        <f>'бланки '!D90</f>
        <v>85</v>
      </c>
      <c r="B99" s="11" t="str">
        <f>'бланки '!C90</f>
        <v>Муниципальное бюджетное образовательное учреждение «Орловская cредняя общеобразовательная школа»</v>
      </c>
      <c r="C99" s="11">
        <f>'для bus.gov.ru'!C88</f>
        <v>154</v>
      </c>
      <c r="D99" s="11">
        <f>'для bus.gov.ru'!D88</f>
        <v>62</v>
      </c>
      <c r="E99" s="21">
        <f>'для bus.gov.ru'!E88</f>
        <v>0.40259740259740262</v>
      </c>
      <c r="F99" s="12" t="s">
        <v>159</v>
      </c>
      <c r="G99" s="13">
        <f>'Рейтинговая таблица организаций'!D88</f>
        <v>14</v>
      </c>
      <c r="H99" s="13">
        <f>'Рейтинговая таблица организаций'!E88</f>
        <v>14</v>
      </c>
      <c r="I99" s="12" t="s">
        <v>160</v>
      </c>
      <c r="J99" s="13">
        <f>'Рейтинговая таблица организаций'!F88</f>
        <v>60</v>
      </c>
      <c r="K99" s="13">
        <f>'Рейтинговая таблица организаций'!G88</f>
        <v>60</v>
      </c>
      <c r="L99" s="14" t="str">
        <f>IF('Рейтинговая таблица организаций'!H88&lt;1,"Отсутствуют или не функционируют дистанционные способы взаимодействия",(IF('Рейтинговая таблица организаций'!H88&lt;4,"В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9" s="23">
        <f>'Рейтинговая таблица организаций'!H88</f>
        <v>4</v>
      </c>
      <c r="N99" s="14">
        <f>IF('Рейтинговая таблица организаций'!H88&lt;1,0,(IF('Рейтинговая таблица организаций'!H88&lt;4,30,100)))</f>
        <v>100</v>
      </c>
      <c r="O99" s="14" t="s">
        <v>161</v>
      </c>
      <c r="P99" s="14">
        <f>'Рейтинговая таблица организаций'!I88</f>
        <v>62</v>
      </c>
      <c r="Q99" s="14">
        <f>'Рейтинговая таблица организаций'!J88</f>
        <v>62</v>
      </c>
      <c r="R99" s="14" t="s">
        <v>162</v>
      </c>
      <c r="S99" s="14">
        <f>'Рейтинговая таблица организаций'!K88</f>
        <v>62</v>
      </c>
      <c r="T99" s="14">
        <f>'Рейтинговая таблица организаций'!L88</f>
        <v>62</v>
      </c>
      <c r="U99" s="14" t="str">
        <f>IF('Рейтинговая таблица организаций'!U88&lt;1,"Отсутствуют комфортные условия",(IF('Рейтинговая таблица организаций'!U88&lt;5,"Количество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9" s="23">
        <f>'Рейтинговая таблица организаций'!U88</f>
        <v>5</v>
      </c>
      <c r="W99" s="14">
        <f>IF('Рейтинговая таблица организаций'!U88&lt;1,0,(IF('Рейтинговая таблица организаций'!U88&lt;4,20,100)))</f>
        <v>100</v>
      </c>
      <c r="X99" s="14" t="s">
        <v>163</v>
      </c>
      <c r="Y99" s="14">
        <f>'Рейтинговая таблица организаций'!X88</f>
        <v>62</v>
      </c>
      <c r="Z99" s="14">
        <f>'Рейтинговая таблица организаций'!Y88</f>
        <v>62</v>
      </c>
      <c r="AA99" s="14" t="str">
        <f>IF('Рейтинговая таблица организаций'!AD88&lt;1,"Отсутствуют условия доступности для инвалидов",(IF('Рейтинговая таблица организаций'!AD88&lt;5,"Количество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9" s="22">
        <f>'Рейтинговая таблица организаций'!AD88</f>
        <v>0</v>
      </c>
      <c r="AC99" s="14">
        <f>IF('Рейтинговая таблица организаций'!AD88&lt;1,0,(IF('Рейтинговая таблица организаций'!AD88&lt;5,20,100)))</f>
        <v>0</v>
      </c>
      <c r="AD99" s="14" t="str">
        <f>IF('Рейтинговая таблица организаций'!AE88&lt;1,"Отсутствуют условия доступности, позволяющие инвалидам получать услуги наравне с другими",(IF('Рейтинговая таблица организаций'!AE88&lt;5,"Количество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9" s="23">
        <f>'Рейтинговая таблица организаций'!AE88</f>
        <v>4</v>
      </c>
      <c r="AF99" s="14">
        <f>IF('Рейтинговая таблица организаций'!AE88&lt;1,0,(IF('Рейтинговая таблица организаций'!AE88&lt;5,20,100)))</f>
        <v>20</v>
      </c>
      <c r="AG99" s="14" t="s">
        <v>164</v>
      </c>
      <c r="AH99" s="14">
        <f>'Рейтинговая таблица организаций'!AF88</f>
        <v>16</v>
      </c>
      <c r="AI99" s="14">
        <f>'Рейтинговая таблица организаций'!AG88</f>
        <v>16</v>
      </c>
      <c r="AJ99" s="14" t="s">
        <v>165</v>
      </c>
      <c r="AK99" s="14">
        <f>'Рейтинговая таблица организаций'!AL88</f>
        <v>62</v>
      </c>
      <c r="AL99" s="14">
        <f>'Рейтинговая таблица организаций'!AM88</f>
        <v>62</v>
      </c>
      <c r="AM99" s="14" t="s">
        <v>166</v>
      </c>
      <c r="AN99" s="14">
        <f>'Рейтинговая таблица организаций'!AN88</f>
        <v>62</v>
      </c>
      <c r="AO99" s="14">
        <f>'Рейтинговая таблица организаций'!AO88</f>
        <v>62</v>
      </c>
      <c r="AP99" s="14" t="s">
        <v>167</v>
      </c>
      <c r="AQ99" s="14">
        <f>'Рейтинговая таблица организаций'!AP88</f>
        <v>62</v>
      </c>
      <c r="AR99" s="14">
        <f>'Рейтинговая таблица организаций'!AQ88</f>
        <v>62</v>
      </c>
      <c r="AS99" s="14" t="s">
        <v>168</v>
      </c>
      <c r="AT99" s="14">
        <f>'Рейтинговая таблица организаций'!AV88</f>
        <v>62</v>
      </c>
      <c r="AU99" s="14">
        <f>'Рейтинговая таблица организаций'!AW88</f>
        <v>62</v>
      </c>
      <c r="AV99" s="14" t="s">
        <v>169</v>
      </c>
      <c r="AW99" s="14">
        <f>'Рейтинговая таблица организаций'!AX88</f>
        <v>62</v>
      </c>
      <c r="AX99" s="14">
        <f>'Рейтинговая таблица организаций'!AY88</f>
        <v>62</v>
      </c>
      <c r="AY99" s="14" t="s">
        <v>170</v>
      </c>
      <c r="AZ99" s="14">
        <f>'Рейтинговая таблица организаций'!AZ88</f>
        <v>62</v>
      </c>
      <c r="BA99" s="14">
        <f>'Рейтинговая таблица организаций'!BA88</f>
        <v>62</v>
      </c>
    </row>
    <row r="100" spans="1:53" ht="15.5">
      <c r="A100" s="11">
        <f>'бланки '!D91</f>
        <v>86</v>
      </c>
      <c r="B100" s="11" t="str">
        <f>'бланки '!C91</f>
        <v>Муниципальное бюджетное образовательное учреждение «Средняя общеобразовательная школа № 84»</v>
      </c>
      <c r="C100" s="11">
        <f>'для bus.gov.ru'!C89</f>
        <v>923</v>
      </c>
      <c r="D100" s="11">
        <f>'для bus.gov.ru'!D89</f>
        <v>370</v>
      </c>
      <c r="E100" s="21">
        <f>'для bus.gov.ru'!E89</f>
        <v>0.40086673889490793</v>
      </c>
      <c r="F100" s="12" t="s">
        <v>159</v>
      </c>
      <c r="G100" s="13">
        <f>'Рейтинговая таблица организаций'!D89</f>
        <v>14</v>
      </c>
      <c r="H100" s="13">
        <f>'Рейтинговая таблица организаций'!E89</f>
        <v>14</v>
      </c>
      <c r="I100" s="12" t="s">
        <v>160</v>
      </c>
      <c r="J100" s="13">
        <f>'Рейтинговая таблица организаций'!F89</f>
        <v>60</v>
      </c>
      <c r="K100" s="13">
        <f>'Рейтинговая таблица организаций'!G89</f>
        <v>60</v>
      </c>
      <c r="L100" s="14" t="str">
        <f>IF('Рейтинговая таблица организаций'!H89&lt;1,"Отсутствуют или не функционируют дистанционные способы взаимодействия",(IF('Рейтинговая таблица организаций'!H89&lt;4,"В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0" s="23">
        <f>'Рейтинговая таблица организаций'!H89</f>
        <v>4</v>
      </c>
      <c r="N100" s="14">
        <f>IF('Рейтинговая таблица организаций'!H89&lt;1,0,(IF('Рейтинговая таблица организаций'!H89&lt;4,30,100)))</f>
        <v>100</v>
      </c>
      <c r="O100" s="14" t="s">
        <v>161</v>
      </c>
      <c r="P100" s="14">
        <f>'Рейтинговая таблица организаций'!I89</f>
        <v>370</v>
      </c>
      <c r="Q100" s="14">
        <f>'Рейтинговая таблица организаций'!J89</f>
        <v>370</v>
      </c>
      <c r="R100" s="14" t="s">
        <v>162</v>
      </c>
      <c r="S100" s="14">
        <f>'Рейтинговая таблица организаций'!K89</f>
        <v>370</v>
      </c>
      <c r="T100" s="14">
        <f>'Рейтинговая таблица организаций'!L89</f>
        <v>370</v>
      </c>
      <c r="U100" s="14" t="str">
        <f>IF('Рейтинговая таблица организаций'!U89&lt;1,"Отсутствуют комфортные условия",(IF('Рейтинговая таблица организаций'!U89&lt;5,"Количество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0" s="23">
        <f>'Рейтинговая таблица организаций'!U89</f>
        <v>5</v>
      </c>
      <c r="W100" s="14">
        <f>IF('Рейтинговая таблица организаций'!U89&lt;1,0,(IF('Рейтинговая таблица организаций'!U89&lt;4,20,100)))</f>
        <v>100</v>
      </c>
      <c r="X100" s="14" t="s">
        <v>163</v>
      </c>
      <c r="Y100" s="14">
        <f>'Рейтинговая таблица организаций'!X89</f>
        <v>370</v>
      </c>
      <c r="Z100" s="14">
        <f>'Рейтинговая таблица организаций'!Y89</f>
        <v>370</v>
      </c>
      <c r="AA100" s="14" t="str">
        <f>IF('Рейтинговая таблица организаций'!AD89&lt;1,"Отсутствуют условия доступности для инвалидов",(IF('Рейтинговая таблица организаций'!AD89&lt;5,"Количество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00" s="22">
        <f>'Рейтинговая таблица организаций'!AD89</f>
        <v>5</v>
      </c>
      <c r="AC100" s="14">
        <f>IF('Рейтинговая таблица организаций'!AD89&lt;1,0,(IF('Рейтинговая таблица организаций'!AD89&lt;5,20,100)))</f>
        <v>100</v>
      </c>
      <c r="AD100" s="14" t="str">
        <f>IF('Рейтинговая таблица организаций'!AE89&lt;1,"Отсутствуют условия доступности, позволяющие инвалидам получать услуги наравне с другими",(IF('Рейтинговая таблица организаций'!AE89&lt;5,"Количество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0" s="23">
        <f>'Рейтинговая таблица организаций'!AE89</f>
        <v>4</v>
      </c>
      <c r="AF100" s="14">
        <f>IF('Рейтинговая таблица организаций'!AE89&lt;1,0,(IF('Рейтинговая таблица организаций'!AE89&lt;5,20,100)))</f>
        <v>20</v>
      </c>
      <c r="AG100" s="14" t="s">
        <v>164</v>
      </c>
      <c r="AH100" s="14">
        <f>'Рейтинговая таблица организаций'!AF89</f>
        <v>93</v>
      </c>
      <c r="AI100" s="14">
        <f>'Рейтинговая таблица организаций'!AG89</f>
        <v>93</v>
      </c>
      <c r="AJ100" s="14" t="s">
        <v>165</v>
      </c>
      <c r="AK100" s="14">
        <f>'Рейтинговая таблица организаций'!AL89</f>
        <v>370</v>
      </c>
      <c r="AL100" s="14">
        <f>'Рейтинговая таблица организаций'!AM89</f>
        <v>370</v>
      </c>
      <c r="AM100" s="14" t="s">
        <v>166</v>
      </c>
      <c r="AN100" s="14">
        <f>'Рейтинговая таблица организаций'!AN89</f>
        <v>370</v>
      </c>
      <c r="AO100" s="14">
        <f>'Рейтинговая таблица организаций'!AO89</f>
        <v>370</v>
      </c>
      <c r="AP100" s="14" t="s">
        <v>167</v>
      </c>
      <c r="AQ100" s="14">
        <f>'Рейтинговая таблица организаций'!AP89</f>
        <v>370</v>
      </c>
      <c r="AR100" s="14">
        <f>'Рейтинговая таблица организаций'!AQ89</f>
        <v>370</v>
      </c>
      <c r="AS100" s="14" t="s">
        <v>168</v>
      </c>
      <c r="AT100" s="14">
        <f>'Рейтинговая таблица организаций'!AV89</f>
        <v>370</v>
      </c>
      <c r="AU100" s="14">
        <f>'Рейтинговая таблица организаций'!AW89</f>
        <v>370</v>
      </c>
      <c r="AV100" s="14" t="s">
        <v>169</v>
      </c>
      <c r="AW100" s="14">
        <f>'Рейтинговая таблица организаций'!AX89</f>
        <v>370</v>
      </c>
      <c r="AX100" s="14">
        <f>'Рейтинговая таблица организаций'!AY89</f>
        <v>370</v>
      </c>
      <c r="AY100" s="14" t="s">
        <v>170</v>
      </c>
      <c r="AZ100" s="14">
        <f>'Рейтинговая таблица организаций'!AZ89</f>
        <v>370</v>
      </c>
      <c r="BA100" s="14">
        <f>'Рейтинговая таблица организаций'!BA89</f>
        <v>370</v>
      </c>
    </row>
    <row r="101" spans="1:53" ht="15.5">
      <c r="A101" s="11">
        <f>'бланки '!D92</f>
        <v>87</v>
      </c>
      <c r="B101" s="11" t="str">
        <f>'бланки '!C92</f>
        <v>Муниципальное бюджетное образовательное учреждение «Средняя общеобразовательная школа № 196»</v>
      </c>
      <c r="C101" s="11">
        <f>'для bus.gov.ru'!C90</f>
        <v>682</v>
      </c>
      <c r="D101" s="11">
        <f>'для bus.gov.ru'!D90</f>
        <v>273</v>
      </c>
      <c r="E101" s="21">
        <f>'для bus.gov.ru'!E90</f>
        <v>0.40029325513196479</v>
      </c>
      <c r="F101" s="12" t="s">
        <v>159</v>
      </c>
      <c r="G101" s="13">
        <f>'Рейтинговая таблица организаций'!D90</f>
        <v>14</v>
      </c>
      <c r="H101" s="13">
        <f>'Рейтинговая таблица организаций'!E90</f>
        <v>14</v>
      </c>
      <c r="I101" s="12" t="s">
        <v>160</v>
      </c>
      <c r="J101" s="13">
        <f>'Рейтинговая таблица организаций'!F90</f>
        <v>60</v>
      </c>
      <c r="K101" s="13">
        <f>'Рейтинговая таблица организаций'!G90</f>
        <v>60</v>
      </c>
      <c r="L101" s="14" t="str">
        <f>IF('Рейтинговая таблица организаций'!H90&lt;1,"Отсутствуют или не функционируют дистанционные способы взаимодействия",(IF('Рейтинговая таблица организаций'!H90&lt;4,"В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1" s="23">
        <f>'Рейтинговая таблица организаций'!H90</f>
        <v>4</v>
      </c>
      <c r="N101" s="14">
        <f>IF('Рейтинговая таблица организаций'!H90&lt;1,0,(IF('Рейтинговая таблица организаций'!H90&lt;4,30,100)))</f>
        <v>100</v>
      </c>
      <c r="O101" s="14" t="s">
        <v>161</v>
      </c>
      <c r="P101" s="14">
        <f>'Рейтинговая таблица организаций'!I90</f>
        <v>273</v>
      </c>
      <c r="Q101" s="14">
        <f>'Рейтинговая таблица организаций'!J90</f>
        <v>273</v>
      </c>
      <c r="R101" s="14" t="s">
        <v>162</v>
      </c>
      <c r="S101" s="14">
        <f>'Рейтинговая таблица организаций'!K90</f>
        <v>273</v>
      </c>
      <c r="T101" s="14">
        <f>'Рейтинговая таблица организаций'!L90</f>
        <v>273</v>
      </c>
      <c r="U101" s="14" t="str">
        <f>IF('Рейтинговая таблица организаций'!U90&lt;1,"Отсутствуют комфортные условия",(IF('Рейтинговая таблица организаций'!U90&lt;5,"Количество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1" s="23">
        <f>'Рейтинговая таблица организаций'!U90</f>
        <v>5</v>
      </c>
      <c r="W101" s="14">
        <f>IF('Рейтинговая таблица организаций'!U90&lt;1,0,(IF('Рейтинговая таблица организаций'!U90&lt;4,20,100)))</f>
        <v>100</v>
      </c>
      <c r="X101" s="14" t="s">
        <v>163</v>
      </c>
      <c r="Y101" s="14">
        <f>'Рейтинговая таблица организаций'!X90</f>
        <v>273</v>
      </c>
      <c r="Z101" s="14">
        <f>'Рейтинговая таблица организаций'!Y90</f>
        <v>273</v>
      </c>
      <c r="AA101" s="14" t="str">
        <f>IF('Рейтинговая таблица организаций'!AD90&lt;1,"Отсутствуют условия доступности для инвалидов",(IF('Рейтинговая таблица организаций'!AD90&lt;5,"Количество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01" s="22">
        <f>'Рейтинговая таблица организаций'!AD90</f>
        <v>3</v>
      </c>
      <c r="AC101" s="14">
        <f>IF('Рейтинговая таблица организаций'!AD90&lt;1,0,(IF('Рейтинговая таблица организаций'!AD90&lt;5,20,100)))</f>
        <v>20</v>
      </c>
      <c r="AD101" s="14" t="str">
        <f>IF('Рейтинговая таблица организаций'!AE90&lt;1,"Отсутствуют условия доступности, позволяющие инвалидам получать услуги наравне с другими",(IF('Рейтинговая таблица организаций'!AE90&lt;5,"Количество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01" s="23">
        <f>'Рейтинговая таблица организаций'!AE90</f>
        <v>5</v>
      </c>
      <c r="AF101" s="14">
        <f>IF('Рейтинговая таблица организаций'!AE90&lt;1,0,(IF('Рейтинговая таблица организаций'!AE90&lt;5,20,100)))</f>
        <v>100</v>
      </c>
      <c r="AG101" s="14" t="s">
        <v>164</v>
      </c>
      <c r="AH101" s="14">
        <f>'Рейтинговая таблица организаций'!AF90</f>
        <v>69</v>
      </c>
      <c r="AI101" s="14">
        <f>'Рейтинговая таблица организаций'!AG90</f>
        <v>69</v>
      </c>
      <c r="AJ101" s="14" t="s">
        <v>165</v>
      </c>
      <c r="AK101" s="14">
        <f>'Рейтинговая таблица организаций'!AL90</f>
        <v>273</v>
      </c>
      <c r="AL101" s="14">
        <f>'Рейтинговая таблица организаций'!AM90</f>
        <v>273</v>
      </c>
      <c r="AM101" s="14" t="s">
        <v>166</v>
      </c>
      <c r="AN101" s="14">
        <f>'Рейтинговая таблица организаций'!AN90</f>
        <v>273</v>
      </c>
      <c r="AO101" s="14">
        <f>'Рейтинговая таблица организаций'!AO90</f>
        <v>273</v>
      </c>
      <c r="AP101" s="14" t="s">
        <v>167</v>
      </c>
      <c r="AQ101" s="14">
        <f>'Рейтинговая таблица организаций'!AP90</f>
        <v>273</v>
      </c>
      <c r="AR101" s="14">
        <f>'Рейтинговая таблица организаций'!AQ90</f>
        <v>273</v>
      </c>
      <c r="AS101" s="14" t="s">
        <v>168</v>
      </c>
      <c r="AT101" s="14">
        <f>'Рейтинговая таблица организаций'!AV90</f>
        <v>273</v>
      </c>
      <c r="AU101" s="14">
        <f>'Рейтинговая таблица организаций'!AW90</f>
        <v>273</v>
      </c>
      <c r="AV101" s="14" t="s">
        <v>169</v>
      </c>
      <c r="AW101" s="14">
        <f>'Рейтинговая таблица организаций'!AX90</f>
        <v>273</v>
      </c>
      <c r="AX101" s="14">
        <f>'Рейтинговая таблица организаций'!AY90</f>
        <v>273</v>
      </c>
      <c r="AY101" s="14" t="s">
        <v>170</v>
      </c>
      <c r="AZ101" s="14">
        <f>'Рейтинговая таблица организаций'!AZ90</f>
        <v>273</v>
      </c>
      <c r="BA101" s="14">
        <f>'Рейтинговая таблица организаций'!BA90</f>
        <v>273</v>
      </c>
    </row>
    <row r="102" spans="1:53" ht="15.5">
      <c r="A102" s="11">
        <f>'бланки '!D93</f>
        <v>88</v>
      </c>
      <c r="B102" s="11" t="str">
        <f>'бланки '!C93</f>
        <v>Муниципальное бюджетное образовательное учреждение «Самусьский лицей им. академика В.В.Пекарского»</v>
      </c>
      <c r="C102" s="11">
        <f>'для bus.gov.ru'!C91</f>
        <v>669</v>
      </c>
      <c r="D102" s="11">
        <f>'для bus.gov.ru'!D91</f>
        <v>268</v>
      </c>
      <c r="E102" s="21">
        <f>'для bus.gov.ru'!E91</f>
        <v>0.40059790732436473</v>
      </c>
      <c r="F102" s="12" t="s">
        <v>159</v>
      </c>
      <c r="G102" s="13">
        <f>'Рейтинговая таблица организаций'!D91</f>
        <v>14</v>
      </c>
      <c r="H102" s="13">
        <f>'Рейтинговая таблица организаций'!E91</f>
        <v>14</v>
      </c>
      <c r="I102" s="12" t="s">
        <v>160</v>
      </c>
      <c r="J102" s="13">
        <f>'Рейтинговая таблица организаций'!F91</f>
        <v>60</v>
      </c>
      <c r="K102" s="13">
        <f>'Рейтинговая таблица организаций'!G91</f>
        <v>60</v>
      </c>
      <c r="L102" s="14" t="str">
        <f>IF('Рейтинговая таблица организаций'!H91&lt;1,"Отсутствуют или не функционируют дистанционные способы взаимодействия",(IF('Рейтинговая таблица организаций'!H91&lt;4,"В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2" s="23">
        <f>'Рейтинговая таблица организаций'!H91</f>
        <v>4</v>
      </c>
      <c r="N102" s="14">
        <f>IF('Рейтинговая таблица организаций'!H91&lt;1,0,(IF('Рейтинговая таблица организаций'!H91&lt;4,30,100)))</f>
        <v>100</v>
      </c>
      <c r="O102" s="14" t="s">
        <v>161</v>
      </c>
      <c r="P102" s="14">
        <f>'Рейтинговая таблица организаций'!I91</f>
        <v>268</v>
      </c>
      <c r="Q102" s="14">
        <f>'Рейтинговая таблица организаций'!J91</f>
        <v>268</v>
      </c>
      <c r="R102" s="14" t="s">
        <v>162</v>
      </c>
      <c r="S102" s="14">
        <f>'Рейтинговая таблица организаций'!K91</f>
        <v>268</v>
      </c>
      <c r="T102" s="14">
        <f>'Рейтинговая таблица организаций'!L91</f>
        <v>268</v>
      </c>
      <c r="U102" s="14" t="str">
        <f>IF('Рейтинговая таблица организаций'!U91&lt;1,"Отсутствуют комфортные условия",(IF('Рейтинговая таблица организаций'!U91&lt;5,"Количество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2" s="23">
        <f>'Рейтинговая таблица организаций'!U91</f>
        <v>5</v>
      </c>
      <c r="W102" s="14">
        <f>IF('Рейтинговая таблица организаций'!U91&lt;1,0,(IF('Рейтинговая таблица организаций'!U91&lt;4,20,100)))</f>
        <v>100</v>
      </c>
      <c r="X102" s="14" t="s">
        <v>163</v>
      </c>
      <c r="Y102" s="14">
        <f>'Рейтинговая таблица организаций'!X91</f>
        <v>268</v>
      </c>
      <c r="Z102" s="14">
        <f>'Рейтинговая таблица организаций'!Y91</f>
        <v>268</v>
      </c>
      <c r="AA102" s="14" t="str">
        <f>IF('Рейтинговая таблица организаций'!AD91&lt;1,"Отсутствуют условия доступности для инвалидов",(IF('Рейтинговая таблица организаций'!AD91&lt;5,"Количество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02" s="22">
        <f>'Рейтинговая таблица организаций'!AD91</f>
        <v>1</v>
      </c>
      <c r="AC102" s="14">
        <f>IF('Рейтинговая таблица организаций'!AD91&lt;1,0,(IF('Рейтинговая таблица организаций'!AD91&lt;5,20,100)))</f>
        <v>20</v>
      </c>
      <c r="AD102" s="14" t="str">
        <f>IF('Рейтинговая таблица организаций'!AE91&lt;1,"Отсутствуют условия доступности, позволяющие инвалидам получать услуги наравне с другими",(IF('Рейтинговая таблица организаций'!AE91&lt;5,"Количество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2" s="23">
        <f>'Рейтинговая таблица организаций'!AE91</f>
        <v>4</v>
      </c>
      <c r="AF102" s="14">
        <f>IF('Рейтинговая таблица организаций'!AE91&lt;1,0,(IF('Рейтинговая таблица организаций'!AE91&lt;5,20,100)))</f>
        <v>20</v>
      </c>
      <c r="AG102" s="14" t="s">
        <v>164</v>
      </c>
      <c r="AH102" s="14">
        <f>'Рейтинговая таблица организаций'!AF91</f>
        <v>67</v>
      </c>
      <c r="AI102" s="14">
        <f>'Рейтинговая таблица организаций'!AG91</f>
        <v>67</v>
      </c>
      <c r="AJ102" s="14" t="s">
        <v>165</v>
      </c>
      <c r="AK102" s="14">
        <f>'Рейтинговая таблица организаций'!AL91</f>
        <v>268</v>
      </c>
      <c r="AL102" s="14">
        <f>'Рейтинговая таблица организаций'!AM91</f>
        <v>268</v>
      </c>
      <c r="AM102" s="14" t="s">
        <v>166</v>
      </c>
      <c r="AN102" s="14">
        <f>'Рейтинговая таблица организаций'!AN91</f>
        <v>268</v>
      </c>
      <c r="AO102" s="14">
        <f>'Рейтинговая таблица организаций'!AO91</f>
        <v>268</v>
      </c>
      <c r="AP102" s="14" t="s">
        <v>167</v>
      </c>
      <c r="AQ102" s="14">
        <f>'Рейтинговая таблица организаций'!AP91</f>
        <v>268</v>
      </c>
      <c r="AR102" s="14">
        <f>'Рейтинговая таблица организаций'!AQ91</f>
        <v>268</v>
      </c>
      <c r="AS102" s="14" t="s">
        <v>168</v>
      </c>
      <c r="AT102" s="14">
        <f>'Рейтинговая таблица организаций'!AV91</f>
        <v>268</v>
      </c>
      <c r="AU102" s="14">
        <f>'Рейтинговая таблица организаций'!AW91</f>
        <v>268</v>
      </c>
      <c r="AV102" s="14" t="s">
        <v>169</v>
      </c>
      <c r="AW102" s="14">
        <f>'Рейтинговая таблица организаций'!AX91</f>
        <v>268</v>
      </c>
      <c r="AX102" s="14">
        <f>'Рейтинговая таблица организаций'!AY91</f>
        <v>268</v>
      </c>
      <c r="AY102" s="14" t="s">
        <v>170</v>
      </c>
      <c r="AZ102" s="14">
        <f>'Рейтинговая таблица организаций'!AZ91</f>
        <v>268</v>
      </c>
      <c r="BA102" s="14">
        <f>'Рейтинговая таблица организаций'!BA91</f>
        <v>268</v>
      </c>
    </row>
    <row r="103" spans="1:53" ht="15.5">
      <c r="A103" s="11">
        <f>'бланки '!D94</f>
        <v>89</v>
      </c>
      <c r="B103" s="11" t="str">
        <f>'бланки '!C94</f>
        <v>Муниципальное автономное образовательное учреждение «Средняя общеобразовательная школа № 76»</v>
      </c>
      <c r="C103" s="11">
        <f>'для bus.gov.ru'!C92</f>
        <v>719</v>
      </c>
      <c r="D103" s="11">
        <f>'для bus.gov.ru'!D92</f>
        <v>288</v>
      </c>
      <c r="E103" s="21">
        <f>'для bus.gov.ru'!E92</f>
        <v>0.40055632823365783</v>
      </c>
      <c r="F103" s="12" t="s">
        <v>159</v>
      </c>
      <c r="G103" s="13">
        <f>'Рейтинговая таблица организаций'!D92</f>
        <v>14</v>
      </c>
      <c r="H103" s="13">
        <f>'Рейтинговая таблица организаций'!E92</f>
        <v>14</v>
      </c>
      <c r="I103" s="12" t="s">
        <v>160</v>
      </c>
      <c r="J103" s="13">
        <f>'Рейтинговая таблица организаций'!F92</f>
        <v>60</v>
      </c>
      <c r="K103" s="13">
        <f>'Рейтинговая таблица организаций'!G92</f>
        <v>60</v>
      </c>
      <c r="L103" s="14" t="str">
        <f>IF('Рейтинговая таблица организаций'!H92&lt;1,"Отсутствуют или не функционируют дистанционные способы взаимодействия",(IF('Рейтинговая таблица организаций'!H92&lt;4,"В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3" s="23">
        <f>'Рейтинговая таблица организаций'!H92</f>
        <v>4</v>
      </c>
      <c r="N103" s="14">
        <f>IF('Рейтинговая таблица организаций'!H92&lt;1,0,(IF('Рейтинговая таблица организаций'!H92&lt;4,30,100)))</f>
        <v>100</v>
      </c>
      <c r="O103" s="14" t="s">
        <v>161</v>
      </c>
      <c r="P103" s="14">
        <f>'Рейтинговая таблица организаций'!I92</f>
        <v>288</v>
      </c>
      <c r="Q103" s="14">
        <f>'Рейтинговая таблица организаций'!J92</f>
        <v>288</v>
      </c>
      <c r="R103" s="14" t="s">
        <v>162</v>
      </c>
      <c r="S103" s="14">
        <f>'Рейтинговая таблица организаций'!K92</f>
        <v>288</v>
      </c>
      <c r="T103" s="14">
        <f>'Рейтинговая таблица организаций'!L92</f>
        <v>288</v>
      </c>
      <c r="U103" s="14" t="str">
        <f>IF('Рейтинговая таблица организаций'!U92&lt;1,"Отсутствуют комфортные условия",(IF('Рейтинговая таблица организаций'!U92&lt;5,"Количество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3" s="23">
        <f>'Рейтинговая таблица организаций'!U92</f>
        <v>5</v>
      </c>
      <c r="W103" s="14">
        <f>IF('Рейтинговая таблица организаций'!U92&lt;1,0,(IF('Рейтинговая таблица организаций'!U92&lt;4,20,100)))</f>
        <v>100</v>
      </c>
      <c r="X103" s="14" t="s">
        <v>163</v>
      </c>
      <c r="Y103" s="14">
        <f>'Рейтинговая таблица организаций'!X92</f>
        <v>288</v>
      </c>
      <c r="Z103" s="14">
        <f>'Рейтинговая таблица организаций'!Y92</f>
        <v>288</v>
      </c>
      <c r="AA103" s="14" t="str">
        <f>IF('Рейтинговая таблица организаций'!AD92&lt;1,"Отсутствуют условия доступности для инвалидов",(IF('Рейтинговая таблица организаций'!AD92&lt;5,"Количество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03" s="22">
        <f>'Рейтинговая таблица организаций'!AD92</f>
        <v>5</v>
      </c>
      <c r="AC103" s="14">
        <f>IF('Рейтинговая таблица организаций'!AD92&lt;1,0,(IF('Рейтинговая таблица организаций'!AD92&lt;5,20,100)))</f>
        <v>100</v>
      </c>
      <c r="AD103" s="14" t="str">
        <f>IF('Рейтинговая таблица организаций'!AE92&lt;1,"Отсутствуют условия доступности, позволяющие инвалидам получать услуги наравне с другими",(IF('Рейтинговая таблица организаций'!AE92&lt;5,"Количество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03" s="23">
        <f>'Рейтинговая таблица организаций'!AE92</f>
        <v>5</v>
      </c>
      <c r="AF103" s="14">
        <f>IF('Рейтинговая таблица организаций'!AE92&lt;1,0,(IF('Рейтинговая таблица организаций'!AE92&lt;5,20,100)))</f>
        <v>100</v>
      </c>
      <c r="AG103" s="14" t="s">
        <v>164</v>
      </c>
      <c r="AH103" s="14">
        <f>'Рейтинговая таблица организаций'!AF92</f>
        <v>72</v>
      </c>
      <c r="AI103" s="14">
        <f>'Рейтинговая таблица организаций'!AG92</f>
        <v>72</v>
      </c>
      <c r="AJ103" s="14" t="s">
        <v>165</v>
      </c>
      <c r="AK103" s="14">
        <f>'Рейтинговая таблица организаций'!AL92</f>
        <v>288</v>
      </c>
      <c r="AL103" s="14">
        <f>'Рейтинговая таблица организаций'!AM92</f>
        <v>288</v>
      </c>
      <c r="AM103" s="14" t="s">
        <v>166</v>
      </c>
      <c r="AN103" s="14">
        <f>'Рейтинговая таблица организаций'!AN92</f>
        <v>288</v>
      </c>
      <c r="AO103" s="14">
        <f>'Рейтинговая таблица организаций'!AO92</f>
        <v>288</v>
      </c>
      <c r="AP103" s="14" t="s">
        <v>167</v>
      </c>
      <c r="AQ103" s="14">
        <f>'Рейтинговая таблица организаций'!AP92</f>
        <v>288</v>
      </c>
      <c r="AR103" s="14">
        <f>'Рейтинговая таблица организаций'!AQ92</f>
        <v>288</v>
      </c>
      <c r="AS103" s="14" t="s">
        <v>168</v>
      </c>
      <c r="AT103" s="14">
        <f>'Рейтинговая таблица организаций'!AV92</f>
        <v>288</v>
      </c>
      <c r="AU103" s="14">
        <f>'Рейтинговая таблица организаций'!AW92</f>
        <v>288</v>
      </c>
      <c r="AV103" s="14" t="s">
        <v>169</v>
      </c>
      <c r="AW103" s="14">
        <f>'Рейтинговая таблица организаций'!AX92</f>
        <v>288</v>
      </c>
      <c r="AX103" s="14">
        <f>'Рейтинговая таблица организаций'!AY92</f>
        <v>288</v>
      </c>
      <c r="AY103" s="14" t="s">
        <v>170</v>
      </c>
      <c r="AZ103" s="14">
        <f>'Рейтинговая таблица организаций'!AZ92</f>
        <v>288</v>
      </c>
      <c r="BA103" s="14">
        <f>'Рейтинговая таблица организаций'!BA92</f>
        <v>288</v>
      </c>
    </row>
    <row r="104" spans="1:53" ht="15.5">
      <c r="A104" s="11">
        <f>'бланки '!D95</f>
        <v>90</v>
      </c>
      <c r="B104" s="11" t="str">
        <f>'бланки '!C95</f>
        <v>Муниципальное автономное общеобразовательное учреждение "Средняя общеобразовательная школа № 1 с. Александровское"</v>
      </c>
      <c r="C104" s="11">
        <f>'для bus.gov.ru'!C93</f>
        <v>825</v>
      </c>
      <c r="D104" s="11">
        <f>'для bus.gov.ru'!D93</f>
        <v>330</v>
      </c>
      <c r="E104" s="21">
        <f>'для bus.gov.ru'!E93</f>
        <v>0.4</v>
      </c>
      <c r="F104" s="12" t="s">
        <v>159</v>
      </c>
      <c r="G104" s="13">
        <f>'Рейтинговая таблица организаций'!D93</f>
        <v>14</v>
      </c>
      <c r="H104" s="13">
        <f>'Рейтинговая таблица организаций'!E93</f>
        <v>14</v>
      </c>
      <c r="I104" s="12" t="s">
        <v>160</v>
      </c>
      <c r="J104" s="13">
        <f>'Рейтинговая таблица организаций'!F93</f>
        <v>60</v>
      </c>
      <c r="K104" s="13">
        <f>'Рейтинговая таблица организаций'!G93</f>
        <v>60</v>
      </c>
      <c r="L104" s="14" t="str">
        <f>IF('Рейтинговая таблица организаций'!H93&lt;1,"Отсутствуют или не функционируют дистанционные способы взаимодействия",(IF('Рейтинговая таблица организаций'!H93&lt;4,"В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4" s="23">
        <f>'Рейтинговая таблица организаций'!H93</f>
        <v>4</v>
      </c>
      <c r="N104" s="14">
        <f>IF('Рейтинговая таблица организаций'!H93&lt;1,0,(IF('Рейтинговая таблица организаций'!H93&lt;4,30,100)))</f>
        <v>100</v>
      </c>
      <c r="O104" s="14" t="s">
        <v>161</v>
      </c>
      <c r="P104" s="14">
        <f>'Рейтинговая таблица организаций'!I93</f>
        <v>330</v>
      </c>
      <c r="Q104" s="14">
        <f>'Рейтинговая таблица организаций'!J93</f>
        <v>330</v>
      </c>
      <c r="R104" s="14" t="s">
        <v>162</v>
      </c>
      <c r="S104" s="14">
        <f>'Рейтинговая таблица организаций'!K93</f>
        <v>330</v>
      </c>
      <c r="T104" s="14">
        <f>'Рейтинговая таблица организаций'!L93</f>
        <v>330</v>
      </c>
      <c r="U104" s="14" t="str">
        <f>IF('Рейтинговая таблица организаций'!U93&lt;1,"Отсутствуют комфортные условия",(IF('Рейтинговая таблица организаций'!U93&lt;5,"Количество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4" s="23">
        <f>'Рейтинговая таблица организаций'!U93</f>
        <v>5</v>
      </c>
      <c r="W104" s="14">
        <f>IF('Рейтинговая таблица организаций'!U93&lt;1,0,(IF('Рейтинговая таблица организаций'!U93&lt;4,20,100)))</f>
        <v>100</v>
      </c>
      <c r="X104" s="14" t="s">
        <v>163</v>
      </c>
      <c r="Y104" s="14">
        <f>'Рейтинговая таблица организаций'!X93</f>
        <v>330</v>
      </c>
      <c r="Z104" s="14">
        <f>'Рейтинговая таблица организаций'!Y93</f>
        <v>330</v>
      </c>
      <c r="AA104" s="14" t="str">
        <f>IF('Рейтинговая таблица организаций'!AD93&lt;1,"Отсутствуют условия доступности для инвалидов",(IF('Рейтинговая таблица организаций'!AD93&lt;5,"Количество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04" s="22">
        <f>'Рейтинговая таблица организаций'!AD93</f>
        <v>5</v>
      </c>
      <c r="AC104" s="14">
        <f>IF('Рейтинговая таблица организаций'!AD93&lt;1,0,(IF('Рейтинговая таблица организаций'!AD93&lt;5,20,100)))</f>
        <v>100</v>
      </c>
      <c r="AD104" s="14" t="str">
        <f>IF('Рейтинговая таблица организаций'!AE93&lt;1,"Отсутствуют условия доступности, позволяющие инвалидам получать услуги наравне с другими",(IF('Рейтинговая таблица организаций'!AE93&lt;5,"Количество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04" s="23">
        <f>'Рейтинговая таблица организаций'!AE93</f>
        <v>5</v>
      </c>
      <c r="AF104" s="14">
        <f>IF('Рейтинговая таблица организаций'!AE93&lt;1,0,(IF('Рейтинговая таблица организаций'!AE93&lt;5,20,100)))</f>
        <v>100</v>
      </c>
      <c r="AG104" s="14" t="s">
        <v>164</v>
      </c>
      <c r="AH104" s="14">
        <f>'Рейтинговая таблица организаций'!AF93</f>
        <v>83</v>
      </c>
      <c r="AI104" s="14">
        <f>'Рейтинговая таблица организаций'!AG93</f>
        <v>83</v>
      </c>
      <c r="AJ104" s="14" t="s">
        <v>165</v>
      </c>
      <c r="AK104" s="14">
        <f>'Рейтинговая таблица организаций'!AL93</f>
        <v>330</v>
      </c>
      <c r="AL104" s="14">
        <f>'Рейтинговая таблица организаций'!AM93</f>
        <v>330</v>
      </c>
      <c r="AM104" s="14" t="s">
        <v>166</v>
      </c>
      <c r="AN104" s="14">
        <f>'Рейтинговая таблица организаций'!AN93</f>
        <v>330</v>
      </c>
      <c r="AO104" s="14">
        <f>'Рейтинговая таблица организаций'!AO93</f>
        <v>330</v>
      </c>
      <c r="AP104" s="14" t="s">
        <v>167</v>
      </c>
      <c r="AQ104" s="14">
        <f>'Рейтинговая таблица организаций'!AP93</f>
        <v>330</v>
      </c>
      <c r="AR104" s="14">
        <f>'Рейтинговая таблица организаций'!AQ93</f>
        <v>330</v>
      </c>
      <c r="AS104" s="14" t="s">
        <v>168</v>
      </c>
      <c r="AT104" s="14">
        <f>'Рейтинговая таблица организаций'!AV93</f>
        <v>330</v>
      </c>
      <c r="AU104" s="14">
        <f>'Рейтинговая таблица организаций'!AW93</f>
        <v>330</v>
      </c>
      <c r="AV104" s="14" t="s">
        <v>169</v>
      </c>
      <c r="AW104" s="14">
        <f>'Рейтинговая таблица организаций'!AX93</f>
        <v>330</v>
      </c>
      <c r="AX104" s="14">
        <f>'Рейтинговая таблица организаций'!AY93</f>
        <v>330</v>
      </c>
      <c r="AY104" s="14" t="s">
        <v>170</v>
      </c>
      <c r="AZ104" s="14">
        <f>'Рейтинговая таблица организаций'!AZ93</f>
        <v>330</v>
      </c>
      <c r="BA104" s="14">
        <f>'Рейтинговая таблица организаций'!BA93</f>
        <v>330</v>
      </c>
    </row>
    <row r="105" spans="1:53" ht="15.5">
      <c r="A105" s="11">
        <f>'бланки '!D96</f>
        <v>91</v>
      </c>
      <c r="B105" s="11" t="str">
        <f>'бланки '!C96</f>
        <v>Муниципальное автономное общеобразовательное учреждение "Средняя общеобразовательная школа № 2 с. Александровское"</v>
      </c>
      <c r="C105" s="11">
        <f>'для bus.gov.ru'!C94</f>
        <v>372</v>
      </c>
      <c r="D105" s="11">
        <f>'для bus.gov.ru'!D94</f>
        <v>149</v>
      </c>
      <c r="E105" s="21">
        <f>'для bus.gov.ru'!E94</f>
        <v>0.40053763440860213</v>
      </c>
      <c r="F105" s="12" t="s">
        <v>159</v>
      </c>
      <c r="G105" s="13">
        <f>'Рейтинговая таблица организаций'!D94</f>
        <v>14</v>
      </c>
      <c r="H105" s="13">
        <f>'Рейтинговая таблица организаций'!E94</f>
        <v>14</v>
      </c>
      <c r="I105" s="12" t="s">
        <v>160</v>
      </c>
      <c r="J105" s="13">
        <f>'Рейтинговая таблица организаций'!F94</f>
        <v>60</v>
      </c>
      <c r="K105" s="13">
        <f>'Рейтинговая таблица организаций'!G94</f>
        <v>60</v>
      </c>
      <c r="L105" s="14" t="str">
        <f>IF('Рейтинговая таблица организаций'!H94&lt;1,"Отсутствуют или не функционируют дистанционные способы взаимодействия",(IF('Рейтинговая таблица организаций'!H94&lt;4,"В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5" s="23">
        <f>'Рейтинговая таблица организаций'!H94</f>
        <v>4</v>
      </c>
      <c r="N105" s="14">
        <f>IF('Рейтинговая таблица организаций'!H94&lt;1,0,(IF('Рейтинговая таблица организаций'!H94&lt;4,30,100)))</f>
        <v>100</v>
      </c>
      <c r="O105" s="14" t="s">
        <v>161</v>
      </c>
      <c r="P105" s="14">
        <f>'Рейтинговая таблица организаций'!I94</f>
        <v>149</v>
      </c>
      <c r="Q105" s="14">
        <f>'Рейтинговая таблица организаций'!J94</f>
        <v>149</v>
      </c>
      <c r="R105" s="14" t="s">
        <v>162</v>
      </c>
      <c r="S105" s="14">
        <f>'Рейтинговая таблица организаций'!K94</f>
        <v>149</v>
      </c>
      <c r="T105" s="14">
        <f>'Рейтинговая таблица организаций'!L94</f>
        <v>149</v>
      </c>
      <c r="U105" s="14" t="str">
        <f>IF('Рейтинговая таблица организаций'!U94&lt;1,"Отсутствуют комфортные условия",(IF('Рейтинговая таблица организаций'!U94&lt;5,"Количество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5" s="23">
        <f>'Рейтинговая таблица организаций'!U94</f>
        <v>5</v>
      </c>
      <c r="W105" s="14">
        <f>IF('Рейтинговая таблица организаций'!U94&lt;1,0,(IF('Рейтинговая таблица организаций'!U94&lt;4,20,100)))</f>
        <v>100</v>
      </c>
      <c r="X105" s="14" t="s">
        <v>163</v>
      </c>
      <c r="Y105" s="14">
        <f>'Рейтинговая таблица организаций'!X94</f>
        <v>149</v>
      </c>
      <c r="Z105" s="14">
        <f>'Рейтинговая таблица организаций'!Y94</f>
        <v>149</v>
      </c>
      <c r="AA105" s="14" t="str">
        <f>IF('Рейтинговая таблица организаций'!AD94&lt;1,"Отсутствуют условия доступности для инвалидов",(IF('Рейтинговая таблица организаций'!AD94&lt;5,"Количество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05" s="22">
        <f>'Рейтинговая таблица организаций'!AD94</f>
        <v>4</v>
      </c>
      <c r="AC105" s="14">
        <f>IF('Рейтинговая таблица организаций'!AD94&lt;1,0,(IF('Рейтинговая таблица организаций'!AD94&lt;5,20,100)))</f>
        <v>20</v>
      </c>
      <c r="AD105" s="14" t="str">
        <f>IF('Рейтинговая таблица организаций'!AE94&lt;1,"Отсутствуют условия доступности, позволяющие инвалидам получать услуги наравне с другими",(IF('Рейтинговая таблица организаций'!AE94&lt;5,"Количество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05" s="23">
        <f>'Рейтинговая таблица организаций'!AE94</f>
        <v>5</v>
      </c>
      <c r="AF105" s="14">
        <f>IF('Рейтинговая таблица организаций'!AE94&lt;1,0,(IF('Рейтинговая таблица организаций'!AE94&lt;5,20,100)))</f>
        <v>100</v>
      </c>
      <c r="AG105" s="14" t="s">
        <v>164</v>
      </c>
      <c r="AH105" s="14">
        <f>'Рейтинговая таблица организаций'!AF94</f>
        <v>38</v>
      </c>
      <c r="AI105" s="14">
        <f>'Рейтинговая таблица организаций'!AG94</f>
        <v>38</v>
      </c>
      <c r="AJ105" s="14" t="s">
        <v>165</v>
      </c>
      <c r="AK105" s="14">
        <f>'Рейтинговая таблица организаций'!AL94</f>
        <v>149</v>
      </c>
      <c r="AL105" s="14">
        <f>'Рейтинговая таблица организаций'!AM94</f>
        <v>149</v>
      </c>
      <c r="AM105" s="14" t="s">
        <v>166</v>
      </c>
      <c r="AN105" s="14">
        <f>'Рейтинговая таблица организаций'!AN94</f>
        <v>149</v>
      </c>
      <c r="AO105" s="14">
        <f>'Рейтинговая таблица организаций'!AO94</f>
        <v>149</v>
      </c>
      <c r="AP105" s="14" t="s">
        <v>167</v>
      </c>
      <c r="AQ105" s="14">
        <f>'Рейтинговая таблица организаций'!AP94</f>
        <v>149</v>
      </c>
      <c r="AR105" s="14">
        <f>'Рейтинговая таблица организаций'!AQ94</f>
        <v>149</v>
      </c>
      <c r="AS105" s="14" t="s">
        <v>168</v>
      </c>
      <c r="AT105" s="14">
        <f>'Рейтинговая таблица организаций'!AV94</f>
        <v>149</v>
      </c>
      <c r="AU105" s="14">
        <f>'Рейтинговая таблица организаций'!AW94</f>
        <v>149</v>
      </c>
      <c r="AV105" s="14" t="s">
        <v>169</v>
      </c>
      <c r="AW105" s="14">
        <f>'Рейтинговая таблица организаций'!AX94</f>
        <v>149</v>
      </c>
      <c r="AX105" s="14">
        <f>'Рейтинговая таблица организаций'!AY94</f>
        <v>149</v>
      </c>
      <c r="AY105" s="14" t="s">
        <v>170</v>
      </c>
      <c r="AZ105" s="14">
        <f>'Рейтинговая таблица организаций'!AZ94</f>
        <v>149</v>
      </c>
      <c r="BA105" s="14">
        <f>'Рейтинговая таблица организаций'!BA94</f>
        <v>149</v>
      </c>
    </row>
    <row r="106" spans="1:53" ht="15.5">
      <c r="A106" s="11">
        <f>'бланки '!D97</f>
        <v>92</v>
      </c>
      <c r="B106" s="11" t="str">
        <f>'бланки '!C97</f>
        <v>Муниципальное казённое общеобразовательное учреждение "Средняя общеобразовательная школа с. Новоникольское"</v>
      </c>
      <c r="C106" s="11">
        <f>'для bus.gov.ru'!C95</f>
        <v>10</v>
      </c>
      <c r="D106" s="11">
        <f>'для bus.gov.ru'!D95</f>
        <v>4</v>
      </c>
      <c r="E106" s="21">
        <f>'для bus.gov.ru'!E95</f>
        <v>0.4</v>
      </c>
      <c r="F106" s="12" t="s">
        <v>159</v>
      </c>
      <c r="G106" s="13">
        <f>'Рейтинговая таблица организаций'!D95</f>
        <v>14</v>
      </c>
      <c r="H106" s="13">
        <f>'Рейтинговая таблица организаций'!E95</f>
        <v>14</v>
      </c>
      <c r="I106" s="12" t="s">
        <v>160</v>
      </c>
      <c r="J106" s="13">
        <f>'Рейтинговая таблица организаций'!F95</f>
        <v>60</v>
      </c>
      <c r="K106" s="13">
        <f>'Рейтинговая таблица организаций'!G95</f>
        <v>60</v>
      </c>
      <c r="L106" s="14" t="str">
        <f>IF('Рейтинговая таблица организаций'!H95&lt;1,"Отсутствуют или не функционируют дистанционные способы взаимодействия",(IF('Рейтинговая таблица организаций'!H95&lt;4,"В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6" s="23">
        <f>'Рейтинговая таблица организаций'!H95</f>
        <v>4</v>
      </c>
      <c r="N106" s="14">
        <f>IF('Рейтинговая таблица организаций'!H95&lt;1,0,(IF('Рейтинговая таблица организаций'!H95&lt;4,30,100)))</f>
        <v>100</v>
      </c>
      <c r="O106" s="14" t="s">
        <v>161</v>
      </c>
      <c r="P106" s="14">
        <f>'Рейтинговая таблица организаций'!I95</f>
        <v>4</v>
      </c>
      <c r="Q106" s="14">
        <f>'Рейтинговая таблица организаций'!J95</f>
        <v>4</v>
      </c>
      <c r="R106" s="14" t="s">
        <v>162</v>
      </c>
      <c r="S106" s="14">
        <f>'Рейтинговая таблица организаций'!K95</f>
        <v>4</v>
      </c>
      <c r="T106" s="14">
        <f>'Рейтинговая таблица организаций'!L95</f>
        <v>4</v>
      </c>
      <c r="U106" s="14" t="str">
        <f>IF('Рейтинговая таблица организаций'!U95&lt;1,"Отсутствуют комфортные условия",(IF('Рейтинговая таблица организаций'!U95&lt;5,"Количество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6" s="23">
        <f>'Рейтинговая таблица организаций'!U95</f>
        <v>5</v>
      </c>
      <c r="W106" s="14">
        <f>IF('Рейтинговая таблица организаций'!U95&lt;1,0,(IF('Рейтинговая таблица организаций'!U95&lt;4,20,100)))</f>
        <v>100</v>
      </c>
      <c r="X106" s="14" t="s">
        <v>163</v>
      </c>
      <c r="Y106" s="14">
        <f>'Рейтинговая таблица организаций'!X95</f>
        <v>4</v>
      </c>
      <c r="Z106" s="14">
        <f>'Рейтинговая таблица организаций'!Y95</f>
        <v>4</v>
      </c>
      <c r="AA106" s="14" t="str">
        <f>IF('Рейтинговая таблица организаций'!AD95&lt;1,"Отсутствуют условия доступности для инвалидов",(IF('Рейтинговая таблица организаций'!AD95&lt;5,"Количество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6" s="22">
        <f>'Рейтинговая таблица организаций'!AD95</f>
        <v>0</v>
      </c>
      <c r="AC106" s="14">
        <f>IF('Рейтинговая таблица организаций'!AD95&lt;1,0,(IF('Рейтинговая таблица организаций'!AD95&lt;5,20,100)))</f>
        <v>0</v>
      </c>
      <c r="AD106" s="14" t="str">
        <f>IF('Рейтинговая таблица организаций'!AE95&lt;1,"Отсутствуют условия доступности, позволяющие инвалидам получать услуги наравне с другими",(IF('Рейтинговая таблица организаций'!AE95&lt;5,"Количество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06" s="23">
        <f>'Рейтинговая таблица организаций'!AE95</f>
        <v>5</v>
      </c>
      <c r="AF106" s="14">
        <f>IF('Рейтинговая таблица организаций'!AE95&lt;1,0,(IF('Рейтинговая таблица организаций'!AE95&lt;5,20,100)))</f>
        <v>100</v>
      </c>
      <c r="AG106" s="14" t="s">
        <v>164</v>
      </c>
      <c r="AH106" s="14">
        <f>'Рейтинговая таблица организаций'!AF95</f>
        <v>1</v>
      </c>
      <c r="AI106" s="14">
        <f>'Рейтинговая таблица организаций'!AG95</f>
        <v>1</v>
      </c>
      <c r="AJ106" s="14" t="s">
        <v>165</v>
      </c>
      <c r="AK106" s="14">
        <f>'Рейтинговая таблица организаций'!AL95</f>
        <v>4</v>
      </c>
      <c r="AL106" s="14">
        <f>'Рейтинговая таблица организаций'!AM95</f>
        <v>4</v>
      </c>
      <c r="AM106" s="14" t="s">
        <v>166</v>
      </c>
      <c r="AN106" s="14">
        <f>'Рейтинговая таблица организаций'!AN95</f>
        <v>4</v>
      </c>
      <c r="AO106" s="14">
        <f>'Рейтинговая таблица организаций'!AO95</f>
        <v>4</v>
      </c>
      <c r="AP106" s="14" t="s">
        <v>167</v>
      </c>
      <c r="AQ106" s="14">
        <f>'Рейтинговая таблица организаций'!AP95</f>
        <v>4</v>
      </c>
      <c r="AR106" s="14">
        <f>'Рейтинговая таблица организаций'!AQ95</f>
        <v>4</v>
      </c>
      <c r="AS106" s="14" t="s">
        <v>168</v>
      </c>
      <c r="AT106" s="14">
        <f>'Рейтинговая таблица организаций'!AV95</f>
        <v>4</v>
      </c>
      <c r="AU106" s="14">
        <f>'Рейтинговая таблица организаций'!AW95</f>
        <v>4</v>
      </c>
      <c r="AV106" s="14" t="s">
        <v>169</v>
      </c>
      <c r="AW106" s="14">
        <f>'Рейтинговая таблица организаций'!AX95</f>
        <v>4</v>
      </c>
      <c r="AX106" s="14">
        <f>'Рейтинговая таблица организаций'!AY95</f>
        <v>4</v>
      </c>
      <c r="AY106" s="14" t="s">
        <v>170</v>
      </c>
      <c r="AZ106" s="14">
        <f>'Рейтинговая таблица организаций'!AZ95</f>
        <v>4</v>
      </c>
      <c r="BA106" s="14">
        <f>'Рейтинговая таблица организаций'!BA95</f>
        <v>4</v>
      </c>
    </row>
    <row r="107" spans="1:53" ht="15.5">
      <c r="A107" s="11">
        <f>'бланки '!D98</f>
        <v>93</v>
      </c>
      <c r="B107" s="11" t="str">
        <f>'бланки '!C98</f>
        <v>Муниципальное казённое общеобразовательное учреждение "Средняя общеобразовательная школа с. Назино"</v>
      </c>
      <c r="C107" s="11">
        <f>'для bus.gov.ru'!C96</f>
        <v>53</v>
      </c>
      <c r="D107" s="11">
        <f>'для bus.gov.ru'!D96</f>
        <v>22</v>
      </c>
      <c r="E107" s="21">
        <f>'для bus.gov.ru'!E96</f>
        <v>0.41509433962264153</v>
      </c>
      <c r="F107" s="12" t="s">
        <v>159</v>
      </c>
      <c r="G107" s="13">
        <f>'Рейтинговая таблица организаций'!D96</f>
        <v>14</v>
      </c>
      <c r="H107" s="13">
        <f>'Рейтинговая таблица организаций'!E96</f>
        <v>14</v>
      </c>
      <c r="I107" s="12" t="s">
        <v>160</v>
      </c>
      <c r="J107" s="13">
        <f>'Рейтинговая таблица организаций'!F96</f>
        <v>60</v>
      </c>
      <c r="K107" s="13">
        <f>'Рейтинговая таблица организаций'!G96</f>
        <v>60</v>
      </c>
      <c r="L107" s="14" t="str">
        <f>IF('Рейтинговая таблица организаций'!H96&lt;1,"Отсутствуют или не функционируют дистанционные способы взаимодействия",(IF('Рейтинговая таблица организаций'!H96&lt;4,"В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7" s="23">
        <f>'Рейтинговая таблица организаций'!H96</f>
        <v>4</v>
      </c>
      <c r="N107" s="14">
        <f>IF('Рейтинговая таблица организаций'!H96&lt;1,0,(IF('Рейтинговая таблица организаций'!H96&lt;4,30,100)))</f>
        <v>100</v>
      </c>
      <c r="O107" s="14" t="s">
        <v>161</v>
      </c>
      <c r="P107" s="14">
        <f>'Рейтинговая таблица организаций'!I96</f>
        <v>22</v>
      </c>
      <c r="Q107" s="14">
        <f>'Рейтинговая таблица организаций'!J96</f>
        <v>22</v>
      </c>
      <c r="R107" s="14" t="s">
        <v>162</v>
      </c>
      <c r="S107" s="14">
        <f>'Рейтинговая таблица организаций'!K96</f>
        <v>22</v>
      </c>
      <c r="T107" s="14">
        <f>'Рейтинговая таблица организаций'!L96</f>
        <v>22</v>
      </c>
      <c r="U107" s="14" t="str">
        <f>IF('Рейтинговая таблица организаций'!U96&lt;1,"Отсутствуют комфортные условия",(IF('Рейтинговая таблица организаций'!U96&lt;5,"Количество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7" s="23">
        <f>'Рейтинговая таблица организаций'!U96</f>
        <v>5</v>
      </c>
      <c r="W107" s="14">
        <f>IF('Рейтинговая таблица организаций'!U96&lt;1,0,(IF('Рейтинговая таблица организаций'!U96&lt;4,20,100)))</f>
        <v>100</v>
      </c>
      <c r="X107" s="14" t="s">
        <v>163</v>
      </c>
      <c r="Y107" s="14">
        <f>'Рейтинговая таблица организаций'!X96</f>
        <v>22</v>
      </c>
      <c r="Z107" s="14">
        <f>'Рейтинговая таблица организаций'!Y96</f>
        <v>22</v>
      </c>
      <c r="AA107" s="14" t="str">
        <f>IF('Рейтинговая таблица организаций'!AD96&lt;1,"Отсутствуют условия доступности для инвалидов",(IF('Рейтинговая таблица организаций'!AD96&lt;5,"Количество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7" s="22">
        <f>'Рейтинговая таблица организаций'!AD96</f>
        <v>0</v>
      </c>
      <c r="AC107" s="14">
        <f>IF('Рейтинговая таблица организаций'!AD96&lt;1,0,(IF('Рейтинговая таблица организаций'!AD96&lt;5,20,100)))</f>
        <v>0</v>
      </c>
      <c r="AD107" s="14" t="str">
        <f>IF('Рейтинговая таблица организаций'!AE96&lt;1,"Отсутствуют условия доступности, позволяющие инвалидам получать услуги наравне с другими",(IF('Рейтинговая таблица организаций'!AE96&lt;5,"Количество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07" s="23">
        <f>'Рейтинговая таблица организаций'!AE96</f>
        <v>5</v>
      </c>
      <c r="AF107" s="14">
        <f>IF('Рейтинговая таблица организаций'!AE96&lt;1,0,(IF('Рейтинговая таблица организаций'!AE96&lt;5,20,100)))</f>
        <v>100</v>
      </c>
      <c r="AG107" s="14" t="s">
        <v>164</v>
      </c>
      <c r="AH107" s="14">
        <f>'Рейтинговая таблица организаций'!AF96</f>
        <v>6</v>
      </c>
      <c r="AI107" s="14">
        <f>'Рейтинговая таблица организаций'!AG96</f>
        <v>6</v>
      </c>
      <c r="AJ107" s="14" t="s">
        <v>165</v>
      </c>
      <c r="AK107" s="14">
        <f>'Рейтинговая таблица организаций'!AL96</f>
        <v>22</v>
      </c>
      <c r="AL107" s="14">
        <f>'Рейтинговая таблица организаций'!AM96</f>
        <v>22</v>
      </c>
      <c r="AM107" s="14" t="s">
        <v>166</v>
      </c>
      <c r="AN107" s="14">
        <f>'Рейтинговая таблица организаций'!AN96</f>
        <v>22</v>
      </c>
      <c r="AO107" s="14">
        <f>'Рейтинговая таблица организаций'!AO96</f>
        <v>22</v>
      </c>
      <c r="AP107" s="14" t="s">
        <v>167</v>
      </c>
      <c r="AQ107" s="14">
        <f>'Рейтинговая таблица организаций'!AP96</f>
        <v>22</v>
      </c>
      <c r="AR107" s="14">
        <f>'Рейтинговая таблица организаций'!AQ96</f>
        <v>22</v>
      </c>
      <c r="AS107" s="14" t="s">
        <v>168</v>
      </c>
      <c r="AT107" s="14">
        <f>'Рейтинговая таблица организаций'!AV96</f>
        <v>22</v>
      </c>
      <c r="AU107" s="14">
        <f>'Рейтинговая таблица организаций'!AW96</f>
        <v>22</v>
      </c>
      <c r="AV107" s="14" t="s">
        <v>169</v>
      </c>
      <c r="AW107" s="14">
        <f>'Рейтинговая таблица организаций'!AX96</f>
        <v>22</v>
      </c>
      <c r="AX107" s="14">
        <f>'Рейтинговая таблица организаций'!AY96</f>
        <v>22</v>
      </c>
      <c r="AY107" s="14" t="s">
        <v>170</v>
      </c>
      <c r="AZ107" s="14">
        <f>'Рейтинговая таблица организаций'!AZ96</f>
        <v>22</v>
      </c>
      <c r="BA107" s="14">
        <f>'Рейтинговая таблица организаций'!BA96</f>
        <v>22</v>
      </c>
    </row>
    <row r="108" spans="1:53" ht="15.5">
      <c r="A108" s="11">
        <f>'бланки '!D99</f>
        <v>94</v>
      </c>
      <c r="B108" s="11" t="str">
        <f>'бланки '!C99</f>
        <v>Муниципальное казённое общеобразовательное учреждение "Средняя общеобразовательная школа с. Лукашкин Яр"</v>
      </c>
      <c r="C108" s="11">
        <f>'для bus.gov.ru'!C97</f>
        <v>22</v>
      </c>
      <c r="D108" s="11">
        <f>'для bus.gov.ru'!D97</f>
        <v>9</v>
      </c>
      <c r="E108" s="21">
        <f>'для bus.gov.ru'!E97</f>
        <v>0.40909090909090912</v>
      </c>
      <c r="F108" s="12" t="s">
        <v>159</v>
      </c>
      <c r="G108" s="13">
        <f>'Рейтинговая таблица организаций'!D97</f>
        <v>14</v>
      </c>
      <c r="H108" s="13">
        <f>'Рейтинговая таблица организаций'!E97</f>
        <v>14</v>
      </c>
      <c r="I108" s="12" t="s">
        <v>160</v>
      </c>
      <c r="J108" s="13">
        <f>'Рейтинговая таблица организаций'!F97</f>
        <v>60</v>
      </c>
      <c r="K108" s="13">
        <f>'Рейтинговая таблица организаций'!G97</f>
        <v>60</v>
      </c>
      <c r="L108" s="14" t="str">
        <f>IF('Рейтинговая таблица организаций'!H97&lt;1,"Отсутствуют или не функционируют дистанционные способы взаимодействия",(IF('Рейтинговая таблица организаций'!H97&lt;4,"В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8" s="23">
        <f>'Рейтинговая таблица организаций'!H97</f>
        <v>4</v>
      </c>
      <c r="N108" s="14">
        <f>IF('Рейтинговая таблица организаций'!H97&lt;1,0,(IF('Рейтинговая таблица организаций'!H97&lt;4,30,100)))</f>
        <v>100</v>
      </c>
      <c r="O108" s="14" t="s">
        <v>161</v>
      </c>
      <c r="P108" s="14">
        <f>'Рейтинговая таблица организаций'!I97</f>
        <v>9</v>
      </c>
      <c r="Q108" s="14">
        <f>'Рейтинговая таблица организаций'!J97</f>
        <v>9</v>
      </c>
      <c r="R108" s="14" t="s">
        <v>162</v>
      </c>
      <c r="S108" s="14">
        <f>'Рейтинговая таблица организаций'!K97</f>
        <v>9</v>
      </c>
      <c r="T108" s="14">
        <f>'Рейтинговая таблица организаций'!L97</f>
        <v>9</v>
      </c>
      <c r="U108" s="14" t="str">
        <f>IF('Рейтинговая таблица организаций'!U97&lt;1,"Отсутствуют комфортные условия",(IF('Рейтинговая таблица организаций'!U97&lt;5,"Количество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8" s="23">
        <f>'Рейтинговая таблица организаций'!U97</f>
        <v>5</v>
      </c>
      <c r="W108" s="14">
        <f>IF('Рейтинговая таблица организаций'!U97&lt;1,0,(IF('Рейтинговая таблица организаций'!U97&lt;4,20,100)))</f>
        <v>100</v>
      </c>
      <c r="X108" s="14" t="s">
        <v>163</v>
      </c>
      <c r="Y108" s="14">
        <f>'Рейтинговая таблица организаций'!X97</f>
        <v>9</v>
      </c>
      <c r="Z108" s="14">
        <f>'Рейтинговая таблица организаций'!Y97</f>
        <v>9</v>
      </c>
      <c r="AA108" s="14" t="str">
        <f>IF('Рейтинговая таблица организаций'!AD97&lt;1,"Отсутствуют условия доступности для инвалидов",(IF('Рейтинговая таблица организаций'!AD97&lt;5,"Количество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8" s="22">
        <f>'Рейтинговая таблица организаций'!AD97</f>
        <v>0</v>
      </c>
      <c r="AC108" s="14">
        <f>IF('Рейтинговая таблица организаций'!AD97&lt;1,0,(IF('Рейтинговая таблица организаций'!AD97&lt;5,20,100)))</f>
        <v>0</v>
      </c>
      <c r="AD108" s="14" t="str">
        <f>IF('Рейтинговая таблица организаций'!AE97&lt;1,"Отсутствуют условия доступности, позволяющие инвалидам получать услуги наравне с другими",(IF('Рейтинговая таблица организаций'!AE97&lt;5,"Количество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8" s="23">
        <f>'Рейтинговая таблица организаций'!AE97</f>
        <v>4</v>
      </c>
      <c r="AF108" s="14">
        <f>IF('Рейтинговая таблица организаций'!AE97&lt;1,0,(IF('Рейтинговая таблица организаций'!AE97&lt;5,20,100)))</f>
        <v>20</v>
      </c>
      <c r="AG108" s="14" t="s">
        <v>164</v>
      </c>
      <c r="AH108" s="14">
        <f>'Рейтинговая таблица организаций'!AF97</f>
        <v>3</v>
      </c>
      <c r="AI108" s="14">
        <f>'Рейтинговая таблица организаций'!AG97</f>
        <v>3</v>
      </c>
      <c r="AJ108" s="14" t="s">
        <v>165</v>
      </c>
      <c r="AK108" s="14">
        <f>'Рейтинговая таблица организаций'!AL97</f>
        <v>9</v>
      </c>
      <c r="AL108" s="14">
        <f>'Рейтинговая таблица организаций'!AM97</f>
        <v>9</v>
      </c>
      <c r="AM108" s="14" t="s">
        <v>166</v>
      </c>
      <c r="AN108" s="14">
        <f>'Рейтинговая таблица организаций'!AN97</f>
        <v>9</v>
      </c>
      <c r="AO108" s="14">
        <f>'Рейтинговая таблица организаций'!AO97</f>
        <v>9</v>
      </c>
      <c r="AP108" s="14" t="s">
        <v>167</v>
      </c>
      <c r="AQ108" s="14">
        <f>'Рейтинговая таблица организаций'!AP97</f>
        <v>9</v>
      </c>
      <c r="AR108" s="14">
        <f>'Рейтинговая таблица организаций'!AQ97</f>
        <v>9</v>
      </c>
      <c r="AS108" s="14" t="s">
        <v>168</v>
      </c>
      <c r="AT108" s="14">
        <f>'Рейтинговая таблица организаций'!AV97</f>
        <v>9</v>
      </c>
      <c r="AU108" s="14">
        <f>'Рейтинговая таблица организаций'!AW97</f>
        <v>9</v>
      </c>
      <c r="AV108" s="14" t="s">
        <v>169</v>
      </c>
      <c r="AW108" s="14">
        <f>'Рейтинговая таблица организаций'!AX97</f>
        <v>9</v>
      </c>
      <c r="AX108" s="14">
        <f>'Рейтинговая таблица организаций'!AY97</f>
        <v>9</v>
      </c>
      <c r="AY108" s="14" t="s">
        <v>170</v>
      </c>
      <c r="AZ108" s="14">
        <f>'Рейтинговая таблица организаций'!AZ97</f>
        <v>9</v>
      </c>
      <c r="BA108" s="14">
        <f>'Рейтинговая таблица организаций'!BA97</f>
        <v>9</v>
      </c>
    </row>
    <row r="109" spans="1:53" ht="15.5">
      <c r="A109" s="11">
        <f>'бланки '!D100</f>
        <v>95</v>
      </c>
      <c r="B109" s="11" t="str">
        <f>'бланки '!C100</f>
        <v>Муниципальное казённое общеобразовательное учреждение "Основная общеобразовательная школа п. Октябрьский"</v>
      </c>
      <c r="C109" s="11">
        <f>'для bus.gov.ru'!C98</f>
        <v>10</v>
      </c>
      <c r="D109" s="11">
        <f>'для bus.gov.ru'!D98</f>
        <v>4</v>
      </c>
      <c r="E109" s="21">
        <f>'для bus.gov.ru'!E98</f>
        <v>0.4</v>
      </c>
      <c r="F109" s="12" t="s">
        <v>159</v>
      </c>
      <c r="G109" s="13">
        <f>'Рейтинговая таблица организаций'!D98</f>
        <v>14</v>
      </c>
      <c r="H109" s="13">
        <f>'Рейтинговая таблица организаций'!E98</f>
        <v>14</v>
      </c>
      <c r="I109" s="12" t="s">
        <v>160</v>
      </c>
      <c r="J109" s="13">
        <f>'Рейтинговая таблица организаций'!F98</f>
        <v>60</v>
      </c>
      <c r="K109" s="13">
        <f>'Рейтинговая таблица организаций'!G98</f>
        <v>60</v>
      </c>
      <c r="L109" s="14" t="str">
        <f>IF('Рейтинговая таблица организаций'!H98&lt;1,"Отсутствуют или не функционируют дистанционные способы взаимодействия",(IF('Рейтинговая таблица организаций'!H98&lt;4,"В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9" s="23">
        <f>'Рейтинговая таблица организаций'!H98</f>
        <v>4</v>
      </c>
      <c r="N109" s="14">
        <f>IF('Рейтинговая таблица организаций'!H98&lt;1,0,(IF('Рейтинговая таблица организаций'!H98&lt;4,30,100)))</f>
        <v>100</v>
      </c>
      <c r="O109" s="14" t="s">
        <v>161</v>
      </c>
      <c r="P109" s="14">
        <f>'Рейтинговая таблица организаций'!I98</f>
        <v>4</v>
      </c>
      <c r="Q109" s="14">
        <f>'Рейтинговая таблица организаций'!J98</f>
        <v>4</v>
      </c>
      <c r="R109" s="14" t="s">
        <v>162</v>
      </c>
      <c r="S109" s="14">
        <f>'Рейтинговая таблица организаций'!K98</f>
        <v>4</v>
      </c>
      <c r="T109" s="14">
        <f>'Рейтинговая таблица организаций'!L98</f>
        <v>4</v>
      </c>
      <c r="U109" s="14" t="str">
        <f>IF('Рейтинговая таблица организаций'!U98&lt;1,"Отсутствуют комфортные условия",(IF('Рейтинговая таблица организаций'!U98&lt;5,"Количество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9" s="23">
        <f>'Рейтинговая таблица организаций'!U98</f>
        <v>5</v>
      </c>
      <c r="W109" s="14">
        <f>IF('Рейтинговая таблица организаций'!U98&lt;1,0,(IF('Рейтинговая таблица организаций'!U98&lt;4,20,100)))</f>
        <v>100</v>
      </c>
      <c r="X109" s="14" t="s">
        <v>163</v>
      </c>
      <c r="Y109" s="14">
        <f>'Рейтинговая таблица организаций'!X98</f>
        <v>4</v>
      </c>
      <c r="Z109" s="14">
        <f>'Рейтинговая таблица организаций'!Y98</f>
        <v>4</v>
      </c>
      <c r="AA109" s="14" t="str">
        <f>IF('Рейтинговая таблица организаций'!AD98&lt;1,"Отсутствуют условия доступности для инвалидов",(IF('Рейтинговая таблица организаций'!AD98&lt;5,"Количество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9" s="22">
        <f>'Рейтинговая таблица организаций'!AD98</f>
        <v>0</v>
      </c>
      <c r="AC109" s="14">
        <f>IF('Рейтинговая таблица организаций'!AD98&lt;1,0,(IF('Рейтинговая таблица организаций'!AD98&lt;5,20,100)))</f>
        <v>0</v>
      </c>
      <c r="AD109" s="14" t="str">
        <f>IF('Рейтинговая таблица организаций'!AE98&lt;1,"Отсутствуют условия доступности, позволяющие инвалидам получать услуги наравне с другими",(IF('Рейтинговая таблица организаций'!AE98&lt;5,"Количество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09" s="23">
        <f>'Рейтинговая таблица организаций'!AE98</f>
        <v>5</v>
      </c>
      <c r="AF109" s="14">
        <f>IF('Рейтинговая таблица организаций'!AE98&lt;1,0,(IF('Рейтинговая таблица организаций'!AE98&lt;5,20,100)))</f>
        <v>100</v>
      </c>
      <c r="AG109" s="14" t="s">
        <v>164</v>
      </c>
      <c r="AH109" s="14">
        <f>'Рейтинговая таблица организаций'!AF98</f>
        <v>1</v>
      </c>
      <c r="AI109" s="14">
        <f>'Рейтинговая таблица организаций'!AG98</f>
        <v>1</v>
      </c>
      <c r="AJ109" s="14" t="s">
        <v>165</v>
      </c>
      <c r="AK109" s="14">
        <f>'Рейтинговая таблица организаций'!AL98</f>
        <v>4</v>
      </c>
      <c r="AL109" s="14">
        <f>'Рейтинговая таблица организаций'!AM98</f>
        <v>4</v>
      </c>
      <c r="AM109" s="14" t="s">
        <v>166</v>
      </c>
      <c r="AN109" s="14">
        <f>'Рейтинговая таблица организаций'!AN98</f>
        <v>4</v>
      </c>
      <c r="AO109" s="14">
        <f>'Рейтинговая таблица организаций'!AO98</f>
        <v>4</v>
      </c>
      <c r="AP109" s="14" t="s">
        <v>167</v>
      </c>
      <c r="AQ109" s="14">
        <f>'Рейтинговая таблица организаций'!AP98</f>
        <v>4</v>
      </c>
      <c r="AR109" s="14">
        <f>'Рейтинговая таблица организаций'!AQ98</f>
        <v>4</v>
      </c>
      <c r="AS109" s="14" t="s">
        <v>168</v>
      </c>
      <c r="AT109" s="14">
        <f>'Рейтинговая таблица организаций'!AV98</f>
        <v>4</v>
      </c>
      <c r="AU109" s="14">
        <f>'Рейтинговая таблица организаций'!AW98</f>
        <v>4</v>
      </c>
      <c r="AV109" s="14" t="s">
        <v>169</v>
      </c>
      <c r="AW109" s="14">
        <f>'Рейтинговая таблица организаций'!AX98</f>
        <v>4</v>
      </c>
      <c r="AX109" s="14">
        <f>'Рейтинговая таблица организаций'!AY98</f>
        <v>4</v>
      </c>
      <c r="AY109" s="14" t="s">
        <v>170</v>
      </c>
      <c r="AZ109" s="14">
        <f>'Рейтинговая таблица организаций'!AZ98</f>
        <v>4</v>
      </c>
      <c r="BA109" s="14">
        <f>'Рейтинговая таблица организаций'!BA98</f>
        <v>4</v>
      </c>
    </row>
    <row r="110" spans="1:53" ht="15.5">
      <c r="A110" s="11">
        <f>'бланки '!D101</f>
        <v>96</v>
      </c>
      <c r="B110" s="11" t="str">
        <f>'бланки '!C101</f>
        <v>Муниципальное бюджетное общеобразовательное учреждение вечерняя (сменная) общеобразовательная школа № 9 г. Асино</v>
      </c>
      <c r="C110" s="11">
        <f>'для bus.gov.ru'!C99</f>
        <v>135</v>
      </c>
      <c r="D110" s="11">
        <f>'для bus.gov.ru'!D99</f>
        <v>54</v>
      </c>
      <c r="E110" s="21">
        <f>'для bus.gov.ru'!E99</f>
        <v>0.4</v>
      </c>
      <c r="F110" s="12" t="s">
        <v>159</v>
      </c>
      <c r="G110" s="13">
        <f>'Рейтинговая таблица организаций'!D99</f>
        <v>14</v>
      </c>
      <c r="H110" s="13">
        <f>'Рейтинговая таблица организаций'!E99</f>
        <v>14</v>
      </c>
      <c r="I110" s="12" t="s">
        <v>160</v>
      </c>
      <c r="J110" s="13">
        <f>'Рейтинговая таблица организаций'!F99</f>
        <v>60</v>
      </c>
      <c r="K110" s="13">
        <f>'Рейтинговая таблица организаций'!G99</f>
        <v>60</v>
      </c>
      <c r="L110" s="14" t="str">
        <f>IF('Рейтинговая таблица организаций'!H99&lt;1,"Отсутствуют или не функционируют дистанционные способы взаимодействия",(IF('Рейтинговая таблица организаций'!H99&lt;4,"В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0" s="23">
        <f>'Рейтинговая таблица организаций'!H99</f>
        <v>4</v>
      </c>
      <c r="N110" s="14">
        <f>IF('Рейтинговая таблица организаций'!H99&lt;1,0,(IF('Рейтинговая таблица организаций'!H99&lt;4,30,100)))</f>
        <v>100</v>
      </c>
      <c r="O110" s="14" t="s">
        <v>161</v>
      </c>
      <c r="P110" s="14">
        <f>'Рейтинговая таблица организаций'!I99</f>
        <v>54</v>
      </c>
      <c r="Q110" s="14">
        <f>'Рейтинговая таблица организаций'!J99</f>
        <v>54</v>
      </c>
      <c r="R110" s="14" t="s">
        <v>162</v>
      </c>
      <c r="S110" s="14">
        <f>'Рейтинговая таблица организаций'!K99</f>
        <v>54</v>
      </c>
      <c r="T110" s="14">
        <f>'Рейтинговая таблица организаций'!L99</f>
        <v>54</v>
      </c>
      <c r="U110" s="14" t="str">
        <f>IF('Рейтинговая таблица организаций'!U99&lt;1,"Отсутствуют комфортные условия",(IF('Рейтинговая таблица организаций'!U99&lt;5,"Количество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0" s="23">
        <f>'Рейтинговая таблица организаций'!U99</f>
        <v>5</v>
      </c>
      <c r="W110" s="14">
        <f>IF('Рейтинговая таблица организаций'!U99&lt;1,0,(IF('Рейтинговая таблица организаций'!U99&lt;4,20,100)))</f>
        <v>100</v>
      </c>
      <c r="X110" s="14" t="s">
        <v>163</v>
      </c>
      <c r="Y110" s="14">
        <f>'Рейтинговая таблица организаций'!X99</f>
        <v>54</v>
      </c>
      <c r="Z110" s="14">
        <f>'Рейтинговая таблица организаций'!Y99</f>
        <v>54</v>
      </c>
      <c r="AA110" s="14" t="str">
        <f>IF('Рейтинговая таблица организаций'!AD99&lt;1,"Отсутствуют условия доступности для инвалидов",(IF('Рейтинговая таблица организаций'!AD99&lt;5,"Количество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0" s="22">
        <f>'Рейтинговая таблица организаций'!AD99</f>
        <v>1</v>
      </c>
      <c r="AC110" s="14">
        <f>IF('Рейтинговая таблица организаций'!AD99&lt;1,0,(IF('Рейтинговая таблица организаций'!AD99&lt;5,20,100)))</f>
        <v>20</v>
      </c>
      <c r="AD110" s="14" t="str">
        <f>IF('Рейтинговая таблица организаций'!AE99&lt;1,"Отсутствуют условия доступности, позволяющие инвалидам получать услуги наравне с другими",(IF('Рейтинговая таблица организаций'!AE99&lt;5,"Количество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0" s="23">
        <f>'Рейтинговая таблица организаций'!AE99</f>
        <v>2</v>
      </c>
      <c r="AF110" s="14">
        <f>IF('Рейтинговая таблица организаций'!AE99&lt;1,0,(IF('Рейтинговая таблица организаций'!AE99&lt;5,20,100)))</f>
        <v>20</v>
      </c>
      <c r="AG110" s="14" t="s">
        <v>164</v>
      </c>
      <c r="AH110" s="14">
        <f>'Рейтинговая таблица организаций'!AF99</f>
        <v>14</v>
      </c>
      <c r="AI110" s="14">
        <f>'Рейтинговая таблица организаций'!AG99</f>
        <v>14</v>
      </c>
      <c r="AJ110" s="14" t="s">
        <v>165</v>
      </c>
      <c r="AK110" s="14">
        <f>'Рейтинговая таблица организаций'!AL99</f>
        <v>54</v>
      </c>
      <c r="AL110" s="14">
        <f>'Рейтинговая таблица организаций'!AM99</f>
        <v>54</v>
      </c>
      <c r="AM110" s="14" t="s">
        <v>166</v>
      </c>
      <c r="AN110" s="14">
        <f>'Рейтинговая таблица организаций'!AN99</f>
        <v>54</v>
      </c>
      <c r="AO110" s="14">
        <f>'Рейтинговая таблица организаций'!AO99</f>
        <v>54</v>
      </c>
      <c r="AP110" s="14" t="s">
        <v>167</v>
      </c>
      <c r="AQ110" s="14">
        <f>'Рейтинговая таблица организаций'!AP99</f>
        <v>54</v>
      </c>
      <c r="AR110" s="14">
        <f>'Рейтинговая таблица организаций'!AQ99</f>
        <v>54</v>
      </c>
      <c r="AS110" s="14" t="s">
        <v>168</v>
      </c>
      <c r="AT110" s="14">
        <f>'Рейтинговая таблица организаций'!AV99</f>
        <v>54</v>
      </c>
      <c r="AU110" s="14">
        <f>'Рейтинговая таблица организаций'!AW99</f>
        <v>54</v>
      </c>
      <c r="AV110" s="14" t="s">
        <v>169</v>
      </c>
      <c r="AW110" s="14">
        <f>'Рейтинговая таблица организаций'!AX99</f>
        <v>54</v>
      </c>
      <c r="AX110" s="14">
        <f>'Рейтинговая таблица организаций'!AY99</f>
        <v>54</v>
      </c>
      <c r="AY110" s="14" t="s">
        <v>170</v>
      </c>
      <c r="AZ110" s="14">
        <f>'Рейтинговая таблица организаций'!AZ99</f>
        <v>54</v>
      </c>
      <c r="BA110" s="14">
        <f>'Рейтинговая таблица организаций'!BA99</f>
        <v>54</v>
      </c>
    </row>
    <row r="111" spans="1:53" ht="15.5">
      <c r="A111" s="11">
        <f>'бланки '!D102</f>
        <v>97</v>
      </c>
      <c r="B111" s="11" t="str">
        <f>'бланки '!C102</f>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C111" s="11">
        <f>'для bus.gov.ru'!C100</f>
        <v>139</v>
      </c>
      <c r="D111" s="11">
        <f>'для bus.gov.ru'!D100</f>
        <v>56</v>
      </c>
      <c r="E111" s="21">
        <f>'для bus.gov.ru'!E100</f>
        <v>0.40287769784172661</v>
      </c>
      <c r="F111" s="12" t="s">
        <v>159</v>
      </c>
      <c r="G111" s="13">
        <f>'Рейтинговая таблица организаций'!D100</f>
        <v>14</v>
      </c>
      <c r="H111" s="13">
        <f>'Рейтинговая таблица организаций'!E100</f>
        <v>14</v>
      </c>
      <c r="I111" s="12" t="s">
        <v>160</v>
      </c>
      <c r="J111" s="13">
        <f>'Рейтинговая таблица организаций'!F100</f>
        <v>60</v>
      </c>
      <c r="K111" s="13">
        <f>'Рейтинговая таблица организаций'!G100</f>
        <v>60</v>
      </c>
      <c r="L111" s="14" t="str">
        <f>IF('Рейтинговая таблица организаций'!H100&lt;1,"Отсутствуют или не функционируют дистанционные способы взаимодействия",(IF('Рейтинговая таблица организаций'!H100&lt;4,"В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1" s="23">
        <f>'Рейтинговая таблица организаций'!H100</f>
        <v>4</v>
      </c>
      <c r="N111" s="14">
        <f>IF('Рейтинговая таблица организаций'!H100&lt;1,0,(IF('Рейтинговая таблица организаций'!H100&lt;4,30,100)))</f>
        <v>100</v>
      </c>
      <c r="O111" s="14" t="s">
        <v>161</v>
      </c>
      <c r="P111" s="14">
        <f>'Рейтинговая таблица организаций'!I100</f>
        <v>56</v>
      </c>
      <c r="Q111" s="14">
        <f>'Рейтинговая таблица организаций'!J100</f>
        <v>56</v>
      </c>
      <c r="R111" s="14" t="s">
        <v>162</v>
      </c>
      <c r="S111" s="14">
        <f>'Рейтинговая таблица организаций'!K100</f>
        <v>56</v>
      </c>
      <c r="T111" s="14">
        <f>'Рейтинговая таблица организаций'!L100</f>
        <v>56</v>
      </c>
      <c r="U111" s="14" t="str">
        <f>IF('Рейтинговая таблица организаций'!U100&lt;1,"Отсутствуют комфортные условия",(IF('Рейтинговая таблица организаций'!U100&lt;5,"Количество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1" s="23">
        <f>'Рейтинговая таблица организаций'!U100</f>
        <v>5</v>
      </c>
      <c r="W111" s="14">
        <f>IF('Рейтинговая таблица организаций'!U100&lt;1,0,(IF('Рейтинговая таблица организаций'!U100&lt;4,20,100)))</f>
        <v>100</v>
      </c>
      <c r="X111" s="14" t="s">
        <v>163</v>
      </c>
      <c r="Y111" s="14">
        <f>'Рейтинговая таблица организаций'!X100</f>
        <v>56</v>
      </c>
      <c r="Z111" s="14">
        <f>'Рейтинговая таблица организаций'!Y100</f>
        <v>56</v>
      </c>
      <c r="AA111" s="14" t="str">
        <f>IF('Рейтинговая таблица организаций'!AD100&lt;1,"Отсутствуют условия доступности для инвалидов",(IF('Рейтинговая таблица организаций'!AD100&lt;5,"Количество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11" s="22">
        <f>'Рейтинговая таблица организаций'!AD100</f>
        <v>5</v>
      </c>
      <c r="AC111" s="14">
        <f>IF('Рейтинговая таблица организаций'!AD100&lt;1,0,(IF('Рейтинговая таблица организаций'!AD100&lt;5,20,100)))</f>
        <v>100</v>
      </c>
      <c r="AD111" s="14" t="str">
        <f>IF('Рейтинговая таблица организаций'!AE100&lt;1,"Отсутствуют условия доступности, позволяющие инвалидам получать услуги наравне с другими",(IF('Рейтинговая таблица организаций'!AE100&lt;5,"Количество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11" s="23">
        <f>'Рейтинговая таблица организаций'!AE100</f>
        <v>5</v>
      </c>
      <c r="AF111" s="14">
        <f>IF('Рейтинговая таблица организаций'!AE100&lt;1,0,(IF('Рейтинговая таблица организаций'!AE100&lt;5,20,100)))</f>
        <v>100</v>
      </c>
      <c r="AG111" s="14" t="s">
        <v>164</v>
      </c>
      <c r="AH111" s="14">
        <f>'Рейтинговая таблица организаций'!AF100</f>
        <v>14</v>
      </c>
      <c r="AI111" s="14">
        <f>'Рейтинговая таблица организаций'!AG100</f>
        <v>14</v>
      </c>
      <c r="AJ111" s="14" t="s">
        <v>165</v>
      </c>
      <c r="AK111" s="14">
        <f>'Рейтинговая таблица организаций'!AL100</f>
        <v>56</v>
      </c>
      <c r="AL111" s="14">
        <f>'Рейтинговая таблица организаций'!AM100</f>
        <v>56</v>
      </c>
      <c r="AM111" s="14" t="s">
        <v>166</v>
      </c>
      <c r="AN111" s="14">
        <f>'Рейтинговая таблица организаций'!AN100</f>
        <v>56</v>
      </c>
      <c r="AO111" s="14">
        <f>'Рейтинговая таблица организаций'!AO100</f>
        <v>56</v>
      </c>
      <c r="AP111" s="14" t="s">
        <v>167</v>
      </c>
      <c r="AQ111" s="14">
        <f>'Рейтинговая таблица организаций'!AP100</f>
        <v>56</v>
      </c>
      <c r="AR111" s="14">
        <f>'Рейтинговая таблица организаций'!AQ100</f>
        <v>56</v>
      </c>
      <c r="AS111" s="14" t="s">
        <v>168</v>
      </c>
      <c r="AT111" s="14">
        <f>'Рейтинговая таблица организаций'!AV100</f>
        <v>56</v>
      </c>
      <c r="AU111" s="14">
        <f>'Рейтинговая таблица организаций'!AW100</f>
        <v>56</v>
      </c>
      <c r="AV111" s="14" t="s">
        <v>169</v>
      </c>
      <c r="AW111" s="14">
        <f>'Рейтинговая таблица организаций'!AX100</f>
        <v>56</v>
      </c>
      <c r="AX111" s="14">
        <f>'Рейтинговая таблица организаций'!AY100</f>
        <v>56</v>
      </c>
      <c r="AY111" s="14" t="s">
        <v>170</v>
      </c>
      <c r="AZ111" s="14">
        <f>'Рейтинговая таблица организаций'!AZ100</f>
        <v>56</v>
      </c>
      <c r="BA111" s="14">
        <f>'Рейтинговая таблица организаций'!BA100</f>
        <v>56</v>
      </c>
    </row>
    <row r="112" spans="1:53" ht="15.5">
      <c r="A112" s="11">
        <f>'бланки '!D103</f>
        <v>98</v>
      </c>
      <c r="B112" s="11" t="str">
        <f>'бланки '!C103</f>
        <v>Муниципальное автономное общеобразовательное учреждение - средняя общеобразовательная школа с. Батурино Асиновского района Томской области</v>
      </c>
      <c r="C112" s="11">
        <f>'для bus.gov.ru'!C101</f>
        <v>215</v>
      </c>
      <c r="D112" s="11">
        <f>'для bus.gov.ru'!D101</f>
        <v>86</v>
      </c>
      <c r="E112" s="21">
        <f>'для bus.gov.ru'!E101</f>
        <v>0.4</v>
      </c>
      <c r="F112" s="12" t="s">
        <v>159</v>
      </c>
      <c r="G112" s="13">
        <f>'Рейтинговая таблица организаций'!D101</f>
        <v>14</v>
      </c>
      <c r="H112" s="13">
        <f>'Рейтинговая таблица организаций'!E101</f>
        <v>14</v>
      </c>
      <c r="I112" s="12" t="s">
        <v>160</v>
      </c>
      <c r="J112" s="13">
        <f>'Рейтинговая таблица организаций'!F101</f>
        <v>60</v>
      </c>
      <c r="K112" s="13">
        <f>'Рейтинговая таблица организаций'!G101</f>
        <v>60</v>
      </c>
      <c r="L112" s="14" t="str">
        <f>IF('Рейтинговая таблица организаций'!H101&lt;1,"Отсутствуют или не функционируют дистанционные способы взаимодействия",(IF('Рейтинговая таблица организаций'!H101&lt;4,"В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2" s="23">
        <f>'Рейтинговая таблица организаций'!H101</f>
        <v>4</v>
      </c>
      <c r="N112" s="14">
        <f>IF('Рейтинговая таблица организаций'!H101&lt;1,0,(IF('Рейтинговая таблица организаций'!H101&lt;4,30,100)))</f>
        <v>100</v>
      </c>
      <c r="O112" s="14" t="s">
        <v>161</v>
      </c>
      <c r="P112" s="14">
        <f>'Рейтинговая таблица организаций'!I101</f>
        <v>86</v>
      </c>
      <c r="Q112" s="14">
        <f>'Рейтинговая таблица организаций'!J101</f>
        <v>86</v>
      </c>
      <c r="R112" s="14" t="s">
        <v>162</v>
      </c>
      <c r="S112" s="14">
        <f>'Рейтинговая таблица организаций'!K101</f>
        <v>86</v>
      </c>
      <c r="T112" s="14">
        <f>'Рейтинговая таблица организаций'!L101</f>
        <v>86</v>
      </c>
      <c r="U112" s="14" t="str">
        <f>IF('Рейтинговая таблица организаций'!U101&lt;1,"Отсутствуют комфортные условия",(IF('Рейтинговая таблица организаций'!U101&lt;5,"Количество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2" s="23">
        <f>'Рейтинговая таблица организаций'!U101</f>
        <v>5</v>
      </c>
      <c r="W112" s="14">
        <f>IF('Рейтинговая таблица организаций'!U101&lt;1,0,(IF('Рейтинговая таблица организаций'!U101&lt;4,20,100)))</f>
        <v>100</v>
      </c>
      <c r="X112" s="14" t="s">
        <v>163</v>
      </c>
      <c r="Y112" s="14">
        <f>'Рейтинговая таблица организаций'!X101</f>
        <v>86</v>
      </c>
      <c r="Z112" s="14">
        <f>'Рейтинговая таблица организаций'!Y101</f>
        <v>86</v>
      </c>
      <c r="AA112" s="14" t="str">
        <f>IF('Рейтинговая таблица организаций'!AD101&lt;1,"Отсутствуют условия доступности для инвалидов",(IF('Рейтинговая таблица организаций'!AD101&lt;5,"Количество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12" s="22">
        <f>'Рейтинговая таблица организаций'!AD101</f>
        <v>6</v>
      </c>
      <c r="AC112" s="14">
        <f>IF('Рейтинговая таблица организаций'!AD101&lt;1,0,(IF('Рейтинговая таблица организаций'!AD101&lt;5,20,100)))</f>
        <v>100</v>
      </c>
      <c r="AD112" s="14" t="str">
        <f>IF('Рейтинговая таблица организаций'!AE101&lt;1,"Отсутствуют условия доступности, позволяющие инвалидам получать услуги наравне с другими",(IF('Рейтинговая таблица организаций'!AE101&lt;5,"Количество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2" s="23">
        <f>'Рейтинговая таблица организаций'!AE101</f>
        <v>4</v>
      </c>
      <c r="AF112" s="14">
        <f>IF('Рейтинговая таблица организаций'!AE101&lt;1,0,(IF('Рейтинговая таблица организаций'!AE101&lt;5,20,100)))</f>
        <v>20</v>
      </c>
      <c r="AG112" s="14" t="s">
        <v>164</v>
      </c>
      <c r="AH112" s="14">
        <f>'Рейтинговая таблица организаций'!AF101</f>
        <v>22</v>
      </c>
      <c r="AI112" s="14">
        <f>'Рейтинговая таблица организаций'!AG101</f>
        <v>22</v>
      </c>
      <c r="AJ112" s="14" t="s">
        <v>165</v>
      </c>
      <c r="AK112" s="14">
        <f>'Рейтинговая таблица организаций'!AL101</f>
        <v>86</v>
      </c>
      <c r="AL112" s="14">
        <f>'Рейтинговая таблица организаций'!AM101</f>
        <v>86</v>
      </c>
      <c r="AM112" s="14" t="s">
        <v>166</v>
      </c>
      <c r="AN112" s="14">
        <f>'Рейтинговая таблица организаций'!AN101</f>
        <v>86</v>
      </c>
      <c r="AO112" s="14">
        <f>'Рейтинговая таблица организаций'!AO101</f>
        <v>86</v>
      </c>
      <c r="AP112" s="14" t="s">
        <v>167</v>
      </c>
      <c r="AQ112" s="14">
        <f>'Рейтинговая таблица организаций'!AP101</f>
        <v>86</v>
      </c>
      <c r="AR112" s="14">
        <f>'Рейтинговая таблица организаций'!AQ101</f>
        <v>86</v>
      </c>
      <c r="AS112" s="14" t="s">
        <v>168</v>
      </c>
      <c r="AT112" s="14">
        <f>'Рейтинговая таблица организаций'!AV101</f>
        <v>86</v>
      </c>
      <c r="AU112" s="14">
        <f>'Рейтинговая таблица организаций'!AW101</f>
        <v>86</v>
      </c>
      <c r="AV112" s="14" t="s">
        <v>169</v>
      </c>
      <c r="AW112" s="14">
        <f>'Рейтинговая таблица организаций'!AX101</f>
        <v>86</v>
      </c>
      <c r="AX112" s="14">
        <f>'Рейтинговая таблица организаций'!AY101</f>
        <v>86</v>
      </c>
      <c r="AY112" s="14" t="s">
        <v>170</v>
      </c>
      <c r="AZ112" s="14">
        <f>'Рейтинговая таблица организаций'!AZ101</f>
        <v>86</v>
      </c>
      <c r="BA112" s="14">
        <f>'Рейтинговая таблица организаций'!BA101</f>
        <v>86</v>
      </c>
    </row>
    <row r="113" spans="1:53" ht="15.5">
      <c r="A113" s="11">
        <f>'бланки '!D104</f>
        <v>99</v>
      </c>
      <c r="B113" s="11" t="str">
        <f>'бланки '!C104</f>
        <v>Муниципальное автономное общеобразовательное учреждение «Средняя общеобразовательная школа с.Ново-Кусково Асиновского района Томской области»</v>
      </c>
      <c r="C113" s="11">
        <f>'для bus.gov.ru'!C102</f>
        <v>296</v>
      </c>
      <c r="D113" s="11">
        <f>'для bus.gov.ru'!D102</f>
        <v>119</v>
      </c>
      <c r="E113" s="21">
        <f>'для bus.gov.ru'!E102</f>
        <v>0.40202702702702703</v>
      </c>
      <c r="F113" s="12" t="s">
        <v>159</v>
      </c>
      <c r="G113" s="13">
        <f>'Рейтинговая таблица организаций'!D102</f>
        <v>14</v>
      </c>
      <c r="H113" s="13">
        <f>'Рейтинговая таблица организаций'!E102</f>
        <v>14</v>
      </c>
      <c r="I113" s="12" t="s">
        <v>160</v>
      </c>
      <c r="J113" s="13">
        <f>'Рейтинговая таблица организаций'!F102</f>
        <v>60</v>
      </c>
      <c r="K113" s="13">
        <f>'Рейтинговая таблица организаций'!G102</f>
        <v>60</v>
      </c>
      <c r="L113" s="14" t="str">
        <f>IF('Рейтинговая таблица организаций'!H102&lt;1,"Отсутствуют или не функционируют дистанционные способы взаимодействия",(IF('Рейтинговая таблица организаций'!H102&lt;4,"В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3" s="23">
        <f>'Рейтинговая таблица организаций'!H102</f>
        <v>4</v>
      </c>
      <c r="N113" s="14">
        <f>IF('Рейтинговая таблица организаций'!H102&lt;1,0,(IF('Рейтинговая таблица организаций'!H102&lt;4,30,100)))</f>
        <v>100</v>
      </c>
      <c r="O113" s="14" t="s">
        <v>161</v>
      </c>
      <c r="P113" s="14">
        <f>'Рейтинговая таблица организаций'!I102</f>
        <v>119</v>
      </c>
      <c r="Q113" s="14">
        <f>'Рейтинговая таблица организаций'!J102</f>
        <v>119</v>
      </c>
      <c r="R113" s="14" t="s">
        <v>162</v>
      </c>
      <c r="S113" s="14">
        <f>'Рейтинговая таблица организаций'!K102</f>
        <v>119</v>
      </c>
      <c r="T113" s="14">
        <f>'Рейтинговая таблица организаций'!L102</f>
        <v>119</v>
      </c>
      <c r="U113" s="14" t="str">
        <f>IF('Рейтинговая таблица организаций'!U102&lt;1,"Отсутствуют комфортные условия",(IF('Рейтинговая таблица организаций'!U102&lt;5,"Количество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3" s="23">
        <f>'Рейтинговая таблица организаций'!U102</f>
        <v>5</v>
      </c>
      <c r="W113" s="14">
        <f>IF('Рейтинговая таблица организаций'!U102&lt;1,0,(IF('Рейтинговая таблица организаций'!U102&lt;4,20,100)))</f>
        <v>100</v>
      </c>
      <c r="X113" s="14" t="s">
        <v>163</v>
      </c>
      <c r="Y113" s="14">
        <f>'Рейтинговая таблица организаций'!X102</f>
        <v>119</v>
      </c>
      <c r="Z113" s="14">
        <f>'Рейтинговая таблица организаций'!Y102</f>
        <v>119</v>
      </c>
      <c r="AA113" s="14" t="str">
        <f>IF('Рейтинговая таблица организаций'!AD102&lt;1,"Отсутствуют условия доступности для инвалидов",(IF('Рейтинговая таблица организаций'!AD102&lt;5,"Количество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13" s="22">
        <f>'Рейтинговая таблица организаций'!AD102</f>
        <v>5</v>
      </c>
      <c r="AC113" s="14">
        <f>IF('Рейтинговая таблица организаций'!AD102&lt;1,0,(IF('Рейтинговая таблица организаций'!AD102&lt;5,20,100)))</f>
        <v>100</v>
      </c>
      <c r="AD113" s="14" t="str">
        <f>IF('Рейтинговая таблица организаций'!AE102&lt;1,"Отсутствуют условия доступности, позволяющие инвалидам получать услуги наравне с другими",(IF('Рейтинговая таблица организаций'!AE102&lt;5,"Количество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3" s="23">
        <f>'Рейтинговая таблица организаций'!AE102</f>
        <v>4</v>
      </c>
      <c r="AF113" s="14">
        <f>IF('Рейтинговая таблица организаций'!AE102&lt;1,0,(IF('Рейтинговая таблица организаций'!AE102&lt;5,20,100)))</f>
        <v>20</v>
      </c>
      <c r="AG113" s="14" t="s">
        <v>164</v>
      </c>
      <c r="AH113" s="14">
        <f>'Рейтинговая таблица организаций'!AF102</f>
        <v>30</v>
      </c>
      <c r="AI113" s="14">
        <f>'Рейтинговая таблица организаций'!AG102</f>
        <v>30</v>
      </c>
      <c r="AJ113" s="14" t="s">
        <v>165</v>
      </c>
      <c r="AK113" s="14">
        <f>'Рейтинговая таблица организаций'!AL102</f>
        <v>119</v>
      </c>
      <c r="AL113" s="14">
        <f>'Рейтинговая таблица организаций'!AM102</f>
        <v>119</v>
      </c>
      <c r="AM113" s="14" t="s">
        <v>166</v>
      </c>
      <c r="AN113" s="14">
        <f>'Рейтинговая таблица организаций'!AN102</f>
        <v>119</v>
      </c>
      <c r="AO113" s="14">
        <f>'Рейтинговая таблица организаций'!AO102</f>
        <v>119</v>
      </c>
      <c r="AP113" s="14" t="s">
        <v>167</v>
      </c>
      <c r="AQ113" s="14">
        <f>'Рейтинговая таблица организаций'!AP102</f>
        <v>119</v>
      </c>
      <c r="AR113" s="14">
        <f>'Рейтинговая таблица организаций'!AQ102</f>
        <v>119</v>
      </c>
      <c r="AS113" s="14" t="s">
        <v>168</v>
      </c>
      <c r="AT113" s="14">
        <f>'Рейтинговая таблица организаций'!AV102</f>
        <v>119</v>
      </c>
      <c r="AU113" s="14">
        <f>'Рейтинговая таблица организаций'!AW102</f>
        <v>119</v>
      </c>
      <c r="AV113" s="14" t="s">
        <v>169</v>
      </c>
      <c r="AW113" s="14">
        <f>'Рейтинговая таблица организаций'!AX102</f>
        <v>119</v>
      </c>
      <c r="AX113" s="14">
        <f>'Рейтинговая таблица организаций'!AY102</f>
        <v>119</v>
      </c>
      <c r="AY113" s="14" t="s">
        <v>170</v>
      </c>
      <c r="AZ113" s="14">
        <f>'Рейтинговая таблица организаций'!AZ102</f>
        <v>119</v>
      </c>
      <c r="BA113" s="14">
        <f>'Рейтинговая таблица организаций'!BA102</f>
        <v>119</v>
      </c>
    </row>
    <row r="114" spans="1:53" ht="15.5">
      <c r="A114" s="11">
        <f>'бланки '!D105</f>
        <v>100</v>
      </c>
      <c r="B114" s="11" t="str">
        <f>'бланки '!C105</f>
        <v>Муниципальное автономное общеобразовательное учреждение-основная общеобразовательная школа с.Больше-Дорохово Асиновского района Томской области</v>
      </c>
      <c r="C114" s="11">
        <f>'для bus.gov.ru'!C103</f>
        <v>54</v>
      </c>
      <c r="D114" s="11">
        <f>'для bus.gov.ru'!D103</f>
        <v>22</v>
      </c>
      <c r="E114" s="21">
        <f>'для bus.gov.ru'!E103</f>
        <v>0.40740740740740738</v>
      </c>
      <c r="F114" s="12" t="s">
        <v>159</v>
      </c>
      <c r="G114" s="13">
        <f>'Рейтинговая таблица организаций'!D103</f>
        <v>14</v>
      </c>
      <c r="H114" s="13">
        <f>'Рейтинговая таблица организаций'!E103</f>
        <v>14</v>
      </c>
      <c r="I114" s="12" t="s">
        <v>160</v>
      </c>
      <c r="J114" s="13">
        <f>'Рейтинговая таблица организаций'!F103</f>
        <v>60</v>
      </c>
      <c r="K114" s="13">
        <f>'Рейтинговая таблица организаций'!G103</f>
        <v>60</v>
      </c>
      <c r="L114" s="14" t="str">
        <f>IF('Рейтинговая таблица организаций'!H103&lt;1,"Отсутствуют или не функционируют дистанционные способы взаимодействия",(IF('Рейтинговая таблица организаций'!H103&lt;4,"В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4" s="23">
        <f>'Рейтинговая таблица организаций'!H103</f>
        <v>4</v>
      </c>
      <c r="N114" s="14">
        <f>IF('Рейтинговая таблица организаций'!H103&lt;1,0,(IF('Рейтинговая таблица организаций'!H103&lt;4,30,100)))</f>
        <v>100</v>
      </c>
      <c r="O114" s="14" t="s">
        <v>161</v>
      </c>
      <c r="P114" s="14">
        <f>'Рейтинговая таблица организаций'!I103</f>
        <v>22</v>
      </c>
      <c r="Q114" s="14">
        <f>'Рейтинговая таблица организаций'!J103</f>
        <v>22</v>
      </c>
      <c r="R114" s="14" t="s">
        <v>162</v>
      </c>
      <c r="S114" s="14">
        <f>'Рейтинговая таблица организаций'!K103</f>
        <v>22</v>
      </c>
      <c r="T114" s="14">
        <f>'Рейтинговая таблица организаций'!L103</f>
        <v>22</v>
      </c>
      <c r="U114" s="14" t="str">
        <f>IF('Рейтинговая таблица организаций'!U103&lt;1,"Отсутствуют комфортные условия",(IF('Рейтинговая таблица организаций'!U103&lt;5,"Количество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4" s="23">
        <f>'Рейтинговая таблица организаций'!U103</f>
        <v>5</v>
      </c>
      <c r="W114" s="14">
        <f>IF('Рейтинговая таблица организаций'!U103&lt;1,0,(IF('Рейтинговая таблица организаций'!U103&lt;4,20,100)))</f>
        <v>100</v>
      </c>
      <c r="X114" s="14" t="s">
        <v>163</v>
      </c>
      <c r="Y114" s="14">
        <f>'Рейтинговая таблица организаций'!X103</f>
        <v>22</v>
      </c>
      <c r="Z114" s="14">
        <f>'Рейтинговая таблица организаций'!Y103</f>
        <v>22</v>
      </c>
      <c r="AA114" s="14" t="str">
        <f>IF('Рейтинговая таблица организаций'!AD103&lt;1,"Отсутствуют условия доступности для инвалидов",(IF('Рейтинговая таблица организаций'!AD103&lt;5,"Количество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4" s="22">
        <f>'Рейтинговая таблица организаций'!AD103</f>
        <v>3</v>
      </c>
      <c r="AC114" s="14">
        <f>IF('Рейтинговая таблица организаций'!AD103&lt;1,0,(IF('Рейтинговая таблица организаций'!AD103&lt;5,20,100)))</f>
        <v>20</v>
      </c>
      <c r="AD114" s="14" t="str">
        <f>IF('Рейтинговая таблица организаций'!AE103&lt;1,"Отсутствуют условия доступности, позволяющие инвалидам получать услуги наравне с другими",(IF('Рейтинговая таблица организаций'!AE103&lt;5,"Количество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4" s="23">
        <f>'Рейтинговая таблица организаций'!AE103</f>
        <v>2</v>
      </c>
      <c r="AF114" s="14">
        <f>IF('Рейтинговая таблица организаций'!AE103&lt;1,0,(IF('Рейтинговая таблица организаций'!AE103&lt;5,20,100)))</f>
        <v>20</v>
      </c>
      <c r="AG114" s="14" t="s">
        <v>164</v>
      </c>
      <c r="AH114" s="14">
        <f>'Рейтинговая таблица организаций'!AF103</f>
        <v>6</v>
      </c>
      <c r="AI114" s="14">
        <f>'Рейтинговая таблица организаций'!AG103</f>
        <v>6</v>
      </c>
      <c r="AJ114" s="14" t="s">
        <v>165</v>
      </c>
      <c r="AK114" s="14">
        <f>'Рейтинговая таблица организаций'!AL103</f>
        <v>22</v>
      </c>
      <c r="AL114" s="14">
        <f>'Рейтинговая таблица организаций'!AM103</f>
        <v>22</v>
      </c>
      <c r="AM114" s="14" t="s">
        <v>166</v>
      </c>
      <c r="AN114" s="14">
        <f>'Рейтинговая таблица организаций'!AN103</f>
        <v>22</v>
      </c>
      <c r="AO114" s="14">
        <f>'Рейтинговая таблица организаций'!AO103</f>
        <v>22</v>
      </c>
      <c r="AP114" s="14" t="s">
        <v>167</v>
      </c>
      <c r="AQ114" s="14">
        <f>'Рейтинговая таблица организаций'!AP103</f>
        <v>22</v>
      </c>
      <c r="AR114" s="14">
        <f>'Рейтинговая таблица организаций'!AQ103</f>
        <v>22</v>
      </c>
      <c r="AS114" s="14" t="s">
        <v>168</v>
      </c>
      <c r="AT114" s="14">
        <f>'Рейтинговая таблица организаций'!AV103</f>
        <v>22</v>
      </c>
      <c r="AU114" s="14">
        <f>'Рейтинговая таблица организаций'!AW103</f>
        <v>22</v>
      </c>
      <c r="AV114" s="14" t="s">
        <v>169</v>
      </c>
      <c r="AW114" s="14">
        <f>'Рейтинговая таблица организаций'!AX103</f>
        <v>22</v>
      </c>
      <c r="AX114" s="14">
        <f>'Рейтинговая таблица организаций'!AY103</f>
        <v>22</v>
      </c>
      <c r="AY114" s="14" t="s">
        <v>170</v>
      </c>
      <c r="AZ114" s="14">
        <f>'Рейтинговая таблица организаций'!AZ103</f>
        <v>22</v>
      </c>
      <c r="BA114" s="14">
        <f>'Рейтинговая таблица организаций'!BA103</f>
        <v>22</v>
      </c>
    </row>
    <row r="115" spans="1:53" ht="15.5">
      <c r="A115" s="11">
        <f>'бланки '!D106</f>
        <v>101</v>
      </c>
      <c r="B115" s="11" t="str">
        <f>'бланки '!C106</f>
        <v>Муниципальное автономное общеобразовательное учреждение – средняя общеобразовательная школа с. Минаевки Асиновского района Томской области</v>
      </c>
      <c r="C115" s="11">
        <f>'для bus.gov.ru'!C104</f>
        <v>104</v>
      </c>
      <c r="D115" s="11">
        <f>'для bus.gov.ru'!D104</f>
        <v>42</v>
      </c>
      <c r="E115" s="21">
        <f>'для bus.gov.ru'!E104</f>
        <v>0.40384615384615385</v>
      </c>
      <c r="F115" s="12" t="s">
        <v>159</v>
      </c>
      <c r="G115" s="13">
        <f>'Рейтинговая таблица организаций'!D104</f>
        <v>14</v>
      </c>
      <c r="H115" s="13">
        <f>'Рейтинговая таблица организаций'!E104</f>
        <v>14</v>
      </c>
      <c r="I115" s="12" t="s">
        <v>160</v>
      </c>
      <c r="J115" s="13">
        <f>'Рейтинговая таблица организаций'!F104</f>
        <v>60</v>
      </c>
      <c r="K115" s="13">
        <f>'Рейтинговая таблица организаций'!G104</f>
        <v>60</v>
      </c>
      <c r="L115" s="14" t="str">
        <f>IF('Рейтинговая таблица организаций'!H104&lt;1,"Отсутствуют или не функционируют дистанционные способы взаимодействия",(IF('Рейтинговая таблица организаций'!H104&lt;4,"В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5" s="23">
        <f>'Рейтинговая таблица организаций'!H104</f>
        <v>4</v>
      </c>
      <c r="N115" s="14">
        <f>IF('Рейтинговая таблица организаций'!H104&lt;1,0,(IF('Рейтинговая таблица организаций'!H104&lt;4,30,100)))</f>
        <v>100</v>
      </c>
      <c r="O115" s="14" t="s">
        <v>161</v>
      </c>
      <c r="P115" s="14">
        <f>'Рейтинговая таблица организаций'!I104</f>
        <v>42</v>
      </c>
      <c r="Q115" s="14">
        <f>'Рейтинговая таблица организаций'!J104</f>
        <v>42</v>
      </c>
      <c r="R115" s="14" t="s">
        <v>162</v>
      </c>
      <c r="S115" s="14">
        <f>'Рейтинговая таблица организаций'!K104</f>
        <v>42</v>
      </c>
      <c r="T115" s="14">
        <f>'Рейтинговая таблица организаций'!L104</f>
        <v>42</v>
      </c>
      <c r="U115" s="14" t="str">
        <f>IF('Рейтинговая таблица организаций'!U104&lt;1,"Отсутствуют комфортные условия",(IF('Рейтинговая таблица организаций'!U104&lt;5,"Количество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5" s="23">
        <f>'Рейтинговая таблица организаций'!U104</f>
        <v>5</v>
      </c>
      <c r="W115" s="14">
        <f>IF('Рейтинговая таблица организаций'!U104&lt;1,0,(IF('Рейтинговая таблица организаций'!U104&lt;4,20,100)))</f>
        <v>100</v>
      </c>
      <c r="X115" s="14" t="s">
        <v>163</v>
      </c>
      <c r="Y115" s="14">
        <f>'Рейтинговая таблица организаций'!X104</f>
        <v>42</v>
      </c>
      <c r="Z115" s="14">
        <f>'Рейтинговая таблица организаций'!Y104</f>
        <v>42</v>
      </c>
      <c r="AA115" s="14" t="str">
        <f>IF('Рейтинговая таблица организаций'!AD104&lt;1,"Отсутствуют условия доступности для инвалидов",(IF('Рейтинговая таблица организаций'!AD104&lt;5,"Количество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5" s="22">
        <f>'Рейтинговая таблица организаций'!AD104</f>
        <v>4</v>
      </c>
      <c r="AC115" s="14">
        <f>IF('Рейтинговая таблица организаций'!AD104&lt;1,0,(IF('Рейтинговая таблица организаций'!AD104&lt;5,20,100)))</f>
        <v>20</v>
      </c>
      <c r="AD115" s="14" t="str">
        <f>IF('Рейтинговая таблица организаций'!AE104&lt;1,"Отсутствуют условия доступности, позволяющие инвалидам получать услуги наравне с другими",(IF('Рейтинговая таблица организаций'!AE104&lt;5,"Количество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5" s="23">
        <f>'Рейтинговая таблица организаций'!AE104</f>
        <v>3</v>
      </c>
      <c r="AF115" s="14">
        <f>IF('Рейтинговая таблица организаций'!AE104&lt;1,0,(IF('Рейтинговая таблица организаций'!AE104&lt;5,20,100)))</f>
        <v>20</v>
      </c>
      <c r="AG115" s="14" t="s">
        <v>164</v>
      </c>
      <c r="AH115" s="14">
        <f>'Рейтинговая таблица организаций'!AF104</f>
        <v>11</v>
      </c>
      <c r="AI115" s="14">
        <f>'Рейтинговая таблица организаций'!AG104</f>
        <v>11</v>
      </c>
      <c r="AJ115" s="14" t="s">
        <v>165</v>
      </c>
      <c r="AK115" s="14">
        <f>'Рейтинговая таблица организаций'!AL104</f>
        <v>42</v>
      </c>
      <c r="AL115" s="14">
        <f>'Рейтинговая таблица организаций'!AM104</f>
        <v>42</v>
      </c>
      <c r="AM115" s="14" t="s">
        <v>166</v>
      </c>
      <c r="AN115" s="14">
        <f>'Рейтинговая таблица организаций'!AN104</f>
        <v>42</v>
      </c>
      <c r="AO115" s="14">
        <f>'Рейтинговая таблица организаций'!AO104</f>
        <v>42</v>
      </c>
      <c r="AP115" s="14" t="s">
        <v>167</v>
      </c>
      <c r="AQ115" s="14">
        <f>'Рейтинговая таблица организаций'!AP104</f>
        <v>42</v>
      </c>
      <c r="AR115" s="14">
        <f>'Рейтинговая таблица организаций'!AQ104</f>
        <v>42</v>
      </c>
      <c r="AS115" s="14" t="s">
        <v>168</v>
      </c>
      <c r="AT115" s="14">
        <f>'Рейтинговая таблица организаций'!AV104</f>
        <v>42</v>
      </c>
      <c r="AU115" s="14">
        <f>'Рейтинговая таблица организаций'!AW104</f>
        <v>42</v>
      </c>
      <c r="AV115" s="14" t="s">
        <v>169</v>
      </c>
      <c r="AW115" s="14">
        <f>'Рейтинговая таблица организаций'!AX104</f>
        <v>42</v>
      </c>
      <c r="AX115" s="14">
        <f>'Рейтинговая таблица организаций'!AY104</f>
        <v>42</v>
      </c>
      <c r="AY115" s="14" t="s">
        <v>170</v>
      </c>
      <c r="AZ115" s="14">
        <f>'Рейтинговая таблица организаций'!AZ104</f>
        <v>42</v>
      </c>
      <c r="BA115" s="14">
        <f>'Рейтинговая таблица организаций'!BA104</f>
        <v>42</v>
      </c>
    </row>
    <row r="116" spans="1:53" ht="15.5">
      <c r="A116" s="11">
        <f>'бланки '!D107</f>
        <v>102</v>
      </c>
      <c r="B116" s="11" t="str">
        <f>'бланки '!C107</f>
        <v>Муниципальное автономное общеобразовательное учреждение - средняя общеобразовательная школа с. Новиковка Асиновского района Томской области</v>
      </c>
      <c r="C116" s="11">
        <f>'для bus.gov.ru'!C105</f>
        <v>160</v>
      </c>
      <c r="D116" s="11">
        <f>'для bus.gov.ru'!D105</f>
        <v>64</v>
      </c>
      <c r="E116" s="21">
        <f>'для bus.gov.ru'!E105</f>
        <v>0.4</v>
      </c>
      <c r="F116" s="12" t="s">
        <v>159</v>
      </c>
      <c r="G116" s="13">
        <f>'Рейтинговая таблица организаций'!D105</f>
        <v>14</v>
      </c>
      <c r="H116" s="13">
        <f>'Рейтинговая таблица организаций'!E105</f>
        <v>14</v>
      </c>
      <c r="I116" s="12" t="s">
        <v>160</v>
      </c>
      <c r="J116" s="13">
        <f>'Рейтинговая таблица организаций'!F105</f>
        <v>60</v>
      </c>
      <c r="K116" s="13">
        <f>'Рейтинговая таблица организаций'!G105</f>
        <v>60</v>
      </c>
      <c r="L116" s="14" t="str">
        <f>IF('Рейтинговая таблица организаций'!H105&lt;1,"Отсутствуют или не функционируют дистанционные способы взаимодействия",(IF('Рейтинговая таблица организаций'!H105&lt;4,"В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6" s="23">
        <f>'Рейтинговая таблица организаций'!H105</f>
        <v>4</v>
      </c>
      <c r="N116" s="14">
        <f>IF('Рейтинговая таблица организаций'!H105&lt;1,0,(IF('Рейтинговая таблица организаций'!H105&lt;4,30,100)))</f>
        <v>100</v>
      </c>
      <c r="O116" s="14" t="s">
        <v>161</v>
      </c>
      <c r="P116" s="14">
        <f>'Рейтинговая таблица организаций'!I105</f>
        <v>64</v>
      </c>
      <c r="Q116" s="14">
        <f>'Рейтинговая таблица организаций'!J105</f>
        <v>64</v>
      </c>
      <c r="R116" s="14" t="s">
        <v>162</v>
      </c>
      <c r="S116" s="14">
        <f>'Рейтинговая таблица организаций'!K105</f>
        <v>64</v>
      </c>
      <c r="T116" s="14">
        <f>'Рейтинговая таблица организаций'!L105</f>
        <v>64</v>
      </c>
      <c r="U116" s="14" t="str">
        <f>IF('Рейтинговая таблица организаций'!U105&lt;1,"Отсутствуют комфортные условия",(IF('Рейтинговая таблица организаций'!U105&lt;5,"Количество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6" s="23">
        <f>'Рейтинговая таблица организаций'!U105</f>
        <v>5</v>
      </c>
      <c r="W116" s="14">
        <f>IF('Рейтинговая таблица организаций'!U105&lt;1,0,(IF('Рейтинговая таблица организаций'!U105&lt;4,20,100)))</f>
        <v>100</v>
      </c>
      <c r="X116" s="14" t="s">
        <v>163</v>
      </c>
      <c r="Y116" s="14">
        <f>'Рейтинговая таблица организаций'!X105</f>
        <v>64</v>
      </c>
      <c r="Z116" s="14">
        <f>'Рейтинговая таблица организаций'!Y105</f>
        <v>64</v>
      </c>
      <c r="AA116" s="14" t="str">
        <f>IF('Рейтинговая таблица организаций'!AD105&lt;1,"Отсутствуют условия доступности для инвалидов",(IF('Рейтинговая таблица организаций'!AD105&lt;5,"Количество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6" s="22">
        <f>'Рейтинговая таблица организаций'!AD105</f>
        <v>2</v>
      </c>
      <c r="AC116" s="14">
        <f>IF('Рейтинговая таблица организаций'!AD105&lt;1,0,(IF('Рейтинговая таблица организаций'!AD105&lt;5,20,100)))</f>
        <v>20</v>
      </c>
      <c r="AD116" s="14" t="str">
        <f>IF('Рейтинговая таблица организаций'!AE105&lt;1,"Отсутствуют условия доступности, позволяющие инвалидам получать услуги наравне с другими",(IF('Рейтинговая таблица организаций'!AE105&lt;5,"Количество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6" s="23">
        <f>'Рейтинговая таблица организаций'!AE105</f>
        <v>3</v>
      </c>
      <c r="AF116" s="14">
        <f>IF('Рейтинговая таблица организаций'!AE105&lt;1,0,(IF('Рейтинговая таблица организаций'!AE105&lt;5,20,100)))</f>
        <v>20</v>
      </c>
      <c r="AG116" s="14" t="s">
        <v>164</v>
      </c>
      <c r="AH116" s="14">
        <f>'Рейтинговая таблица организаций'!AF105</f>
        <v>16</v>
      </c>
      <c r="AI116" s="14">
        <f>'Рейтинговая таблица организаций'!AG105</f>
        <v>16</v>
      </c>
      <c r="AJ116" s="14" t="s">
        <v>165</v>
      </c>
      <c r="AK116" s="14">
        <f>'Рейтинговая таблица организаций'!AL105</f>
        <v>64</v>
      </c>
      <c r="AL116" s="14">
        <f>'Рейтинговая таблица организаций'!AM105</f>
        <v>64</v>
      </c>
      <c r="AM116" s="14" t="s">
        <v>166</v>
      </c>
      <c r="AN116" s="14">
        <f>'Рейтинговая таблица организаций'!AN105</f>
        <v>64</v>
      </c>
      <c r="AO116" s="14">
        <f>'Рейтинговая таблица организаций'!AO105</f>
        <v>64</v>
      </c>
      <c r="AP116" s="14" t="s">
        <v>167</v>
      </c>
      <c r="AQ116" s="14">
        <f>'Рейтинговая таблица организаций'!AP105</f>
        <v>64</v>
      </c>
      <c r="AR116" s="14">
        <f>'Рейтинговая таблица организаций'!AQ105</f>
        <v>64</v>
      </c>
      <c r="AS116" s="14" t="s">
        <v>168</v>
      </c>
      <c r="AT116" s="14">
        <f>'Рейтинговая таблица организаций'!AV105</f>
        <v>64</v>
      </c>
      <c r="AU116" s="14">
        <f>'Рейтинговая таблица организаций'!AW105</f>
        <v>64</v>
      </c>
      <c r="AV116" s="14" t="s">
        <v>169</v>
      </c>
      <c r="AW116" s="14">
        <f>'Рейтинговая таблица организаций'!AX105</f>
        <v>64</v>
      </c>
      <c r="AX116" s="14">
        <f>'Рейтинговая таблица организаций'!AY105</f>
        <v>64</v>
      </c>
      <c r="AY116" s="14" t="s">
        <v>170</v>
      </c>
      <c r="AZ116" s="14">
        <f>'Рейтинговая таблица организаций'!AZ105</f>
        <v>64</v>
      </c>
      <c r="BA116" s="14">
        <f>'Рейтинговая таблица организаций'!BA105</f>
        <v>64</v>
      </c>
    </row>
    <row r="117" spans="1:53" ht="15.5">
      <c r="A117" s="11">
        <f>'бланки '!D108</f>
        <v>103</v>
      </c>
      <c r="B117" s="11" t="str">
        <f>'бланки '!C108</f>
        <v>Муниципальное автономное общеобразовательное учреждение «Общеобразовательная школа № 5 г. Асино»</v>
      </c>
      <c r="C117" s="11">
        <f>'для bus.gov.ru'!C106</f>
        <v>518</v>
      </c>
      <c r="D117" s="11">
        <f>'для bus.gov.ru'!D106</f>
        <v>208</v>
      </c>
      <c r="E117" s="21">
        <f>'для bus.gov.ru'!E106</f>
        <v>0.40154440154440152</v>
      </c>
      <c r="F117" s="12" t="s">
        <v>159</v>
      </c>
      <c r="G117" s="13">
        <f>'Рейтинговая таблица организаций'!D106</f>
        <v>14</v>
      </c>
      <c r="H117" s="13">
        <f>'Рейтинговая таблица организаций'!E106</f>
        <v>14</v>
      </c>
      <c r="I117" s="12" t="s">
        <v>160</v>
      </c>
      <c r="J117" s="13">
        <f>'Рейтинговая таблица организаций'!F106</f>
        <v>60</v>
      </c>
      <c r="K117" s="13">
        <f>'Рейтинговая таблица организаций'!G106</f>
        <v>60</v>
      </c>
      <c r="L117" s="14" t="str">
        <f>IF('Рейтинговая таблица организаций'!H106&lt;1,"Отсутствуют или не функционируют дистанционные способы взаимодействия",(IF('Рейтинговая таблица организаций'!H106&lt;4,"В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7" s="23">
        <f>'Рейтинговая таблица организаций'!H106</f>
        <v>4</v>
      </c>
      <c r="N117" s="14">
        <f>IF('Рейтинговая таблица организаций'!H106&lt;1,0,(IF('Рейтинговая таблица организаций'!H106&lt;4,30,100)))</f>
        <v>100</v>
      </c>
      <c r="O117" s="14" t="s">
        <v>161</v>
      </c>
      <c r="P117" s="14">
        <f>'Рейтинговая таблица организаций'!I106</f>
        <v>208</v>
      </c>
      <c r="Q117" s="14">
        <f>'Рейтинговая таблица организаций'!J106</f>
        <v>208</v>
      </c>
      <c r="R117" s="14" t="s">
        <v>162</v>
      </c>
      <c r="S117" s="14">
        <f>'Рейтинговая таблица организаций'!K106</f>
        <v>208</v>
      </c>
      <c r="T117" s="14">
        <f>'Рейтинговая таблица организаций'!L106</f>
        <v>208</v>
      </c>
      <c r="U117" s="14" t="str">
        <f>IF('Рейтинговая таблица организаций'!U106&lt;1,"Отсутствуют комфортные условия",(IF('Рейтинговая таблица организаций'!U106&lt;5,"Количество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7" s="23">
        <f>'Рейтинговая таблица организаций'!U106</f>
        <v>5</v>
      </c>
      <c r="W117" s="14">
        <f>IF('Рейтинговая таблица организаций'!U106&lt;1,0,(IF('Рейтинговая таблица организаций'!U106&lt;4,20,100)))</f>
        <v>100</v>
      </c>
      <c r="X117" s="14" t="s">
        <v>163</v>
      </c>
      <c r="Y117" s="14">
        <f>'Рейтинговая таблица организаций'!X106</f>
        <v>208</v>
      </c>
      <c r="Z117" s="14">
        <f>'Рейтинговая таблица организаций'!Y106</f>
        <v>208</v>
      </c>
      <c r="AA117" s="14" t="str">
        <f>IF('Рейтинговая таблица организаций'!AD106&lt;1,"Отсутствуют условия доступности для инвалидов",(IF('Рейтинговая таблица организаций'!AD106&lt;5,"Количество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7" s="22">
        <f>'Рейтинговая таблица организаций'!AD106</f>
        <v>1</v>
      </c>
      <c r="AC117" s="14">
        <f>IF('Рейтинговая таблица организаций'!AD106&lt;1,0,(IF('Рейтинговая таблица организаций'!AD106&lt;5,20,100)))</f>
        <v>20</v>
      </c>
      <c r="AD117" s="14" t="str">
        <f>IF('Рейтинговая таблица организаций'!AE106&lt;1,"Отсутствуют условия доступности, позволяющие инвалидам получать услуги наравне с другими",(IF('Рейтинговая таблица организаций'!AE106&lt;5,"Количество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7" s="23">
        <f>'Рейтинговая таблица организаций'!AE106</f>
        <v>4</v>
      </c>
      <c r="AF117" s="14">
        <f>IF('Рейтинговая таблица организаций'!AE106&lt;1,0,(IF('Рейтинговая таблица организаций'!AE106&lt;5,20,100)))</f>
        <v>20</v>
      </c>
      <c r="AG117" s="14" t="s">
        <v>164</v>
      </c>
      <c r="AH117" s="14">
        <f>'Рейтинговая таблица организаций'!AF106</f>
        <v>52</v>
      </c>
      <c r="AI117" s="14">
        <f>'Рейтинговая таблица организаций'!AG106</f>
        <v>52</v>
      </c>
      <c r="AJ117" s="14" t="s">
        <v>165</v>
      </c>
      <c r="AK117" s="14">
        <f>'Рейтинговая таблица организаций'!AL106</f>
        <v>208</v>
      </c>
      <c r="AL117" s="14">
        <f>'Рейтинговая таблица организаций'!AM106</f>
        <v>208</v>
      </c>
      <c r="AM117" s="14" t="s">
        <v>166</v>
      </c>
      <c r="AN117" s="14">
        <f>'Рейтинговая таблица организаций'!AN106</f>
        <v>208</v>
      </c>
      <c r="AO117" s="14">
        <f>'Рейтинговая таблица организаций'!AO106</f>
        <v>208</v>
      </c>
      <c r="AP117" s="14" t="s">
        <v>167</v>
      </c>
      <c r="AQ117" s="14">
        <f>'Рейтинговая таблица организаций'!AP106</f>
        <v>208</v>
      </c>
      <c r="AR117" s="14">
        <f>'Рейтинговая таблица организаций'!AQ106</f>
        <v>208</v>
      </c>
      <c r="AS117" s="14" t="s">
        <v>168</v>
      </c>
      <c r="AT117" s="14">
        <f>'Рейтинговая таблица организаций'!AV106</f>
        <v>208</v>
      </c>
      <c r="AU117" s="14">
        <f>'Рейтинговая таблица организаций'!AW106</f>
        <v>208</v>
      </c>
      <c r="AV117" s="14" t="s">
        <v>169</v>
      </c>
      <c r="AW117" s="14">
        <f>'Рейтинговая таблица организаций'!AX106</f>
        <v>208</v>
      </c>
      <c r="AX117" s="14">
        <f>'Рейтинговая таблица организаций'!AY106</f>
        <v>208</v>
      </c>
      <c r="AY117" s="14" t="s">
        <v>170</v>
      </c>
      <c r="AZ117" s="14">
        <f>'Рейтинговая таблица организаций'!AZ106</f>
        <v>208</v>
      </c>
      <c r="BA117" s="14">
        <f>'Рейтинговая таблица организаций'!BA106</f>
        <v>208</v>
      </c>
    </row>
    <row r="118" spans="1:53" ht="15.5">
      <c r="A118" s="11">
        <f>'бланки '!D109</f>
        <v>104</v>
      </c>
      <c r="B118" s="11" t="str">
        <f>'бланки '!C109</f>
        <v>Муниципальное автономное общеобразовательное учреждение - средняя общеобразовательная школа с. Новониколавки Асиновского района Томской области</v>
      </c>
      <c r="C118" s="11">
        <f>'для bus.gov.ru'!C107</f>
        <v>160</v>
      </c>
      <c r="D118" s="11">
        <f>'для bus.gov.ru'!D107</f>
        <v>64</v>
      </c>
      <c r="E118" s="21">
        <f>'для bus.gov.ru'!E107</f>
        <v>0.4</v>
      </c>
      <c r="F118" s="12" t="s">
        <v>159</v>
      </c>
      <c r="G118" s="13">
        <f>'Рейтинговая таблица организаций'!D107</f>
        <v>14</v>
      </c>
      <c r="H118" s="13">
        <f>'Рейтинговая таблица организаций'!E107</f>
        <v>14</v>
      </c>
      <c r="I118" s="12" t="s">
        <v>160</v>
      </c>
      <c r="J118" s="13">
        <f>'Рейтинговая таблица организаций'!F107</f>
        <v>60</v>
      </c>
      <c r="K118" s="13">
        <f>'Рейтинговая таблица организаций'!G107</f>
        <v>60</v>
      </c>
      <c r="L118" s="14" t="str">
        <f>IF('Рейтинговая таблица организаций'!H107&lt;1,"Отсутствуют или не функционируют дистанционные способы взаимодействия",(IF('Рейтинговая таблица организаций'!H107&lt;4,"В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8" s="23">
        <f>'Рейтинговая таблица организаций'!H107</f>
        <v>4</v>
      </c>
      <c r="N118" s="14">
        <f>IF('Рейтинговая таблица организаций'!H107&lt;1,0,(IF('Рейтинговая таблица организаций'!H107&lt;4,30,100)))</f>
        <v>100</v>
      </c>
      <c r="O118" s="14" t="s">
        <v>161</v>
      </c>
      <c r="P118" s="14">
        <f>'Рейтинговая таблица организаций'!I107</f>
        <v>64</v>
      </c>
      <c r="Q118" s="14">
        <f>'Рейтинговая таблица организаций'!J107</f>
        <v>64</v>
      </c>
      <c r="R118" s="14" t="s">
        <v>162</v>
      </c>
      <c r="S118" s="14">
        <f>'Рейтинговая таблица организаций'!K107</f>
        <v>64</v>
      </c>
      <c r="T118" s="14">
        <f>'Рейтинговая таблица организаций'!L107</f>
        <v>64</v>
      </c>
      <c r="U118" s="14" t="str">
        <f>IF('Рейтинговая таблица организаций'!U107&lt;1,"Отсутствуют комфортные условия",(IF('Рейтинговая таблица организаций'!U107&lt;5,"Количество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8" s="23">
        <f>'Рейтинговая таблица организаций'!U107</f>
        <v>5</v>
      </c>
      <c r="W118" s="14">
        <f>IF('Рейтинговая таблица организаций'!U107&lt;1,0,(IF('Рейтинговая таблица организаций'!U107&lt;4,20,100)))</f>
        <v>100</v>
      </c>
      <c r="X118" s="14" t="s">
        <v>163</v>
      </c>
      <c r="Y118" s="14">
        <f>'Рейтинговая таблица организаций'!X107</f>
        <v>64</v>
      </c>
      <c r="Z118" s="14">
        <f>'Рейтинговая таблица организаций'!Y107</f>
        <v>64</v>
      </c>
      <c r="AA118" s="14" t="str">
        <f>IF('Рейтинговая таблица организаций'!AD107&lt;1,"Отсутствуют условия доступности для инвалидов",(IF('Рейтинговая таблица организаций'!AD107&lt;5,"Количество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8" s="22">
        <f>'Рейтинговая таблица организаций'!AD107</f>
        <v>4</v>
      </c>
      <c r="AC118" s="14">
        <f>IF('Рейтинговая таблица организаций'!AD107&lt;1,0,(IF('Рейтинговая таблица организаций'!AD107&lt;5,20,100)))</f>
        <v>20</v>
      </c>
      <c r="AD118" s="14" t="str">
        <f>IF('Рейтинговая таблица организаций'!AE107&lt;1,"Отсутствуют условия доступности, позволяющие инвалидам получать услуги наравне с другими",(IF('Рейтинговая таблица организаций'!AE107&lt;5,"Количество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8" s="23">
        <f>'Рейтинговая таблица организаций'!AE107</f>
        <v>4</v>
      </c>
      <c r="AF118" s="14">
        <f>IF('Рейтинговая таблица организаций'!AE107&lt;1,0,(IF('Рейтинговая таблица организаций'!AE107&lt;5,20,100)))</f>
        <v>20</v>
      </c>
      <c r="AG118" s="14" t="s">
        <v>164</v>
      </c>
      <c r="AH118" s="14">
        <f>'Рейтинговая таблица организаций'!AF107</f>
        <v>16</v>
      </c>
      <c r="AI118" s="14">
        <f>'Рейтинговая таблица организаций'!AG107</f>
        <v>16</v>
      </c>
      <c r="AJ118" s="14" t="s">
        <v>165</v>
      </c>
      <c r="AK118" s="14">
        <f>'Рейтинговая таблица организаций'!AL107</f>
        <v>64</v>
      </c>
      <c r="AL118" s="14">
        <f>'Рейтинговая таблица организаций'!AM107</f>
        <v>64</v>
      </c>
      <c r="AM118" s="14" t="s">
        <v>166</v>
      </c>
      <c r="AN118" s="14">
        <f>'Рейтинговая таблица организаций'!AN107</f>
        <v>64</v>
      </c>
      <c r="AO118" s="14">
        <f>'Рейтинговая таблица организаций'!AO107</f>
        <v>64</v>
      </c>
      <c r="AP118" s="14" t="s">
        <v>167</v>
      </c>
      <c r="AQ118" s="14">
        <f>'Рейтинговая таблица организаций'!AP107</f>
        <v>64</v>
      </c>
      <c r="AR118" s="14">
        <f>'Рейтинговая таблица организаций'!AQ107</f>
        <v>64</v>
      </c>
      <c r="AS118" s="14" t="s">
        <v>168</v>
      </c>
      <c r="AT118" s="14">
        <f>'Рейтинговая таблица организаций'!AV107</f>
        <v>64</v>
      </c>
      <c r="AU118" s="14">
        <f>'Рейтинговая таблица организаций'!AW107</f>
        <v>64</v>
      </c>
      <c r="AV118" s="14" t="s">
        <v>169</v>
      </c>
      <c r="AW118" s="14">
        <f>'Рейтинговая таблица организаций'!AX107</f>
        <v>64</v>
      </c>
      <c r="AX118" s="14">
        <f>'Рейтинговая таблица организаций'!AY107</f>
        <v>64</v>
      </c>
      <c r="AY118" s="14" t="s">
        <v>170</v>
      </c>
      <c r="AZ118" s="14">
        <f>'Рейтинговая таблица организаций'!AZ107</f>
        <v>64</v>
      </c>
      <c r="BA118" s="14">
        <f>'Рейтинговая таблица организаций'!BA107</f>
        <v>64</v>
      </c>
    </row>
    <row r="119" spans="1:53" ht="15.5">
      <c r="A119" s="11">
        <f>'бланки '!D110</f>
        <v>105</v>
      </c>
      <c r="B119" s="11" t="str">
        <f>'бланки '!C110</f>
        <v>Муниципальное автономное общеобразовательное учреждение средняя общеобразовательная школа № 1 г. Асино</v>
      </c>
      <c r="C119" s="11">
        <f>'для bus.gov.ru'!C108</f>
        <v>1237</v>
      </c>
      <c r="D119" s="11">
        <f>'для bus.gov.ru'!D108</f>
        <v>495</v>
      </c>
      <c r="E119" s="21">
        <f>'для bus.gov.ru'!E108</f>
        <v>0.40016168148746967</v>
      </c>
      <c r="F119" s="12" t="s">
        <v>159</v>
      </c>
      <c r="G119" s="13">
        <f>'Рейтинговая таблица организаций'!D108</f>
        <v>14</v>
      </c>
      <c r="H119" s="13">
        <f>'Рейтинговая таблица организаций'!E108</f>
        <v>14</v>
      </c>
      <c r="I119" s="12" t="s">
        <v>160</v>
      </c>
      <c r="J119" s="13">
        <f>'Рейтинговая таблица организаций'!F108</f>
        <v>60</v>
      </c>
      <c r="K119" s="13">
        <f>'Рейтинговая таблица организаций'!G108</f>
        <v>60</v>
      </c>
      <c r="L119" s="14" t="str">
        <f>IF('Рейтинговая таблица организаций'!H108&lt;1,"Отсутствуют или не функционируют дистанционные способы взаимодействия",(IF('Рейтинговая таблица организаций'!H108&lt;4,"В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9" s="23">
        <f>'Рейтинговая таблица организаций'!H108</f>
        <v>4</v>
      </c>
      <c r="N119" s="14">
        <f>IF('Рейтинговая таблица организаций'!H108&lt;1,0,(IF('Рейтинговая таблица организаций'!H108&lt;4,30,100)))</f>
        <v>100</v>
      </c>
      <c r="O119" s="14" t="s">
        <v>161</v>
      </c>
      <c r="P119" s="14">
        <f>'Рейтинговая таблица организаций'!I108</f>
        <v>495</v>
      </c>
      <c r="Q119" s="14">
        <f>'Рейтинговая таблица организаций'!J108</f>
        <v>495</v>
      </c>
      <c r="R119" s="14" t="s">
        <v>162</v>
      </c>
      <c r="S119" s="14">
        <f>'Рейтинговая таблица организаций'!K108</f>
        <v>495</v>
      </c>
      <c r="T119" s="14">
        <f>'Рейтинговая таблица организаций'!L108</f>
        <v>495</v>
      </c>
      <c r="U119" s="14" t="str">
        <f>IF('Рейтинговая таблица организаций'!U108&lt;1,"Отсутствуют комфортные условия",(IF('Рейтинговая таблица организаций'!U108&lt;5,"Количество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9" s="23">
        <f>'Рейтинговая таблица организаций'!U108</f>
        <v>5</v>
      </c>
      <c r="W119" s="14">
        <f>IF('Рейтинговая таблица организаций'!U108&lt;1,0,(IF('Рейтинговая таблица организаций'!U108&lt;4,20,100)))</f>
        <v>100</v>
      </c>
      <c r="X119" s="14" t="s">
        <v>163</v>
      </c>
      <c r="Y119" s="14">
        <f>'Рейтинговая таблица организаций'!X108</f>
        <v>495</v>
      </c>
      <c r="Z119" s="14">
        <f>'Рейтинговая таблица организаций'!Y108</f>
        <v>495</v>
      </c>
      <c r="AA119" s="14" t="str">
        <f>IF('Рейтинговая таблица организаций'!AD108&lt;1,"Отсутствуют условия доступности для инвалидов",(IF('Рейтинговая таблица организаций'!AD108&lt;5,"Количество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9" s="22">
        <f>'Рейтинговая таблица организаций'!AD108</f>
        <v>1</v>
      </c>
      <c r="AC119" s="14">
        <f>IF('Рейтинговая таблица организаций'!AD108&lt;1,0,(IF('Рейтинговая таблица организаций'!AD108&lt;5,20,100)))</f>
        <v>20</v>
      </c>
      <c r="AD119" s="14" t="str">
        <f>IF('Рейтинговая таблица организаций'!AE108&lt;1,"Отсутствуют условия доступности, позволяющие инвалидам получать услуги наравне с другими",(IF('Рейтинговая таблица организаций'!AE108&lt;5,"Количество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9" s="23">
        <f>'Рейтинговая таблица организаций'!AE108</f>
        <v>3</v>
      </c>
      <c r="AF119" s="14">
        <f>IF('Рейтинговая таблица организаций'!AE108&lt;1,0,(IF('Рейтинговая таблица организаций'!AE108&lt;5,20,100)))</f>
        <v>20</v>
      </c>
      <c r="AG119" s="14" t="s">
        <v>164</v>
      </c>
      <c r="AH119" s="14">
        <f>'Рейтинговая таблица организаций'!AF108</f>
        <v>124</v>
      </c>
      <c r="AI119" s="14">
        <f>'Рейтинговая таблица организаций'!AG108</f>
        <v>124</v>
      </c>
      <c r="AJ119" s="14" t="s">
        <v>165</v>
      </c>
      <c r="AK119" s="14">
        <f>'Рейтинговая таблица организаций'!AL108</f>
        <v>495</v>
      </c>
      <c r="AL119" s="14">
        <f>'Рейтинговая таблица организаций'!AM108</f>
        <v>495</v>
      </c>
      <c r="AM119" s="14" t="s">
        <v>166</v>
      </c>
      <c r="AN119" s="14">
        <f>'Рейтинговая таблица организаций'!AN108</f>
        <v>495</v>
      </c>
      <c r="AO119" s="14">
        <f>'Рейтинговая таблица организаций'!AO108</f>
        <v>495</v>
      </c>
      <c r="AP119" s="14" t="s">
        <v>167</v>
      </c>
      <c r="AQ119" s="14">
        <f>'Рейтинговая таблица организаций'!AP108</f>
        <v>495</v>
      </c>
      <c r="AR119" s="14">
        <f>'Рейтинговая таблица организаций'!AQ108</f>
        <v>495</v>
      </c>
      <c r="AS119" s="14" t="s">
        <v>168</v>
      </c>
      <c r="AT119" s="14">
        <f>'Рейтинговая таблица организаций'!AV108</f>
        <v>495</v>
      </c>
      <c r="AU119" s="14">
        <f>'Рейтинговая таблица организаций'!AW108</f>
        <v>495</v>
      </c>
      <c r="AV119" s="14" t="s">
        <v>169</v>
      </c>
      <c r="AW119" s="14">
        <f>'Рейтинговая таблица организаций'!AX108</f>
        <v>495</v>
      </c>
      <c r="AX119" s="14">
        <f>'Рейтинговая таблица организаций'!AY108</f>
        <v>495</v>
      </c>
      <c r="AY119" s="14" t="s">
        <v>170</v>
      </c>
      <c r="AZ119" s="14">
        <f>'Рейтинговая таблица организаций'!AZ108</f>
        <v>495</v>
      </c>
      <c r="BA119" s="14">
        <f>'Рейтинговая таблица организаций'!BA108</f>
        <v>495</v>
      </c>
    </row>
    <row r="120" spans="1:53" ht="15.5">
      <c r="A120" s="11">
        <f>'бланки '!D111</f>
        <v>106</v>
      </c>
      <c r="B120" s="11" t="str">
        <f>'бланки '!C111</f>
        <v>Муниципальное автономное общеобразовательное учреждение гимназия № 2 г. Асино</v>
      </c>
      <c r="C120" s="11">
        <f>'для bus.gov.ru'!C109</f>
        <v>1239</v>
      </c>
      <c r="D120" s="11">
        <f>'для bus.gov.ru'!D109</f>
        <v>496</v>
      </c>
      <c r="E120" s="21">
        <f>'для bus.gov.ru'!E109</f>
        <v>0.40032284100080712</v>
      </c>
      <c r="F120" s="12" t="s">
        <v>159</v>
      </c>
      <c r="G120" s="13">
        <f>'Рейтинговая таблица организаций'!D109</f>
        <v>14</v>
      </c>
      <c r="H120" s="13">
        <f>'Рейтинговая таблица организаций'!E109</f>
        <v>14</v>
      </c>
      <c r="I120" s="12" t="s">
        <v>160</v>
      </c>
      <c r="J120" s="13">
        <f>'Рейтинговая таблица организаций'!F109</f>
        <v>60</v>
      </c>
      <c r="K120" s="13">
        <f>'Рейтинговая таблица организаций'!G109</f>
        <v>60</v>
      </c>
      <c r="L120" s="14" t="str">
        <f>IF('Рейтинговая таблица организаций'!H109&lt;1,"Отсутствуют или не функционируют дистанционные способы взаимодействия",(IF('Рейтинговая таблица организаций'!H109&lt;4,"В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0" s="23">
        <f>'Рейтинговая таблица организаций'!H109</f>
        <v>4</v>
      </c>
      <c r="N120" s="14">
        <f>IF('Рейтинговая таблица организаций'!H109&lt;1,0,(IF('Рейтинговая таблица организаций'!H109&lt;4,30,100)))</f>
        <v>100</v>
      </c>
      <c r="O120" s="14" t="s">
        <v>161</v>
      </c>
      <c r="P120" s="14">
        <f>'Рейтинговая таблица организаций'!I109</f>
        <v>496</v>
      </c>
      <c r="Q120" s="14">
        <f>'Рейтинговая таблица организаций'!J109</f>
        <v>496</v>
      </c>
      <c r="R120" s="14" t="s">
        <v>162</v>
      </c>
      <c r="S120" s="14">
        <f>'Рейтинговая таблица организаций'!K109</f>
        <v>496</v>
      </c>
      <c r="T120" s="14">
        <f>'Рейтинговая таблица организаций'!L109</f>
        <v>496</v>
      </c>
      <c r="U120" s="14" t="str">
        <f>IF('Рейтинговая таблица организаций'!U109&lt;1,"Отсутствуют комфортные условия",(IF('Рейтинговая таблица организаций'!U109&lt;5,"Количество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0" s="23">
        <f>'Рейтинговая таблица организаций'!U109</f>
        <v>5</v>
      </c>
      <c r="W120" s="14">
        <f>IF('Рейтинговая таблица организаций'!U109&lt;1,0,(IF('Рейтинговая таблица организаций'!U109&lt;4,20,100)))</f>
        <v>100</v>
      </c>
      <c r="X120" s="14" t="s">
        <v>163</v>
      </c>
      <c r="Y120" s="14">
        <f>'Рейтинговая таблица организаций'!X109</f>
        <v>496</v>
      </c>
      <c r="Z120" s="14">
        <f>'Рейтинговая таблица организаций'!Y109</f>
        <v>496</v>
      </c>
      <c r="AA120" s="14" t="str">
        <f>IF('Рейтинговая таблица организаций'!AD109&lt;1,"Отсутствуют условия доступности для инвалидов",(IF('Рейтинговая таблица организаций'!AD109&lt;5,"Количество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0" s="22">
        <f>'Рейтинговая таблица организаций'!AD109</f>
        <v>3</v>
      </c>
      <c r="AC120" s="14">
        <f>IF('Рейтинговая таблица организаций'!AD109&lt;1,0,(IF('Рейтинговая таблица организаций'!AD109&lt;5,20,100)))</f>
        <v>20</v>
      </c>
      <c r="AD120" s="14" t="str">
        <f>IF('Рейтинговая таблица организаций'!AE109&lt;1,"Отсутствуют условия доступности, позволяющие инвалидам получать услуги наравне с другими",(IF('Рейтинговая таблица организаций'!AE109&lt;5,"Количество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0" s="23">
        <f>'Рейтинговая таблица организаций'!AE109</f>
        <v>4</v>
      </c>
      <c r="AF120" s="14">
        <f>IF('Рейтинговая таблица организаций'!AE109&lt;1,0,(IF('Рейтинговая таблица организаций'!AE109&lt;5,20,100)))</f>
        <v>20</v>
      </c>
      <c r="AG120" s="14" t="s">
        <v>164</v>
      </c>
      <c r="AH120" s="14">
        <f>'Рейтинговая таблица организаций'!AF109</f>
        <v>124</v>
      </c>
      <c r="AI120" s="14">
        <f>'Рейтинговая таблица организаций'!AG109</f>
        <v>124</v>
      </c>
      <c r="AJ120" s="14" t="s">
        <v>165</v>
      </c>
      <c r="AK120" s="14">
        <f>'Рейтинговая таблица организаций'!AL109</f>
        <v>496</v>
      </c>
      <c r="AL120" s="14">
        <f>'Рейтинговая таблица организаций'!AM109</f>
        <v>496</v>
      </c>
      <c r="AM120" s="14" t="s">
        <v>166</v>
      </c>
      <c r="AN120" s="14">
        <f>'Рейтинговая таблица организаций'!AN109</f>
        <v>496</v>
      </c>
      <c r="AO120" s="14">
        <f>'Рейтинговая таблица организаций'!AO109</f>
        <v>496</v>
      </c>
      <c r="AP120" s="14" t="s">
        <v>167</v>
      </c>
      <c r="AQ120" s="14">
        <f>'Рейтинговая таблица организаций'!AP109</f>
        <v>496</v>
      </c>
      <c r="AR120" s="14">
        <f>'Рейтинговая таблица организаций'!AQ109</f>
        <v>496</v>
      </c>
      <c r="AS120" s="14" t="s">
        <v>168</v>
      </c>
      <c r="AT120" s="14">
        <f>'Рейтинговая таблица организаций'!AV109</f>
        <v>496</v>
      </c>
      <c r="AU120" s="14">
        <f>'Рейтинговая таблица организаций'!AW109</f>
        <v>496</v>
      </c>
      <c r="AV120" s="14" t="s">
        <v>169</v>
      </c>
      <c r="AW120" s="14">
        <f>'Рейтинговая таблица организаций'!AX109</f>
        <v>496</v>
      </c>
      <c r="AX120" s="14">
        <f>'Рейтинговая таблица организаций'!AY109</f>
        <v>496</v>
      </c>
      <c r="AY120" s="14" t="s">
        <v>170</v>
      </c>
      <c r="AZ120" s="14">
        <f>'Рейтинговая таблица организаций'!AZ109</f>
        <v>496</v>
      </c>
      <c r="BA120" s="14">
        <f>'Рейтинговая таблица организаций'!BA109</f>
        <v>496</v>
      </c>
    </row>
    <row r="121" spans="1:53" ht="15.5">
      <c r="A121" s="11">
        <f>'бланки '!D112</f>
        <v>107</v>
      </c>
      <c r="B121" s="11" t="str">
        <f>'бланки '!C112</f>
        <v>Муниципальное автономное общеобразовательное учреждение - средняя общеобразовательная школа с. Ягодного Асиновского района Томской области</v>
      </c>
      <c r="C121" s="11">
        <f>'для bus.gov.ru'!C110</f>
        <v>188</v>
      </c>
      <c r="D121" s="11">
        <f>'для bus.gov.ru'!D110</f>
        <v>76</v>
      </c>
      <c r="E121" s="21">
        <f>'для bus.gov.ru'!E110</f>
        <v>0.40425531914893614</v>
      </c>
      <c r="F121" s="12" t="s">
        <v>159</v>
      </c>
      <c r="G121" s="13">
        <f>'Рейтинговая таблица организаций'!D110</f>
        <v>14</v>
      </c>
      <c r="H121" s="13">
        <f>'Рейтинговая таблица организаций'!E110</f>
        <v>14</v>
      </c>
      <c r="I121" s="12" t="s">
        <v>160</v>
      </c>
      <c r="J121" s="13">
        <f>'Рейтинговая таблица организаций'!F110</f>
        <v>60</v>
      </c>
      <c r="K121" s="13">
        <f>'Рейтинговая таблица организаций'!G110</f>
        <v>60</v>
      </c>
      <c r="L121" s="14" t="str">
        <f>IF('Рейтинговая таблица организаций'!H110&lt;1,"Отсутствуют или не функционируют дистанционные способы взаимодействия",(IF('Рейтинговая таблица организаций'!H110&lt;4,"В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1" s="23">
        <f>'Рейтинговая таблица организаций'!H110</f>
        <v>4</v>
      </c>
      <c r="N121" s="14">
        <f>IF('Рейтинговая таблица организаций'!H110&lt;1,0,(IF('Рейтинговая таблица организаций'!H110&lt;4,30,100)))</f>
        <v>100</v>
      </c>
      <c r="O121" s="14" t="s">
        <v>161</v>
      </c>
      <c r="P121" s="14">
        <f>'Рейтинговая таблица организаций'!I110</f>
        <v>76</v>
      </c>
      <c r="Q121" s="14">
        <f>'Рейтинговая таблица организаций'!J110</f>
        <v>76</v>
      </c>
      <c r="R121" s="14" t="s">
        <v>162</v>
      </c>
      <c r="S121" s="14">
        <f>'Рейтинговая таблица организаций'!K110</f>
        <v>76</v>
      </c>
      <c r="T121" s="14">
        <f>'Рейтинговая таблица организаций'!L110</f>
        <v>76</v>
      </c>
      <c r="U121" s="14" t="str">
        <f>IF('Рейтинговая таблица организаций'!U110&lt;1,"Отсутствуют комфортные условия",(IF('Рейтинговая таблица организаций'!U110&lt;5,"Количество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1" s="23">
        <f>'Рейтинговая таблица организаций'!U110</f>
        <v>5</v>
      </c>
      <c r="W121" s="14">
        <f>IF('Рейтинговая таблица организаций'!U110&lt;1,0,(IF('Рейтинговая таблица организаций'!U110&lt;4,20,100)))</f>
        <v>100</v>
      </c>
      <c r="X121" s="14" t="s">
        <v>163</v>
      </c>
      <c r="Y121" s="14">
        <f>'Рейтинговая таблица организаций'!X110</f>
        <v>76</v>
      </c>
      <c r="Z121" s="14">
        <f>'Рейтинговая таблица организаций'!Y110</f>
        <v>76</v>
      </c>
      <c r="AA121" s="14" t="str">
        <f>IF('Рейтинговая таблица организаций'!AD110&lt;1,"Отсутствуют условия доступности для инвалидов",(IF('Рейтинговая таблица организаций'!AD110&lt;5,"Количество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21" s="22">
        <f>'Рейтинговая таблица организаций'!AD110</f>
        <v>5</v>
      </c>
      <c r="AC121" s="14">
        <f>IF('Рейтинговая таблица организаций'!AD110&lt;1,0,(IF('Рейтинговая таблица организаций'!AD110&lt;5,20,100)))</f>
        <v>100</v>
      </c>
      <c r="AD121" s="14" t="str">
        <f>IF('Рейтинговая таблица организаций'!AE110&lt;1,"Отсутствуют условия доступности, позволяющие инвалидам получать услуги наравне с другими",(IF('Рейтинговая таблица организаций'!AE110&lt;5,"Количество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1" s="23">
        <f>'Рейтинговая таблица организаций'!AE110</f>
        <v>4</v>
      </c>
      <c r="AF121" s="14">
        <f>IF('Рейтинговая таблица организаций'!AE110&lt;1,0,(IF('Рейтинговая таблица организаций'!AE110&lt;5,20,100)))</f>
        <v>20</v>
      </c>
      <c r="AG121" s="14" t="s">
        <v>164</v>
      </c>
      <c r="AH121" s="14">
        <f>'Рейтинговая таблица организаций'!AF110</f>
        <v>19</v>
      </c>
      <c r="AI121" s="14">
        <f>'Рейтинговая таблица организаций'!AG110</f>
        <v>19</v>
      </c>
      <c r="AJ121" s="14" t="s">
        <v>165</v>
      </c>
      <c r="AK121" s="14">
        <f>'Рейтинговая таблица организаций'!AL110</f>
        <v>76</v>
      </c>
      <c r="AL121" s="14">
        <f>'Рейтинговая таблица организаций'!AM110</f>
        <v>76</v>
      </c>
      <c r="AM121" s="14" t="s">
        <v>166</v>
      </c>
      <c r="AN121" s="14">
        <f>'Рейтинговая таблица организаций'!AN110</f>
        <v>76</v>
      </c>
      <c r="AO121" s="14">
        <f>'Рейтинговая таблица организаций'!AO110</f>
        <v>76</v>
      </c>
      <c r="AP121" s="14" t="s">
        <v>167</v>
      </c>
      <c r="AQ121" s="14">
        <f>'Рейтинговая таблица организаций'!AP110</f>
        <v>76</v>
      </c>
      <c r="AR121" s="14">
        <f>'Рейтинговая таблица организаций'!AQ110</f>
        <v>76</v>
      </c>
      <c r="AS121" s="14" t="s">
        <v>168</v>
      </c>
      <c r="AT121" s="14">
        <f>'Рейтинговая таблица организаций'!AV110</f>
        <v>76</v>
      </c>
      <c r="AU121" s="14">
        <f>'Рейтинговая таблица организаций'!AW110</f>
        <v>76</v>
      </c>
      <c r="AV121" s="14" t="s">
        <v>169</v>
      </c>
      <c r="AW121" s="14">
        <f>'Рейтинговая таблица организаций'!AX110</f>
        <v>76</v>
      </c>
      <c r="AX121" s="14">
        <f>'Рейтинговая таблица организаций'!AY110</f>
        <v>76</v>
      </c>
      <c r="AY121" s="14" t="s">
        <v>170</v>
      </c>
      <c r="AZ121" s="14">
        <f>'Рейтинговая таблица организаций'!AZ110</f>
        <v>76</v>
      </c>
      <c r="BA121" s="14">
        <f>'Рейтинговая таблица организаций'!BA110</f>
        <v>76</v>
      </c>
    </row>
    <row r="122" spans="1:53" ht="15.5">
      <c r="A122" s="11">
        <f>'бланки '!D113</f>
        <v>108</v>
      </c>
      <c r="B122" s="11" t="str">
        <f>'бланки '!C113</f>
        <v>Муниципальное автономное общеобразовательное учреждение средняя общеобразовательная школа № 4 г. Асино</v>
      </c>
      <c r="C122" s="11">
        <f>'для bus.gov.ru'!C111</f>
        <v>1327</v>
      </c>
      <c r="D122" s="11">
        <f>'для bus.gov.ru'!D111</f>
        <v>531</v>
      </c>
      <c r="E122" s="21">
        <f>'для bus.gov.ru'!E111</f>
        <v>0.40015071590052753</v>
      </c>
      <c r="F122" s="12" t="s">
        <v>159</v>
      </c>
      <c r="G122" s="13">
        <f>'Рейтинговая таблица организаций'!D111</f>
        <v>14</v>
      </c>
      <c r="H122" s="13">
        <f>'Рейтинговая таблица организаций'!E111</f>
        <v>14</v>
      </c>
      <c r="I122" s="12" t="s">
        <v>160</v>
      </c>
      <c r="J122" s="13">
        <f>'Рейтинговая таблица организаций'!F111</f>
        <v>60</v>
      </c>
      <c r="K122" s="13">
        <f>'Рейтинговая таблица организаций'!G111</f>
        <v>60</v>
      </c>
      <c r="L122" s="14" t="str">
        <f>IF('Рейтинговая таблица организаций'!H111&lt;1,"Отсутствуют или не функционируют дистанционные способы взаимодействия",(IF('Рейтинговая таблица организаций'!H111&lt;4,"В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2" s="23">
        <f>'Рейтинговая таблица организаций'!H111</f>
        <v>4</v>
      </c>
      <c r="N122" s="14">
        <f>IF('Рейтинговая таблица организаций'!H111&lt;1,0,(IF('Рейтинговая таблица организаций'!H111&lt;4,30,100)))</f>
        <v>100</v>
      </c>
      <c r="O122" s="14" t="s">
        <v>161</v>
      </c>
      <c r="P122" s="14">
        <f>'Рейтинговая таблица организаций'!I111</f>
        <v>531</v>
      </c>
      <c r="Q122" s="14">
        <f>'Рейтинговая таблица организаций'!J111</f>
        <v>531</v>
      </c>
      <c r="R122" s="14" t="s">
        <v>162</v>
      </c>
      <c r="S122" s="14">
        <f>'Рейтинговая таблица организаций'!K111</f>
        <v>531</v>
      </c>
      <c r="T122" s="14">
        <f>'Рейтинговая таблица организаций'!L111</f>
        <v>531</v>
      </c>
      <c r="U122" s="14" t="str">
        <f>IF('Рейтинговая таблица организаций'!U111&lt;1,"Отсутствуют комфортные условия",(IF('Рейтинговая таблица организаций'!U111&lt;5,"Количество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2" s="23">
        <f>'Рейтинговая таблица организаций'!U111</f>
        <v>5</v>
      </c>
      <c r="W122" s="14">
        <f>IF('Рейтинговая таблица организаций'!U111&lt;1,0,(IF('Рейтинговая таблица организаций'!U111&lt;4,20,100)))</f>
        <v>100</v>
      </c>
      <c r="X122" s="14" t="s">
        <v>163</v>
      </c>
      <c r="Y122" s="14">
        <f>'Рейтинговая таблица организаций'!X111</f>
        <v>531</v>
      </c>
      <c r="Z122" s="14">
        <f>'Рейтинговая таблица организаций'!Y111</f>
        <v>531</v>
      </c>
      <c r="AA122" s="14" t="str">
        <f>IF('Рейтинговая таблица организаций'!AD111&lt;1,"Отсутствуют условия доступности для инвалидов",(IF('Рейтинговая таблица организаций'!AD111&lt;5,"Количество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22" s="22">
        <f>'Рейтинговая таблица организаций'!AD111</f>
        <v>5</v>
      </c>
      <c r="AC122" s="14">
        <f>IF('Рейтинговая таблица организаций'!AD111&lt;1,0,(IF('Рейтинговая таблица организаций'!AD111&lt;5,20,100)))</f>
        <v>100</v>
      </c>
      <c r="AD122" s="14" t="str">
        <f>IF('Рейтинговая таблица организаций'!AE111&lt;1,"Отсутствуют условия доступности, позволяющие инвалидам получать услуги наравне с другими",(IF('Рейтинговая таблица организаций'!AE111&lt;5,"Количество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22" s="23">
        <f>'Рейтинговая таблица организаций'!AE111</f>
        <v>5</v>
      </c>
      <c r="AF122" s="14">
        <f>IF('Рейтинговая таблица организаций'!AE111&lt;1,0,(IF('Рейтинговая таблица организаций'!AE111&lt;5,20,100)))</f>
        <v>100</v>
      </c>
      <c r="AG122" s="14" t="s">
        <v>164</v>
      </c>
      <c r="AH122" s="14">
        <f>'Рейтинговая таблица организаций'!AF111</f>
        <v>133</v>
      </c>
      <c r="AI122" s="14">
        <f>'Рейтинговая таблица организаций'!AG111</f>
        <v>133</v>
      </c>
      <c r="AJ122" s="14" t="s">
        <v>165</v>
      </c>
      <c r="AK122" s="14">
        <f>'Рейтинговая таблица организаций'!AL111</f>
        <v>531</v>
      </c>
      <c r="AL122" s="14">
        <f>'Рейтинговая таблица организаций'!AM111</f>
        <v>531</v>
      </c>
      <c r="AM122" s="14" t="s">
        <v>166</v>
      </c>
      <c r="AN122" s="14">
        <f>'Рейтинговая таблица организаций'!AN111</f>
        <v>531</v>
      </c>
      <c r="AO122" s="14">
        <f>'Рейтинговая таблица организаций'!AO111</f>
        <v>531</v>
      </c>
      <c r="AP122" s="14" t="s">
        <v>167</v>
      </c>
      <c r="AQ122" s="14">
        <f>'Рейтинговая таблица организаций'!AP111</f>
        <v>531</v>
      </c>
      <c r="AR122" s="14">
        <f>'Рейтинговая таблица организаций'!AQ111</f>
        <v>531</v>
      </c>
      <c r="AS122" s="14" t="s">
        <v>168</v>
      </c>
      <c r="AT122" s="14">
        <f>'Рейтинговая таблица организаций'!AV111</f>
        <v>531</v>
      </c>
      <c r="AU122" s="14">
        <f>'Рейтинговая таблица организаций'!AW111</f>
        <v>531</v>
      </c>
      <c r="AV122" s="14" t="s">
        <v>169</v>
      </c>
      <c r="AW122" s="14">
        <f>'Рейтинговая таблица организаций'!AX111</f>
        <v>531</v>
      </c>
      <c r="AX122" s="14">
        <f>'Рейтинговая таблица организаций'!AY111</f>
        <v>531</v>
      </c>
      <c r="AY122" s="14" t="s">
        <v>170</v>
      </c>
      <c r="AZ122" s="14">
        <f>'Рейтинговая таблица организаций'!AZ111</f>
        <v>531</v>
      </c>
      <c r="BA122" s="14">
        <f>'Рейтинговая таблица организаций'!BA111</f>
        <v>531</v>
      </c>
    </row>
    <row r="123" spans="1:53" ht="15.5">
      <c r="A123" s="11">
        <f>'бланки '!D114</f>
        <v>109</v>
      </c>
      <c r="B123" s="11" t="str">
        <f>'бланки '!C114</f>
        <v>Муниципальное казённое общеобразовательное учреждение "Вавиловская средняя общеобразовательная школа"</v>
      </c>
      <c r="C123" s="11">
        <f>'для bus.gov.ru'!C112</f>
        <v>150</v>
      </c>
      <c r="D123" s="11">
        <f>'для bus.gov.ru'!D112</f>
        <v>60</v>
      </c>
      <c r="E123" s="21">
        <f>'для bus.gov.ru'!E112</f>
        <v>0.4</v>
      </c>
      <c r="F123" s="12" t="s">
        <v>159</v>
      </c>
      <c r="G123" s="13">
        <f>'Рейтинговая таблица организаций'!D112</f>
        <v>14</v>
      </c>
      <c r="H123" s="13">
        <f>'Рейтинговая таблица организаций'!E112</f>
        <v>14</v>
      </c>
      <c r="I123" s="12" t="s">
        <v>160</v>
      </c>
      <c r="J123" s="13">
        <f>'Рейтинговая таблица организаций'!F112</f>
        <v>60</v>
      </c>
      <c r="K123" s="13">
        <f>'Рейтинговая таблица организаций'!G112</f>
        <v>60</v>
      </c>
      <c r="L123" s="14" t="str">
        <f>IF('Рейтинговая таблица организаций'!H112&lt;1,"Отсутствуют или не функционируют дистанционные способы взаимодействия",(IF('Рейтинговая таблица организаций'!H112&lt;4,"В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3" s="23">
        <f>'Рейтинговая таблица организаций'!H112</f>
        <v>4</v>
      </c>
      <c r="N123" s="14">
        <f>IF('Рейтинговая таблица организаций'!H112&lt;1,0,(IF('Рейтинговая таблица организаций'!H112&lt;4,30,100)))</f>
        <v>100</v>
      </c>
      <c r="O123" s="14" t="s">
        <v>161</v>
      </c>
      <c r="P123" s="14">
        <f>'Рейтинговая таблица организаций'!I112</f>
        <v>60</v>
      </c>
      <c r="Q123" s="14">
        <f>'Рейтинговая таблица организаций'!J112</f>
        <v>60</v>
      </c>
      <c r="R123" s="14" t="s">
        <v>162</v>
      </c>
      <c r="S123" s="14">
        <f>'Рейтинговая таблица организаций'!K112</f>
        <v>60</v>
      </c>
      <c r="T123" s="14">
        <f>'Рейтинговая таблица организаций'!L112</f>
        <v>60</v>
      </c>
      <c r="U123" s="14" t="str">
        <f>IF('Рейтинговая таблица организаций'!U112&lt;1,"Отсутствуют комфортные условия",(IF('Рейтинговая таблица организаций'!U112&lt;5,"Количество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3" s="23">
        <f>'Рейтинговая таблица организаций'!U112</f>
        <v>5</v>
      </c>
      <c r="W123" s="14">
        <f>IF('Рейтинговая таблица организаций'!U112&lt;1,0,(IF('Рейтинговая таблица организаций'!U112&lt;4,20,100)))</f>
        <v>100</v>
      </c>
      <c r="X123" s="14" t="s">
        <v>163</v>
      </c>
      <c r="Y123" s="14">
        <f>'Рейтинговая таблица организаций'!X112</f>
        <v>60</v>
      </c>
      <c r="Z123" s="14">
        <f>'Рейтинговая таблица организаций'!Y112</f>
        <v>60</v>
      </c>
      <c r="AA123" s="14" t="str">
        <f>IF('Рейтинговая таблица организаций'!AD112&lt;1,"Отсутствуют условия доступности для инвалидов",(IF('Рейтинговая таблица организаций'!AD112&lt;5,"Количество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3" s="22">
        <f>'Рейтинговая таблица организаций'!AD112</f>
        <v>0</v>
      </c>
      <c r="AC123" s="14">
        <f>IF('Рейтинговая таблица организаций'!AD112&lt;1,0,(IF('Рейтинговая таблица организаций'!AD112&lt;5,20,100)))</f>
        <v>0</v>
      </c>
      <c r="AD123" s="14" t="str">
        <f>IF('Рейтинговая таблица организаций'!AE112&lt;1,"Отсутствуют условия доступности, позволяющие инвалидам получать услуги наравне с другими",(IF('Рейтинговая таблица организаций'!AE112&lt;5,"Количество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23" s="23">
        <f>'Рейтинговая таблица организаций'!AE112</f>
        <v>5</v>
      </c>
      <c r="AF123" s="14">
        <f>IF('Рейтинговая таблица организаций'!AE112&lt;1,0,(IF('Рейтинговая таблица организаций'!AE112&lt;5,20,100)))</f>
        <v>100</v>
      </c>
      <c r="AG123" s="14" t="s">
        <v>164</v>
      </c>
      <c r="AH123" s="14">
        <f>'Рейтинговая таблица организаций'!AF112</f>
        <v>15</v>
      </c>
      <c r="AI123" s="14">
        <f>'Рейтинговая таблица организаций'!AG112</f>
        <v>15</v>
      </c>
      <c r="AJ123" s="14" t="s">
        <v>165</v>
      </c>
      <c r="AK123" s="14">
        <f>'Рейтинговая таблица организаций'!AL112</f>
        <v>60</v>
      </c>
      <c r="AL123" s="14">
        <f>'Рейтинговая таблица организаций'!AM112</f>
        <v>60</v>
      </c>
      <c r="AM123" s="14" t="s">
        <v>166</v>
      </c>
      <c r="AN123" s="14">
        <f>'Рейтинговая таблица организаций'!AN112</f>
        <v>60</v>
      </c>
      <c r="AO123" s="14">
        <f>'Рейтинговая таблица организаций'!AO112</f>
        <v>60</v>
      </c>
      <c r="AP123" s="14" t="s">
        <v>167</v>
      </c>
      <c r="AQ123" s="14">
        <f>'Рейтинговая таблица организаций'!AP112</f>
        <v>60</v>
      </c>
      <c r="AR123" s="14">
        <f>'Рейтинговая таблица организаций'!AQ112</f>
        <v>60</v>
      </c>
      <c r="AS123" s="14" t="s">
        <v>168</v>
      </c>
      <c r="AT123" s="14">
        <f>'Рейтинговая таблица организаций'!AV112</f>
        <v>60</v>
      </c>
      <c r="AU123" s="14">
        <f>'Рейтинговая таблица организаций'!AW112</f>
        <v>60</v>
      </c>
      <c r="AV123" s="14" t="s">
        <v>169</v>
      </c>
      <c r="AW123" s="14">
        <f>'Рейтинговая таблица организаций'!AX112</f>
        <v>60</v>
      </c>
      <c r="AX123" s="14">
        <f>'Рейтинговая таблица организаций'!AY112</f>
        <v>60</v>
      </c>
      <c r="AY123" s="14" t="s">
        <v>170</v>
      </c>
      <c r="AZ123" s="14">
        <f>'Рейтинговая таблица организаций'!AZ112</f>
        <v>60</v>
      </c>
      <c r="BA123" s="14">
        <f>'Рейтинговая таблица организаций'!BA112</f>
        <v>60</v>
      </c>
    </row>
    <row r="124" spans="1:53" ht="15.5">
      <c r="A124" s="11">
        <f>'бланки '!D115</f>
        <v>110</v>
      </c>
      <c r="B124" s="11" t="str">
        <f>'бланки '!C115</f>
        <v>Муниципальное бюджетное общеобразовательное учреждение "Парбигская средняя общеобразовательная школа имени Михаила Тимофеевича Калашникова"</v>
      </c>
      <c r="C124" s="11">
        <f>'для bus.gov.ru'!C113</f>
        <v>236</v>
      </c>
      <c r="D124" s="11">
        <f>'для bus.gov.ru'!D113</f>
        <v>95</v>
      </c>
      <c r="E124" s="21">
        <f>'для bus.gov.ru'!E113</f>
        <v>0.40254237288135591</v>
      </c>
      <c r="F124" s="12" t="s">
        <v>159</v>
      </c>
      <c r="G124" s="13">
        <f>'Рейтинговая таблица организаций'!D113</f>
        <v>14</v>
      </c>
      <c r="H124" s="13">
        <f>'Рейтинговая таблица организаций'!E113</f>
        <v>14</v>
      </c>
      <c r="I124" s="12" t="s">
        <v>160</v>
      </c>
      <c r="J124" s="13">
        <f>'Рейтинговая таблица организаций'!F113</f>
        <v>60</v>
      </c>
      <c r="K124" s="13">
        <f>'Рейтинговая таблица организаций'!G113</f>
        <v>60</v>
      </c>
      <c r="L124" s="14" t="str">
        <f>IF('Рейтинговая таблица организаций'!H113&lt;1,"Отсутствуют или не функционируют дистанционные способы взаимодействия",(IF('Рейтинговая таблица организаций'!H113&lt;4,"В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4" s="23">
        <f>'Рейтинговая таблица организаций'!H113</f>
        <v>4</v>
      </c>
      <c r="N124" s="14">
        <f>IF('Рейтинговая таблица организаций'!H113&lt;1,0,(IF('Рейтинговая таблица организаций'!H113&lt;4,30,100)))</f>
        <v>100</v>
      </c>
      <c r="O124" s="14" t="s">
        <v>161</v>
      </c>
      <c r="P124" s="14">
        <f>'Рейтинговая таблица организаций'!I113</f>
        <v>95</v>
      </c>
      <c r="Q124" s="14">
        <f>'Рейтинговая таблица организаций'!J113</f>
        <v>95</v>
      </c>
      <c r="R124" s="14" t="s">
        <v>162</v>
      </c>
      <c r="S124" s="14">
        <f>'Рейтинговая таблица организаций'!K113</f>
        <v>95</v>
      </c>
      <c r="T124" s="14">
        <f>'Рейтинговая таблица организаций'!L113</f>
        <v>95</v>
      </c>
      <c r="U124" s="14" t="str">
        <f>IF('Рейтинговая таблица организаций'!U113&lt;1,"Отсутствуют комфортные условия",(IF('Рейтинговая таблица организаций'!U113&lt;5,"Количество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4" s="23">
        <f>'Рейтинговая таблица организаций'!U113</f>
        <v>5</v>
      </c>
      <c r="W124" s="14">
        <f>IF('Рейтинговая таблица организаций'!U113&lt;1,0,(IF('Рейтинговая таблица организаций'!U113&lt;4,20,100)))</f>
        <v>100</v>
      </c>
      <c r="X124" s="14" t="s">
        <v>163</v>
      </c>
      <c r="Y124" s="14">
        <f>'Рейтинговая таблица организаций'!X113</f>
        <v>95</v>
      </c>
      <c r="Z124" s="14">
        <f>'Рейтинговая таблица организаций'!Y113</f>
        <v>95</v>
      </c>
      <c r="AA124" s="14" t="str">
        <f>IF('Рейтинговая таблица организаций'!AD113&lt;1,"Отсутствуют условия доступности для инвалидов",(IF('Рейтинговая таблица организаций'!AD113&lt;5,"Количество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4" s="22">
        <f>'Рейтинговая таблица организаций'!AD113</f>
        <v>2</v>
      </c>
      <c r="AC124" s="14">
        <f>IF('Рейтинговая таблица организаций'!AD113&lt;1,0,(IF('Рейтинговая таблица организаций'!AD113&lt;5,20,100)))</f>
        <v>20</v>
      </c>
      <c r="AD124" s="14" t="str">
        <f>IF('Рейтинговая таблица организаций'!AE113&lt;1,"Отсутствуют условия доступности, позволяющие инвалидам получать услуги наравне с другими",(IF('Рейтинговая таблица организаций'!AE113&lt;5,"Количество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4" s="23">
        <f>'Рейтинговая таблица организаций'!AE113</f>
        <v>3</v>
      </c>
      <c r="AF124" s="14">
        <f>IF('Рейтинговая таблица организаций'!AE113&lt;1,0,(IF('Рейтинговая таблица организаций'!AE113&lt;5,20,100)))</f>
        <v>20</v>
      </c>
      <c r="AG124" s="14" t="s">
        <v>164</v>
      </c>
      <c r="AH124" s="14">
        <f>'Рейтинговая таблица организаций'!AF113</f>
        <v>24</v>
      </c>
      <c r="AI124" s="14">
        <f>'Рейтинговая таблица организаций'!AG113</f>
        <v>24</v>
      </c>
      <c r="AJ124" s="14" t="s">
        <v>165</v>
      </c>
      <c r="AK124" s="14">
        <f>'Рейтинговая таблица организаций'!AL113</f>
        <v>95</v>
      </c>
      <c r="AL124" s="14">
        <f>'Рейтинговая таблица организаций'!AM113</f>
        <v>95</v>
      </c>
      <c r="AM124" s="14" t="s">
        <v>166</v>
      </c>
      <c r="AN124" s="14">
        <f>'Рейтинговая таблица организаций'!AN113</f>
        <v>95</v>
      </c>
      <c r="AO124" s="14">
        <f>'Рейтинговая таблица организаций'!AO113</f>
        <v>95</v>
      </c>
      <c r="AP124" s="14" t="s">
        <v>167</v>
      </c>
      <c r="AQ124" s="14">
        <f>'Рейтинговая таблица организаций'!AP113</f>
        <v>95</v>
      </c>
      <c r="AR124" s="14">
        <f>'Рейтинговая таблица организаций'!AQ113</f>
        <v>95</v>
      </c>
      <c r="AS124" s="14" t="s">
        <v>168</v>
      </c>
      <c r="AT124" s="14">
        <f>'Рейтинговая таблица организаций'!AV113</f>
        <v>95</v>
      </c>
      <c r="AU124" s="14">
        <f>'Рейтинговая таблица организаций'!AW113</f>
        <v>95</v>
      </c>
      <c r="AV124" s="14" t="s">
        <v>169</v>
      </c>
      <c r="AW124" s="14">
        <f>'Рейтинговая таблица организаций'!AX113</f>
        <v>95</v>
      </c>
      <c r="AX124" s="14">
        <f>'Рейтинговая таблица организаций'!AY113</f>
        <v>95</v>
      </c>
      <c r="AY124" s="14" t="s">
        <v>170</v>
      </c>
      <c r="AZ124" s="14">
        <f>'Рейтинговая таблица организаций'!AZ113</f>
        <v>95</v>
      </c>
      <c r="BA124" s="14">
        <f>'Рейтинговая таблица организаций'!BA113</f>
        <v>95</v>
      </c>
    </row>
    <row r="125" spans="1:53" ht="15.5">
      <c r="A125" s="11">
        <f>'бланки '!D116</f>
        <v>111</v>
      </c>
      <c r="B125" s="11" t="str">
        <f>'бланки '!C116</f>
        <v>Муниципальное казённое общеобразовательное учреждение "Плотниковская средняя общеобразовательная школа"</v>
      </c>
      <c r="C125" s="11">
        <f>'для bus.gov.ru'!C114</f>
        <v>93</v>
      </c>
      <c r="D125" s="11">
        <f>'для bus.gov.ru'!D114</f>
        <v>38</v>
      </c>
      <c r="E125" s="21">
        <f>'для bus.gov.ru'!E114</f>
        <v>0.40860215053763443</v>
      </c>
      <c r="F125" s="12" t="s">
        <v>159</v>
      </c>
      <c r="G125" s="13">
        <f>'Рейтинговая таблица организаций'!D114</f>
        <v>14</v>
      </c>
      <c r="H125" s="13">
        <f>'Рейтинговая таблица организаций'!E114</f>
        <v>14</v>
      </c>
      <c r="I125" s="12" t="s">
        <v>160</v>
      </c>
      <c r="J125" s="13">
        <f>'Рейтинговая таблица организаций'!F114</f>
        <v>60</v>
      </c>
      <c r="K125" s="13">
        <f>'Рейтинговая таблица организаций'!G114</f>
        <v>60</v>
      </c>
      <c r="L125" s="14" t="str">
        <f>IF('Рейтинговая таблица организаций'!H114&lt;1,"Отсутствуют или не функционируют дистанционные способы взаимодействия",(IF('Рейтинговая таблица организаций'!H114&lt;4,"В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5" s="23">
        <f>'Рейтинговая таблица организаций'!H114</f>
        <v>4</v>
      </c>
      <c r="N125" s="14">
        <f>IF('Рейтинговая таблица организаций'!H114&lt;1,0,(IF('Рейтинговая таблица организаций'!H114&lt;4,30,100)))</f>
        <v>100</v>
      </c>
      <c r="O125" s="14" t="s">
        <v>161</v>
      </c>
      <c r="P125" s="14">
        <f>'Рейтинговая таблица организаций'!I114</f>
        <v>38</v>
      </c>
      <c r="Q125" s="14">
        <f>'Рейтинговая таблица организаций'!J114</f>
        <v>38</v>
      </c>
      <c r="R125" s="14" t="s">
        <v>162</v>
      </c>
      <c r="S125" s="14">
        <f>'Рейтинговая таблица организаций'!K114</f>
        <v>38</v>
      </c>
      <c r="T125" s="14">
        <f>'Рейтинговая таблица организаций'!L114</f>
        <v>38</v>
      </c>
      <c r="U125" s="14" t="str">
        <f>IF('Рейтинговая таблица организаций'!U114&lt;1,"Отсутствуют комфортные условия",(IF('Рейтинговая таблица организаций'!U114&lt;5,"Количество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5" s="23">
        <f>'Рейтинговая таблица организаций'!U114</f>
        <v>5</v>
      </c>
      <c r="W125" s="14">
        <f>IF('Рейтинговая таблица организаций'!U114&lt;1,0,(IF('Рейтинговая таблица организаций'!U114&lt;4,20,100)))</f>
        <v>100</v>
      </c>
      <c r="X125" s="14" t="s">
        <v>163</v>
      </c>
      <c r="Y125" s="14">
        <f>'Рейтинговая таблица организаций'!X114</f>
        <v>38</v>
      </c>
      <c r="Z125" s="14">
        <f>'Рейтинговая таблица организаций'!Y114</f>
        <v>38</v>
      </c>
      <c r="AA125" s="14" t="str">
        <f>IF('Рейтинговая таблица организаций'!AD114&lt;1,"Отсутствуют условия доступности для инвалидов",(IF('Рейтинговая таблица организаций'!AD114&lt;5,"Количество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5" s="22">
        <f>'Рейтинговая таблица организаций'!AD114</f>
        <v>0</v>
      </c>
      <c r="AC125" s="14">
        <f>IF('Рейтинговая таблица организаций'!AD114&lt;1,0,(IF('Рейтинговая таблица организаций'!AD114&lt;5,20,100)))</f>
        <v>0</v>
      </c>
      <c r="AD125" s="14" t="str">
        <f>IF('Рейтинговая таблица организаций'!AE114&lt;1,"Отсутствуют условия доступности, позволяющие инвалидам получать услуги наравне с другими",(IF('Рейтинговая таблица организаций'!AE114&lt;5,"Количество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25" s="23">
        <f>'Рейтинговая таблица организаций'!AE114</f>
        <v>5</v>
      </c>
      <c r="AF125" s="14">
        <f>IF('Рейтинговая таблица организаций'!AE114&lt;1,0,(IF('Рейтинговая таблица организаций'!AE114&lt;5,20,100)))</f>
        <v>100</v>
      </c>
      <c r="AG125" s="14" t="s">
        <v>164</v>
      </c>
      <c r="AH125" s="14">
        <f>'Рейтинговая таблица организаций'!AF114</f>
        <v>10</v>
      </c>
      <c r="AI125" s="14">
        <f>'Рейтинговая таблица организаций'!AG114</f>
        <v>10</v>
      </c>
      <c r="AJ125" s="14" t="s">
        <v>165</v>
      </c>
      <c r="AK125" s="14">
        <f>'Рейтинговая таблица организаций'!AL114</f>
        <v>38</v>
      </c>
      <c r="AL125" s="14">
        <f>'Рейтинговая таблица организаций'!AM114</f>
        <v>38</v>
      </c>
      <c r="AM125" s="14" t="s">
        <v>166</v>
      </c>
      <c r="AN125" s="14">
        <f>'Рейтинговая таблица организаций'!AN114</f>
        <v>38</v>
      </c>
      <c r="AO125" s="14">
        <f>'Рейтинговая таблица организаций'!AO114</f>
        <v>38</v>
      </c>
      <c r="AP125" s="14" t="s">
        <v>167</v>
      </c>
      <c r="AQ125" s="14">
        <f>'Рейтинговая таблица организаций'!AP114</f>
        <v>38</v>
      </c>
      <c r="AR125" s="14">
        <f>'Рейтинговая таблица организаций'!AQ114</f>
        <v>38</v>
      </c>
      <c r="AS125" s="14" t="s">
        <v>168</v>
      </c>
      <c r="AT125" s="14">
        <f>'Рейтинговая таблица организаций'!AV114</f>
        <v>38</v>
      </c>
      <c r="AU125" s="14">
        <f>'Рейтинговая таблица организаций'!AW114</f>
        <v>38</v>
      </c>
      <c r="AV125" s="14" t="s">
        <v>169</v>
      </c>
      <c r="AW125" s="14">
        <f>'Рейтинговая таблица организаций'!AX114</f>
        <v>38</v>
      </c>
      <c r="AX125" s="14">
        <f>'Рейтинговая таблица организаций'!AY114</f>
        <v>38</v>
      </c>
      <c r="AY125" s="14" t="s">
        <v>170</v>
      </c>
      <c r="AZ125" s="14">
        <f>'Рейтинговая таблица организаций'!AZ114</f>
        <v>38</v>
      </c>
      <c r="BA125" s="14">
        <f>'Рейтинговая таблица организаций'!BA114</f>
        <v>38</v>
      </c>
    </row>
    <row r="126" spans="1:53" ht="15.5">
      <c r="A126" s="11">
        <f>'бланки '!D117</f>
        <v>112</v>
      </c>
      <c r="B126" s="11" t="str">
        <f>'бланки '!C117</f>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C126" s="11">
        <f>'для bus.gov.ru'!C115</f>
        <v>63</v>
      </c>
      <c r="D126" s="11">
        <f>'для bus.gov.ru'!D115</f>
        <v>26</v>
      </c>
      <c r="E126" s="21">
        <f>'для bus.gov.ru'!E115</f>
        <v>0.41269841269841268</v>
      </c>
      <c r="F126" s="12" t="s">
        <v>159</v>
      </c>
      <c r="G126" s="13">
        <f>'Рейтинговая таблица организаций'!D115</f>
        <v>14</v>
      </c>
      <c r="H126" s="13">
        <f>'Рейтинговая таблица организаций'!E115</f>
        <v>14</v>
      </c>
      <c r="I126" s="12" t="s">
        <v>160</v>
      </c>
      <c r="J126" s="13">
        <f>'Рейтинговая таблица организаций'!F115</f>
        <v>60</v>
      </c>
      <c r="K126" s="13">
        <f>'Рейтинговая таблица организаций'!G115</f>
        <v>60</v>
      </c>
      <c r="L126" s="14" t="str">
        <f>IF('Рейтинговая таблица организаций'!H115&lt;1,"Отсутствуют или не функционируют дистанционные способы взаимодействия",(IF('Рейтинговая таблица организаций'!H115&lt;4,"В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6" s="23">
        <f>'Рейтинговая таблица организаций'!H115</f>
        <v>4</v>
      </c>
      <c r="N126" s="14">
        <f>IF('Рейтинговая таблица организаций'!H115&lt;1,0,(IF('Рейтинговая таблица организаций'!H115&lt;4,30,100)))</f>
        <v>100</v>
      </c>
      <c r="O126" s="14" t="s">
        <v>161</v>
      </c>
      <c r="P126" s="14">
        <f>'Рейтинговая таблица организаций'!I115</f>
        <v>26</v>
      </c>
      <c r="Q126" s="14">
        <f>'Рейтинговая таблица организаций'!J115</f>
        <v>26</v>
      </c>
      <c r="R126" s="14" t="s">
        <v>162</v>
      </c>
      <c r="S126" s="14">
        <f>'Рейтинговая таблица организаций'!K115</f>
        <v>26</v>
      </c>
      <c r="T126" s="14">
        <f>'Рейтинговая таблица организаций'!L115</f>
        <v>26</v>
      </c>
      <c r="U126" s="14" t="str">
        <f>IF('Рейтинговая таблица организаций'!U115&lt;1,"Отсутствуют комфортные условия",(IF('Рейтинговая таблица организаций'!U115&lt;5,"Количество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6" s="23">
        <f>'Рейтинговая таблица организаций'!U115</f>
        <v>5</v>
      </c>
      <c r="W126" s="14">
        <f>IF('Рейтинговая таблица организаций'!U115&lt;1,0,(IF('Рейтинговая таблица организаций'!U115&lt;4,20,100)))</f>
        <v>100</v>
      </c>
      <c r="X126" s="14" t="s">
        <v>163</v>
      </c>
      <c r="Y126" s="14">
        <f>'Рейтинговая таблица организаций'!X115</f>
        <v>26</v>
      </c>
      <c r="Z126" s="14">
        <f>'Рейтинговая таблица организаций'!Y115</f>
        <v>26</v>
      </c>
      <c r="AA126" s="14" t="str">
        <f>IF('Рейтинговая таблица организаций'!AD115&lt;1,"Отсутствуют условия доступности для инвалидов",(IF('Рейтинговая таблица организаций'!AD115&lt;5,"Количество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6" s="22">
        <f>'Рейтинговая таблица организаций'!AD115</f>
        <v>4</v>
      </c>
      <c r="AC126" s="14">
        <f>IF('Рейтинговая таблица организаций'!AD115&lt;1,0,(IF('Рейтинговая таблица организаций'!AD115&lt;5,20,100)))</f>
        <v>20</v>
      </c>
      <c r="AD126" s="14" t="str">
        <f>IF('Рейтинговая таблица организаций'!AE115&lt;1,"Отсутствуют условия доступности, позволяющие инвалидам получать услуги наравне с другими",(IF('Рейтинговая таблица организаций'!AE115&lt;5,"Количество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26" s="23">
        <f>'Рейтинговая таблица организаций'!AE115</f>
        <v>5</v>
      </c>
      <c r="AF126" s="14">
        <f>IF('Рейтинговая таблица организаций'!AE115&lt;1,0,(IF('Рейтинговая таблица организаций'!AE115&lt;5,20,100)))</f>
        <v>100</v>
      </c>
      <c r="AG126" s="14" t="s">
        <v>164</v>
      </c>
      <c r="AH126" s="14">
        <f>'Рейтинговая таблица организаций'!AF115</f>
        <v>7</v>
      </c>
      <c r="AI126" s="14">
        <f>'Рейтинговая таблица организаций'!AG115</f>
        <v>7</v>
      </c>
      <c r="AJ126" s="14" t="s">
        <v>165</v>
      </c>
      <c r="AK126" s="14">
        <f>'Рейтинговая таблица организаций'!AL115</f>
        <v>26</v>
      </c>
      <c r="AL126" s="14">
        <f>'Рейтинговая таблица организаций'!AM115</f>
        <v>26</v>
      </c>
      <c r="AM126" s="14" t="s">
        <v>166</v>
      </c>
      <c r="AN126" s="14">
        <f>'Рейтинговая таблица организаций'!AN115</f>
        <v>26</v>
      </c>
      <c r="AO126" s="14">
        <f>'Рейтинговая таблица организаций'!AO115</f>
        <v>26</v>
      </c>
      <c r="AP126" s="14" t="s">
        <v>167</v>
      </c>
      <c r="AQ126" s="14">
        <f>'Рейтинговая таблица организаций'!AP115</f>
        <v>26</v>
      </c>
      <c r="AR126" s="14">
        <f>'Рейтинговая таблица организаций'!AQ115</f>
        <v>26</v>
      </c>
      <c r="AS126" s="14" t="s">
        <v>168</v>
      </c>
      <c r="AT126" s="14">
        <f>'Рейтинговая таблица организаций'!AV115</f>
        <v>26</v>
      </c>
      <c r="AU126" s="14">
        <f>'Рейтинговая таблица организаций'!AW115</f>
        <v>26</v>
      </c>
      <c r="AV126" s="14" t="s">
        <v>169</v>
      </c>
      <c r="AW126" s="14">
        <f>'Рейтинговая таблица организаций'!AX115</f>
        <v>26</v>
      </c>
      <c r="AX126" s="14">
        <f>'Рейтинговая таблица организаций'!AY115</f>
        <v>26</v>
      </c>
      <c r="AY126" s="14" t="s">
        <v>170</v>
      </c>
      <c r="AZ126" s="14">
        <f>'Рейтинговая таблица организаций'!AZ115</f>
        <v>26</v>
      </c>
      <c r="BA126" s="14">
        <f>'Рейтинговая таблица организаций'!BA115</f>
        <v>26</v>
      </c>
    </row>
    <row r="127" spans="1:53" ht="15.5">
      <c r="A127" s="11">
        <f>'бланки '!D118</f>
        <v>113</v>
      </c>
      <c r="B127" s="11" t="str">
        <f>'бланки '!C118</f>
        <v>Муниципальное бюджетное общеобразовательное учреждение "Бакчарская средняя общеобразовательная школа"</v>
      </c>
      <c r="C127" s="11">
        <f>'для bus.gov.ru'!C116</f>
        <v>1109</v>
      </c>
      <c r="D127" s="11">
        <f>'для bus.gov.ru'!D116</f>
        <v>444</v>
      </c>
      <c r="E127" s="21">
        <f>'для bus.gov.ru'!E116</f>
        <v>0.40036068530207392</v>
      </c>
      <c r="F127" s="12" t="s">
        <v>159</v>
      </c>
      <c r="G127" s="13">
        <f>'Рейтинговая таблица организаций'!D116</f>
        <v>14</v>
      </c>
      <c r="H127" s="13">
        <f>'Рейтинговая таблица организаций'!E116</f>
        <v>14</v>
      </c>
      <c r="I127" s="12" t="s">
        <v>160</v>
      </c>
      <c r="J127" s="13">
        <f>'Рейтинговая таблица организаций'!F116</f>
        <v>60</v>
      </c>
      <c r="K127" s="13">
        <f>'Рейтинговая таблица организаций'!G116</f>
        <v>60</v>
      </c>
      <c r="L127" s="14" t="str">
        <f>IF('Рейтинговая таблица организаций'!H116&lt;1,"Отсутствуют или не функционируют дистанционные способы взаимодействия",(IF('Рейтинговая таблица организаций'!H116&lt;4,"В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7" s="23">
        <f>'Рейтинговая таблица организаций'!H116</f>
        <v>4</v>
      </c>
      <c r="N127" s="14">
        <f>IF('Рейтинговая таблица организаций'!H116&lt;1,0,(IF('Рейтинговая таблица организаций'!H116&lt;4,30,100)))</f>
        <v>100</v>
      </c>
      <c r="O127" s="14" t="s">
        <v>161</v>
      </c>
      <c r="P127" s="14">
        <f>'Рейтинговая таблица организаций'!I116</f>
        <v>444</v>
      </c>
      <c r="Q127" s="14">
        <f>'Рейтинговая таблица организаций'!J116</f>
        <v>444</v>
      </c>
      <c r="R127" s="14" t="s">
        <v>162</v>
      </c>
      <c r="S127" s="14">
        <f>'Рейтинговая таблица организаций'!K116</f>
        <v>444</v>
      </c>
      <c r="T127" s="14">
        <f>'Рейтинговая таблица организаций'!L116</f>
        <v>444</v>
      </c>
      <c r="U127" s="14" t="str">
        <f>IF('Рейтинговая таблица организаций'!U116&lt;1,"Отсутствуют комфортные условия",(IF('Рейтинговая таблица организаций'!U116&lt;5,"Количество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7" s="23">
        <f>'Рейтинговая таблица организаций'!U116</f>
        <v>5</v>
      </c>
      <c r="W127" s="14">
        <f>IF('Рейтинговая таблица организаций'!U116&lt;1,0,(IF('Рейтинговая таблица организаций'!U116&lt;4,20,100)))</f>
        <v>100</v>
      </c>
      <c r="X127" s="14" t="s">
        <v>163</v>
      </c>
      <c r="Y127" s="14">
        <f>'Рейтинговая таблица организаций'!X116</f>
        <v>444</v>
      </c>
      <c r="Z127" s="14">
        <f>'Рейтинговая таблица организаций'!Y116</f>
        <v>444</v>
      </c>
      <c r="AA127" s="14" t="str">
        <f>IF('Рейтинговая таблица организаций'!AD116&lt;1,"Отсутствуют условия доступности для инвалидов",(IF('Рейтинговая таблица организаций'!AD116&lt;5,"Количество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7" s="22">
        <f>'Рейтинговая таблица организаций'!AD116</f>
        <v>3</v>
      </c>
      <c r="AC127" s="14">
        <f>IF('Рейтинговая таблица организаций'!AD116&lt;1,0,(IF('Рейтинговая таблица организаций'!AD116&lt;5,20,100)))</f>
        <v>20</v>
      </c>
      <c r="AD127" s="14" t="str">
        <f>IF('Рейтинговая таблица организаций'!AE116&lt;1,"Отсутствуют условия доступности, позволяющие инвалидам получать услуги наравне с другими",(IF('Рейтинговая таблица организаций'!AE116&lt;5,"Количество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7" s="23">
        <f>'Рейтинговая таблица организаций'!AE116</f>
        <v>3</v>
      </c>
      <c r="AF127" s="14">
        <f>IF('Рейтинговая таблица организаций'!AE116&lt;1,0,(IF('Рейтинговая таблица организаций'!AE116&lt;5,20,100)))</f>
        <v>20</v>
      </c>
      <c r="AG127" s="14" t="s">
        <v>164</v>
      </c>
      <c r="AH127" s="14">
        <f>'Рейтинговая таблица организаций'!AF116</f>
        <v>111</v>
      </c>
      <c r="AI127" s="14">
        <f>'Рейтинговая таблица организаций'!AG116</f>
        <v>111</v>
      </c>
      <c r="AJ127" s="14" t="s">
        <v>165</v>
      </c>
      <c r="AK127" s="14">
        <f>'Рейтинговая таблица организаций'!AL116</f>
        <v>444</v>
      </c>
      <c r="AL127" s="14">
        <f>'Рейтинговая таблица организаций'!AM116</f>
        <v>444</v>
      </c>
      <c r="AM127" s="14" t="s">
        <v>166</v>
      </c>
      <c r="AN127" s="14">
        <f>'Рейтинговая таблица организаций'!AN116</f>
        <v>444</v>
      </c>
      <c r="AO127" s="14">
        <f>'Рейтинговая таблица организаций'!AO116</f>
        <v>444</v>
      </c>
      <c r="AP127" s="14" t="s">
        <v>167</v>
      </c>
      <c r="AQ127" s="14">
        <f>'Рейтинговая таблица организаций'!AP116</f>
        <v>444</v>
      </c>
      <c r="AR127" s="14">
        <f>'Рейтинговая таблица организаций'!AQ116</f>
        <v>444</v>
      </c>
      <c r="AS127" s="14" t="s">
        <v>168</v>
      </c>
      <c r="AT127" s="14">
        <f>'Рейтинговая таблица организаций'!AV116</f>
        <v>444</v>
      </c>
      <c r="AU127" s="14">
        <f>'Рейтинговая таблица организаций'!AW116</f>
        <v>444</v>
      </c>
      <c r="AV127" s="14" t="s">
        <v>169</v>
      </c>
      <c r="AW127" s="14">
        <f>'Рейтинговая таблица организаций'!AX116</f>
        <v>444</v>
      </c>
      <c r="AX127" s="14">
        <f>'Рейтинговая таблица организаций'!AY116</f>
        <v>444</v>
      </c>
      <c r="AY127" s="14" t="s">
        <v>170</v>
      </c>
      <c r="AZ127" s="14">
        <f>'Рейтинговая таблица организаций'!AZ116</f>
        <v>444</v>
      </c>
      <c r="BA127" s="14">
        <f>'Рейтинговая таблица организаций'!BA116</f>
        <v>444</v>
      </c>
    </row>
    <row r="128" spans="1:53" ht="15.5">
      <c r="A128" s="11">
        <f>'бланки '!D119</f>
        <v>114</v>
      </c>
      <c r="B128" s="11" t="str">
        <f>'бланки '!C119</f>
        <v>Муниципальное казённое общеобразовательное учреждение "Поротниковская средняя общеобразовательная школа"</v>
      </c>
      <c r="C128" s="11">
        <f>'для bus.gov.ru'!C117</f>
        <v>114</v>
      </c>
      <c r="D128" s="11">
        <f>'для bus.gov.ru'!D117</f>
        <v>46</v>
      </c>
      <c r="E128" s="21">
        <f>'для bus.gov.ru'!E117</f>
        <v>0.40350877192982454</v>
      </c>
      <c r="F128" s="12" t="s">
        <v>159</v>
      </c>
      <c r="G128" s="13">
        <f>'Рейтинговая таблица организаций'!D117</f>
        <v>14</v>
      </c>
      <c r="H128" s="13">
        <f>'Рейтинговая таблица организаций'!E117</f>
        <v>14</v>
      </c>
      <c r="I128" s="12" t="s">
        <v>160</v>
      </c>
      <c r="J128" s="13">
        <f>'Рейтинговая таблица организаций'!F117</f>
        <v>60</v>
      </c>
      <c r="K128" s="13">
        <f>'Рейтинговая таблица организаций'!G117</f>
        <v>60</v>
      </c>
      <c r="L128" s="14" t="str">
        <f>IF('Рейтинговая таблица организаций'!H117&lt;1,"Отсутствуют или не функционируют дистанционные способы взаимодействия",(IF('Рейтинговая таблица организаций'!H117&lt;4,"В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8" s="23">
        <f>'Рейтинговая таблица организаций'!H117</f>
        <v>4</v>
      </c>
      <c r="N128" s="14">
        <f>IF('Рейтинговая таблица организаций'!H117&lt;1,0,(IF('Рейтинговая таблица организаций'!H117&lt;4,30,100)))</f>
        <v>100</v>
      </c>
      <c r="O128" s="14" t="s">
        <v>161</v>
      </c>
      <c r="P128" s="14">
        <f>'Рейтинговая таблица организаций'!I117</f>
        <v>46</v>
      </c>
      <c r="Q128" s="14">
        <f>'Рейтинговая таблица организаций'!J117</f>
        <v>46</v>
      </c>
      <c r="R128" s="14" t="s">
        <v>162</v>
      </c>
      <c r="S128" s="14">
        <f>'Рейтинговая таблица организаций'!K117</f>
        <v>46</v>
      </c>
      <c r="T128" s="14">
        <f>'Рейтинговая таблица организаций'!L117</f>
        <v>46</v>
      </c>
      <c r="U128" s="14" t="str">
        <f>IF('Рейтинговая таблица организаций'!U117&lt;1,"Отсутствуют комфортные условия",(IF('Рейтинговая таблица организаций'!U117&lt;5,"Количество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8" s="23">
        <f>'Рейтинговая таблица организаций'!U117</f>
        <v>5</v>
      </c>
      <c r="W128" s="14">
        <f>IF('Рейтинговая таблица организаций'!U117&lt;1,0,(IF('Рейтинговая таблица организаций'!U117&lt;4,20,100)))</f>
        <v>100</v>
      </c>
      <c r="X128" s="14" t="s">
        <v>163</v>
      </c>
      <c r="Y128" s="14">
        <f>'Рейтинговая таблица организаций'!X117</f>
        <v>46</v>
      </c>
      <c r="Z128" s="14">
        <f>'Рейтинговая таблица организаций'!Y117</f>
        <v>46</v>
      </c>
      <c r="AA128" s="14" t="str">
        <f>IF('Рейтинговая таблица организаций'!AD117&lt;1,"Отсутствуют условия доступности для инвалидов",(IF('Рейтинговая таблица организаций'!AD117&lt;5,"Количество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8" s="22">
        <f>'Рейтинговая таблица организаций'!AD117</f>
        <v>0</v>
      </c>
      <c r="AC128" s="14">
        <f>IF('Рейтинговая таблица организаций'!AD117&lt;1,0,(IF('Рейтинговая таблица организаций'!AD117&lt;5,20,100)))</f>
        <v>0</v>
      </c>
      <c r="AD128" s="14" t="str">
        <f>IF('Рейтинговая таблица организаций'!AE117&lt;1,"Отсутствуют условия доступности, позволяющие инвалидам получать услуги наравне с другими",(IF('Рейтинговая таблица организаций'!AE117&lt;5,"Количество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8" s="23">
        <f>'Рейтинговая таблица организаций'!AE117</f>
        <v>3</v>
      </c>
      <c r="AF128" s="14">
        <f>IF('Рейтинговая таблица организаций'!AE117&lt;1,0,(IF('Рейтинговая таблица организаций'!AE117&lt;5,20,100)))</f>
        <v>20</v>
      </c>
      <c r="AG128" s="14" t="s">
        <v>164</v>
      </c>
      <c r="AH128" s="14">
        <f>'Рейтинговая таблица организаций'!AF117</f>
        <v>12</v>
      </c>
      <c r="AI128" s="14">
        <f>'Рейтинговая таблица организаций'!AG117</f>
        <v>12</v>
      </c>
      <c r="AJ128" s="14" t="s">
        <v>165</v>
      </c>
      <c r="AK128" s="14">
        <f>'Рейтинговая таблица организаций'!AL117</f>
        <v>46</v>
      </c>
      <c r="AL128" s="14">
        <f>'Рейтинговая таблица организаций'!AM117</f>
        <v>46</v>
      </c>
      <c r="AM128" s="14" t="s">
        <v>166</v>
      </c>
      <c r="AN128" s="14">
        <f>'Рейтинговая таблица организаций'!AN117</f>
        <v>46</v>
      </c>
      <c r="AO128" s="14">
        <f>'Рейтинговая таблица организаций'!AO117</f>
        <v>46</v>
      </c>
      <c r="AP128" s="14" t="s">
        <v>167</v>
      </c>
      <c r="AQ128" s="14">
        <f>'Рейтинговая таблица организаций'!AP117</f>
        <v>46</v>
      </c>
      <c r="AR128" s="14">
        <f>'Рейтинговая таблица организаций'!AQ117</f>
        <v>46</v>
      </c>
      <c r="AS128" s="14" t="s">
        <v>168</v>
      </c>
      <c r="AT128" s="14">
        <f>'Рейтинговая таблица организаций'!AV117</f>
        <v>46</v>
      </c>
      <c r="AU128" s="14">
        <f>'Рейтинговая таблица организаций'!AW117</f>
        <v>46</v>
      </c>
      <c r="AV128" s="14" t="s">
        <v>169</v>
      </c>
      <c r="AW128" s="14">
        <f>'Рейтинговая таблица организаций'!AX117</f>
        <v>46</v>
      </c>
      <c r="AX128" s="14">
        <f>'Рейтинговая таблица организаций'!AY117</f>
        <v>46</v>
      </c>
      <c r="AY128" s="14" t="s">
        <v>170</v>
      </c>
      <c r="AZ128" s="14">
        <f>'Рейтинговая таблица организаций'!AZ117</f>
        <v>46</v>
      </c>
      <c r="BA128" s="14">
        <f>'Рейтинговая таблица организаций'!BA117</f>
        <v>46</v>
      </c>
    </row>
    <row r="129" spans="1:53" ht="15.5">
      <c r="A129" s="11">
        <f>'бланки '!D120</f>
        <v>115</v>
      </c>
      <c r="B129" s="11" t="str">
        <f>'бланки '!C120</f>
        <v>Муниципальное казённое общеобразовательное учреждение "Большегалкинская средняя общеобразовательная школа"</v>
      </c>
      <c r="C129" s="11">
        <f>'для bus.gov.ru'!C118</f>
        <v>93</v>
      </c>
      <c r="D129" s="11">
        <f>'для bus.gov.ru'!D118</f>
        <v>38</v>
      </c>
      <c r="E129" s="21">
        <f>'для bus.gov.ru'!E118</f>
        <v>0.40860215053763443</v>
      </c>
      <c r="F129" s="12" t="s">
        <v>159</v>
      </c>
      <c r="G129" s="13">
        <f>'Рейтинговая таблица организаций'!D118</f>
        <v>14</v>
      </c>
      <c r="H129" s="13">
        <f>'Рейтинговая таблица организаций'!E118</f>
        <v>14</v>
      </c>
      <c r="I129" s="12" t="s">
        <v>160</v>
      </c>
      <c r="J129" s="13">
        <f>'Рейтинговая таблица организаций'!F118</f>
        <v>60</v>
      </c>
      <c r="K129" s="13">
        <f>'Рейтинговая таблица организаций'!G118</f>
        <v>60</v>
      </c>
      <c r="L129" s="14" t="str">
        <f>IF('Рейтинговая таблица организаций'!H118&lt;1,"Отсутствуют или не функционируют дистанционные способы взаимодействия",(IF('Рейтинговая таблица организаций'!H118&lt;4,"В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9" s="23">
        <f>'Рейтинговая таблица организаций'!H118</f>
        <v>4</v>
      </c>
      <c r="N129" s="14">
        <f>IF('Рейтинговая таблица организаций'!H118&lt;1,0,(IF('Рейтинговая таблица организаций'!H118&lt;4,30,100)))</f>
        <v>100</v>
      </c>
      <c r="O129" s="14" t="s">
        <v>161</v>
      </c>
      <c r="P129" s="14">
        <f>'Рейтинговая таблица организаций'!I118</f>
        <v>38</v>
      </c>
      <c r="Q129" s="14">
        <f>'Рейтинговая таблица организаций'!J118</f>
        <v>38</v>
      </c>
      <c r="R129" s="14" t="s">
        <v>162</v>
      </c>
      <c r="S129" s="14">
        <f>'Рейтинговая таблица организаций'!K118</f>
        <v>38</v>
      </c>
      <c r="T129" s="14">
        <f>'Рейтинговая таблица организаций'!L118</f>
        <v>38</v>
      </c>
      <c r="U129" s="14" t="str">
        <f>IF('Рейтинговая таблица организаций'!U118&lt;1,"Отсутствуют комфортные условия",(IF('Рейтинговая таблица организаций'!U118&lt;5,"Количество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9" s="23">
        <f>'Рейтинговая таблица организаций'!U118</f>
        <v>5</v>
      </c>
      <c r="W129" s="14">
        <f>IF('Рейтинговая таблица организаций'!U118&lt;1,0,(IF('Рейтинговая таблица организаций'!U118&lt;4,20,100)))</f>
        <v>100</v>
      </c>
      <c r="X129" s="14" t="s">
        <v>163</v>
      </c>
      <c r="Y129" s="14">
        <f>'Рейтинговая таблица организаций'!X118</f>
        <v>38</v>
      </c>
      <c r="Z129" s="14">
        <f>'Рейтинговая таблица организаций'!Y118</f>
        <v>38</v>
      </c>
      <c r="AA129" s="14" t="str">
        <f>IF('Рейтинговая таблица организаций'!AD118&lt;1,"Отсутствуют условия доступности для инвалидов",(IF('Рейтинговая таблица организаций'!AD118&lt;5,"Количество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9" s="22">
        <f>'Рейтинговая таблица организаций'!AD118</f>
        <v>1</v>
      </c>
      <c r="AC129" s="14">
        <f>IF('Рейтинговая таблица организаций'!AD118&lt;1,0,(IF('Рейтинговая таблица организаций'!AD118&lt;5,20,100)))</f>
        <v>20</v>
      </c>
      <c r="AD129" s="14" t="str">
        <f>IF('Рейтинговая таблица организаций'!AE118&lt;1,"Отсутствуют условия доступности, позволяющие инвалидам получать услуги наравне с другими",(IF('Рейтинговая таблица организаций'!AE118&lt;5,"Количество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9" s="23">
        <f>'Рейтинговая таблица организаций'!AE118</f>
        <v>3</v>
      </c>
      <c r="AF129" s="14">
        <f>IF('Рейтинговая таблица организаций'!AE118&lt;1,0,(IF('Рейтинговая таблица организаций'!AE118&lt;5,20,100)))</f>
        <v>20</v>
      </c>
      <c r="AG129" s="14" t="s">
        <v>164</v>
      </c>
      <c r="AH129" s="14">
        <f>'Рейтинговая таблица организаций'!AF118</f>
        <v>10</v>
      </c>
      <c r="AI129" s="14">
        <f>'Рейтинговая таблица организаций'!AG118</f>
        <v>10</v>
      </c>
      <c r="AJ129" s="14" t="s">
        <v>165</v>
      </c>
      <c r="AK129" s="14">
        <f>'Рейтинговая таблица организаций'!AL118</f>
        <v>38</v>
      </c>
      <c r="AL129" s="14">
        <f>'Рейтинговая таблица организаций'!AM118</f>
        <v>38</v>
      </c>
      <c r="AM129" s="14" t="s">
        <v>166</v>
      </c>
      <c r="AN129" s="14">
        <f>'Рейтинговая таблица организаций'!AN118</f>
        <v>38</v>
      </c>
      <c r="AO129" s="14">
        <f>'Рейтинговая таблица организаций'!AO118</f>
        <v>38</v>
      </c>
      <c r="AP129" s="14" t="s">
        <v>167</v>
      </c>
      <c r="AQ129" s="14">
        <f>'Рейтинговая таблица организаций'!AP118</f>
        <v>38</v>
      </c>
      <c r="AR129" s="14">
        <f>'Рейтинговая таблица организаций'!AQ118</f>
        <v>38</v>
      </c>
      <c r="AS129" s="14" t="s">
        <v>168</v>
      </c>
      <c r="AT129" s="14">
        <f>'Рейтинговая таблица организаций'!AV118</f>
        <v>38</v>
      </c>
      <c r="AU129" s="14">
        <f>'Рейтинговая таблица организаций'!AW118</f>
        <v>38</v>
      </c>
      <c r="AV129" s="14" t="s">
        <v>169</v>
      </c>
      <c r="AW129" s="14">
        <f>'Рейтинговая таблица организаций'!AX118</f>
        <v>38</v>
      </c>
      <c r="AX129" s="14">
        <f>'Рейтинговая таблица организаций'!AY118</f>
        <v>38</v>
      </c>
      <c r="AY129" s="14" t="s">
        <v>170</v>
      </c>
      <c r="AZ129" s="14">
        <f>'Рейтинговая таблица организаций'!AZ118</f>
        <v>38</v>
      </c>
      <c r="BA129" s="14">
        <f>'Рейтинговая таблица организаций'!BA118</f>
        <v>38</v>
      </c>
    </row>
    <row r="130" spans="1:53" ht="15.5">
      <c r="A130" s="11">
        <f>'бланки '!D121</f>
        <v>116</v>
      </c>
      <c r="B130" s="11" t="str">
        <f>'бланки '!C121</f>
        <v>Муниципальное казённое общеобразовательное учреждение "Высокоярская средняя общеобразовательная школа"</v>
      </c>
      <c r="C130" s="11">
        <f>'для bus.gov.ru'!C119</f>
        <v>69</v>
      </c>
      <c r="D130" s="11">
        <f>'для bus.gov.ru'!D119</f>
        <v>28</v>
      </c>
      <c r="E130" s="21">
        <f>'для bus.gov.ru'!E119</f>
        <v>0.40579710144927539</v>
      </c>
      <c r="F130" s="12" t="s">
        <v>159</v>
      </c>
      <c r="G130" s="13">
        <f>'Рейтинговая таблица организаций'!D119</f>
        <v>14</v>
      </c>
      <c r="H130" s="13">
        <f>'Рейтинговая таблица организаций'!E119</f>
        <v>14</v>
      </c>
      <c r="I130" s="12" t="s">
        <v>160</v>
      </c>
      <c r="J130" s="13">
        <f>'Рейтинговая таблица организаций'!F119</f>
        <v>60</v>
      </c>
      <c r="K130" s="13">
        <f>'Рейтинговая таблица организаций'!G119</f>
        <v>60</v>
      </c>
      <c r="L130" s="14" t="str">
        <f>IF('Рейтинговая таблица организаций'!H119&lt;1,"Отсутствуют или не функционируют дистанционные способы взаимодействия",(IF('Рейтинговая таблица организаций'!H119&lt;4,"В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0" s="23">
        <f>'Рейтинговая таблица организаций'!H119</f>
        <v>4</v>
      </c>
      <c r="N130" s="14">
        <f>IF('Рейтинговая таблица организаций'!H119&lt;1,0,(IF('Рейтинговая таблица организаций'!H119&lt;4,30,100)))</f>
        <v>100</v>
      </c>
      <c r="O130" s="14" t="s">
        <v>161</v>
      </c>
      <c r="P130" s="14">
        <f>'Рейтинговая таблица организаций'!I119</f>
        <v>28</v>
      </c>
      <c r="Q130" s="14">
        <f>'Рейтинговая таблица организаций'!J119</f>
        <v>28</v>
      </c>
      <c r="R130" s="14" t="s">
        <v>162</v>
      </c>
      <c r="S130" s="14">
        <f>'Рейтинговая таблица организаций'!K119</f>
        <v>28</v>
      </c>
      <c r="T130" s="14">
        <f>'Рейтинговая таблица организаций'!L119</f>
        <v>28</v>
      </c>
      <c r="U130" s="14" t="str">
        <f>IF('Рейтинговая таблица организаций'!U119&lt;1,"Отсутствуют комфортные условия",(IF('Рейтинговая таблица организаций'!U119&lt;5,"Количество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0" s="23">
        <f>'Рейтинговая таблица организаций'!U119</f>
        <v>5</v>
      </c>
      <c r="W130" s="14">
        <f>IF('Рейтинговая таблица организаций'!U119&lt;1,0,(IF('Рейтинговая таблица организаций'!U119&lt;4,20,100)))</f>
        <v>100</v>
      </c>
      <c r="X130" s="14" t="s">
        <v>163</v>
      </c>
      <c r="Y130" s="14">
        <f>'Рейтинговая таблица организаций'!X119</f>
        <v>28</v>
      </c>
      <c r="Z130" s="14">
        <f>'Рейтинговая таблица организаций'!Y119</f>
        <v>28</v>
      </c>
      <c r="AA130" s="14" t="str">
        <f>IF('Рейтинговая таблица организаций'!AD119&lt;1,"Отсутствуют условия доступности для инвалидов",(IF('Рейтинговая таблица организаций'!AD119&lt;5,"Количество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30" s="22">
        <f>'Рейтинговая таблица организаций'!AD119</f>
        <v>5</v>
      </c>
      <c r="AC130" s="14">
        <f>IF('Рейтинговая таблица организаций'!AD119&lt;1,0,(IF('Рейтинговая таблица организаций'!AD119&lt;5,20,100)))</f>
        <v>100</v>
      </c>
      <c r="AD130" s="14" t="str">
        <f>IF('Рейтинговая таблица организаций'!AE119&lt;1,"Отсутствуют условия доступности, позволяющие инвалидам получать услуги наравне с другими",(IF('Рейтинговая таблица организаций'!AE119&lt;5,"Количество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30" s="23">
        <f>'Рейтинговая таблица организаций'!AE119</f>
        <v>6</v>
      </c>
      <c r="AF130" s="14">
        <f>IF('Рейтинговая таблица организаций'!AE119&lt;1,0,(IF('Рейтинговая таблица организаций'!AE119&lt;5,20,100)))</f>
        <v>100</v>
      </c>
      <c r="AG130" s="14" t="s">
        <v>164</v>
      </c>
      <c r="AH130" s="14">
        <f>'Рейтинговая таблица организаций'!AF119</f>
        <v>7</v>
      </c>
      <c r="AI130" s="14">
        <f>'Рейтинговая таблица организаций'!AG119</f>
        <v>7</v>
      </c>
      <c r="AJ130" s="14" t="s">
        <v>165</v>
      </c>
      <c r="AK130" s="14">
        <f>'Рейтинговая таблица организаций'!AL119</f>
        <v>28</v>
      </c>
      <c r="AL130" s="14">
        <f>'Рейтинговая таблица организаций'!AM119</f>
        <v>28</v>
      </c>
      <c r="AM130" s="14" t="s">
        <v>166</v>
      </c>
      <c r="AN130" s="14">
        <f>'Рейтинговая таблица организаций'!AN119</f>
        <v>28</v>
      </c>
      <c r="AO130" s="14">
        <f>'Рейтинговая таблица организаций'!AO119</f>
        <v>28</v>
      </c>
      <c r="AP130" s="14" t="s">
        <v>167</v>
      </c>
      <c r="AQ130" s="14">
        <f>'Рейтинговая таблица организаций'!AP119</f>
        <v>28</v>
      </c>
      <c r="AR130" s="14">
        <f>'Рейтинговая таблица организаций'!AQ119</f>
        <v>28</v>
      </c>
      <c r="AS130" s="14" t="s">
        <v>168</v>
      </c>
      <c r="AT130" s="14">
        <f>'Рейтинговая таблица организаций'!AV119</f>
        <v>28</v>
      </c>
      <c r="AU130" s="14">
        <f>'Рейтинговая таблица организаций'!AW119</f>
        <v>28</v>
      </c>
      <c r="AV130" s="14" t="s">
        <v>169</v>
      </c>
      <c r="AW130" s="14">
        <f>'Рейтинговая таблица организаций'!AX119</f>
        <v>28</v>
      </c>
      <c r="AX130" s="14">
        <f>'Рейтинговая таблица организаций'!AY119</f>
        <v>28</v>
      </c>
      <c r="AY130" s="14" t="s">
        <v>170</v>
      </c>
      <c r="AZ130" s="14">
        <f>'Рейтинговая таблица организаций'!AZ119</f>
        <v>28</v>
      </c>
      <c r="BA130" s="14">
        <f>'Рейтинговая таблица организаций'!BA119</f>
        <v>28</v>
      </c>
    </row>
    <row r="131" spans="1:53" ht="15.5">
      <c r="A131" s="11">
        <f>'бланки '!D122</f>
        <v>117</v>
      </c>
      <c r="B131" s="11" t="str">
        <f>'бланки '!C122</f>
        <v>Муниципальное бюджетное общеобразовательное учреждение "Клюквинская средняя общеобразовательная школа - интернат"</v>
      </c>
      <c r="C131" s="11">
        <f>'для bus.gov.ru'!C120</f>
        <v>292</v>
      </c>
      <c r="D131" s="11">
        <f>'для bus.gov.ru'!D120</f>
        <v>117</v>
      </c>
      <c r="E131" s="21">
        <f>'для bus.gov.ru'!E120</f>
        <v>0.40068493150684931</v>
      </c>
      <c r="F131" s="12" t="s">
        <v>159</v>
      </c>
      <c r="G131" s="13">
        <f>'Рейтинговая таблица организаций'!D120</f>
        <v>14</v>
      </c>
      <c r="H131" s="13">
        <f>'Рейтинговая таблица организаций'!E120</f>
        <v>14</v>
      </c>
      <c r="I131" s="12" t="s">
        <v>160</v>
      </c>
      <c r="J131" s="13">
        <f>'Рейтинговая таблица организаций'!F120</f>
        <v>60</v>
      </c>
      <c r="K131" s="13">
        <f>'Рейтинговая таблица организаций'!G120</f>
        <v>60</v>
      </c>
      <c r="L131" s="14" t="str">
        <f>IF('Рейтинговая таблица организаций'!H120&lt;1,"Отсутствуют или не функционируют дистанционные способы взаимодействия",(IF('Рейтинговая таблица организаций'!H120&lt;4,"В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1" s="23">
        <f>'Рейтинговая таблица организаций'!H120</f>
        <v>4</v>
      </c>
      <c r="N131" s="14">
        <f>IF('Рейтинговая таблица организаций'!H120&lt;1,0,(IF('Рейтинговая таблица организаций'!H120&lt;4,30,100)))</f>
        <v>100</v>
      </c>
      <c r="O131" s="14" t="s">
        <v>161</v>
      </c>
      <c r="P131" s="14">
        <f>'Рейтинговая таблица организаций'!I120</f>
        <v>117</v>
      </c>
      <c r="Q131" s="14">
        <f>'Рейтинговая таблица организаций'!J120</f>
        <v>117</v>
      </c>
      <c r="R131" s="14" t="s">
        <v>162</v>
      </c>
      <c r="S131" s="14">
        <f>'Рейтинговая таблица организаций'!K120</f>
        <v>117</v>
      </c>
      <c r="T131" s="14">
        <f>'Рейтинговая таблица организаций'!L120</f>
        <v>117</v>
      </c>
      <c r="U131" s="14" t="str">
        <f>IF('Рейтинговая таблица организаций'!U120&lt;1,"Отсутствуют комфортные условия",(IF('Рейтинговая таблица организаций'!U120&lt;5,"Количество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1" s="23">
        <f>'Рейтинговая таблица организаций'!U120</f>
        <v>5</v>
      </c>
      <c r="W131" s="14">
        <f>IF('Рейтинговая таблица организаций'!U120&lt;1,0,(IF('Рейтинговая таблица организаций'!U120&lt;4,20,100)))</f>
        <v>100</v>
      </c>
      <c r="X131" s="14" t="s">
        <v>163</v>
      </c>
      <c r="Y131" s="14">
        <f>'Рейтинговая таблица организаций'!X120</f>
        <v>117</v>
      </c>
      <c r="Z131" s="14">
        <f>'Рейтинговая таблица организаций'!Y120</f>
        <v>117</v>
      </c>
      <c r="AA131" s="14" t="str">
        <f>IF('Рейтинговая таблица организаций'!AD120&lt;1,"Отсутствуют условия доступности для инвалидов",(IF('Рейтинговая таблица организаций'!AD120&lt;5,"Количество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1" s="22">
        <f>'Рейтинговая таблица организаций'!AD120</f>
        <v>2</v>
      </c>
      <c r="AC131" s="14">
        <f>IF('Рейтинговая таблица организаций'!AD120&lt;1,0,(IF('Рейтинговая таблица организаций'!AD120&lt;5,20,100)))</f>
        <v>20</v>
      </c>
      <c r="AD131" s="14" t="str">
        <f>IF('Рейтинговая таблица организаций'!AE120&lt;1,"Отсутствуют условия доступности, позволяющие инвалидам получать услуги наравне с другими",(IF('Рейтинговая таблица организаций'!AE120&lt;5,"Количество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31" s="23">
        <f>'Рейтинговая таблица организаций'!AE120</f>
        <v>5</v>
      </c>
      <c r="AF131" s="14">
        <f>IF('Рейтинговая таблица организаций'!AE120&lt;1,0,(IF('Рейтинговая таблица организаций'!AE120&lt;5,20,100)))</f>
        <v>100</v>
      </c>
      <c r="AG131" s="14" t="s">
        <v>164</v>
      </c>
      <c r="AH131" s="14">
        <f>'Рейтинговая таблица организаций'!AF120</f>
        <v>30</v>
      </c>
      <c r="AI131" s="14">
        <f>'Рейтинговая таблица организаций'!AG120</f>
        <v>30</v>
      </c>
      <c r="AJ131" s="14" t="s">
        <v>165</v>
      </c>
      <c r="AK131" s="14">
        <f>'Рейтинговая таблица организаций'!AL120</f>
        <v>117</v>
      </c>
      <c r="AL131" s="14">
        <f>'Рейтинговая таблица организаций'!AM120</f>
        <v>117</v>
      </c>
      <c r="AM131" s="14" t="s">
        <v>166</v>
      </c>
      <c r="AN131" s="14">
        <f>'Рейтинговая таблица организаций'!AN120</f>
        <v>117</v>
      </c>
      <c r="AO131" s="14">
        <f>'Рейтинговая таблица организаций'!AO120</f>
        <v>117</v>
      </c>
      <c r="AP131" s="14" t="s">
        <v>167</v>
      </c>
      <c r="AQ131" s="14">
        <f>'Рейтинговая таблица организаций'!AP120</f>
        <v>117</v>
      </c>
      <c r="AR131" s="14">
        <f>'Рейтинговая таблица организаций'!AQ120</f>
        <v>117</v>
      </c>
      <c r="AS131" s="14" t="s">
        <v>168</v>
      </c>
      <c r="AT131" s="14">
        <f>'Рейтинговая таблица организаций'!AV120</f>
        <v>117</v>
      </c>
      <c r="AU131" s="14">
        <f>'Рейтинговая таблица организаций'!AW120</f>
        <v>117</v>
      </c>
      <c r="AV131" s="14" t="s">
        <v>169</v>
      </c>
      <c r="AW131" s="14">
        <f>'Рейтинговая таблица организаций'!AX120</f>
        <v>117</v>
      </c>
      <c r="AX131" s="14">
        <f>'Рейтинговая таблица организаций'!AY120</f>
        <v>117</v>
      </c>
      <c r="AY131" s="14" t="s">
        <v>170</v>
      </c>
      <c r="AZ131" s="14">
        <f>'Рейтинговая таблица организаций'!AZ120</f>
        <v>117</v>
      </c>
      <c r="BA131" s="14">
        <f>'Рейтинговая таблица организаций'!BA120</f>
        <v>117</v>
      </c>
    </row>
    <row r="132" spans="1:53" ht="15.5">
      <c r="A132" s="11">
        <f>'бланки '!D123</f>
        <v>118</v>
      </c>
      <c r="B132" s="11" t="str">
        <f>'бланки '!C123</f>
        <v>Муниципальное бюджетное общеобразовательное учреждение "Белоярская средняя общеобразовательная школа №1" Верхнекетского района Томской области</v>
      </c>
      <c r="C132" s="11">
        <f>'для bus.gov.ru'!C121</f>
        <v>912</v>
      </c>
      <c r="D132" s="11">
        <f>'для bus.gov.ru'!D121</f>
        <v>365</v>
      </c>
      <c r="E132" s="21">
        <f>'для bus.gov.ru'!E121</f>
        <v>0.40021929824561403</v>
      </c>
      <c r="F132" s="12" t="s">
        <v>159</v>
      </c>
      <c r="G132" s="13">
        <f>'Рейтинговая таблица организаций'!D121</f>
        <v>14</v>
      </c>
      <c r="H132" s="13">
        <f>'Рейтинговая таблица организаций'!E121</f>
        <v>14</v>
      </c>
      <c r="I132" s="12" t="s">
        <v>160</v>
      </c>
      <c r="J132" s="13">
        <f>'Рейтинговая таблица организаций'!F121</f>
        <v>60</v>
      </c>
      <c r="K132" s="13">
        <f>'Рейтинговая таблица организаций'!G121</f>
        <v>60</v>
      </c>
      <c r="L132" s="14" t="str">
        <f>IF('Рейтинговая таблица организаций'!H121&lt;1,"Отсутствуют или не функционируют дистанционные способы взаимодействия",(IF('Рейтинговая таблица организаций'!H121&lt;4,"В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2" s="23">
        <f>'Рейтинговая таблица организаций'!H121</f>
        <v>4</v>
      </c>
      <c r="N132" s="14">
        <f>IF('Рейтинговая таблица организаций'!H121&lt;1,0,(IF('Рейтинговая таблица организаций'!H121&lt;4,30,100)))</f>
        <v>100</v>
      </c>
      <c r="O132" s="14" t="s">
        <v>161</v>
      </c>
      <c r="P132" s="14">
        <f>'Рейтинговая таблица организаций'!I121</f>
        <v>365</v>
      </c>
      <c r="Q132" s="14">
        <f>'Рейтинговая таблица организаций'!J121</f>
        <v>365</v>
      </c>
      <c r="R132" s="14" t="s">
        <v>162</v>
      </c>
      <c r="S132" s="14">
        <f>'Рейтинговая таблица организаций'!K121</f>
        <v>365</v>
      </c>
      <c r="T132" s="14">
        <f>'Рейтинговая таблица организаций'!L121</f>
        <v>365</v>
      </c>
      <c r="U132" s="14" t="str">
        <f>IF('Рейтинговая таблица организаций'!U121&lt;1,"Отсутствуют комфортные условия",(IF('Рейтинговая таблица организаций'!U121&lt;5,"Количество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2" s="23">
        <f>'Рейтинговая таблица организаций'!U121</f>
        <v>5</v>
      </c>
      <c r="W132" s="14">
        <f>IF('Рейтинговая таблица организаций'!U121&lt;1,0,(IF('Рейтинговая таблица организаций'!U121&lt;4,20,100)))</f>
        <v>100</v>
      </c>
      <c r="X132" s="14" t="s">
        <v>163</v>
      </c>
      <c r="Y132" s="14">
        <f>'Рейтинговая таблица организаций'!X121</f>
        <v>365</v>
      </c>
      <c r="Z132" s="14">
        <f>'Рейтинговая таблица организаций'!Y121</f>
        <v>365</v>
      </c>
      <c r="AA132" s="14" t="str">
        <f>IF('Рейтинговая таблица организаций'!AD121&lt;1,"Отсутствуют условия доступности для инвалидов",(IF('Рейтинговая таблица организаций'!AD121&lt;5,"Количество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2" s="22">
        <f>'Рейтинговая таблица организаций'!AD121</f>
        <v>3</v>
      </c>
      <c r="AC132" s="14">
        <f>IF('Рейтинговая таблица организаций'!AD121&lt;1,0,(IF('Рейтинговая таблица организаций'!AD121&lt;5,20,100)))</f>
        <v>20</v>
      </c>
      <c r="AD132" s="14" t="str">
        <f>IF('Рейтинговая таблица организаций'!AE121&lt;1,"Отсутствуют условия доступности, позволяющие инвалидам получать услуги наравне с другими",(IF('Рейтинговая таблица организаций'!AE121&lt;5,"Количество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32" s="23">
        <f>'Рейтинговая таблица организаций'!AE121</f>
        <v>5</v>
      </c>
      <c r="AF132" s="14">
        <f>IF('Рейтинговая таблица организаций'!AE121&lt;1,0,(IF('Рейтинговая таблица организаций'!AE121&lt;5,20,100)))</f>
        <v>100</v>
      </c>
      <c r="AG132" s="14" t="s">
        <v>164</v>
      </c>
      <c r="AH132" s="14">
        <f>'Рейтинговая таблица организаций'!AF121</f>
        <v>92</v>
      </c>
      <c r="AI132" s="14">
        <f>'Рейтинговая таблица организаций'!AG121</f>
        <v>92</v>
      </c>
      <c r="AJ132" s="14" t="s">
        <v>165</v>
      </c>
      <c r="AK132" s="14">
        <f>'Рейтинговая таблица организаций'!AL121</f>
        <v>365</v>
      </c>
      <c r="AL132" s="14">
        <f>'Рейтинговая таблица организаций'!AM121</f>
        <v>365</v>
      </c>
      <c r="AM132" s="14" t="s">
        <v>166</v>
      </c>
      <c r="AN132" s="14">
        <f>'Рейтинговая таблица организаций'!AN121</f>
        <v>365</v>
      </c>
      <c r="AO132" s="14">
        <f>'Рейтинговая таблица организаций'!AO121</f>
        <v>365</v>
      </c>
      <c r="AP132" s="14" t="s">
        <v>167</v>
      </c>
      <c r="AQ132" s="14">
        <f>'Рейтинговая таблица организаций'!AP121</f>
        <v>365</v>
      </c>
      <c r="AR132" s="14">
        <f>'Рейтинговая таблица организаций'!AQ121</f>
        <v>365</v>
      </c>
      <c r="AS132" s="14" t="s">
        <v>168</v>
      </c>
      <c r="AT132" s="14">
        <f>'Рейтинговая таблица организаций'!AV121</f>
        <v>365</v>
      </c>
      <c r="AU132" s="14">
        <f>'Рейтинговая таблица организаций'!AW121</f>
        <v>365</v>
      </c>
      <c r="AV132" s="14" t="s">
        <v>169</v>
      </c>
      <c r="AW132" s="14">
        <f>'Рейтинговая таблица организаций'!AX121</f>
        <v>365</v>
      </c>
      <c r="AX132" s="14">
        <f>'Рейтинговая таблица организаций'!AY121</f>
        <v>365</v>
      </c>
      <c r="AY132" s="14" t="s">
        <v>170</v>
      </c>
      <c r="AZ132" s="14">
        <f>'Рейтинговая таблица организаций'!AZ121</f>
        <v>365</v>
      </c>
      <c r="BA132" s="14">
        <f>'Рейтинговая таблица организаций'!BA121</f>
        <v>365</v>
      </c>
    </row>
    <row r="133" spans="1:53" ht="15.5">
      <c r="A133" s="11">
        <f>'бланки '!D124</f>
        <v>119</v>
      </c>
      <c r="B133" s="11" t="str">
        <f>'бланки '!C124</f>
        <v>Муниципальное бюджетное общеобразовательное учреждение "Степановская средняя общеобразовательная школа" Верхнекетского района Томской области</v>
      </c>
      <c r="C133" s="11">
        <f>'для bus.gov.ru'!C122</f>
        <v>248</v>
      </c>
      <c r="D133" s="11">
        <f>'для bus.gov.ru'!D122</f>
        <v>100</v>
      </c>
      <c r="E133" s="21">
        <f>'для bus.gov.ru'!E122</f>
        <v>0.40322580645161288</v>
      </c>
      <c r="F133" s="12" t="s">
        <v>159</v>
      </c>
      <c r="G133" s="13">
        <f>'Рейтинговая таблица организаций'!D122</f>
        <v>14</v>
      </c>
      <c r="H133" s="13">
        <f>'Рейтинговая таблица организаций'!E122</f>
        <v>14</v>
      </c>
      <c r="I133" s="12" t="s">
        <v>160</v>
      </c>
      <c r="J133" s="13">
        <f>'Рейтинговая таблица организаций'!F122</f>
        <v>60</v>
      </c>
      <c r="K133" s="13">
        <f>'Рейтинговая таблица организаций'!G122</f>
        <v>60</v>
      </c>
      <c r="L133" s="14" t="str">
        <f>IF('Рейтинговая таблица организаций'!H122&lt;1,"Отсутствуют или не функционируют дистанционные способы взаимодействия",(IF('Рейтинговая таблица организаций'!H122&lt;4,"В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3" s="23">
        <f>'Рейтинговая таблица организаций'!H122</f>
        <v>4</v>
      </c>
      <c r="N133" s="14">
        <f>IF('Рейтинговая таблица организаций'!H122&lt;1,0,(IF('Рейтинговая таблица организаций'!H122&lt;4,30,100)))</f>
        <v>100</v>
      </c>
      <c r="O133" s="14" t="s">
        <v>161</v>
      </c>
      <c r="P133" s="14">
        <f>'Рейтинговая таблица организаций'!I122</f>
        <v>100</v>
      </c>
      <c r="Q133" s="14">
        <f>'Рейтинговая таблица организаций'!J122</f>
        <v>100</v>
      </c>
      <c r="R133" s="14" t="s">
        <v>162</v>
      </c>
      <c r="S133" s="14">
        <f>'Рейтинговая таблица организаций'!K122</f>
        <v>100</v>
      </c>
      <c r="T133" s="14">
        <f>'Рейтинговая таблица организаций'!L122</f>
        <v>100</v>
      </c>
      <c r="U133" s="14" t="str">
        <f>IF('Рейтинговая таблица организаций'!U122&lt;1,"Отсутствуют комфортные условия",(IF('Рейтинговая таблица организаций'!U122&lt;5,"Количество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3" s="23">
        <f>'Рейтинговая таблица организаций'!U122</f>
        <v>5</v>
      </c>
      <c r="W133" s="14">
        <f>IF('Рейтинговая таблица организаций'!U122&lt;1,0,(IF('Рейтинговая таблица организаций'!U122&lt;4,20,100)))</f>
        <v>100</v>
      </c>
      <c r="X133" s="14" t="s">
        <v>163</v>
      </c>
      <c r="Y133" s="14">
        <f>'Рейтинговая таблица организаций'!X122</f>
        <v>100</v>
      </c>
      <c r="Z133" s="14">
        <f>'Рейтинговая таблица организаций'!Y122</f>
        <v>100</v>
      </c>
      <c r="AA133" s="14" t="str">
        <f>IF('Рейтинговая таблица организаций'!AD122&lt;1,"Отсутствуют условия доступности для инвалидов",(IF('Рейтинговая таблица организаций'!AD122&lt;5,"Количество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3" s="22">
        <f>'Рейтинговая таблица организаций'!AD122</f>
        <v>2</v>
      </c>
      <c r="AC133" s="14">
        <f>IF('Рейтинговая таблица организаций'!AD122&lt;1,0,(IF('Рейтинговая таблица организаций'!AD122&lt;5,20,100)))</f>
        <v>20</v>
      </c>
      <c r="AD133" s="14" t="str">
        <f>IF('Рейтинговая таблица организаций'!AE122&lt;1,"Отсутствуют условия доступности, позволяющие инвалидам получать услуги наравне с другими",(IF('Рейтинговая таблица организаций'!AE122&lt;5,"Количество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33" s="23">
        <f>'Рейтинговая таблица организаций'!AE122</f>
        <v>5</v>
      </c>
      <c r="AF133" s="14">
        <f>IF('Рейтинговая таблица организаций'!AE122&lt;1,0,(IF('Рейтинговая таблица организаций'!AE122&lt;5,20,100)))</f>
        <v>100</v>
      </c>
      <c r="AG133" s="14" t="s">
        <v>164</v>
      </c>
      <c r="AH133" s="14">
        <f>'Рейтинговая таблица организаций'!AF122</f>
        <v>25</v>
      </c>
      <c r="AI133" s="14">
        <f>'Рейтинговая таблица организаций'!AG122</f>
        <v>25</v>
      </c>
      <c r="AJ133" s="14" t="s">
        <v>165</v>
      </c>
      <c r="AK133" s="14">
        <f>'Рейтинговая таблица организаций'!AL122</f>
        <v>100</v>
      </c>
      <c r="AL133" s="14">
        <f>'Рейтинговая таблица организаций'!AM122</f>
        <v>100</v>
      </c>
      <c r="AM133" s="14" t="s">
        <v>166</v>
      </c>
      <c r="AN133" s="14">
        <f>'Рейтинговая таблица организаций'!AN122</f>
        <v>100</v>
      </c>
      <c r="AO133" s="14">
        <f>'Рейтинговая таблица организаций'!AO122</f>
        <v>100</v>
      </c>
      <c r="AP133" s="14" t="s">
        <v>167</v>
      </c>
      <c r="AQ133" s="14">
        <f>'Рейтинговая таблица организаций'!AP122</f>
        <v>100</v>
      </c>
      <c r="AR133" s="14">
        <f>'Рейтинговая таблица организаций'!AQ122</f>
        <v>100</v>
      </c>
      <c r="AS133" s="14" t="s">
        <v>168</v>
      </c>
      <c r="AT133" s="14">
        <f>'Рейтинговая таблица организаций'!AV122</f>
        <v>100</v>
      </c>
      <c r="AU133" s="14">
        <f>'Рейтинговая таблица организаций'!AW122</f>
        <v>100</v>
      </c>
      <c r="AV133" s="14" t="s">
        <v>169</v>
      </c>
      <c r="AW133" s="14">
        <f>'Рейтинговая таблица организаций'!AX122</f>
        <v>100</v>
      </c>
      <c r="AX133" s="14">
        <f>'Рейтинговая таблица организаций'!AY122</f>
        <v>100</v>
      </c>
      <c r="AY133" s="14" t="s">
        <v>170</v>
      </c>
      <c r="AZ133" s="14">
        <f>'Рейтинговая таблица организаций'!AZ122</f>
        <v>100</v>
      </c>
      <c r="BA133" s="14">
        <f>'Рейтинговая таблица организаций'!BA122</f>
        <v>100</v>
      </c>
    </row>
    <row r="134" spans="1:53" ht="15.5">
      <c r="A134" s="11">
        <f>'бланки '!D125</f>
        <v>120</v>
      </c>
      <c r="B134" s="11" t="str">
        <f>'бланки '!C125</f>
        <v>Муниципальное бюджетное общеобразовательное учреждение "Сайгинская средняя общеобразовательная школа" Верхнекетского района Томской области</v>
      </c>
      <c r="C134" s="11">
        <f>'для bus.gov.ru'!C123</f>
        <v>118</v>
      </c>
      <c r="D134" s="11">
        <f>'для bus.gov.ru'!D123</f>
        <v>48</v>
      </c>
      <c r="E134" s="21">
        <f>'для bus.gov.ru'!E123</f>
        <v>0.40677966101694918</v>
      </c>
      <c r="F134" s="12" t="s">
        <v>159</v>
      </c>
      <c r="G134" s="13">
        <f>'Рейтинговая таблица организаций'!D123</f>
        <v>14</v>
      </c>
      <c r="H134" s="13">
        <f>'Рейтинговая таблица организаций'!E123</f>
        <v>14</v>
      </c>
      <c r="I134" s="12" t="s">
        <v>160</v>
      </c>
      <c r="J134" s="13">
        <f>'Рейтинговая таблица организаций'!F123</f>
        <v>60</v>
      </c>
      <c r="K134" s="13">
        <f>'Рейтинговая таблица организаций'!G123</f>
        <v>60</v>
      </c>
      <c r="L134" s="14" t="str">
        <f>IF('Рейтинговая таблица организаций'!H123&lt;1,"Отсутствуют или не функционируют дистанционные способы взаимодействия",(IF('Рейтинговая таблица организаций'!H123&lt;4,"В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4" s="23">
        <f>'Рейтинговая таблица организаций'!H123</f>
        <v>4</v>
      </c>
      <c r="N134" s="14">
        <f>IF('Рейтинговая таблица организаций'!H123&lt;1,0,(IF('Рейтинговая таблица организаций'!H123&lt;4,30,100)))</f>
        <v>100</v>
      </c>
      <c r="O134" s="14" t="s">
        <v>161</v>
      </c>
      <c r="P134" s="14">
        <f>'Рейтинговая таблица организаций'!I123</f>
        <v>48</v>
      </c>
      <c r="Q134" s="14">
        <f>'Рейтинговая таблица организаций'!J123</f>
        <v>48</v>
      </c>
      <c r="R134" s="14" t="s">
        <v>162</v>
      </c>
      <c r="S134" s="14">
        <f>'Рейтинговая таблица организаций'!K123</f>
        <v>48</v>
      </c>
      <c r="T134" s="14">
        <f>'Рейтинговая таблица организаций'!L123</f>
        <v>48</v>
      </c>
      <c r="U134" s="14" t="str">
        <f>IF('Рейтинговая таблица организаций'!U123&lt;1,"Отсутствуют комфортные условия",(IF('Рейтинговая таблица организаций'!U123&lt;5,"Количество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4" s="23">
        <f>'Рейтинговая таблица организаций'!U123</f>
        <v>5</v>
      </c>
      <c r="W134" s="14">
        <f>IF('Рейтинговая таблица организаций'!U123&lt;1,0,(IF('Рейтинговая таблица организаций'!U123&lt;4,20,100)))</f>
        <v>100</v>
      </c>
      <c r="X134" s="14" t="s">
        <v>163</v>
      </c>
      <c r="Y134" s="14">
        <f>'Рейтинговая таблица организаций'!X123</f>
        <v>48</v>
      </c>
      <c r="Z134" s="14">
        <f>'Рейтинговая таблица организаций'!Y123</f>
        <v>48</v>
      </c>
      <c r="AA134" s="14" t="str">
        <f>IF('Рейтинговая таблица организаций'!AD123&lt;1,"Отсутствуют условия доступности для инвалидов",(IF('Рейтинговая таблица организаций'!AD123&lt;5,"Количество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4" s="22">
        <f>'Рейтинговая таблица организаций'!AD123</f>
        <v>2</v>
      </c>
      <c r="AC134" s="14">
        <f>IF('Рейтинговая таблица организаций'!AD123&lt;1,0,(IF('Рейтинговая таблица организаций'!AD123&lt;5,20,100)))</f>
        <v>20</v>
      </c>
      <c r="AD134" s="14" t="str">
        <f>IF('Рейтинговая таблица организаций'!AE123&lt;1,"Отсутствуют условия доступности, позволяющие инвалидам получать услуги наравне с другими",(IF('Рейтинговая таблица организаций'!AE123&lt;5,"Количество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34" s="23">
        <f>'Рейтинговая таблица организаций'!AE123</f>
        <v>5</v>
      </c>
      <c r="AF134" s="14">
        <f>IF('Рейтинговая таблица организаций'!AE123&lt;1,0,(IF('Рейтинговая таблица организаций'!AE123&lt;5,20,100)))</f>
        <v>100</v>
      </c>
      <c r="AG134" s="14" t="s">
        <v>164</v>
      </c>
      <c r="AH134" s="14">
        <f>'Рейтинговая таблица организаций'!AF123</f>
        <v>12</v>
      </c>
      <c r="AI134" s="14">
        <f>'Рейтинговая таблица организаций'!AG123</f>
        <v>12</v>
      </c>
      <c r="AJ134" s="14" t="s">
        <v>165</v>
      </c>
      <c r="AK134" s="14">
        <f>'Рейтинговая таблица организаций'!AL123</f>
        <v>48</v>
      </c>
      <c r="AL134" s="14">
        <f>'Рейтинговая таблица организаций'!AM123</f>
        <v>48</v>
      </c>
      <c r="AM134" s="14" t="s">
        <v>166</v>
      </c>
      <c r="AN134" s="14">
        <f>'Рейтинговая таблица организаций'!AN123</f>
        <v>48</v>
      </c>
      <c r="AO134" s="14">
        <f>'Рейтинговая таблица организаций'!AO123</f>
        <v>48</v>
      </c>
      <c r="AP134" s="14" t="s">
        <v>167</v>
      </c>
      <c r="AQ134" s="14">
        <f>'Рейтинговая таблица организаций'!AP123</f>
        <v>48</v>
      </c>
      <c r="AR134" s="14">
        <f>'Рейтинговая таблица организаций'!AQ123</f>
        <v>48</v>
      </c>
      <c r="AS134" s="14" t="s">
        <v>168</v>
      </c>
      <c r="AT134" s="14">
        <f>'Рейтинговая таблица организаций'!AV123</f>
        <v>48</v>
      </c>
      <c r="AU134" s="14">
        <f>'Рейтинговая таблица организаций'!AW123</f>
        <v>48</v>
      </c>
      <c r="AV134" s="14" t="s">
        <v>169</v>
      </c>
      <c r="AW134" s="14">
        <f>'Рейтинговая таблица организаций'!AX123</f>
        <v>48</v>
      </c>
      <c r="AX134" s="14">
        <f>'Рейтинговая таблица организаций'!AY123</f>
        <v>48</v>
      </c>
      <c r="AY134" s="14" t="s">
        <v>170</v>
      </c>
      <c r="AZ134" s="14">
        <f>'Рейтинговая таблица организаций'!AZ123</f>
        <v>48</v>
      </c>
      <c r="BA134" s="14">
        <f>'Рейтинговая таблица организаций'!BA123</f>
        <v>48</v>
      </c>
    </row>
    <row r="135" spans="1:53" ht="15.5">
      <c r="A135" s="11">
        <f>'бланки '!D126</f>
        <v>121</v>
      </c>
      <c r="B135" s="11" t="str">
        <f>'бланки '!C126</f>
        <v>Муниципальное бюджетное общеобразовательное учреждение "Катайгинская средняя общеобразовательная школа" Верхнекетского района Томской области</v>
      </c>
      <c r="C135" s="11">
        <f>'для bus.gov.ru'!C124</f>
        <v>136</v>
      </c>
      <c r="D135" s="11">
        <f>'для bus.gov.ru'!D124</f>
        <v>55</v>
      </c>
      <c r="E135" s="21">
        <f>'для bus.gov.ru'!E124</f>
        <v>0.40441176470588236</v>
      </c>
      <c r="F135" s="12" t="s">
        <v>159</v>
      </c>
      <c r="G135" s="13">
        <f>'Рейтинговая таблица организаций'!D124</f>
        <v>14</v>
      </c>
      <c r="H135" s="13">
        <f>'Рейтинговая таблица организаций'!E124</f>
        <v>14</v>
      </c>
      <c r="I135" s="12" t="s">
        <v>160</v>
      </c>
      <c r="J135" s="13">
        <f>'Рейтинговая таблица организаций'!F124</f>
        <v>60</v>
      </c>
      <c r="K135" s="13">
        <f>'Рейтинговая таблица организаций'!G124</f>
        <v>60</v>
      </c>
      <c r="L135" s="14" t="str">
        <f>IF('Рейтинговая таблица организаций'!H124&lt;1,"Отсутствуют или не функционируют дистанционные способы взаимодействия",(IF('Рейтинговая таблица организаций'!H124&lt;4,"В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5" s="23">
        <f>'Рейтинговая таблица организаций'!H124</f>
        <v>4</v>
      </c>
      <c r="N135" s="14">
        <f>IF('Рейтинговая таблица организаций'!H124&lt;1,0,(IF('Рейтинговая таблица организаций'!H124&lt;4,30,100)))</f>
        <v>100</v>
      </c>
      <c r="O135" s="14" t="s">
        <v>161</v>
      </c>
      <c r="P135" s="14">
        <f>'Рейтинговая таблица организаций'!I124</f>
        <v>55</v>
      </c>
      <c r="Q135" s="14">
        <f>'Рейтинговая таблица организаций'!J124</f>
        <v>55</v>
      </c>
      <c r="R135" s="14" t="s">
        <v>162</v>
      </c>
      <c r="S135" s="14">
        <f>'Рейтинговая таблица организаций'!K124</f>
        <v>55</v>
      </c>
      <c r="T135" s="14">
        <f>'Рейтинговая таблица организаций'!L124</f>
        <v>55</v>
      </c>
      <c r="U135" s="14" t="str">
        <f>IF('Рейтинговая таблица организаций'!U124&lt;1,"Отсутствуют комфортные условия",(IF('Рейтинговая таблица организаций'!U124&lt;5,"Количество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5" s="23">
        <f>'Рейтинговая таблица организаций'!U124</f>
        <v>5</v>
      </c>
      <c r="W135" s="14">
        <f>IF('Рейтинговая таблица организаций'!U124&lt;1,0,(IF('Рейтинговая таблица организаций'!U124&lt;4,20,100)))</f>
        <v>100</v>
      </c>
      <c r="X135" s="14" t="s">
        <v>163</v>
      </c>
      <c r="Y135" s="14">
        <f>'Рейтинговая таблица организаций'!X124</f>
        <v>55</v>
      </c>
      <c r="Z135" s="14">
        <f>'Рейтинговая таблица организаций'!Y124</f>
        <v>55</v>
      </c>
      <c r="AA135" s="14" t="str">
        <f>IF('Рейтинговая таблица организаций'!AD124&lt;1,"Отсутствуют условия доступности для инвалидов",(IF('Рейтинговая таблица организаций'!AD124&lt;5,"Количество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5" s="22">
        <f>'Рейтинговая таблица организаций'!AD124</f>
        <v>1</v>
      </c>
      <c r="AC135" s="14">
        <f>IF('Рейтинговая таблица организаций'!AD124&lt;1,0,(IF('Рейтинговая таблица организаций'!AD124&lt;5,20,100)))</f>
        <v>20</v>
      </c>
      <c r="AD135" s="14" t="str">
        <f>IF('Рейтинговая таблица организаций'!AE124&lt;1,"Отсутствуют условия доступности, позволяющие инвалидам получать услуги наравне с другими",(IF('Рейтинговая таблица организаций'!AE124&lt;5,"Количество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5" s="23">
        <f>'Рейтинговая таблица организаций'!AE124</f>
        <v>4</v>
      </c>
      <c r="AF135" s="14">
        <f>IF('Рейтинговая таблица организаций'!AE124&lt;1,0,(IF('Рейтинговая таблица организаций'!AE124&lt;5,20,100)))</f>
        <v>20</v>
      </c>
      <c r="AG135" s="14" t="s">
        <v>164</v>
      </c>
      <c r="AH135" s="14">
        <f>'Рейтинговая таблица организаций'!AF124</f>
        <v>14</v>
      </c>
      <c r="AI135" s="14">
        <f>'Рейтинговая таблица организаций'!AG124</f>
        <v>14</v>
      </c>
      <c r="AJ135" s="14" t="s">
        <v>165</v>
      </c>
      <c r="AK135" s="14">
        <f>'Рейтинговая таблица организаций'!AL124</f>
        <v>55</v>
      </c>
      <c r="AL135" s="14">
        <f>'Рейтинговая таблица организаций'!AM124</f>
        <v>55</v>
      </c>
      <c r="AM135" s="14" t="s">
        <v>166</v>
      </c>
      <c r="AN135" s="14">
        <f>'Рейтинговая таблица организаций'!AN124</f>
        <v>55</v>
      </c>
      <c r="AO135" s="14">
        <f>'Рейтинговая таблица организаций'!AO124</f>
        <v>55</v>
      </c>
      <c r="AP135" s="14" t="s">
        <v>167</v>
      </c>
      <c r="AQ135" s="14">
        <f>'Рейтинговая таблица организаций'!AP124</f>
        <v>55</v>
      </c>
      <c r="AR135" s="14">
        <f>'Рейтинговая таблица организаций'!AQ124</f>
        <v>55</v>
      </c>
      <c r="AS135" s="14" t="s">
        <v>168</v>
      </c>
      <c r="AT135" s="14">
        <f>'Рейтинговая таблица организаций'!AV124</f>
        <v>55</v>
      </c>
      <c r="AU135" s="14">
        <f>'Рейтинговая таблица организаций'!AW124</f>
        <v>55</v>
      </c>
      <c r="AV135" s="14" t="s">
        <v>169</v>
      </c>
      <c r="AW135" s="14">
        <f>'Рейтинговая таблица организаций'!AX124</f>
        <v>55</v>
      </c>
      <c r="AX135" s="14">
        <f>'Рейтинговая таблица организаций'!AY124</f>
        <v>55</v>
      </c>
      <c r="AY135" s="14" t="s">
        <v>170</v>
      </c>
      <c r="AZ135" s="14">
        <f>'Рейтинговая таблица организаций'!AZ124</f>
        <v>55</v>
      </c>
      <c r="BA135" s="14">
        <f>'Рейтинговая таблица организаций'!BA124</f>
        <v>55</v>
      </c>
    </row>
    <row r="136" spans="1:53" ht="15.5">
      <c r="A136" s="11">
        <f>'бланки '!D127</f>
        <v>122</v>
      </c>
      <c r="B136" s="11" t="str">
        <f>'бланки '!C127</f>
        <v>Муниципальное автономное общеобразовательное учреждение "Белоярская средняя общеобразовательная школа №2"</v>
      </c>
      <c r="C136" s="11">
        <f>'для bus.gov.ru'!C125</f>
        <v>647</v>
      </c>
      <c r="D136" s="11">
        <f>'для bus.gov.ru'!D125</f>
        <v>259</v>
      </c>
      <c r="E136" s="21">
        <f>'для bus.gov.ru'!E125</f>
        <v>0.40030911901081917</v>
      </c>
      <c r="F136" s="12" t="s">
        <v>159</v>
      </c>
      <c r="G136" s="13">
        <f>'Рейтинговая таблица организаций'!D125</f>
        <v>14</v>
      </c>
      <c r="H136" s="13">
        <f>'Рейтинговая таблица организаций'!E125</f>
        <v>14</v>
      </c>
      <c r="I136" s="12" t="s">
        <v>160</v>
      </c>
      <c r="J136" s="13">
        <f>'Рейтинговая таблица организаций'!F125</f>
        <v>60</v>
      </c>
      <c r="K136" s="13">
        <f>'Рейтинговая таблица организаций'!G125</f>
        <v>60</v>
      </c>
      <c r="L136" s="14" t="str">
        <f>IF('Рейтинговая таблица организаций'!H125&lt;1,"Отсутствуют или не функционируют дистанционные способы взаимодействия",(IF('Рейтинговая таблица организаций'!H125&lt;4,"В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6" s="23">
        <f>'Рейтинговая таблица организаций'!H125</f>
        <v>4</v>
      </c>
      <c r="N136" s="14">
        <f>IF('Рейтинговая таблица организаций'!H125&lt;1,0,(IF('Рейтинговая таблица организаций'!H125&lt;4,30,100)))</f>
        <v>100</v>
      </c>
      <c r="O136" s="14" t="s">
        <v>161</v>
      </c>
      <c r="P136" s="14">
        <f>'Рейтинговая таблица организаций'!I125</f>
        <v>259</v>
      </c>
      <c r="Q136" s="14">
        <f>'Рейтинговая таблица организаций'!J125</f>
        <v>259</v>
      </c>
      <c r="R136" s="14" t="s">
        <v>162</v>
      </c>
      <c r="S136" s="14">
        <f>'Рейтинговая таблица организаций'!K125</f>
        <v>259</v>
      </c>
      <c r="T136" s="14">
        <f>'Рейтинговая таблица организаций'!L125</f>
        <v>259</v>
      </c>
      <c r="U136" s="14" t="str">
        <f>IF('Рейтинговая таблица организаций'!U125&lt;1,"Отсутствуют комфортные условия",(IF('Рейтинговая таблица организаций'!U125&lt;5,"Количество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6" s="23">
        <f>'Рейтинговая таблица организаций'!U125</f>
        <v>5</v>
      </c>
      <c r="W136" s="14">
        <f>IF('Рейтинговая таблица организаций'!U125&lt;1,0,(IF('Рейтинговая таблица организаций'!U125&lt;4,20,100)))</f>
        <v>100</v>
      </c>
      <c r="X136" s="14" t="s">
        <v>163</v>
      </c>
      <c r="Y136" s="14">
        <f>'Рейтинговая таблица организаций'!X125</f>
        <v>259</v>
      </c>
      <c r="Z136" s="14">
        <f>'Рейтинговая таблица организаций'!Y125</f>
        <v>259</v>
      </c>
      <c r="AA136" s="14" t="str">
        <f>IF('Рейтинговая таблица организаций'!AD125&lt;1,"Отсутствуют условия доступности для инвалидов",(IF('Рейтинговая таблица организаций'!AD125&lt;5,"Количество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6" s="22">
        <f>'Рейтинговая таблица организаций'!AD125</f>
        <v>4</v>
      </c>
      <c r="AC136" s="14">
        <f>IF('Рейтинговая таблица организаций'!AD125&lt;1,0,(IF('Рейтинговая таблица организаций'!AD125&lt;5,20,100)))</f>
        <v>20</v>
      </c>
      <c r="AD136" s="14" t="str">
        <f>IF('Рейтинговая таблица организаций'!AE125&lt;1,"Отсутствуют условия доступности, позволяющие инвалидам получать услуги наравне с другими",(IF('Рейтинговая таблица организаций'!AE125&lt;5,"Количество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36" s="23">
        <f>'Рейтинговая таблица организаций'!AE125</f>
        <v>5</v>
      </c>
      <c r="AF136" s="14">
        <f>IF('Рейтинговая таблица организаций'!AE125&lt;1,0,(IF('Рейтинговая таблица организаций'!AE125&lt;5,20,100)))</f>
        <v>100</v>
      </c>
      <c r="AG136" s="14" t="s">
        <v>164</v>
      </c>
      <c r="AH136" s="14">
        <f>'Рейтинговая таблица организаций'!AF125</f>
        <v>65</v>
      </c>
      <c r="AI136" s="14">
        <f>'Рейтинговая таблица организаций'!AG125</f>
        <v>65</v>
      </c>
      <c r="AJ136" s="14" t="s">
        <v>165</v>
      </c>
      <c r="AK136" s="14">
        <f>'Рейтинговая таблица организаций'!AL125</f>
        <v>259</v>
      </c>
      <c r="AL136" s="14">
        <f>'Рейтинговая таблица организаций'!AM125</f>
        <v>259</v>
      </c>
      <c r="AM136" s="14" t="s">
        <v>166</v>
      </c>
      <c r="AN136" s="14">
        <f>'Рейтинговая таблица организаций'!AN125</f>
        <v>259</v>
      </c>
      <c r="AO136" s="14">
        <f>'Рейтинговая таблица организаций'!AO125</f>
        <v>259</v>
      </c>
      <c r="AP136" s="14" t="s">
        <v>167</v>
      </c>
      <c r="AQ136" s="14">
        <f>'Рейтинговая таблица организаций'!AP125</f>
        <v>259</v>
      </c>
      <c r="AR136" s="14">
        <f>'Рейтинговая таблица организаций'!AQ125</f>
        <v>259</v>
      </c>
      <c r="AS136" s="14" t="s">
        <v>168</v>
      </c>
      <c r="AT136" s="14">
        <f>'Рейтинговая таблица организаций'!AV125</f>
        <v>259</v>
      </c>
      <c r="AU136" s="14">
        <f>'Рейтинговая таблица организаций'!AW125</f>
        <v>259</v>
      </c>
      <c r="AV136" s="14" t="s">
        <v>169</v>
      </c>
      <c r="AW136" s="14">
        <f>'Рейтинговая таблица организаций'!AX125</f>
        <v>259</v>
      </c>
      <c r="AX136" s="14">
        <f>'Рейтинговая таблица организаций'!AY125</f>
        <v>259</v>
      </c>
      <c r="AY136" s="14" t="s">
        <v>170</v>
      </c>
      <c r="AZ136" s="14">
        <f>'Рейтинговая таблица организаций'!AZ125</f>
        <v>259</v>
      </c>
      <c r="BA136" s="14">
        <f>'Рейтинговая таблица организаций'!BA125</f>
        <v>259</v>
      </c>
    </row>
    <row r="137" spans="1:53" ht="15.5">
      <c r="A137" s="11">
        <f>'бланки '!D128</f>
        <v>123</v>
      </c>
      <c r="B137" s="11" t="str">
        <f>'бланки '!C128</f>
        <v>Муниципальное общеобразовательное учреждение «Высоковская средняя общеобразовательная школа» Зырянского района</v>
      </c>
      <c r="C137" s="11">
        <f>'для bus.gov.ru'!C126</f>
        <v>107</v>
      </c>
      <c r="D137" s="11">
        <f>'для bus.gov.ru'!D126</f>
        <v>43</v>
      </c>
      <c r="E137" s="21">
        <f>'для bus.gov.ru'!E126</f>
        <v>0.40186915887850466</v>
      </c>
      <c r="F137" s="12" t="s">
        <v>159</v>
      </c>
      <c r="G137" s="13">
        <f>'Рейтинговая таблица организаций'!D126</f>
        <v>14</v>
      </c>
      <c r="H137" s="13">
        <f>'Рейтинговая таблица организаций'!E126</f>
        <v>14</v>
      </c>
      <c r="I137" s="12" t="s">
        <v>160</v>
      </c>
      <c r="J137" s="13">
        <f>'Рейтинговая таблица организаций'!F126</f>
        <v>60</v>
      </c>
      <c r="K137" s="13">
        <f>'Рейтинговая таблица организаций'!G126</f>
        <v>60</v>
      </c>
      <c r="L137" s="14" t="str">
        <f>IF('Рейтинговая таблица организаций'!H126&lt;1,"Отсутствуют или не функционируют дистанционные способы взаимодействия",(IF('Рейтинговая таблица организаций'!H126&lt;4,"В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7" s="23">
        <f>'Рейтинговая таблица организаций'!H126</f>
        <v>4</v>
      </c>
      <c r="N137" s="14">
        <f>IF('Рейтинговая таблица организаций'!H126&lt;1,0,(IF('Рейтинговая таблица организаций'!H126&lt;4,30,100)))</f>
        <v>100</v>
      </c>
      <c r="O137" s="14" t="s">
        <v>161</v>
      </c>
      <c r="P137" s="14">
        <f>'Рейтинговая таблица организаций'!I126</f>
        <v>43</v>
      </c>
      <c r="Q137" s="14">
        <f>'Рейтинговая таблица организаций'!J126</f>
        <v>43</v>
      </c>
      <c r="R137" s="14" t="s">
        <v>162</v>
      </c>
      <c r="S137" s="14">
        <f>'Рейтинговая таблица организаций'!K126</f>
        <v>43</v>
      </c>
      <c r="T137" s="14">
        <f>'Рейтинговая таблица организаций'!L126</f>
        <v>43</v>
      </c>
      <c r="U137" s="14" t="str">
        <f>IF('Рейтинговая таблица организаций'!U126&lt;1,"Отсутствуют комфортные условия",(IF('Рейтинговая таблица организаций'!U126&lt;5,"Количество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7" s="23">
        <f>'Рейтинговая таблица организаций'!U126</f>
        <v>5</v>
      </c>
      <c r="W137" s="14">
        <f>IF('Рейтинговая таблица организаций'!U126&lt;1,0,(IF('Рейтинговая таблица организаций'!U126&lt;4,20,100)))</f>
        <v>100</v>
      </c>
      <c r="X137" s="14" t="s">
        <v>163</v>
      </c>
      <c r="Y137" s="14">
        <f>'Рейтинговая таблица организаций'!X126</f>
        <v>43</v>
      </c>
      <c r="Z137" s="14">
        <f>'Рейтинговая таблица организаций'!Y126</f>
        <v>43</v>
      </c>
      <c r="AA137" s="14" t="str">
        <f>IF('Рейтинговая таблица организаций'!AD126&lt;1,"Отсутствуют условия доступности для инвалидов",(IF('Рейтинговая таблица организаций'!AD126&lt;5,"Количество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7" s="22">
        <f>'Рейтинговая таблица организаций'!AD126</f>
        <v>2</v>
      </c>
      <c r="AC137" s="14">
        <f>IF('Рейтинговая таблица организаций'!AD126&lt;1,0,(IF('Рейтинговая таблица организаций'!AD126&lt;5,20,100)))</f>
        <v>20</v>
      </c>
      <c r="AD137" s="14" t="str">
        <f>IF('Рейтинговая таблица организаций'!AE126&lt;1,"Отсутствуют условия доступности, позволяющие инвалидам получать услуги наравне с другими",(IF('Рейтинговая таблица организаций'!AE126&lt;5,"Количество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7" s="23">
        <f>'Рейтинговая таблица организаций'!AE126</f>
        <v>3</v>
      </c>
      <c r="AF137" s="14">
        <f>IF('Рейтинговая таблица организаций'!AE126&lt;1,0,(IF('Рейтинговая таблица организаций'!AE126&lt;5,20,100)))</f>
        <v>20</v>
      </c>
      <c r="AG137" s="14" t="s">
        <v>164</v>
      </c>
      <c r="AH137" s="14">
        <f>'Рейтинговая таблица организаций'!AF126</f>
        <v>11</v>
      </c>
      <c r="AI137" s="14">
        <f>'Рейтинговая таблица организаций'!AG126</f>
        <v>11</v>
      </c>
      <c r="AJ137" s="14" t="s">
        <v>165</v>
      </c>
      <c r="AK137" s="14">
        <f>'Рейтинговая таблица организаций'!AL126</f>
        <v>43</v>
      </c>
      <c r="AL137" s="14">
        <f>'Рейтинговая таблица организаций'!AM126</f>
        <v>43</v>
      </c>
      <c r="AM137" s="14" t="s">
        <v>166</v>
      </c>
      <c r="AN137" s="14">
        <f>'Рейтинговая таблица организаций'!AN126</f>
        <v>43</v>
      </c>
      <c r="AO137" s="14">
        <f>'Рейтинговая таблица организаций'!AO126</f>
        <v>43</v>
      </c>
      <c r="AP137" s="14" t="s">
        <v>167</v>
      </c>
      <c r="AQ137" s="14">
        <f>'Рейтинговая таблица организаций'!AP126</f>
        <v>43</v>
      </c>
      <c r="AR137" s="14">
        <f>'Рейтинговая таблица организаций'!AQ126</f>
        <v>43</v>
      </c>
      <c r="AS137" s="14" t="s">
        <v>168</v>
      </c>
      <c r="AT137" s="14">
        <f>'Рейтинговая таблица организаций'!AV126</f>
        <v>43</v>
      </c>
      <c r="AU137" s="14">
        <f>'Рейтинговая таблица организаций'!AW126</f>
        <v>43</v>
      </c>
      <c r="AV137" s="14" t="s">
        <v>169</v>
      </c>
      <c r="AW137" s="14">
        <f>'Рейтинговая таблица организаций'!AX126</f>
        <v>43</v>
      </c>
      <c r="AX137" s="14">
        <f>'Рейтинговая таблица организаций'!AY126</f>
        <v>43</v>
      </c>
      <c r="AY137" s="14" t="s">
        <v>170</v>
      </c>
      <c r="AZ137" s="14">
        <f>'Рейтинговая таблица организаций'!AZ126</f>
        <v>43</v>
      </c>
      <c r="BA137" s="14">
        <f>'Рейтинговая таблица организаций'!BA126</f>
        <v>43</v>
      </c>
    </row>
    <row r="138" spans="1:53" ht="15.5">
      <c r="A138" s="11">
        <f>'бланки '!D129</f>
        <v>124</v>
      </c>
      <c r="B138" s="11" t="str">
        <f>'бланки '!C129</f>
        <v>Муниципальное бюджетное общеобразовательное учреждение «Зырянская средняя общеобразовательная школа» Зырянского района</v>
      </c>
      <c r="C138" s="11">
        <f>'для bus.gov.ru'!C127</f>
        <v>1097</v>
      </c>
      <c r="D138" s="11">
        <f>'для bus.gov.ru'!D127</f>
        <v>439</v>
      </c>
      <c r="E138" s="21">
        <f>'для bus.gov.ru'!E127</f>
        <v>0.4001823154056518</v>
      </c>
      <c r="F138" s="12" t="s">
        <v>159</v>
      </c>
      <c r="G138" s="13">
        <f>'Рейтинговая таблица организаций'!D127</f>
        <v>14</v>
      </c>
      <c r="H138" s="13">
        <f>'Рейтинговая таблица организаций'!E127</f>
        <v>14</v>
      </c>
      <c r="I138" s="12" t="s">
        <v>160</v>
      </c>
      <c r="J138" s="13">
        <f>'Рейтинговая таблица организаций'!F127</f>
        <v>60</v>
      </c>
      <c r="K138" s="13">
        <f>'Рейтинговая таблица организаций'!G127</f>
        <v>60</v>
      </c>
      <c r="L138" s="14" t="str">
        <f>IF('Рейтинговая таблица организаций'!H127&lt;1,"Отсутствуют или не функционируют дистанционные способы взаимодействия",(IF('Рейтинговая таблица организаций'!H127&lt;4,"В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8" s="23">
        <f>'Рейтинговая таблица организаций'!H127</f>
        <v>4</v>
      </c>
      <c r="N138" s="14">
        <f>IF('Рейтинговая таблица организаций'!H127&lt;1,0,(IF('Рейтинговая таблица организаций'!H127&lt;4,30,100)))</f>
        <v>100</v>
      </c>
      <c r="O138" s="14" t="s">
        <v>161</v>
      </c>
      <c r="P138" s="14">
        <f>'Рейтинговая таблица организаций'!I127</f>
        <v>439</v>
      </c>
      <c r="Q138" s="14">
        <f>'Рейтинговая таблица организаций'!J127</f>
        <v>439</v>
      </c>
      <c r="R138" s="14" t="s">
        <v>162</v>
      </c>
      <c r="S138" s="14">
        <f>'Рейтинговая таблица организаций'!K127</f>
        <v>439</v>
      </c>
      <c r="T138" s="14">
        <f>'Рейтинговая таблица организаций'!L127</f>
        <v>439</v>
      </c>
      <c r="U138" s="14" t="str">
        <f>IF('Рейтинговая таблица организаций'!U127&lt;1,"Отсутствуют комфортные условия",(IF('Рейтинговая таблица организаций'!U127&lt;5,"Количество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8" s="23">
        <f>'Рейтинговая таблица организаций'!U127</f>
        <v>5</v>
      </c>
      <c r="W138" s="14">
        <f>IF('Рейтинговая таблица организаций'!U127&lt;1,0,(IF('Рейтинговая таблица организаций'!U127&lt;4,20,100)))</f>
        <v>100</v>
      </c>
      <c r="X138" s="14" t="s">
        <v>163</v>
      </c>
      <c r="Y138" s="14">
        <f>'Рейтинговая таблица организаций'!X127</f>
        <v>439</v>
      </c>
      <c r="Z138" s="14">
        <f>'Рейтинговая таблица организаций'!Y127</f>
        <v>439</v>
      </c>
      <c r="AA138" s="14" t="str">
        <f>IF('Рейтинговая таблица организаций'!AD127&lt;1,"Отсутствуют условия доступности для инвалидов",(IF('Рейтинговая таблица организаций'!AD127&lt;5,"Количество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8" s="22">
        <f>'Рейтинговая таблица организаций'!AD127</f>
        <v>4</v>
      </c>
      <c r="AC138" s="14">
        <f>IF('Рейтинговая таблица организаций'!AD127&lt;1,0,(IF('Рейтинговая таблица организаций'!AD127&lt;5,20,100)))</f>
        <v>20</v>
      </c>
      <c r="AD138" s="14" t="str">
        <f>IF('Рейтинговая таблица организаций'!AE127&lt;1,"Отсутствуют условия доступности, позволяющие инвалидам получать услуги наравне с другими",(IF('Рейтинговая таблица организаций'!AE127&lt;5,"Количество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8" s="23">
        <f>'Рейтинговая таблица организаций'!AE127</f>
        <v>3</v>
      </c>
      <c r="AF138" s="14">
        <f>IF('Рейтинговая таблица организаций'!AE127&lt;1,0,(IF('Рейтинговая таблица организаций'!AE127&lt;5,20,100)))</f>
        <v>20</v>
      </c>
      <c r="AG138" s="14" t="s">
        <v>164</v>
      </c>
      <c r="AH138" s="14">
        <f>'Рейтинговая таблица организаций'!AF127</f>
        <v>110</v>
      </c>
      <c r="AI138" s="14">
        <f>'Рейтинговая таблица организаций'!AG127</f>
        <v>110</v>
      </c>
      <c r="AJ138" s="14" t="s">
        <v>165</v>
      </c>
      <c r="AK138" s="14">
        <f>'Рейтинговая таблица организаций'!AL127</f>
        <v>439</v>
      </c>
      <c r="AL138" s="14">
        <f>'Рейтинговая таблица организаций'!AM127</f>
        <v>439</v>
      </c>
      <c r="AM138" s="14" t="s">
        <v>166</v>
      </c>
      <c r="AN138" s="14">
        <f>'Рейтинговая таблица организаций'!AN127</f>
        <v>439</v>
      </c>
      <c r="AO138" s="14">
        <f>'Рейтинговая таблица организаций'!AO127</f>
        <v>439</v>
      </c>
      <c r="AP138" s="14" t="s">
        <v>167</v>
      </c>
      <c r="AQ138" s="14">
        <f>'Рейтинговая таблица организаций'!AP127</f>
        <v>439</v>
      </c>
      <c r="AR138" s="14">
        <f>'Рейтинговая таблица организаций'!AQ127</f>
        <v>439</v>
      </c>
      <c r="AS138" s="14" t="s">
        <v>168</v>
      </c>
      <c r="AT138" s="14">
        <f>'Рейтинговая таблица организаций'!AV127</f>
        <v>439</v>
      </c>
      <c r="AU138" s="14">
        <f>'Рейтинговая таблица организаций'!AW127</f>
        <v>439</v>
      </c>
      <c r="AV138" s="14" t="s">
        <v>169</v>
      </c>
      <c r="AW138" s="14">
        <f>'Рейтинговая таблица организаций'!AX127</f>
        <v>439</v>
      </c>
      <c r="AX138" s="14">
        <f>'Рейтинговая таблица организаций'!AY127</f>
        <v>439</v>
      </c>
      <c r="AY138" s="14" t="s">
        <v>170</v>
      </c>
      <c r="AZ138" s="14">
        <f>'Рейтинговая таблица организаций'!AZ127</f>
        <v>439</v>
      </c>
      <c r="BA138" s="14">
        <f>'Рейтинговая таблица организаций'!BA127</f>
        <v>439</v>
      </c>
    </row>
    <row r="139" spans="1:53" ht="15.5">
      <c r="A139" s="11">
        <f>'бланки '!D130</f>
        <v>125</v>
      </c>
      <c r="B139" s="11" t="str">
        <f>'бланки '!C130</f>
        <v>Муниципальное бюджетное общеобразовательное учреждение «Берлинская основная общеобразовательная школа» Зырянского района</v>
      </c>
      <c r="C139" s="11">
        <f>'для bus.gov.ru'!C128</f>
        <v>80</v>
      </c>
      <c r="D139" s="11">
        <f>'для bus.gov.ru'!D128</f>
        <v>32</v>
      </c>
      <c r="E139" s="21">
        <f>'для bus.gov.ru'!E128</f>
        <v>0.4</v>
      </c>
      <c r="F139" s="12" t="s">
        <v>159</v>
      </c>
      <c r="G139" s="13">
        <f>'Рейтинговая таблица организаций'!D128</f>
        <v>14</v>
      </c>
      <c r="H139" s="13">
        <f>'Рейтинговая таблица организаций'!E128</f>
        <v>14</v>
      </c>
      <c r="I139" s="12" t="s">
        <v>160</v>
      </c>
      <c r="J139" s="13">
        <f>'Рейтинговая таблица организаций'!F128</f>
        <v>60</v>
      </c>
      <c r="K139" s="13">
        <f>'Рейтинговая таблица организаций'!G128</f>
        <v>60</v>
      </c>
      <c r="L139" s="14" t="str">
        <f>IF('Рейтинговая таблица организаций'!H128&lt;1,"Отсутствуют или не функционируют дистанционные способы взаимодействия",(IF('Рейтинговая таблица организаций'!H128&lt;4,"В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9" s="23">
        <f>'Рейтинговая таблица организаций'!H128</f>
        <v>4</v>
      </c>
      <c r="N139" s="14">
        <f>IF('Рейтинговая таблица организаций'!H128&lt;1,0,(IF('Рейтинговая таблица организаций'!H128&lt;4,30,100)))</f>
        <v>100</v>
      </c>
      <c r="O139" s="14" t="s">
        <v>161</v>
      </c>
      <c r="P139" s="14">
        <f>'Рейтинговая таблица организаций'!I128</f>
        <v>32</v>
      </c>
      <c r="Q139" s="14">
        <f>'Рейтинговая таблица организаций'!J128</f>
        <v>32</v>
      </c>
      <c r="R139" s="14" t="s">
        <v>162</v>
      </c>
      <c r="S139" s="14">
        <f>'Рейтинговая таблица организаций'!K128</f>
        <v>32</v>
      </c>
      <c r="T139" s="14">
        <f>'Рейтинговая таблица организаций'!L128</f>
        <v>32</v>
      </c>
      <c r="U139" s="14" t="str">
        <f>IF('Рейтинговая таблица организаций'!U128&lt;1,"Отсутствуют комфортные условия",(IF('Рейтинговая таблица организаций'!U128&lt;5,"Количество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9" s="23">
        <f>'Рейтинговая таблица организаций'!U128</f>
        <v>5</v>
      </c>
      <c r="W139" s="14">
        <f>IF('Рейтинговая таблица организаций'!U128&lt;1,0,(IF('Рейтинговая таблица организаций'!U128&lt;4,20,100)))</f>
        <v>100</v>
      </c>
      <c r="X139" s="14" t="s">
        <v>163</v>
      </c>
      <c r="Y139" s="14">
        <f>'Рейтинговая таблица организаций'!X128</f>
        <v>32</v>
      </c>
      <c r="Z139" s="14">
        <f>'Рейтинговая таблица организаций'!Y128</f>
        <v>32</v>
      </c>
      <c r="AA139" s="14" t="str">
        <f>IF('Рейтинговая таблица организаций'!AD128&lt;1,"Отсутствуют условия доступности для инвалидов",(IF('Рейтинговая таблица организаций'!AD128&lt;5,"Количество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9" s="22">
        <f>'Рейтинговая таблица организаций'!AD128</f>
        <v>1</v>
      </c>
      <c r="AC139" s="14">
        <f>IF('Рейтинговая таблица организаций'!AD128&lt;1,0,(IF('Рейтинговая таблица организаций'!AD128&lt;5,20,100)))</f>
        <v>20</v>
      </c>
      <c r="AD139" s="14" t="str">
        <f>IF('Рейтинговая таблица организаций'!AE128&lt;1,"Отсутствуют условия доступности, позволяющие инвалидам получать услуги наравне с другими",(IF('Рейтинговая таблица организаций'!AE128&lt;5,"Количество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9" s="23">
        <f>'Рейтинговая таблица организаций'!AE128</f>
        <v>4</v>
      </c>
      <c r="AF139" s="14">
        <f>IF('Рейтинговая таблица организаций'!AE128&lt;1,0,(IF('Рейтинговая таблица организаций'!AE128&lt;5,20,100)))</f>
        <v>20</v>
      </c>
      <c r="AG139" s="14" t="s">
        <v>164</v>
      </c>
      <c r="AH139" s="14">
        <f>'Рейтинговая таблица организаций'!AF128</f>
        <v>8</v>
      </c>
      <c r="AI139" s="14">
        <f>'Рейтинговая таблица организаций'!AG128</f>
        <v>8</v>
      </c>
      <c r="AJ139" s="14" t="s">
        <v>165</v>
      </c>
      <c r="AK139" s="14">
        <f>'Рейтинговая таблица организаций'!AL128</f>
        <v>32</v>
      </c>
      <c r="AL139" s="14">
        <f>'Рейтинговая таблица организаций'!AM128</f>
        <v>32</v>
      </c>
      <c r="AM139" s="14" t="s">
        <v>166</v>
      </c>
      <c r="AN139" s="14">
        <f>'Рейтинговая таблица организаций'!AN128</f>
        <v>32</v>
      </c>
      <c r="AO139" s="14">
        <f>'Рейтинговая таблица организаций'!AO128</f>
        <v>32</v>
      </c>
      <c r="AP139" s="14" t="s">
        <v>167</v>
      </c>
      <c r="AQ139" s="14">
        <f>'Рейтинговая таблица организаций'!AP128</f>
        <v>32</v>
      </c>
      <c r="AR139" s="14">
        <f>'Рейтинговая таблица организаций'!AQ128</f>
        <v>32</v>
      </c>
      <c r="AS139" s="14" t="s">
        <v>168</v>
      </c>
      <c r="AT139" s="14">
        <f>'Рейтинговая таблица организаций'!AV128</f>
        <v>32</v>
      </c>
      <c r="AU139" s="14">
        <f>'Рейтинговая таблица организаций'!AW128</f>
        <v>32</v>
      </c>
      <c r="AV139" s="14" t="s">
        <v>169</v>
      </c>
      <c r="AW139" s="14">
        <f>'Рейтинговая таблица организаций'!AX128</f>
        <v>32</v>
      </c>
      <c r="AX139" s="14">
        <f>'Рейтинговая таблица организаций'!AY128</f>
        <v>32</v>
      </c>
      <c r="AY139" s="14" t="s">
        <v>170</v>
      </c>
      <c r="AZ139" s="14">
        <f>'Рейтинговая таблица организаций'!AZ128</f>
        <v>32</v>
      </c>
      <c r="BA139" s="14">
        <f>'Рейтинговая таблица организаций'!BA128</f>
        <v>32</v>
      </c>
    </row>
    <row r="140" spans="1:53" ht="15.5">
      <c r="A140" s="11">
        <f>'бланки '!D131</f>
        <v>126</v>
      </c>
      <c r="B140" s="11" t="str">
        <f>'бланки '!C131</f>
        <v>Муниципальное бюджетное общеобразовательное учреждение «Семёновская основная общеобразовательная школа» Зырянского района</v>
      </c>
      <c r="C140" s="11">
        <f>'для bus.gov.ru'!C129</f>
        <v>70</v>
      </c>
      <c r="D140" s="11">
        <f>'для bus.gov.ru'!D129</f>
        <v>28</v>
      </c>
      <c r="E140" s="21">
        <f>'для bus.gov.ru'!E129</f>
        <v>0.4</v>
      </c>
      <c r="F140" s="12" t="s">
        <v>159</v>
      </c>
      <c r="G140" s="13">
        <f>'Рейтинговая таблица организаций'!D129</f>
        <v>14</v>
      </c>
      <c r="H140" s="13">
        <f>'Рейтинговая таблица организаций'!E129</f>
        <v>14</v>
      </c>
      <c r="I140" s="12" t="s">
        <v>160</v>
      </c>
      <c r="J140" s="13">
        <f>'Рейтинговая таблица организаций'!F129</f>
        <v>60</v>
      </c>
      <c r="K140" s="13">
        <f>'Рейтинговая таблица организаций'!G129</f>
        <v>60</v>
      </c>
      <c r="L140" s="14" t="str">
        <f>IF('Рейтинговая таблица организаций'!H129&lt;1,"Отсутствуют или не функционируют дистанционные способы взаимодействия",(IF('Рейтинговая таблица организаций'!H129&lt;4,"В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0" s="23">
        <f>'Рейтинговая таблица организаций'!H129</f>
        <v>4</v>
      </c>
      <c r="N140" s="14">
        <f>IF('Рейтинговая таблица организаций'!H129&lt;1,0,(IF('Рейтинговая таблица организаций'!H129&lt;4,30,100)))</f>
        <v>100</v>
      </c>
      <c r="O140" s="14" t="s">
        <v>161</v>
      </c>
      <c r="P140" s="14">
        <f>'Рейтинговая таблица организаций'!I129</f>
        <v>28</v>
      </c>
      <c r="Q140" s="14">
        <f>'Рейтинговая таблица организаций'!J129</f>
        <v>28</v>
      </c>
      <c r="R140" s="14" t="s">
        <v>162</v>
      </c>
      <c r="S140" s="14">
        <f>'Рейтинговая таблица организаций'!K129</f>
        <v>28</v>
      </c>
      <c r="T140" s="14">
        <f>'Рейтинговая таблица организаций'!L129</f>
        <v>28</v>
      </c>
      <c r="U140" s="14" t="str">
        <f>IF('Рейтинговая таблица организаций'!U129&lt;1,"Отсутствуют комфортные условия",(IF('Рейтинговая таблица организаций'!U129&lt;5,"Количество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0" s="23">
        <f>'Рейтинговая таблица организаций'!U129</f>
        <v>5</v>
      </c>
      <c r="W140" s="14">
        <f>IF('Рейтинговая таблица организаций'!U129&lt;1,0,(IF('Рейтинговая таблица организаций'!U129&lt;4,20,100)))</f>
        <v>100</v>
      </c>
      <c r="X140" s="14" t="s">
        <v>163</v>
      </c>
      <c r="Y140" s="14">
        <f>'Рейтинговая таблица организаций'!X129</f>
        <v>28</v>
      </c>
      <c r="Z140" s="14">
        <f>'Рейтинговая таблица организаций'!Y129</f>
        <v>28</v>
      </c>
      <c r="AA140" s="14" t="str">
        <f>IF('Рейтинговая таблица организаций'!AD129&lt;1,"Отсутствуют условия доступности для инвалидов",(IF('Рейтинговая таблица организаций'!AD129&lt;5,"Количество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0" s="22">
        <f>'Рейтинговая таблица организаций'!AD129</f>
        <v>2</v>
      </c>
      <c r="AC140" s="14">
        <f>IF('Рейтинговая таблица организаций'!AD129&lt;1,0,(IF('Рейтинговая таблица организаций'!AD129&lt;5,20,100)))</f>
        <v>20</v>
      </c>
      <c r="AD140" s="14" t="str">
        <f>IF('Рейтинговая таблица организаций'!AE129&lt;1,"Отсутствуют условия доступности, позволяющие инвалидам получать услуги наравне с другими",(IF('Рейтинговая таблица организаций'!AE129&lt;5,"Количество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0" s="23">
        <f>'Рейтинговая таблица организаций'!AE129</f>
        <v>3</v>
      </c>
      <c r="AF140" s="14">
        <f>IF('Рейтинговая таблица организаций'!AE129&lt;1,0,(IF('Рейтинговая таблица организаций'!AE129&lt;5,20,100)))</f>
        <v>20</v>
      </c>
      <c r="AG140" s="14" t="s">
        <v>164</v>
      </c>
      <c r="AH140" s="14">
        <f>'Рейтинговая таблица организаций'!AF129</f>
        <v>7</v>
      </c>
      <c r="AI140" s="14">
        <f>'Рейтинговая таблица организаций'!AG129</f>
        <v>7</v>
      </c>
      <c r="AJ140" s="14" t="s">
        <v>165</v>
      </c>
      <c r="AK140" s="14">
        <f>'Рейтинговая таблица организаций'!AL129</f>
        <v>28</v>
      </c>
      <c r="AL140" s="14">
        <f>'Рейтинговая таблица организаций'!AM129</f>
        <v>28</v>
      </c>
      <c r="AM140" s="14" t="s">
        <v>166</v>
      </c>
      <c r="AN140" s="14">
        <f>'Рейтинговая таблица организаций'!AN129</f>
        <v>28</v>
      </c>
      <c r="AO140" s="14">
        <f>'Рейтинговая таблица организаций'!AO129</f>
        <v>28</v>
      </c>
      <c r="AP140" s="14" t="s">
        <v>167</v>
      </c>
      <c r="AQ140" s="14">
        <f>'Рейтинговая таблица организаций'!AP129</f>
        <v>28</v>
      </c>
      <c r="AR140" s="14">
        <f>'Рейтинговая таблица организаций'!AQ129</f>
        <v>28</v>
      </c>
      <c r="AS140" s="14" t="s">
        <v>168</v>
      </c>
      <c r="AT140" s="14">
        <f>'Рейтинговая таблица организаций'!AV129</f>
        <v>28</v>
      </c>
      <c r="AU140" s="14">
        <f>'Рейтинговая таблица организаций'!AW129</f>
        <v>28</v>
      </c>
      <c r="AV140" s="14" t="s">
        <v>169</v>
      </c>
      <c r="AW140" s="14">
        <f>'Рейтинговая таблица организаций'!AX129</f>
        <v>28</v>
      </c>
      <c r="AX140" s="14">
        <f>'Рейтинговая таблица организаций'!AY129</f>
        <v>28</v>
      </c>
      <c r="AY140" s="14" t="s">
        <v>170</v>
      </c>
      <c r="AZ140" s="14">
        <f>'Рейтинговая таблица организаций'!AZ129</f>
        <v>28</v>
      </c>
      <c r="BA140" s="14">
        <f>'Рейтинговая таблица организаций'!BA129</f>
        <v>28</v>
      </c>
    </row>
    <row r="141" spans="1:53" ht="15.5">
      <c r="A141" s="11">
        <f>'бланки '!D132</f>
        <v>127</v>
      </c>
      <c r="B141" s="11" t="str">
        <f>'бланки '!C132</f>
        <v>Муниципальное бюджетное общеобразовательное учреждение «Дубровская основная общеобразовательная школа» Зырянского района</v>
      </c>
      <c r="C141" s="11">
        <f>'для bus.gov.ru'!C130</f>
        <v>55</v>
      </c>
      <c r="D141" s="11">
        <f>'для bus.gov.ru'!D130</f>
        <v>22</v>
      </c>
      <c r="E141" s="21">
        <f>'для bus.gov.ru'!E130</f>
        <v>0.4</v>
      </c>
      <c r="F141" s="12" t="s">
        <v>159</v>
      </c>
      <c r="G141" s="13">
        <f>'Рейтинговая таблица организаций'!D130</f>
        <v>14</v>
      </c>
      <c r="H141" s="13">
        <f>'Рейтинговая таблица организаций'!E130</f>
        <v>14</v>
      </c>
      <c r="I141" s="12" t="s">
        <v>160</v>
      </c>
      <c r="J141" s="13">
        <f>'Рейтинговая таблица организаций'!F130</f>
        <v>60</v>
      </c>
      <c r="K141" s="13">
        <f>'Рейтинговая таблица организаций'!G130</f>
        <v>60</v>
      </c>
      <c r="L141" s="14" t="str">
        <f>IF('Рейтинговая таблица организаций'!H130&lt;1,"Отсутствуют или не функционируют дистанционные способы взаимодействия",(IF('Рейтинговая таблица организаций'!H130&lt;4,"В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1" s="23">
        <f>'Рейтинговая таблица организаций'!H130</f>
        <v>4</v>
      </c>
      <c r="N141" s="14">
        <f>IF('Рейтинговая таблица организаций'!H130&lt;1,0,(IF('Рейтинговая таблица организаций'!H130&lt;4,30,100)))</f>
        <v>100</v>
      </c>
      <c r="O141" s="14" t="s">
        <v>161</v>
      </c>
      <c r="P141" s="14">
        <f>'Рейтинговая таблица организаций'!I130</f>
        <v>22</v>
      </c>
      <c r="Q141" s="14">
        <f>'Рейтинговая таблица организаций'!J130</f>
        <v>22</v>
      </c>
      <c r="R141" s="14" t="s">
        <v>162</v>
      </c>
      <c r="S141" s="14">
        <f>'Рейтинговая таблица организаций'!K130</f>
        <v>22</v>
      </c>
      <c r="T141" s="14">
        <f>'Рейтинговая таблица организаций'!L130</f>
        <v>22</v>
      </c>
      <c r="U141" s="14" t="str">
        <f>IF('Рейтинговая таблица организаций'!U130&lt;1,"Отсутствуют комфортные условия",(IF('Рейтинговая таблица организаций'!U130&lt;5,"Количество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1" s="23">
        <f>'Рейтинговая таблица организаций'!U130</f>
        <v>5</v>
      </c>
      <c r="W141" s="14">
        <f>IF('Рейтинговая таблица организаций'!U130&lt;1,0,(IF('Рейтинговая таблица организаций'!U130&lt;4,20,100)))</f>
        <v>100</v>
      </c>
      <c r="X141" s="14" t="s">
        <v>163</v>
      </c>
      <c r="Y141" s="14">
        <f>'Рейтинговая таблица организаций'!X130</f>
        <v>22</v>
      </c>
      <c r="Z141" s="14">
        <f>'Рейтинговая таблица организаций'!Y130</f>
        <v>22</v>
      </c>
      <c r="AA141" s="14" t="str">
        <f>IF('Рейтинговая таблица организаций'!AD130&lt;1,"Отсутствуют условия доступности для инвалидов",(IF('Рейтинговая таблица организаций'!AD130&lt;5,"Количество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1" s="22">
        <f>'Рейтинговая таблица организаций'!AD130</f>
        <v>0</v>
      </c>
      <c r="AC141" s="14">
        <f>IF('Рейтинговая таблица организаций'!AD130&lt;1,0,(IF('Рейтинговая таблица организаций'!AD130&lt;5,20,100)))</f>
        <v>0</v>
      </c>
      <c r="AD141" s="14" t="str">
        <f>IF('Рейтинговая таблица организаций'!AE130&lt;1,"Отсутствуют условия доступности, позволяющие инвалидам получать услуги наравне с другими",(IF('Рейтинговая таблица организаций'!AE130&lt;5,"Количество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1" s="23">
        <f>'Рейтинговая таблица организаций'!AE130</f>
        <v>4</v>
      </c>
      <c r="AF141" s="14">
        <f>IF('Рейтинговая таблица организаций'!AE130&lt;1,0,(IF('Рейтинговая таблица организаций'!AE130&lt;5,20,100)))</f>
        <v>20</v>
      </c>
      <c r="AG141" s="14" t="s">
        <v>164</v>
      </c>
      <c r="AH141" s="14">
        <f>'Рейтинговая таблица организаций'!AF130</f>
        <v>6</v>
      </c>
      <c r="AI141" s="14">
        <f>'Рейтинговая таблица организаций'!AG130</f>
        <v>6</v>
      </c>
      <c r="AJ141" s="14" t="s">
        <v>165</v>
      </c>
      <c r="AK141" s="14">
        <f>'Рейтинговая таблица организаций'!AL130</f>
        <v>22</v>
      </c>
      <c r="AL141" s="14">
        <f>'Рейтинговая таблица организаций'!AM130</f>
        <v>22</v>
      </c>
      <c r="AM141" s="14" t="s">
        <v>166</v>
      </c>
      <c r="AN141" s="14">
        <f>'Рейтинговая таблица организаций'!AN130</f>
        <v>22</v>
      </c>
      <c r="AO141" s="14">
        <f>'Рейтинговая таблица организаций'!AO130</f>
        <v>22</v>
      </c>
      <c r="AP141" s="14" t="s">
        <v>167</v>
      </c>
      <c r="AQ141" s="14">
        <f>'Рейтинговая таблица организаций'!AP130</f>
        <v>22</v>
      </c>
      <c r="AR141" s="14">
        <f>'Рейтинговая таблица организаций'!AQ130</f>
        <v>22</v>
      </c>
      <c r="AS141" s="14" t="s">
        <v>168</v>
      </c>
      <c r="AT141" s="14">
        <f>'Рейтинговая таблица организаций'!AV130</f>
        <v>22</v>
      </c>
      <c r="AU141" s="14">
        <f>'Рейтинговая таблица организаций'!AW130</f>
        <v>22</v>
      </c>
      <c r="AV141" s="14" t="s">
        <v>169</v>
      </c>
      <c r="AW141" s="14">
        <f>'Рейтинговая таблица организаций'!AX130</f>
        <v>22</v>
      </c>
      <c r="AX141" s="14">
        <f>'Рейтинговая таблица организаций'!AY130</f>
        <v>22</v>
      </c>
      <c r="AY141" s="14" t="s">
        <v>170</v>
      </c>
      <c r="AZ141" s="14">
        <f>'Рейтинговая таблица организаций'!AZ130</f>
        <v>22</v>
      </c>
      <c r="BA141" s="14">
        <f>'Рейтинговая таблица организаций'!BA130</f>
        <v>22</v>
      </c>
    </row>
    <row r="142" spans="1:53" ht="15.5">
      <c r="A142" s="11">
        <f>'бланки '!D133</f>
        <v>128</v>
      </c>
      <c r="B142" s="11" t="str">
        <f>'бланки '!C133</f>
        <v>Муниципальное общеобразовательное учреждение «Чердатская средняя общеобразовательная школа» Зырянского района</v>
      </c>
      <c r="C142" s="11">
        <f>'для bus.gov.ru'!C131</f>
        <v>191</v>
      </c>
      <c r="D142" s="11">
        <f>'для bus.gov.ru'!D131</f>
        <v>77</v>
      </c>
      <c r="E142" s="21">
        <f>'для bus.gov.ru'!E131</f>
        <v>0.40314136125654448</v>
      </c>
      <c r="F142" s="12" t="s">
        <v>159</v>
      </c>
      <c r="G142" s="13">
        <f>'Рейтинговая таблица организаций'!D131</f>
        <v>14</v>
      </c>
      <c r="H142" s="13">
        <f>'Рейтинговая таблица организаций'!E131</f>
        <v>14</v>
      </c>
      <c r="I142" s="12" t="s">
        <v>160</v>
      </c>
      <c r="J142" s="13">
        <f>'Рейтинговая таблица организаций'!F131</f>
        <v>60</v>
      </c>
      <c r="K142" s="13">
        <f>'Рейтинговая таблица организаций'!G131</f>
        <v>60</v>
      </c>
      <c r="L142" s="14" t="str">
        <f>IF('Рейтинговая таблица организаций'!H131&lt;1,"Отсутствуют или не функционируют дистанционные способы взаимодействия",(IF('Рейтинговая таблица организаций'!H131&lt;4,"В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2" s="23">
        <f>'Рейтинговая таблица организаций'!H131</f>
        <v>4</v>
      </c>
      <c r="N142" s="14">
        <f>IF('Рейтинговая таблица организаций'!H131&lt;1,0,(IF('Рейтинговая таблица организаций'!H131&lt;4,30,100)))</f>
        <v>100</v>
      </c>
      <c r="O142" s="14" t="s">
        <v>161</v>
      </c>
      <c r="P142" s="14">
        <f>'Рейтинговая таблица организаций'!I131</f>
        <v>77</v>
      </c>
      <c r="Q142" s="14">
        <f>'Рейтинговая таблица организаций'!J131</f>
        <v>77</v>
      </c>
      <c r="R142" s="14" t="s">
        <v>162</v>
      </c>
      <c r="S142" s="14">
        <f>'Рейтинговая таблица организаций'!K131</f>
        <v>77</v>
      </c>
      <c r="T142" s="14">
        <f>'Рейтинговая таблица организаций'!L131</f>
        <v>77</v>
      </c>
      <c r="U142" s="14" t="str">
        <f>IF('Рейтинговая таблица организаций'!U131&lt;1,"Отсутствуют комфортные условия",(IF('Рейтинговая таблица организаций'!U131&lt;5,"Количество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2" s="23">
        <f>'Рейтинговая таблица организаций'!U131</f>
        <v>5</v>
      </c>
      <c r="W142" s="14">
        <f>IF('Рейтинговая таблица организаций'!U131&lt;1,0,(IF('Рейтинговая таблица организаций'!U131&lt;4,20,100)))</f>
        <v>100</v>
      </c>
      <c r="X142" s="14" t="s">
        <v>163</v>
      </c>
      <c r="Y142" s="14">
        <f>'Рейтинговая таблица организаций'!X131</f>
        <v>77</v>
      </c>
      <c r="Z142" s="14">
        <f>'Рейтинговая таблица организаций'!Y131</f>
        <v>77</v>
      </c>
      <c r="AA142" s="14" t="str">
        <f>IF('Рейтинговая таблица организаций'!AD131&lt;1,"Отсутствуют условия доступности для инвалидов",(IF('Рейтинговая таблица организаций'!AD131&lt;5,"Количество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2" s="22">
        <f>'Рейтинговая таблица организаций'!AD131</f>
        <v>1</v>
      </c>
      <c r="AC142" s="14">
        <f>IF('Рейтинговая таблица организаций'!AD131&lt;1,0,(IF('Рейтинговая таблица организаций'!AD131&lt;5,20,100)))</f>
        <v>20</v>
      </c>
      <c r="AD142" s="14" t="str">
        <f>IF('Рейтинговая таблица организаций'!AE131&lt;1,"Отсутствуют условия доступности, позволяющие инвалидам получать услуги наравне с другими",(IF('Рейтинговая таблица организаций'!AE131&lt;5,"Количество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2" s="23">
        <f>'Рейтинговая таблица организаций'!AE131</f>
        <v>4</v>
      </c>
      <c r="AF142" s="14">
        <f>IF('Рейтинговая таблица организаций'!AE131&lt;1,0,(IF('Рейтинговая таблица организаций'!AE131&lt;5,20,100)))</f>
        <v>20</v>
      </c>
      <c r="AG142" s="14" t="s">
        <v>164</v>
      </c>
      <c r="AH142" s="14">
        <f>'Рейтинговая таблица организаций'!AF131</f>
        <v>20</v>
      </c>
      <c r="AI142" s="14">
        <f>'Рейтинговая таблица организаций'!AG131</f>
        <v>20</v>
      </c>
      <c r="AJ142" s="14" t="s">
        <v>165</v>
      </c>
      <c r="AK142" s="14">
        <f>'Рейтинговая таблица организаций'!AL131</f>
        <v>77</v>
      </c>
      <c r="AL142" s="14">
        <f>'Рейтинговая таблица организаций'!AM131</f>
        <v>77</v>
      </c>
      <c r="AM142" s="14" t="s">
        <v>166</v>
      </c>
      <c r="AN142" s="14">
        <f>'Рейтинговая таблица организаций'!AN131</f>
        <v>77</v>
      </c>
      <c r="AO142" s="14">
        <f>'Рейтинговая таблица организаций'!AO131</f>
        <v>77</v>
      </c>
      <c r="AP142" s="14" t="s">
        <v>167</v>
      </c>
      <c r="AQ142" s="14">
        <f>'Рейтинговая таблица организаций'!AP131</f>
        <v>77</v>
      </c>
      <c r="AR142" s="14">
        <f>'Рейтинговая таблица организаций'!AQ131</f>
        <v>77</v>
      </c>
      <c r="AS142" s="14" t="s">
        <v>168</v>
      </c>
      <c r="AT142" s="14">
        <f>'Рейтинговая таблица организаций'!AV131</f>
        <v>77</v>
      </c>
      <c r="AU142" s="14">
        <f>'Рейтинговая таблица организаций'!AW131</f>
        <v>77</v>
      </c>
      <c r="AV142" s="14" t="s">
        <v>169</v>
      </c>
      <c r="AW142" s="14">
        <f>'Рейтинговая таблица организаций'!AX131</f>
        <v>77</v>
      </c>
      <c r="AX142" s="14">
        <f>'Рейтинговая таблица организаций'!AY131</f>
        <v>77</v>
      </c>
      <c r="AY142" s="14" t="s">
        <v>170</v>
      </c>
      <c r="AZ142" s="14">
        <f>'Рейтинговая таблица организаций'!AZ131</f>
        <v>77</v>
      </c>
      <c r="BA142" s="14">
        <f>'Рейтинговая таблица организаций'!BA131</f>
        <v>77</v>
      </c>
    </row>
    <row r="143" spans="1:53" ht="15.5">
      <c r="A143" s="11">
        <f>'бланки '!D134</f>
        <v>129</v>
      </c>
      <c r="B143" s="11" t="str">
        <f>'бланки '!C134</f>
        <v>Муниципальное казённое общеобразовательное учреждение «Староюгинская основная общеобразовательная школа»</v>
      </c>
      <c r="C143" s="11">
        <f>'для bus.gov.ru'!C132</f>
        <v>29</v>
      </c>
      <c r="D143" s="11">
        <f>'для bus.gov.ru'!D132</f>
        <v>12</v>
      </c>
      <c r="E143" s="21">
        <f>'для bus.gov.ru'!E132</f>
        <v>0.41379310344827586</v>
      </c>
      <c r="F143" s="12" t="s">
        <v>159</v>
      </c>
      <c r="G143" s="13">
        <f>'Рейтинговая таблица организаций'!D132</f>
        <v>14</v>
      </c>
      <c r="H143" s="13">
        <f>'Рейтинговая таблица организаций'!E132</f>
        <v>14</v>
      </c>
      <c r="I143" s="12" t="s">
        <v>160</v>
      </c>
      <c r="J143" s="13">
        <f>'Рейтинговая таблица организаций'!F132</f>
        <v>60</v>
      </c>
      <c r="K143" s="13">
        <f>'Рейтинговая таблица организаций'!G132</f>
        <v>60</v>
      </c>
      <c r="L143" s="14" t="str">
        <f>IF('Рейтинговая таблица организаций'!H132&lt;1,"Отсутствуют или не функционируют дистанционные способы взаимодействия",(IF('Рейтинговая таблица организаций'!H132&lt;4,"В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3" s="23">
        <f>'Рейтинговая таблица организаций'!H132</f>
        <v>4</v>
      </c>
      <c r="N143" s="14">
        <f>IF('Рейтинговая таблица организаций'!H132&lt;1,0,(IF('Рейтинговая таблица организаций'!H132&lt;4,30,100)))</f>
        <v>100</v>
      </c>
      <c r="O143" s="14" t="s">
        <v>161</v>
      </c>
      <c r="P143" s="14">
        <f>'Рейтинговая таблица организаций'!I132</f>
        <v>12</v>
      </c>
      <c r="Q143" s="14">
        <f>'Рейтинговая таблица организаций'!J132</f>
        <v>12</v>
      </c>
      <c r="R143" s="14" t="s">
        <v>162</v>
      </c>
      <c r="S143" s="14">
        <f>'Рейтинговая таблица организаций'!K132</f>
        <v>12</v>
      </c>
      <c r="T143" s="14">
        <f>'Рейтинговая таблица организаций'!L132</f>
        <v>12</v>
      </c>
      <c r="U143" s="14" t="str">
        <f>IF('Рейтинговая таблица организаций'!U132&lt;1,"Отсутствуют комфортные условия",(IF('Рейтинговая таблица организаций'!U132&lt;5,"Количество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3" s="23">
        <f>'Рейтинговая таблица организаций'!U132</f>
        <v>5</v>
      </c>
      <c r="W143" s="14">
        <f>IF('Рейтинговая таблица организаций'!U132&lt;1,0,(IF('Рейтинговая таблица организаций'!U132&lt;4,20,100)))</f>
        <v>100</v>
      </c>
      <c r="X143" s="14" t="s">
        <v>163</v>
      </c>
      <c r="Y143" s="14">
        <f>'Рейтинговая таблица организаций'!X132</f>
        <v>12</v>
      </c>
      <c r="Z143" s="14">
        <f>'Рейтинговая таблица организаций'!Y132</f>
        <v>12</v>
      </c>
      <c r="AA143" s="14" t="str">
        <f>IF('Рейтинговая таблица организаций'!AD132&lt;1,"Отсутствуют условия доступности для инвалидов",(IF('Рейтинговая таблица организаций'!AD132&lt;5,"Количество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3" s="22">
        <f>'Рейтинговая таблица организаций'!AD132</f>
        <v>2</v>
      </c>
      <c r="AC143" s="14">
        <f>IF('Рейтинговая таблица организаций'!AD132&lt;1,0,(IF('Рейтинговая таблица организаций'!AD132&lt;5,20,100)))</f>
        <v>20</v>
      </c>
      <c r="AD143" s="14" t="str">
        <f>IF('Рейтинговая таблица организаций'!AE132&lt;1,"Отсутствуют условия доступности, позволяющие инвалидам получать услуги наравне с другими",(IF('Рейтинговая таблица организаций'!AE132&lt;5,"Количество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43" s="23">
        <f>'Рейтинговая таблица организаций'!AE132</f>
        <v>5</v>
      </c>
      <c r="AF143" s="14">
        <f>IF('Рейтинговая таблица организаций'!AE132&lt;1,0,(IF('Рейтинговая таблица организаций'!AE132&lt;5,20,100)))</f>
        <v>100</v>
      </c>
      <c r="AG143" s="14" t="s">
        <v>164</v>
      </c>
      <c r="AH143" s="14">
        <f>'Рейтинговая таблица организаций'!AF132</f>
        <v>3</v>
      </c>
      <c r="AI143" s="14">
        <f>'Рейтинговая таблица организаций'!AG132</f>
        <v>3</v>
      </c>
      <c r="AJ143" s="14" t="s">
        <v>165</v>
      </c>
      <c r="AK143" s="14">
        <f>'Рейтинговая таблица организаций'!AL132</f>
        <v>12</v>
      </c>
      <c r="AL143" s="14">
        <f>'Рейтинговая таблица организаций'!AM132</f>
        <v>12</v>
      </c>
      <c r="AM143" s="14" t="s">
        <v>166</v>
      </c>
      <c r="AN143" s="14">
        <f>'Рейтинговая таблица организаций'!AN132</f>
        <v>12</v>
      </c>
      <c r="AO143" s="14">
        <f>'Рейтинговая таблица организаций'!AO132</f>
        <v>12</v>
      </c>
      <c r="AP143" s="14" t="s">
        <v>167</v>
      </c>
      <c r="AQ143" s="14">
        <f>'Рейтинговая таблица организаций'!AP132</f>
        <v>12</v>
      </c>
      <c r="AR143" s="14">
        <f>'Рейтинговая таблица организаций'!AQ132</f>
        <v>12</v>
      </c>
      <c r="AS143" s="14" t="s">
        <v>168</v>
      </c>
      <c r="AT143" s="14">
        <f>'Рейтинговая таблица организаций'!AV132</f>
        <v>12</v>
      </c>
      <c r="AU143" s="14">
        <f>'Рейтинговая таблица организаций'!AW132</f>
        <v>12</v>
      </c>
      <c r="AV143" s="14" t="s">
        <v>169</v>
      </c>
      <c r="AW143" s="14">
        <f>'Рейтинговая таблица организаций'!AX132</f>
        <v>12</v>
      </c>
      <c r="AX143" s="14">
        <f>'Рейтинговая таблица организаций'!AY132</f>
        <v>12</v>
      </c>
      <c r="AY143" s="14" t="s">
        <v>170</v>
      </c>
      <c r="AZ143" s="14">
        <f>'Рейтинговая таблица организаций'!AZ132</f>
        <v>12</v>
      </c>
      <c r="BA143" s="14">
        <f>'Рейтинговая таблица организаций'!BA132</f>
        <v>12</v>
      </c>
    </row>
    <row r="144" spans="1:53" ht="15.5">
      <c r="A144" s="11">
        <f>'бланки '!D135</f>
        <v>130</v>
      </c>
      <c r="B144" s="11" t="str">
        <f>'бланки '!C135</f>
        <v>Муниципальное казённое общеобразовательное учреждение "Вертикосская средняя общеобразовательная школа"</v>
      </c>
      <c r="C144" s="11">
        <f>'для bus.gov.ru'!C133</f>
        <v>90</v>
      </c>
      <c r="D144" s="11">
        <f>'для bus.gov.ru'!D133</f>
        <v>36</v>
      </c>
      <c r="E144" s="21">
        <f>'для bus.gov.ru'!E133</f>
        <v>0.4</v>
      </c>
      <c r="F144" s="12" t="s">
        <v>159</v>
      </c>
      <c r="G144" s="13">
        <f>'Рейтинговая таблица организаций'!D133</f>
        <v>14</v>
      </c>
      <c r="H144" s="13">
        <f>'Рейтинговая таблица организаций'!E133</f>
        <v>14</v>
      </c>
      <c r="I144" s="12" t="s">
        <v>160</v>
      </c>
      <c r="J144" s="13">
        <f>'Рейтинговая таблица организаций'!F133</f>
        <v>60</v>
      </c>
      <c r="K144" s="13">
        <f>'Рейтинговая таблица организаций'!G133</f>
        <v>60</v>
      </c>
      <c r="L144" s="14" t="str">
        <f>IF('Рейтинговая таблица организаций'!H133&lt;1,"Отсутствуют или не функционируют дистанционные способы взаимодействия",(IF('Рейтинговая таблица организаций'!H133&lt;4,"В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4" s="23">
        <f>'Рейтинговая таблица организаций'!H133</f>
        <v>4</v>
      </c>
      <c r="N144" s="14">
        <f>IF('Рейтинговая таблица организаций'!H133&lt;1,0,(IF('Рейтинговая таблица организаций'!H133&lt;4,30,100)))</f>
        <v>100</v>
      </c>
      <c r="O144" s="14" t="s">
        <v>161</v>
      </c>
      <c r="P144" s="14">
        <f>'Рейтинговая таблица организаций'!I133</f>
        <v>36</v>
      </c>
      <c r="Q144" s="14">
        <f>'Рейтинговая таблица организаций'!J133</f>
        <v>36</v>
      </c>
      <c r="R144" s="14" t="s">
        <v>162</v>
      </c>
      <c r="S144" s="14">
        <f>'Рейтинговая таблица организаций'!K133</f>
        <v>36</v>
      </c>
      <c r="T144" s="14">
        <f>'Рейтинговая таблица организаций'!L133</f>
        <v>36</v>
      </c>
      <c r="U144" s="14" t="str">
        <f>IF('Рейтинговая таблица организаций'!U133&lt;1,"Отсутствуют комфортные условия",(IF('Рейтинговая таблица организаций'!U133&lt;5,"Количество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4" s="23">
        <f>'Рейтинговая таблица организаций'!U133</f>
        <v>5</v>
      </c>
      <c r="W144" s="14">
        <f>IF('Рейтинговая таблица организаций'!U133&lt;1,0,(IF('Рейтинговая таблица организаций'!U133&lt;4,20,100)))</f>
        <v>100</v>
      </c>
      <c r="X144" s="14" t="s">
        <v>163</v>
      </c>
      <c r="Y144" s="14">
        <f>'Рейтинговая таблица организаций'!X133</f>
        <v>36</v>
      </c>
      <c r="Z144" s="14">
        <f>'Рейтинговая таблица организаций'!Y133</f>
        <v>36</v>
      </c>
      <c r="AA144" s="14" t="str">
        <f>IF('Рейтинговая таблица организаций'!AD133&lt;1,"Отсутствуют условия доступности для инвалидов",(IF('Рейтинговая таблица организаций'!AD133&lt;5,"Количество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4" s="22">
        <f>'Рейтинговая таблица организаций'!AD133</f>
        <v>2</v>
      </c>
      <c r="AC144" s="14">
        <f>IF('Рейтинговая таблица организаций'!AD133&lt;1,0,(IF('Рейтинговая таблица организаций'!AD133&lt;5,20,100)))</f>
        <v>20</v>
      </c>
      <c r="AD144" s="14" t="str">
        <f>IF('Рейтинговая таблица организаций'!AE133&lt;1,"Отсутствуют условия доступности, позволяющие инвалидам получать услуги наравне с другими",(IF('Рейтинговая таблица организаций'!AE133&lt;5,"Количество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44" s="23">
        <f>'Рейтинговая таблица организаций'!AE133</f>
        <v>5</v>
      </c>
      <c r="AF144" s="14">
        <f>IF('Рейтинговая таблица организаций'!AE133&lt;1,0,(IF('Рейтинговая таблица организаций'!AE133&lt;5,20,100)))</f>
        <v>100</v>
      </c>
      <c r="AG144" s="14" t="s">
        <v>164</v>
      </c>
      <c r="AH144" s="14">
        <f>'Рейтинговая таблица организаций'!AF133</f>
        <v>9</v>
      </c>
      <c r="AI144" s="14">
        <f>'Рейтинговая таблица организаций'!AG133</f>
        <v>9</v>
      </c>
      <c r="AJ144" s="14" t="s">
        <v>165</v>
      </c>
      <c r="AK144" s="14">
        <f>'Рейтинговая таблица организаций'!AL133</f>
        <v>36</v>
      </c>
      <c r="AL144" s="14">
        <f>'Рейтинговая таблица организаций'!AM133</f>
        <v>36</v>
      </c>
      <c r="AM144" s="14" t="s">
        <v>166</v>
      </c>
      <c r="AN144" s="14">
        <f>'Рейтинговая таблица организаций'!AN133</f>
        <v>36</v>
      </c>
      <c r="AO144" s="14">
        <f>'Рейтинговая таблица организаций'!AO133</f>
        <v>36</v>
      </c>
      <c r="AP144" s="14" t="s">
        <v>167</v>
      </c>
      <c r="AQ144" s="14">
        <f>'Рейтинговая таблица организаций'!AP133</f>
        <v>36</v>
      </c>
      <c r="AR144" s="14">
        <f>'Рейтинговая таблица организаций'!AQ133</f>
        <v>36</v>
      </c>
      <c r="AS144" s="14" t="s">
        <v>168</v>
      </c>
      <c r="AT144" s="14">
        <f>'Рейтинговая таблица организаций'!AV133</f>
        <v>36</v>
      </c>
      <c r="AU144" s="14">
        <f>'Рейтинговая таблица организаций'!AW133</f>
        <v>36</v>
      </c>
      <c r="AV144" s="14" t="s">
        <v>169</v>
      </c>
      <c r="AW144" s="14">
        <f>'Рейтинговая таблица организаций'!AX133</f>
        <v>36</v>
      </c>
      <c r="AX144" s="14">
        <f>'Рейтинговая таблица организаций'!AY133</f>
        <v>36</v>
      </c>
      <c r="AY144" s="14" t="s">
        <v>170</v>
      </c>
      <c r="AZ144" s="14">
        <f>'Рейтинговая таблица организаций'!AZ133</f>
        <v>36</v>
      </c>
      <c r="BA144" s="14">
        <f>'Рейтинговая таблица организаций'!BA133</f>
        <v>36</v>
      </c>
    </row>
    <row r="145" spans="1:53" ht="15.5">
      <c r="A145" s="11">
        <f>'бланки '!D136</f>
        <v>131</v>
      </c>
      <c r="B145" s="11" t="str">
        <f>'бланки '!C136</f>
        <v>Муниципальное бюджетное общеобразовательное учреждение «Каргасокская средняя общеобразовательная школа №2»</v>
      </c>
      <c r="C145" s="11">
        <f>'для bus.gov.ru'!C134</f>
        <v>821</v>
      </c>
      <c r="D145" s="11">
        <f>'для bus.gov.ru'!D134</f>
        <v>329</v>
      </c>
      <c r="E145" s="21">
        <f>'для bus.gov.ru'!E134</f>
        <v>0.40073081607795369</v>
      </c>
      <c r="F145" s="12" t="s">
        <v>159</v>
      </c>
      <c r="G145" s="13">
        <f>'Рейтинговая таблица организаций'!D134</f>
        <v>14</v>
      </c>
      <c r="H145" s="13">
        <f>'Рейтинговая таблица организаций'!E134</f>
        <v>14</v>
      </c>
      <c r="I145" s="12" t="s">
        <v>160</v>
      </c>
      <c r="J145" s="13">
        <f>'Рейтинговая таблица организаций'!F134</f>
        <v>60</v>
      </c>
      <c r="K145" s="13">
        <f>'Рейтинговая таблица организаций'!G134</f>
        <v>60</v>
      </c>
      <c r="L145" s="14" t="str">
        <f>IF('Рейтинговая таблица организаций'!H134&lt;1,"Отсутствуют или не функционируют дистанционные способы взаимодействия",(IF('Рейтинговая таблица организаций'!H134&lt;4,"В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5" s="23">
        <f>'Рейтинговая таблица организаций'!H134</f>
        <v>4</v>
      </c>
      <c r="N145" s="14">
        <f>IF('Рейтинговая таблица организаций'!H134&lt;1,0,(IF('Рейтинговая таблица организаций'!H134&lt;4,30,100)))</f>
        <v>100</v>
      </c>
      <c r="O145" s="14" t="s">
        <v>161</v>
      </c>
      <c r="P145" s="14">
        <f>'Рейтинговая таблица организаций'!I134</f>
        <v>329</v>
      </c>
      <c r="Q145" s="14">
        <f>'Рейтинговая таблица организаций'!J134</f>
        <v>329</v>
      </c>
      <c r="R145" s="14" t="s">
        <v>162</v>
      </c>
      <c r="S145" s="14">
        <f>'Рейтинговая таблица организаций'!K134</f>
        <v>329</v>
      </c>
      <c r="T145" s="14">
        <f>'Рейтинговая таблица организаций'!L134</f>
        <v>329</v>
      </c>
      <c r="U145" s="14" t="str">
        <f>IF('Рейтинговая таблица организаций'!U134&lt;1,"Отсутствуют комфортные условия",(IF('Рейтинговая таблица организаций'!U134&lt;5,"Количество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5" s="23">
        <f>'Рейтинговая таблица организаций'!U134</f>
        <v>5</v>
      </c>
      <c r="W145" s="14">
        <f>IF('Рейтинговая таблица организаций'!U134&lt;1,0,(IF('Рейтинговая таблица организаций'!U134&lt;4,20,100)))</f>
        <v>100</v>
      </c>
      <c r="X145" s="14" t="s">
        <v>163</v>
      </c>
      <c r="Y145" s="14">
        <f>'Рейтинговая таблица организаций'!X134</f>
        <v>329</v>
      </c>
      <c r="Z145" s="14">
        <f>'Рейтинговая таблица организаций'!Y134</f>
        <v>329</v>
      </c>
      <c r="AA145" s="14" t="str">
        <f>IF('Рейтинговая таблица организаций'!AD134&lt;1,"Отсутствуют условия доступности для инвалидов",(IF('Рейтинговая таблица организаций'!AD134&lt;5,"Количество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5" s="22">
        <f>'Рейтинговая таблица организаций'!AD134</f>
        <v>2</v>
      </c>
      <c r="AC145" s="14">
        <f>IF('Рейтинговая таблица организаций'!AD134&lt;1,0,(IF('Рейтинговая таблица организаций'!AD134&lt;5,20,100)))</f>
        <v>20</v>
      </c>
      <c r="AD145" s="14" t="str">
        <f>IF('Рейтинговая таблица организаций'!AE134&lt;1,"Отсутствуют условия доступности, позволяющие инвалидам получать услуги наравне с другими",(IF('Рейтинговая таблица организаций'!AE134&lt;5,"Количество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5" s="23">
        <f>'Рейтинговая таблица организаций'!AE134</f>
        <v>3</v>
      </c>
      <c r="AF145" s="14">
        <f>IF('Рейтинговая таблица организаций'!AE134&lt;1,0,(IF('Рейтинговая таблица организаций'!AE134&lt;5,20,100)))</f>
        <v>20</v>
      </c>
      <c r="AG145" s="14" t="s">
        <v>164</v>
      </c>
      <c r="AH145" s="14">
        <f>'Рейтинговая таблица организаций'!AF134</f>
        <v>83</v>
      </c>
      <c r="AI145" s="14">
        <f>'Рейтинговая таблица организаций'!AG134</f>
        <v>83</v>
      </c>
      <c r="AJ145" s="14" t="s">
        <v>165</v>
      </c>
      <c r="AK145" s="14">
        <f>'Рейтинговая таблица организаций'!AL134</f>
        <v>329</v>
      </c>
      <c r="AL145" s="14">
        <f>'Рейтинговая таблица организаций'!AM134</f>
        <v>329</v>
      </c>
      <c r="AM145" s="14" t="s">
        <v>166</v>
      </c>
      <c r="AN145" s="14">
        <f>'Рейтинговая таблица организаций'!AN134</f>
        <v>329</v>
      </c>
      <c r="AO145" s="14">
        <f>'Рейтинговая таблица организаций'!AO134</f>
        <v>329</v>
      </c>
      <c r="AP145" s="14" t="s">
        <v>167</v>
      </c>
      <c r="AQ145" s="14">
        <f>'Рейтинговая таблица организаций'!AP134</f>
        <v>329</v>
      </c>
      <c r="AR145" s="14">
        <f>'Рейтинговая таблица организаций'!AQ134</f>
        <v>329</v>
      </c>
      <c r="AS145" s="14" t="s">
        <v>168</v>
      </c>
      <c r="AT145" s="14">
        <f>'Рейтинговая таблица организаций'!AV134</f>
        <v>329</v>
      </c>
      <c r="AU145" s="14">
        <f>'Рейтинговая таблица организаций'!AW134</f>
        <v>329</v>
      </c>
      <c r="AV145" s="14" t="s">
        <v>169</v>
      </c>
      <c r="AW145" s="14">
        <f>'Рейтинговая таблица организаций'!AX134</f>
        <v>329</v>
      </c>
      <c r="AX145" s="14">
        <f>'Рейтинговая таблица организаций'!AY134</f>
        <v>329</v>
      </c>
      <c r="AY145" s="14" t="s">
        <v>170</v>
      </c>
      <c r="AZ145" s="14">
        <f>'Рейтинговая таблица организаций'!AZ134</f>
        <v>329</v>
      </c>
      <c r="BA145" s="14">
        <f>'Рейтинговая таблица организаций'!BA134</f>
        <v>329</v>
      </c>
    </row>
    <row r="146" spans="1:53" ht="15.5">
      <c r="A146" s="11">
        <f>'бланки '!D137</f>
        <v>132</v>
      </c>
      <c r="B146" s="11" t="str">
        <f>'бланки '!C137</f>
        <v>Муниципальное казённое общеобразовательное учреждение «Тымская основная общеобразовательная школа»</v>
      </c>
      <c r="C146" s="11">
        <f>'для bus.gov.ru'!C135</f>
        <v>19</v>
      </c>
      <c r="D146" s="11">
        <f>'для bus.gov.ru'!D135</f>
        <v>8</v>
      </c>
      <c r="E146" s="21">
        <f>'для bus.gov.ru'!E135</f>
        <v>0.42105263157894735</v>
      </c>
      <c r="F146" s="12" t="s">
        <v>159</v>
      </c>
      <c r="G146" s="13">
        <f>'Рейтинговая таблица организаций'!D135</f>
        <v>14</v>
      </c>
      <c r="H146" s="13">
        <f>'Рейтинговая таблица организаций'!E135</f>
        <v>14</v>
      </c>
      <c r="I146" s="12" t="s">
        <v>160</v>
      </c>
      <c r="J146" s="13">
        <f>'Рейтинговая таблица организаций'!F135</f>
        <v>60</v>
      </c>
      <c r="K146" s="13">
        <f>'Рейтинговая таблица организаций'!G135</f>
        <v>60</v>
      </c>
      <c r="L146" s="14" t="str">
        <f>IF('Рейтинговая таблица организаций'!H135&lt;1,"Отсутствуют или не функционируют дистанционные способы взаимодействия",(IF('Рейтинговая таблица организаций'!H135&lt;4,"В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6" s="23">
        <f>'Рейтинговая таблица организаций'!H135</f>
        <v>4</v>
      </c>
      <c r="N146" s="14">
        <f>IF('Рейтинговая таблица организаций'!H135&lt;1,0,(IF('Рейтинговая таблица организаций'!H135&lt;4,30,100)))</f>
        <v>100</v>
      </c>
      <c r="O146" s="14" t="s">
        <v>161</v>
      </c>
      <c r="P146" s="14">
        <f>'Рейтинговая таблица организаций'!I135</f>
        <v>8</v>
      </c>
      <c r="Q146" s="14">
        <f>'Рейтинговая таблица организаций'!J135</f>
        <v>8</v>
      </c>
      <c r="R146" s="14" t="s">
        <v>162</v>
      </c>
      <c r="S146" s="14">
        <f>'Рейтинговая таблица организаций'!K135</f>
        <v>8</v>
      </c>
      <c r="T146" s="14">
        <f>'Рейтинговая таблица организаций'!L135</f>
        <v>8</v>
      </c>
      <c r="U146" s="14" t="str">
        <f>IF('Рейтинговая таблица организаций'!U135&lt;1,"Отсутствуют комфортные условия",(IF('Рейтинговая таблица организаций'!U135&lt;5,"Количество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6" s="23">
        <f>'Рейтинговая таблица организаций'!U135</f>
        <v>5</v>
      </c>
      <c r="W146" s="14">
        <f>IF('Рейтинговая таблица организаций'!U135&lt;1,0,(IF('Рейтинговая таблица организаций'!U135&lt;4,20,100)))</f>
        <v>100</v>
      </c>
      <c r="X146" s="14" t="s">
        <v>163</v>
      </c>
      <c r="Y146" s="14">
        <f>'Рейтинговая таблица организаций'!X135</f>
        <v>8</v>
      </c>
      <c r="Z146" s="14">
        <f>'Рейтинговая таблица организаций'!Y135</f>
        <v>8</v>
      </c>
      <c r="AA146" s="14" t="str">
        <f>IF('Рейтинговая таблица организаций'!AD135&lt;1,"Отсутствуют условия доступности для инвалидов",(IF('Рейтинговая таблица организаций'!AD135&lt;5,"Количество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6" s="22">
        <f>'Рейтинговая таблица организаций'!AD135</f>
        <v>2</v>
      </c>
      <c r="AC146" s="14">
        <f>IF('Рейтинговая таблица организаций'!AD135&lt;1,0,(IF('Рейтинговая таблица организаций'!AD135&lt;5,20,100)))</f>
        <v>20</v>
      </c>
      <c r="AD146" s="14" t="str">
        <f>IF('Рейтинговая таблица организаций'!AE135&lt;1,"Отсутствуют условия доступности, позволяющие инвалидам получать услуги наравне с другими",(IF('Рейтинговая таблица организаций'!AE135&lt;5,"Количество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6" s="23">
        <f>'Рейтинговая таблица организаций'!AE135</f>
        <v>4</v>
      </c>
      <c r="AF146" s="14">
        <f>IF('Рейтинговая таблица организаций'!AE135&lt;1,0,(IF('Рейтинговая таблица организаций'!AE135&lt;5,20,100)))</f>
        <v>20</v>
      </c>
      <c r="AG146" s="14" t="s">
        <v>164</v>
      </c>
      <c r="AH146" s="14">
        <f>'Рейтинговая таблица организаций'!AF135</f>
        <v>2</v>
      </c>
      <c r="AI146" s="14">
        <f>'Рейтинговая таблица организаций'!AG135</f>
        <v>2</v>
      </c>
      <c r="AJ146" s="14" t="s">
        <v>165</v>
      </c>
      <c r="AK146" s="14">
        <f>'Рейтинговая таблица организаций'!AL135</f>
        <v>8</v>
      </c>
      <c r="AL146" s="14">
        <f>'Рейтинговая таблица организаций'!AM135</f>
        <v>8</v>
      </c>
      <c r="AM146" s="14" t="s">
        <v>166</v>
      </c>
      <c r="AN146" s="14">
        <f>'Рейтинговая таблица организаций'!AN135</f>
        <v>8</v>
      </c>
      <c r="AO146" s="14">
        <f>'Рейтинговая таблица организаций'!AO135</f>
        <v>8</v>
      </c>
      <c r="AP146" s="14" t="s">
        <v>167</v>
      </c>
      <c r="AQ146" s="14">
        <f>'Рейтинговая таблица организаций'!AP135</f>
        <v>8</v>
      </c>
      <c r="AR146" s="14">
        <f>'Рейтинговая таблица организаций'!AQ135</f>
        <v>8</v>
      </c>
      <c r="AS146" s="14" t="s">
        <v>168</v>
      </c>
      <c r="AT146" s="14">
        <f>'Рейтинговая таблица организаций'!AV135</f>
        <v>8</v>
      </c>
      <c r="AU146" s="14">
        <f>'Рейтинговая таблица организаций'!AW135</f>
        <v>8</v>
      </c>
      <c r="AV146" s="14" t="s">
        <v>169</v>
      </c>
      <c r="AW146" s="14">
        <f>'Рейтинговая таблица организаций'!AX135</f>
        <v>8</v>
      </c>
      <c r="AX146" s="14">
        <f>'Рейтинговая таблица организаций'!AY135</f>
        <v>8</v>
      </c>
      <c r="AY146" s="14" t="s">
        <v>170</v>
      </c>
      <c r="AZ146" s="14">
        <f>'Рейтинговая таблица организаций'!AZ135</f>
        <v>8</v>
      </c>
      <c r="BA146" s="14">
        <f>'Рейтинговая таблица организаций'!BA135</f>
        <v>8</v>
      </c>
    </row>
    <row r="147" spans="1:53" ht="15.5">
      <c r="A147" s="11">
        <f>'бланки '!D138</f>
        <v>133</v>
      </c>
      <c r="B147" s="11" t="str">
        <f>'бланки '!C138</f>
        <v>Муниципальное казённое общеобразовательное учреждение «Усть-Тымская основная общеобразовательная школа»</v>
      </c>
      <c r="C147" s="11">
        <f>'для bus.gov.ru'!C136</f>
        <v>48</v>
      </c>
      <c r="D147" s="11">
        <f>'для bus.gov.ru'!D136</f>
        <v>20</v>
      </c>
      <c r="E147" s="21">
        <f>'для bus.gov.ru'!E136</f>
        <v>0.41666666666666669</v>
      </c>
      <c r="F147" s="12" t="s">
        <v>159</v>
      </c>
      <c r="G147" s="13">
        <f>'Рейтинговая таблица организаций'!D136</f>
        <v>14</v>
      </c>
      <c r="H147" s="13">
        <f>'Рейтинговая таблица организаций'!E136</f>
        <v>14</v>
      </c>
      <c r="I147" s="12" t="s">
        <v>160</v>
      </c>
      <c r="J147" s="13">
        <f>'Рейтинговая таблица организаций'!F136</f>
        <v>60</v>
      </c>
      <c r="K147" s="13">
        <f>'Рейтинговая таблица организаций'!G136</f>
        <v>60</v>
      </c>
      <c r="L147" s="14" t="str">
        <f>IF('Рейтинговая таблица организаций'!H136&lt;1,"Отсутствуют или не функционируют дистанционные способы взаимодействия",(IF('Рейтинговая таблица организаций'!H136&lt;4,"В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7" s="23">
        <f>'Рейтинговая таблица организаций'!H136</f>
        <v>4</v>
      </c>
      <c r="N147" s="14">
        <f>IF('Рейтинговая таблица организаций'!H136&lt;1,0,(IF('Рейтинговая таблица организаций'!H136&lt;4,30,100)))</f>
        <v>100</v>
      </c>
      <c r="O147" s="14" t="s">
        <v>161</v>
      </c>
      <c r="P147" s="14">
        <f>'Рейтинговая таблица организаций'!I136</f>
        <v>20</v>
      </c>
      <c r="Q147" s="14">
        <f>'Рейтинговая таблица организаций'!J136</f>
        <v>20</v>
      </c>
      <c r="R147" s="14" t="s">
        <v>162</v>
      </c>
      <c r="S147" s="14">
        <f>'Рейтинговая таблица организаций'!K136</f>
        <v>20</v>
      </c>
      <c r="T147" s="14">
        <f>'Рейтинговая таблица организаций'!L136</f>
        <v>20</v>
      </c>
      <c r="U147" s="14" t="str">
        <f>IF('Рейтинговая таблица организаций'!U136&lt;1,"Отсутствуют комфортные условия",(IF('Рейтинговая таблица организаций'!U136&lt;5,"Количество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7" s="23">
        <f>'Рейтинговая таблица организаций'!U136</f>
        <v>5</v>
      </c>
      <c r="W147" s="14">
        <f>IF('Рейтинговая таблица организаций'!U136&lt;1,0,(IF('Рейтинговая таблица организаций'!U136&lt;4,20,100)))</f>
        <v>100</v>
      </c>
      <c r="X147" s="14" t="s">
        <v>163</v>
      </c>
      <c r="Y147" s="14">
        <f>'Рейтинговая таблица организаций'!X136</f>
        <v>20</v>
      </c>
      <c r="Z147" s="14">
        <f>'Рейтинговая таблица организаций'!Y136</f>
        <v>20</v>
      </c>
      <c r="AA147" s="14" t="str">
        <f>IF('Рейтинговая таблица организаций'!AD136&lt;1,"Отсутствуют условия доступности для инвалидов",(IF('Рейтинговая таблица организаций'!AD136&lt;5,"Количество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7" s="22">
        <f>'Рейтинговая таблица организаций'!AD136</f>
        <v>2</v>
      </c>
      <c r="AC147" s="14">
        <f>IF('Рейтинговая таблица организаций'!AD136&lt;1,0,(IF('Рейтинговая таблица организаций'!AD136&lt;5,20,100)))</f>
        <v>20</v>
      </c>
      <c r="AD147" s="14" t="str">
        <f>IF('Рейтинговая таблица организаций'!AE136&lt;1,"Отсутствуют условия доступности, позволяющие инвалидам получать услуги наравне с другими",(IF('Рейтинговая таблица организаций'!AE136&lt;5,"Количество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7" s="23">
        <f>'Рейтинговая таблица организаций'!AE136</f>
        <v>3</v>
      </c>
      <c r="AF147" s="14">
        <f>IF('Рейтинговая таблица организаций'!AE136&lt;1,0,(IF('Рейтинговая таблица организаций'!AE136&lt;5,20,100)))</f>
        <v>20</v>
      </c>
      <c r="AG147" s="14" t="s">
        <v>164</v>
      </c>
      <c r="AH147" s="14">
        <f>'Рейтинговая таблица организаций'!AF136</f>
        <v>5</v>
      </c>
      <c r="AI147" s="14">
        <f>'Рейтинговая таблица организаций'!AG136</f>
        <v>5</v>
      </c>
      <c r="AJ147" s="14" t="s">
        <v>165</v>
      </c>
      <c r="AK147" s="14">
        <f>'Рейтинговая таблица организаций'!AL136</f>
        <v>20</v>
      </c>
      <c r="AL147" s="14">
        <f>'Рейтинговая таблица организаций'!AM136</f>
        <v>20</v>
      </c>
      <c r="AM147" s="14" t="s">
        <v>166</v>
      </c>
      <c r="AN147" s="14">
        <f>'Рейтинговая таблица организаций'!AN136</f>
        <v>20</v>
      </c>
      <c r="AO147" s="14">
        <f>'Рейтинговая таблица организаций'!AO136</f>
        <v>20</v>
      </c>
      <c r="AP147" s="14" t="s">
        <v>167</v>
      </c>
      <c r="AQ147" s="14">
        <f>'Рейтинговая таблица организаций'!AP136</f>
        <v>20</v>
      </c>
      <c r="AR147" s="14">
        <f>'Рейтинговая таблица организаций'!AQ136</f>
        <v>20</v>
      </c>
      <c r="AS147" s="14" t="s">
        <v>168</v>
      </c>
      <c r="AT147" s="14">
        <f>'Рейтинговая таблица организаций'!AV136</f>
        <v>20</v>
      </c>
      <c r="AU147" s="14">
        <f>'Рейтинговая таблица организаций'!AW136</f>
        <v>20</v>
      </c>
      <c r="AV147" s="14" t="s">
        <v>169</v>
      </c>
      <c r="AW147" s="14">
        <f>'Рейтинговая таблица организаций'!AX136</f>
        <v>20</v>
      </c>
      <c r="AX147" s="14">
        <f>'Рейтинговая таблица организаций'!AY136</f>
        <v>20</v>
      </c>
      <c r="AY147" s="14" t="s">
        <v>170</v>
      </c>
      <c r="AZ147" s="14">
        <f>'Рейтинговая таблица организаций'!AZ136</f>
        <v>20</v>
      </c>
      <c r="BA147" s="14">
        <f>'Рейтинговая таблица организаций'!BA136</f>
        <v>20</v>
      </c>
    </row>
    <row r="148" spans="1:53" ht="15.5">
      <c r="A148" s="11">
        <f>'бланки '!D139</f>
        <v>134</v>
      </c>
      <c r="B148" s="11" t="str">
        <f>'бланки '!C139</f>
        <v>Муниципальное бюджетное общеобразовательное учреждение Каргасокская средняя общеобразовательная школа-интернат №1</v>
      </c>
      <c r="C148" s="11">
        <f>'для bus.gov.ru'!C137</f>
        <v>1432</v>
      </c>
      <c r="D148" s="11">
        <f>'для bus.gov.ru'!D137</f>
        <v>573</v>
      </c>
      <c r="E148" s="21">
        <f>'для bus.gov.ru'!E137</f>
        <v>0.40013966480446927</v>
      </c>
      <c r="F148" s="12" t="s">
        <v>159</v>
      </c>
      <c r="G148" s="13">
        <f>'Рейтинговая таблица организаций'!D137</f>
        <v>14</v>
      </c>
      <c r="H148" s="13">
        <f>'Рейтинговая таблица организаций'!E137</f>
        <v>14</v>
      </c>
      <c r="I148" s="12" t="s">
        <v>160</v>
      </c>
      <c r="J148" s="13">
        <f>'Рейтинговая таблица организаций'!F137</f>
        <v>60</v>
      </c>
      <c r="K148" s="13">
        <f>'Рейтинговая таблица организаций'!G137</f>
        <v>60</v>
      </c>
      <c r="L148" s="14" t="str">
        <f>IF('Рейтинговая таблица организаций'!H137&lt;1,"Отсутствуют или не функционируют дистанционные способы взаимодействия",(IF('Рейтинговая таблица организаций'!H137&lt;4,"В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8" s="23">
        <f>'Рейтинговая таблица организаций'!H137</f>
        <v>4</v>
      </c>
      <c r="N148" s="14">
        <f>IF('Рейтинговая таблица организаций'!H137&lt;1,0,(IF('Рейтинговая таблица организаций'!H137&lt;4,30,100)))</f>
        <v>100</v>
      </c>
      <c r="O148" s="14" t="s">
        <v>161</v>
      </c>
      <c r="P148" s="14">
        <f>'Рейтинговая таблица организаций'!I137</f>
        <v>573</v>
      </c>
      <c r="Q148" s="14">
        <f>'Рейтинговая таблица организаций'!J137</f>
        <v>573</v>
      </c>
      <c r="R148" s="14" t="s">
        <v>162</v>
      </c>
      <c r="S148" s="14">
        <f>'Рейтинговая таблица организаций'!K137</f>
        <v>573</v>
      </c>
      <c r="T148" s="14">
        <f>'Рейтинговая таблица организаций'!L137</f>
        <v>573</v>
      </c>
      <c r="U148" s="14" t="str">
        <f>IF('Рейтинговая таблица организаций'!U137&lt;1,"Отсутствуют комфортные условия",(IF('Рейтинговая таблица организаций'!U137&lt;5,"Количество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8" s="23">
        <f>'Рейтинговая таблица организаций'!U137</f>
        <v>5</v>
      </c>
      <c r="W148" s="14">
        <f>IF('Рейтинговая таблица организаций'!U137&lt;1,0,(IF('Рейтинговая таблица организаций'!U137&lt;4,20,100)))</f>
        <v>100</v>
      </c>
      <c r="X148" s="14" t="s">
        <v>163</v>
      </c>
      <c r="Y148" s="14">
        <f>'Рейтинговая таблица организаций'!X137</f>
        <v>573</v>
      </c>
      <c r="Z148" s="14">
        <f>'Рейтинговая таблица организаций'!Y137</f>
        <v>573</v>
      </c>
      <c r="AA148" s="14" t="str">
        <f>IF('Рейтинговая таблица организаций'!AD137&lt;1,"Отсутствуют условия доступности для инвалидов",(IF('Рейтинговая таблица организаций'!AD137&lt;5,"Количество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8" s="22">
        <f>'Рейтинговая таблица организаций'!AD137</f>
        <v>3</v>
      </c>
      <c r="AC148" s="14">
        <f>IF('Рейтинговая таблица организаций'!AD137&lt;1,0,(IF('Рейтинговая таблица организаций'!AD137&lt;5,20,100)))</f>
        <v>20</v>
      </c>
      <c r="AD148" s="14" t="str">
        <f>IF('Рейтинговая таблица организаций'!AE137&lt;1,"Отсутствуют условия доступности, позволяющие инвалидам получать услуги наравне с другими",(IF('Рейтинговая таблица организаций'!AE137&lt;5,"Количество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8" s="23">
        <f>'Рейтинговая таблица организаций'!AE137</f>
        <v>4</v>
      </c>
      <c r="AF148" s="14">
        <f>IF('Рейтинговая таблица организаций'!AE137&lt;1,0,(IF('Рейтинговая таблица организаций'!AE137&lt;5,20,100)))</f>
        <v>20</v>
      </c>
      <c r="AG148" s="14" t="s">
        <v>164</v>
      </c>
      <c r="AH148" s="14">
        <f>'Рейтинговая таблица организаций'!AF137</f>
        <v>144</v>
      </c>
      <c r="AI148" s="14">
        <f>'Рейтинговая таблица организаций'!AG137</f>
        <v>144</v>
      </c>
      <c r="AJ148" s="14" t="s">
        <v>165</v>
      </c>
      <c r="AK148" s="14">
        <f>'Рейтинговая таблица организаций'!AL137</f>
        <v>573</v>
      </c>
      <c r="AL148" s="14">
        <f>'Рейтинговая таблица организаций'!AM137</f>
        <v>573</v>
      </c>
      <c r="AM148" s="14" t="s">
        <v>166</v>
      </c>
      <c r="AN148" s="14">
        <f>'Рейтинговая таблица организаций'!AN137</f>
        <v>573</v>
      </c>
      <c r="AO148" s="14">
        <f>'Рейтинговая таблица организаций'!AO137</f>
        <v>573</v>
      </c>
      <c r="AP148" s="14" t="s">
        <v>167</v>
      </c>
      <c r="AQ148" s="14">
        <f>'Рейтинговая таблица организаций'!AP137</f>
        <v>573</v>
      </c>
      <c r="AR148" s="14">
        <f>'Рейтинговая таблица организаций'!AQ137</f>
        <v>573</v>
      </c>
      <c r="AS148" s="14" t="s">
        <v>168</v>
      </c>
      <c r="AT148" s="14">
        <f>'Рейтинговая таблица организаций'!AV137</f>
        <v>573</v>
      </c>
      <c r="AU148" s="14">
        <f>'Рейтинговая таблица организаций'!AW137</f>
        <v>573</v>
      </c>
      <c r="AV148" s="14" t="s">
        <v>169</v>
      </c>
      <c r="AW148" s="14">
        <f>'Рейтинговая таблица организаций'!AX137</f>
        <v>573</v>
      </c>
      <c r="AX148" s="14">
        <f>'Рейтинговая таблица организаций'!AY137</f>
        <v>573</v>
      </c>
      <c r="AY148" s="14" t="s">
        <v>170</v>
      </c>
      <c r="AZ148" s="14">
        <f>'Рейтинговая таблица организаций'!AZ137</f>
        <v>573</v>
      </c>
      <c r="BA148" s="14">
        <f>'Рейтинговая таблица организаций'!BA137</f>
        <v>573</v>
      </c>
    </row>
    <row r="149" spans="1:53" ht="15.5">
      <c r="A149" s="11">
        <f>'бланки '!D140</f>
        <v>135</v>
      </c>
      <c r="B149" s="11" t="str">
        <f>'бланки '!C140</f>
        <v>Муниципальное казённое общеобразовательное учреждение «Павловская основная общеобразовательная школа»</v>
      </c>
      <c r="C149" s="11">
        <f>'для bus.gov.ru'!C138</f>
        <v>91</v>
      </c>
      <c r="D149" s="11">
        <f>'для bus.gov.ru'!D138</f>
        <v>37</v>
      </c>
      <c r="E149" s="21">
        <f>'для bus.gov.ru'!E138</f>
        <v>0.40659340659340659</v>
      </c>
      <c r="F149" s="12" t="s">
        <v>159</v>
      </c>
      <c r="G149" s="13">
        <f>'Рейтинговая таблица организаций'!D138</f>
        <v>14</v>
      </c>
      <c r="H149" s="13">
        <f>'Рейтинговая таблица организаций'!E138</f>
        <v>14</v>
      </c>
      <c r="I149" s="12" t="s">
        <v>160</v>
      </c>
      <c r="J149" s="13">
        <f>'Рейтинговая таблица организаций'!F138</f>
        <v>60</v>
      </c>
      <c r="K149" s="13">
        <f>'Рейтинговая таблица организаций'!G138</f>
        <v>60</v>
      </c>
      <c r="L149" s="14" t="str">
        <f>IF('Рейтинговая таблица организаций'!H138&lt;1,"Отсутствуют или не функционируют дистанционные способы взаимодействия",(IF('Рейтинговая таблица организаций'!H138&lt;4,"В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9" s="23">
        <f>'Рейтинговая таблица организаций'!H138</f>
        <v>4</v>
      </c>
      <c r="N149" s="14">
        <f>IF('Рейтинговая таблица организаций'!H138&lt;1,0,(IF('Рейтинговая таблица организаций'!H138&lt;4,30,100)))</f>
        <v>100</v>
      </c>
      <c r="O149" s="14" t="s">
        <v>161</v>
      </c>
      <c r="P149" s="14">
        <f>'Рейтинговая таблица организаций'!I138</f>
        <v>37</v>
      </c>
      <c r="Q149" s="14">
        <f>'Рейтинговая таблица организаций'!J138</f>
        <v>37</v>
      </c>
      <c r="R149" s="14" t="s">
        <v>162</v>
      </c>
      <c r="S149" s="14">
        <f>'Рейтинговая таблица организаций'!K138</f>
        <v>37</v>
      </c>
      <c r="T149" s="14">
        <f>'Рейтинговая таблица организаций'!L138</f>
        <v>37</v>
      </c>
      <c r="U149" s="14" t="str">
        <f>IF('Рейтинговая таблица организаций'!U138&lt;1,"Отсутствуют комфортные условия",(IF('Рейтинговая таблица организаций'!U138&lt;5,"Количество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9" s="23">
        <f>'Рейтинговая таблица организаций'!U138</f>
        <v>5</v>
      </c>
      <c r="W149" s="14">
        <f>IF('Рейтинговая таблица организаций'!U138&lt;1,0,(IF('Рейтинговая таблица организаций'!U138&lt;4,20,100)))</f>
        <v>100</v>
      </c>
      <c r="X149" s="14" t="s">
        <v>163</v>
      </c>
      <c r="Y149" s="14">
        <f>'Рейтинговая таблица организаций'!X138</f>
        <v>37</v>
      </c>
      <c r="Z149" s="14">
        <f>'Рейтинговая таблица организаций'!Y138</f>
        <v>37</v>
      </c>
      <c r="AA149" s="14" t="str">
        <f>IF('Рейтинговая таблица организаций'!AD138&lt;1,"Отсутствуют условия доступности для инвалидов",(IF('Рейтинговая таблица организаций'!AD138&lt;5,"Количество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9" s="22">
        <f>'Рейтинговая таблица организаций'!AD138</f>
        <v>1</v>
      </c>
      <c r="AC149" s="14">
        <f>IF('Рейтинговая таблица организаций'!AD138&lt;1,0,(IF('Рейтинговая таблица организаций'!AD138&lt;5,20,100)))</f>
        <v>20</v>
      </c>
      <c r="AD149" s="14" t="str">
        <f>IF('Рейтинговая таблица организаций'!AE138&lt;1,"Отсутствуют условия доступности, позволяющие инвалидам получать услуги наравне с другими",(IF('Рейтинговая таблица организаций'!AE138&lt;5,"Количество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49" s="23">
        <f>'Рейтинговая таблица организаций'!AE138</f>
        <v>5</v>
      </c>
      <c r="AF149" s="14">
        <f>IF('Рейтинговая таблица организаций'!AE138&lt;1,0,(IF('Рейтинговая таблица организаций'!AE138&lt;5,20,100)))</f>
        <v>100</v>
      </c>
      <c r="AG149" s="14" t="s">
        <v>164</v>
      </c>
      <c r="AH149" s="14">
        <f>'Рейтинговая таблица организаций'!AF138</f>
        <v>10</v>
      </c>
      <c r="AI149" s="14">
        <f>'Рейтинговая таблица организаций'!AG138</f>
        <v>10</v>
      </c>
      <c r="AJ149" s="14" t="s">
        <v>165</v>
      </c>
      <c r="AK149" s="14">
        <f>'Рейтинговая таблица организаций'!AL138</f>
        <v>37</v>
      </c>
      <c r="AL149" s="14">
        <f>'Рейтинговая таблица организаций'!AM138</f>
        <v>37</v>
      </c>
      <c r="AM149" s="14" t="s">
        <v>166</v>
      </c>
      <c r="AN149" s="14">
        <f>'Рейтинговая таблица организаций'!AN138</f>
        <v>37</v>
      </c>
      <c r="AO149" s="14">
        <f>'Рейтинговая таблица организаций'!AO138</f>
        <v>37</v>
      </c>
      <c r="AP149" s="14" t="s">
        <v>167</v>
      </c>
      <c r="AQ149" s="14">
        <f>'Рейтинговая таблица организаций'!AP138</f>
        <v>37</v>
      </c>
      <c r="AR149" s="14">
        <f>'Рейтинговая таблица организаций'!AQ138</f>
        <v>37</v>
      </c>
      <c r="AS149" s="14" t="s">
        <v>168</v>
      </c>
      <c r="AT149" s="14">
        <f>'Рейтинговая таблица организаций'!AV138</f>
        <v>37</v>
      </c>
      <c r="AU149" s="14">
        <f>'Рейтинговая таблица организаций'!AW138</f>
        <v>37</v>
      </c>
      <c r="AV149" s="14" t="s">
        <v>169</v>
      </c>
      <c r="AW149" s="14">
        <f>'Рейтинговая таблица организаций'!AX138</f>
        <v>37</v>
      </c>
      <c r="AX149" s="14">
        <f>'Рейтинговая таблица организаций'!AY138</f>
        <v>37</v>
      </c>
      <c r="AY149" s="14" t="s">
        <v>170</v>
      </c>
      <c r="AZ149" s="14">
        <f>'Рейтинговая таблица организаций'!AZ138</f>
        <v>37</v>
      </c>
      <c r="BA149" s="14">
        <f>'Рейтинговая таблица организаций'!BA138</f>
        <v>37</v>
      </c>
    </row>
    <row r="150" spans="1:53" ht="15.5">
      <c r="A150" s="11">
        <f>'бланки '!D141</f>
        <v>136</v>
      </c>
      <c r="B150" s="11" t="str">
        <f>'бланки '!C141</f>
        <v>Муниципальное казённое общеобразовательное учреждение "Средневасюганская средняя общеобразовательная школа"</v>
      </c>
      <c r="C150" s="11">
        <f>'для bus.gov.ru'!C139</f>
        <v>151</v>
      </c>
      <c r="D150" s="11">
        <f>'для bus.gov.ru'!D139</f>
        <v>61</v>
      </c>
      <c r="E150" s="21">
        <f>'для bus.gov.ru'!E139</f>
        <v>0.40397350993377484</v>
      </c>
      <c r="F150" s="12" t="s">
        <v>159</v>
      </c>
      <c r="G150" s="13">
        <f>'Рейтинговая таблица организаций'!D139</f>
        <v>14</v>
      </c>
      <c r="H150" s="13">
        <f>'Рейтинговая таблица организаций'!E139</f>
        <v>14</v>
      </c>
      <c r="I150" s="12" t="s">
        <v>160</v>
      </c>
      <c r="J150" s="13">
        <f>'Рейтинговая таблица организаций'!F139</f>
        <v>60</v>
      </c>
      <c r="K150" s="13">
        <f>'Рейтинговая таблица организаций'!G139</f>
        <v>60</v>
      </c>
      <c r="L150" s="14" t="str">
        <f>IF('Рейтинговая таблица организаций'!H139&lt;1,"Отсутствуют или не функционируют дистанционные способы взаимодействия",(IF('Рейтинговая таблица организаций'!H139&lt;4,"В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0" s="23">
        <f>'Рейтинговая таблица организаций'!H139</f>
        <v>4</v>
      </c>
      <c r="N150" s="14">
        <f>IF('Рейтинговая таблица организаций'!H139&lt;1,0,(IF('Рейтинговая таблица организаций'!H139&lt;4,30,100)))</f>
        <v>100</v>
      </c>
      <c r="O150" s="14" t="s">
        <v>161</v>
      </c>
      <c r="P150" s="14">
        <f>'Рейтинговая таблица организаций'!I139</f>
        <v>61</v>
      </c>
      <c r="Q150" s="14">
        <f>'Рейтинговая таблица организаций'!J139</f>
        <v>61</v>
      </c>
      <c r="R150" s="14" t="s">
        <v>162</v>
      </c>
      <c r="S150" s="14">
        <f>'Рейтинговая таблица организаций'!K139</f>
        <v>61</v>
      </c>
      <c r="T150" s="14">
        <f>'Рейтинговая таблица организаций'!L139</f>
        <v>61</v>
      </c>
      <c r="U150" s="14" t="str">
        <f>IF('Рейтинговая таблица организаций'!U139&lt;1,"Отсутствуют комфортные условия",(IF('Рейтинговая таблица организаций'!U139&lt;5,"Количество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0" s="23">
        <f>'Рейтинговая таблица организаций'!U139</f>
        <v>5</v>
      </c>
      <c r="W150" s="14">
        <f>IF('Рейтинговая таблица организаций'!U139&lt;1,0,(IF('Рейтинговая таблица организаций'!U139&lt;4,20,100)))</f>
        <v>100</v>
      </c>
      <c r="X150" s="14" t="s">
        <v>163</v>
      </c>
      <c r="Y150" s="14">
        <f>'Рейтинговая таблица организаций'!X139</f>
        <v>61</v>
      </c>
      <c r="Z150" s="14">
        <f>'Рейтинговая таблица организаций'!Y139</f>
        <v>61</v>
      </c>
      <c r="AA150" s="14" t="str">
        <f>IF('Рейтинговая таблица организаций'!AD139&lt;1,"Отсутствуют условия доступности для инвалидов",(IF('Рейтинговая таблица организаций'!AD139&lt;5,"Количество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0" s="22">
        <f>'Рейтинговая таблица организаций'!AD139</f>
        <v>3</v>
      </c>
      <c r="AC150" s="14">
        <f>IF('Рейтинговая таблица организаций'!AD139&lt;1,0,(IF('Рейтинговая таблица организаций'!AD139&lt;5,20,100)))</f>
        <v>20</v>
      </c>
      <c r="AD150" s="14" t="str">
        <f>IF('Рейтинговая таблица организаций'!AE139&lt;1,"Отсутствуют условия доступности, позволяющие инвалидам получать услуги наравне с другими",(IF('Рейтинговая таблица организаций'!AE139&lt;5,"Количество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0" s="23">
        <f>'Рейтинговая таблица организаций'!AE139</f>
        <v>4</v>
      </c>
      <c r="AF150" s="14">
        <f>IF('Рейтинговая таблица организаций'!AE139&lt;1,0,(IF('Рейтинговая таблица организаций'!AE139&lt;5,20,100)))</f>
        <v>20</v>
      </c>
      <c r="AG150" s="14" t="s">
        <v>164</v>
      </c>
      <c r="AH150" s="14">
        <f>'Рейтинговая таблица организаций'!AF139</f>
        <v>16</v>
      </c>
      <c r="AI150" s="14">
        <f>'Рейтинговая таблица организаций'!AG139</f>
        <v>16</v>
      </c>
      <c r="AJ150" s="14" t="s">
        <v>165</v>
      </c>
      <c r="AK150" s="14">
        <f>'Рейтинговая таблица организаций'!AL139</f>
        <v>61</v>
      </c>
      <c r="AL150" s="14">
        <f>'Рейтинговая таблица организаций'!AM139</f>
        <v>61</v>
      </c>
      <c r="AM150" s="14" t="s">
        <v>166</v>
      </c>
      <c r="AN150" s="14">
        <f>'Рейтинговая таблица организаций'!AN139</f>
        <v>61</v>
      </c>
      <c r="AO150" s="14">
        <f>'Рейтинговая таблица организаций'!AO139</f>
        <v>61</v>
      </c>
      <c r="AP150" s="14" t="s">
        <v>167</v>
      </c>
      <c r="AQ150" s="14">
        <f>'Рейтинговая таблица организаций'!AP139</f>
        <v>61</v>
      </c>
      <c r="AR150" s="14">
        <f>'Рейтинговая таблица организаций'!AQ139</f>
        <v>61</v>
      </c>
      <c r="AS150" s="14" t="s">
        <v>168</v>
      </c>
      <c r="AT150" s="14">
        <f>'Рейтинговая таблица организаций'!AV139</f>
        <v>61</v>
      </c>
      <c r="AU150" s="14">
        <f>'Рейтинговая таблица организаций'!AW139</f>
        <v>61</v>
      </c>
      <c r="AV150" s="14" t="s">
        <v>169</v>
      </c>
      <c r="AW150" s="14">
        <f>'Рейтинговая таблица организаций'!AX139</f>
        <v>61</v>
      </c>
      <c r="AX150" s="14">
        <f>'Рейтинговая таблица организаций'!AY139</f>
        <v>61</v>
      </c>
      <c r="AY150" s="14" t="s">
        <v>170</v>
      </c>
      <c r="AZ150" s="14">
        <f>'Рейтинговая таблица организаций'!AZ139</f>
        <v>61</v>
      </c>
      <c r="BA150" s="14">
        <f>'Рейтинговая таблица организаций'!BA139</f>
        <v>61</v>
      </c>
    </row>
    <row r="151" spans="1:53" ht="15.5">
      <c r="A151" s="11">
        <f>'бланки '!D142</f>
        <v>137</v>
      </c>
      <c r="B151" s="11" t="str">
        <f>'бланки '!C142</f>
        <v>Муниципальное казённое общеобразовательное учреждение «Среднетымская средняя общеобразовательная школа»</v>
      </c>
      <c r="C151" s="11">
        <f>'для bus.gov.ru'!C140</f>
        <v>63</v>
      </c>
      <c r="D151" s="11">
        <f>'для bus.gov.ru'!D140</f>
        <v>26</v>
      </c>
      <c r="E151" s="21">
        <f>'для bus.gov.ru'!E140</f>
        <v>0.41269841269841268</v>
      </c>
      <c r="F151" s="12" t="s">
        <v>159</v>
      </c>
      <c r="G151" s="13">
        <f>'Рейтинговая таблица организаций'!D140</f>
        <v>14</v>
      </c>
      <c r="H151" s="13">
        <f>'Рейтинговая таблица организаций'!E140</f>
        <v>14</v>
      </c>
      <c r="I151" s="12" t="s">
        <v>160</v>
      </c>
      <c r="J151" s="13">
        <f>'Рейтинговая таблица организаций'!F140</f>
        <v>60</v>
      </c>
      <c r="K151" s="13">
        <f>'Рейтинговая таблица организаций'!G140</f>
        <v>60</v>
      </c>
      <c r="L151" s="14" t="str">
        <f>IF('Рейтинговая таблица организаций'!H140&lt;1,"Отсутствуют или не функционируют дистанционные способы взаимодействия",(IF('Рейтинговая таблица организаций'!H140&lt;4,"В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1" s="23">
        <f>'Рейтинговая таблица организаций'!H140</f>
        <v>4</v>
      </c>
      <c r="N151" s="14">
        <f>IF('Рейтинговая таблица организаций'!H140&lt;1,0,(IF('Рейтинговая таблица организаций'!H140&lt;4,30,100)))</f>
        <v>100</v>
      </c>
      <c r="O151" s="14" t="s">
        <v>161</v>
      </c>
      <c r="P151" s="14">
        <f>'Рейтинговая таблица организаций'!I140</f>
        <v>26</v>
      </c>
      <c r="Q151" s="14">
        <f>'Рейтинговая таблица организаций'!J140</f>
        <v>26</v>
      </c>
      <c r="R151" s="14" t="s">
        <v>162</v>
      </c>
      <c r="S151" s="14">
        <f>'Рейтинговая таблица организаций'!K140</f>
        <v>26</v>
      </c>
      <c r="T151" s="14">
        <f>'Рейтинговая таблица организаций'!L140</f>
        <v>26</v>
      </c>
      <c r="U151" s="14" t="str">
        <f>IF('Рейтинговая таблица организаций'!U140&lt;1,"Отсутствуют комфортные условия",(IF('Рейтинговая таблица организаций'!U140&lt;5,"Количество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1" s="23">
        <f>'Рейтинговая таблица организаций'!U140</f>
        <v>5</v>
      </c>
      <c r="W151" s="14">
        <f>IF('Рейтинговая таблица организаций'!U140&lt;1,0,(IF('Рейтинговая таблица организаций'!U140&lt;4,20,100)))</f>
        <v>100</v>
      </c>
      <c r="X151" s="14" t="s">
        <v>163</v>
      </c>
      <c r="Y151" s="14">
        <f>'Рейтинговая таблица организаций'!X140</f>
        <v>26</v>
      </c>
      <c r="Z151" s="14">
        <f>'Рейтинговая таблица организаций'!Y140</f>
        <v>26</v>
      </c>
      <c r="AA151" s="14" t="str">
        <f>IF('Рейтинговая таблица организаций'!AD140&lt;1,"Отсутствуют условия доступности для инвалидов",(IF('Рейтинговая таблица организаций'!AD140&lt;5,"Количество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1" s="22">
        <f>'Рейтинговая таблица организаций'!AD140</f>
        <v>1</v>
      </c>
      <c r="AC151" s="14">
        <f>IF('Рейтинговая таблица организаций'!AD140&lt;1,0,(IF('Рейтинговая таблица организаций'!AD140&lt;5,20,100)))</f>
        <v>20</v>
      </c>
      <c r="AD151" s="14" t="str">
        <f>IF('Рейтинговая таблица организаций'!AE140&lt;1,"Отсутствуют условия доступности, позволяющие инвалидам получать услуги наравне с другими",(IF('Рейтинговая таблица организаций'!AE140&lt;5,"Количество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1" s="23">
        <f>'Рейтинговая таблица организаций'!AE140</f>
        <v>4</v>
      </c>
      <c r="AF151" s="14">
        <f>IF('Рейтинговая таблица организаций'!AE140&lt;1,0,(IF('Рейтинговая таблица организаций'!AE140&lt;5,20,100)))</f>
        <v>20</v>
      </c>
      <c r="AG151" s="14" t="s">
        <v>164</v>
      </c>
      <c r="AH151" s="14">
        <f>'Рейтинговая таблица организаций'!AF140</f>
        <v>7</v>
      </c>
      <c r="AI151" s="14">
        <f>'Рейтинговая таблица организаций'!AG140</f>
        <v>7</v>
      </c>
      <c r="AJ151" s="14" t="s">
        <v>165</v>
      </c>
      <c r="AK151" s="14">
        <f>'Рейтинговая таблица организаций'!AL140</f>
        <v>26</v>
      </c>
      <c r="AL151" s="14">
        <f>'Рейтинговая таблица организаций'!AM140</f>
        <v>26</v>
      </c>
      <c r="AM151" s="14" t="s">
        <v>166</v>
      </c>
      <c r="AN151" s="14">
        <f>'Рейтинговая таблица организаций'!AN140</f>
        <v>26</v>
      </c>
      <c r="AO151" s="14">
        <f>'Рейтинговая таблица организаций'!AO140</f>
        <v>26</v>
      </c>
      <c r="AP151" s="14" t="s">
        <v>167</v>
      </c>
      <c r="AQ151" s="14">
        <f>'Рейтинговая таблица организаций'!AP140</f>
        <v>26</v>
      </c>
      <c r="AR151" s="14">
        <f>'Рейтинговая таблица организаций'!AQ140</f>
        <v>26</v>
      </c>
      <c r="AS151" s="14" t="s">
        <v>168</v>
      </c>
      <c r="AT151" s="14">
        <f>'Рейтинговая таблица организаций'!AV140</f>
        <v>26</v>
      </c>
      <c r="AU151" s="14">
        <f>'Рейтинговая таблица организаций'!AW140</f>
        <v>26</v>
      </c>
      <c r="AV151" s="14" t="s">
        <v>169</v>
      </c>
      <c r="AW151" s="14">
        <f>'Рейтинговая таблица организаций'!AX140</f>
        <v>26</v>
      </c>
      <c r="AX151" s="14">
        <f>'Рейтинговая таблица организаций'!AY140</f>
        <v>26</v>
      </c>
      <c r="AY151" s="14" t="s">
        <v>170</v>
      </c>
      <c r="AZ151" s="14">
        <f>'Рейтинговая таблица организаций'!AZ140</f>
        <v>26</v>
      </c>
      <c r="BA151" s="14">
        <f>'Рейтинговая таблица организаций'!BA140</f>
        <v>26</v>
      </c>
    </row>
    <row r="152" spans="1:53" ht="15.5">
      <c r="A152" s="11">
        <f>'бланки '!D143</f>
        <v>138</v>
      </c>
      <c r="B152" s="11" t="str">
        <f>'бланки '!C143</f>
        <v>Муниципальное казённое общеобразовательное учреждение «Мыльджинская основная общеобразовательная школа имени Владимира Николаевича Ляшенко»</v>
      </c>
      <c r="C152" s="11">
        <f>'для bus.gov.ru'!C141</f>
        <v>40</v>
      </c>
      <c r="D152" s="11">
        <f>'для bus.gov.ru'!D141</f>
        <v>16</v>
      </c>
      <c r="E152" s="21">
        <f>'для bus.gov.ru'!E141</f>
        <v>0.4</v>
      </c>
      <c r="F152" s="12" t="s">
        <v>159</v>
      </c>
      <c r="G152" s="13">
        <f>'Рейтинговая таблица организаций'!D141</f>
        <v>14</v>
      </c>
      <c r="H152" s="13">
        <f>'Рейтинговая таблица организаций'!E141</f>
        <v>14</v>
      </c>
      <c r="I152" s="12" t="s">
        <v>160</v>
      </c>
      <c r="J152" s="13">
        <f>'Рейтинговая таблица организаций'!F141</f>
        <v>60</v>
      </c>
      <c r="K152" s="13">
        <f>'Рейтинговая таблица организаций'!G141</f>
        <v>60</v>
      </c>
      <c r="L152" s="14" t="str">
        <f>IF('Рейтинговая таблица организаций'!H141&lt;1,"Отсутствуют или не функционируют дистанционные способы взаимодействия",(IF('Рейтинговая таблица организаций'!H141&lt;4,"В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2" s="23">
        <f>'Рейтинговая таблица организаций'!H141</f>
        <v>4</v>
      </c>
      <c r="N152" s="14">
        <f>IF('Рейтинговая таблица организаций'!H141&lt;1,0,(IF('Рейтинговая таблица организаций'!H141&lt;4,30,100)))</f>
        <v>100</v>
      </c>
      <c r="O152" s="14" t="s">
        <v>161</v>
      </c>
      <c r="P152" s="14">
        <f>'Рейтинговая таблица организаций'!I141</f>
        <v>16</v>
      </c>
      <c r="Q152" s="14">
        <f>'Рейтинговая таблица организаций'!J141</f>
        <v>16</v>
      </c>
      <c r="R152" s="14" t="s">
        <v>162</v>
      </c>
      <c r="S152" s="14">
        <f>'Рейтинговая таблица организаций'!K141</f>
        <v>16</v>
      </c>
      <c r="T152" s="14">
        <f>'Рейтинговая таблица организаций'!L141</f>
        <v>16</v>
      </c>
      <c r="U152" s="14" t="str">
        <f>IF('Рейтинговая таблица организаций'!U141&lt;1,"Отсутствуют комфортные условия",(IF('Рейтинговая таблица организаций'!U141&lt;5,"Количество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2" s="23">
        <f>'Рейтинговая таблица организаций'!U141</f>
        <v>5</v>
      </c>
      <c r="W152" s="14">
        <f>IF('Рейтинговая таблица организаций'!U141&lt;1,0,(IF('Рейтинговая таблица организаций'!U141&lt;4,20,100)))</f>
        <v>100</v>
      </c>
      <c r="X152" s="14" t="s">
        <v>163</v>
      </c>
      <c r="Y152" s="14">
        <f>'Рейтинговая таблица организаций'!X141</f>
        <v>16</v>
      </c>
      <c r="Z152" s="14">
        <f>'Рейтинговая таблица организаций'!Y141</f>
        <v>16</v>
      </c>
      <c r="AA152" s="14" t="str">
        <f>IF('Рейтинговая таблица организаций'!AD141&lt;1,"Отсутствуют условия доступности для инвалидов",(IF('Рейтинговая таблица организаций'!AD141&lt;5,"Количество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2" s="22">
        <f>'Рейтинговая таблица организаций'!AD141</f>
        <v>3</v>
      </c>
      <c r="AC152" s="14">
        <f>IF('Рейтинговая таблица организаций'!AD141&lt;1,0,(IF('Рейтинговая таблица организаций'!AD141&lt;5,20,100)))</f>
        <v>20</v>
      </c>
      <c r="AD152" s="14" t="str">
        <f>IF('Рейтинговая таблица организаций'!AE141&lt;1,"Отсутствуют условия доступности, позволяющие инвалидам получать услуги наравне с другими",(IF('Рейтинговая таблица организаций'!AE141&lt;5,"Количество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2" s="23">
        <f>'Рейтинговая таблица организаций'!AE141</f>
        <v>4</v>
      </c>
      <c r="AF152" s="14">
        <f>IF('Рейтинговая таблица организаций'!AE141&lt;1,0,(IF('Рейтинговая таблица организаций'!AE141&lt;5,20,100)))</f>
        <v>20</v>
      </c>
      <c r="AG152" s="14" t="s">
        <v>164</v>
      </c>
      <c r="AH152" s="14">
        <f>'Рейтинговая таблица организаций'!AF141</f>
        <v>4</v>
      </c>
      <c r="AI152" s="14">
        <f>'Рейтинговая таблица организаций'!AG141</f>
        <v>4</v>
      </c>
      <c r="AJ152" s="14" t="s">
        <v>165</v>
      </c>
      <c r="AK152" s="14">
        <f>'Рейтинговая таблица организаций'!AL141</f>
        <v>16</v>
      </c>
      <c r="AL152" s="14">
        <f>'Рейтинговая таблица организаций'!AM141</f>
        <v>16</v>
      </c>
      <c r="AM152" s="14" t="s">
        <v>166</v>
      </c>
      <c r="AN152" s="14">
        <f>'Рейтинговая таблица организаций'!AN141</f>
        <v>16</v>
      </c>
      <c r="AO152" s="14">
        <f>'Рейтинговая таблица организаций'!AO141</f>
        <v>16</v>
      </c>
      <c r="AP152" s="14" t="s">
        <v>167</v>
      </c>
      <c r="AQ152" s="14">
        <f>'Рейтинговая таблица организаций'!AP141</f>
        <v>16</v>
      </c>
      <c r="AR152" s="14">
        <f>'Рейтинговая таблица организаций'!AQ141</f>
        <v>16</v>
      </c>
      <c r="AS152" s="14" t="s">
        <v>168</v>
      </c>
      <c r="AT152" s="14">
        <f>'Рейтинговая таблица организаций'!AV141</f>
        <v>16</v>
      </c>
      <c r="AU152" s="14">
        <f>'Рейтинговая таблица организаций'!AW141</f>
        <v>16</v>
      </c>
      <c r="AV152" s="14" t="s">
        <v>169</v>
      </c>
      <c r="AW152" s="14">
        <f>'Рейтинговая таблица организаций'!AX141</f>
        <v>16</v>
      </c>
      <c r="AX152" s="14">
        <f>'Рейтинговая таблица организаций'!AY141</f>
        <v>16</v>
      </c>
      <c r="AY152" s="14" t="s">
        <v>170</v>
      </c>
      <c r="AZ152" s="14">
        <f>'Рейтинговая таблица организаций'!AZ141</f>
        <v>16</v>
      </c>
      <c r="BA152" s="14">
        <f>'Рейтинговая таблица организаций'!BA141</f>
        <v>16</v>
      </c>
    </row>
    <row r="153" spans="1:53" ht="15.5">
      <c r="A153" s="11">
        <f>'бланки '!D144</f>
        <v>139</v>
      </c>
      <c r="B153" s="11" t="str">
        <f>'бланки '!C144</f>
        <v>Муниципальное казённое общеобразовательное учреждение «Напасская основная общеобразовательная школа»</v>
      </c>
      <c r="C153" s="11">
        <f>'для bus.gov.ru'!C142</f>
        <v>29</v>
      </c>
      <c r="D153" s="11">
        <f>'для bus.gov.ru'!D142</f>
        <v>12</v>
      </c>
      <c r="E153" s="21">
        <f>'для bus.gov.ru'!E142</f>
        <v>0.41379310344827586</v>
      </c>
      <c r="F153" s="12" t="s">
        <v>159</v>
      </c>
      <c r="G153" s="13">
        <f>'Рейтинговая таблица организаций'!D142</f>
        <v>14</v>
      </c>
      <c r="H153" s="13">
        <f>'Рейтинговая таблица организаций'!E142</f>
        <v>14</v>
      </c>
      <c r="I153" s="12" t="s">
        <v>160</v>
      </c>
      <c r="J153" s="13">
        <f>'Рейтинговая таблица организаций'!F142</f>
        <v>60</v>
      </c>
      <c r="K153" s="13">
        <f>'Рейтинговая таблица организаций'!G142</f>
        <v>60</v>
      </c>
      <c r="L153" s="14" t="str">
        <f>IF('Рейтинговая таблица организаций'!H142&lt;1,"Отсутствуют или не функционируют дистанционные способы взаимодействия",(IF('Рейтинговая таблица организаций'!H142&lt;4,"В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3" s="23">
        <f>'Рейтинговая таблица организаций'!H142</f>
        <v>4</v>
      </c>
      <c r="N153" s="14">
        <f>IF('Рейтинговая таблица организаций'!H142&lt;1,0,(IF('Рейтинговая таблица организаций'!H142&lt;4,30,100)))</f>
        <v>100</v>
      </c>
      <c r="O153" s="14" t="s">
        <v>161</v>
      </c>
      <c r="P153" s="14">
        <f>'Рейтинговая таблица организаций'!I142</f>
        <v>12</v>
      </c>
      <c r="Q153" s="14">
        <f>'Рейтинговая таблица организаций'!J142</f>
        <v>12</v>
      </c>
      <c r="R153" s="14" t="s">
        <v>162</v>
      </c>
      <c r="S153" s="14">
        <f>'Рейтинговая таблица организаций'!K142</f>
        <v>12</v>
      </c>
      <c r="T153" s="14">
        <f>'Рейтинговая таблица организаций'!L142</f>
        <v>12</v>
      </c>
      <c r="U153" s="14" t="str">
        <f>IF('Рейтинговая таблица организаций'!U142&lt;1,"Отсутствуют комфортные условия",(IF('Рейтинговая таблица организаций'!U142&lt;5,"Количество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3" s="23">
        <f>'Рейтинговая таблица организаций'!U142</f>
        <v>5</v>
      </c>
      <c r="W153" s="14">
        <f>IF('Рейтинговая таблица организаций'!U142&lt;1,0,(IF('Рейтинговая таблица организаций'!U142&lt;4,20,100)))</f>
        <v>100</v>
      </c>
      <c r="X153" s="14" t="s">
        <v>163</v>
      </c>
      <c r="Y153" s="14">
        <f>'Рейтинговая таблица организаций'!X142</f>
        <v>12</v>
      </c>
      <c r="Z153" s="14">
        <f>'Рейтинговая таблица организаций'!Y142</f>
        <v>12</v>
      </c>
      <c r="AA153" s="14" t="str">
        <f>IF('Рейтинговая таблица организаций'!AD142&lt;1,"Отсутствуют условия доступности для инвалидов",(IF('Рейтинговая таблица организаций'!AD142&lt;5,"Количество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3" s="22">
        <f>'Рейтинговая таблица организаций'!AD142</f>
        <v>3</v>
      </c>
      <c r="AC153" s="14">
        <f>IF('Рейтинговая таблица организаций'!AD142&lt;1,0,(IF('Рейтинговая таблица организаций'!AD142&lt;5,20,100)))</f>
        <v>20</v>
      </c>
      <c r="AD153" s="14" t="str">
        <f>IF('Рейтинговая таблица организаций'!AE142&lt;1,"Отсутствуют условия доступности, позволяющие инвалидам получать услуги наравне с другими",(IF('Рейтинговая таблица организаций'!AE142&lt;5,"Количество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3" s="23">
        <f>'Рейтинговая таблица организаций'!AE142</f>
        <v>4</v>
      </c>
      <c r="AF153" s="14">
        <f>IF('Рейтинговая таблица организаций'!AE142&lt;1,0,(IF('Рейтинговая таблица организаций'!AE142&lt;5,20,100)))</f>
        <v>20</v>
      </c>
      <c r="AG153" s="14" t="s">
        <v>164</v>
      </c>
      <c r="AH153" s="14">
        <f>'Рейтинговая таблица организаций'!AF142</f>
        <v>3</v>
      </c>
      <c r="AI153" s="14">
        <f>'Рейтинговая таблица организаций'!AG142</f>
        <v>3</v>
      </c>
      <c r="AJ153" s="14" t="s">
        <v>165</v>
      </c>
      <c r="AK153" s="14">
        <f>'Рейтинговая таблица организаций'!AL142</f>
        <v>12</v>
      </c>
      <c r="AL153" s="14">
        <f>'Рейтинговая таблица организаций'!AM142</f>
        <v>12</v>
      </c>
      <c r="AM153" s="14" t="s">
        <v>166</v>
      </c>
      <c r="AN153" s="14">
        <f>'Рейтинговая таблица организаций'!AN142</f>
        <v>12</v>
      </c>
      <c r="AO153" s="14">
        <f>'Рейтинговая таблица организаций'!AO142</f>
        <v>12</v>
      </c>
      <c r="AP153" s="14" t="s">
        <v>167</v>
      </c>
      <c r="AQ153" s="14">
        <f>'Рейтинговая таблица организаций'!AP142</f>
        <v>12</v>
      </c>
      <c r="AR153" s="14">
        <f>'Рейтинговая таблица организаций'!AQ142</f>
        <v>12</v>
      </c>
      <c r="AS153" s="14" t="s">
        <v>168</v>
      </c>
      <c r="AT153" s="14">
        <f>'Рейтинговая таблица организаций'!AV142</f>
        <v>12</v>
      </c>
      <c r="AU153" s="14">
        <f>'Рейтинговая таблица организаций'!AW142</f>
        <v>12</v>
      </c>
      <c r="AV153" s="14" t="s">
        <v>169</v>
      </c>
      <c r="AW153" s="14">
        <f>'Рейтинговая таблица организаций'!AX142</f>
        <v>12</v>
      </c>
      <c r="AX153" s="14">
        <f>'Рейтинговая таблица организаций'!AY142</f>
        <v>12</v>
      </c>
      <c r="AY153" s="14" t="s">
        <v>170</v>
      </c>
      <c r="AZ153" s="14">
        <f>'Рейтинговая таблица организаций'!AZ142</f>
        <v>12</v>
      </c>
      <c r="BA153" s="14">
        <f>'Рейтинговая таблица организаций'!BA142</f>
        <v>12</v>
      </c>
    </row>
    <row r="154" spans="1:53" ht="15.5">
      <c r="A154" s="11">
        <f>'бланки '!D145</f>
        <v>140</v>
      </c>
      <c r="B154" s="11" t="str">
        <f>'бланки '!C145</f>
        <v>Муниципальное казённое общеобразовательное учреждение «Новоюгинская средняя общеобразовательная школа»</v>
      </c>
      <c r="C154" s="11">
        <f>'для bus.gov.ru'!C143</f>
        <v>125</v>
      </c>
      <c r="D154" s="11">
        <f>'для bus.gov.ru'!D143</f>
        <v>50</v>
      </c>
      <c r="E154" s="21">
        <f>'для bus.gov.ru'!E143</f>
        <v>0.4</v>
      </c>
      <c r="F154" s="12" t="s">
        <v>159</v>
      </c>
      <c r="G154" s="13">
        <f>'Рейтинговая таблица организаций'!D143</f>
        <v>14</v>
      </c>
      <c r="H154" s="13">
        <f>'Рейтинговая таблица организаций'!E143</f>
        <v>14</v>
      </c>
      <c r="I154" s="12" t="s">
        <v>160</v>
      </c>
      <c r="J154" s="13">
        <f>'Рейтинговая таблица организаций'!F143</f>
        <v>60</v>
      </c>
      <c r="K154" s="13">
        <f>'Рейтинговая таблица организаций'!G143</f>
        <v>60</v>
      </c>
      <c r="L154" s="14" t="str">
        <f>IF('Рейтинговая таблица организаций'!H143&lt;1,"Отсутствуют или не функционируют дистанционные способы взаимодействия",(IF('Рейтинговая таблица организаций'!H143&lt;4,"В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4" s="23">
        <f>'Рейтинговая таблица организаций'!H143</f>
        <v>4</v>
      </c>
      <c r="N154" s="14">
        <f>IF('Рейтинговая таблица организаций'!H143&lt;1,0,(IF('Рейтинговая таблица организаций'!H143&lt;4,30,100)))</f>
        <v>100</v>
      </c>
      <c r="O154" s="14" t="s">
        <v>161</v>
      </c>
      <c r="P154" s="14">
        <f>'Рейтинговая таблица организаций'!I143</f>
        <v>50</v>
      </c>
      <c r="Q154" s="14">
        <f>'Рейтинговая таблица организаций'!J143</f>
        <v>50</v>
      </c>
      <c r="R154" s="14" t="s">
        <v>162</v>
      </c>
      <c r="S154" s="14">
        <f>'Рейтинговая таблица организаций'!K143</f>
        <v>50</v>
      </c>
      <c r="T154" s="14">
        <f>'Рейтинговая таблица организаций'!L143</f>
        <v>50</v>
      </c>
      <c r="U154" s="14" t="str">
        <f>IF('Рейтинговая таблица организаций'!U143&lt;1,"Отсутствуют комфортные условия",(IF('Рейтинговая таблица организаций'!U143&lt;5,"Количество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4" s="23">
        <f>'Рейтинговая таблица организаций'!U143</f>
        <v>5</v>
      </c>
      <c r="W154" s="14">
        <f>IF('Рейтинговая таблица организаций'!U143&lt;1,0,(IF('Рейтинговая таблица организаций'!U143&lt;4,20,100)))</f>
        <v>100</v>
      </c>
      <c r="X154" s="14" t="s">
        <v>163</v>
      </c>
      <c r="Y154" s="14">
        <f>'Рейтинговая таблица организаций'!X143</f>
        <v>50</v>
      </c>
      <c r="Z154" s="14">
        <f>'Рейтинговая таблица организаций'!Y143</f>
        <v>50</v>
      </c>
      <c r="AA154" s="14" t="str">
        <f>IF('Рейтинговая таблица организаций'!AD143&lt;1,"Отсутствуют условия доступности для инвалидов",(IF('Рейтинговая таблица организаций'!AD143&lt;5,"Количество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4" s="22">
        <f>'Рейтинговая таблица организаций'!AD143</f>
        <v>3</v>
      </c>
      <c r="AC154" s="14">
        <f>IF('Рейтинговая таблица организаций'!AD143&lt;1,0,(IF('Рейтинговая таблица организаций'!AD143&lt;5,20,100)))</f>
        <v>20</v>
      </c>
      <c r="AD154" s="14" t="str">
        <f>IF('Рейтинговая таблица организаций'!AE143&lt;1,"Отсутствуют условия доступности, позволяющие инвалидам получать услуги наравне с другими",(IF('Рейтинговая таблица организаций'!AE143&lt;5,"Количество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4" s="23">
        <f>'Рейтинговая таблица организаций'!AE143</f>
        <v>4</v>
      </c>
      <c r="AF154" s="14">
        <f>IF('Рейтинговая таблица организаций'!AE143&lt;1,0,(IF('Рейтинговая таблица организаций'!AE143&lt;5,20,100)))</f>
        <v>20</v>
      </c>
      <c r="AG154" s="14" t="s">
        <v>164</v>
      </c>
      <c r="AH154" s="14">
        <f>'Рейтинговая таблица организаций'!AF143</f>
        <v>13</v>
      </c>
      <c r="AI154" s="14">
        <f>'Рейтинговая таблица организаций'!AG143</f>
        <v>13</v>
      </c>
      <c r="AJ154" s="14" t="s">
        <v>165</v>
      </c>
      <c r="AK154" s="14">
        <f>'Рейтинговая таблица организаций'!AL143</f>
        <v>50</v>
      </c>
      <c r="AL154" s="14">
        <f>'Рейтинговая таблица организаций'!AM143</f>
        <v>50</v>
      </c>
      <c r="AM154" s="14" t="s">
        <v>166</v>
      </c>
      <c r="AN154" s="14">
        <f>'Рейтинговая таблица организаций'!AN143</f>
        <v>50</v>
      </c>
      <c r="AO154" s="14">
        <f>'Рейтинговая таблица организаций'!AO143</f>
        <v>50</v>
      </c>
      <c r="AP154" s="14" t="s">
        <v>167</v>
      </c>
      <c r="AQ154" s="14">
        <f>'Рейтинговая таблица организаций'!AP143</f>
        <v>50</v>
      </c>
      <c r="AR154" s="14">
        <f>'Рейтинговая таблица организаций'!AQ143</f>
        <v>50</v>
      </c>
      <c r="AS154" s="14" t="s">
        <v>168</v>
      </c>
      <c r="AT154" s="14">
        <f>'Рейтинговая таблица организаций'!AV143</f>
        <v>50</v>
      </c>
      <c r="AU154" s="14">
        <f>'Рейтинговая таблица организаций'!AW143</f>
        <v>50</v>
      </c>
      <c r="AV154" s="14" t="s">
        <v>169</v>
      </c>
      <c r="AW154" s="14">
        <f>'Рейтинговая таблица организаций'!AX143</f>
        <v>50</v>
      </c>
      <c r="AX154" s="14">
        <f>'Рейтинговая таблица организаций'!AY143</f>
        <v>50</v>
      </c>
      <c r="AY154" s="14" t="s">
        <v>170</v>
      </c>
      <c r="AZ154" s="14">
        <f>'Рейтинговая таблица организаций'!AZ143</f>
        <v>50</v>
      </c>
      <c r="BA154" s="14">
        <f>'Рейтинговая таблица организаций'!BA143</f>
        <v>50</v>
      </c>
    </row>
    <row r="155" spans="1:53" ht="15.5">
      <c r="A155" s="11">
        <f>'бланки '!D146</f>
        <v>141</v>
      </c>
      <c r="B155" s="11" t="str">
        <f>'бланки '!C146</f>
        <v>Муниципальное бюджетное общеобразовательное учреждение "Нововасюганская средняя общеобразовательная школа"</v>
      </c>
      <c r="C155" s="11">
        <f>'для bus.gov.ru'!C144</f>
        <v>340</v>
      </c>
      <c r="D155" s="11">
        <f>'для bus.gov.ru'!D144</f>
        <v>136</v>
      </c>
      <c r="E155" s="21">
        <f>'для bus.gov.ru'!E144</f>
        <v>0.4</v>
      </c>
      <c r="F155" s="12" t="s">
        <v>159</v>
      </c>
      <c r="G155" s="13">
        <f>'Рейтинговая таблица организаций'!D144</f>
        <v>14</v>
      </c>
      <c r="H155" s="13">
        <f>'Рейтинговая таблица организаций'!E144</f>
        <v>14</v>
      </c>
      <c r="I155" s="12" t="s">
        <v>160</v>
      </c>
      <c r="J155" s="13">
        <f>'Рейтинговая таблица организаций'!F144</f>
        <v>60</v>
      </c>
      <c r="K155" s="13">
        <f>'Рейтинговая таблица организаций'!G144</f>
        <v>60</v>
      </c>
      <c r="L155" s="14" t="str">
        <f>IF('Рейтинговая таблица организаций'!H144&lt;1,"Отсутствуют или не функционируют дистанционные способы взаимодействия",(IF('Рейтинговая таблица организаций'!H144&lt;4,"В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5" s="23">
        <f>'Рейтинговая таблица организаций'!H144</f>
        <v>4</v>
      </c>
      <c r="N155" s="14">
        <f>IF('Рейтинговая таблица организаций'!H144&lt;1,0,(IF('Рейтинговая таблица организаций'!H144&lt;4,30,100)))</f>
        <v>100</v>
      </c>
      <c r="O155" s="14" t="s">
        <v>161</v>
      </c>
      <c r="P155" s="14">
        <f>'Рейтинговая таблица организаций'!I144</f>
        <v>136</v>
      </c>
      <c r="Q155" s="14">
        <f>'Рейтинговая таблица организаций'!J144</f>
        <v>136</v>
      </c>
      <c r="R155" s="14" t="s">
        <v>162</v>
      </c>
      <c r="S155" s="14">
        <f>'Рейтинговая таблица организаций'!K144</f>
        <v>136</v>
      </c>
      <c r="T155" s="14">
        <f>'Рейтинговая таблица организаций'!L144</f>
        <v>136</v>
      </c>
      <c r="U155" s="14" t="str">
        <f>IF('Рейтинговая таблица организаций'!U144&lt;1,"Отсутствуют комфортные условия",(IF('Рейтинговая таблица организаций'!U144&lt;5,"Количество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5" s="23">
        <f>'Рейтинговая таблица организаций'!U144</f>
        <v>5</v>
      </c>
      <c r="W155" s="14">
        <f>IF('Рейтинговая таблица организаций'!U144&lt;1,0,(IF('Рейтинговая таблица организаций'!U144&lt;4,20,100)))</f>
        <v>100</v>
      </c>
      <c r="X155" s="14" t="s">
        <v>163</v>
      </c>
      <c r="Y155" s="14">
        <f>'Рейтинговая таблица организаций'!X144</f>
        <v>136</v>
      </c>
      <c r="Z155" s="14">
        <f>'Рейтинговая таблица организаций'!Y144</f>
        <v>136</v>
      </c>
      <c r="AA155" s="14" t="str">
        <f>IF('Рейтинговая таблица организаций'!AD144&lt;1,"Отсутствуют условия доступности для инвалидов",(IF('Рейтинговая таблица организаций'!AD144&lt;5,"Количество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55" s="22">
        <f>'Рейтинговая таблица организаций'!AD144</f>
        <v>5</v>
      </c>
      <c r="AC155" s="14">
        <f>IF('Рейтинговая таблица организаций'!AD144&lt;1,0,(IF('Рейтинговая таблица организаций'!AD144&lt;5,20,100)))</f>
        <v>100</v>
      </c>
      <c r="AD155" s="14" t="str">
        <f>IF('Рейтинговая таблица организаций'!AE144&lt;1,"Отсутствуют условия доступности, позволяющие инвалидам получать услуги наравне с другими",(IF('Рейтинговая таблица организаций'!AE144&lt;5,"Количество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55" s="23">
        <f>'Рейтинговая таблица организаций'!AE144</f>
        <v>5</v>
      </c>
      <c r="AF155" s="14">
        <f>IF('Рейтинговая таблица организаций'!AE144&lt;1,0,(IF('Рейтинговая таблица организаций'!AE144&lt;5,20,100)))</f>
        <v>100</v>
      </c>
      <c r="AG155" s="14" t="s">
        <v>164</v>
      </c>
      <c r="AH155" s="14">
        <f>'Рейтинговая таблица организаций'!AF144</f>
        <v>34</v>
      </c>
      <c r="AI155" s="14">
        <f>'Рейтинговая таблица организаций'!AG144</f>
        <v>34</v>
      </c>
      <c r="AJ155" s="14" t="s">
        <v>165</v>
      </c>
      <c r="AK155" s="14">
        <f>'Рейтинговая таблица организаций'!AL144</f>
        <v>136</v>
      </c>
      <c r="AL155" s="14">
        <f>'Рейтинговая таблица организаций'!AM144</f>
        <v>136</v>
      </c>
      <c r="AM155" s="14" t="s">
        <v>166</v>
      </c>
      <c r="AN155" s="14">
        <f>'Рейтинговая таблица организаций'!AN144</f>
        <v>136</v>
      </c>
      <c r="AO155" s="14">
        <f>'Рейтинговая таблица организаций'!AO144</f>
        <v>136</v>
      </c>
      <c r="AP155" s="14" t="s">
        <v>167</v>
      </c>
      <c r="AQ155" s="14">
        <f>'Рейтинговая таблица организаций'!AP144</f>
        <v>136</v>
      </c>
      <c r="AR155" s="14">
        <f>'Рейтинговая таблица организаций'!AQ144</f>
        <v>136</v>
      </c>
      <c r="AS155" s="14" t="s">
        <v>168</v>
      </c>
      <c r="AT155" s="14">
        <f>'Рейтинговая таблица организаций'!AV144</f>
        <v>136</v>
      </c>
      <c r="AU155" s="14">
        <f>'Рейтинговая таблица организаций'!AW144</f>
        <v>136</v>
      </c>
      <c r="AV155" s="14" t="s">
        <v>169</v>
      </c>
      <c r="AW155" s="14">
        <f>'Рейтинговая таблица организаций'!AX144</f>
        <v>136</v>
      </c>
      <c r="AX155" s="14">
        <f>'Рейтинговая таблица организаций'!AY144</f>
        <v>136</v>
      </c>
      <c r="AY155" s="14" t="s">
        <v>170</v>
      </c>
      <c r="AZ155" s="14">
        <f>'Рейтинговая таблица организаций'!AZ144</f>
        <v>136</v>
      </c>
      <c r="BA155" s="14">
        <f>'Рейтинговая таблица организаций'!BA144</f>
        <v>136</v>
      </c>
    </row>
    <row r="156" spans="1:53" ht="15.5">
      <c r="A156" s="11">
        <f>'бланки '!D147</f>
        <v>142</v>
      </c>
      <c r="B156" s="11" t="str">
        <f>'бланки '!C147</f>
        <v>Муниципальное казённое общеобразовательное учреждение «Киндальская начальная общеобразовательная школа</v>
      </c>
      <c r="C156" s="11">
        <f>'для bus.gov.ru'!C145</f>
        <v>3</v>
      </c>
      <c r="D156" s="11">
        <f>'для bus.gov.ru'!D145</f>
        <v>2</v>
      </c>
      <c r="E156" s="21">
        <f>'для bus.gov.ru'!E145</f>
        <v>0.66666666666666663</v>
      </c>
      <c r="F156" s="12" t="s">
        <v>159</v>
      </c>
      <c r="G156" s="13">
        <f>'Рейтинговая таблица организаций'!D145</f>
        <v>14</v>
      </c>
      <c r="H156" s="13">
        <f>'Рейтинговая таблица организаций'!E145</f>
        <v>14</v>
      </c>
      <c r="I156" s="12" t="s">
        <v>160</v>
      </c>
      <c r="J156" s="13">
        <f>'Рейтинговая таблица организаций'!F145</f>
        <v>60</v>
      </c>
      <c r="K156" s="13">
        <f>'Рейтинговая таблица организаций'!G145</f>
        <v>60</v>
      </c>
      <c r="L156" s="14" t="str">
        <f>IF('Рейтинговая таблица организаций'!H145&lt;1,"Отсутствуют или не функционируют дистанционные способы взаимодействия",(IF('Рейтинговая таблица организаций'!H145&lt;4,"В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6" s="23">
        <f>'Рейтинговая таблица организаций'!H145</f>
        <v>4</v>
      </c>
      <c r="N156" s="14">
        <f>IF('Рейтинговая таблица организаций'!H145&lt;1,0,(IF('Рейтинговая таблица организаций'!H145&lt;4,30,100)))</f>
        <v>100</v>
      </c>
      <c r="O156" s="14" t="s">
        <v>161</v>
      </c>
      <c r="P156" s="14">
        <f>'Рейтинговая таблица организаций'!I145</f>
        <v>2</v>
      </c>
      <c r="Q156" s="14">
        <f>'Рейтинговая таблица организаций'!J145</f>
        <v>2</v>
      </c>
      <c r="R156" s="14" t="s">
        <v>162</v>
      </c>
      <c r="S156" s="14">
        <f>'Рейтинговая таблица организаций'!K145</f>
        <v>2</v>
      </c>
      <c r="T156" s="14">
        <f>'Рейтинговая таблица организаций'!L145</f>
        <v>2</v>
      </c>
      <c r="U156" s="14" t="str">
        <f>IF('Рейтинговая таблица организаций'!U145&lt;1,"Отсутствуют комфортные условия",(IF('Рейтинговая таблица организаций'!U145&lt;5,"Количество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6" s="23">
        <f>'Рейтинговая таблица организаций'!U145</f>
        <v>5</v>
      </c>
      <c r="W156" s="14">
        <f>IF('Рейтинговая таблица организаций'!U145&lt;1,0,(IF('Рейтинговая таблица организаций'!U145&lt;4,20,100)))</f>
        <v>100</v>
      </c>
      <c r="X156" s="14" t="s">
        <v>163</v>
      </c>
      <c r="Y156" s="14">
        <f>'Рейтинговая таблица организаций'!X145</f>
        <v>2</v>
      </c>
      <c r="Z156" s="14">
        <f>'Рейтинговая таблица организаций'!Y145</f>
        <v>2</v>
      </c>
      <c r="AA156" s="14" t="str">
        <f>IF('Рейтинговая таблица организаций'!AD145&lt;1,"Отсутствуют условия доступности для инвалидов",(IF('Рейтинговая таблица организаций'!AD145&lt;5,"Количество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6" s="22">
        <f>'Рейтинговая таблица организаций'!AD145</f>
        <v>1</v>
      </c>
      <c r="AC156" s="14">
        <f>IF('Рейтинговая таблица организаций'!AD145&lt;1,0,(IF('Рейтинговая таблица организаций'!AD145&lt;5,20,100)))</f>
        <v>20</v>
      </c>
      <c r="AD156" s="14" t="str">
        <f>IF('Рейтинговая таблица организаций'!AE145&lt;1,"Отсутствуют условия доступности, позволяющие инвалидам получать услуги наравне с другими",(IF('Рейтинговая таблица организаций'!AE145&lt;5,"Количество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6" s="23">
        <f>'Рейтинговая таблица организаций'!AE145</f>
        <v>4</v>
      </c>
      <c r="AF156" s="14">
        <f>IF('Рейтинговая таблица организаций'!AE145&lt;1,0,(IF('Рейтинговая таблица организаций'!AE145&lt;5,20,100)))</f>
        <v>20</v>
      </c>
      <c r="AG156" s="14" t="s">
        <v>164</v>
      </c>
      <c r="AH156" s="14">
        <f>'Рейтинговая таблица организаций'!AF145</f>
        <v>1</v>
      </c>
      <c r="AI156" s="14">
        <f>'Рейтинговая таблица организаций'!AG145</f>
        <v>1</v>
      </c>
      <c r="AJ156" s="14" t="s">
        <v>165</v>
      </c>
      <c r="AK156" s="14">
        <f>'Рейтинговая таблица организаций'!AL145</f>
        <v>2</v>
      </c>
      <c r="AL156" s="14">
        <f>'Рейтинговая таблица организаций'!AM145</f>
        <v>2</v>
      </c>
      <c r="AM156" s="14" t="s">
        <v>166</v>
      </c>
      <c r="AN156" s="14">
        <f>'Рейтинговая таблица организаций'!AN145</f>
        <v>2</v>
      </c>
      <c r="AO156" s="14">
        <f>'Рейтинговая таблица организаций'!AO145</f>
        <v>2</v>
      </c>
      <c r="AP156" s="14" t="s">
        <v>167</v>
      </c>
      <c r="AQ156" s="14">
        <f>'Рейтинговая таблица организаций'!AP145</f>
        <v>2</v>
      </c>
      <c r="AR156" s="14">
        <f>'Рейтинговая таблица организаций'!AQ145</f>
        <v>2</v>
      </c>
      <c r="AS156" s="14" t="s">
        <v>168</v>
      </c>
      <c r="AT156" s="14">
        <f>'Рейтинговая таблица организаций'!AV145</f>
        <v>2</v>
      </c>
      <c r="AU156" s="14">
        <f>'Рейтинговая таблица организаций'!AW145</f>
        <v>2</v>
      </c>
      <c r="AV156" s="14" t="s">
        <v>169</v>
      </c>
      <c r="AW156" s="14">
        <f>'Рейтинговая таблица организаций'!AX145</f>
        <v>2</v>
      </c>
      <c r="AX156" s="14">
        <f>'Рейтинговая таблица организаций'!AY145</f>
        <v>2</v>
      </c>
      <c r="AY156" s="14" t="s">
        <v>170</v>
      </c>
      <c r="AZ156" s="14">
        <f>'Рейтинговая таблица организаций'!AZ145</f>
        <v>2</v>
      </c>
      <c r="BA156" s="14">
        <f>'Рейтинговая таблица организаций'!BA145</f>
        <v>2</v>
      </c>
    </row>
    <row r="157" spans="1:53" ht="15.5">
      <c r="A157" s="11">
        <f>'бланки '!D148</f>
        <v>143</v>
      </c>
      <c r="B157" s="11" t="str">
        <f>'бланки '!C148</f>
        <v>Муниципальное казённое общеобразовательное учреждение «Сосновская основная общеобразовательная школа»</v>
      </c>
      <c r="C157" s="11">
        <f>'для bus.gov.ru'!C146</f>
        <v>99</v>
      </c>
      <c r="D157" s="11">
        <f>'для bus.gov.ru'!D146</f>
        <v>40</v>
      </c>
      <c r="E157" s="21">
        <f>'для bus.gov.ru'!E146</f>
        <v>0.40404040404040403</v>
      </c>
      <c r="F157" s="12" t="s">
        <v>159</v>
      </c>
      <c r="G157" s="13">
        <f>'Рейтинговая таблица организаций'!D146</f>
        <v>14</v>
      </c>
      <c r="H157" s="13">
        <f>'Рейтинговая таблица организаций'!E146</f>
        <v>14</v>
      </c>
      <c r="I157" s="12" t="s">
        <v>160</v>
      </c>
      <c r="J157" s="13">
        <f>'Рейтинговая таблица организаций'!F146</f>
        <v>60</v>
      </c>
      <c r="K157" s="13">
        <f>'Рейтинговая таблица организаций'!G146</f>
        <v>60</v>
      </c>
      <c r="L157" s="14" t="str">
        <f>IF('Рейтинговая таблица организаций'!H146&lt;1,"Отсутствуют или не функционируют дистанционные способы взаимодействия",(IF('Рейтинговая таблица организаций'!H146&lt;4,"В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7" s="23">
        <f>'Рейтинговая таблица организаций'!H146</f>
        <v>4</v>
      </c>
      <c r="N157" s="14">
        <f>IF('Рейтинговая таблица организаций'!H146&lt;1,0,(IF('Рейтинговая таблица организаций'!H146&lt;4,30,100)))</f>
        <v>100</v>
      </c>
      <c r="O157" s="14" t="s">
        <v>161</v>
      </c>
      <c r="P157" s="14">
        <f>'Рейтинговая таблица организаций'!I146</f>
        <v>40</v>
      </c>
      <c r="Q157" s="14">
        <f>'Рейтинговая таблица организаций'!J146</f>
        <v>40</v>
      </c>
      <c r="R157" s="14" t="s">
        <v>162</v>
      </c>
      <c r="S157" s="14">
        <f>'Рейтинговая таблица организаций'!K146</f>
        <v>40</v>
      </c>
      <c r="T157" s="14">
        <f>'Рейтинговая таблица организаций'!L146</f>
        <v>40</v>
      </c>
      <c r="U157" s="14" t="str">
        <f>IF('Рейтинговая таблица организаций'!U146&lt;1,"Отсутствуют комфортные условия",(IF('Рейтинговая таблица организаций'!U146&lt;5,"Количество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7" s="23">
        <f>'Рейтинговая таблица организаций'!U146</f>
        <v>5</v>
      </c>
      <c r="W157" s="14">
        <f>IF('Рейтинговая таблица организаций'!U146&lt;1,0,(IF('Рейтинговая таблица организаций'!U146&lt;4,20,100)))</f>
        <v>100</v>
      </c>
      <c r="X157" s="14" t="s">
        <v>163</v>
      </c>
      <c r="Y157" s="14">
        <f>'Рейтинговая таблица организаций'!X146</f>
        <v>40</v>
      </c>
      <c r="Z157" s="14">
        <f>'Рейтинговая таблица организаций'!Y146</f>
        <v>40</v>
      </c>
      <c r="AA157" s="14" t="str">
        <f>IF('Рейтинговая таблица организаций'!AD146&lt;1,"Отсутствуют условия доступности для инвалидов",(IF('Рейтинговая таблица организаций'!AD146&lt;5,"Количество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7" s="22">
        <f>'Рейтинговая таблица организаций'!AD146</f>
        <v>1</v>
      </c>
      <c r="AC157" s="14">
        <f>IF('Рейтинговая таблица организаций'!AD146&lt;1,0,(IF('Рейтинговая таблица организаций'!AD146&lt;5,20,100)))</f>
        <v>20</v>
      </c>
      <c r="AD157" s="14" t="str">
        <f>IF('Рейтинговая таблица организаций'!AE146&lt;1,"Отсутствуют условия доступности, позволяющие инвалидам получать услуги наравне с другими",(IF('Рейтинговая таблица организаций'!AE146&lt;5,"Количество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7" s="23">
        <f>'Рейтинговая таблица организаций'!AE146</f>
        <v>4</v>
      </c>
      <c r="AF157" s="14">
        <f>IF('Рейтинговая таблица организаций'!AE146&lt;1,0,(IF('Рейтинговая таблица организаций'!AE146&lt;5,20,100)))</f>
        <v>20</v>
      </c>
      <c r="AG157" s="14" t="s">
        <v>164</v>
      </c>
      <c r="AH157" s="14">
        <f>'Рейтинговая таблица организаций'!AF146</f>
        <v>10</v>
      </c>
      <c r="AI157" s="14">
        <f>'Рейтинговая таблица организаций'!AG146</f>
        <v>10</v>
      </c>
      <c r="AJ157" s="14" t="s">
        <v>165</v>
      </c>
      <c r="AK157" s="14">
        <f>'Рейтинговая таблица организаций'!AL146</f>
        <v>40</v>
      </c>
      <c r="AL157" s="14">
        <f>'Рейтинговая таблица организаций'!AM146</f>
        <v>40</v>
      </c>
      <c r="AM157" s="14" t="s">
        <v>166</v>
      </c>
      <c r="AN157" s="14">
        <f>'Рейтинговая таблица организаций'!AN146</f>
        <v>40</v>
      </c>
      <c r="AO157" s="14">
        <f>'Рейтинговая таблица организаций'!AO146</f>
        <v>40</v>
      </c>
      <c r="AP157" s="14" t="s">
        <v>167</v>
      </c>
      <c r="AQ157" s="14">
        <f>'Рейтинговая таблица организаций'!AP146</f>
        <v>40</v>
      </c>
      <c r="AR157" s="14">
        <f>'Рейтинговая таблица организаций'!AQ146</f>
        <v>40</v>
      </c>
      <c r="AS157" s="14" t="s">
        <v>168</v>
      </c>
      <c r="AT157" s="14">
        <f>'Рейтинговая таблица организаций'!AV146</f>
        <v>40</v>
      </c>
      <c r="AU157" s="14">
        <f>'Рейтинговая таблица организаций'!AW146</f>
        <v>40</v>
      </c>
      <c r="AV157" s="14" t="s">
        <v>169</v>
      </c>
      <c r="AW157" s="14">
        <f>'Рейтинговая таблица организаций'!AX146</f>
        <v>40</v>
      </c>
      <c r="AX157" s="14">
        <f>'Рейтинговая таблица организаций'!AY146</f>
        <v>40</v>
      </c>
      <c r="AY157" s="14" t="s">
        <v>170</v>
      </c>
      <c r="AZ157" s="14">
        <f>'Рейтинговая таблица организаций'!AZ146</f>
        <v>40</v>
      </c>
      <c r="BA157" s="14">
        <f>'Рейтинговая таблица организаций'!BA146</f>
        <v>40</v>
      </c>
    </row>
    <row r="158" spans="1:53" ht="15.5">
      <c r="A158" s="11">
        <f>'бланки '!D149</f>
        <v>144</v>
      </c>
      <c r="B158" s="11" t="str">
        <f>'бланки '!C149</f>
        <v>Муниципальное казённое общеобразовательное учреждение «Киевская основная общеобразовательная школа»</v>
      </c>
      <c r="C158" s="11">
        <f>'для bus.gov.ru'!C147</f>
        <v>38</v>
      </c>
      <c r="D158" s="11">
        <f>'для bus.gov.ru'!D147</f>
        <v>16</v>
      </c>
      <c r="E158" s="21">
        <f>'для bus.gov.ru'!E147</f>
        <v>0.42105263157894735</v>
      </c>
      <c r="F158" s="12" t="s">
        <v>159</v>
      </c>
      <c r="G158" s="13">
        <f>'Рейтинговая таблица организаций'!D147</f>
        <v>14</v>
      </c>
      <c r="H158" s="13">
        <f>'Рейтинговая таблица организаций'!E147</f>
        <v>14</v>
      </c>
      <c r="I158" s="12" t="s">
        <v>160</v>
      </c>
      <c r="J158" s="13">
        <f>'Рейтинговая таблица организаций'!F147</f>
        <v>60</v>
      </c>
      <c r="K158" s="13">
        <f>'Рейтинговая таблица организаций'!G147</f>
        <v>60</v>
      </c>
      <c r="L158" s="14" t="str">
        <f>IF('Рейтинговая таблица организаций'!H147&lt;1,"Отсутствуют или не функционируют дистанционные способы взаимодействия",(IF('Рейтинговая таблица организаций'!H147&lt;4,"В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8" s="23">
        <f>'Рейтинговая таблица организаций'!H147</f>
        <v>4</v>
      </c>
      <c r="N158" s="14">
        <f>IF('Рейтинговая таблица организаций'!H147&lt;1,0,(IF('Рейтинговая таблица организаций'!H147&lt;4,30,100)))</f>
        <v>100</v>
      </c>
      <c r="O158" s="14" t="s">
        <v>161</v>
      </c>
      <c r="P158" s="14">
        <f>'Рейтинговая таблица организаций'!I147</f>
        <v>16</v>
      </c>
      <c r="Q158" s="14">
        <f>'Рейтинговая таблица организаций'!J147</f>
        <v>16</v>
      </c>
      <c r="R158" s="14" t="s">
        <v>162</v>
      </c>
      <c r="S158" s="14">
        <f>'Рейтинговая таблица организаций'!K147</f>
        <v>16</v>
      </c>
      <c r="T158" s="14">
        <f>'Рейтинговая таблица организаций'!L147</f>
        <v>16</v>
      </c>
      <c r="U158" s="14" t="str">
        <f>IF('Рейтинговая таблица организаций'!U147&lt;1,"Отсутствуют комфортные условия",(IF('Рейтинговая таблица организаций'!U147&lt;5,"Количество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8" s="23">
        <f>'Рейтинговая таблица организаций'!U147</f>
        <v>5</v>
      </c>
      <c r="W158" s="14">
        <f>IF('Рейтинговая таблица организаций'!U147&lt;1,0,(IF('Рейтинговая таблица организаций'!U147&lt;4,20,100)))</f>
        <v>100</v>
      </c>
      <c r="X158" s="14" t="s">
        <v>163</v>
      </c>
      <c r="Y158" s="14">
        <f>'Рейтинговая таблица организаций'!X147</f>
        <v>16</v>
      </c>
      <c r="Z158" s="14">
        <f>'Рейтинговая таблица организаций'!Y147</f>
        <v>16</v>
      </c>
      <c r="AA158" s="14" t="str">
        <f>IF('Рейтинговая таблица организаций'!AD147&lt;1,"Отсутствуют условия доступности для инвалидов",(IF('Рейтинговая таблица организаций'!AD147&lt;5,"Количество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8" s="22">
        <f>'Рейтинговая таблица организаций'!AD147</f>
        <v>4</v>
      </c>
      <c r="AC158" s="14">
        <f>IF('Рейтинговая таблица организаций'!AD147&lt;1,0,(IF('Рейтинговая таблица организаций'!AD147&lt;5,20,100)))</f>
        <v>20</v>
      </c>
      <c r="AD158" s="14" t="str">
        <f>IF('Рейтинговая таблица организаций'!AE147&lt;1,"Отсутствуют условия доступности, позволяющие инвалидам получать услуги наравне с другими",(IF('Рейтинговая таблица организаций'!AE147&lt;5,"Количество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58" s="23">
        <f>'Рейтинговая таблица организаций'!AE147</f>
        <v>5</v>
      </c>
      <c r="AF158" s="14">
        <f>IF('Рейтинговая таблица организаций'!AE147&lt;1,0,(IF('Рейтинговая таблица организаций'!AE147&lt;5,20,100)))</f>
        <v>100</v>
      </c>
      <c r="AG158" s="14" t="s">
        <v>164</v>
      </c>
      <c r="AH158" s="14">
        <f>'Рейтинговая таблица организаций'!AF147</f>
        <v>4</v>
      </c>
      <c r="AI158" s="14">
        <f>'Рейтинговая таблица организаций'!AG147</f>
        <v>4</v>
      </c>
      <c r="AJ158" s="14" t="s">
        <v>165</v>
      </c>
      <c r="AK158" s="14">
        <f>'Рейтинговая таблица организаций'!AL147</f>
        <v>16</v>
      </c>
      <c r="AL158" s="14">
        <f>'Рейтинговая таблица организаций'!AM147</f>
        <v>16</v>
      </c>
      <c r="AM158" s="14" t="s">
        <v>166</v>
      </c>
      <c r="AN158" s="14">
        <f>'Рейтинговая таблица организаций'!AN147</f>
        <v>16</v>
      </c>
      <c r="AO158" s="14">
        <f>'Рейтинговая таблица организаций'!AO147</f>
        <v>16</v>
      </c>
      <c r="AP158" s="14" t="s">
        <v>167</v>
      </c>
      <c r="AQ158" s="14">
        <f>'Рейтинговая таблица организаций'!AP147</f>
        <v>16</v>
      </c>
      <c r="AR158" s="14">
        <f>'Рейтинговая таблица организаций'!AQ147</f>
        <v>16</v>
      </c>
      <c r="AS158" s="14" t="s">
        <v>168</v>
      </c>
      <c r="AT158" s="14">
        <f>'Рейтинговая таблица организаций'!AV147</f>
        <v>16</v>
      </c>
      <c r="AU158" s="14">
        <f>'Рейтинговая таблица организаций'!AW147</f>
        <v>16</v>
      </c>
      <c r="AV158" s="14" t="s">
        <v>169</v>
      </c>
      <c r="AW158" s="14">
        <f>'Рейтинговая таблица организаций'!AX147</f>
        <v>16</v>
      </c>
      <c r="AX158" s="14">
        <f>'Рейтинговая таблица организаций'!AY147</f>
        <v>16</v>
      </c>
      <c r="AY158" s="14" t="s">
        <v>170</v>
      </c>
      <c r="AZ158" s="14">
        <f>'Рейтинговая таблица организаций'!AZ147</f>
        <v>16</v>
      </c>
      <c r="BA158" s="14">
        <f>'Рейтинговая таблица организаций'!BA147</f>
        <v>16</v>
      </c>
    </row>
    <row r="159" spans="1:53" ht="15.5">
      <c r="A159" s="11">
        <f>'бланки '!D150</f>
        <v>145</v>
      </c>
      <c r="B159" s="11" t="str">
        <f>'бланки '!C150</f>
        <v>Филиал Муниципального казённого общеобразовательного учреждения «Киевская основная общеобразовательная школа» в пос. Нёготка</v>
      </c>
      <c r="C159" s="11">
        <f>'для bus.gov.ru'!C148</f>
        <v>38</v>
      </c>
      <c r="D159" s="11">
        <f>'для bus.gov.ru'!D148</f>
        <v>16</v>
      </c>
      <c r="E159" s="21">
        <f>'для bus.gov.ru'!E148</f>
        <v>0.42105263157894735</v>
      </c>
      <c r="F159" s="12" t="s">
        <v>159</v>
      </c>
      <c r="G159" s="13">
        <f>'Рейтинговая таблица организаций'!D148</f>
        <v>14</v>
      </c>
      <c r="H159" s="13">
        <f>'Рейтинговая таблица организаций'!E148</f>
        <v>14</v>
      </c>
      <c r="I159" s="12" t="s">
        <v>160</v>
      </c>
      <c r="J159" s="13">
        <f>'Рейтинговая таблица организаций'!F148</f>
        <v>60</v>
      </c>
      <c r="K159" s="13">
        <f>'Рейтинговая таблица организаций'!G148</f>
        <v>60</v>
      </c>
      <c r="L159" s="14" t="str">
        <f>IF('Рейтинговая таблица организаций'!H148&lt;1,"Отсутствуют или не функционируют дистанционные способы взаимодействия",(IF('Рейтинговая таблица организаций'!H148&lt;4,"В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9" s="23">
        <f>'Рейтинговая таблица организаций'!H148</f>
        <v>4</v>
      </c>
      <c r="N159" s="14">
        <f>IF('Рейтинговая таблица организаций'!H148&lt;1,0,(IF('Рейтинговая таблица организаций'!H148&lt;4,30,100)))</f>
        <v>100</v>
      </c>
      <c r="O159" s="14" t="s">
        <v>161</v>
      </c>
      <c r="P159" s="14">
        <f>'Рейтинговая таблица организаций'!I148</f>
        <v>16</v>
      </c>
      <c r="Q159" s="14">
        <f>'Рейтинговая таблица организаций'!J148</f>
        <v>16</v>
      </c>
      <c r="R159" s="14" t="s">
        <v>162</v>
      </c>
      <c r="S159" s="14">
        <f>'Рейтинговая таблица организаций'!K148</f>
        <v>16</v>
      </c>
      <c r="T159" s="14">
        <f>'Рейтинговая таблица организаций'!L148</f>
        <v>16</v>
      </c>
      <c r="U159" s="14" t="str">
        <f>IF('Рейтинговая таблица организаций'!U148&lt;1,"Отсутствуют комфортные условия",(IF('Рейтинговая таблица организаций'!U148&lt;5,"Количество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9" s="23">
        <f>'Рейтинговая таблица организаций'!U148</f>
        <v>5</v>
      </c>
      <c r="W159" s="14">
        <f>IF('Рейтинговая таблица организаций'!U148&lt;1,0,(IF('Рейтинговая таблица организаций'!U148&lt;4,20,100)))</f>
        <v>100</v>
      </c>
      <c r="X159" s="14" t="s">
        <v>163</v>
      </c>
      <c r="Y159" s="14">
        <f>'Рейтинговая таблица организаций'!X148</f>
        <v>16</v>
      </c>
      <c r="Z159" s="14">
        <f>'Рейтинговая таблица организаций'!Y148</f>
        <v>16</v>
      </c>
      <c r="AA159" s="14" t="str">
        <f>IF('Рейтинговая таблица организаций'!AD148&lt;1,"Отсутствуют условия доступности для инвалидов",(IF('Рейтинговая таблица организаций'!AD148&lt;5,"Количество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9" s="22">
        <f>'Рейтинговая таблица организаций'!AD148</f>
        <v>3</v>
      </c>
      <c r="AC159" s="14">
        <f>IF('Рейтинговая таблица организаций'!AD148&lt;1,0,(IF('Рейтинговая таблица организаций'!AD148&lt;5,20,100)))</f>
        <v>20</v>
      </c>
      <c r="AD159" s="14" t="str">
        <f>IF('Рейтинговая таблица организаций'!AE148&lt;1,"Отсутствуют условия доступности, позволяющие инвалидам получать услуги наравне с другими",(IF('Рейтинговая таблица организаций'!AE148&lt;5,"Количество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59" s="23">
        <f>'Рейтинговая таблица организаций'!AE148</f>
        <v>5</v>
      </c>
      <c r="AF159" s="14">
        <f>IF('Рейтинговая таблица организаций'!AE148&lt;1,0,(IF('Рейтинговая таблица организаций'!AE148&lt;5,20,100)))</f>
        <v>100</v>
      </c>
      <c r="AG159" s="14" t="s">
        <v>164</v>
      </c>
      <c r="AH159" s="14">
        <f>'Рейтинговая таблица организаций'!AF148</f>
        <v>4</v>
      </c>
      <c r="AI159" s="14">
        <f>'Рейтинговая таблица организаций'!AG148</f>
        <v>4</v>
      </c>
      <c r="AJ159" s="14" t="s">
        <v>165</v>
      </c>
      <c r="AK159" s="14">
        <f>'Рейтинговая таблица организаций'!AL148</f>
        <v>16</v>
      </c>
      <c r="AL159" s="14">
        <f>'Рейтинговая таблица организаций'!AM148</f>
        <v>16</v>
      </c>
      <c r="AM159" s="14" t="s">
        <v>166</v>
      </c>
      <c r="AN159" s="14">
        <f>'Рейтинговая таблица организаций'!AN148</f>
        <v>16</v>
      </c>
      <c r="AO159" s="14">
        <f>'Рейтинговая таблица организаций'!AO148</f>
        <v>16</v>
      </c>
      <c r="AP159" s="14" t="s">
        <v>167</v>
      </c>
      <c r="AQ159" s="14">
        <f>'Рейтинговая таблица организаций'!AP148</f>
        <v>16</v>
      </c>
      <c r="AR159" s="14">
        <f>'Рейтинговая таблица организаций'!AQ148</f>
        <v>16</v>
      </c>
      <c r="AS159" s="14" t="s">
        <v>168</v>
      </c>
      <c r="AT159" s="14">
        <f>'Рейтинговая таблица организаций'!AV148</f>
        <v>16</v>
      </c>
      <c r="AU159" s="14">
        <f>'Рейтинговая таблица организаций'!AW148</f>
        <v>16</v>
      </c>
      <c r="AV159" s="14" t="s">
        <v>169</v>
      </c>
      <c r="AW159" s="14">
        <f>'Рейтинговая таблица организаций'!AX148</f>
        <v>16</v>
      </c>
      <c r="AX159" s="14">
        <f>'Рейтинговая таблица организаций'!AY148</f>
        <v>16</v>
      </c>
      <c r="AY159" s="14" t="s">
        <v>170</v>
      </c>
      <c r="AZ159" s="14">
        <f>'Рейтинговая таблица организаций'!AZ148</f>
        <v>16</v>
      </c>
      <c r="BA159" s="14">
        <f>'Рейтинговая таблица организаций'!BA148</f>
        <v>16</v>
      </c>
    </row>
    <row r="160" spans="1:53" ht="15.5">
      <c r="A160" s="11">
        <f>'бланки '!D151</f>
        <v>146</v>
      </c>
      <c r="B160" s="11" t="str">
        <f>'бланки '!C151</f>
        <v>Филиал Муниципального казённого общеобразовательного учреждения «Новоюгинская средняя общеобразовательная школа» в пос.Старая Берёзовка</v>
      </c>
      <c r="C160" s="11">
        <f>'для bus.gov.ru'!C149</f>
        <v>16</v>
      </c>
      <c r="D160" s="11">
        <f>'для bus.gov.ru'!D149</f>
        <v>7</v>
      </c>
      <c r="E160" s="21">
        <f>'для bus.gov.ru'!E149</f>
        <v>0.4375</v>
      </c>
      <c r="F160" s="12" t="s">
        <v>159</v>
      </c>
      <c r="G160" s="13">
        <f>'Рейтинговая таблица организаций'!D149</f>
        <v>14</v>
      </c>
      <c r="H160" s="13">
        <f>'Рейтинговая таблица организаций'!E149</f>
        <v>14</v>
      </c>
      <c r="I160" s="12" t="s">
        <v>160</v>
      </c>
      <c r="J160" s="13">
        <f>'Рейтинговая таблица организаций'!F149</f>
        <v>60</v>
      </c>
      <c r="K160" s="13">
        <f>'Рейтинговая таблица организаций'!G149</f>
        <v>60</v>
      </c>
      <c r="L160" s="14" t="str">
        <f>IF('Рейтинговая таблица организаций'!H149&lt;1,"Отсутствуют или не функционируют дистанционные способы взаимодействия",(IF('Рейтинговая таблица организаций'!H149&lt;4,"В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0" s="23">
        <f>'Рейтинговая таблица организаций'!H149</f>
        <v>4</v>
      </c>
      <c r="N160" s="14">
        <f>IF('Рейтинговая таблица организаций'!H149&lt;1,0,(IF('Рейтинговая таблица организаций'!H149&lt;4,30,100)))</f>
        <v>100</v>
      </c>
      <c r="O160" s="14" t="s">
        <v>161</v>
      </c>
      <c r="P160" s="14">
        <f>'Рейтинговая таблица организаций'!I149</f>
        <v>7</v>
      </c>
      <c r="Q160" s="14">
        <f>'Рейтинговая таблица организаций'!J149</f>
        <v>7</v>
      </c>
      <c r="R160" s="14" t="s">
        <v>162</v>
      </c>
      <c r="S160" s="14">
        <f>'Рейтинговая таблица организаций'!K149</f>
        <v>7</v>
      </c>
      <c r="T160" s="14">
        <f>'Рейтинговая таблица организаций'!L149</f>
        <v>7</v>
      </c>
      <c r="U160" s="14" t="str">
        <f>IF('Рейтинговая таблица организаций'!U149&lt;1,"Отсутствуют комфортные условия",(IF('Рейтинговая таблица организаций'!U149&lt;5,"Количество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0" s="23">
        <f>'Рейтинговая таблица организаций'!U149</f>
        <v>5</v>
      </c>
      <c r="W160" s="14">
        <f>IF('Рейтинговая таблица организаций'!U149&lt;1,0,(IF('Рейтинговая таблица организаций'!U149&lt;4,20,100)))</f>
        <v>100</v>
      </c>
      <c r="X160" s="14" t="s">
        <v>163</v>
      </c>
      <c r="Y160" s="14">
        <f>'Рейтинговая таблица организаций'!X149</f>
        <v>7</v>
      </c>
      <c r="Z160" s="14">
        <f>'Рейтинговая таблица организаций'!Y149</f>
        <v>7</v>
      </c>
      <c r="AA160" s="14" t="str">
        <f>IF('Рейтинговая таблица организаций'!AD149&lt;1,"Отсутствуют условия доступности для инвалидов",(IF('Рейтинговая таблица организаций'!AD149&lt;5,"Количество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0" s="22">
        <f>'Рейтинговая таблица организаций'!AD149</f>
        <v>2</v>
      </c>
      <c r="AC160" s="14">
        <f>IF('Рейтинговая таблица организаций'!AD149&lt;1,0,(IF('Рейтинговая таблица организаций'!AD149&lt;5,20,100)))</f>
        <v>20</v>
      </c>
      <c r="AD160" s="14" t="str">
        <f>IF('Рейтинговая таблица организаций'!AE149&lt;1,"Отсутствуют условия доступности, позволяющие инвалидам получать услуги наравне с другими",(IF('Рейтинговая таблица организаций'!AE149&lt;5,"Количество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0" s="23">
        <f>'Рейтинговая таблица организаций'!AE149</f>
        <v>4</v>
      </c>
      <c r="AF160" s="14">
        <f>IF('Рейтинговая таблица организаций'!AE149&lt;1,0,(IF('Рейтинговая таблица организаций'!AE149&lt;5,20,100)))</f>
        <v>20</v>
      </c>
      <c r="AG160" s="14" t="s">
        <v>164</v>
      </c>
      <c r="AH160" s="14">
        <f>'Рейтинговая таблица организаций'!AF149</f>
        <v>2</v>
      </c>
      <c r="AI160" s="14">
        <f>'Рейтинговая таблица организаций'!AG149</f>
        <v>2</v>
      </c>
      <c r="AJ160" s="14" t="s">
        <v>165</v>
      </c>
      <c r="AK160" s="14">
        <f>'Рейтинговая таблица организаций'!AL149</f>
        <v>7</v>
      </c>
      <c r="AL160" s="14">
        <f>'Рейтинговая таблица организаций'!AM149</f>
        <v>7</v>
      </c>
      <c r="AM160" s="14" t="s">
        <v>166</v>
      </c>
      <c r="AN160" s="14">
        <f>'Рейтинговая таблица организаций'!AN149</f>
        <v>7</v>
      </c>
      <c r="AO160" s="14">
        <f>'Рейтинговая таблица организаций'!AO149</f>
        <v>7</v>
      </c>
      <c r="AP160" s="14" t="s">
        <v>167</v>
      </c>
      <c r="AQ160" s="14">
        <f>'Рейтинговая таблица организаций'!AP149</f>
        <v>7</v>
      </c>
      <c r="AR160" s="14">
        <f>'Рейтинговая таблица организаций'!AQ149</f>
        <v>7</v>
      </c>
      <c r="AS160" s="14" t="s">
        <v>168</v>
      </c>
      <c r="AT160" s="14">
        <f>'Рейтинговая таблица организаций'!AV149</f>
        <v>7</v>
      </c>
      <c r="AU160" s="14">
        <f>'Рейтинговая таблица организаций'!AW149</f>
        <v>7</v>
      </c>
      <c r="AV160" s="14" t="s">
        <v>169</v>
      </c>
      <c r="AW160" s="14">
        <f>'Рейтинговая таблица организаций'!AX149</f>
        <v>7</v>
      </c>
      <c r="AX160" s="14">
        <f>'Рейтинговая таблица организаций'!AY149</f>
        <v>7</v>
      </c>
      <c r="AY160" s="14" t="s">
        <v>170</v>
      </c>
      <c r="AZ160" s="14">
        <f>'Рейтинговая таблица организаций'!AZ149</f>
        <v>7</v>
      </c>
      <c r="BA160" s="14">
        <f>'Рейтинговая таблица организаций'!BA149</f>
        <v>7</v>
      </c>
    </row>
    <row r="161" spans="1:53" ht="15.5">
      <c r="A161" s="11">
        <f>'бланки '!D152</f>
        <v>147</v>
      </c>
      <c r="B161" s="11" t="str">
        <f>'бланки '!C152</f>
        <v>Муниципальное казённое общеобразовательное учреждение "Малиновская основная общеобразовательная школа"</v>
      </c>
      <c r="C161" s="11">
        <f>'для bus.gov.ru'!C150</f>
        <v>49</v>
      </c>
      <c r="D161" s="11">
        <f>'для bus.gov.ru'!D150</f>
        <v>20</v>
      </c>
      <c r="E161" s="21">
        <f>'для bus.gov.ru'!E150</f>
        <v>0.40816326530612246</v>
      </c>
      <c r="F161" s="12" t="s">
        <v>159</v>
      </c>
      <c r="G161" s="13">
        <f>'Рейтинговая таблица организаций'!D150</f>
        <v>14</v>
      </c>
      <c r="H161" s="13">
        <f>'Рейтинговая таблица организаций'!E150</f>
        <v>14</v>
      </c>
      <c r="I161" s="12" t="s">
        <v>160</v>
      </c>
      <c r="J161" s="13">
        <f>'Рейтинговая таблица организаций'!F150</f>
        <v>60</v>
      </c>
      <c r="K161" s="13">
        <f>'Рейтинговая таблица организаций'!G150</f>
        <v>60</v>
      </c>
      <c r="L161" s="14" t="str">
        <f>IF('Рейтинговая таблица организаций'!H150&lt;1,"Отсутствуют или не функционируют дистанционные способы взаимодействия",(IF('Рейтинговая таблица организаций'!H150&lt;4,"В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1" s="23">
        <f>'Рейтинговая таблица организаций'!H150</f>
        <v>4</v>
      </c>
      <c r="N161" s="14">
        <f>IF('Рейтинговая таблица организаций'!H150&lt;1,0,(IF('Рейтинговая таблица организаций'!H150&lt;4,30,100)))</f>
        <v>100</v>
      </c>
      <c r="O161" s="14" t="s">
        <v>161</v>
      </c>
      <c r="P161" s="14">
        <f>'Рейтинговая таблица организаций'!I150</f>
        <v>20</v>
      </c>
      <c r="Q161" s="14">
        <f>'Рейтинговая таблица организаций'!J150</f>
        <v>20</v>
      </c>
      <c r="R161" s="14" t="s">
        <v>162</v>
      </c>
      <c r="S161" s="14">
        <f>'Рейтинговая таблица организаций'!K150</f>
        <v>20</v>
      </c>
      <c r="T161" s="14">
        <f>'Рейтинговая таблица организаций'!L150</f>
        <v>20</v>
      </c>
      <c r="U161" s="14" t="str">
        <f>IF('Рейтинговая таблица организаций'!U150&lt;1,"Отсутствуют комфортные условия",(IF('Рейтинговая таблица организаций'!U150&lt;5,"Количество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1" s="23">
        <f>'Рейтинговая таблица организаций'!U150</f>
        <v>5</v>
      </c>
      <c r="W161" s="14">
        <f>IF('Рейтинговая таблица организаций'!U150&lt;1,0,(IF('Рейтинговая таблица организаций'!U150&lt;4,20,100)))</f>
        <v>100</v>
      </c>
      <c r="X161" s="14" t="s">
        <v>163</v>
      </c>
      <c r="Y161" s="14">
        <f>'Рейтинговая таблица организаций'!X150</f>
        <v>20</v>
      </c>
      <c r="Z161" s="14">
        <f>'Рейтинговая таблица организаций'!Y150</f>
        <v>20</v>
      </c>
      <c r="AA161" s="14" t="str">
        <f>IF('Рейтинговая таблица организаций'!AD150&lt;1,"Отсутствуют условия доступности для инвалидов",(IF('Рейтинговая таблица организаций'!AD150&lt;5,"Количество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1" s="22">
        <f>'Рейтинговая таблица организаций'!AD150</f>
        <v>0</v>
      </c>
      <c r="AC161" s="14">
        <f>IF('Рейтинговая таблица организаций'!AD150&lt;1,0,(IF('Рейтинговая таблица организаций'!AD150&lt;5,20,100)))</f>
        <v>0</v>
      </c>
      <c r="AD161" s="14" t="str">
        <f>IF('Рейтинговая таблица организаций'!AE150&lt;1,"Отсутствуют условия доступности, позволяющие инвалидам получать услуги наравне с другими",(IF('Рейтинговая таблица организаций'!AE150&lt;5,"Количество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1" s="23">
        <f>'Рейтинговая таблица организаций'!AE150</f>
        <v>4</v>
      </c>
      <c r="AF161" s="14">
        <f>IF('Рейтинговая таблица организаций'!AE150&lt;1,0,(IF('Рейтинговая таблица организаций'!AE150&lt;5,20,100)))</f>
        <v>20</v>
      </c>
      <c r="AG161" s="14" t="s">
        <v>164</v>
      </c>
      <c r="AH161" s="14">
        <f>'Рейтинговая таблица организаций'!AF150</f>
        <v>5</v>
      </c>
      <c r="AI161" s="14">
        <f>'Рейтинговая таблица организаций'!AG150</f>
        <v>5</v>
      </c>
      <c r="AJ161" s="14" t="s">
        <v>165</v>
      </c>
      <c r="AK161" s="14">
        <f>'Рейтинговая таблица организаций'!AL150</f>
        <v>20</v>
      </c>
      <c r="AL161" s="14">
        <f>'Рейтинговая таблица организаций'!AM150</f>
        <v>20</v>
      </c>
      <c r="AM161" s="14" t="s">
        <v>166</v>
      </c>
      <c r="AN161" s="14">
        <f>'Рейтинговая таблица организаций'!AN150</f>
        <v>20</v>
      </c>
      <c r="AO161" s="14">
        <f>'Рейтинговая таблица организаций'!AO150</f>
        <v>20</v>
      </c>
      <c r="AP161" s="14" t="s">
        <v>167</v>
      </c>
      <c r="AQ161" s="14">
        <f>'Рейтинговая таблица организаций'!AP150</f>
        <v>20</v>
      </c>
      <c r="AR161" s="14">
        <f>'Рейтинговая таблица организаций'!AQ150</f>
        <v>20</v>
      </c>
      <c r="AS161" s="14" t="s">
        <v>168</v>
      </c>
      <c r="AT161" s="14">
        <f>'Рейтинговая таблица организаций'!AV150</f>
        <v>20</v>
      </c>
      <c r="AU161" s="14">
        <f>'Рейтинговая таблица организаций'!AW150</f>
        <v>20</v>
      </c>
      <c r="AV161" s="14" t="s">
        <v>169</v>
      </c>
      <c r="AW161" s="14">
        <f>'Рейтинговая таблица организаций'!AX150</f>
        <v>20</v>
      </c>
      <c r="AX161" s="14">
        <f>'Рейтинговая таблица организаций'!AY150</f>
        <v>20</v>
      </c>
      <c r="AY161" s="14" t="s">
        <v>170</v>
      </c>
      <c r="AZ161" s="14">
        <f>'Рейтинговая таблица организаций'!AZ150</f>
        <v>20</v>
      </c>
      <c r="BA161" s="14">
        <f>'Рейтинговая таблица организаций'!BA150</f>
        <v>20</v>
      </c>
    </row>
    <row r="162" spans="1:53" ht="15.5">
      <c r="A162" s="11">
        <f>'бланки '!D153</f>
        <v>148</v>
      </c>
      <c r="B162" s="11" t="str">
        <f>'бланки '!C153</f>
        <v>Муниципальное казённое общеобразовательное учреждение "Елгайская основная общеобразовательная школа"</v>
      </c>
      <c r="C162" s="11">
        <f>'для bus.gov.ru'!C151</f>
        <v>96</v>
      </c>
      <c r="D162" s="11">
        <f>'для bus.gov.ru'!D151</f>
        <v>39</v>
      </c>
      <c r="E162" s="21">
        <f>'для bus.gov.ru'!E151</f>
        <v>0.40625</v>
      </c>
      <c r="F162" s="12" t="s">
        <v>159</v>
      </c>
      <c r="G162" s="13">
        <f>'Рейтинговая таблица организаций'!D151</f>
        <v>14</v>
      </c>
      <c r="H162" s="13">
        <f>'Рейтинговая таблица организаций'!E151</f>
        <v>14</v>
      </c>
      <c r="I162" s="12" t="s">
        <v>160</v>
      </c>
      <c r="J162" s="13">
        <f>'Рейтинговая таблица организаций'!F151</f>
        <v>60</v>
      </c>
      <c r="K162" s="13">
        <f>'Рейтинговая таблица организаций'!G151</f>
        <v>60</v>
      </c>
      <c r="L162" s="14" t="str">
        <f>IF('Рейтинговая таблица организаций'!H151&lt;1,"Отсутствуют или не функционируют дистанционные способы взаимодействия",(IF('Рейтинговая таблица организаций'!H151&lt;4,"В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2" s="23">
        <f>'Рейтинговая таблица организаций'!H151</f>
        <v>4</v>
      </c>
      <c r="N162" s="14">
        <f>IF('Рейтинговая таблица организаций'!H151&lt;1,0,(IF('Рейтинговая таблица организаций'!H151&lt;4,30,100)))</f>
        <v>100</v>
      </c>
      <c r="O162" s="14" t="s">
        <v>161</v>
      </c>
      <c r="P162" s="14">
        <f>'Рейтинговая таблица организаций'!I151</f>
        <v>39</v>
      </c>
      <c r="Q162" s="14">
        <f>'Рейтинговая таблица организаций'!J151</f>
        <v>39</v>
      </c>
      <c r="R162" s="14" t="s">
        <v>162</v>
      </c>
      <c r="S162" s="14">
        <f>'Рейтинговая таблица организаций'!K151</f>
        <v>39</v>
      </c>
      <c r="T162" s="14">
        <f>'Рейтинговая таблица организаций'!L151</f>
        <v>39</v>
      </c>
      <c r="U162" s="14" t="str">
        <f>IF('Рейтинговая таблица организаций'!U151&lt;1,"Отсутствуют комфортные условия",(IF('Рейтинговая таблица организаций'!U151&lt;5,"Количество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2" s="23">
        <f>'Рейтинговая таблица организаций'!U151</f>
        <v>5</v>
      </c>
      <c r="W162" s="14">
        <f>IF('Рейтинговая таблица организаций'!U151&lt;1,0,(IF('Рейтинговая таблица организаций'!U151&lt;4,20,100)))</f>
        <v>100</v>
      </c>
      <c r="X162" s="14" t="s">
        <v>163</v>
      </c>
      <c r="Y162" s="14">
        <f>'Рейтинговая таблица организаций'!X151</f>
        <v>39</v>
      </c>
      <c r="Z162" s="14">
        <f>'Рейтинговая таблица организаций'!Y151</f>
        <v>39</v>
      </c>
      <c r="AA162" s="14" t="str">
        <f>IF('Рейтинговая таблица организаций'!AD151&lt;1,"Отсутствуют условия доступности для инвалидов",(IF('Рейтинговая таблица организаций'!AD151&lt;5,"Количество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2" s="22">
        <f>'Рейтинговая таблица организаций'!AD151</f>
        <v>0</v>
      </c>
      <c r="AC162" s="14">
        <f>IF('Рейтинговая таблица организаций'!AD151&lt;1,0,(IF('Рейтинговая таблица организаций'!AD151&lt;5,20,100)))</f>
        <v>0</v>
      </c>
      <c r="AD162" s="14" t="str">
        <f>IF('Рейтинговая таблица организаций'!AE151&lt;1,"Отсутствуют условия доступности, позволяющие инвалидам получать услуги наравне с другими",(IF('Рейтинговая таблица организаций'!AE151&lt;5,"Количество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62" s="23">
        <f>'Рейтинговая таблица организаций'!AE151</f>
        <v>5</v>
      </c>
      <c r="AF162" s="14">
        <f>IF('Рейтинговая таблица организаций'!AE151&lt;1,0,(IF('Рейтинговая таблица организаций'!AE151&lt;5,20,100)))</f>
        <v>100</v>
      </c>
      <c r="AG162" s="14" t="s">
        <v>164</v>
      </c>
      <c r="AH162" s="14">
        <f>'Рейтинговая таблица организаций'!AF151</f>
        <v>10</v>
      </c>
      <c r="AI162" s="14">
        <f>'Рейтинговая таблица организаций'!AG151</f>
        <v>10</v>
      </c>
      <c r="AJ162" s="14" t="s">
        <v>165</v>
      </c>
      <c r="AK162" s="14">
        <f>'Рейтинговая таблица организаций'!AL151</f>
        <v>39</v>
      </c>
      <c r="AL162" s="14">
        <f>'Рейтинговая таблица организаций'!AM151</f>
        <v>39</v>
      </c>
      <c r="AM162" s="14" t="s">
        <v>166</v>
      </c>
      <c r="AN162" s="14">
        <f>'Рейтинговая таблица организаций'!AN151</f>
        <v>39</v>
      </c>
      <c r="AO162" s="14">
        <f>'Рейтинговая таблица организаций'!AO151</f>
        <v>39</v>
      </c>
      <c r="AP162" s="14" t="s">
        <v>167</v>
      </c>
      <c r="AQ162" s="14">
        <f>'Рейтинговая таблица организаций'!AP151</f>
        <v>39</v>
      </c>
      <c r="AR162" s="14">
        <f>'Рейтинговая таблица организаций'!AQ151</f>
        <v>39</v>
      </c>
      <c r="AS162" s="14" t="s">
        <v>168</v>
      </c>
      <c r="AT162" s="14">
        <f>'Рейтинговая таблица организаций'!AV151</f>
        <v>39</v>
      </c>
      <c r="AU162" s="14">
        <f>'Рейтинговая таблица организаций'!AW151</f>
        <v>39</v>
      </c>
      <c r="AV162" s="14" t="s">
        <v>169</v>
      </c>
      <c r="AW162" s="14">
        <f>'Рейтинговая таблица организаций'!AX151</f>
        <v>39</v>
      </c>
      <c r="AX162" s="14">
        <f>'Рейтинговая таблица организаций'!AY151</f>
        <v>39</v>
      </c>
      <c r="AY162" s="14" t="s">
        <v>170</v>
      </c>
      <c r="AZ162" s="14">
        <f>'Рейтинговая таблица организаций'!AZ151</f>
        <v>39</v>
      </c>
      <c r="BA162" s="14">
        <f>'Рейтинговая таблица организаций'!BA151</f>
        <v>39</v>
      </c>
    </row>
    <row r="163" spans="1:53" ht="15.5">
      <c r="A163" s="11">
        <f>'бланки '!D154</f>
        <v>149</v>
      </c>
      <c r="B163" s="11" t="str">
        <f>'бланки '!C154</f>
        <v>Муниципальное казённое общеобразовательное учреждение "Вороновская средняя общеобразовательная школа"</v>
      </c>
      <c r="C163" s="11">
        <f>'для bus.gov.ru'!C152</f>
        <v>235</v>
      </c>
      <c r="D163" s="11">
        <f>'для bus.gov.ru'!D152</f>
        <v>94</v>
      </c>
      <c r="E163" s="21">
        <f>'для bus.gov.ru'!E152</f>
        <v>0.4</v>
      </c>
      <c r="F163" s="12" t="s">
        <v>159</v>
      </c>
      <c r="G163" s="13">
        <f>'Рейтинговая таблица организаций'!D152</f>
        <v>14</v>
      </c>
      <c r="H163" s="13">
        <f>'Рейтинговая таблица организаций'!E152</f>
        <v>14</v>
      </c>
      <c r="I163" s="12" t="s">
        <v>160</v>
      </c>
      <c r="J163" s="13">
        <f>'Рейтинговая таблица организаций'!F152</f>
        <v>60</v>
      </c>
      <c r="K163" s="13">
        <f>'Рейтинговая таблица организаций'!G152</f>
        <v>60</v>
      </c>
      <c r="L163" s="14" t="str">
        <f>IF('Рейтинговая таблица организаций'!H152&lt;1,"Отсутствуют или не функционируют дистанционные способы взаимодействия",(IF('Рейтинговая таблица организаций'!H152&lt;4,"В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3" s="23">
        <f>'Рейтинговая таблица организаций'!H152</f>
        <v>4</v>
      </c>
      <c r="N163" s="14">
        <f>IF('Рейтинговая таблица организаций'!H152&lt;1,0,(IF('Рейтинговая таблица организаций'!H152&lt;4,30,100)))</f>
        <v>100</v>
      </c>
      <c r="O163" s="14" t="s">
        <v>161</v>
      </c>
      <c r="P163" s="14">
        <f>'Рейтинговая таблица организаций'!I152</f>
        <v>94</v>
      </c>
      <c r="Q163" s="14">
        <f>'Рейтинговая таблица организаций'!J152</f>
        <v>94</v>
      </c>
      <c r="R163" s="14" t="s">
        <v>162</v>
      </c>
      <c r="S163" s="14">
        <f>'Рейтинговая таблица организаций'!K152</f>
        <v>94</v>
      </c>
      <c r="T163" s="14">
        <f>'Рейтинговая таблица организаций'!L152</f>
        <v>94</v>
      </c>
      <c r="U163" s="14" t="str">
        <f>IF('Рейтинговая таблица организаций'!U152&lt;1,"Отсутствуют комфортные условия",(IF('Рейтинговая таблица организаций'!U152&lt;5,"Количество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3" s="23">
        <f>'Рейтинговая таблица организаций'!U152</f>
        <v>5</v>
      </c>
      <c r="W163" s="14">
        <f>IF('Рейтинговая таблица организаций'!U152&lt;1,0,(IF('Рейтинговая таблица организаций'!U152&lt;4,20,100)))</f>
        <v>100</v>
      </c>
      <c r="X163" s="14" t="s">
        <v>163</v>
      </c>
      <c r="Y163" s="14">
        <f>'Рейтинговая таблица организаций'!X152</f>
        <v>94</v>
      </c>
      <c r="Z163" s="14">
        <f>'Рейтинговая таблица организаций'!Y152</f>
        <v>94</v>
      </c>
      <c r="AA163" s="14" t="str">
        <f>IF('Рейтинговая таблица организаций'!AD152&lt;1,"Отсутствуют условия доступности для инвалидов",(IF('Рейтинговая таблица организаций'!AD152&lt;5,"Количество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3" s="22">
        <f>'Рейтинговая таблица организаций'!AD152</f>
        <v>1</v>
      </c>
      <c r="AC163" s="14">
        <f>IF('Рейтинговая таблица организаций'!AD152&lt;1,0,(IF('Рейтинговая таблица организаций'!AD152&lt;5,20,100)))</f>
        <v>20</v>
      </c>
      <c r="AD163" s="14" t="str">
        <f>IF('Рейтинговая таблица организаций'!AE152&lt;1,"Отсутствуют условия доступности, позволяющие инвалидам получать услуги наравне с другими",(IF('Рейтинговая таблица организаций'!AE152&lt;5,"Количество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3" s="23">
        <f>'Рейтинговая таблица организаций'!AE152</f>
        <v>4</v>
      </c>
      <c r="AF163" s="14">
        <f>IF('Рейтинговая таблица организаций'!AE152&lt;1,0,(IF('Рейтинговая таблица организаций'!AE152&lt;5,20,100)))</f>
        <v>20</v>
      </c>
      <c r="AG163" s="14" t="s">
        <v>164</v>
      </c>
      <c r="AH163" s="14">
        <f>'Рейтинговая таблица организаций'!AF152</f>
        <v>24</v>
      </c>
      <c r="AI163" s="14">
        <f>'Рейтинговая таблица организаций'!AG152</f>
        <v>24</v>
      </c>
      <c r="AJ163" s="14" t="s">
        <v>165</v>
      </c>
      <c r="AK163" s="14">
        <f>'Рейтинговая таблица организаций'!AL152</f>
        <v>94</v>
      </c>
      <c r="AL163" s="14">
        <f>'Рейтинговая таблица организаций'!AM152</f>
        <v>94</v>
      </c>
      <c r="AM163" s="14" t="s">
        <v>166</v>
      </c>
      <c r="AN163" s="14">
        <f>'Рейтинговая таблица организаций'!AN152</f>
        <v>94</v>
      </c>
      <c r="AO163" s="14">
        <f>'Рейтинговая таблица организаций'!AO152</f>
        <v>94</v>
      </c>
      <c r="AP163" s="14" t="s">
        <v>167</v>
      </c>
      <c r="AQ163" s="14">
        <f>'Рейтинговая таблица организаций'!AP152</f>
        <v>94</v>
      </c>
      <c r="AR163" s="14">
        <f>'Рейтинговая таблица организаций'!AQ152</f>
        <v>94</v>
      </c>
      <c r="AS163" s="14" t="s">
        <v>168</v>
      </c>
      <c r="AT163" s="14">
        <f>'Рейтинговая таблица организаций'!AV152</f>
        <v>94</v>
      </c>
      <c r="AU163" s="14">
        <f>'Рейтинговая таблица организаций'!AW152</f>
        <v>94</v>
      </c>
      <c r="AV163" s="14" t="s">
        <v>169</v>
      </c>
      <c r="AW163" s="14">
        <f>'Рейтинговая таблица организаций'!AX152</f>
        <v>94</v>
      </c>
      <c r="AX163" s="14">
        <f>'Рейтинговая таблица организаций'!AY152</f>
        <v>94</v>
      </c>
      <c r="AY163" s="14" t="s">
        <v>170</v>
      </c>
      <c r="AZ163" s="14">
        <f>'Рейтинговая таблица организаций'!AZ152</f>
        <v>94</v>
      </c>
      <c r="BA163" s="14">
        <f>'Рейтинговая таблица организаций'!BA152</f>
        <v>94</v>
      </c>
    </row>
    <row r="164" spans="1:53" ht="15.5">
      <c r="A164" s="11">
        <f>'бланки '!D155</f>
        <v>150</v>
      </c>
      <c r="B164" s="11" t="str">
        <f>'бланки '!C155</f>
        <v>Муниципальное казённое общеобразовательное учреждение "Песочнодубровская средняя общеобразовательная школа"</v>
      </c>
      <c r="C164" s="11">
        <f>'для bus.gov.ru'!C153</f>
        <v>181</v>
      </c>
      <c r="D164" s="11">
        <f>'для bus.gov.ru'!D153</f>
        <v>73</v>
      </c>
      <c r="E164" s="21">
        <f>'для bus.gov.ru'!E153</f>
        <v>0.40331491712707185</v>
      </c>
      <c r="F164" s="12" t="s">
        <v>159</v>
      </c>
      <c r="G164" s="13">
        <f>'Рейтинговая таблица организаций'!D153</f>
        <v>14</v>
      </c>
      <c r="H164" s="13">
        <f>'Рейтинговая таблица организаций'!E153</f>
        <v>14</v>
      </c>
      <c r="I164" s="12" t="s">
        <v>160</v>
      </c>
      <c r="J164" s="13">
        <f>'Рейтинговая таблица организаций'!F153</f>
        <v>60</v>
      </c>
      <c r="K164" s="13">
        <f>'Рейтинговая таблица организаций'!G153</f>
        <v>60</v>
      </c>
      <c r="L164" s="14" t="str">
        <f>IF('Рейтинговая таблица организаций'!H153&lt;1,"Отсутствуют или не функционируют дистанционные способы взаимодействия",(IF('Рейтинговая таблица организаций'!H153&lt;4,"В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4" s="23">
        <f>'Рейтинговая таблица организаций'!H153</f>
        <v>4</v>
      </c>
      <c r="N164" s="14">
        <f>IF('Рейтинговая таблица организаций'!H153&lt;1,0,(IF('Рейтинговая таблица организаций'!H153&lt;4,30,100)))</f>
        <v>100</v>
      </c>
      <c r="O164" s="14" t="s">
        <v>161</v>
      </c>
      <c r="P164" s="14">
        <f>'Рейтинговая таблица организаций'!I153</f>
        <v>73</v>
      </c>
      <c r="Q164" s="14">
        <f>'Рейтинговая таблица организаций'!J153</f>
        <v>73</v>
      </c>
      <c r="R164" s="14" t="s">
        <v>162</v>
      </c>
      <c r="S164" s="14">
        <f>'Рейтинговая таблица организаций'!K153</f>
        <v>73</v>
      </c>
      <c r="T164" s="14">
        <f>'Рейтинговая таблица организаций'!L153</f>
        <v>73</v>
      </c>
      <c r="U164" s="14" t="str">
        <f>IF('Рейтинговая таблица организаций'!U153&lt;1,"Отсутствуют комфортные условия",(IF('Рейтинговая таблица организаций'!U153&lt;5,"Количество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4" s="23">
        <f>'Рейтинговая таблица организаций'!U153</f>
        <v>5</v>
      </c>
      <c r="W164" s="14">
        <f>IF('Рейтинговая таблица организаций'!U153&lt;1,0,(IF('Рейтинговая таблица организаций'!U153&lt;4,20,100)))</f>
        <v>100</v>
      </c>
      <c r="X164" s="14" t="s">
        <v>163</v>
      </c>
      <c r="Y164" s="14">
        <f>'Рейтинговая таблица организаций'!X153</f>
        <v>73</v>
      </c>
      <c r="Z164" s="14">
        <f>'Рейтинговая таблица организаций'!Y153</f>
        <v>73</v>
      </c>
      <c r="AA164" s="14" t="str">
        <f>IF('Рейтинговая таблица организаций'!AD153&lt;1,"Отсутствуют условия доступности для инвалидов",(IF('Рейтинговая таблица организаций'!AD153&lt;5,"Количество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4" s="22">
        <f>'Рейтинговая таблица организаций'!AD153</f>
        <v>0</v>
      </c>
      <c r="AC164" s="14">
        <f>IF('Рейтинговая таблица организаций'!AD153&lt;1,0,(IF('Рейтинговая таблица организаций'!AD153&lt;5,20,100)))</f>
        <v>0</v>
      </c>
      <c r="AD164" s="14" t="str">
        <f>IF('Рейтинговая таблица организаций'!AE153&lt;1,"Отсутствуют условия доступности, позволяющие инвалидам получать услуги наравне с другими",(IF('Рейтинговая таблица организаций'!AE153&lt;5,"Количество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64" s="23">
        <f>'Рейтинговая таблица организаций'!AE153</f>
        <v>6</v>
      </c>
      <c r="AF164" s="14">
        <f>IF('Рейтинговая таблица организаций'!AE153&lt;1,0,(IF('Рейтинговая таблица организаций'!AE153&lt;5,20,100)))</f>
        <v>100</v>
      </c>
      <c r="AG164" s="14" t="s">
        <v>164</v>
      </c>
      <c r="AH164" s="14">
        <f>'Рейтинговая таблица организаций'!AF153</f>
        <v>19</v>
      </c>
      <c r="AI164" s="14">
        <f>'Рейтинговая таблица организаций'!AG153</f>
        <v>19</v>
      </c>
      <c r="AJ164" s="14" t="s">
        <v>165</v>
      </c>
      <c r="AK164" s="14">
        <f>'Рейтинговая таблица организаций'!AL153</f>
        <v>73</v>
      </c>
      <c r="AL164" s="14">
        <f>'Рейтинговая таблица организаций'!AM153</f>
        <v>73</v>
      </c>
      <c r="AM164" s="14" t="s">
        <v>166</v>
      </c>
      <c r="AN164" s="14">
        <f>'Рейтинговая таблица организаций'!AN153</f>
        <v>73</v>
      </c>
      <c r="AO164" s="14">
        <f>'Рейтинговая таблица организаций'!AO153</f>
        <v>73</v>
      </c>
      <c r="AP164" s="14" t="s">
        <v>167</v>
      </c>
      <c r="AQ164" s="14">
        <f>'Рейтинговая таблица организаций'!AP153</f>
        <v>73</v>
      </c>
      <c r="AR164" s="14">
        <f>'Рейтинговая таблица организаций'!AQ153</f>
        <v>73</v>
      </c>
      <c r="AS164" s="14" t="s">
        <v>168</v>
      </c>
      <c r="AT164" s="14">
        <f>'Рейтинговая таблица организаций'!AV153</f>
        <v>73</v>
      </c>
      <c r="AU164" s="14">
        <f>'Рейтинговая таблица организаций'!AW153</f>
        <v>73</v>
      </c>
      <c r="AV164" s="14" t="s">
        <v>169</v>
      </c>
      <c r="AW164" s="14">
        <f>'Рейтинговая таблица организаций'!AX153</f>
        <v>73</v>
      </c>
      <c r="AX164" s="14">
        <f>'Рейтинговая таблица организаций'!AY153</f>
        <v>73</v>
      </c>
      <c r="AY164" s="14" t="s">
        <v>170</v>
      </c>
      <c r="AZ164" s="14">
        <f>'Рейтинговая таблица организаций'!AZ153</f>
        <v>73</v>
      </c>
      <c r="BA164" s="14">
        <f>'Рейтинговая таблица организаций'!BA153</f>
        <v>73</v>
      </c>
    </row>
    <row r="165" spans="1:53" ht="15.5">
      <c r="A165" s="11">
        <f>'бланки '!D156</f>
        <v>151</v>
      </c>
      <c r="B165" s="11" t="str">
        <f>'бланки '!C156</f>
        <v>Муниципальное казённое общеобразовательное учреждение "Новосергеевская основная общеобразовательная школа"</v>
      </c>
      <c r="C165" s="11">
        <f>'для bus.gov.ru'!C154</f>
        <v>43</v>
      </c>
      <c r="D165" s="11">
        <f>'для bus.gov.ru'!D154</f>
        <v>18</v>
      </c>
      <c r="E165" s="21">
        <f>'для bus.gov.ru'!E154</f>
        <v>0.41860465116279072</v>
      </c>
      <c r="F165" s="12" t="s">
        <v>159</v>
      </c>
      <c r="G165" s="13">
        <f>'Рейтинговая таблица организаций'!D154</f>
        <v>14</v>
      </c>
      <c r="H165" s="13">
        <f>'Рейтинговая таблица организаций'!E154</f>
        <v>14</v>
      </c>
      <c r="I165" s="12" t="s">
        <v>160</v>
      </c>
      <c r="J165" s="13">
        <f>'Рейтинговая таблица организаций'!F154</f>
        <v>60</v>
      </c>
      <c r="K165" s="13">
        <f>'Рейтинговая таблица организаций'!G154</f>
        <v>60</v>
      </c>
      <c r="L165" s="14" t="str">
        <f>IF('Рейтинговая таблица организаций'!H154&lt;1,"Отсутствуют или не функционируют дистанционные способы взаимодействия",(IF('Рейтинговая таблица организаций'!H154&lt;4,"В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5" s="23">
        <f>'Рейтинговая таблица организаций'!H154</f>
        <v>4</v>
      </c>
      <c r="N165" s="14">
        <f>IF('Рейтинговая таблица организаций'!H154&lt;1,0,(IF('Рейтинговая таблица организаций'!H154&lt;4,30,100)))</f>
        <v>100</v>
      </c>
      <c r="O165" s="14" t="s">
        <v>161</v>
      </c>
      <c r="P165" s="14">
        <f>'Рейтинговая таблица организаций'!I154</f>
        <v>18</v>
      </c>
      <c r="Q165" s="14">
        <f>'Рейтинговая таблица организаций'!J154</f>
        <v>18</v>
      </c>
      <c r="R165" s="14" t="s">
        <v>162</v>
      </c>
      <c r="S165" s="14">
        <f>'Рейтинговая таблица организаций'!K154</f>
        <v>18</v>
      </c>
      <c r="T165" s="14">
        <f>'Рейтинговая таблица организаций'!L154</f>
        <v>18</v>
      </c>
      <c r="U165" s="14" t="str">
        <f>IF('Рейтинговая таблица организаций'!U154&lt;1,"Отсутствуют комфортные условия",(IF('Рейтинговая таблица организаций'!U154&lt;5,"Количество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5" s="23">
        <f>'Рейтинговая таблица организаций'!U154</f>
        <v>5</v>
      </c>
      <c r="W165" s="14">
        <f>IF('Рейтинговая таблица организаций'!U154&lt;1,0,(IF('Рейтинговая таблица организаций'!U154&lt;4,20,100)))</f>
        <v>100</v>
      </c>
      <c r="X165" s="14" t="s">
        <v>163</v>
      </c>
      <c r="Y165" s="14">
        <f>'Рейтинговая таблица организаций'!X154</f>
        <v>18</v>
      </c>
      <c r="Z165" s="14">
        <f>'Рейтинговая таблица организаций'!Y154</f>
        <v>18</v>
      </c>
      <c r="AA165" s="14" t="str">
        <f>IF('Рейтинговая таблица организаций'!AD154&lt;1,"Отсутствуют условия доступности для инвалидов",(IF('Рейтинговая таблица организаций'!AD154&lt;5,"Количество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5" s="22">
        <f>'Рейтинговая таблица организаций'!AD154</f>
        <v>0</v>
      </c>
      <c r="AC165" s="14">
        <f>IF('Рейтинговая таблица организаций'!AD154&lt;1,0,(IF('Рейтинговая таблица организаций'!AD154&lt;5,20,100)))</f>
        <v>0</v>
      </c>
      <c r="AD165" s="14" t="str">
        <f>IF('Рейтинговая таблица организаций'!AE154&lt;1,"Отсутствуют условия доступности, позволяющие инвалидам получать услуги наравне с другими",(IF('Рейтинговая таблица организаций'!AE154&lt;5,"Количество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5" s="23">
        <f>'Рейтинговая таблица организаций'!AE154</f>
        <v>4</v>
      </c>
      <c r="AF165" s="14">
        <f>IF('Рейтинговая таблица организаций'!AE154&lt;1,0,(IF('Рейтинговая таблица организаций'!AE154&lt;5,20,100)))</f>
        <v>20</v>
      </c>
      <c r="AG165" s="14" t="s">
        <v>164</v>
      </c>
      <c r="AH165" s="14">
        <f>'Рейтинговая таблица организаций'!AF154</f>
        <v>5</v>
      </c>
      <c r="AI165" s="14">
        <f>'Рейтинговая таблица организаций'!AG154</f>
        <v>5</v>
      </c>
      <c r="AJ165" s="14" t="s">
        <v>165</v>
      </c>
      <c r="AK165" s="14">
        <f>'Рейтинговая таблица организаций'!AL154</f>
        <v>18</v>
      </c>
      <c r="AL165" s="14">
        <f>'Рейтинговая таблица организаций'!AM154</f>
        <v>18</v>
      </c>
      <c r="AM165" s="14" t="s">
        <v>166</v>
      </c>
      <c r="AN165" s="14">
        <f>'Рейтинговая таблица организаций'!AN154</f>
        <v>18</v>
      </c>
      <c r="AO165" s="14">
        <f>'Рейтинговая таблица организаций'!AO154</f>
        <v>18</v>
      </c>
      <c r="AP165" s="14" t="s">
        <v>167</v>
      </c>
      <c r="AQ165" s="14">
        <f>'Рейтинговая таблица организаций'!AP154</f>
        <v>18</v>
      </c>
      <c r="AR165" s="14">
        <f>'Рейтинговая таблица организаций'!AQ154</f>
        <v>18</v>
      </c>
      <c r="AS165" s="14" t="s">
        <v>168</v>
      </c>
      <c r="AT165" s="14">
        <f>'Рейтинговая таблица организаций'!AV154</f>
        <v>18</v>
      </c>
      <c r="AU165" s="14">
        <f>'Рейтинговая таблица организаций'!AW154</f>
        <v>18</v>
      </c>
      <c r="AV165" s="14" t="s">
        <v>169</v>
      </c>
      <c r="AW165" s="14">
        <f>'Рейтинговая таблица организаций'!AX154</f>
        <v>18</v>
      </c>
      <c r="AX165" s="14">
        <f>'Рейтинговая таблица организаций'!AY154</f>
        <v>18</v>
      </c>
      <c r="AY165" s="14" t="s">
        <v>170</v>
      </c>
      <c r="AZ165" s="14">
        <f>'Рейтинговая таблица организаций'!AZ154</f>
        <v>18</v>
      </c>
      <c r="BA165" s="14">
        <f>'Рейтинговая таблица организаций'!BA154</f>
        <v>18</v>
      </c>
    </row>
    <row r="166" spans="1:53" ht="15.5">
      <c r="A166" s="11">
        <f>'бланки '!D157</f>
        <v>152</v>
      </c>
      <c r="B166" s="11" t="str">
        <f>'бланки '!C157</f>
        <v>Муниципальное казённое общеобразовательное учреждение "Батуринская основная общеобразовательная школа"</v>
      </c>
      <c r="C166" s="11">
        <f>'для bus.gov.ru'!C155</f>
        <v>46</v>
      </c>
      <c r="D166" s="11">
        <f>'для bus.gov.ru'!D155</f>
        <v>19</v>
      </c>
      <c r="E166" s="21">
        <f>'для bus.gov.ru'!E155</f>
        <v>0.41304347826086957</v>
      </c>
      <c r="F166" s="12" t="s">
        <v>159</v>
      </c>
      <c r="G166" s="13">
        <f>'Рейтинговая таблица организаций'!D155</f>
        <v>14</v>
      </c>
      <c r="H166" s="13">
        <f>'Рейтинговая таблица организаций'!E155</f>
        <v>14</v>
      </c>
      <c r="I166" s="12" t="s">
        <v>160</v>
      </c>
      <c r="J166" s="13">
        <f>'Рейтинговая таблица организаций'!F155</f>
        <v>60</v>
      </c>
      <c r="K166" s="13">
        <f>'Рейтинговая таблица организаций'!G155</f>
        <v>60</v>
      </c>
      <c r="L166" s="14" t="str">
        <f>IF('Рейтинговая таблица организаций'!H155&lt;1,"Отсутствуют или не функционируют дистанционные способы взаимодействия",(IF('Рейтинговая таблица организаций'!H155&lt;4,"В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6" s="23">
        <f>'Рейтинговая таблица организаций'!H155</f>
        <v>4</v>
      </c>
      <c r="N166" s="14">
        <f>IF('Рейтинговая таблица организаций'!H155&lt;1,0,(IF('Рейтинговая таблица организаций'!H155&lt;4,30,100)))</f>
        <v>100</v>
      </c>
      <c r="O166" s="14" t="s">
        <v>161</v>
      </c>
      <c r="P166" s="14">
        <f>'Рейтинговая таблица организаций'!I155</f>
        <v>19</v>
      </c>
      <c r="Q166" s="14">
        <f>'Рейтинговая таблица организаций'!J155</f>
        <v>19</v>
      </c>
      <c r="R166" s="14" t="s">
        <v>162</v>
      </c>
      <c r="S166" s="14">
        <f>'Рейтинговая таблица организаций'!K155</f>
        <v>19</v>
      </c>
      <c r="T166" s="14">
        <f>'Рейтинговая таблица организаций'!L155</f>
        <v>19</v>
      </c>
      <c r="U166" s="14" t="str">
        <f>IF('Рейтинговая таблица организаций'!U155&lt;1,"Отсутствуют комфортные условия",(IF('Рейтинговая таблица организаций'!U155&lt;5,"Количество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6" s="23">
        <f>'Рейтинговая таблица организаций'!U155</f>
        <v>5</v>
      </c>
      <c r="W166" s="14">
        <f>IF('Рейтинговая таблица организаций'!U155&lt;1,0,(IF('Рейтинговая таблица организаций'!U155&lt;4,20,100)))</f>
        <v>100</v>
      </c>
      <c r="X166" s="14" t="s">
        <v>163</v>
      </c>
      <c r="Y166" s="14">
        <f>'Рейтинговая таблица организаций'!X155</f>
        <v>19</v>
      </c>
      <c r="Z166" s="14">
        <f>'Рейтинговая таблица организаций'!Y155</f>
        <v>19</v>
      </c>
      <c r="AA166" s="14" t="str">
        <f>IF('Рейтинговая таблица организаций'!AD155&lt;1,"Отсутствуют условия доступности для инвалидов",(IF('Рейтинговая таблица организаций'!AD155&lt;5,"Количество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6" s="22">
        <f>'Рейтинговая таблица организаций'!AD155</f>
        <v>2</v>
      </c>
      <c r="AC166" s="14">
        <f>IF('Рейтинговая таблица организаций'!AD155&lt;1,0,(IF('Рейтинговая таблица организаций'!AD155&lt;5,20,100)))</f>
        <v>20</v>
      </c>
      <c r="AD166" s="14" t="str">
        <f>IF('Рейтинговая таблица организаций'!AE155&lt;1,"Отсутствуют условия доступности, позволяющие инвалидам получать услуги наравне с другими",(IF('Рейтинговая таблица организаций'!AE155&lt;5,"Количество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6" s="23">
        <f>'Рейтинговая таблица организаций'!AE155</f>
        <v>4</v>
      </c>
      <c r="AF166" s="14">
        <f>IF('Рейтинговая таблица организаций'!AE155&lt;1,0,(IF('Рейтинговая таблица организаций'!AE155&lt;5,20,100)))</f>
        <v>20</v>
      </c>
      <c r="AG166" s="14" t="s">
        <v>164</v>
      </c>
      <c r="AH166" s="14">
        <f>'Рейтинговая таблица организаций'!AF155</f>
        <v>5</v>
      </c>
      <c r="AI166" s="14">
        <f>'Рейтинговая таблица организаций'!AG155</f>
        <v>5</v>
      </c>
      <c r="AJ166" s="14" t="s">
        <v>165</v>
      </c>
      <c r="AK166" s="14">
        <f>'Рейтинговая таблица организаций'!AL155</f>
        <v>19</v>
      </c>
      <c r="AL166" s="14">
        <f>'Рейтинговая таблица организаций'!AM155</f>
        <v>19</v>
      </c>
      <c r="AM166" s="14" t="s">
        <v>166</v>
      </c>
      <c r="AN166" s="14">
        <f>'Рейтинговая таблица организаций'!AN155</f>
        <v>19</v>
      </c>
      <c r="AO166" s="14">
        <f>'Рейтинговая таблица организаций'!AO155</f>
        <v>19</v>
      </c>
      <c r="AP166" s="14" t="s">
        <v>167</v>
      </c>
      <c r="AQ166" s="14">
        <f>'Рейтинговая таблица организаций'!AP155</f>
        <v>19</v>
      </c>
      <c r="AR166" s="14">
        <f>'Рейтинговая таблица организаций'!AQ155</f>
        <v>19</v>
      </c>
      <c r="AS166" s="14" t="s">
        <v>168</v>
      </c>
      <c r="AT166" s="14">
        <f>'Рейтинговая таблица организаций'!AV155</f>
        <v>19</v>
      </c>
      <c r="AU166" s="14">
        <f>'Рейтинговая таблица организаций'!AW155</f>
        <v>19</v>
      </c>
      <c r="AV166" s="14" t="s">
        <v>169</v>
      </c>
      <c r="AW166" s="14">
        <f>'Рейтинговая таблица организаций'!AX155</f>
        <v>19</v>
      </c>
      <c r="AX166" s="14">
        <f>'Рейтинговая таблица организаций'!AY155</f>
        <v>19</v>
      </c>
      <c r="AY166" s="14" t="s">
        <v>170</v>
      </c>
      <c r="AZ166" s="14">
        <f>'Рейтинговая таблица организаций'!AZ155</f>
        <v>19</v>
      </c>
      <c r="BA166" s="14">
        <f>'Рейтинговая таблица организаций'!BA155</f>
        <v>19</v>
      </c>
    </row>
    <row r="167" spans="1:53" ht="15.5">
      <c r="A167" s="11">
        <f>'бланки '!D158</f>
        <v>153</v>
      </c>
      <c r="B167" s="11" t="str">
        <f>'бланки '!C158</f>
        <v>Муниципальное казённое общеобразовательное учреждение "Базойская основная общеобразовательная школа"</v>
      </c>
      <c r="C167" s="11">
        <f>'для bus.gov.ru'!C156</f>
        <v>64</v>
      </c>
      <c r="D167" s="11">
        <f>'для bus.gov.ru'!D156</f>
        <v>26</v>
      </c>
      <c r="E167" s="21">
        <f>'для bus.gov.ru'!E156</f>
        <v>0.40625</v>
      </c>
      <c r="F167" s="12" t="s">
        <v>159</v>
      </c>
      <c r="G167" s="13">
        <f>'Рейтинговая таблица организаций'!D156</f>
        <v>14</v>
      </c>
      <c r="H167" s="13">
        <f>'Рейтинговая таблица организаций'!E156</f>
        <v>14</v>
      </c>
      <c r="I167" s="12" t="s">
        <v>160</v>
      </c>
      <c r="J167" s="13">
        <f>'Рейтинговая таблица организаций'!F156</f>
        <v>60</v>
      </c>
      <c r="K167" s="13">
        <f>'Рейтинговая таблица организаций'!G156</f>
        <v>60</v>
      </c>
      <c r="L167" s="14" t="str">
        <f>IF('Рейтинговая таблица организаций'!H156&lt;1,"Отсутствуют или не функционируют дистанционные способы взаимодействия",(IF('Рейтинговая таблица организаций'!H156&lt;4,"В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7" s="23">
        <f>'Рейтинговая таблица организаций'!H156</f>
        <v>4</v>
      </c>
      <c r="N167" s="14">
        <f>IF('Рейтинговая таблица организаций'!H156&lt;1,0,(IF('Рейтинговая таблица организаций'!H156&lt;4,30,100)))</f>
        <v>100</v>
      </c>
      <c r="O167" s="14" t="s">
        <v>161</v>
      </c>
      <c r="P167" s="14">
        <f>'Рейтинговая таблица организаций'!I156</f>
        <v>26</v>
      </c>
      <c r="Q167" s="14">
        <f>'Рейтинговая таблица организаций'!J156</f>
        <v>26</v>
      </c>
      <c r="R167" s="14" t="s">
        <v>162</v>
      </c>
      <c r="S167" s="14">
        <f>'Рейтинговая таблица организаций'!K156</f>
        <v>26</v>
      </c>
      <c r="T167" s="14">
        <f>'Рейтинговая таблица организаций'!L156</f>
        <v>26</v>
      </c>
      <c r="U167" s="14" t="str">
        <f>IF('Рейтинговая таблица организаций'!U156&lt;1,"Отсутствуют комфортные условия",(IF('Рейтинговая таблица организаций'!U156&lt;5,"Количество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7" s="23">
        <f>'Рейтинговая таблица организаций'!U156</f>
        <v>5</v>
      </c>
      <c r="W167" s="14">
        <f>IF('Рейтинговая таблица организаций'!U156&lt;1,0,(IF('Рейтинговая таблица организаций'!U156&lt;4,20,100)))</f>
        <v>100</v>
      </c>
      <c r="X167" s="14" t="s">
        <v>163</v>
      </c>
      <c r="Y167" s="14">
        <f>'Рейтинговая таблица организаций'!X156</f>
        <v>26</v>
      </c>
      <c r="Z167" s="14">
        <f>'Рейтинговая таблица организаций'!Y156</f>
        <v>26</v>
      </c>
      <c r="AA167" s="14" t="str">
        <f>IF('Рейтинговая таблица организаций'!AD156&lt;1,"Отсутствуют условия доступности для инвалидов",(IF('Рейтинговая таблица организаций'!AD156&lt;5,"Количество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7" s="22">
        <f>'Рейтинговая таблица организаций'!AD156</f>
        <v>2</v>
      </c>
      <c r="AC167" s="14">
        <f>IF('Рейтинговая таблица организаций'!AD156&lt;1,0,(IF('Рейтинговая таблица организаций'!AD156&lt;5,20,100)))</f>
        <v>20</v>
      </c>
      <c r="AD167" s="14" t="str">
        <f>IF('Рейтинговая таблица организаций'!AE156&lt;1,"Отсутствуют условия доступности, позволяющие инвалидам получать услуги наравне с другими",(IF('Рейтинговая таблица организаций'!AE156&lt;5,"Количество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7" s="23">
        <f>'Рейтинговая таблица организаций'!AE156</f>
        <v>4</v>
      </c>
      <c r="AF167" s="14">
        <f>IF('Рейтинговая таблица организаций'!AE156&lt;1,0,(IF('Рейтинговая таблица организаций'!AE156&lt;5,20,100)))</f>
        <v>20</v>
      </c>
      <c r="AG167" s="14" t="s">
        <v>164</v>
      </c>
      <c r="AH167" s="14">
        <f>'Рейтинговая таблица организаций'!AF156</f>
        <v>7</v>
      </c>
      <c r="AI167" s="14">
        <f>'Рейтинговая таблица организаций'!AG156</f>
        <v>7</v>
      </c>
      <c r="AJ167" s="14" t="s">
        <v>165</v>
      </c>
      <c r="AK167" s="14">
        <f>'Рейтинговая таблица организаций'!AL156</f>
        <v>26</v>
      </c>
      <c r="AL167" s="14">
        <f>'Рейтинговая таблица организаций'!AM156</f>
        <v>26</v>
      </c>
      <c r="AM167" s="14" t="s">
        <v>166</v>
      </c>
      <c r="AN167" s="14">
        <f>'Рейтинговая таблица организаций'!AN156</f>
        <v>26</v>
      </c>
      <c r="AO167" s="14">
        <f>'Рейтинговая таблица организаций'!AO156</f>
        <v>26</v>
      </c>
      <c r="AP167" s="14" t="s">
        <v>167</v>
      </c>
      <c r="AQ167" s="14">
        <f>'Рейтинговая таблица организаций'!AP156</f>
        <v>26</v>
      </c>
      <c r="AR167" s="14">
        <f>'Рейтинговая таблица организаций'!AQ156</f>
        <v>26</v>
      </c>
      <c r="AS167" s="14" t="s">
        <v>168</v>
      </c>
      <c r="AT167" s="14">
        <f>'Рейтинговая таблица организаций'!AV156</f>
        <v>26</v>
      </c>
      <c r="AU167" s="14">
        <f>'Рейтинговая таблица организаций'!AW156</f>
        <v>26</v>
      </c>
      <c r="AV167" s="14" t="s">
        <v>169</v>
      </c>
      <c r="AW167" s="14">
        <f>'Рейтинговая таблица организаций'!AX156</f>
        <v>26</v>
      </c>
      <c r="AX167" s="14">
        <f>'Рейтинговая таблица организаций'!AY156</f>
        <v>26</v>
      </c>
      <c r="AY167" s="14" t="s">
        <v>170</v>
      </c>
      <c r="AZ167" s="14">
        <f>'Рейтинговая таблица организаций'!AZ156</f>
        <v>26</v>
      </c>
      <c r="BA167" s="14">
        <f>'Рейтинговая таблица организаций'!BA156</f>
        <v>26</v>
      </c>
    </row>
    <row r="168" spans="1:53" ht="15.5">
      <c r="A168" s="11">
        <f>'бланки '!D159</f>
        <v>154</v>
      </c>
      <c r="B168" s="11" t="str">
        <f>'бланки '!C159</f>
        <v>Муниципальное казённое общеобразовательное учреждение "Уртамская средняя общеобразовательная школа"</v>
      </c>
      <c r="C168" s="11">
        <f>'для bus.gov.ru'!C157</f>
        <v>163</v>
      </c>
      <c r="D168" s="11">
        <f>'для bus.gov.ru'!D157</f>
        <v>66</v>
      </c>
      <c r="E168" s="21">
        <f>'для bus.gov.ru'!E157</f>
        <v>0.40490797546012269</v>
      </c>
      <c r="F168" s="12" t="s">
        <v>159</v>
      </c>
      <c r="G168" s="13">
        <f>'Рейтинговая таблица организаций'!D157</f>
        <v>14</v>
      </c>
      <c r="H168" s="13">
        <f>'Рейтинговая таблица организаций'!E157</f>
        <v>14</v>
      </c>
      <c r="I168" s="12" t="s">
        <v>160</v>
      </c>
      <c r="J168" s="13">
        <f>'Рейтинговая таблица организаций'!F157</f>
        <v>60</v>
      </c>
      <c r="K168" s="13">
        <f>'Рейтинговая таблица организаций'!G157</f>
        <v>60</v>
      </c>
      <c r="L168" s="14" t="str">
        <f>IF('Рейтинговая таблица организаций'!H157&lt;1,"Отсутствуют или не функционируют дистанционные способы взаимодействия",(IF('Рейтинговая таблица организаций'!H157&lt;4,"В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8" s="23">
        <f>'Рейтинговая таблица организаций'!H157</f>
        <v>4</v>
      </c>
      <c r="N168" s="14">
        <f>IF('Рейтинговая таблица организаций'!H157&lt;1,0,(IF('Рейтинговая таблица организаций'!H157&lt;4,30,100)))</f>
        <v>100</v>
      </c>
      <c r="O168" s="14" t="s">
        <v>161</v>
      </c>
      <c r="P168" s="14">
        <f>'Рейтинговая таблица организаций'!I157</f>
        <v>66</v>
      </c>
      <c r="Q168" s="14">
        <f>'Рейтинговая таблица организаций'!J157</f>
        <v>66</v>
      </c>
      <c r="R168" s="14" t="s">
        <v>162</v>
      </c>
      <c r="S168" s="14">
        <f>'Рейтинговая таблица организаций'!K157</f>
        <v>66</v>
      </c>
      <c r="T168" s="14">
        <f>'Рейтинговая таблица организаций'!L157</f>
        <v>66</v>
      </c>
      <c r="U168" s="14" t="str">
        <f>IF('Рейтинговая таблица организаций'!U157&lt;1,"Отсутствуют комфортные условия",(IF('Рейтинговая таблица организаций'!U157&lt;5,"Количество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8" s="23">
        <f>'Рейтинговая таблица организаций'!U157</f>
        <v>5</v>
      </c>
      <c r="W168" s="14">
        <f>IF('Рейтинговая таблица организаций'!U157&lt;1,0,(IF('Рейтинговая таблица организаций'!U157&lt;4,20,100)))</f>
        <v>100</v>
      </c>
      <c r="X168" s="14" t="s">
        <v>163</v>
      </c>
      <c r="Y168" s="14">
        <f>'Рейтинговая таблица организаций'!X157</f>
        <v>66</v>
      </c>
      <c r="Z168" s="14">
        <f>'Рейтинговая таблица организаций'!Y157</f>
        <v>66</v>
      </c>
      <c r="AA168" s="14" t="str">
        <f>IF('Рейтинговая таблица организаций'!AD157&lt;1,"Отсутствуют условия доступности для инвалидов",(IF('Рейтинговая таблица организаций'!AD157&lt;5,"Количество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8" s="22">
        <f>'Рейтинговая таблица организаций'!AD157</f>
        <v>2</v>
      </c>
      <c r="AC168" s="14">
        <f>IF('Рейтинговая таблица организаций'!AD157&lt;1,0,(IF('Рейтинговая таблица организаций'!AD157&lt;5,20,100)))</f>
        <v>20</v>
      </c>
      <c r="AD168" s="14" t="str">
        <f>IF('Рейтинговая таблица организаций'!AE157&lt;1,"Отсутствуют условия доступности, позволяющие инвалидам получать услуги наравне с другими",(IF('Рейтинговая таблица организаций'!AE157&lt;5,"Количество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8" s="23">
        <f>'Рейтинговая таблица организаций'!AE157</f>
        <v>4</v>
      </c>
      <c r="AF168" s="14">
        <f>IF('Рейтинговая таблица организаций'!AE157&lt;1,0,(IF('Рейтинговая таблица организаций'!AE157&lt;5,20,100)))</f>
        <v>20</v>
      </c>
      <c r="AG168" s="14" t="s">
        <v>164</v>
      </c>
      <c r="AH168" s="14">
        <f>'Рейтинговая таблица организаций'!AF157</f>
        <v>17</v>
      </c>
      <c r="AI168" s="14">
        <f>'Рейтинговая таблица организаций'!AG157</f>
        <v>17</v>
      </c>
      <c r="AJ168" s="14" t="s">
        <v>165</v>
      </c>
      <c r="AK168" s="14">
        <f>'Рейтинговая таблица организаций'!AL157</f>
        <v>66</v>
      </c>
      <c r="AL168" s="14">
        <f>'Рейтинговая таблица организаций'!AM157</f>
        <v>66</v>
      </c>
      <c r="AM168" s="14" t="s">
        <v>166</v>
      </c>
      <c r="AN168" s="14">
        <f>'Рейтинговая таблица организаций'!AN157</f>
        <v>66</v>
      </c>
      <c r="AO168" s="14">
        <f>'Рейтинговая таблица организаций'!AO157</f>
        <v>66</v>
      </c>
      <c r="AP168" s="14" t="s">
        <v>167</v>
      </c>
      <c r="AQ168" s="14">
        <f>'Рейтинговая таблица организаций'!AP157</f>
        <v>66</v>
      </c>
      <c r="AR168" s="14">
        <f>'Рейтинговая таблица организаций'!AQ157</f>
        <v>66</v>
      </c>
      <c r="AS168" s="14" t="s">
        <v>168</v>
      </c>
      <c r="AT168" s="14">
        <f>'Рейтинговая таблица организаций'!AV157</f>
        <v>66</v>
      </c>
      <c r="AU168" s="14">
        <f>'Рейтинговая таблица организаций'!AW157</f>
        <v>66</v>
      </c>
      <c r="AV168" s="14" t="s">
        <v>169</v>
      </c>
      <c r="AW168" s="14">
        <f>'Рейтинговая таблица организаций'!AX157</f>
        <v>66</v>
      </c>
      <c r="AX168" s="14">
        <f>'Рейтинговая таблица организаций'!AY157</f>
        <v>66</v>
      </c>
      <c r="AY168" s="14" t="s">
        <v>170</v>
      </c>
      <c r="AZ168" s="14">
        <f>'Рейтинговая таблица организаций'!AZ157</f>
        <v>66</v>
      </c>
      <c r="BA168" s="14">
        <f>'Рейтинговая таблица организаций'!BA157</f>
        <v>66</v>
      </c>
    </row>
    <row r="169" spans="1:53" ht="15.5">
      <c r="A169" s="11">
        <f>'бланки '!D160</f>
        <v>155</v>
      </c>
      <c r="B169" s="11" t="str">
        <f>'бланки '!C160</f>
        <v>Муниципальное казённое общеобразовательное учреждение "Чилинская средняя общеобразовательная школа"</v>
      </c>
      <c r="C169" s="11">
        <f>'для bus.gov.ru'!C158</f>
        <v>140</v>
      </c>
      <c r="D169" s="11">
        <f>'для bus.gov.ru'!D158</f>
        <v>56</v>
      </c>
      <c r="E169" s="21">
        <f>'для bus.gov.ru'!E158</f>
        <v>0.4</v>
      </c>
      <c r="F169" s="12" t="s">
        <v>159</v>
      </c>
      <c r="G169" s="13">
        <f>'Рейтинговая таблица организаций'!D158</f>
        <v>14</v>
      </c>
      <c r="H169" s="13">
        <f>'Рейтинговая таблица организаций'!E158</f>
        <v>14</v>
      </c>
      <c r="I169" s="12" t="s">
        <v>160</v>
      </c>
      <c r="J169" s="13">
        <f>'Рейтинговая таблица организаций'!F158</f>
        <v>60</v>
      </c>
      <c r="K169" s="13">
        <f>'Рейтинговая таблица организаций'!G158</f>
        <v>60</v>
      </c>
      <c r="L169" s="14" t="str">
        <f>IF('Рейтинговая таблица организаций'!H158&lt;1,"Отсутствуют или не функционируют дистанционные способы взаимодействия",(IF('Рейтинговая таблица организаций'!H158&lt;4,"В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9" s="23">
        <f>'Рейтинговая таблица организаций'!H158</f>
        <v>4</v>
      </c>
      <c r="N169" s="14">
        <f>IF('Рейтинговая таблица организаций'!H158&lt;1,0,(IF('Рейтинговая таблица организаций'!H158&lt;4,30,100)))</f>
        <v>100</v>
      </c>
      <c r="O169" s="14" t="s">
        <v>161</v>
      </c>
      <c r="P169" s="14">
        <f>'Рейтинговая таблица организаций'!I158</f>
        <v>56</v>
      </c>
      <c r="Q169" s="14">
        <f>'Рейтинговая таблица организаций'!J158</f>
        <v>56</v>
      </c>
      <c r="R169" s="14" t="s">
        <v>162</v>
      </c>
      <c r="S169" s="14">
        <f>'Рейтинговая таблица организаций'!K158</f>
        <v>56</v>
      </c>
      <c r="T169" s="14">
        <f>'Рейтинговая таблица организаций'!L158</f>
        <v>56</v>
      </c>
      <c r="U169" s="14" t="str">
        <f>IF('Рейтинговая таблица организаций'!U158&lt;1,"Отсутствуют комфортные условия",(IF('Рейтинговая таблица организаций'!U158&lt;5,"Количество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9" s="23">
        <f>'Рейтинговая таблица организаций'!U158</f>
        <v>5</v>
      </c>
      <c r="W169" s="14">
        <f>IF('Рейтинговая таблица организаций'!U158&lt;1,0,(IF('Рейтинговая таблица организаций'!U158&lt;4,20,100)))</f>
        <v>100</v>
      </c>
      <c r="X169" s="14" t="s">
        <v>163</v>
      </c>
      <c r="Y169" s="14">
        <f>'Рейтинговая таблица организаций'!X158</f>
        <v>56</v>
      </c>
      <c r="Z169" s="14">
        <f>'Рейтинговая таблица организаций'!Y158</f>
        <v>56</v>
      </c>
      <c r="AA169" s="14" t="str">
        <f>IF('Рейтинговая таблица организаций'!AD158&lt;1,"Отсутствуют условия доступности для инвалидов",(IF('Рейтинговая таблица организаций'!AD158&lt;5,"Количество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9" s="22">
        <f>'Рейтинговая таблица организаций'!AD158</f>
        <v>4</v>
      </c>
      <c r="AC169" s="14">
        <f>IF('Рейтинговая таблица организаций'!AD158&lt;1,0,(IF('Рейтинговая таблица организаций'!AD158&lt;5,20,100)))</f>
        <v>20</v>
      </c>
      <c r="AD169" s="14" t="str">
        <f>IF('Рейтинговая таблица организаций'!AE158&lt;1,"Отсутствуют условия доступности, позволяющие инвалидам получать услуги наравне с другими",(IF('Рейтинговая таблица организаций'!AE158&lt;5,"Количество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9" s="23">
        <f>'Рейтинговая таблица организаций'!AE158</f>
        <v>3</v>
      </c>
      <c r="AF169" s="14">
        <f>IF('Рейтинговая таблица организаций'!AE158&lt;1,0,(IF('Рейтинговая таблица организаций'!AE158&lt;5,20,100)))</f>
        <v>20</v>
      </c>
      <c r="AG169" s="14" t="s">
        <v>164</v>
      </c>
      <c r="AH169" s="14">
        <f>'Рейтинговая таблица организаций'!AF158</f>
        <v>14</v>
      </c>
      <c r="AI169" s="14">
        <f>'Рейтинговая таблица организаций'!AG158</f>
        <v>14</v>
      </c>
      <c r="AJ169" s="14" t="s">
        <v>165</v>
      </c>
      <c r="AK169" s="14">
        <f>'Рейтинговая таблица организаций'!AL158</f>
        <v>56</v>
      </c>
      <c r="AL169" s="14">
        <f>'Рейтинговая таблица организаций'!AM158</f>
        <v>56</v>
      </c>
      <c r="AM169" s="14" t="s">
        <v>166</v>
      </c>
      <c r="AN169" s="14">
        <f>'Рейтинговая таблица организаций'!AN158</f>
        <v>56</v>
      </c>
      <c r="AO169" s="14">
        <f>'Рейтинговая таблица организаций'!AO158</f>
        <v>56</v>
      </c>
      <c r="AP169" s="14" t="s">
        <v>167</v>
      </c>
      <c r="AQ169" s="14">
        <f>'Рейтинговая таблица организаций'!AP158</f>
        <v>56</v>
      </c>
      <c r="AR169" s="14">
        <f>'Рейтинговая таблица организаций'!AQ158</f>
        <v>56</v>
      </c>
      <c r="AS169" s="14" t="s">
        <v>168</v>
      </c>
      <c r="AT169" s="14">
        <f>'Рейтинговая таблица организаций'!AV158</f>
        <v>56</v>
      </c>
      <c r="AU169" s="14">
        <f>'Рейтинговая таблица организаций'!AW158</f>
        <v>56</v>
      </c>
      <c r="AV169" s="14" t="s">
        <v>169</v>
      </c>
      <c r="AW169" s="14">
        <f>'Рейтинговая таблица организаций'!AX158</f>
        <v>56</v>
      </c>
      <c r="AX169" s="14">
        <f>'Рейтинговая таблица организаций'!AY158</f>
        <v>56</v>
      </c>
      <c r="AY169" s="14" t="s">
        <v>170</v>
      </c>
      <c r="AZ169" s="14">
        <f>'Рейтинговая таблица организаций'!AZ158</f>
        <v>56</v>
      </c>
      <c r="BA169" s="14">
        <f>'Рейтинговая таблица организаций'!BA158</f>
        <v>56</v>
      </c>
    </row>
    <row r="170" spans="1:53" ht="15.5">
      <c r="A170" s="11">
        <f>'бланки '!D161</f>
        <v>156</v>
      </c>
      <c r="B170" s="11" t="str">
        <f>'бланки '!C161</f>
        <v>Муниципальное автономное общеобразовательное учреждение "Кожевниковская средняя общеобразовательная школа №2"</v>
      </c>
      <c r="C170" s="11">
        <f>'для bus.gov.ru'!C159</f>
        <v>928</v>
      </c>
      <c r="D170" s="11">
        <f>'для bus.gov.ru'!D159</f>
        <v>372</v>
      </c>
      <c r="E170" s="21">
        <f>'для bus.gov.ru'!E159</f>
        <v>0.40086206896551724</v>
      </c>
      <c r="F170" s="12" t="s">
        <v>159</v>
      </c>
      <c r="G170" s="13">
        <f>'Рейтинговая таблица организаций'!D159</f>
        <v>14</v>
      </c>
      <c r="H170" s="13">
        <f>'Рейтинговая таблица организаций'!E159</f>
        <v>14</v>
      </c>
      <c r="I170" s="12" t="s">
        <v>160</v>
      </c>
      <c r="J170" s="13">
        <f>'Рейтинговая таблица организаций'!F159</f>
        <v>60</v>
      </c>
      <c r="K170" s="13">
        <f>'Рейтинговая таблица организаций'!G159</f>
        <v>60</v>
      </c>
      <c r="L170" s="14" t="str">
        <f>IF('Рейтинговая таблица организаций'!H159&lt;1,"Отсутствуют или не функционируют дистанционные способы взаимодействия",(IF('Рейтинговая таблица организаций'!H159&lt;4,"В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0" s="23">
        <f>'Рейтинговая таблица организаций'!H159</f>
        <v>4</v>
      </c>
      <c r="N170" s="14">
        <f>IF('Рейтинговая таблица организаций'!H159&lt;1,0,(IF('Рейтинговая таблица организаций'!H159&lt;4,30,100)))</f>
        <v>100</v>
      </c>
      <c r="O170" s="14" t="s">
        <v>161</v>
      </c>
      <c r="P170" s="14">
        <f>'Рейтинговая таблица организаций'!I159</f>
        <v>372</v>
      </c>
      <c r="Q170" s="14">
        <f>'Рейтинговая таблица организаций'!J159</f>
        <v>372</v>
      </c>
      <c r="R170" s="14" t="s">
        <v>162</v>
      </c>
      <c r="S170" s="14">
        <f>'Рейтинговая таблица организаций'!K159</f>
        <v>372</v>
      </c>
      <c r="T170" s="14">
        <f>'Рейтинговая таблица организаций'!L159</f>
        <v>372</v>
      </c>
      <c r="U170" s="14" t="str">
        <f>IF('Рейтинговая таблица организаций'!U159&lt;1,"Отсутствуют комфортные условия",(IF('Рейтинговая таблица организаций'!U159&lt;5,"Количество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0" s="23">
        <f>'Рейтинговая таблица организаций'!U159</f>
        <v>5</v>
      </c>
      <c r="W170" s="14">
        <f>IF('Рейтинговая таблица организаций'!U159&lt;1,0,(IF('Рейтинговая таблица организаций'!U159&lt;4,20,100)))</f>
        <v>100</v>
      </c>
      <c r="X170" s="14" t="s">
        <v>163</v>
      </c>
      <c r="Y170" s="14">
        <f>'Рейтинговая таблица организаций'!X159</f>
        <v>372</v>
      </c>
      <c r="Z170" s="14">
        <f>'Рейтинговая таблица организаций'!Y159</f>
        <v>372</v>
      </c>
      <c r="AA170" s="14" t="str">
        <f>IF('Рейтинговая таблица организаций'!AD159&lt;1,"Отсутствуют условия доступности для инвалидов",(IF('Рейтинговая таблица организаций'!AD159&lt;5,"Количество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0" s="22">
        <f>'Рейтинговая таблица организаций'!AD159</f>
        <v>4</v>
      </c>
      <c r="AC170" s="14">
        <f>IF('Рейтинговая таблица организаций'!AD159&lt;1,0,(IF('Рейтинговая таблица организаций'!AD159&lt;5,20,100)))</f>
        <v>20</v>
      </c>
      <c r="AD170" s="14" t="str">
        <f>IF('Рейтинговая таблица организаций'!AE159&lt;1,"Отсутствуют условия доступности, позволяющие инвалидам получать услуги наравне с другими",(IF('Рейтинговая таблица организаций'!AE159&lt;5,"Количество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0" s="23">
        <f>'Рейтинговая таблица организаций'!AE159</f>
        <v>4</v>
      </c>
      <c r="AF170" s="14">
        <f>IF('Рейтинговая таблица организаций'!AE159&lt;1,0,(IF('Рейтинговая таблица организаций'!AE159&lt;5,20,100)))</f>
        <v>20</v>
      </c>
      <c r="AG170" s="14" t="s">
        <v>164</v>
      </c>
      <c r="AH170" s="14">
        <f>'Рейтинговая таблица организаций'!AF159</f>
        <v>93</v>
      </c>
      <c r="AI170" s="14">
        <f>'Рейтинговая таблица организаций'!AG159</f>
        <v>93</v>
      </c>
      <c r="AJ170" s="14" t="s">
        <v>165</v>
      </c>
      <c r="AK170" s="14">
        <f>'Рейтинговая таблица организаций'!AL159</f>
        <v>372</v>
      </c>
      <c r="AL170" s="14">
        <f>'Рейтинговая таблица организаций'!AM159</f>
        <v>372</v>
      </c>
      <c r="AM170" s="14" t="s">
        <v>166</v>
      </c>
      <c r="AN170" s="14">
        <f>'Рейтинговая таблица организаций'!AN159</f>
        <v>372</v>
      </c>
      <c r="AO170" s="14">
        <f>'Рейтинговая таблица организаций'!AO159</f>
        <v>372</v>
      </c>
      <c r="AP170" s="14" t="s">
        <v>167</v>
      </c>
      <c r="AQ170" s="14">
        <f>'Рейтинговая таблица организаций'!AP159</f>
        <v>372</v>
      </c>
      <c r="AR170" s="14">
        <f>'Рейтинговая таблица организаций'!AQ159</f>
        <v>372</v>
      </c>
      <c r="AS170" s="14" t="s">
        <v>168</v>
      </c>
      <c r="AT170" s="14">
        <f>'Рейтинговая таблица организаций'!AV159</f>
        <v>372</v>
      </c>
      <c r="AU170" s="14">
        <f>'Рейтинговая таблица организаций'!AW159</f>
        <v>372</v>
      </c>
      <c r="AV170" s="14" t="s">
        <v>169</v>
      </c>
      <c r="AW170" s="14">
        <f>'Рейтинговая таблица организаций'!AX159</f>
        <v>372</v>
      </c>
      <c r="AX170" s="14">
        <f>'Рейтинговая таблица организаций'!AY159</f>
        <v>372</v>
      </c>
      <c r="AY170" s="14" t="s">
        <v>170</v>
      </c>
      <c r="AZ170" s="14">
        <f>'Рейтинговая таблица организаций'!AZ159</f>
        <v>372</v>
      </c>
      <c r="BA170" s="14">
        <f>'Рейтинговая таблица организаций'!BA159</f>
        <v>372</v>
      </c>
    </row>
    <row r="171" spans="1:53" ht="15.5">
      <c r="A171" s="11">
        <f>'бланки '!D162</f>
        <v>157</v>
      </c>
      <c r="B171" s="11" t="str">
        <f>'бланки '!C162</f>
        <v>Муниципальное казённое общеобразовательное учреждение "Новопокровская основная общеобразовательная школа"</v>
      </c>
      <c r="C171" s="11">
        <f>'для bus.gov.ru'!C160</f>
        <v>73</v>
      </c>
      <c r="D171" s="11">
        <f>'для bus.gov.ru'!D160</f>
        <v>30</v>
      </c>
      <c r="E171" s="21">
        <f>'для bus.gov.ru'!E160</f>
        <v>0.41095890410958902</v>
      </c>
      <c r="F171" s="12" t="s">
        <v>159</v>
      </c>
      <c r="G171" s="13">
        <f>'Рейтинговая таблица организаций'!D160</f>
        <v>14</v>
      </c>
      <c r="H171" s="13">
        <f>'Рейтинговая таблица организаций'!E160</f>
        <v>14</v>
      </c>
      <c r="I171" s="12" t="s">
        <v>160</v>
      </c>
      <c r="J171" s="13">
        <f>'Рейтинговая таблица организаций'!F160</f>
        <v>60</v>
      </c>
      <c r="K171" s="13">
        <f>'Рейтинговая таблица организаций'!G160</f>
        <v>60</v>
      </c>
      <c r="L171" s="14" t="str">
        <f>IF('Рейтинговая таблица организаций'!H160&lt;1,"Отсутствуют или не функционируют дистанционные способы взаимодействия",(IF('Рейтинговая таблица организаций'!H160&lt;4,"В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1" s="23">
        <f>'Рейтинговая таблица организаций'!H160</f>
        <v>4</v>
      </c>
      <c r="N171" s="14">
        <f>IF('Рейтинговая таблица организаций'!H160&lt;1,0,(IF('Рейтинговая таблица организаций'!H160&lt;4,30,100)))</f>
        <v>100</v>
      </c>
      <c r="O171" s="14" t="s">
        <v>161</v>
      </c>
      <c r="P171" s="14">
        <f>'Рейтинговая таблица организаций'!I160</f>
        <v>30</v>
      </c>
      <c r="Q171" s="14">
        <f>'Рейтинговая таблица организаций'!J160</f>
        <v>30</v>
      </c>
      <c r="R171" s="14" t="s">
        <v>162</v>
      </c>
      <c r="S171" s="14">
        <f>'Рейтинговая таблица организаций'!K160</f>
        <v>30</v>
      </c>
      <c r="T171" s="14">
        <f>'Рейтинговая таблица организаций'!L160</f>
        <v>30</v>
      </c>
      <c r="U171" s="14" t="str">
        <f>IF('Рейтинговая таблица организаций'!U160&lt;1,"Отсутствуют комфортные условия",(IF('Рейтинговая таблица организаций'!U160&lt;5,"Количество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1" s="23">
        <f>'Рейтинговая таблица организаций'!U160</f>
        <v>5</v>
      </c>
      <c r="W171" s="14">
        <f>IF('Рейтинговая таблица организаций'!U160&lt;1,0,(IF('Рейтинговая таблица организаций'!U160&lt;4,20,100)))</f>
        <v>100</v>
      </c>
      <c r="X171" s="14" t="s">
        <v>163</v>
      </c>
      <c r="Y171" s="14">
        <f>'Рейтинговая таблица организаций'!X160</f>
        <v>30</v>
      </c>
      <c r="Z171" s="14">
        <f>'Рейтинговая таблица организаций'!Y160</f>
        <v>30</v>
      </c>
      <c r="AA171" s="14" t="str">
        <f>IF('Рейтинговая таблица организаций'!AD160&lt;1,"Отсутствуют условия доступности для инвалидов",(IF('Рейтинговая таблица организаций'!AD160&lt;5,"Количество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1" s="22">
        <f>'Рейтинговая таблица организаций'!AD160</f>
        <v>2</v>
      </c>
      <c r="AC171" s="14">
        <f>IF('Рейтинговая таблица организаций'!AD160&lt;1,0,(IF('Рейтинговая таблица организаций'!AD160&lt;5,20,100)))</f>
        <v>20</v>
      </c>
      <c r="AD171" s="14" t="str">
        <f>IF('Рейтинговая таблица организаций'!AE160&lt;1,"Отсутствуют условия доступности, позволяющие инвалидам получать услуги наравне с другими",(IF('Рейтинговая таблица организаций'!AE160&lt;5,"Количество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1" s="23">
        <f>'Рейтинговая таблица организаций'!AE160</f>
        <v>4</v>
      </c>
      <c r="AF171" s="14">
        <f>IF('Рейтинговая таблица организаций'!AE160&lt;1,0,(IF('Рейтинговая таблица организаций'!AE160&lt;5,20,100)))</f>
        <v>20</v>
      </c>
      <c r="AG171" s="14" t="s">
        <v>164</v>
      </c>
      <c r="AH171" s="14">
        <f>'Рейтинговая таблица организаций'!AF160</f>
        <v>8</v>
      </c>
      <c r="AI171" s="14">
        <f>'Рейтинговая таблица организаций'!AG160</f>
        <v>8</v>
      </c>
      <c r="AJ171" s="14" t="s">
        <v>165</v>
      </c>
      <c r="AK171" s="14">
        <f>'Рейтинговая таблица организаций'!AL160</f>
        <v>30</v>
      </c>
      <c r="AL171" s="14">
        <f>'Рейтинговая таблица организаций'!AM160</f>
        <v>30</v>
      </c>
      <c r="AM171" s="14" t="s">
        <v>166</v>
      </c>
      <c r="AN171" s="14">
        <f>'Рейтинговая таблица организаций'!AN160</f>
        <v>30</v>
      </c>
      <c r="AO171" s="14">
        <f>'Рейтинговая таблица организаций'!AO160</f>
        <v>30</v>
      </c>
      <c r="AP171" s="14" t="s">
        <v>167</v>
      </c>
      <c r="AQ171" s="14">
        <f>'Рейтинговая таблица организаций'!AP160</f>
        <v>30</v>
      </c>
      <c r="AR171" s="14">
        <f>'Рейтинговая таблица организаций'!AQ160</f>
        <v>30</v>
      </c>
      <c r="AS171" s="14" t="s">
        <v>168</v>
      </c>
      <c r="AT171" s="14">
        <f>'Рейтинговая таблица организаций'!AV160</f>
        <v>30</v>
      </c>
      <c r="AU171" s="14">
        <f>'Рейтинговая таблица организаций'!AW160</f>
        <v>30</v>
      </c>
      <c r="AV171" s="14" t="s">
        <v>169</v>
      </c>
      <c r="AW171" s="14">
        <f>'Рейтинговая таблица организаций'!AX160</f>
        <v>30</v>
      </c>
      <c r="AX171" s="14">
        <f>'Рейтинговая таблица организаций'!AY160</f>
        <v>30</v>
      </c>
      <c r="AY171" s="14" t="s">
        <v>170</v>
      </c>
      <c r="AZ171" s="14">
        <f>'Рейтинговая таблица организаций'!AZ160</f>
        <v>30</v>
      </c>
      <c r="BA171" s="14">
        <f>'Рейтинговая таблица организаций'!BA160</f>
        <v>30</v>
      </c>
    </row>
    <row r="172" spans="1:53" ht="15.5">
      <c r="A172" s="11">
        <f>'бланки '!D163</f>
        <v>158</v>
      </c>
      <c r="B172" s="11" t="str">
        <f>'бланки '!C163</f>
        <v>Муниципальное казённое общеобразовательное учреждение "Осиновская средняя общеобразовательная школа"</v>
      </c>
      <c r="C172" s="11">
        <f>'для bus.gov.ru'!C161</f>
        <v>39</v>
      </c>
      <c r="D172" s="11">
        <f>'для bus.gov.ru'!D161</f>
        <v>16</v>
      </c>
      <c r="E172" s="21">
        <f>'для bus.gov.ru'!E161</f>
        <v>0.41025641025641024</v>
      </c>
      <c r="F172" s="12" t="s">
        <v>159</v>
      </c>
      <c r="G172" s="13">
        <f>'Рейтинговая таблица организаций'!D161</f>
        <v>14</v>
      </c>
      <c r="H172" s="13">
        <f>'Рейтинговая таблица организаций'!E161</f>
        <v>14</v>
      </c>
      <c r="I172" s="12" t="s">
        <v>160</v>
      </c>
      <c r="J172" s="13">
        <f>'Рейтинговая таблица организаций'!F161</f>
        <v>60</v>
      </c>
      <c r="K172" s="13">
        <f>'Рейтинговая таблица организаций'!G161</f>
        <v>60</v>
      </c>
      <c r="L172" s="14" t="str">
        <f>IF('Рейтинговая таблица организаций'!H161&lt;1,"Отсутствуют или не функционируют дистанционные способы взаимодействия",(IF('Рейтинговая таблица организаций'!H161&lt;4,"В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2" s="23">
        <f>'Рейтинговая таблица организаций'!H161</f>
        <v>4</v>
      </c>
      <c r="N172" s="14">
        <f>IF('Рейтинговая таблица организаций'!H161&lt;1,0,(IF('Рейтинговая таблица организаций'!H161&lt;4,30,100)))</f>
        <v>100</v>
      </c>
      <c r="O172" s="14" t="s">
        <v>161</v>
      </c>
      <c r="P172" s="14">
        <f>'Рейтинговая таблица организаций'!I161</f>
        <v>16</v>
      </c>
      <c r="Q172" s="14">
        <f>'Рейтинговая таблица организаций'!J161</f>
        <v>16</v>
      </c>
      <c r="R172" s="14" t="s">
        <v>162</v>
      </c>
      <c r="S172" s="14">
        <f>'Рейтинговая таблица организаций'!K161</f>
        <v>16</v>
      </c>
      <c r="T172" s="14">
        <f>'Рейтинговая таблица организаций'!L161</f>
        <v>16</v>
      </c>
      <c r="U172" s="14" t="str">
        <f>IF('Рейтинговая таблица организаций'!U161&lt;1,"Отсутствуют комфортные условия",(IF('Рейтинговая таблица организаций'!U161&lt;5,"Количество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2" s="23">
        <f>'Рейтинговая таблица организаций'!U161</f>
        <v>5</v>
      </c>
      <c r="W172" s="14">
        <f>IF('Рейтинговая таблица организаций'!U161&lt;1,0,(IF('Рейтинговая таблица организаций'!U161&lt;4,20,100)))</f>
        <v>100</v>
      </c>
      <c r="X172" s="14" t="s">
        <v>163</v>
      </c>
      <c r="Y172" s="14">
        <f>'Рейтинговая таблица организаций'!X161</f>
        <v>16</v>
      </c>
      <c r="Z172" s="14">
        <f>'Рейтинговая таблица организаций'!Y161</f>
        <v>16</v>
      </c>
      <c r="AA172" s="14" t="str">
        <f>IF('Рейтинговая таблица организаций'!AD161&lt;1,"Отсутствуют условия доступности для инвалидов",(IF('Рейтинговая таблица организаций'!AD161&lt;5,"Количество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2" s="22">
        <f>'Рейтинговая таблица организаций'!AD161</f>
        <v>1</v>
      </c>
      <c r="AC172" s="14">
        <f>IF('Рейтинговая таблица организаций'!AD161&lt;1,0,(IF('Рейтинговая таблица организаций'!AD161&lt;5,20,100)))</f>
        <v>20</v>
      </c>
      <c r="AD172" s="14" t="str">
        <f>IF('Рейтинговая таблица организаций'!AE161&lt;1,"Отсутствуют условия доступности, позволяющие инвалидам получать услуги наравне с другими",(IF('Рейтинговая таблица организаций'!AE161&lt;5,"Количество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2" s="23">
        <f>'Рейтинговая таблица организаций'!AE161</f>
        <v>4</v>
      </c>
      <c r="AF172" s="14">
        <f>IF('Рейтинговая таблица организаций'!AE161&lt;1,0,(IF('Рейтинговая таблица организаций'!AE161&lt;5,20,100)))</f>
        <v>20</v>
      </c>
      <c r="AG172" s="14" t="s">
        <v>164</v>
      </c>
      <c r="AH172" s="14">
        <f>'Рейтинговая таблица организаций'!AF161</f>
        <v>4</v>
      </c>
      <c r="AI172" s="14">
        <f>'Рейтинговая таблица организаций'!AG161</f>
        <v>4</v>
      </c>
      <c r="AJ172" s="14" t="s">
        <v>165</v>
      </c>
      <c r="AK172" s="14">
        <f>'Рейтинговая таблица организаций'!AL161</f>
        <v>16</v>
      </c>
      <c r="AL172" s="14">
        <f>'Рейтинговая таблица организаций'!AM161</f>
        <v>16</v>
      </c>
      <c r="AM172" s="14" t="s">
        <v>166</v>
      </c>
      <c r="AN172" s="14">
        <f>'Рейтинговая таблица организаций'!AN161</f>
        <v>16</v>
      </c>
      <c r="AO172" s="14">
        <f>'Рейтинговая таблица организаций'!AO161</f>
        <v>16</v>
      </c>
      <c r="AP172" s="14" t="s">
        <v>167</v>
      </c>
      <c r="AQ172" s="14">
        <f>'Рейтинговая таблица организаций'!AP161</f>
        <v>16</v>
      </c>
      <c r="AR172" s="14">
        <f>'Рейтинговая таблица организаций'!AQ161</f>
        <v>16</v>
      </c>
      <c r="AS172" s="14" t="s">
        <v>168</v>
      </c>
      <c r="AT172" s="14">
        <f>'Рейтинговая таблица организаций'!AV161</f>
        <v>16</v>
      </c>
      <c r="AU172" s="14">
        <f>'Рейтинговая таблица организаций'!AW161</f>
        <v>16</v>
      </c>
      <c r="AV172" s="14" t="s">
        <v>169</v>
      </c>
      <c r="AW172" s="14">
        <f>'Рейтинговая таблица организаций'!AX161</f>
        <v>16</v>
      </c>
      <c r="AX172" s="14">
        <f>'Рейтинговая таблица организаций'!AY161</f>
        <v>16</v>
      </c>
      <c r="AY172" s="14" t="s">
        <v>170</v>
      </c>
      <c r="AZ172" s="14">
        <f>'Рейтинговая таблица организаций'!AZ161</f>
        <v>16</v>
      </c>
      <c r="BA172" s="14">
        <f>'Рейтинговая таблица организаций'!BA161</f>
        <v>16</v>
      </c>
    </row>
    <row r="173" spans="1:53" ht="15.5">
      <c r="A173" s="11">
        <f>'бланки '!D164</f>
        <v>159</v>
      </c>
      <c r="B173" s="11" t="str">
        <f>'бланки '!C164</f>
        <v>Муниципальное автономное общеобразовательное учреждение "Кожевниковская средняя общеобразовательная школа № 1"</v>
      </c>
      <c r="C173" s="11">
        <f>'для bus.gov.ru'!C162</f>
        <v>848</v>
      </c>
      <c r="D173" s="11">
        <f>'для bus.gov.ru'!D162</f>
        <v>340</v>
      </c>
      <c r="E173" s="21">
        <f>'для bus.gov.ru'!E162</f>
        <v>0.40094339622641512</v>
      </c>
      <c r="F173" s="12" t="s">
        <v>159</v>
      </c>
      <c r="G173" s="13">
        <f>'Рейтинговая таблица организаций'!D162</f>
        <v>14</v>
      </c>
      <c r="H173" s="13">
        <f>'Рейтинговая таблица организаций'!E162</f>
        <v>14</v>
      </c>
      <c r="I173" s="12" t="s">
        <v>160</v>
      </c>
      <c r="J173" s="13">
        <f>'Рейтинговая таблица организаций'!F162</f>
        <v>60</v>
      </c>
      <c r="K173" s="13">
        <f>'Рейтинговая таблица организаций'!G162</f>
        <v>60</v>
      </c>
      <c r="L173" s="14" t="str">
        <f>IF('Рейтинговая таблица организаций'!H162&lt;1,"Отсутствуют или не функционируют дистанционные способы взаимодействия",(IF('Рейтинговая таблица организаций'!H162&lt;4,"В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3" s="23">
        <f>'Рейтинговая таблица организаций'!H162</f>
        <v>4</v>
      </c>
      <c r="N173" s="14">
        <f>IF('Рейтинговая таблица организаций'!H162&lt;1,0,(IF('Рейтинговая таблица организаций'!H162&lt;4,30,100)))</f>
        <v>100</v>
      </c>
      <c r="O173" s="14" t="s">
        <v>161</v>
      </c>
      <c r="P173" s="14">
        <f>'Рейтинговая таблица организаций'!I162</f>
        <v>340</v>
      </c>
      <c r="Q173" s="14">
        <f>'Рейтинговая таблица организаций'!J162</f>
        <v>340</v>
      </c>
      <c r="R173" s="14" t="s">
        <v>162</v>
      </c>
      <c r="S173" s="14">
        <f>'Рейтинговая таблица организаций'!K162</f>
        <v>340</v>
      </c>
      <c r="T173" s="14">
        <f>'Рейтинговая таблица организаций'!L162</f>
        <v>340</v>
      </c>
      <c r="U173" s="14" t="str">
        <f>IF('Рейтинговая таблица организаций'!U162&lt;1,"Отсутствуют комфортные условия",(IF('Рейтинговая таблица организаций'!U162&lt;5,"Количество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3" s="23">
        <f>'Рейтинговая таблица организаций'!U162</f>
        <v>5</v>
      </c>
      <c r="W173" s="14">
        <f>IF('Рейтинговая таблица организаций'!U162&lt;1,0,(IF('Рейтинговая таблица организаций'!U162&lt;4,20,100)))</f>
        <v>100</v>
      </c>
      <c r="X173" s="14" t="s">
        <v>163</v>
      </c>
      <c r="Y173" s="14">
        <f>'Рейтинговая таблица организаций'!X162</f>
        <v>340</v>
      </c>
      <c r="Z173" s="14">
        <f>'Рейтинговая таблица организаций'!Y162</f>
        <v>340</v>
      </c>
      <c r="AA173" s="14" t="str">
        <f>IF('Рейтинговая таблица организаций'!AD162&lt;1,"Отсутствуют условия доступности для инвалидов",(IF('Рейтинговая таблица организаций'!AD162&lt;5,"Количество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73" s="22">
        <f>'Рейтинговая таблица организаций'!AD162</f>
        <v>5</v>
      </c>
      <c r="AC173" s="14">
        <f>IF('Рейтинговая таблица организаций'!AD162&lt;1,0,(IF('Рейтинговая таблица организаций'!AD162&lt;5,20,100)))</f>
        <v>100</v>
      </c>
      <c r="AD173" s="14" t="str">
        <f>IF('Рейтинговая таблица организаций'!AE162&lt;1,"Отсутствуют условия доступности, позволяющие инвалидам получать услуги наравне с другими",(IF('Рейтинговая таблица организаций'!AE162&lt;5,"Количество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3" s="23">
        <f>'Рейтинговая таблица организаций'!AE162</f>
        <v>4</v>
      </c>
      <c r="AF173" s="14">
        <f>IF('Рейтинговая таблица организаций'!AE162&lt;1,0,(IF('Рейтинговая таблица организаций'!AE162&lt;5,20,100)))</f>
        <v>20</v>
      </c>
      <c r="AG173" s="14" t="s">
        <v>164</v>
      </c>
      <c r="AH173" s="14">
        <f>'Рейтинговая таблица организаций'!AF162</f>
        <v>85</v>
      </c>
      <c r="AI173" s="14">
        <f>'Рейтинговая таблица организаций'!AG162</f>
        <v>85</v>
      </c>
      <c r="AJ173" s="14" t="s">
        <v>165</v>
      </c>
      <c r="AK173" s="14">
        <f>'Рейтинговая таблица организаций'!AL162</f>
        <v>340</v>
      </c>
      <c r="AL173" s="14">
        <f>'Рейтинговая таблица организаций'!AM162</f>
        <v>340</v>
      </c>
      <c r="AM173" s="14" t="s">
        <v>166</v>
      </c>
      <c r="AN173" s="14">
        <f>'Рейтинговая таблица организаций'!AN162</f>
        <v>340</v>
      </c>
      <c r="AO173" s="14">
        <f>'Рейтинговая таблица организаций'!AO162</f>
        <v>340</v>
      </c>
      <c r="AP173" s="14" t="s">
        <v>167</v>
      </c>
      <c r="AQ173" s="14">
        <f>'Рейтинговая таблица организаций'!AP162</f>
        <v>340</v>
      </c>
      <c r="AR173" s="14">
        <f>'Рейтинговая таблица организаций'!AQ162</f>
        <v>340</v>
      </c>
      <c r="AS173" s="14" t="s">
        <v>168</v>
      </c>
      <c r="AT173" s="14">
        <f>'Рейтинговая таблица организаций'!AV162</f>
        <v>340</v>
      </c>
      <c r="AU173" s="14">
        <f>'Рейтинговая таблица организаций'!AW162</f>
        <v>340</v>
      </c>
      <c r="AV173" s="14" t="s">
        <v>169</v>
      </c>
      <c r="AW173" s="14">
        <f>'Рейтинговая таблица организаций'!AX162</f>
        <v>340</v>
      </c>
      <c r="AX173" s="14">
        <f>'Рейтинговая таблица организаций'!AY162</f>
        <v>340</v>
      </c>
      <c r="AY173" s="14" t="s">
        <v>170</v>
      </c>
      <c r="AZ173" s="14">
        <f>'Рейтинговая таблица организаций'!AZ162</f>
        <v>340</v>
      </c>
      <c r="BA173" s="14">
        <f>'Рейтинговая таблица организаций'!BA162</f>
        <v>340</v>
      </c>
    </row>
    <row r="174" spans="1:53" ht="15.5">
      <c r="A174" s="11">
        <f>'бланки '!D165</f>
        <v>160</v>
      </c>
      <c r="B174" s="11" t="str">
        <f>'бланки '!C165</f>
        <v>Муниципальное казённое общеобразовательное учреждение "Староювалинская основная общеобразовательная школа"</v>
      </c>
      <c r="C174" s="11">
        <f>'для bus.gov.ru'!C163</f>
        <v>118</v>
      </c>
      <c r="D174" s="11">
        <f>'для bus.gov.ru'!D163</f>
        <v>48</v>
      </c>
      <c r="E174" s="21">
        <f>'для bus.gov.ru'!E163</f>
        <v>0.40677966101694918</v>
      </c>
      <c r="F174" s="12" t="s">
        <v>159</v>
      </c>
      <c r="G174" s="13">
        <f>'Рейтинговая таблица организаций'!D163</f>
        <v>14</v>
      </c>
      <c r="H174" s="13">
        <f>'Рейтинговая таблица организаций'!E163</f>
        <v>14</v>
      </c>
      <c r="I174" s="12" t="s">
        <v>160</v>
      </c>
      <c r="J174" s="13">
        <f>'Рейтинговая таблица организаций'!F163</f>
        <v>60</v>
      </c>
      <c r="K174" s="13">
        <f>'Рейтинговая таблица организаций'!G163</f>
        <v>60</v>
      </c>
      <c r="L174" s="14" t="str">
        <f>IF('Рейтинговая таблица организаций'!H163&lt;1,"Отсутствуют или не функционируют дистанционные способы взаимодействия",(IF('Рейтинговая таблица организаций'!H163&lt;4,"В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4" s="23">
        <f>'Рейтинговая таблица организаций'!H163</f>
        <v>4</v>
      </c>
      <c r="N174" s="14">
        <f>IF('Рейтинговая таблица организаций'!H163&lt;1,0,(IF('Рейтинговая таблица организаций'!H163&lt;4,30,100)))</f>
        <v>100</v>
      </c>
      <c r="O174" s="14" t="s">
        <v>161</v>
      </c>
      <c r="P174" s="14">
        <f>'Рейтинговая таблица организаций'!I163</f>
        <v>48</v>
      </c>
      <c r="Q174" s="14">
        <f>'Рейтинговая таблица организаций'!J163</f>
        <v>48</v>
      </c>
      <c r="R174" s="14" t="s">
        <v>162</v>
      </c>
      <c r="S174" s="14">
        <f>'Рейтинговая таблица организаций'!K163</f>
        <v>48</v>
      </c>
      <c r="T174" s="14">
        <f>'Рейтинговая таблица организаций'!L163</f>
        <v>48</v>
      </c>
      <c r="U174" s="14" t="str">
        <f>IF('Рейтинговая таблица организаций'!U163&lt;1,"Отсутствуют комфортные условия",(IF('Рейтинговая таблица организаций'!U163&lt;5,"Количество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4" s="23">
        <f>'Рейтинговая таблица организаций'!U163</f>
        <v>5</v>
      </c>
      <c r="W174" s="14">
        <f>IF('Рейтинговая таблица организаций'!U163&lt;1,0,(IF('Рейтинговая таблица организаций'!U163&lt;4,20,100)))</f>
        <v>100</v>
      </c>
      <c r="X174" s="14" t="s">
        <v>163</v>
      </c>
      <c r="Y174" s="14">
        <f>'Рейтинговая таблица организаций'!X163</f>
        <v>48</v>
      </c>
      <c r="Z174" s="14">
        <f>'Рейтинговая таблица организаций'!Y163</f>
        <v>48</v>
      </c>
      <c r="AA174" s="14" t="str">
        <f>IF('Рейтинговая таблица организаций'!AD163&lt;1,"Отсутствуют условия доступности для инвалидов",(IF('Рейтинговая таблица организаций'!AD163&lt;5,"Количество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4" s="22">
        <f>'Рейтинговая таблица организаций'!AD163</f>
        <v>3</v>
      </c>
      <c r="AC174" s="14">
        <f>IF('Рейтинговая таблица организаций'!AD163&lt;1,0,(IF('Рейтинговая таблица организаций'!AD163&lt;5,20,100)))</f>
        <v>20</v>
      </c>
      <c r="AD174" s="14" t="str">
        <f>IF('Рейтинговая таблица организаций'!AE163&lt;1,"Отсутствуют условия доступности, позволяющие инвалидам получать услуги наравне с другими",(IF('Рейтинговая таблица организаций'!AE163&lt;5,"Количество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4" s="23">
        <f>'Рейтинговая таблица организаций'!AE163</f>
        <v>4</v>
      </c>
      <c r="AF174" s="14">
        <f>IF('Рейтинговая таблица организаций'!AE163&lt;1,0,(IF('Рейтинговая таблица организаций'!AE163&lt;5,20,100)))</f>
        <v>20</v>
      </c>
      <c r="AG174" s="14" t="s">
        <v>164</v>
      </c>
      <c r="AH174" s="14">
        <f>'Рейтинговая таблица организаций'!AF163</f>
        <v>12</v>
      </c>
      <c r="AI174" s="14">
        <f>'Рейтинговая таблица организаций'!AG163</f>
        <v>12</v>
      </c>
      <c r="AJ174" s="14" t="s">
        <v>165</v>
      </c>
      <c r="AK174" s="14">
        <f>'Рейтинговая таблица организаций'!AL163</f>
        <v>48</v>
      </c>
      <c r="AL174" s="14">
        <f>'Рейтинговая таблица организаций'!AM163</f>
        <v>48</v>
      </c>
      <c r="AM174" s="14" t="s">
        <v>166</v>
      </c>
      <c r="AN174" s="14">
        <f>'Рейтинговая таблица организаций'!AN163</f>
        <v>48</v>
      </c>
      <c r="AO174" s="14">
        <f>'Рейтинговая таблица организаций'!AO163</f>
        <v>48</v>
      </c>
      <c r="AP174" s="14" t="s">
        <v>167</v>
      </c>
      <c r="AQ174" s="14">
        <f>'Рейтинговая таблица организаций'!AP163</f>
        <v>48</v>
      </c>
      <c r="AR174" s="14">
        <f>'Рейтинговая таблица организаций'!AQ163</f>
        <v>48</v>
      </c>
      <c r="AS174" s="14" t="s">
        <v>168</v>
      </c>
      <c r="AT174" s="14">
        <f>'Рейтинговая таблица организаций'!AV163</f>
        <v>48</v>
      </c>
      <c r="AU174" s="14">
        <f>'Рейтинговая таблица организаций'!AW163</f>
        <v>48</v>
      </c>
      <c r="AV174" s="14" t="s">
        <v>169</v>
      </c>
      <c r="AW174" s="14">
        <f>'Рейтинговая таблица организаций'!AX163</f>
        <v>48</v>
      </c>
      <c r="AX174" s="14">
        <f>'Рейтинговая таблица организаций'!AY163</f>
        <v>48</v>
      </c>
      <c r="AY174" s="14" t="s">
        <v>170</v>
      </c>
      <c r="AZ174" s="14">
        <f>'Рейтинговая таблица организаций'!AZ163</f>
        <v>48</v>
      </c>
      <c r="BA174" s="14">
        <f>'Рейтинговая таблица организаций'!BA163</f>
        <v>48</v>
      </c>
    </row>
    <row r="175" spans="1:53" ht="15.5">
      <c r="A175" s="11">
        <f>'бланки '!D166</f>
        <v>161</v>
      </c>
      <c r="B175" s="11" t="str">
        <f>'бланки '!C166</f>
        <v>Муниципальное казённое общеобразовательное учреждение "Зайцевская основная общеобразовательная школа"</v>
      </c>
      <c r="C175" s="11">
        <f>'для bus.gov.ru'!C164</f>
        <v>82</v>
      </c>
      <c r="D175" s="11">
        <f>'для bus.gov.ru'!D164</f>
        <v>33</v>
      </c>
      <c r="E175" s="21">
        <f>'для bus.gov.ru'!E164</f>
        <v>0.40243902439024393</v>
      </c>
      <c r="F175" s="12" t="s">
        <v>159</v>
      </c>
      <c r="G175" s="13">
        <f>'Рейтинговая таблица организаций'!D164</f>
        <v>14</v>
      </c>
      <c r="H175" s="13">
        <f>'Рейтинговая таблица организаций'!E164</f>
        <v>14</v>
      </c>
      <c r="I175" s="12" t="s">
        <v>160</v>
      </c>
      <c r="J175" s="13">
        <f>'Рейтинговая таблица организаций'!F164</f>
        <v>60</v>
      </c>
      <c r="K175" s="13">
        <f>'Рейтинговая таблица организаций'!G164</f>
        <v>60</v>
      </c>
      <c r="L175" s="14" t="str">
        <f>IF('Рейтинговая таблица организаций'!H164&lt;1,"Отсутствуют или не функционируют дистанционные способы взаимодействия",(IF('Рейтинговая таблица организаций'!H164&lt;4,"В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5" s="23">
        <f>'Рейтинговая таблица организаций'!H164</f>
        <v>4</v>
      </c>
      <c r="N175" s="14">
        <f>IF('Рейтинговая таблица организаций'!H164&lt;1,0,(IF('Рейтинговая таблица организаций'!H164&lt;4,30,100)))</f>
        <v>100</v>
      </c>
      <c r="O175" s="14" t="s">
        <v>161</v>
      </c>
      <c r="P175" s="14">
        <f>'Рейтинговая таблица организаций'!I164</f>
        <v>33</v>
      </c>
      <c r="Q175" s="14">
        <f>'Рейтинговая таблица организаций'!J164</f>
        <v>33</v>
      </c>
      <c r="R175" s="14" t="s">
        <v>162</v>
      </c>
      <c r="S175" s="14">
        <f>'Рейтинговая таблица организаций'!K164</f>
        <v>33</v>
      </c>
      <c r="T175" s="14">
        <f>'Рейтинговая таблица организаций'!L164</f>
        <v>33</v>
      </c>
      <c r="U175" s="14" t="str">
        <f>IF('Рейтинговая таблица организаций'!U164&lt;1,"Отсутствуют комфортные условия",(IF('Рейтинговая таблица организаций'!U164&lt;5,"Количество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5" s="23">
        <f>'Рейтинговая таблица организаций'!U164</f>
        <v>5</v>
      </c>
      <c r="W175" s="14">
        <f>IF('Рейтинговая таблица организаций'!U164&lt;1,0,(IF('Рейтинговая таблица организаций'!U164&lt;4,20,100)))</f>
        <v>100</v>
      </c>
      <c r="X175" s="14" t="s">
        <v>163</v>
      </c>
      <c r="Y175" s="14">
        <f>'Рейтинговая таблица организаций'!X164</f>
        <v>33</v>
      </c>
      <c r="Z175" s="14">
        <f>'Рейтинговая таблица организаций'!Y164</f>
        <v>33</v>
      </c>
      <c r="AA175" s="14" t="str">
        <f>IF('Рейтинговая таблица организаций'!AD164&lt;1,"Отсутствуют условия доступности для инвалидов",(IF('Рейтинговая таблица организаций'!AD164&lt;5,"Количество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5" s="22">
        <f>'Рейтинговая таблица организаций'!AD164</f>
        <v>2</v>
      </c>
      <c r="AC175" s="14">
        <f>IF('Рейтинговая таблица организаций'!AD164&lt;1,0,(IF('Рейтинговая таблица организаций'!AD164&lt;5,20,100)))</f>
        <v>20</v>
      </c>
      <c r="AD175" s="14" t="str">
        <f>IF('Рейтинговая таблица организаций'!AE164&lt;1,"Отсутствуют условия доступности, позволяющие инвалидам получать услуги наравне с другими",(IF('Рейтинговая таблица организаций'!AE164&lt;5,"Количество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5" s="23">
        <f>'Рейтинговая таблица организаций'!AE164</f>
        <v>4</v>
      </c>
      <c r="AF175" s="14">
        <f>IF('Рейтинговая таблица организаций'!AE164&lt;1,0,(IF('Рейтинговая таблица организаций'!AE164&lt;5,20,100)))</f>
        <v>20</v>
      </c>
      <c r="AG175" s="14" t="s">
        <v>164</v>
      </c>
      <c r="AH175" s="14">
        <f>'Рейтинговая таблица организаций'!AF164</f>
        <v>9</v>
      </c>
      <c r="AI175" s="14">
        <f>'Рейтинговая таблица организаций'!AG164</f>
        <v>9</v>
      </c>
      <c r="AJ175" s="14" t="s">
        <v>165</v>
      </c>
      <c r="AK175" s="14">
        <f>'Рейтинговая таблица организаций'!AL164</f>
        <v>33</v>
      </c>
      <c r="AL175" s="14">
        <f>'Рейтинговая таблица организаций'!AM164</f>
        <v>33</v>
      </c>
      <c r="AM175" s="14" t="s">
        <v>166</v>
      </c>
      <c r="AN175" s="14">
        <f>'Рейтинговая таблица организаций'!AN164</f>
        <v>33</v>
      </c>
      <c r="AO175" s="14">
        <f>'Рейтинговая таблица организаций'!AO164</f>
        <v>33</v>
      </c>
      <c r="AP175" s="14" t="s">
        <v>167</v>
      </c>
      <c r="AQ175" s="14">
        <f>'Рейтинговая таблица организаций'!AP164</f>
        <v>33</v>
      </c>
      <c r="AR175" s="14">
        <f>'Рейтинговая таблица организаций'!AQ164</f>
        <v>33</v>
      </c>
      <c r="AS175" s="14" t="s">
        <v>168</v>
      </c>
      <c r="AT175" s="14">
        <f>'Рейтинговая таблица организаций'!AV164</f>
        <v>33</v>
      </c>
      <c r="AU175" s="14">
        <f>'Рейтинговая таблица организаций'!AW164</f>
        <v>33</v>
      </c>
      <c r="AV175" s="14" t="s">
        <v>169</v>
      </c>
      <c r="AW175" s="14">
        <f>'Рейтинговая таблица организаций'!AX164</f>
        <v>33</v>
      </c>
      <c r="AX175" s="14">
        <f>'Рейтинговая таблица организаций'!AY164</f>
        <v>33</v>
      </c>
      <c r="AY175" s="14" t="s">
        <v>170</v>
      </c>
      <c r="AZ175" s="14">
        <f>'Рейтинговая таблица организаций'!AZ164</f>
        <v>33</v>
      </c>
      <c r="BA175" s="14">
        <f>'Рейтинговая таблица организаций'!BA164</f>
        <v>33</v>
      </c>
    </row>
    <row r="176" spans="1:53" ht="15.5">
      <c r="A176" s="11">
        <f>'бланки '!D167</f>
        <v>162</v>
      </c>
      <c r="B176" s="11" t="str">
        <f>'бланки '!C167</f>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C176" s="11">
        <f>'для bus.gov.ru'!C165</f>
        <v>1411</v>
      </c>
      <c r="D176" s="11">
        <f>'для bus.gov.ru'!D165</f>
        <v>565</v>
      </c>
      <c r="E176" s="21">
        <f>'для bus.gov.ru'!E165</f>
        <v>0.40042523033309707</v>
      </c>
      <c r="F176" s="12" t="s">
        <v>159</v>
      </c>
      <c r="G176" s="13">
        <f>'Рейтинговая таблица организаций'!D165</f>
        <v>14</v>
      </c>
      <c r="H176" s="13">
        <f>'Рейтинговая таблица организаций'!E165</f>
        <v>14</v>
      </c>
      <c r="I176" s="12" t="s">
        <v>160</v>
      </c>
      <c r="J176" s="13">
        <f>'Рейтинговая таблица организаций'!F165</f>
        <v>60</v>
      </c>
      <c r="K176" s="13">
        <f>'Рейтинговая таблица организаций'!G165</f>
        <v>60</v>
      </c>
      <c r="L176" s="14" t="str">
        <f>IF('Рейтинговая таблица организаций'!H165&lt;1,"Отсутствуют или не функционируют дистанционные способы взаимодействия",(IF('Рейтинговая таблица организаций'!H165&lt;4,"В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6" s="23">
        <f>'Рейтинговая таблица организаций'!H165</f>
        <v>4</v>
      </c>
      <c r="N176" s="14">
        <f>IF('Рейтинговая таблица организаций'!H165&lt;1,0,(IF('Рейтинговая таблица организаций'!H165&lt;4,30,100)))</f>
        <v>100</v>
      </c>
      <c r="O176" s="14" t="s">
        <v>161</v>
      </c>
      <c r="P176" s="14">
        <f>'Рейтинговая таблица организаций'!I165</f>
        <v>565</v>
      </c>
      <c r="Q176" s="14">
        <f>'Рейтинговая таблица организаций'!J165</f>
        <v>565</v>
      </c>
      <c r="R176" s="14" t="s">
        <v>162</v>
      </c>
      <c r="S176" s="14">
        <f>'Рейтинговая таблица организаций'!K165</f>
        <v>565</v>
      </c>
      <c r="T176" s="14">
        <f>'Рейтинговая таблица организаций'!L165</f>
        <v>565</v>
      </c>
      <c r="U176" s="14" t="str">
        <f>IF('Рейтинговая таблица организаций'!U165&lt;1,"Отсутствуют комфортные условия",(IF('Рейтинговая таблица организаций'!U165&lt;5,"Количество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6" s="23">
        <f>'Рейтинговая таблица организаций'!U165</f>
        <v>5</v>
      </c>
      <c r="W176" s="14">
        <f>IF('Рейтинговая таблица организаций'!U165&lt;1,0,(IF('Рейтинговая таблица организаций'!U165&lt;4,20,100)))</f>
        <v>100</v>
      </c>
      <c r="X176" s="14" t="s">
        <v>163</v>
      </c>
      <c r="Y176" s="14">
        <f>'Рейтинговая таблица организаций'!X165</f>
        <v>565</v>
      </c>
      <c r="Z176" s="14">
        <f>'Рейтинговая таблица организаций'!Y165</f>
        <v>565</v>
      </c>
      <c r="AA176" s="14" t="str">
        <f>IF('Рейтинговая таблица организаций'!AD165&lt;1,"Отсутствуют условия доступности для инвалидов",(IF('Рейтинговая таблица организаций'!AD165&lt;5,"Количество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6" s="22">
        <f>'Рейтинговая таблица организаций'!AD165</f>
        <v>2</v>
      </c>
      <c r="AC176" s="14">
        <f>IF('Рейтинговая таблица организаций'!AD165&lt;1,0,(IF('Рейтинговая таблица организаций'!AD165&lt;5,20,100)))</f>
        <v>20</v>
      </c>
      <c r="AD176" s="14" t="str">
        <f>IF('Рейтинговая таблица организаций'!AE165&lt;1,"Отсутствуют условия доступности, позволяющие инвалидам получать услуги наравне с другими",(IF('Рейтинговая таблица организаций'!AE165&lt;5,"Количество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6" s="23">
        <f>'Рейтинговая таблица организаций'!AE165</f>
        <v>4</v>
      </c>
      <c r="AF176" s="14">
        <f>IF('Рейтинговая таблица организаций'!AE165&lt;1,0,(IF('Рейтинговая таблица организаций'!AE165&lt;5,20,100)))</f>
        <v>20</v>
      </c>
      <c r="AG176" s="14" t="s">
        <v>164</v>
      </c>
      <c r="AH176" s="14">
        <f>'Рейтинговая таблица организаций'!AF165</f>
        <v>142</v>
      </c>
      <c r="AI176" s="14">
        <f>'Рейтинговая таблица организаций'!AG165</f>
        <v>142</v>
      </c>
      <c r="AJ176" s="14" t="s">
        <v>165</v>
      </c>
      <c r="AK176" s="14">
        <f>'Рейтинговая таблица организаций'!AL165</f>
        <v>565</v>
      </c>
      <c r="AL176" s="14">
        <f>'Рейтинговая таблица организаций'!AM165</f>
        <v>565</v>
      </c>
      <c r="AM176" s="14" t="s">
        <v>166</v>
      </c>
      <c r="AN176" s="14">
        <f>'Рейтинговая таблица организаций'!AN165</f>
        <v>565</v>
      </c>
      <c r="AO176" s="14">
        <f>'Рейтинговая таблица организаций'!AO165</f>
        <v>565</v>
      </c>
      <c r="AP176" s="14" t="s">
        <v>167</v>
      </c>
      <c r="AQ176" s="14">
        <f>'Рейтинговая таблица организаций'!AP165</f>
        <v>565</v>
      </c>
      <c r="AR176" s="14">
        <f>'Рейтинговая таблица организаций'!AQ165</f>
        <v>565</v>
      </c>
      <c r="AS176" s="14" t="s">
        <v>168</v>
      </c>
      <c r="AT176" s="14">
        <f>'Рейтинговая таблица организаций'!AV165</f>
        <v>565</v>
      </c>
      <c r="AU176" s="14">
        <f>'Рейтинговая таблица организаций'!AW165</f>
        <v>565</v>
      </c>
      <c r="AV176" s="14" t="s">
        <v>169</v>
      </c>
      <c r="AW176" s="14">
        <f>'Рейтинговая таблица организаций'!AX165</f>
        <v>565</v>
      </c>
      <c r="AX176" s="14">
        <f>'Рейтинговая таблица организаций'!AY165</f>
        <v>565</v>
      </c>
      <c r="AY176" s="14" t="s">
        <v>170</v>
      </c>
      <c r="AZ176" s="14">
        <f>'Рейтинговая таблица организаций'!AZ165</f>
        <v>565</v>
      </c>
      <c r="BA176" s="14">
        <f>'Рейтинговая таблица организаций'!BA165</f>
        <v>565</v>
      </c>
    </row>
    <row r="177" spans="1:53" ht="15.5">
      <c r="A177" s="11">
        <f>'бланки '!D168</f>
        <v>163</v>
      </c>
      <c r="B177" s="11" t="str">
        <f>'бланки '!C168</f>
        <v>Муниципальное казённое общеобразовательное учреждение "Новогоренская средняя общеобразовательная школа"</v>
      </c>
      <c r="C177" s="11">
        <f>'для bus.gov.ru'!C166</f>
        <v>44</v>
      </c>
      <c r="D177" s="11">
        <f>'для bus.gov.ru'!D166</f>
        <v>18</v>
      </c>
      <c r="E177" s="21">
        <f>'для bus.gov.ru'!E166</f>
        <v>0.40909090909090912</v>
      </c>
      <c r="F177" s="12" t="s">
        <v>159</v>
      </c>
      <c r="G177" s="13">
        <f>'Рейтинговая таблица организаций'!D166</f>
        <v>14</v>
      </c>
      <c r="H177" s="13">
        <f>'Рейтинговая таблица организаций'!E166</f>
        <v>14</v>
      </c>
      <c r="I177" s="12" t="s">
        <v>160</v>
      </c>
      <c r="J177" s="13">
        <f>'Рейтинговая таблица организаций'!F166</f>
        <v>60</v>
      </c>
      <c r="K177" s="13">
        <f>'Рейтинговая таблица организаций'!G166</f>
        <v>60</v>
      </c>
      <c r="L177" s="14" t="str">
        <f>IF('Рейтинговая таблица организаций'!H166&lt;1,"Отсутствуют или не функционируют дистанционные способы взаимодействия",(IF('Рейтинговая таблица организаций'!H166&lt;4,"В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7" s="23">
        <f>'Рейтинговая таблица организаций'!H166</f>
        <v>4</v>
      </c>
      <c r="N177" s="14">
        <f>IF('Рейтинговая таблица организаций'!H166&lt;1,0,(IF('Рейтинговая таблица организаций'!H166&lt;4,30,100)))</f>
        <v>100</v>
      </c>
      <c r="O177" s="14" t="s">
        <v>161</v>
      </c>
      <c r="P177" s="14">
        <f>'Рейтинговая таблица организаций'!I166</f>
        <v>18</v>
      </c>
      <c r="Q177" s="14">
        <f>'Рейтинговая таблица организаций'!J166</f>
        <v>18</v>
      </c>
      <c r="R177" s="14" t="s">
        <v>162</v>
      </c>
      <c r="S177" s="14">
        <f>'Рейтинговая таблица организаций'!K166</f>
        <v>18</v>
      </c>
      <c r="T177" s="14">
        <f>'Рейтинговая таблица организаций'!L166</f>
        <v>18</v>
      </c>
      <c r="U177" s="14" t="str">
        <f>IF('Рейтинговая таблица организаций'!U166&lt;1,"Отсутствуют комфортные условия",(IF('Рейтинговая таблица организаций'!U166&lt;5,"Количество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7" s="23">
        <f>'Рейтинговая таблица организаций'!U166</f>
        <v>5</v>
      </c>
      <c r="W177" s="14">
        <f>IF('Рейтинговая таблица организаций'!U166&lt;1,0,(IF('Рейтинговая таблица организаций'!U166&lt;4,20,100)))</f>
        <v>100</v>
      </c>
      <c r="X177" s="14" t="s">
        <v>163</v>
      </c>
      <c r="Y177" s="14">
        <f>'Рейтинговая таблица организаций'!X166</f>
        <v>18</v>
      </c>
      <c r="Z177" s="14">
        <f>'Рейтинговая таблица организаций'!Y166</f>
        <v>18</v>
      </c>
      <c r="AA177" s="14" t="str">
        <f>IF('Рейтинговая таблица организаций'!AD166&lt;1,"Отсутствуют условия доступности для инвалидов",(IF('Рейтинговая таблица организаций'!AD166&lt;5,"Количество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7" s="22">
        <f>'Рейтинговая таблица организаций'!AD166</f>
        <v>0</v>
      </c>
      <c r="AC177" s="14">
        <f>IF('Рейтинговая таблица организаций'!AD166&lt;1,0,(IF('Рейтинговая таблица организаций'!AD166&lt;5,20,100)))</f>
        <v>0</v>
      </c>
      <c r="AD177" s="14" t="str">
        <f>IF('Рейтинговая таблица организаций'!AE166&lt;1,"Отсутствуют условия доступности, позволяющие инвалидам получать услуги наравне с другими",(IF('Рейтинговая таблица организаций'!AE166&lt;5,"Количество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77" s="23">
        <f>'Рейтинговая таблица организаций'!AE166</f>
        <v>5</v>
      </c>
      <c r="AF177" s="14">
        <f>IF('Рейтинговая таблица организаций'!AE166&lt;1,0,(IF('Рейтинговая таблица организаций'!AE166&lt;5,20,100)))</f>
        <v>100</v>
      </c>
      <c r="AG177" s="14" t="s">
        <v>164</v>
      </c>
      <c r="AH177" s="14">
        <f>'Рейтинговая таблица организаций'!AF166</f>
        <v>5</v>
      </c>
      <c r="AI177" s="14">
        <f>'Рейтинговая таблица организаций'!AG166</f>
        <v>5</v>
      </c>
      <c r="AJ177" s="14" t="s">
        <v>165</v>
      </c>
      <c r="AK177" s="14">
        <f>'Рейтинговая таблица организаций'!AL166</f>
        <v>18</v>
      </c>
      <c r="AL177" s="14">
        <f>'Рейтинговая таблица организаций'!AM166</f>
        <v>18</v>
      </c>
      <c r="AM177" s="14" t="s">
        <v>166</v>
      </c>
      <c r="AN177" s="14">
        <f>'Рейтинговая таблица организаций'!AN166</f>
        <v>18</v>
      </c>
      <c r="AO177" s="14">
        <f>'Рейтинговая таблица организаций'!AO166</f>
        <v>18</v>
      </c>
      <c r="AP177" s="14" t="s">
        <v>167</v>
      </c>
      <c r="AQ177" s="14">
        <f>'Рейтинговая таблица организаций'!AP166</f>
        <v>18</v>
      </c>
      <c r="AR177" s="14">
        <f>'Рейтинговая таблица организаций'!AQ166</f>
        <v>18</v>
      </c>
      <c r="AS177" s="14" t="s">
        <v>168</v>
      </c>
      <c r="AT177" s="14">
        <f>'Рейтинговая таблица организаций'!AV166</f>
        <v>18</v>
      </c>
      <c r="AU177" s="14">
        <f>'Рейтинговая таблица организаций'!AW166</f>
        <v>18</v>
      </c>
      <c r="AV177" s="14" t="s">
        <v>169</v>
      </c>
      <c r="AW177" s="14">
        <f>'Рейтинговая таблица организаций'!AX166</f>
        <v>18</v>
      </c>
      <c r="AX177" s="14">
        <f>'Рейтинговая таблица организаций'!AY166</f>
        <v>18</v>
      </c>
      <c r="AY177" s="14" t="s">
        <v>170</v>
      </c>
      <c r="AZ177" s="14">
        <f>'Рейтинговая таблица организаций'!AZ166</f>
        <v>18</v>
      </c>
      <c r="BA177" s="14">
        <f>'Рейтинговая таблица организаций'!BA166</f>
        <v>18</v>
      </c>
    </row>
    <row r="178" spans="1:53" ht="15.5">
      <c r="A178" s="11">
        <f>'бланки '!D169</f>
        <v>164</v>
      </c>
      <c r="B178" s="11" t="str">
        <f>'бланки '!C169</f>
        <v>Муниципальное бюджетное общеобразовательное учреждение "Озеренская средняя общеобразовательная школа"</v>
      </c>
      <c r="C178" s="11">
        <f>'для bus.gov.ru'!C167</f>
        <v>98</v>
      </c>
      <c r="D178" s="11">
        <f>'для bus.gov.ru'!D167</f>
        <v>40</v>
      </c>
      <c r="E178" s="21">
        <f>'для bus.gov.ru'!E167</f>
        <v>0.40816326530612246</v>
      </c>
      <c r="F178" s="12" t="s">
        <v>159</v>
      </c>
      <c r="G178" s="13">
        <f>'Рейтинговая таблица организаций'!D167</f>
        <v>14</v>
      </c>
      <c r="H178" s="13">
        <f>'Рейтинговая таблица организаций'!E167</f>
        <v>14</v>
      </c>
      <c r="I178" s="12" t="s">
        <v>160</v>
      </c>
      <c r="J178" s="13">
        <f>'Рейтинговая таблица организаций'!F167</f>
        <v>60</v>
      </c>
      <c r="K178" s="13">
        <f>'Рейтинговая таблица организаций'!G167</f>
        <v>60</v>
      </c>
      <c r="L178" s="14" t="str">
        <f>IF('Рейтинговая таблица организаций'!H167&lt;1,"Отсутствуют или не функционируют дистанционные способы взаимодействия",(IF('Рейтинговая таблица организаций'!H167&lt;4,"В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8" s="23">
        <f>'Рейтинговая таблица организаций'!H167</f>
        <v>4</v>
      </c>
      <c r="N178" s="14">
        <f>IF('Рейтинговая таблица организаций'!H167&lt;1,0,(IF('Рейтинговая таблица организаций'!H167&lt;4,30,100)))</f>
        <v>100</v>
      </c>
      <c r="O178" s="14" t="s">
        <v>161</v>
      </c>
      <c r="P178" s="14">
        <f>'Рейтинговая таблица организаций'!I167</f>
        <v>40</v>
      </c>
      <c r="Q178" s="14">
        <f>'Рейтинговая таблица организаций'!J167</f>
        <v>40</v>
      </c>
      <c r="R178" s="14" t="s">
        <v>162</v>
      </c>
      <c r="S178" s="14">
        <f>'Рейтинговая таблица организаций'!K167</f>
        <v>40</v>
      </c>
      <c r="T178" s="14">
        <f>'Рейтинговая таблица организаций'!L167</f>
        <v>40</v>
      </c>
      <c r="U178" s="14" t="str">
        <f>IF('Рейтинговая таблица организаций'!U167&lt;1,"Отсутствуют комфортные условия",(IF('Рейтинговая таблица организаций'!U167&lt;5,"Количество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8" s="23">
        <f>'Рейтинговая таблица организаций'!U167</f>
        <v>5</v>
      </c>
      <c r="W178" s="14">
        <f>IF('Рейтинговая таблица организаций'!U167&lt;1,0,(IF('Рейтинговая таблица организаций'!U167&lt;4,20,100)))</f>
        <v>100</v>
      </c>
      <c r="X178" s="14" t="s">
        <v>163</v>
      </c>
      <c r="Y178" s="14">
        <f>'Рейтинговая таблица организаций'!X167</f>
        <v>40</v>
      </c>
      <c r="Z178" s="14">
        <f>'Рейтинговая таблица организаций'!Y167</f>
        <v>40</v>
      </c>
      <c r="AA178" s="14" t="str">
        <f>IF('Рейтинговая таблица организаций'!AD167&lt;1,"Отсутствуют условия доступности для инвалидов",(IF('Рейтинговая таблица организаций'!AD167&lt;5,"Количество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8" s="22">
        <f>'Рейтинговая таблица организаций'!AD167</f>
        <v>3</v>
      </c>
      <c r="AC178" s="14">
        <f>IF('Рейтинговая таблица организаций'!AD167&lt;1,0,(IF('Рейтинговая таблица организаций'!AD167&lt;5,20,100)))</f>
        <v>20</v>
      </c>
      <c r="AD178" s="14" t="str">
        <f>IF('Рейтинговая таблица организаций'!AE167&lt;1,"Отсутствуют условия доступности, позволяющие инвалидам получать услуги наравне с другими",(IF('Рейтинговая таблица организаций'!AE167&lt;5,"Количество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8" s="23">
        <f>'Рейтинговая таблица организаций'!AE167</f>
        <v>4</v>
      </c>
      <c r="AF178" s="14">
        <f>IF('Рейтинговая таблица организаций'!AE167&lt;1,0,(IF('Рейтинговая таблица организаций'!AE167&lt;5,20,100)))</f>
        <v>20</v>
      </c>
      <c r="AG178" s="14" t="s">
        <v>164</v>
      </c>
      <c r="AH178" s="14">
        <f>'Рейтинговая таблица организаций'!AF167</f>
        <v>10</v>
      </c>
      <c r="AI178" s="14">
        <f>'Рейтинговая таблица организаций'!AG167</f>
        <v>10</v>
      </c>
      <c r="AJ178" s="14" t="s">
        <v>165</v>
      </c>
      <c r="AK178" s="14">
        <f>'Рейтинговая таблица организаций'!AL167</f>
        <v>40</v>
      </c>
      <c r="AL178" s="14">
        <f>'Рейтинговая таблица организаций'!AM167</f>
        <v>40</v>
      </c>
      <c r="AM178" s="14" t="s">
        <v>166</v>
      </c>
      <c r="AN178" s="14">
        <f>'Рейтинговая таблица организаций'!AN167</f>
        <v>40</v>
      </c>
      <c r="AO178" s="14">
        <f>'Рейтинговая таблица организаций'!AO167</f>
        <v>40</v>
      </c>
      <c r="AP178" s="14" t="s">
        <v>167</v>
      </c>
      <c r="AQ178" s="14">
        <f>'Рейтинговая таблица организаций'!AP167</f>
        <v>40</v>
      </c>
      <c r="AR178" s="14">
        <f>'Рейтинговая таблица организаций'!AQ167</f>
        <v>40</v>
      </c>
      <c r="AS178" s="14" t="s">
        <v>168</v>
      </c>
      <c r="AT178" s="14">
        <f>'Рейтинговая таблица организаций'!AV167</f>
        <v>40</v>
      </c>
      <c r="AU178" s="14">
        <f>'Рейтинговая таблица организаций'!AW167</f>
        <v>40</v>
      </c>
      <c r="AV178" s="14" t="s">
        <v>169</v>
      </c>
      <c r="AW178" s="14">
        <f>'Рейтинговая таблица организаций'!AX167</f>
        <v>40</v>
      </c>
      <c r="AX178" s="14">
        <f>'Рейтинговая таблица организаций'!AY167</f>
        <v>40</v>
      </c>
      <c r="AY178" s="14" t="s">
        <v>170</v>
      </c>
      <c r="AZ178" s="14">
        <f>'Рейтинговая таблица организаций'!AZ167</f>
        <v>40</v>
      </c>
      <c r="BA178" s="14">
        <f>'Рейтинговая таблица организаций'!BA167</f>
        <v>40</v>
      </c>
    </row>
    <row r="179" spans="1:53" ht="15.5">
      <c r="A179" s="11">
        <f>'бланки '!D170</f>
        <v>165</v>
      </c>
      <c r="B179" s="11" t="str">
        <f>'бланки '!C170</f>
        <v>Муниципальное казённое общеобразовательное учреждение "Копыловская основная общеобразовательная школа"</v>
      </c>
      <c r="C179" s="11">
        <f>'для bus.gov.ru'!C168</f>
        <v>14</v>
      </c>
      <c r="D179" s="11">
        <f>'для bus.gov.ru'!D168</f>
        <v>6</v>
      </c>
      <c r="E179" s="21">
        <f>'для bus.gov.ru'!E168</f>
        <v>0.42857142857142855</v>
      </c>
      <c r="F179" s="12" t="s">
        <v>159</v>
      </c>
      <c r="G179" s="13">
        <f>'Рейтинговая таблица организаций'!D168</f>
        <v>14</v>
      </c>
      <c r="H179" s="13">
        <f>'Рейтинговая таблица организаций'!E168</f>
        <v>14</v>
      </c>
      <c r="I179" s="12" t="s">
        <v>160</v>
      </c>
      <c r="J179" s="13">
        <f>'Рейтинговая таблица организаций'!F168</f>
        <v>60</v>
      </c>
      <c r="K179" s="13">
        <f>'Рейтинговая таблица организаций'!G168</f>
        <v>60</v>
      </c>
      <c r="L179" s="14" t="str">
        <f>IF('Рейтинговая таблица организаций'!H168&lt;1,"Отсутствуют или не функционируют дистанционные способы взаимодействия",(IF('Рейтинговая таблица организаций'!H168&lt;4,"В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9" s="23">
        <f>'Рейтинговая таблица организаций'!H168</f>
        <v>4</v>
      </c>
      <c r="N179" s="14">
        <f>IF('Рейтинговая таблица организаций'!H168&lt;1,0,(IF('Рейтинговая таблица организаций'!H168&lt;4,30,100)))</f>
        <v>100</v>
      </c>
      <c r="O179" s="14" t="s">
        <v>161</v>
      </c>
      <c r="P179" s="14">
        <f>'Рейтинговая таблица организаций'!I168</f>
        <v>6</v>
      </c>
      <c r="Q179" s="14">
        <f>'Рейтинговая таблица организаций'!J168</f>
        <v>6</v>
      </c>
      <c r="R179" s="14" t="s">
        <v>162</v>
      </c>
      <c r="S179" s="14">
        <f>'Рейтинговая таблица организаций'!K168</f>
        <v>6</v>
      </c>
      <c r="T179" s="14">
        <f>'Рейтинговая таблица организаций'!L168</f>
        <v>6</v>
      </c>
      <c r="U179" s="14" t="str">
        <f>IF('Рейтинговая таблица организаций'!U168&lt;1,"Отсутствуют комфортные условия",(IF('Рейтинговая таблица организаций'!U168&lt;5,"Количество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9" s="23">
        <f>'Рейтинговая таблица организаций'!U168</f>
        <v>5</v>
      </c>
      <c r="W179" s="14">
        <f>IF('Рейтинговая таблица организаций'!U168&lt;1,0,(IF('Рейтинговая таблица организаций'!U168&lt;4,20,100)))</f>
        <v>100</v>
      </c>
      <c r="X179" s="14" t="s">
        <v>163</v>
      </c>
      <c r="Y179" s="14">
        <f>'Рейтинговая таблица организаций'!X168</f>
        <v>6</v>
      </c>
      <c r="Z179" s="14">
        <f>'Рейтинговая таблица организаций'!Y168</f>
        <v>6</v>
      </c>
      <c r="AA179" s="14" t="str">
        <f>IF('Рейтинговая таблица организаций'!AD168&lt;1,"Отсутствуют условия доступности для инвалидов",(IF('Рейтинговая таблица организаций'!AD168&lt;5,"Количество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9" s="22">
        <f>'Рейтинговая таблица организаций'!AD168</f>
        <v>0</v>
      </c>
      <c r="AC179" s="14">
        <f>IF('Рейтинговая таблица организаций'!AD168&lt;1,0,(IF('Рейтинговая таблица организаций'!AD168&lt;5,20,100)))</f>
        <v>0</v>
      </c>
      <c r="AD179" s="14" t="str">
        <f>IF('Рейтинговая таблица организаций'!AE168&lt;1,"Отсутствуют условия доступности, позволяющие инвалидам получать услуги наравне с другими",(IF('Рейтинговая таблица организаций'!AE168&lt;5,"Количество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9" s="23">
        <f>'Рейтинговая таблица организаций'!AE168</f>
        <v>2</v>
      </c>
      <c r="AF179" s="14">
        <f>IF('Рейтинговая таблица организаций'!AE168&lt;1,0,(IF('Рейтинговая таблица организаций'!AE168&lt;5,20,100)))</f>
        <v>20</v>
      </c>
      <c r="AG179" s="14" t="s">
        <v>164</v>
      </c>
      <c r="AH179" s="14">
        <f>'Рейтинговая таблица организаций'!AF168</f>
        <v>2</v>
      </c>
      <c r="AI179" s="14">
        <f>'Рейтинговая таблица организаций'!AG168</f>
        <v>2</v>
      </c>
      <c r="AJ179" s="14" t="s">
        <v>165</v>
      </c>
      <c r="AK179" s="14">
        <f>'Рейтинговая таблица организаций'!AL168</f>
        <v>6</v>
      </c>
      <c r="AL179" s="14">
        <f>'Рейтинговая таблица организаций'!AM168</f>
        <v>6</v>
      </c>
      <c r="AM179" s="14" t="s">
        <v>166</v>
      </c>
      <c r="AN179" s="14">
        <f>'Рейтинговая таблица организаций'!AN168</f>
        <v>6</v>
      </c>
      <c r="AO179" s="14">
        <f>'Рейтинговая таблица организаций'!AO168</f>
        <v>6</v>
      </c>
      <c r="AP179" s="14" t="s">
        <v>167</v>
      </c>
      <c r="AQ179" s="14">
        <f>'Рейтинговая таблица организаций'!AP168</f>
        <v>6</v>
      </c>
      <c r="AR179" s="14">
        <f>'Рейтинговая таблица организаций'!AQ168</f>
        <v>6</v>
      </c>
      <c r="AS179" s="14" t="s">
        <v>168</v>
      </c>
      <c r="AT179" s="14">
        <f>'Рейтинговая таблица организаций'!AV168</f>
        <v>6</v>
      </c>
      <c r="AU179" s="14">
        <f>'Рейтинговая таблица организаций'!AW168</f>
        <v>6</v>
      </c>
      <c r="AV179" s="14" t="s">
        <v>169</v>
      </c>
      <c r="AW179" s="14">
        <f>'Рейтинговая таблица организаций'!AX168</f>
        <v>6</v>
      </c>
      <c r="AX179" s="14">
        <f>'Рейтинговая таблица организаций'!AY168</f>
        <v>6</v>
      </c>
      <c r="AY179" s="14" t="s">
        <v>170</v>
      </c>
      <c r="AZ179" s="14">
        <f>'Рейтинговая таблица организаций'!AZ168</f>
        <v>6</v>
      </c>
      <c r="BA179" s="14">
        <f>'Рейтинговая таблица организаций'!BA168</f>
        <v>6</v>
      </c>
    </row>
    <row r="180" spans="1:53" ht="15.5">
      <c r="A180" s="11">
        <f>'бланки '!D171</f>
        <v>166</v>
      </c>
      <c r="B180" s="11" t="str">
        <f>'бланки '!C171</f>
        <v>Муниципальное бюджетное общеобразовательное учреждение "Средняя общеобразовательная школа №5"</v>
      </c>
      <c r="C180" s="11">
        <f>'для bus.gov.ru'!C169</f>
        <v>747</v>
      </c>
      <c r="D180" s="11">
        <f>'для bus.gov.ru'!D169</f>
        <v>299</v>
      </c>
      <c r="E180" s="21">
        <f>'для bus.gov.ru'!E169</f>
        <v>0.40026773761713519</v>
      </c>
      <c r="F180" s="12" t="s">
        <v>159</v>
      </c>
      <c r="G180" s="13">
        <f>'Рейтинговая таблица организаций'!D169</f>
        <v>14</v>
      </c>
      <c r="H180" s="13">
        <f>'Рейтинговая таблица организаций'!E169</f>
        <v>14</v>
      </c>
      <c r="I180" s="12" t="s">
        <v>160</v>
      </c>
      <c r="J180" s="13">
        <f>'Рейтинговая таблица организаций'!F169</f>
        <v>60</v>
      </c>
      <c r="K180" s="13">
        <f>'Рейтинговая таблица организаций'!G169</f>
        <v>60</v>
      </c>
      <c r="L180" s="14" t="str">
        <f>IF('Рейтинговая таблица организаций'!H169&lt;1,"Отсутствуют или не функционируют дистанционные способы взаимодействия",(IF('Рейтинговая таблица организаций'!H169&lt;4,"В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0" s="23">
        <f>'Рейтинговая таблица организаций'!H169</f>
        <v>4</v>
      </c>
      <c r="N180" s="14">
        <f>IF('Рейтинговая таблица организаций'!H169&lt;1,0,(IF('Рейтинговая таблица организаций'!H169&lt;4,30,100)))</f>
        <v>100</v>
      </c>
      <c r="O180" s="14" t="s">
        <v>161</v>
      </c>
      <c r="P180" s="14">
        <f>'Рейтинговая таблица организаций'!I169</f>
        <v>299</v>
      </c>
      <c r="Q180" s="14">
        <f>'Рейтинговая таблица организаций'!J169</f>
        <v>299</v>
      </c>
      <c r="R180" s="14" t="s">
        <v>162</v>
      </c>
      <c r="S180" s="14">
        <f>'Рейтинговая таблица организаций'!K169</f>
        <v>299</v>
      </c>
      <c r="T180" s="14">
        <f>'Рейтинговая таблица организаций'!L169</f>
        <v>299</v>
      </c>
      <c r="U180" s="14" t="str">
        <f>IF('Рейтинговая таблица организаций'!U169&lt;1,"Отсутствуют комфортные условия",(IF('Рейтинговая таблица организаций'!U169&lt;5,"Количество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0" s="23">
        <f>'Рейтинговая таблица организаций'!U169</f>
        <v>5</v>
      </c>
      <c r="W180" s="14">
        <f>IF('Рейтинговая таблица организаций'!U169&lt;1,0,(IF('Рейтинговая таблица организаций'!U169&lt;4,20,100)))</f>
        <v>100</v>
      </c>
      <c r="X180" s="14" t="s">
        <v>163</v>
      </c>
      <c r="Y180" s="14">
        <f>'Рейтинговая таблица организаций'!X169</f>
        <v>299</v>
      </c>
      <c r="Z180" s="14">
        <f>'Рейтинговая таблица организаций'!Y169</f>
        <v>299</v>
      </c>
      <c r="AA180" s="14" t="str">
        <f>IF('Рейтинговая таблица организаций'!AD169&lt;1,"Отсутствуют условия доступности для инвалидов",(IF('Рейтинговая таблица организаций'!AD169&lt;5,"Количество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0" s="22">
        <f>'Рейтинговая таблица организаций'!AD169</f>
        <v>0</v>
      </c>
      <c r="AC180" s="14">
        <f>IF('Рейтинговая таблица организаций'!AD169&lt;1,0,(IF('Рейтинговая таблица организаций'!AD169&lt;5,20,100)))</f>
        <v>0</v>
      </c>
      <c r="AD180" s="14" t="str">
        <f>IF('Рейтинговая таблица организаций'!AE169&lt;1,"Отсутствуют условия доступности, позволяющие инвалидам получать услуги наравне с другими",(IF('Рейтинговая таблица организаций'!AE169&lt;5,"Количество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80" s="23">
        <f>'Рейтинговая таблица организаций'!AE169</f>
        <v>5</v>
      </c>
      <c r="AF180" s="14">
        <f>IF('Рейтинговая таблица организаций'!AE169&lt;1,0,(IF('Рейтинговая таблица организаций'!AE169&lt;5,20,100)))</f>
        <v>100</v>
      </c>
      <c r="AG180" s="14" t="s">
        <v>164</v>
      </c>
      <c r="AH180" s="14">
        <f>'Рейтинговая таблица организаций'!AF169</f>
        <v>75</v>
      </c>
      <c r="AI180" s="14">
        <f>'Рейтинговая таблица организаций'!AG169</f>
        <v>75</v>
      </c>
      <c r="AJ180" s="14" t="s">
        <v>165</v>
      </c>
      <c r="AK180" s="14">
        <f>'Рейтинговая таблица организаций'!AL169</f>
        <v>299</v>
      </c>
      <c r="AL180" s="14">
        <f>'Рейтинговая таблица организаций'!AM169</f>
        <v>299</v>
      </c>
      <c r="AM180" s="14" t="s">
        <v>166</v>
      </c>
      <c r="AN180" s="14">
        <f>'Рейтинговая таблица организаций'!AN169</f>
        <v>299</v>
      </c>
      <c r="AO180" s="14">
        <f>'Рейтинговая таблица организаций'!AO169</f>
        <v>299</v>
      </c>
      <c r="AP180" s="14" t="s">
        <v>167</v>
      </c>
      <c r="AQ180" s="14">
        <f>'Рейтинговая таблица организаций'!AP169</f>
        <v>299</v>
      </c>
      <c r="AR180" s="14">
        <f>'Рейтинговая таблица организаций'!AQ169</f>
        <v>299</v>
      </c>
      <c r="AS180" s="14" t="s">
        <v>168</v>
      </c>
      <c r="AT180" s="14">
        <f>'Рейтинговая таблица организаций'!AV169</f>
        <v>299</v>
      </c>
      <c r="AU180" s="14">
        <f>'Рейтинговая таблица организаций'!AW169</f>
        <v>299</v>
      </c>
      <c r="AV180" s="14" t="s">
        <v>169</v>
      </c>
      <c r="AW180" s="14">
        <f>'Рейтинговая таблица организаций'!AX169</f>
        <v>299</v>
      </c>
      <c r="AX180" s="14">
        <f>'Рейтинговая таблица организаций'!AY169</f>
        <v>299</v>
      </c>
      <c r="AY180" s="14" t="s">
        <v>170</v>
      </c>
      <c r="AZ180" s="14">
        <f>'Рейтинговая таблица организаций'!AZ169</f>
        <v>299</v>
      </c>
      <c r="BA180" s="14">
        <f>'Рейтинговая таблица организаций'!BA169</f>
        <v>299</v>
      </c>
    </row>
    <row r="181" spans="1:53" ht="15.5">
      <c r="A181" s="11">
        <f>'бланки '!D172</f>
        <v>167</v>
      </c>
      <c r="B181" s="11" t="str">
        <f>'бланки '!C172</f>
        <v>Муниципальное автономное общеобразовательное учреждение "Средняя общеобразовательная школа №7"</v>
      </c>
      <c r="C181" s="11">
        <f>'для bus.gov.ru'!C170</f>
        <v>1436</v>
      </c>
      <c r="D181" s="11">
        <f>'для bus.gov.ru'!D170</f>
        <v>575</v>
      </c>
      <c r="E181" s="21">
        <f>'для bus.gov.ru'!E170</f>
        <v>0.40041782729805014</v>
      </c>
      <c r="F181" s="12" t="s">
        <v>159</v>
      </c>
      <c r="G181" s="13">
        <f>'Рейтинговая таблица организаций'!D170</f>
        <v>14</v>
      </c>
      <c r="H181" s="13">
        <f>'Рейтинговая таблица организаций'!E170</f>
        <v>14</v>
      </c>
      <c r="I181" s="12" t="s">
        <v>160</v>
      </c>
      <c r="J181" s="13">
        <f>'Рейтинговая таблица организаций'!F170</f>
        <v>60</v>
      </c>
      <c r="K181" s="13">
        <f>'Рейтинговая таблица организаций'!G170</f>
        <v>60</v>
      </c>
      <c r="L181" s="14" t="str">
        <f>IF('Рейтинговая таблица организаций'!H170&lt;1,"Отсутствуют или не функционируют дистанционные способы взаимодействия",(IF('Рейтинговая таблица организаций'!H170&lt;4,"В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1" s="23">
        <f>'Рейтинговая таблица организаций'!H170</f>
        <v>4</v>
      </c>
      <c r="N181" s="14">
        <f>IF('Рейтинговая таблица организаций'!H170&lt;1,0,(IF('Рейтинговая таблица организаций'!H170&lt;4,30,100)))</f>
        <v>100</v>
      </c>
      <c r="O181" s="14" t="s">
        <v>161</v>
      </c>
      <c r="P181" s="14">
        <f>'Рейтинговая таблица организаций'!I170</f>
        <v>575</v>
      </c>
      <c r="Q181" s="14">
        <f>'Рейтинговая таблица организаций'!J170</f>
        <v>575</v>
      </c>
      <c r="R181" s="14" t="s">
        <v>162</v>
      </c>
      <c r="S181" s="14">
        <f>'Рейтинговая таблица организаций'!K170</f>
        <v>575</v>
      </c>
      <c r="T181" s="14">
        <f>'Рейтинговая таблица организаций'!L170</f>
        <v>575</v>
      </c>
      <c r="U181" s="14" t="str">
        <f>IF('Рейтинговая таблица организаций'!U170&lt;1,"Отсутствуют комфортные условия",(IF('Рейтинговая таблица организаций'!U170&lt;5,"Количество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1" s="23">
        <f>'Рейтинговая таблица организаций'!U170</f>
        <v>5</v>
      </c>
      <c r="W181" s="14">
        <f>IF('Рейтинговая таблица организаций'!U170&lt;1,0,(IF('Рейтинговая таблица организаций'!U170&lt;4,20,100)))</f>
        <v>100</v>
      </c>
      <c r="X181" s="14" t="s">
        <v>163</v>
      </c>
      <c r="Y181" s="14">
        <f>'Рейтинговая таблица организаций'!X170</f>
        <v>575</v>
      </c>
      <c r="Z181" s="14">
        <f>'Рейтинговая таблица организаций'!Y170</f>
        <v>575</v>
      </c>
      <c r="AA181" s="14" t="str">
        <f>IF('Рейтинговая таблица организаций'!AD170&lt;1,"Отсутствуют условия доступности для инвалидов",(IF('Рейтинговая таблица организаций'!AD170&lt;5,"Количество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1" s="22">
        <f>'Рейтинговая таблица организаций'!AD170</f>
        <v>4</v>
      </c>
      <c r="AC181" s="14">
        <f>IF('Рейтинговая таблица организаций'!AD170&lt;1,0,(IF('Рейтинговая таблица организаций'!AD170&lt;5,20,100)))</f>
        <v>20</v>
      </c>
      <c r="AD181" s="14" t="str">
        <f>IF('Рейтинговая таблица организаций'!AE170&lt;1,"Отсутствуют условия доступности, позволяющие инвалидам получать услуги наравне с другими",(IF('Рейтинговая таблица организаций'!AE170&lt;5,"Количество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81" s="23">
        <f>'Рейтинговая таблица организаций'!AE170</f>
        <v>5</v>
      </c>
      <c r="AF181" s="14">
        <f>IF('Рейтинговая таблица организаций'!AE170&lt;1,0,(IF('Рейтинговая таблица организаций'!AE170&lt;5,20,100)))</f>
        <v>100</v>
      </c>
      <c r="AG181" s="14" t="s">
        <v>164</v>
      </c>
      <c r="AH181" s="14">
        <f>'Рейтинговая таблица организаций'!AF170</f>
        <v>144</v>
      </c>
      <c r="AI181" s="14">
        <f>'Рейтинговая таблица организаций'!AG170</f>
        <v>144</v>
      </c>
      <c r="AJ181" s="14" t="s">
        <v>165</v>
      </c>
      <c r="AK181" s="14">
        <f>'Рейтинговая таблица организаций'!AL170</f>
        <v>575</v>
      </c>
      <c r="AL181" s="14">
        <f>'Рейтинговая таблица организаций'!AM170</f>
        <v>575</v>
      </c>
      <c r="AM181" s="14" t="s">
        <v>166</v>
      </c>
      <c r="AN181" s="14">
        <f>'Рейтинговая таблица организаций'!AN170</f>
        <v>575</v>
      </c>
      <c r="AO181" s="14">
        <f>'Рейтинговая таблица организаций'!AO170</f>
        <v>575</v>
      </c>
      <c r="AP181" s="14" t="s">
        <v>167</v>
      </c>
      <c r="AQ181" s="14">
        <f>'Рейтинговая таблица организаций'!AP170</f>
        <v>575</v>
      </c>
      <c r="AR181" s="14">
        <f>'Рейтинговая таблица организаций'!AQ170</f>
        <v>575</v>
      </c>
      <c r="AS181" s="14" t="s">
        <v>168</v>
      </c>
      <c r="AT181" s="14">
        <f>'Рейтинговая таблица организаций'!AV170</f>
        <v>575</v>
      </c>
      <c r="AU181" s="14">
        <f>'Рейтинговая таблица организаций'!AW170</f>
        <v>575</v>
      </c>
      <c r="AV181" s="14" t="s">
        <v>169</v>
      </c>
      <c r="AW181" s="14">
        <f>'Рейтинговая таблица организаций'!AX170</f>
        <v>575</v>
      </c>
      <c r="AX181" s="14">
        <f>'Рейтинговая таблица организаций'!AY170</f>
        <v>575</v>
      </c>
      <c r="AY181" s="14" t="s">
        <v>170</v>
      </c>
      <c r="AZ181" s="14">
        <f>'Рейтинговая таблица организаций'!AZ170</f>
        <v>575</v>
      </c>
      <c r="BA181" s="14">
        <f>'Рейтинговая таблица организаций'!BA170</f>
        <v>575</v>
      </c>
    </row>
    <row r="182" spans="1:53" ht="15.5">
      <c r="A182" s="11">
        <f>'бланки '!D173</f>
        <v>168</v>
      </c>
      <c r="B182" s="11" t="str">
        <f>'бланки '!C173</f>
        <v>Муниципальное казённое общеобразовательное учреждение "Открытая (сменная) общеобразовательная школа"</v>
      </c>
      <c r="C182" s="11">
        <f>'для bus.gov.ru'!C171</f>
        <v>317</v>
      </c>
      <c r="D182" s="11">
        <f>'для bus.gov.ru'!D171</f>
        <v>127</v>
      </c>
      <c r="E182" s="21">
        <f>'для bus.gov.ru'!E171</f>
        <v>0.40063091482649843</v>
      </c>
      <c r="F182" s="12" t="s">
        <v>159</v>
      </c>
      <c r="G182" s="13">
        <f>'Рейтинговая таблица организаций'!D171</f>
        <v>14</v>
      </c>
      <c r="H182" s="13">
        <f>'Рейтинговая таблица организаций'!E171</f>
        <v>14</v>
      </c>
      <c r="I182" s="12" t="s">
        <v>160</v>
      </c>
      <c r="J182" s="13">
        <f>'Рейтинговая таблица организаций'!F171</f>
        <v>60</v>
      </c>
      <c r="K182" s="13">
        <f>'Рейтинговая таблица организаций'!G171</f>
        <v>60</v>
      </c>
      <c r="L182" s="14" t="str">
        <f>IF('Рейтинговая таблица организаций'!H171&lt;1,"Отсутствуют или не функционируют дистанционные способы взаимодействия",(IF('Рейтинговая таблица организаций'!H171&lt;4,"В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2" s="23">
        <f>'Рейтинговая таблица организаций'!H171</f>
        <v>4</v>
      </c>
      <c r="N182" s="14">
        <f>IF('Рейтинговая таблица организаций'!H171&lt;1,0,(IF('Рейтинговая таблица организаций'!H171&lt;4,30,100)))</f>
        <v>100</v>
      </c>
      <c r="O182" s="14" t="s">
        <v>161</v>
      </c>
      <c r="P182" s="14">
        <f>'Рейтинговая таблица организаций'!I171</f>
        <v>127</v>
      </c>
      <c r="Q182" s="14">
        <f>'Рейтинговая таблица организаций'!J171</f>
        <v>127</v>
      </c>
      <c r="R182" s="14" t="s">
        <v>162</v>
      </c>
      <c r="S182" s="14">
        <f>'Рейтинговая таблица организаций'!K171</f>
        <v>127</v>
      </c>
      <c r="T182" s="14">
        <f>'Рейтинговая таблица организаций'!L171</f>
        <v>127</v>
      </c>
      <c r="U182" s="14" t="str">
        <f>IF('Рейтинговая таблица организаций'!U171&lt;1,"Отсутствуют комфортные условия",(IF('Рейтинговая таблица организаций'!U171&lt;5,"Количество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2" s="23">
        <f>'Рейтинговая таблица организаций'!U171</f>
        <v>5</v>
      </c>
      <c r="W182" s="14">
        <f>IF('Рейтинговая таблица организаций'!U171&lt;1,0,(IF('Рейтинговая таблица организаций'!U171&lt;4,20,100)))</f>
        <v>100</v>
      </c>
      <c r="X182" s="14" t="s">
        <v>163</v>
      </c>
      <c r="Y182" s="14">
        <f>'Рейтинговая таблица организаций'!X171</f>
        <v>127</v>
      </c>
      <c r="Z182" s="14">
        <f>'Рейтинговая таблица организаций'!Y171</f>
        <v>127</v>
      </c>
      <c r="AA182" s="14" t="str">
        <f>IF('Рейтинговая таблица организаций'!AD171&lt;1,"Отсутствуют условия доступности для инвалидов",(IF('Рейтинговая таблица организаций'!AD171&lt;5,"Количество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2" s="22">
        <f>'Рейтинговая таблица организаций'!AD171</f>
        <v>0</v>
      </c>
      <c r="AC182" s="14">
        <f>IF('Рейтинговая таблица организаций'!AD171&lt;1,0,(IF('Рейтинговая таблица организаций'!AD171&lt;5,20,100)))</f>
        <v>0</v>
      </c>
      <c r="AD182" s="14" t="str">
        <f>IF('Рейтинговая таблица организаций'!AE171&lt;1,"Отсутствуют условия доступности, позволяющие инвалидам получать услуги наравне с другими",(IF('Рейтинговая таблица организаций'!AE171&lt;5,"Количество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2" s="23">
        <f>'Рейтинговая таблица организаций'!AE171</f>
        <v>4</v>
      </c>
      <c r="AF182" s="14">
        <f>IF('Рейтинговая таблица организаций'!AE171&lt;1,0,(IF('Рейтинговая таблица организаций'!AE171&lt;5,20,100)))</f>
        <v>20</v>
      </c>
      <c r="AG182" s="14" t="s">
        <v>164</v>
      </c>
      <c r="AH182" s="14">
        <f>'Рейтинговая таблица организаций'!AF171</f>
        <v>32</v>
      </c>
      <c r="AI182" s="14">
        <f>'Рейтинговая таблица организаций'!AG171</f>
        <v>32</v>
      </c>
      <c r="AJ182" s="14" t="s">
        <v>165</v>
      </c>
      <c r="AK182" s="14">
        <f>'Рейтинговая таблица организаций'!AL171</f>
        <v>127</v>
      </c>
      <c r="AL182" s="14">
        <f>'Рейтинговая таблица организаций'!AM171</f>
        <v>127</v>
      </c>
      <c r="AM182" s="14" t="s">
        <v>166</v>
      </c>
      <c r="AN182" s="14">
        <f>'Рейтинговая таблица организаций'!AN171</f>
        <v>127</v>
      </c>
      <c r="AO182" s="14">
        <f>'Рейтинговая таблица организаций'!AO171</f>
        <v>127</v>
      </c>
      <c r="AP182" s="14" t="s">
        <v>167</v>
      </c>
      <c r="AQ182" s="14">
        <f>'Рейтинговая таблица организаций'!AP171</f>
        <v>127</v>
      </c>
      <c r="AR182" s="14">
        <f>'Рейтинговая таблица организаций'!AQ171</f>
        <v>127</v>
      </c>
      <c r="AS182" s="14" t="s">
        <v>168</v>
      </c>
      <c r="AT182" s="14">
        <f>'Рейтинговая таблица организаций'!AV171</f>
        <v>127</v>
      </c>
      <c r="AU182" s="14">
        <f>'Рейтинговая таблица организаций'!AW171</f>
        <v>127</v>
      </c>
      <c r="AV182" s="14" t="s">
        <v>169</v>
      </c>
      <c r="AW182" s="14">
        <f>'Рейтинговая таблица организаций'!AX171</f>
        <v>127</v>
      </c>
      <c r="AX182" s="14">
        <f>'Рейтинговая таблица организаций'!AY171</f>
        <v>127</v>
      </c>
      <c r="AY182" s="14" t="s">
        <v>170</v>
      </c>
      <c r="AZ182" s="14">
        <f>'Рейтинговая таблица организаций'!AZ171</f>
        <v>127</v>
      </c>
      <c r="BA182" s="14">
        <f>'Рейтинговая таблица организаций'!BA171</f>
        <v>127</v>
      </c>
    </row>
    <row r="183" spans="1:53" ht="15.5">
      <c r="A183" s="11">
        <f>'бланки '!D174</f>
        <v>169</v>
      </c>
      <c r="B183" s="11" t="str">
        <f>'бланки '!C174</f>
        <v>Муниципальное бюджетное общеобразовательное учреждение "Новоселовская средняя общеобразовательная школа"</v>
      </c>
      <c r="C183" s="11">
        <f>'для bus.gov.ru'!C172</f>
        <v>173</v>
      </c>
      <c r="D183" s="11">
        <f>'для bus.gov.ru'!D172</f>
        <v>70</v>
      </c>
      <c r="E183" s="21">
        <f>'для bus.gov.ru'!E172</f>
        <v>0.40462427745664742</v>
      </c>
      <c r="F183" s="12" t="s">
        <v>159</v>
      </c>
      <c r="G183" s="13">
        <f>'Рейтинговая таблица организаций'!D172</f>
        <v>14</v>
      </c>
      <c r="H183" s="13">
        <f>'Рейтинговая таблица организаций'!E172</f>
        <v>14</v>
      </c>
      <c r="I183" s="12" t="s">
        <v>160</v>
      </c>
      <c r="J183" s="13">
        <f>'Рейтинговая таблица организаций'!F172</f>
        <v>60</v>
      </c>
      <c r="K183" s="13">
        <f>'Рейтинговая таблица организаций'!G172</f>
        <v>60</v>
      </c>
      <c r="L183" s="14" t="str">
        <f>IF('Рейтинговая таблица организаций'!H172&lt;1,"Отсутствуют или не функционируют дистанционные способы взаимодействия",(IF('Рейтинговая таблица организаций'!H172&lt;4,"В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3" s="23">
        <f>'Рейтинговая таблица организаций'!H172</f>
        <v>4</v>
      </c>
      <c r="N183" s="14">
        <f>IF('Рейтинговая таблица организаций'!H172&lt;1,0,(IF('Рейтинговая таблица организаций'!H172&lt;4,30,100)))</f>
        <v>100</v>
      </c>
      <c r="O183" s="14" t="s">
        <v>161</v>
      </c>
      <c r="P183" s="14">
        <f>'Рейтинговая таблица организаций'!I172</f>
        <v>70</v>
      </c>
      <c r="Q183" s="14">
        <f>'Рейтинговая таблица организаций'!J172</f>
        <v>70</v>
      </c>
      <c r="R183" s="14" t="s">
        <v>162</v>
      </c>
      <c r="S183" s="14">
        <f>'Рейтинговая таблица организаций'!K172</f>
        <v>70</v>
      </c>
      <c r="T183" s="14">
        <f>'Рейтинговая таблица организаций'!L172</f>
        <v>70</v>
      </c>
      <c r="U183" s="14" t="str">
        <f>IF('Рейтинговая таблица организаций'!U172&lt;1,"Отсутствуют комфортные условия",(IF('Рейтинговая таблица организаций'!U172&lt;5,"Количество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3" s="23">
        <f>'Рейтинговая таблица организаций'!U172</f>
        <v>5</v>
      </c>
      <c r="W183" s="14">
        <f>IF('Рейтинговая таблица организаций'!U172&lt;1,0,(IF('Рейтинговая таблица организаций'!U172&lt;4,20,100)))</f>
        <v>100</v>
      </c>
      <c r="X183" s="14" t="s">
        <v>163</v>
      </c>
      <c r="Y183" s="14">
        <f>'Рейтинговая таблица организаций'!X172</f>
        <v>70</v>
      </c>
      <c r="Z183" s="14">
        <f>'Рейтинговая таблица организаций'!Y172</f>
        <v>70</v>
      </c>
      <c r="AA183" s="14" t="str">
        <f>IF('Рейтинговая таблица организаций'!AD172&lt;1,"Отсутствуют условия доступности для инвалидов",(IF('Рейтинговая таблица организаций'!AD172&lt;5,"Количество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3" s="22">
        <f>'Рейтинговая таблица организаций'!AD172</f>
        <v>1</v>
      </c>
      <c r="AC183" s="14">
        <f>IF('Рейтинговая таблица организаций'!AD172&lt;1,0,(IF('Рейтинговая таблица организаций'!AD172&lt;5,20,100)))</f>
        <v>20</v>
      </c>
      <c r="AD183" s="14" t="str">
        <f>IF('Рейтинговая таблица организаций'!AE172&lt;1,"Отсутствуют условия доступности, позволяющие инвалидам получать услуги наравне с другими",(IF('Рейтинговая таблица организаций'!AE172&lt;5,"Количество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3" s="23">
        <f>'Рейтинговая таблица организаций'!AE172</f>
        <v>3</v>
      </c>
      <c r="AF183" s="14">
        <f>IF('Рейтинговая таблица организаций'!AE172&lt;1,0,(IF('Рейтинговая таблица организаций'!AE172&lt;5,20,100)))</f>
        <v>20</v>
      </c>
      <c r="AG183" s="14" t="s">
        <v>164</v>
      </c>
      <c r="AH183" s="14">
        <f>'Рейтинговая таблица организаций'!AF172</f>
        <v>18</v>
      </c>
      <c r="AI183" s="14">
        <f>'Рейтинговая таблица организаций'!AG172</f>
        <v>18</v>
      </c>
      <c r="AJ183" s="14" t="s">
        <v>165</v>
      </c>
      <c r="AK183" s="14">
        <f>'Рейтинговая таблица организаций'!AL172</f>
        <v>70</v>
      </c>
      <c r="AL183" s="14">
        <f>'Рейтинговая таблица организаций'!AM172</f>
        <v>70</v>
      </c>
      <c r="AM183" s="14" t="s">
        <v>166</v>
      </c>
      <c r="AN183" s="14">
        <f>'Рейтинговая таблица организаций'!AN172</f>
        <v>70</v>
      </c>
      <c r="AO183" s="14">
        <f>'Рейтинговая таблица организаций'!AO172</f>
        <v>70</v>
      </c>
      <c r="AP183" s="14" t="s">
        <v>167</v>
      </c>
      <c r="AQ183" s="14">
        <f>'Рейтинговая таблица организаций'!AP172</f>
        <v>70</v>
      </c>
      <c r="AR183" s="14">
        <f>'Рейтинговая таблица организаций'!AQ172</f>
        <v>70</v>
      </c>
      <c r="AS183" s="14" t="s">
        <v>168</v>
      </c>
      <c r="AT183" s="14">
        <f>'Рейтинговая таблица организаций'!AV172</f>
        <v>70</v>
      </c>
      <c r="AU183" s="14">
        <f>'Рейтинговая таблица организаций'!AW172</f>
        <v>70</v>
      </c>
      <c r="AV183" s="14" t="s">
        <v>169</v>
      </c>
      <c r="AW183" s="14">
        <f>'Рейтинговая таблица организаций'!AX172</f>
        <v>70</v>
      </c>
      <c r="AX183" s="14">
        <f>'Рейтинговая таблица организаций'!AY172</f>
        <v>70</v>
      </c>
      <c r="AY183" s="14" t="s">
        <v>170</v>
      </c>
      <c r="AZ183" s="14">
        <f>'Рейтинговая таблица организаций'!AZ172</f>
        <v>70</v>
      </c>
      <c r="BA183" s="14">
        <f>'Рейтинговая таблица организаций'!BA172</f>
        <v>70</v>
      </c>
    </row>
    <row r="184" spans="1:53" ht="15.5">
      <c r="A184" s="11">
        <f>'бланки '!D175</f>
        <v>170</v>
      </c>
      <c r="B184" s="11" t="str">
        <f>'бланки '!C175</f>
        <v>Муниципальное бюджетное общеобразовательное учреждение "Инкинская средняя общеобразовательная школа"</v>
      </c>
      <c r="C184" s="11">
        <f>'для bus.gov.ru'!C173</f>
        <v>127</v>
      </c>
      <c r="D184" s="11">
        <f>'для bus.gov.ru'!D173</f>
        <v>51</v>
      </c>
      <c r="E184" s="21">
        <f>'для bus.gov.ru'!E173</f>
        <v>0.40157480314960631</v>
      </c>
      <c r="F184" s="12" t="s">
        <v>159</v>
      </c>
      <c r="G184" s="13">
        <f>'Рейтинговая таблица организаций'!D173</f>
        <v>14</v>
      </c>
      <c r="H184" s="13">
        <f>'Рейтинговая таблица организаций'!E173</f>
        <v>14</v>
      </c>
      <c r="I184" s="12" t="s">
        <v>160</v>
      </c>
      <c r="J184" s="13">
        <f>'Рейтинговая таблица организаций'!F173</f>
        <v>60</v>
      </c>
      <c r="K184" s="13">
        <f>'Рейтинговая таблица организаций'!G173</f>
        <v>60</v>
      </c>
      <c r="L184" s="14" t="str">
        <f>IF('Рейтинговая таблица организаций'!H173&lt;1,"Отсутствуют или не функционируют дистанционные способы взаимодействия",(IF('Рейтинговая таблица организаций'!H173&lt;4,"В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4" s="23">
        <f>'Рейтинговая таблица организаций'!H173</f>
        <v>4</v>
      </c>
      <c r="N184" s="14">
        <f>IF('Рейтинговая таблица организаций'!H173&lt;1,0,(IF('Рейтинговая таблица организаций'!H173&lt;4,30,100)))</f>
        <v>100</v>
      </c>
      <c r="O184" s="14" t="s">
        <v>161</v>
      </c>
      <c r="P184" s="14">
        <f>'Рейтинговая таблица организаций'!I173</f>
        <v>51</v>
      </c>
      <c r="Q184" s="14">
        <f>'Рейтинговая таблица организаций'!J173</f>
        <v>51</v>
      </c>
      <c r="R184" s="14" t="s">
        <v>162</v>
      </c>
      <c r="S184" s="14">
        <f>'Рейтинговая таблица организаций'!K173</f>
        <v>51</v>
      </c>
      <c r="T184" s="14">
        <f>'Рейтинговая таблица организаций'!L173</f>
        <v>51</v>
      </c>
      <c r="U184" s="14" t="str">
        <f>IF('Рейтинговая таблица организаций'!U173&lt;1,"Отсутствуют комфортные условия",(IF('Рейтинговая таблица организаций'!U173&lt;5,"Количество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4" s="23">
        <f>'Рейтинговая таблица организаций'!U173</f>
        <v>5</v>
      </c>
      <c r="W184" s="14">
        <f>IF('Рейтинговая таблица организаций'!U173&lt;1,0,(IF('Рейтинговая таблица организаций'!U173&lt;4,20,100)))</f>
        <v>100</v>
      </c>
      <c r="X184" s="14" t="s">
        <v>163</v>
      </c>
      <c r="Y184" s="14">
        <f>'Рейтинговая таблица организаций'!X173</f>
        <v>51</v>
      </c>
      <c r="Z184" s="14">
        <f>'Рейтинговая таблица организаций'!Y173</f>
        <v>51</v>
      </c>
      <c r="AA184" s="14" t="str">
        <f>IF('Рейтинговая таблица организаций'!AD173&lt;1,"Отсутствуют условия доступности для инвалидов",(IF('Рейтинговая таблица организаций'!AD173&lt;5,"Количество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4" s="22">
        <f>'Рейтинговая таблица организаций'!AD173</f>
        <v>3</v>
      </c>
      <c r="AC184" s="14">
        <f>IF('Рейтинговая таблица организаций'!AD173&lt;1,0,(IF('Рейтинговая таблица организаций'!AD173&lt;5,20,100)))</f>
        <v>20</v>
      </c>
      <c r="AD184" s="14" t="str">
        <f>IF('Рейтинговая таблица организаций'!AE173&lt;1,"Отсутствуют условия доступности, позволяющие инвалидам получать услуги наравне с другими",(IF('Рейтинговая таблица организаций'!AE173&lt;5,"Количество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4" s="23">
        <f>'Рейтинговая таблица организаций'!AE173</f>
        <v>4</v>
      </c>
      <c r="AF184" s="14">
        <f>IF('Рейтинговая таблица организаций'!AE173&lt;1,0,(IF('Рейтинговая таблица организаций'!AE173&lt;5,20,100)))</f>
        <v>20</v>
      </c>
      <c r="AG184" s="14" t="s">
        <v>164</v>
      </c>
      <c r="AH184" s="14">
        <f>'Рейтинговая таблица организаций'!AF173</f>
        <v>13</v>
      </c>
      <c r="AI184" s="14">
        <f>'Рейтинговая таблица организаций'!AG173</f>
        <v>13</v>
      </c>
      <c r="AJ184" s="14" t="s">
        <v>165</v>
      </c>
      <c r="AK184" s="14">
        <f>'Рейтинговая таблица организаций'!AL173</f>
        <v>51</v>
      </c>
      <c r="AL184" s="14">
        <f>'Рейтинговая таблица организаций'!AM173</f>
        <v>51</v>
      </c>
      <c r="AM184" s="14" t="s">
        <v>166</v>
      </c>
      <c r="AN184" s="14">
        <f>'Рейтинговая таблица организаций'!AN173</f>
        <v>51</v>
      </c>
      <c r="AO184" s="14">
        <f>'Рейтинговая таблица организаций'!AO173</f>
        <v>51</v>
      </c>
      <c r="AP184" s="14" t="s">
        <v>167</v>
      </c>
      <c r="AQ184" s="14">
        <f>'Рейтинговая таблица организаций'!AP173</f>
        <v>51</v>
      </c>
      <c r="AR184" s="14">
        <f>'Рейтинговая таблица организаций'!AQ173</f>
        <v>51</v>
      </c>
      <c r="AS184" s="14" t="s">
        <v>168</v>
      </c>
      <c r="AT184" s="14">
        <f>'Рейтинговая таблица организаций'!AV173</f>
        <v>51</v>
      </c>
      <c r="AU184" s="14">
        <f>'Рейтинговая таблица организаций'!AW173</f>
        <v>51</v>
      </c>
      <c r="AV184" s="14" t="s">
        <v>169</v>
      </c>
      <c r="AW184" s="14">
        <f>'Рейтинговая таблица организаций'!AX173</f>
        <v>51</v>
      </c>
      <c r="AX184" s="14">
        <f>'Рейтинговая таблица организаций'!AY173</f>
        <v>51</v>
      </c>
      <c r="AY184" s="14" t="s">
        <v>170</v>
      </c>
      <c r="AZ184" s="14">
        <f>'Рейтинговая таблица организаций'!AZ173</f>
        <v>51</v>
      </c>
      <c r="BA184" s="14">
        <f>'Рейтинговая таблица организаций'!BA173</f>
        <v>51</v>
      </c>
    </row>
    <row r="185" spans="1:53" ht="15.5">
      <c r="A185" s="11">
        <f>'бланки '!D176</f>
        <v>171</v>
      </c>
      <c r="B185" s="11" t="str">
        <f>'бланки '!C176</f>
        <v>Муниципальное бюджетное общеобразовательное учреждение "Чажемтовская средняя общеобразовательная школа"</v>
      </c>
      <c r="C185" s="11">
        <f>'для bus.gov.ru'!C174</f>
        <v>369</v>
      </c>
      <c r="D185" s="11">
        <f>'для bus.gov.ru'!D174</f>
        <v>148</v>
      </c>
      <c r="E185" s="21">
        <f>'для bus.gov.ru'!E174</f>
        <v>0.40108401084010842</v>
      </c>
      <c r="F185" s="12" t="s">
        <v>159</v>
      </c>
      <c r="G185" s="13">
        <f>'Рейтинговая таблица организаций'!D174</f>
        <v>14</v>
      </c>
      <c r="H185" s="13">
        <f>'Рейтинговая таблица организаций'!E174</f>
        <v>14</v>
      </c>
      <c r="I185" s="12" t="s">
        <v>160</v>
      </c>
      <c r="J185" s="13">
        <f>'Рейтинговая таблица организаций'!F174</f>
        <v>60</v>
      </c>
      <c r="K185" s="13">
        <f>'Рейтинговая таблица организаций'!G174</f>
        <v>60</v>
      </c>
      <c r="L185" s="14" t="str">
        <f>IF('Рейтинговая таблица организаций'!H174&lt;1,"Отсутствуют или не функционируют дистанционные способы взаимодействия",(IF('Рейтинговая таблица организаций'!H174&lt;4,"В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5" s="23">
        <f>'Рейтинговая таблица организаций'!H174</f>
        <v>4</v>
      </c>
      <c r="N185" s="14">
        <f>IF('Рейтинговая таблица организаций'!H174&lt;1,0,(IF('Рейтинговая таблица организаций'!H174&lt;4,30,100)))</f>
        <v>100</v>
      </c>
      <c r="O185" s="14" t="s">
        <v>161</v>
      </c>
      <c r="P185" s="14">
        <f>'Рейтинговая таблица организаций'!I174</f>
        <v>148</v>
      </c>
      <c r="Q185" s="14">
        <f>'Рейтинговая таблица организаций'!J174</f>
        <v>148</v>
      </c>
      <c r="R185" s="14" t="s">
        <v>162</v>
      </c>
      <c r="S185" s="14">
        <f>'Рейтинговая таблица организаций'!K174</f>
        <v>148</v>
      </c>
      <c r="T185" s="14">
        <f>'Рейтинговая таблица организаций'!L174</f>
        <v>148</v>
      </c>
      <c r="U185" s="14" t="str">
        <f>IF('Рейтинговая таблица организаций'!U174&lt;1,"Отсутствуют комфортные условия",(IF('Рейтинговая таблица организаций'!U174&lt;5,"Количество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5" s="23">
        <f>'Рейтинговая таблица организаций'!U174</f>
        <v>5</v>
      </c>
      <c r="W185" s="14">
        <f>IF('Рейтинговая таблица организаций'!U174&lt;1,0,(IF('Рейтинговая таблица организаций'!U174&lt;4,20,100)))</f>
        <v>100</v>
      </c>
      <c r="X185" s="14" t="s">
        <v>163</v>
      </c>
      <c r="Y185" s="14">
        <f>'Рейтинговая таблица организаций'!X174</f>
        <v>148</v>
      </c>
      <c r="Z185" s="14">
        <f>'Рейтинговая таблица организаций'!Y174</f>
        <v>148</v>
      </c>
      <c r="AA185" s="14" t="str">
        <f>IF('Рейтинговая таблица организаций'!AD174&lt;1,"Отсутствуют условия доступности для инвалидов",(IF('Рейтинговая таблица организаций'!AD174&lt;5,"Количество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5" s="22">
        <f>'Рейтинговая таблица организаций'!AD174</f>
        <v>2</v>
      </c>
      <c r="AC185" s="14">
        <f>IF('Рейтинговая таблица организаций'!AD174&lt;1,0,(IF('Рейтинговая таблица организаций'!AD174&lt;5,20,100)))</f>
        <v>20</v>
      </c>
      <c r="AD185" s="14" t="str">
        <f>IF('Рейтинговая таблица организаций'!AE174&lt;1,"Отсутствуют условия доступности, позволяющие инвалидам получать услуги наравне с другими",(IF('Рейтинговая таблица организаций'!AE174&lt;5,"Количество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85" s="23">
        <f>'Рейтинговая таблица организаций'!AE174</f>
        <v>5</v>
      </c>
      <c r="AF185" s="14">
        <f>IF('Рейтинговая таблица организаций'!AE174&lt;1,0,(IF('Рейтинговая таблица организаций'!AE174&lt;5,20,100)))</f>
        <v>100</v>
      </c>
      <c r="AG185" s="14" t="s">
        <v>164</v>
      </c>
      <c r="AH185" s="14">
        <f>'Рейтинговая таблица организаций'!AF174</f>
        <v>37</v>
      </c>
      <c r="AI185" s="14">
        <f>'Рейтинговая таблица организаций'!AG174</f>
        <v>37</v>
      </c>
      <c r="AJ185" s="14" t="s">
        <v>165</v>
      </c>
      <c r="AK185" s="14">
        <f>'Рейтинговая таблица организаций'!AL174</f>
        <v>148</v>
      </c>
      <c r="AL185" s="14">
        <f>'Рейтинговая таблица организаций'!AM174</f>
        <v>148</v>
      </c>
      <c r="AM185" s="14" t="s">
        <v>166</v>
      </c>
      <c r="AN185" s="14">
        <f>'Рейтинговая таблица организаций'!AN174</f>
        <v>148</v>
      </c>
      <c r="AO185" s="14">
        <f>'Рейтинговая таблица организаций'!AO174</f>
        <v>148</v>
      </c>
      <c r="AP185" s="14" t="s">
        <v>167</v>
      </c>
      <c r="AQ185" s="14">
        <f>'Рейтинговая таблица организаций'!AP174</f>
        <v>148</v>
      </c>
      <c r="AR185" s="14">
        <f>'Рейтинговая таблица организаций'!AQ174</f>
        <v>148</v>
      </c>
      <c r="AS185" s="14" t="s">
        <v>168</v>
      </c>
      <c r="AT185" s="14">
        <f>'Рейтинговая таблица организаций'!AV174</f>
        <v>148</v>
      </c>
      <c r="AU185" s="14">
        <f>'Рейтинговая таблица организаций'!AW174</f>
        <v>148</v>
      </c>
      <c r="AV185" s="14" t="s">
        <v>169</v>
      </c>
      <c r="AW185" s="14">
        <f>'Рейтинговая таблица организаций'!AX174</f>
        <v>148</v>
      </c>
      <c r="AX185" s="14">
        <f>'Рейтинговая таблица организаций'!AY174</f>
        <v>148</v>
      </c>
      <c r="AY185" s="14" t="s">
        <v>170</v>
      </c>
      <c r="AZ185" s="14">
        <f>'Рейтинговая таблица организаций'!AZ174</f>
        <v>148</v>
      </c>
      <c r="BA185" s="14">
        <f>'Рейтинговая таблица организаций'!BA174</f>
        <v>148</v>
      </c>
    </row>
    <row r="186" spans="1:53" ht="15.5">
      <c r="A186" s="11">
        <f>'бланки '!D177</f>
        <v>172</v>
      </c>
      <c r="B186" s="11" t="str">
        <f>'бланки '!C177</f>
        <v>Муниципальное казённое общеобразовательное учреждение "Старо-Короткинская основная общеобразовательная школа"</v>
      </c>
      <c r="C186" s="11">
        <f>'для bus.gov.ru'!C175</f>
        <v>40</v>
      </c>
      <c r="D186" s="11">
        <f>'для bus.gov.ru'!D175</f>
        <v>16</v>
      </c>
      <c r="E186" s="21">
        <f>'для bus.gov.ru'!E175</f>
        <v>0.4</v>
      </c>
      <c r="F186" s="12" t="s">
        <v>159</v>
      </c>
      <c r="G186" s="13">
        <f>'Рейтинговая таблица организаций'!D175</f>
        <v>14</v>
      </c>
      <c r="H186" s="13">
        <f>'Рейтинговая таблица организаций'!E175</f>
        <v>14</v>
      </c>
      <c r="I186" s="12" t="s">
        <v>160</v>
      </c>
      <c r="J186" s="13">
        <f>'Рейтинговая таблица организаций'!F175</f>
        <v>60</v>
      </c>
      <c r="K186" s="13">
        <f>'Рейтинговая таблица организаций'!G175</f>
        <v>60</v>
      </c>
      <c r="L186" s="14" t="str">
        <f>IF('Рейтинговая таблица организаций'!H175&lt;1,"Отсутствуют или не функционируют дистанционные способы взаимодействия",(IF('Рейтинговая таблица организаций'!H175&lt;4,"В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6" s="23">
        <f>'Рейтинговая таблица организаций'!H175</f>
        <v>4</v>
      </c>
      <c r="N186" s="14">
        <f>IF('Рейтинговая таблица организаций'!H175&lt;1,0,(IF('Рейтинговая таблица организаций'!H175&lt;4,30,100)))</f>
        <v>100</v>
      </c>
      <c r="O186" s="14" t="s">
        <v>161</v>
      </c>
      <c r="P186" s="14">
        <f>'Рейтинговая таблица организаций'!I175</f>
        <v>16</v>
      </c>
      <c r="Q186" s="14">
        <f>'Рейтинговая таблица организаций'!J175</f>
        <v>16</v>
      </c>
      <c r="R186" s="14" t="s">
        <v>162</v>
      </c>
      <c r="S186" s="14">
        <f>'Рейтинговая таблица организаций'!K175</f>
        <v>16</v>
      </c>
      <c r="T186" s="14">
        <f>'Рейтинговая таблица организаций'!L175</f>
        <v>16</v>
      </c>
      <c r="U186" s="14" t="str">
        <f>IF('Рейтинговая таблица организаций'!U175&lt;1,"Отсутствуют комфортные условия",(IF('Рейтинговая таблица организаций'!U175&lt;5,"Количество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6" s="23">
        <f>'Рейтинговая таблица организаций'!U175</f>
        <v>5</v>
      </c>
      <c r="W186" s="14">
        <f>IF('Рейтинговая таблица организаций'!U175&lt;1,0,(IF('Рейтинговая таблица организаций'!U175&lt;4,20,100)))</f>
        <v>100</v>
      </c>
      <c r="X186" s="14" t="s">
        <v>163</v>
      </c>
      <c r="Y186" s="14">
        <f>'Рейтинговая таблица организаций'!X175</f>
        <v>16</v>
      </c>
      <c r="Z186" s="14">
        <f>'Рейтинговая таблица организаций'!Y175</f>
        <v>16</v>
      </c>
      <c r="AA186" s="14" t="str">
        <f>IF('Рейтинговая таблица организаций'!AD175&lt;1,"Отсутствуют условия доступности для инвалидов",(IF('Рейтинговая таблица организаций'!AD175&lt;5,"Количество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6" s="22">
        <f>'Рейтинговая таблица организаций'!AD175</f>
        <v>0</v>
      </c>
      <c r="AC186" s="14">
        <f>IF('Рейтинговая таблица организаций'!AD175&lt;1,0,(IF('Рейтинговая таблица организаций'!AD175&lt;5,20,100)))</f>
        <v>0</v>
      </c>
      <c r="AD186" s="14" t="str">
        <f>IF('Рейтинговая таблица организаций'!AE175&lt;1,"Отсутствуют условия доступности, позволяющие инвалидам получать услуги наравне с другими",(IF('Рейтинговая таблица организаций'!AE175&lt;5,"Количество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6" s="23">
        <f>'Рейтинговая таблица организаций'!AE175</f>
        <v>4</v>
      </c>
      <c r="AF186" s="14">
        <f>IF('Рейтинговая таблица организаций'!AE175&lt;1,0,(IF('Рейтинговая таблица организаций'!AE175&lt;5,20,100)))</f>
        <v>20</v>
      </c>
      <c r="AG186" s="14" t="s">
        <v>164</v>
      </c>
      <c r="AH186" s="14">
        <f>'Рейтинговая таблица организаций'!AF175</f>
        <v>4</v>
      </c>
      <c r="AI186" s="14">
        <f>'Рейтинговая таблица организаций'!AG175</f>
        <v>4</v>
      </c>
      <c r="AJ186" s="14" t="s">
        <v>165</v>
      </c>
      <c r="AK186" s="14">
        <f>'Рейтинговая таблица организаций'!AL175</f>
        <v>16</v>
      </c>
      <c r="AL186" s="14">
        <f>'Рейтинговая таблица организаций'!AM175</f>
        <v>16</v>
      </c>
      <c r="AM186" s="14" t="s">
        <v>166</v>
      </c>
      <c r="AN186" s="14">
        <f>'Рейтинговая таблица организаций'!AN175</f>
        <v>16</v>
      </c>
      <c r="AO186" s="14">
        <f>'Рейтинговая таблица организаций'!AO175</f>
        <v>16</v>
      </c>
      <c r="AP186" s="14" t="s">
        <v>167</v>
      </c>
      <c r="AQ186" s="14">
        <f>'Рейтинговая таблица организаций'!AP175</f>
        <v>16</v>
      </c>
      <c r="AR186" s="14">
        <f>'Рейтинговая таблица организаций'!AQ175</f>
        <v>16</v>
      </c>
      <c r="AS186" s="14" t="s">
        <v>168</v>
      </c>
      <c r="AT186" s="14">
        <f>'Рейтинговая таблица организаций'!AV175</f>
        <v>16</v>
      </c>
      <c r="AU186" s="14">
        <f>'Рейтинговая таблица организаций'!AW175</f>
        <v>16</v>
      </c>
      <c r="AV186" s="14" t="s">
        <v>169</v>
      </c>
      <c r="AW186" s="14">
        <f>'Рейтинговая таблица организаций'!AX175</f>
        <v>16</v>
      </c>
      <c r="AX186" s="14">
        <f>'Рейтинговая таблица организаций'!AY175</f>
        <v>16</v>
      </c>
      <c r="AY186" s="14" t="s">
        <v>170</v>
      </c>
      <c r="AZ186" s="14">
        <f>'Рейтинговая таблица организаций'!AZ175</f>
        <v>16</v>
      </c>
      <c r="BA186" s="14">
        <f>'Рейтинговая таблица организаций'!BA175</f>
        <v>16</v>
      </c>
    </row>
    <row r="187" spans="1:53" ht="15.5">
      <c r="A187" s="11">
        <f>'бланки '!D178</f>
        <v>173</v>
      </c>
      <c r="B187" s="11" t="str">
        <f>'бланки '!C178</f>
        <v>Муниципальное казённое общеобразовательное учреждение "Мараксинская основная общеобразовательная школа"</v>
      </c>
      <c r="C187" s="11">
        <f>'для bus.gov.ru'!C176</f>
        <v>96</v>
      </c>
      <c r="D187" s="11">
        <f>'для bus.gov.ru'!D176</f>
        <v>39</v>
      </c>
      <c r="E187" s="21">
        <f>'для bus.gov.ru'!E176</f>
        <v>0.40625</v>
      </c>
      <c r="F187" s="12" t="s">
        <v>159</v>
      </c>
      <c r="G187" s="13">
        <f>'Рейтинговая таблица организаций'!D176</f>
        <v>14</v>
      </c>
      <c r="H187" s="13">
        <f>'Рейтинговая таблица организаций'!E176</f>
        <v>14</v>
      </c>
      <c r="I187" s="12" t="s">
        <v>160</v>
      </c>
      <c r="J187" s="13">
        <f>'Рейтинговая таблица организаций'!F176</f>
        <v>60</v>
      </c>
      <c r="K187" s="13">
        <f>'Рейтинговая таблица организаций'!G176</f>
        <v>60</v>
      </c>
      <c r="L187" s="14" t="str">
        <f>IF('Рейтинговая таблица организаций'!H176&lt;1,"Отсутствуют или не функционируют дистанционные способы взаимодействия",(IF('Рейтинговая таблица организаций'!H176&lt;4,"В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7" s="23">
        <f>'Рейтинговая таблица организаций'!H176</f>
        <v>4</v>
      </c>
      <c r="N187" s="14">
        <f>IF('Рейтинговая таблица организаций'!H176&lt;1,0,(IF('Рейтинговая таблица организаций'!H176&lt;4,30,100)))</f>
        <v>100</v>
      </c>
      <c r="O187" s="14" t="s">
        <v>161</v>
      </c>
      <c r="P187" s="14">
        <f>'Рейтинговая таблица организаций'!I176</f>
        <v>39</v>
      </c>
      <c r="Q187" s="14">
        <f>'Рейтинговая таблица организаций'!J176</f>
        <v>39</v>
      </c>
      <c r="R187" s="14" t="s">
        <v>162</v>
      </c>
      <c r="S187" s="14">
        <f>'Рейтинговая таблица организаций'!K176</f>
        <v>39</v>
      </c>
      <c r="T187" s="14">
        <f>'Рейтинговая таблица организаций'!L176</f>
        <v>39</v>
      </c>
      <c r="U187" s="14" t="str">
        <f>IF('Рейтинговая таблица организаций'!U176&lt;1,"Отсутствуют комфортные условия",(IF('Рейтинговая таблица организаций'!U176&lt;5,"Количество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7" s="23">
        <f>'Рейтинговая таблица организаций'!U176</f>
        <v>5</v>
      </c>
      <c r="W187" s="14">
        <f>IF('Рейтинговая таблица организаций'!U176&lt;1,0,(IF('Рейтинговая таблица организаций'!U176&lt;4,20,100)))</f>
        <v>100</v>
      </c>
      <c r="X187" s="14" t="s">
        <v>163</v>
      </c>
      <c r="Y187" s="14">
        <f>'Рейтинговая таблица организаций'!X176</f>
        <v>39</v>
      </c>
      <c r="Z187" s="14">
        <f>'Рейтинговая таблица организаций'!Y176</f>
        <v>39</v>
      </c>
      <c r="AA187" s="14" t="str">
        <f>IF('Рейтинговая таблица организаций'!AD176&lt;1,"Отсутствуют условия доступности для инвалидов",(IF('Рейтинговая таблица организаций'!AD176&lt;5,"Количество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7" s="22">
        <f>'Рейтинговая таблица организаций'!AD176</f>
        <v>1</v>
      </c>
      <c r="AC187" s="14">
        <f>IF('Рейтинговая таблица организаций'!AD176&lt;1,0,(IF('Рейтинговая таблица организаций'!AD176&lt;5,20,100)))</f>
        <v>20</v>
      </c>
      <c r="AD187" s="14" t="str">
        <f>IF('Рейтинговая таблица организаций'!AE176&lt;1,"Отсутствуют условия доступности, позволяющие инвалидам получать услуги наравне с другими",(IF('Рейтинговая таблица организаций'!AE176&lt;5,"Количество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87" s="23">
        <f>'Рейтинговая таблица организаций'!AE176</f>
        <v>5</v>
      </c>
      <c r="AF187" s="14">
        <f>IF('Рейтинговая таблица организаций'!AE176&lt;1,0,(IF('Рейтинговая таблица организаций'!AE176&lt;5,20,100)))</f>
        <v>100</v>
      </c>
      <c r="AG187" s="14" t="s">
        <v>164</v>
      </c>
      <c r="AH187" s="14">
        <f>'Рейтинговая таблица организаций'!AF176</f>
        <v>10</v>
      </c>
      <c r="AI187" s="14">
        <f>'Рейтинговая таблица организаций'!AG176</f>
        <v>10</v>
      </c>
      <c r="AJ187" s="14" t="s">
        <v>165</v>
      </c>
      <c r="AK187" s="14">
        <f>'Рейтинговая таблица организаций'!AL176</f>
        <v>39</v>
      </c>
      <c r="AL187" s="14">
        <f>'Рейтинговая таблица организаций'!AM176</f>
        <v>39</v>
      </c>
      <c r="AM187" s="14" t="s">
        <v>166</v>
      </c>
      <c r="AN187" s="14">
        <f>'Рейтинговая таблица организаций'!AN176</f>
        <v>39</v>
      </c>
      <c r="AO187" s="14">
        <f>'Рейтинговая таблица организаций'!AO176</f>
        <v>39</v>
      </c>
      <c r="AP187" s="14" t="s">
        <v>167</v>
      </c>
      <c r="AQ187" s="14">
        <f>'Рейтинговая таблица организаций'!AP176</f>
        <v>39</v>
      </c>
      <c r="AR187" s="14">
        <f>'Рейтинговая таблица организаций'!AQ176</f>
        <v>39</v>
      </c>
      <c r="AS187" s="14" t="s">
        <v>168</v>
      </c>
      <c r="AT187" s="14">
        <f>'Рейтинговая таблица организаций'!AV176</f>
        <v>39</v>
      </c>
      <c r="AU187" s="14">
        <f>'Рейтинговая таблица организаций'!AW176</f>
        <v>39</v>
      </c>
      <c r="AV187" s="14" t="s">
        <v>169</v>
      </c>
      <c r="AW187" s="14">
        <f>'Рейтинговая таблица организаций'!AX176</f>
        <v>39</v>
      </c>
      <c r="AX187" s="14">
        <f>'Рейтинговая таблица организаций'!AY176</f>
        <v>39</v>
      </c>
      <c r="AY187" s="14" t="s">
        <v>170</v>
      </c>
      <c r="AZ187" s="14">
        <f>'Рейтинговая таблица организаций'!AZ176</f>
        <v>39</v>
      </c>
      <c r="BA187" s="14">
        <f>'Рейтинговая таблица организаций'!BA176</f>
        <v>39</v>
      </c>
    </row>
    <row r="188" spans="1:53" ht="15.5">
      <c r="A188" s="11">
        <f>'бланки '!D179</f>
        <v>174</v>
      </c>
      <c r="B188" s="11" t="str">
        <f>'бланки '!C179</f>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C188" s="11">
        <f>'для bus.gov.ru'!C177</f>
        <v>1179</v>
      </c>
      <c r="D188" s="11">
        <f>'для bus.gov.ru'!D177</f>
        <v>472</v>
      </c>
      <c r="E188" s="21">
        <f>'для bus.gov.ru'!E177</f>
        <v>0.40033927056827823</v>
      </c>
      <c r="F188" s="12" t="s">
        <v>159</v>
      </c>
      <c r="G188" s="13">
        <f>'Рейтинговая таблица организаций'!D177</f>
        <v>14</v>
      </c>
      <c r="H188" s="13">
        <f>'Рейтинговая таблица организаций'!E177</f>
        <v>14</v>
      </c>
      <c r="I188" s="12" t="s">
        <v>160</v>
      </c>
      <c r="J188" s="13">
        <f>'Рейтинговая таблица организаций'!F177</f>
        <v>60</v>
      </c>
      <c r="K188" s="13">
        <f>'Рейтинговая таблица организаций'!G177</f>
        <v>60</v>
      </c>
      <c r="L188" s="14" t="str">
        <f>IF('Рейтинговая таблица организаций'!H177&lt;1,"Отсутствуют или не функционируют дистанционные способы взаимодействия",(IF('Рейтинговая таблица организаций'!H177&lt;4,"В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8" s="23">
        <f>'Рейтинговая таблица организаций'!H177</f>
        <v>4</v>
      </c>
      <c r="N188" s="14">
        <f>IF('Рейтинговая таблица организаций'!H177&lt;1,0,(IF('Рейтинговая таблица организаций'!H177&lt;4,30,100)))</f>
        <v>100</v>
      </c>
      <c r="O188" s="14" t="s">
        <v>161</v>
      </c>
      <c r="P188" s="14">
        <f>'Рейтинговая таблица организаций'!I177</f>
        <v>472</v>
      </c>
      <c r="Q188" s="14">
        <f>'Рейтинговая таблица организаций'!J177</f>
        <v>472</v>
      </c>
      <c r="R188" s="14" t="s">
        <v>162</v>
      </c>
      <c r="S188" s="14">
        <f>'Рейтинговая таблица организаций'!K177</f>
        <v>472</v>
      </c>
      <c r="T188" s="14">
        <f>'Рейтинговая таблица организаций'!L177</f>
        <v>472</v>
      </c>
      <c r="U188" s="14" t="str">
        <f>IF('Рейтинговая таблица организаций'!U177&lt;1,"Отсутствуют комфортные условия",(IF('Рейтинговая таблица организаций'!U177&lt;5,"Количество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8" s="23">
        <f>'Рейтинговая таблица организаций'!U177</f>
        <v>5</v>
      </c>
      <c r="W188" s="14">
        <f>IF('Рейтинговая таблица организаций'!U177&lt;1,0,(IF('Рейтинговая таблица организаций'!U177&lt;4,20,100)))</f>
        <v>100</v>
      </c>
      <c r="X188" s="14" t="s">
        <v>163</v>
      </c>
      <c r="Y188" s="14">
        <f>'Рейтинговая таблица организаций'!X177</f>
        <v>472</v>
      </c>
      <c r="Z188" s="14">
        <f>'Рейтинговая таблица организаций'!Y177</f>
        <v>472</v>
      </c>
      <c r="AA188" s="14" t="str">
        <f>IF('Рейтинговая таблица организаций'!AD177&lt;1,"Отсутствуют условия доступности для инвалидов",(IF('Рейтинговая таблица организаций'!AD177&lt;5,"Количество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8" s="22">
        <f>'Рейтинговая таблица организаций'!AD177</f>
        <v>4</v>
      </c>
      <c r="AC188" s="14">
        <f>IF('Рейтинговая таблица организаций'!AD177&lt;1,0,(IF('Рейтинговая таблица организаций'!AD177&lt;5,20,100)))</f>
        <v>20</v>
      </c>
      <c r="AD188" s="14" t="str">
        <f>IF('Рейтинговая таблица организаций'!AE177&lt;1,"Отсутствуют условия доступности, позволяющие инвалидам получать услуги наравне с другими",(IF('Рейтинговая таблица организаций'!AE177&lt;5,"Количество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8" s="23">
        <f>'Рейтинговая таблица организаций'!AE177</f>
        <v>3</v>
      </c>
      <c r="AF188" s="14">
        <f>IF('Рейтинговая таблица организаций'!AE177&lt;1,0,(IF('Рейтинговая таблица организаций'!AE177&lt;5,20,100)))</f>
        <v>20</v>
      </c>
      <c r="AG188" s="14" t="s">
        <v>164</v>
      </c>
      <c r="AH188" s="14">
        <f>'Рейтинговая таблица организаций'!AF177</f>
        <v>118</v>
      </c>
      <c r="AI188" s="14">
        <f>'Рейтинговая таблица организаций'!AG177</f>
        <v>118</v>
      </c>
      <c r="AJ188" s="14" t="s">
        <v>165</v>
      </c>
      <c r="AK188" s="14">
        <f>'Рейтинговая таблица организаций'!AL177</f>
        <v>472</v>
      </c>
      <c r="AL188" s="14">
        <f>'Рейтинговая таблица организаций'!AM177</f>
        <v>472</v>
      </c>
      <c r="AM188" s="14" t="s">
        <v>166</v>
      </c>
      <c r="AN188" s="14">
        <f>'Рейтинговая таблица организаций'!AN177</f>
        <v>472</v>
      </c>
      <c r="AO188" s="14">
        <f>'Рейтинговая таблица организаций'!AO177</f>
        <v>472</v>
      </c>
      <c r="AP188" s="14" t="s">
        <v>167</v>
      </c>
      <c r="AQ188" s="14">
        <f>'Рейтинговая таблица организаций'!AP177</f>
        <v>472</v>
      </c>
      <c r="AR188" s="14">
        <f>'Рейтинговая таблица организаций'!AQ177</f>
        <v>472</v>
      </c>
      <c r="AS188" s="14" t="s">
        <v>168</v>
      </c>
      <c r="AT188" s="14">
        <f>'Рейтинговая таблица организаций'!AV177</f>
        <v>472</v>
      </c>
      <c r="AU188" s="14">
        <f>'Рейтинговая таблица организаций'!AW177</f>
        <v>472</v>
      </c>
      <c r="AV188" s="14" t="s">
        <v>169</v>
      </c>
      <c r="AW188" s="14">
        <f>'Рейтинговая таблица организаций'!AX177</f>
        <v>472</v>
      </c>
      <c r="AX188" s="14">
        <f>'Рейтинговая таблица организаций'!AY177</f>
        <v>472</v>
      </c>
      <c r="AY188" s="14" t="s">
        <v>170</v>
      </c>
      <c r="AZ188" s="14">
        <f>'Рейтинговая таблица организаций'!AZ177</f>
        <v>472</v>
      </c>
      <c r="BA188" s="14">
        <f>'Рейтинговая таблица организаций'!BA177</f>
        <v>472</v>
      </c>
    </row>
    <row r="189" spans="1:53" ht="15.5">
      <c r="A189" s="11">
        <f>'бланки '!D180</f>
        <v>175</v>
      </c>
      <c r="B189" s="11" t="str">
        <f>'бланки '!C180</f>
        <v>Муниципальное казённое общеобразовательное учреждение "Никольская основная общеобразовательная школа"</v>
      </c>
      <c r="C189" s="11">
        <f>'для bus.gov.ru'!C178</f>
        <v>24</v>
      </c>
      <c r="D189" s="11">
        <f>'для bus.gov.ru'!D178</f>
        <v>10</v>
      </c>
      <c r="E189" s="21">
        <f>'для bus.gov.ru'!E178</f>
        <v>0.41666666666666669</v>
      </c>
      <c r="F189" s="12" t="s">
        <v>159</v>
      </c>
      <c r="G189" s="13">
        <f>'Рейтинговая таблица организаций'!D178</f>
        <v>14</v>
      </c>
      <c r="H189" s="13">
        <f>'Рейтинговая таблица организаций'!E178</f>
        <v>14</v>
      </c>
      <c r="I189" s="12" t="s">
        <v>160</v>
      </c>
      <c r="J189" s="13">
        <f>'Рейтинговая таблица организаций'!F178</f>
        <v>60</v>
      </c>
      <c r="K189" s="13">
        <f>'Рейтинговая таблица организаций'!G178</f>
        <v>60</v>
      </c>
      <c r="L189" s="14" t="str">
        <f>IF('Рейтинговая таблица организаций'!H178&lt;1,"Отсутствуют или не функционируют дистанционные способы взаимодействия",(IF('Рейтинговая таблица организаций'!H178&lt;4,"В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9" s="23">
        <f>'Рейтинговая таблица организаций'!H178</f>
        <v>4</v>
      </c>
      <c r="N189" s="14">
        <f>IF('Рейтинговая таблица организаций'!H178&lt;1,0,(IF('Рейтинговая таблица организаций'!H178&lt;4,30,100)))</f>
        <v>100</v>
      </c>
      <c r="O189" s="14" t="s">
        <v>161</v>
      </c>
      <c r="P189" s="14">
        <f>'Рейтинговая таблица организаций'!I178</f>
        <v>10</v>
      </c>
      <c r="Q189" s="14">
        <f>'Рейтинговая таблица организаций'!J178</f>
        <v>10</v>
      </c>
      <c r="R189" s="14" t="s">
        <v>162</v>
      </c>
      <c r="S189" s="14">
        <f>'Рейтинговая таблица организаций'!K178</f>
        <v>10</v>
      </c>
      <c r="T189" s="14">
        <f>'Рейтинговая таблица организаций'!L178</f>
        <v>10</v>
      </c>
      <c r="U189" s="14" t="str">
        <f>IF('Рейтинговая таблица организаций'!U178&lt;1,"Отсутствуют комфортные условия",(IF('Рейтинговая таблица организаций'!U178&lt;5,"Количество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9" s="23">
        <f>'Рейтинговая таблица организаций'!U178</f>
        <v>5</v>
      </c>
      <c r="W189" s="14">
        <f>IF('Рейтинговая таблица организаций'!U178&lt;1,0,(IF('Рейтинговая таблица организаций'!U178&lt;4,20,100)))</f>
        <v>100</v>
      </c>
      <c r="X189" s="14" t="s">
        <v>163</v>
      </c>
      <c r="Y189" s="14">
        <f>'Рейтинговая таблица организаций'!X178</f>
        <v>10</v>
      </c>
      <c r="Z189" s="14">
        <f>'Рейтинговая таблица организаций'!Y178</f>
        <v>10</v>
      </c>
      <c r="AA189" s="14" t="str">
        <f>IF('Рейтинговая таблица организаций'!AD178&lt;1,"Отсутствуют условия доступности для инвалидов",(IF('Рейтинговая таблица организаций'!AD178&lt;5,"Количество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9" s="22">
        <f>'Рейтинговая таблица организаций'!AD178</f>
        <v>1</v>
      </c>
      <c r="AC189" s="14">
        <f>IF('Рейтинговая таблица организаций'!AD178&lt;1,0,(IF('Рейтинговая таблица организаций'!AD178&lt;5,20,100)))</f>
        <v>20</v>
      </c>
      <c r="AD189" s="14" t="str">
        <f>IF('Рейтинговая таблица организаций'!AE178&lt;1,"Отсутствуют условия доступности, позволяющие инвалидам получать услуги наравне с другими",(IF('Рейтинговая таблица организаций'!AE178&lt;5,"Количество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9" s="23">
        <f>'Рейтинговая таблица организаций'!AE178</f>
        <v>4</v>
      </c>
      <c r="AF189" s="14">
        <f>IF('Рейтинговая таблица организаций'!AE178&lt;1,0,(IF('Рейтинговая таблица организаций'!AE178&lt;5,20,100)))</f>
        <v>20</v>
      </c>
      <c r="AG189" s="14" t="s">
        <v>164</v>
      </c>
      <c r="AH189" s="14">
        <f>'Рейтинговая таблица организаций'!AF178</f>
        <v>3</v>
      </c>
      <c r="AI189" s="14">
        <f>'Рейтинговая таблица организаций'!AG178</f>
        <v>3</v>
      </c>
      <c r="AJ189" s="14" t="s">
        <v>165</v>
      </c>
      <c r="AK189" s="14">
        <f>'Рейтинговая таблица организаций'!AL178</f>
        <v>10</v>
      </c>
      <c r="AL189" s="14">
        <f>'Рейтинговая таблица организаций'!AM178</f>
        <v>10</v>
      </c>
      <c r="AM189" s="14" t="s">
        <v>166</v>
      </c>
      <c r="AN189" s="14">
        <f>'Рейтинговая таблица организаций'!AN178</f>
        <v>10</v>
      </c>
      <c r="AO189" s="14">
        <f>'Рейтинговая таблица организаций'!AO178</f>
        <v>10</v>
      </c>
      <c r="AP189" s="14" t="s">
        <v>167</v>
      </c>
      <c r="AQ189" s="14">
        <f>'Рейтинговая таблица организаций'!AP178</f>
        <v>10</v>
      </c>
      <c r="AR189" s="14">
        <f>'Рейтинговая таблица организаций'!AQ178</f>
        <v>10</v>
      </c>
      <c r="AS189" s="14" t="s">
        <v>168</v>
      </c>
      <c r="AT189" s="14">
        <f>'Рейтинговая таблица организаций'!AV178</f>
        <v>10</v>
      </c>
      <c r="AU189" s="14">
        <f>'Рейтинговая таблица организаций'!AW178</f>
        <v>10</v>
      </c>
      <c r="AV189" s="14" t="s">
        <v>169</v>
      </c>
      <c r="AW189" s="14">
        <f>'Рейтинговая таблица организаций'!AX178</f>
        <v>10</v>
      </c>
      <c r="AX189" s="14">
        <f>'Рейтинговая таблица организаций'!AY178</f>
        <v>10</v>
      </c>
      <c r="AY189" s="14" t="s">
        <v>170</v>
      </c>
      <c r="AZ189" s="14">
        <f>'Рейтинговая таблица организаций'!AZ178</f>
        <v>10</v>
      </c>
      <c r="BA189" s="14">
        <f>'Рейтинговая таблица организаций'!BA178</f>
        <v>10</v>
      </c>
    </row>
    <row r="190" spans="1:53" ht="15.5">
      <c r="A190" s="11">
        <f>'бланки '!D181</f>
        <v>176</v>
      </c>
      <c r="B190" s="11" t="str">
        <f>'бланки '!C181</f>
        <v>Муниципальное бюджетное общеобразовательное учреждение "Кривошеинская средняя общеобразовательная школа"</v>
      </c>
      <c r="C190" s="11">
        <f>'для bus.gov.ru'!C179</f>
        <v>1047</v>
      </c>
      <c r="D190" s="11">
        <f>'для bus.gov.ru'!D179</f>
        <v>419</v>
      </c>
      <c r="E190" s="21">
        <f>'для bus.gov.ru'!E179</f>
        <v>0.40019102196752626</v>
      </c>
      <c r="F190" s="12" t="s">
        <v>159</v>
      </c>
      <c r="G190" s="13">
        <f>'Рейтинговая таблица организаций'!D179</f>
        <v>14</v>
      </c>
      <c r="H190" s="13">
        <f>'Рейтинговая таблица организаций'!E179</f>
        <v>14</v>
      </c>
      <c r="I190" s="12" t="s">
        <v>160</v>
      </c>
      <c r="J190" s="13">
        <f>'Рейтинговая таблица организаций'!F179</f>
        <v>60</v>
      </c>
      <c r="K190" s="13">
        <f>'Рейтинговая таблица организаций'!G179</f>
        <v>60</v>
      </c>
      <c r="L190" s="14" t="str">
        <f>IF('Рейтинговая таблица организаций'!H179&lt;1,"Отсутствуют или не функционируют дистанционные способы взаимодействия",(IF('Рейтинговая таблица организаций'!H179&lt;4,"В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0" s="23">
        <f>'Рейтинговая таблица организаций'!H179</f>
        <v>4</v>
      </c>
      <c r="N190" s="14">
        <f>IF('Рейтинговая таблица организаций'!H179&lt;1,0,(IF('Рейтинговая таблица организаций'!H179&lt;4,30,100)))</f>
        <v>100</v>
      </c>
      <c r="O190" s="14" t="s">
        <v>161</v>
      </c>
      <c r="P190" s="14">
        <f>'Рейтинговая таблица организаций'!I179</f>
        <v>419</v>
      </c>
      <c r="Q190" s="14">
        <f>'Рейтинговая таблица организаций'!J179</f>
        <v>419</v>
      </c>
      <c r="R190" s="14" t="s">
        <v>162</v>
      </c>
      <c r="S190" s="14">
        <f>'Рейтинговая таблица организаций'!K179</f>
        <v>419</v>
      </c>
      <c r="T190" s="14">
        <f>'Рейтинговая таблица организаций'!L179</f>
        <v>419</v>
      </c>
      <c r="U190" s="14" t="str">
        <f>IF('Рейтинговая таблица организаций'!U179&lt;1,"Отсутствуют комфортные условия",(IF('Рейтинговая таблица организаций'!U179&lt;5,"Количество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0" s="23">
        <f>'Рейтинговая таблица организаций'!U179</f>
        <v>5</v>
      </c>
      <c r="W190" s="14">
        <f>IF('Рейтинговая таблица организаций'!U179&lt;1,0,(IF('Рейтинговая таблица организаций'!U179&lt;4,20,100)))</f>
        <v>100</v>
      </c>
      <c r="X190" s="14" t="s">
        <v>163</v>
      </c>
      <c r="Y190" s="14">
        <f>'Рейтинговая таблица организаций'!X179</f>
        <v>419</v>
      </c>
      <c r="Z190" s="14">
        <f>'Рейтинговая таблица организаций'!Y179</f>
        <v>419</v>
      </c>
      <c r="AA190" s="14" t="str">
        <f>IF('Рейтинговая таблица организаций'!AD179&lt;1,"Отсутствуют условия доступности для инвалидов",(IF('Рейтинговая таблица организаций'!AD179&lt;5,"Количество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0" s="22">
        <f>'Рейтинговая таблица организаций'!AD179</f>
        <v>4</v>
      </c>
      <c r="AC190" s="14">
        <f>IF('Рейтинговая таблица организаций'!AD179&lt;1,0,(IF('Рейтинговая таблица организаций'!AD179&lt;5,20,100)))</f>
        <v>20</v>
      </c>
      <c r="AD190" s="14" t="str">
        <f>IF('Рейтинговая таблица организаций'!AE179&lt;1,"Отсутствуют условия доступности, позволяющие инвалидам получать услуги наравне с другими",(IF('Рейтинговая таблица организаций'!AE179&lt;5,"Количество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90" s="23">
        <f>'Рейтинговая таблица организаций'!AE179</f>
        <v>5</v>
      </c>
      <c r="AF190" s="14">
        <f>IF('Рейтинговая таблица организаций'!AE179&lt;1,0,(IF('Рейтинговая таблица организаций'!AE179&lt;5,20,100)))</f>
        <v>100</v>
      </c>
      <c r="AG190" s="14" t="s">
        <v>164</v>
      </c>
      <c r="AH190" s="14">
        <f>'Рейтинговая таблица организаций'!AF179</f>
        <v>105</v>
      </c>
      <c r="AI190" s="14">
        <f>'Рейтинговая таблица организаций'!AG179</f>
        <v>105</v>
      </c>
      <c r="AJ190" s="14" t="s">
        <v>165</v>
      </c>
      <c r="AK190" s="14">
        <f>'Рейтинговая таблица организаций'!AL179</f>
        <v>419</v>
      </c>
      <c r="AL190" s="14">
        <f>'Рейтинговая таблица организаций'!AM179</f>
        <v>419</v>
      </c>
      <c r="AM190" s="14" t="s">
        <v>166</v>
      </c>
      <c r="AN190" s="14">
        <f>'Рейтинговая таблица организаций'!AN179</f>
        <v>419</v>
      </c>
      <c r="AO190" s="14">
        <f>'Рейтинговая таблица организаций'!AO179</f>
        <v>419</v>
      </c>
      <c r="AP190" s="14" t="s">
        <v>167</v>
      </c>
      <c r="AQ190" s="14">
        <f>'Рейтинговая таблица организаций'!AP179</f>
        <v>419</v>
      </c>
      <c r="AR190" s="14">
        <f>'Рейтинговая таблица организаций'!AQ179</f>
        <v>419</v>
      </c>
      <c r="AS190" s="14" t="s">
        <v>168</v>
      </c>
      <c r="AT190" s="14">
        <f>'Рейтинговая таблица организаций'!AV179</f>
        <v>419</v>
      </c>
      <c r="AU190" s="14">
        <f>'Рейтинговая таблица организаций'!AW179</f>
        <v>419</v>
      </c>
      <c r="AV190" s="14" t="s">
        <v>169</v>
      </c>
      <c r="AW190" s="14">
        <f>'Рейтинговая таблица организаций'!AX179</f>
        <v>419</v>
      </c>
      <c r="AX190" s="14">
        <f>'Рейтинговая таблица организаций'!AY179</f>
        <v>419</v>
      </c>
      <c r="AY190" s="14" t="s">
        <v>170</v>
      </c>
      <c r="AZ190" s="14">
        <f>'Рейтинговая таблица организаций'!AZ179</f>
        <v>419</v>
      </c>
      <c r="BA190" s="14">
        <f>'Рейтинговая таблица организаций'!BA179</f>
        <v>419</v>
      </c>
    </row>
    <row r="191" spans="1:53" ht="15.5">
      <c r="A191" s="11">
        <f>'бланки '!D182</f>
        <v>177</v>
      </c>
      <c r="B191" s="11" t="str">
        <f>'бланки '!C182</f>
        <v>Муниципальное бюджетное общеобразовательное учреждение "Белобугорская основная общеобразовательная школа"</v>
      </c>
      <c r="C191" s="11">
        <f>'для bus.gov.ru'!C180</f>
        <v>91</v>
      </c>
      <c r="D191" s="11">
        <f>'для bus.gov.ru'!D180</f>
        <v>37</v>
      </c>
      <c r="E191" s="21">
        <f>'для bus.gov.ru'!E180</f>
        <v>0.40659340659340659</v>
      </c>
      <c r="F191" s="12" t="s">
        <v>159</v>
      </c>
      <c r="G191" s="13">
        <f>'Рейтинговая таблица организаций'!D180</f>
        <v>14</v>
      </c>
      <c r="H191" s="13">
        <f>'Рейтинговая таблица организаций'!E180</f>
        <v>14</v>
      </c>
      <c r="I191" s="12" t="s">
        <v>160</v>
      </c>
      <c r="J191" s="13">
        <f>'Рейтинговая таблица организаций'!F180</f>
        <v>60</v>
      </c>
      <c r="K191" s="13">
        <f>'Рейтинговая таблица организаций'!G180</f>
        <v>60</v>
      </c>
      <c r="L191" s="14" t="str">
        <f>IF('Рейтинговая таблица организаций'!H180&lt;1,"Отсутствуют или не функционируют дистанционные способы взаимодействия",(IF('Рейтинговая таблица организаций'!H180&lt;4,"В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1" s="23">
        <f>'Рейтинговая таблица организаций'!H180</f>
        <v>4</v>
      </c>
      <c r="N191" s="14">
        <f>IF('Рейтинговая таблица организаций'!H180&lt;1,0,(IF('Рейтинговая таблица организаций'!H180&lt;4,30,100)))</f>
        <v>100</v>
      </c>
      <c r="O191" s="14" t="s">
        <v>161</v>
      </c>
      <c r="P191" s="14">
        <f>'Рейтинговая таблица организаций'!I180</f>
        <v>37</v>
      </c>
      <c r="Q191" s="14">
        <f>'Рейтинговая таблица организаций'!J180</f>
        <v>37</v>
      </c>
      <c r="R191" s="14" t="s">
        <v>162</v>
      </c>
      <c r="S191" s="14">
        <f>'Рейтинговая таблица организаций'!K180</f>
        <v>37</v>
      </c>
      <c r="T191" s="14">
        <f>'Рейтинговая таблица организаций'!L180</f>
        <v>37</v>
      </c>
      <c r="U191" s="14" t="str">
        <f>IF('Рейтинговая таблица организаций'!U180&lt;1,"Отсутствуют комфортные условия",(IF('Рейтинговая таблица организаций'!U180&lt;5,"Количество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1" s="23">
        <f>'Рейтинговая таблица организаций'!U180</f>
        <v>5</v>
      </c>
      <c r="W191" s="14">
        <f>IF('Рейтинговая таблица организаций'!U180&lt;1,0,(IF('Рейтинговая таблица организаций'!U180&lt;4,20,100)))</f>
        <v>100</v>
      </c>
      <c r="X191" s="14" t="s">
        <v>163</v>
      </c>
      <c r="Y191" s="14">
        <f>'Рейтинговая таблица организаций'!X180</f>
        <v>37</v>
      </c>
      <c r="Z191" s="14">
        <f>'Рейтинговая таблица организаций'!Y180</f>
        <v>37</v>
      </c>
      <c r="AA191" s="14" t="str">
        <f>IF('Рейтинговая таблица организаций'!AD180&lt;1,"Отсутствуют условия доступности для инвалидов",(IF('Рейтинговая таблица организаций'!AD180&lt;5,"Количество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1" s="22">
        <f>'Рейтинговая таблица организаций'!AD180</f>
        <v>3</v>
      </c>
      <c r="AC191" s="14">
        <f>IF('Рейтинговая таблица организаций'!AD180&lt;1,0,(IF('Рейтинговая таблица организаций'!AD180&lt;5,20,100)))</f>
        <v>20</v>
      </c>
      <c r="AD191" s="14" t="str">
        <f>IF('Рейтинговая таблица организаций'!AE180&lt;1,"Отсутствуют условия доступности, позволяющие инвалидам получать услуги наравне с другими",(IF('Рейтинговая таблица организаций'!AE180&lt;5,"Количество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1" s="23">
        <f>'Рейтинговая таблица организаций'!AE180</f>
        <v>4</v>
      </c>
      <c r="AF191" s="14">
        <f>IF('Рейтинговая таблица организаций'!AE180&lt;1,0,(IF('Рейтинговая таблица организаций'!AE180&lt;5,20,100)))</f>
        <v>20</v>
      </c>
      <c r="AG191" s="14" t="s">
        <v>164</v>
      </c>
      <c r="AH191" s="14">
        <f>'Рейтинговая таблица организаций'!AF180</f>
        <v>10</v>
      </c>
      <c r="AI191" s="14">
        <f>'Рейтинговая таблица организаций'!AG180</f>
        <v>10</v>
      </c>
      <c r="AJ191" s="14" t="s">
        <v>165</v>
      </c>
      <c r="AK191" s="14">
        <f>'Рейтинговая таблица организаций'!AL180</f>
        <v>37</v>
      </c>
      <c r="AL191" s="14">
        <f>'Рейтинговая таблица организаций'!AM180</f>
        <v>37</v>
      </c>
      <c r="AM191" s="14" t="s">
        <v>166</v>
      </c>
      <c r="AN191" s="14">
        <f>'Рейтинговая таблица организаций'!AN180</f>
        <v>37</v>
      </c>
      <c r="AO191" s="14">
        <f>'Рейтинговая таблица организаций'!AO180</f>
        <v>37</v>
      </c>
      <c r="AP191" s="14" t="s">
        <v>167</v>
      </c>
      <c r="AQ191" s="14">
        <f>'Рейтинговая таблица организаций'!AP180</f>
        <v>37</v>
      </c>
      <c r="AR191" s="14">
        <f>'Рейтинговая таблица организаций'!AQ180</f>
        <v>37</v>
      </c>
      <c r="AS191" s="14" t="s">
        <v>168</v>
      </c>
      <c r="AT191" s="14">
        <f>'Рейтинговая таблица организаций'!AV180</f>
        <v>37</v>
      </c>
      <c r="AU191" s="14">
        <f>'Рейтинговая таблица организаций'!AW180</f>
        <v>37</v>
      </c>
      <c r="AV191" s="14" t="s">
        <v>169</v>
      </c>
      <c r="AW191" s="14">
        <f>'Рейтинговая таблица организаций'!AX180</f>
        <v>37</v>
      </c>
      <c r="AX191" s="14">
        <f>'Рейтинговая таблица организаций'!AY180</f>
        <v>37</v>
      </c>
      <c r="AY191" s="14" t="s">
        <v>170</v>
      </c>
      <c r="AZ191" s="14">
        <f>'Рейтинговая таблица организаций'!AZ180</f>
        <v>37</v>
      </c>
      <c r="BA191" s="14">
        <f>'Рейтинговая таблица организаций'!BA180</f>
        <v>37</v>
      </c>
    </row>
    <row r="192" spans="1:53" ht="15.5">
      <c r="A192" s="11">
        <f>'бланки '!D183</f>
        <v>178</v>
      </c>
      <c r="B192" s="11" t="str">
        <f>'бланки '!C183</f>
        <v>Муниципальное бюджетное общеобразовательное учреждение "Пудовская средняя общеобразовательная школа"</v>
      </c>
      <c r="C192" s="11">
        <f>'для bus.gov.ru'!C181</f>
        <v>118</v>
      </c>
      <c r="D192" s="11">
        <f>'для bus.gov.ru'!D181</f>
        <v>48</v>
      </c>
      <c r="E192" s="21">
        <f>'для bus.gov.ru'!E181</f>
        <v>0.40677966101694918</v>
      </c>
      <c r="F192" s="12" t="s">
        <v>159</v>
      </c>
      <c r="G192" s="13">
        <f>'Рейтинговая таблица организаций'!D181</f>
        <v>14</v>
      </c>
      <c r="H192" s="13">
        <f>'Рейтинговая таблица организаций'!E181</f>
        <v>14</v>
      </c>
      <c r="I192" s="12" t="s">
        <v>160</v>
      </c>
      <c r="J192" s="13">
        <f>'Рейтинговая таблица организаций'!F181</f>
        <v>60</v>
      </c>
      <c r="K192" s="13">
        <f>'Рейтинговая таблица организаций'!G181</f>
        <v>60</v>
      </c>
      <c r="L192" s="14" t="str">
        <f>IF('Рейтинговая таблица организаций'!H181&lt;1,"Отсутствуют или не функционируют дистанционные способы взаимодействия",(IF('Рейтинговая таблица организаций'!H181&lt;4,"В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2" s="23">
        <f>'Рейтинговая таблица организаций'!H181</f>
        <v>4</v>
      </c>
      <c r="N192" s="14">
        <f>IF('Рейтинговая таблица организаций'!H181&lt;1,0,(IF('Рейтинговая таблица организаций'!H181&lt;4,30,100)))</f>
        <v>100</v>
      </c>
      <c r="O192" s="14" t="s">
        <v>161</v>
      </c>
      <c r="P192" s="14">
        <f>'Рейтинговая таблица организаций'!I181</f>
        <v>48</v>
      </c>
      <c r="Q192" s="14">
        <f>'Рейтинговая таблица организаций'!J181</f>
        <v>48</v>
      </c>
      <c r="R192" s="14" t="s">
        <v>162</v>
      </c>
      <c r="S192" s="14">
        <f>'Рейтинговая таблица организаций'!K181</f>
        <v>48</v>
      </c>
      <c r="T192" s="14">
        <f>'Рейтинговая таблица организаций'!L181</f>
        <v>48</v>
      </c>
      <c r="U192" s="14" t="str">
        <f>IF('Рейтинговая таблица организаций'!U181&lt;1,"Отсутствуют комфортные условия",(IF('Рейтинговая таблица организаций'!U181&lt;5,"Количество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2" s="23">
        <f>'Рейтинговая таблица организаций'!U181</f>
        <v>5</v>
      </c>
      <c r="W192" s="14">
        <f>IF('Рейтинговая таблица организаций'!U181&lt;1,0,(IF('Рейтинговая таблица организаций'!U181&lt;4,20,100)))</f>
        <v>100</v>
      </c>
      <c r="X192" s="14" t="s">
        <v>163</v>
      </c>
      <c r="Y192" s="14">
        <f>'Рейтинговая таблица организаций'!X181</f>
        <v>48</v>
      </c>
      <c r="Z192" s="14">
        <f>'Рейтинговая таблица организаций'!Y181</f>
        <v>48</v>
      </c>
      <c r="AA192" s="14" t="str">
        <f>IF('Рейтинговая таблица организаций'!AD181&lt;1,"Отсутствуют условия доступности для инвалидов",(IF('Рейтинговая таблица организаций'!AD181&lt;5,"Количество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2" s="22">
        <f>'Рейтинговая таблица организаций'!AD181</f>
        <v>2</v>
      </c>
      <c r="AC192" s="14">
        <f>IF('Рейтинговая таблица организаций'!AD181&lt;1,0,(IF('Рейтинговая таблица организаций'!AD181&lt;5,20,100)))</f>
        <v>20</v>
      </c>
      <c r="AD192" s="14" t="str">
        <f>IF('Рейтинговая таблица организаций'!AE181&lt;1,"Отсутствуют условия доступности, позволяющие инвалидам получать услуги наравне с другими",(IF('Рейтинговая таблица организаций'!AE181&lt;5,"Количество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2" s="23">
        <f>'Рейтинговая таблица организаций'!AE181</f>
        <v>4</v>
      </c>
      <c r="AF192" s="14">
        <f>IF('Рейтинговая таблица организаций'!AE181&lt;1,0,(IF('Рейтинговая таблица организаций'!AE181&lt;5,20,100)))</f>
        <v>20</v>
      </c>
      <c r="AG192" s="14" t="s">
        <v>164</v>
      </c>
      <c r="AH192" s="14">
        <f>'Рейтинговая таблица организаций'!AF181</f>
        <v>12</v>
      </c>
      <c r="AI192" s="14">
        <f>'Рейтинговая таблица организаций'!AG181</f>
        <v>12</v>
      </c>
      <c r="AJ192" s="14" t="s">
        <v>165</v>
      </c>
      <c r="AK192" s="14">
        <f>'Рейтинговая таблица организаций'!AL181</f>
        <v>48</v>
      </c>
      <c r="AL192" s="14">
        <f>'Рейтинговая таблица организаций'!AM181</f>
        <v>48</v>
      </c>
      <c r="AM192" s="14" t="s">
        <v>166</v>
      </c>
      <c r="AN192" s="14">
        <f>'Рейтинговая таблица организаций'!AN181</f>
        <v>48</v>
      </c>
      <c r="AO192" s="14">
        <f>'Рейтинговая таблица организаций'!AO181</f>
        <v>48</v>
      </c>
      <c r="AP192" s="14" t="s">
        <v>167</v>
      </c>
      <c r="AQ192" s="14">
        <f>'Рейтинговая таблица организаций'!AP181</f>
        <v>48</v>
      </c>
      <c r="AR192" s="14">
        <f>'Рейтинговая таблица организаций'!AQ181</f>
        <v>48</v>
      </c>
      <c r="AS192" s="14" t="s">
        <v>168</v>
      </c>
      <c r="AT192" s="14">
        <f>'Рейтинговая таблица организаций'!AV181</f>
        <v>48</v>
      </c>
      <c r="AU192" s="14">
        <f>'Рейтинговая таблица организаций'!AW181</f>
        <v>48</v>
      </c>
      <c r="AV192" s="14" t="s">
        <v>169</v>
      </c>
      <c r="AW192" s="14">
        <f>'Рейтинговая таблица организаций'!AX181</f>
        <v>48</v>
      </c>
      <c r="AX192" s="14">
        <f>'Рейтинговая таблица организаций'!AY181</f>
        <v>48</v>
      </c>
      <c r="AY192" s="14" t="s">
        <v>170</v>
      </c>
      <c r="AZ192" s="14">
        <f>'Рейтинговая таблица организаций'!AZ181</f>
        <v>48</v>
      </c>
      <c r="BA192" s="14">
        <f>'Рейтинговая таблица организаций'!BA181</f>
        <v>48</v>
      </c>
    </row>
    <row r="193" spans="1:53" ht="15.5">
      <c r="A193" s="11">
        <f>'бланки '!D184</f>
        <v>179</v>
      </c>
      <c r="B193" s="11" t="str">
        <f>'бланки '!C184</f>
        <v>Муниципальное бюджетное общеобразовательное учреждение "Новокривошеинская основная общеобразовательная школа"</v>
      </c>
      <c r="C193" s="11">
        <f>'для bus.gov.ru'!C182</f>
        <v>46</v>
      </c>
      <c r="D193" s="11">
        <f>'для bus.gov.ru'!D182</f>
        <v>19</v>
      </c>
      <c r="E193" s="21">
        <f>'для bus.gov.ru'!E182</f>
        <v>0.41304347826086957</v>
      </c>
      <c r="F193" s="12" t="s">
        <v>159</v>
      </c>
      <c r="G193" s="13">
        <f>'Рейтинговая таблица организаций'!D182</f>
        <v>14</v>
      </c>
      <c r="H193" s="13">
        <f>'Рейтинговая таблица организаций'!E182</f>
        <v>14</v>
      </c>
      <c r="I193" s="12" t="s">
        <v>160</v>
      </c>
      <c r="J193" s="13">
        <f>'Рейтинговая таблица организаций'!F182</f>
        <v>60</v>
      </c>
      <c r="K193" s="13">
        <f>'Рейтинговая таблица организаций'!G182</f>
        <v>60</v>
      </c>
      <c r="L193" s="14" t="str">
        <f>IF('Рейтинговая таблица организаций'!H182&lt;1,"Отсутствуют или не функционируют дистанционные способы взаимодействия",(IF('Рейтинговая таблица организаций'!H182&lt;4,"В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3" s="23">
        <f>'Рейтинговая таблица организаций'!H182</f>
        <v>4</v>
      </c>
      <c r="N193" s="14">
        <f>IF('Рейтинговая таблица организаций'!H182&lt;1,0,(IF('Рейтинговая таблица организаций'!H182&lt;4,30,100)))</f>
        <v>100</v>
      </c>
      <c r="O193" s="14" t="s">
        <v>161</v>
      </c>
      <c r="P193" s="14">
        <f>'Рейтинговая таблица организаций'!I182</f>
        <v>19</v>
      </c>
      <c r="Q193" s="14">
        <f>'Рейтинговая таблица организаций'!J182</f>
        <v>19</v>
      </c>
      <c r="R193" s="14" t="s">
        <v>162</v>
      </c>
      <c r="S193" s="14">
        <f>'Рейтинговая таблица организаций'!K182</f>
        <v>19</v>
      </c>
      <c r="T193" s="14">
        <f>'Рейтинговая таблица организаций'!L182</f>
        <v>19</v>
      </c>
      <c r="U193" s="14" t="str">
        <f>IF('Рейтинговая таблица организаций'!U182&lt;1,"Отсутствуют комфортные условия",(IF('Рейтинговая таблица организаций'!U182&lt;5,"Количество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3" s="23">
        <f>'Рейтинговая таблица организаций'!U182</f>
        <v>5</v>
      </c>
      <c r="W193" s="14">
        <f>IF('Рейтинговая таблица организаций'!U182&lt;1,0,(IF('Рейтинговая таблица организаций'!U182&lt;4,20,100)))</f>
        <v>100</v>
      </c>
      <c r="X193" s="14" t="s">
        <v>163</v>
      </c>
      <c r="Y193" s="14">
        <f>'Рейтинговая таблица организаций'!X182</f>
        <v>19</v>
      </c>
      <c r="Z193" s="14">
        <f>'Рейтинговая таблица организаций'!Y182</f>
        <v>19</v>
      </c>
      <c r="AA193" s="14" t="str">
        <f>IF('Рейтинговая таблица организаций'!AD182&lt;1,"Отсутствуют условия доступности для инвалидов",(IF('Рейтинговая таблица организаций'!AD182&lt;5,"Количество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3" s="22">
        <f>'Рейтинговая таблица организаций'!AD182</f>
        <v>0</v>
      </c>
      <c r="AC193" s="14">
        <f>IF('Рейтинговая таблица организаций'!AD182&lt;1,0,(IF('Рейтинговая таблица организаций'!AD182&lt;5,20,100)))</f>
        <v>0</v>
      </c>
      <c r="AD193" s="14" t="str">
        <f>IF('Рейтинговая таблица организаций'!AE182&lt;1,"Отсутствуют условия доступности, позволяющие инвалидам получать услуги наравне с другими",(IF('Рейтинговая таблица организаций'!AE182&lt;5,"Количество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3" s="23">
        <f>'Рейтинговая таблица организаций'!AE182</f>
        <v>4</v>
      </c>
      <c r="AF193" s="14">
        <f>IF('Рейтинговая таблица организаций'!AE182&lt;1,0,(IF('Рейтинговая таблица организаций'!AE182&lt;5,20,100)))</f>
        <v>20</v>
      </c>
      <c r="AG193" s="14" t="s">
        <v>164</v>
      </c>
      <c r="AH193" s="14">
        <f>'Рейтинговая таблица организаций'!AF182</f>
        <v>5</v>
      </c>
      <c r="AI193" s="14">
        <f>'Рейтинговая таблица организаций'!AG182</f>
        <v>5</v>
      </c>
      <c r="AJ193" s="14" t="s">
        <v>165</v>
      </c>
      <c r="AK193" s="14">
        <f>'Рейтинговая таблица организаций'!AL182</f>
        <v>19</v>
      </c>
      <c r="AL193" s="14">
        <f>'Рейтинговая таблица организаций'!AM182</f>
        <v>19</v>
      </c>
      <c r="AM193" s="14" t="s">
        <v>166</v>
      </c>
      <c r="AN193" s="14">
        <f>'Рейтинговая таблица организаций'!AN182</f>
        <v>19</v>
      </c>
      <c r="AO193" s="14">
        <f>'Рейтинговая таблица организаций'!AO182</f>
        <v>19</v>
      </c>
      <c r="AP193" s="14" t="s">
        <v>167</v>
      </c>
      <c r="AQ193" s="14">
        <f>'Рейтинговая таблица организаций'!AP182</f>
        <v>19</v>
      </c>
      <c r="AR193" s="14">
        <f>'Рейтинговая таблица организаций'!AQ182</f>
        <v>19</v>
      </c>
      <c r="AS193" s="14" t="s">
        <v>168</v>
      </c>
      <c r="AT193" s="14">
        <f>'Рейтинговая таблица организаций'!AV182</f>
        <v>19</v>
      </c>
      <c r="AU193" s="14">
        <f>'Рейтинговая таблица организаций'!AW182</f>
        <v>19</v>
      </c>
      <c r="AV193" s="14" t="s">
        <v>169</v>
      </c>
      <c r="AW193" s="14">
        <f>'Рейтинговая таблица организаций'!AX182</f>
        <v>19</v>
      </c>
      <c r="AX193" s="14">
        <f>'Рейтинговая таблица организаций'!AY182</f>
        <v>19</v>
      </c>
      <c r="AY193" s="14" t="s">
        <v>170</v>
      </c>
      <c r="AZ193" s="14">
        <f>'Рейтинговая таблица организаций'!AZ182</f>
        <v>19</v>
      </c>
      <c r="BA193" s="14">
        <f>'Рейтинговая таблица организаций'!BA182</f>
        <v>19</v>
      </c>
    </row>
    <row r="194" spans="1:53" ht="15.5">
      <c r="A194" s="11">
        <f>'бланки '!D185</f>
        <v>180</v>
      </c>
      <c r="B194" s="11" t="str">
        <f>'бланки '!C185</f>
        <v>Муниципальное бюджетное общеобразовательное учреждение "Красноярская средняя общеобразовательная школа"</v>
      </c>
      <c r="C194" s="11">
        <f>'для bus.gov.ru'!C183</f>
        <v>171</v>
      </c>
      <c r="D194" s="11">
        <f>'для bus.gov.ru'!D183</f>
        <v>69</v>
      </c>
      <c r="E194" s="21">
        <f>'для bus.gov.ru'!E183</f>
        <v>0.40350877192982454</v>
      </c>
      <c r="F194" s="12" t="s">
        <v>159</v>
      </c>
      <c r="G194" s="13">
        <f>'Рейтинговая таблица организаций'!D183</f>
        <v>14</v>
      </c>
      <c r="H194" s="13">
        <f>'Рейтинговая таблица организаций'!E183</f>
        <v>14</v>
      </c>
      <c r="I194" s="12" t="s">
        <v>160</v>
      </c>
      <c r="J194" s="13">
        <f>'Рейтинговая таблица организаций'!F183</f>
        <v>60</v>
      </c>
      <c r="K194" s="13">
        <f>'Рейтинговая таблица организаций'!G183</f>
        <v>60</v>
      </c>
      <c r="L194" s="14" t="str">
        <f>IF('Рейтинговая таблица организаций'!H183&lt;1,"Отсутствуют или не функционируют дистанционные способы взаимодействия",(IF('Рейтинговая таблица организаций'!H183&lt;4,"В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4" s="23">
        <f>'Рейтинговая таблица организаций'!H183</f>
        <v>4</v>
      </c>
      <c r="N194" s="14">
        <f>IF('Рейтинговая таблица организаций'!H183&lt;1,0,(IF('Рейтинговая таблица организаций'!H183&lt;4,30,100)))</f>
        <v>100</v>
      </c>
      <c r="O194" s="14" t="s">
        <v>161</v>
      </c>
      <c r="P194" s="14">
        <f>'Рейтинговая таблица организаций'!I183</f>
        <v>69</v>
      </c>
      <c r="Q194" s="14">
        <f>'Рейтинговая таблица организаций'!J183</f>
        <v>69</v>
      </c>
      <c r="R194" s="14" t="s">
        <v>162</v>
      </c>
      <c r="S194" s="14">
        <f>'Рейтинговая таблица организаций'!K183</f>
        <v>69</v>
      </c>
      <c r="T194" s="14">
        <f>'Рейтинговая таблица организаций'!L183</f>
        <v>69</v>
      </c>
      <c r="U194" s="14" t="str">
        <f>IF('Рейтинговая таблица организаций'!U183&lt;1,"Отсутствуют комфортные условия",(IF('Рейтинговая таблица организаций'!U183&lt;5,"Количество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4" s="23">
        <f>'Рейтинговая таблица организаций'!U183</f>
        <v>5</v>
      </c>
      <c r="W194" s="14">
        <f>IF('Рейтинговая таблица организаций'!U183&lt;1,0,(IF('Рейтинговая таблица организаций'!U183&lt;4,20,100)))</f>
        <v>100</v>
      </c>
      <c r="X194" s="14" t="s">
        <v>163</v>
      </c>
      <c r="Y194" s="14">
        <f>'Рейтинговая таблица организаций'!X183</f>
        <v>69</v>
      </c>
      <c r="Z194" s="14">
        <f>'Рейтинговая таблица организаций'!Y183</f>
        <v>69</v>
      </c>
      <c r="AA194" s="14" t="str">
        <f>IF('Рейтинговая таблица организаций'!AD183&lt;1,"Отсутствуют условия доступности для инвалидов",(IF('Рейтинговая таблица организаций'!AD183&lt;5,"Количество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4" s="22">
        <f>'Рейтинговая таблица организаций'!AD183</f>
        <v>4</v>
      </c>
      <c r="AC194" s="14">
        <f>IF('Рейтинговая таблица организаций'!AD183&lt;1,0,(IF('Рейтинговая таблица организаций'!AD183&lt;5,20,100)))</f>
        <v>20</v>
      </c>
      <c r="AD194" s="14" t="str">
        <f>IF('Рейтинговая таблица организаций'!AE183&lt;1,"Отсутствуют условия доступности, позволяющие инвалидам получать услуги наравне с другими",(IF('Рейтинговая таблица организаций'!AE183&lt;5,"Количество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94" s="23">
        <f>'Рейтинговая таблица организаций'!AE183</f>
        <v>5</v>
      </c>
      <c r="AF194" s="14">
        <f>IF('Рейтинговая таблица организаций'!AE183&lt;1,0,(IF('Рейтинговая таблица организаций'!AE183&lt;5,20,100)))</f>
        <v>100</v>
      </c>
      <c r="AG194" s="14" t="s">
        <v>164</v>
      </c>
      <c r="AH194" s="14">
        <f>'Рейтинговая таблица организаций'!AF183</f>
        <v>18</v>
      </c>
      <c r="AI194" s="14">
        <f>'Рейтинговая таблица организаций'!AG183</f>
        <v>18</v>
      </c>
      <c r="AJ194" s="14" t="s">
        <v>165</v>
      </c>
      <c r="AK194" s="14">
        <f>'Рейтинговая таблица организаций'!AL183</f>
        <v>69</v>
      </c>
      <c r="AL194" s="14">
        <f>'Рейтинговая таблица организаций'!AM183</f>
        <v>69</v>
      </c>
      <c r="AM194" s="14" t="s">
        <v>166</v>
      </c>
      <c r="AN194" s="14">
        <f>'Рейтинговая таблица организаций'!AN183</f>
        <v>69</v>
      </c>
      <c r="AO194" s="14">
        <f>'Рейтинговая таблица организаций'!AO183</f>
        <v>69</v>
      </c>
      <c r="AP194" s="14" t="s">
        <v>167</v>
      </c>
      <c r="AQ194" s="14">
        <f>'Рейтинговая таблица организаций'!AP183</f>
        <v>69</v>
      </c>
      <c r="AR194" s="14">
        <f>'Рейтинговая таблица организаций'!AQ183</f>
        <v>69</v>
      </c>
      <c r="AS194" s="14" t="s">
        <v>168</v>
      </c>
      <c r="AT194" s="14">
        <f>'Рейтинговая таблица организаций'!AV183</f>
        <v>69</v>
      </c>
      <c r="AU194" s="14">
        <f>'Рейтинговая таблица организаций'!AW183</f>
        <v>69</v>
      </c>
      <c r="AV194" s="14" t="s">
        <v>169</v>
      </c>
      <c r="AW194" s="14">
        <f>'Рейтинговая таблица организаций'!AX183</f>
        <v>69</v>
      </c>
      <c r="AX194" s="14">
        <f>'Рейтинговая таблица организаций'!AY183</f>
        <v>69</v>
      </c>
      <c r="AY194" s="14" t="s">
        <v>170</v>
      </c>
      <c r="AZ194" s="14">
        <f>'Рейтинговая таблица организаций'!AZ183</f>
        <v>69</v>
      </c>
      <c r="BA194" s="14">
        <f>'Рейтинговая таблица организаций'!BA183</f>
        <v>69</v>
      </c>
    </row>
    <row r="195" spans="1:53" ht="15.5">
      <c r="A195" s="11">
        <f>'бланки '!D186</f>
        <v>181</v>
      </c>
      <c r="B195" s="11" t="str">
        <f>'бланки '!C186</f>
        <v>Муниципальное казённое общеобразовательное учреждение "Петровская основная общеобразовательная школа"</v>
      </c>
      <c r="C195" s="11">
        <f>'для bus.gov.ru'!C184</f>
        <v>48</v>
      </c>
      <c r="D195" s="11">
        <f>'для bus.gov.ru'!D184</f>
        <v>20</v>
      </c>
      <c r="E195" s="21">
        <f>'для bus.gov.ru'!E184</f>
        <v>0.41666666666666669</v>
      </c>
      <c r="F195" s="12" t="s">
        <v>159</v>
      </c>
      <c r="G195" s="13">
        <f>'Рейтинговая таблица организаций'!D184</f>
        <v>14</v>
      </c>
      <c r="H195" s="13">
        <f>'Рейтинговая таблица организаций'!E184</f>
        <v>14</v>
      </c>
      <c r="I195" s="12" t="s">
        <v>160</v>
      </c>
      <c r="J195" s="13">
        <f>'Рейтинговая таблица организаций'!F184</f>
        <v>60</v>
      </c>
      <c r="K195" s="13">
        <f>'Рейтинговая таблица организаций'!G184</f>
        <v>60</v>
      </c>
      <c r="L195" s="14" t="str">
        <f>IF('Рейтинговая таблица организаций'!H184&lt;1,"Отсутствуют или не функционируют дистанционные способы взаимодействия",(IF('Рейтинговая таблица организаций'!H184&lt;4,"В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5" s="23">
        <f>'Рейтинговая таблица организаций'!H184</f>
        <v>4</v>
      </c>
      <c r="N195" s="14">
        <f>IF('Рейтинговая таблица организаций'!H184&lt;1,0,(IF('Рейтинговая таблица организаций'!H184&lt;4,30,100)))</f>
        <v>100</v>
      </c>
      <c r="O195" s="14" t="s">
        <v>161</v>
      </c>
      <c r="P195" s="14">
        <f>'Рейтинговая таблица организаций'!I184</f>
        <v>20</v>
      </c>
      <c r="Q195" s="14">
        <f>'Рейтинговая таблица организаций'!J184</f>
        <v>20</v>
      </c>
      <c r="R195" s="14" t="s">
        <v>162</v>
      </c>
      <c r="S195" s="14">
        <f>'Рейтинговая таблица организаций'!K184</f>
        <v>20</v>
      </c>
      <c r="T195" s="14">
        <f>'Рейтинговая таблица организаций'!L184</f>
        <v>20</v>
      </c>
      <c r="U195" s="14" t="str">
        <f>IF('Рейтинговая таблица организаций'!U184&lt;1,"Отсутствуют комфортные условия",(IF('Рейтинговая таблица организаций'!U184&lt;5,"Количество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5" s="23">
        <f>'Рейтинговая таблица организаций'!U184</f>
        <v>5</v>
      </c>
      <c r="W195" s="14">
        <f>IF('Рейтинговая таблица организаций'!U184&lt;1,0,(IF('Рейтинговая таблица организаций'!U184&lt;4,20,100)))</f>
        <v>100</v>
      </c>
      <c r="X195" s="14" t="s">
        <v>163</v>
      </c>
      <c r="Y195" s="14">
        <f>'Рейтинговая таблица организаций'!X184</f>
        <v>20</v>
      </c>
      <c r="Z195" s="14">
        <f>'Рейтинговая таблица организаций'!Y184</f>
        <v>20</v>
      </c>
      <c r="AA195" s="14" t="str">
        <f>IF('Рейтинговая таблица организаций'!AD184&lt;1,"Отсутствуют условия доступности для инвалидов",(IF('Рейтинговая таблица организаций'!AD184&lt;5,"Количество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5" s="22">
        <f>'Рейтинговая таблица организаций'!AD184</f>
        <v>1</v>
      </c>
      <c r="AC195" s="14">
        <f>IF('Рейтинговая таблица организаций'!AD184&lt;1,0,(IF('Рейтинговая таблица организаций'!AD184&lt;5,20,100)))</f>
        <v>20</v>
      </c>
      <c r="AD195" s="14" t="str">
        <f>IF('Рейтинговая таблица организаций'!AE184&lt;1,"Отсутствуют условия доступности, позволяющие инвалидам получать услуги наравне с другими",(IF('Рейтинговая таблица организаций'!AE184&lt;5,"Количество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5" s="23">
        <f>'Рейтинговая таблица организаций'!AE184</f>
        <v>3</v>
      </c>
      <c r="AF195" s="14">
        <f>IF('Рейтинговая таблица организаций'!AE184&lt;1,0,(IF('Рейтинговая таблица организаций'!AE184&lt;5,20,100)))</f>
        <v>20</v>
      </c>
      <c r="AG195" s="14" t="s">
        <v>164</v>
      </c>
      <c r="AH195" s="14">
        <f>'Рейтинговая таблица организаций'!AF184</f>
        <v>5</v>
      </c>
      <c r="AI195" s="14">
        <f>'Рейтинговая таблица организаций'!AG184</f>
        <v>5</v>
      </c>
      <c r="AJ195" s="14" t="s">
        <v>165</v>
      </c>
      <c r="AK195" s="14">
        <f>'Рейтинговая таблица организаций'!AL184</f>
        <v>20</v>
      </c>
      <c r="AL195" s="14">
        <f>'Рейтинговая таблица организаций'!AM184</f>
        <v>20</v>
      </c>
      <c r="AM195" s="14" t="s">
        <v>166</v>
      </c>
      <c r="AN195" s="14">
        <f>'Рейтинговая таблица организаций'!AN184</f>
        <v>20</v>
      </c>
      <c r="AO195" s="14">
        <f>'Рейтинговая таблица организаций'!AO184</f>
        <v>20</v>
      </c>
      <c r="AP195" s="14" t="s">
        <v>167</v>
      </c>
      <c r="AQ195" s="14">
        <f>'Рейтинговая таблица организаций'!AP184</f>
        <v>20</v>
      </c>
      <c r="AR195" s="14">
        <f>'Рейтинговая таблица организаций'!AQ184</f>
        <v>20</v>
      </c>
      <c r="AS195" s="14" t="s">
        <v>168</v>
      </c>
      <c r="AT195" s="14">
        <f>'Рейтинговая таблица организаций'!AV184</f>
        <v>20</v>
      </c>
      <c r="AU195" s="14">
        <f>'Рейтинговая таблица организаций'!AW184</f>
        <v>20</v>
      </c>
      <c r="AV195" s="14" t="s">
        <v>169</v>
      </c>
      <c r="AW195" s="14">
        <f>'Рейтинговая таблица организаций'!AX184</f>
        <v>20</v>
      </c>
      <c r="AX195" s="14">
        <f>'Рейтинговая таблица организаций'!AY184</f>
        <v>20</v>
      </c>
      <c r="AY195" s="14" t="s">
        <v>170</v>
      </c>
      <c r="AZ195" s="14">
        <f>'Рейтинговая таблица организаций'!AZ184</f>
        <v>20</v>
      </c>
      <c r="BA195" s="14">
        <f>'Рейтинговая таблица организаций'!BA184</f>
        <v>20</v>
      </c>
    </row>
    <row r="196" spans="1:53" ht="15.5">
      <c r="A196" s="11">
        <f>'бланки '!D187</f>
        <v>182</v>
      </c>
      <c r="B196" s="11" t="str">
        <f>'бланки '!C187</f>
        <v>Муниципальное бюджетное общеобразовательное учреждение "Володинская средняя общеобразовательная школа"</v>
      </c>
      <c r="C196" s="11">
        <f>'для bus.gov.ru'!C185</f>
        <v>191</v>
      </c>
      <c r="D196" s="11">
        <f>'для bus.gov.ru'!D185</f>
        <v>77</v>
      </c>
      <c r="E196" s="21">
        <f>'для bus.gov.ru'!E185</f>
        <v>0.40314136125654448</v>
      </c>
      <c r="F196" s="12" t="s">
        <v>159</v>
      </c>
      <c r="G196" s="13">
        <f>'Рейтинговая таблица организаций'!D185</f>
        <v>14</v>
      </c>
      <c r="H196" s="13">
        <f>'Рейтинговая таблица организаций'!E185</f>
        <v>14</v>
      </c>
      <c r="I196" s="12" t="s">
        <v>160</v>
      </c>
      <c r="J196" s="13">
        <f>'Рейтинговая таблица организаций'!F185</f>
        <v>60</v>
      </c>
      <c r="K196" s="13">
        <f>'Рейтинговая таблица организаций'!G185</f>
        <v>60</v>
      </c>
      <c r="L196" s="14" t="str">
        <f>IF('Рейтинговая таблица организаций'!H185&lt;1,"Отсутствуют или не функционируют дистанционные способы взаимодействия",(IF('Рейтинговая таблица организаций'!H185&lt;4,"В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6" s="23">
        <f>'Рейтинговая таблица организаций'!H185</f>
        <v>4</v>
      </c>
      <c r="N196" s="14">
        <f>IF('Рейтинговая таблица организаций'!H185&lt;1,0,(IF('Рейтинговая таблица организаций'!H185&lt;4,30,100)))</f>
        <v>100</v>
      </c>
      <c r="O196" s="14" t="s">
        <v>161</v>
      </c>
      <c r="P196" s="14">
        <f>'Рейтинговая таблица организаций'!I185</f>
        <v>77</v>
      </c>
      <c r="Q196" s="14">
        <f>'Рейтинговая таблица организаций'!J185</f>
        <v>77</v>
      </c>
      <c r="R196" s="14" t="s">
        <v>162</v>
      </c>
      <c r="S196" s="14">
        <f>'Рейтинговая таблица организаций'!K185</f>
        <v>77</v>
      </c>
      <c r="T196" s="14">
        <f>'Рейтинговая таблица организаций'!L185</f>
        <v>77</v>
      </c>
      <c r="U196" s="14" t="str">
        <f>IF('Рейтинговая таблица организаций'!U185&lt;1,"Отсутствуют комфортные условия",(IF('Рейтинговая таблица организаций'!U185&lt;5,"Количество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6" s="23">
        <f>'Рейтинговая таблица организаций'!U185</f>
        <v>5</v>
      </c>
      <c r="W196" s="14">
        <f>IF('Рейтинговая таблица организаций'!U185&lt;1,0,(IF('Рейтинговая таблица организаций'!U185&lt;4,20,100)))</f>
        <v>100</v>
      </c>
      <c r="X196" s="14" t="s">
        <v>163</v>
      </c>
      <c r="Y196" s="14">
        <f>'Рейтинговая таблица организаций'!X185</f>
        <v>77</v>
      </c>
      <c r="Z196" s="14">
        <f>'Рейтинговая таблица организаций'!Y185</f>
        <v>77</v>
      </c>
      <c r="AA196" s="14" t="str">
        <f>IF('Рейтинговая таблица организаций'!AD185&lt;1,"Отсутствуют условия доступности для инвалидов",(IF('Рейтинговая таблица организаций'!AD185&lt;5,"Количество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6" s="22">
        <f>'Рейтинговая таблица организаций'!AD185</f>
        <v>1</v>
      </c>
      <c r="AC196" s="14">
        <f>IF('Рейтинговая таблица организаций'!AD185&lt;1,0,(IF('Рейтинговая таблица организаций'!AD185&lt;5,20,100)))</f>
        <v>20</v>
      </c>
      <c r="AD196" s="14" t="str">
        <f>IF('Рейтинговая таблица организаций'!AE185&lt;1,"Отсутствуют условия доступности, позволяющие инвалидам получать услуги наравне с другими",(IF('Рейтинговая таблица организаций'!AE185&lt;5,"Количество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6" s="23">
        <f>'Рейтинговая таблица организаций'!AE185</f>
        <v>4</v>
      </c>
      <c r="AF196" s="14">
        <f>IF('Рейтинговая таблица организаций'!AE185&lt;1,0,(IF('Рейтинговая таблица организаций'!AE185&lt;5,20,100)))</f>
        <v>20</v>
      </c>
      <c r="AG196" s="14" t="s">
        <v>164</v>
      </c>
      <c r="AH196" s="14">
        <f>'Рейтинговая таблица организаций'!AF185</f>
        <v>20</v>
      </c>
      <c r="AI196" s="14">
        <f>'Рейтинговая таблица организаций'!AG185</f>
        <v>20</v>
      </c>
      <c r="AJ196" s="14" t="s">
        <v>165</v>
      </c>
      <c r="AK196" s="14">
        <f>'Рейтинговая таблица организаций'!AL185</f>
        <v>77</v>
      </c>
      <c r="AL196" s="14">
        <f>'Рейтинговая таблица организаций'!AM185</f>
        <v>77</v>
      </c>
      <c r="AM196" s="14" t="s">
        <v>166</v>
      </c>
      <c r="AN196" s="14">
        <f>'Рейтинговая таблица организаций'!AN185</f>
        <v>77</v>
      </c>
      <c r="AO196" s="14">
        <f>'Рейтинговая таблица организаций'!AO185</f>
        <v>77</v>
      </c>
      <c r="AP196" s="14" t="s">
        <v>167</v>
      </c>
      <c r="AQ196" s="14">
        <f>'Рейтинговая таблица организаций'!AP185</f>
        <v>77</v>
      </c>
      <c r="AR196" s="14">
        <f>'Рейтинговая таблица организаций'!AQ185</f>
        <v>77</v>
      </c>
      <c r="AS196" s="14" t="s">
        <v>168</v>
      </c>
      <c r="AT196" s="14">
        <f>'Рейтинговая таблица организаций'!AV185</f>
        <v>77</v>
      </c>
      <c r="AU196" s="14">
        <f>'Рейтинговая таблица организаций'!AW185</f>
        <v>77</v>
      </c>
      <c r="AV196" s="14" t="s">
        <v>169</v>
      </c>
      <c r="AW196" s="14">
        <f>'Рейтинговая таблица организаций'!AX185</f>
        <v>77</v>
      </c>
      <c r="AX196" s="14">
        <f>'Рейтинговая таблица организаций'!AY185</f>
        <v>77</v>
      </c>
      <c r="AY196" s="14" t="s">
        <v>170</v>
      </c>
      <c r="AZ196" s="14">
        <f>'Рейтинговая таблица организаций'!AZ185</f>
        <v>77</v>
      </c>
      <c r="BA196" s="14">
        <f>'Рейтинговая таблица организаций'!BA185</f>
        <v>77</v>
      </c>
    </row>
    <row r="197" spans="1:53" ht="15.5">
      <c r="A197" s="11">
        <f>'бланки '!D188</f>
        <v>183</v>
      </c>
      <c r="B197" s="11" t="str">
        <f>'бланки '!C188</f>
        <v>Муниципальное бюджетное общеобразовательное учреждение "Иштанская основная общеобразовательная школа"</v>
      </c>
      <c r="C197" s="11">
        <f>'для bus.gov.ru'!C186</f>
        <v>44</v>
      </c>
      <c r="D197" s="11">
        <f>'для bus.gov.ru'!D186</f>
        <v>18</v>
      </c>
      <c r="E197" s="21">
        <f>'для bus.gov.ru'!E186</f>
        <v>0.40909090909090912</v>
      </c>
      <c r="F197" s="12" t="s">
        <v>159</v>
      </c>
      <c r="G197" s="13">
        <f>'Рейтинговая таблица организаций'!D186</f>
        <v>14</v>
      </c>
      <c r="H197" s="13">
        <f>'Рейтинговая таблица организаций'!E186</f>
        <v>14</v>
      </c>
      <c r="I197" s="12" t="s">
        <v>160</v>
      </c>
      <c r="J197" s="13">
        <f>'Рейтинговая таблица организаций'!F186</f>
        <v>60</v>
      </c>
      <c r="K197" s="13">
        <f>'Рейтинговая таблица организаций'!G186</f>
        <v>60</v>
      </c>
      <c r="L197" s="14" t="str">
        <f>IF('Рейтинговая таблица организаций'!H186&lt;1,"Отсутствуют или не функционируют дистанционные способы взаимодействия",(IF('Рейтинговая таблица организаций'!H186&lt;4,"В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7" s="23">
        <f>'Рейтинговая таблица организаций'!H186</f>
        <v>4</v>
      </c>
      <c r="N197" s="14">
        <f>IF('Рейтинговая таблица организаций'!H186&lt;1,0,(IF('Рейтинговая таблица организаций'!H186&lt;4,30,100)))</f>
        <v>100</v>
      </c>
      <c r="O197" s="14" t="s">
        <v>161</v>
      </c>
      <c r="P197" s="14">
        <f>'Рейтинговая таблица организаций'!I186</f>
        <v>18</v>
      </c>
      <c r="Q197" s="14">
        <f>'Рейтинговая таблица организаций'!J186</f>
        <v>18</v>
      </c>
      <c r="R197" s="14" t="s">
        <v>162</v>
      </c>
      <c r="S197" s="14">
        <f>'Рейтинговая таблица организаций'!K186</f>
        <v>18</v>
      </c>
      <c r="T197" s="14">
        <f>'Рейтинговая таблица организаций'!L186</f>
        <v>18</v>
      </c>
      <c r="U197" s="14" t="str">
        <f>IF('Рейтинговая таблица организаций'!U186&lt;1,"Отсутствуют комфортные условия",(IF('Рейтинговая таблица организаций'!U186&lt;5,"Количество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7" s="23">
        <f>'Рейтинговая таблица организаций'!U186</f>
        <v>5</v>
      </c>
      <c r="W197" s="14">
        <f>IF('Рейтинговая таблица организаций'!U186&lt;1,0,(IF('Рейтинговая таблица организаций'!U186&lt;4,20,100)))</f>
        <v>100</v>
      </c>
      <c r="X197" s="14" t="s">
        <v>163</v>
      </c>
      <c r="Y197" s="14">
        <f>'Рейтинговая таблица организаций'!X186</f>
        <v>18</v>
      </c>
      <c r="Z197" s="14">
        <f>'Рейтинговая таблица организаций'!Y186</f>
        <v>18</v>
      </c>
      <c r="AA197" s="14" t="str">
        <f>IF('Рейтинговая таблица организаций'!AD186&lt;1,"Отсутствуют условия доступности для инвалидов",(IF('Рейтинговая таблица организаций'!AD186&lt;5,"Количество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7" s="22">
        <f>'Рейтинговая таблица организаций'!AD186</f>
        <v>1</v>
      </c>
      <c r="AC197" s="14">
        <f>IF('Рейтинговая таблица организаций'!AD186&lt;1,0,(IF('Рейтинговая таблица организаций'!AD186&lt;5,20,100)))</f>
        <v>20</v>
      </c>
      <c r="AD197" s="14" t="str">
        <f>IF('Рейтинговая таблица организаций'!AE186&lt;1,"Отсутствуют условия доступности, позволяющие инвалидам получать услуги наравне с другими",(IF('Рейтинговая таблица организаций'!AE186&lt;5,"Количество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7" s="23">
        <f>'Рейтинговая таблица организаций'!AE186</f>
        <v>3</v>
      </c>
      <c r="AF197" s="14">
        <f>IF('Рейтинговая таблица организаций'!AE186&lt;1,0,(IF('Рейтинговая таблица организаций'!AE186&lt;5,20,100)))</f>
        <v>20</v>
      </c>
      <c r="AG197" s="14" t="s">
        <v>164</v>
      </c>
      <c r="AH197" s="14">
        <f>'Рейтинговая таблица организаций'!AF186</f>
        <v>5</v>
      </c>
      <c r="AI197" s="14">
        <f>'Рейтинговая таблица организаций'!AG186</f>
        <v>5</v>
      </c>
      <c r="AJ197" s="14" t="s">
        <v>165</v>
      </c>
      <c r="AK197" s="14">
        <f>'Рейтинговая таблица организаций'!AL186</f>
        <v>18</v>
      </c>
      <c r="AL197" s="14">
        <f>'Рейтинговая таблица организаций'!AM186</f>
        <v>18</v>
      </c>
      <c r="AM197" s="14" t="s">
        <v>166</v>
      </c>
      <c r="AN197" s="14">
        <f>'Рейтинговая таблица организаций'!AN186</f>
        <v>18</v>
      </c>
      <c r="AO197" s="14">
        <f>'Рейтинговая таблица организаций'!AO186</f>
        <v>18</v>
      </c>
      <c r="AP197" s="14" t="s">
        <v>167</v>
      </c>
      <c r="AQ197" s="14">
        <f>'Рейтинговая таблица организаций'!AP186</f>
        <v>18</v>
      </c>
      <c r="AR197" s="14">
        <f>'Рейтинговая таблица организаций'!AQ186</f>
        <v>18</v>
      </c>
      <c r="AS197" s="14" t="s">
        <v>168</v>
      </c>
      <c r="AT197" s="14">
        <f>'Рейтинговая таблица организаций'!AV186</f>
        <v>18</v>
      </c>
      <c r="AU197" s="14">
        <f>'Рейтинговая таблица организаций'!AW186</f>
        <v>18</v>
      </c>
      <c r="AV197" s="14" t="s">
        <v>169</v>
      </c>
      <c r="AW197" s="14">
        <f>'Рейтинговая таблица организаций'!AX186</f>
        <v>18</v>
      </c>
      <c r="AX197" s="14">
        <f>'Рейтинговая таблица организаций'!AY186</f>
        <v>18</v>
      </c>
      <c r="AY197" s="14" t="s">
        <v>170</v>
      </c>
      <c r="AZ197" s="14">
        <f>'Рейтинговая таблица организаций'!AZ186</f>
        <v>18</v>
      </c>
      <c r="BA197" s="14">
        <f>'Рейтинговая таблица организаций'!BA186</f>
        <v>18</v>
      </c>
    </row>
    <row r="198" spans="1:53" ht="15.5">
      <c r="A198" s="11">
        <f>'бланки '!D189</f>
        <v>184</v>
      </c>
      <c r="B198" s="11" t="str">
        <f>'бланки '!C189</f>
        <v>Муниципальное бюджетное общеобразовательное учреждение "Малиновская основная общеобразовательная школа"</v>
      </c>
      <c r="C198" s="11">
        <f>'для bus.gov.ru'!C187</f>
        <v>164</v>
      </c>
      <c r="D198" s="11">
        <f>'для bus.gov.ru'!D187</f>
        <v>66</v>
      </c>
      <c r="E198" s="21">
        <f>'для bus.gov.ru'!E187</f>
        <v>0.40243902439024393</v>
      </c>
      <c r="F198" s="12" t="s">
        <v>159</v>
      </c>
      <c r="G198" s="13">
        <f>'Рейтинговая таблица организаций'!D187</f>
        <v>14</v>
      </c>
      <c r="H198" s="13">
        <f>'Рейтинговая таблица организаций'!E187</f>
        <v>14</v>
      </c>
      <c r="I198" s="12" t="s">
        <v>160</v>
      </c>
      <c r="J198" s="13">
        <f>'Рейтинговая таблица организаций'!F187</f>
        <v>60</v>
      </c>
      <c r="K198" s="13">
        <f>'Рейтинговая таблица организаций'!G187</f>
        <v>60</v>
      </c>
      <c r="L198" s="14" t="str">
        <f>IF('Рейтинговая таблица организаций'!H187&lt;1,"Отсутствуют или не функционируют дистанционные способы взаимодействия",(IF('Рейтинговая таблица организаций'!H187&lt;4,"В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8" s="23">
        <f>'Рейтинговая таблица организаций'!H187</f>
        <v>4</v>
      </c>
      <c r="N198" s="14">
        <f>IF('Рейтинговая таблица организаций'!H187&lt;1,0,(IF('Рейтинговая таблица организаций'!H187&lt;4,30,100)))</f>
        <v>100</v>
      </c>
      <c r="O198" s="14" t="s">
        <v>161</v>
      </c>
      <c r="P198" s="14">
        <f>'Рейтинговая таблица организаций'!I187</f>
        <v>66</v>
      </c>
      <c r="Q198" s="14">
        <f>'Рейтинговая таблица организаций'!J187</f>
        <v>66</v>
      </c>
      <c r="R198" s="14" t="s">
        <v>162</v>
      </c>
      <c r="S198" s="14">
        <f>'Рейтинговая таблица организаций'!K187</f>
        <v>66</v>
      </c>
      <c r="T198" s="14">
        <f>'Рейтинговая таблица организаций'!L187</f>
        <v>66</v>
      </c>
      <c r="U198" s="14" t="str">
        <f>IF('Рейтинговая таблица организаций'!U187&lt;1,"Отсутствуют комфортные условия",(IF('Рейтинговая таблица организаций'!U187&lt;5,"Количество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8" s="23">
        <f>'Рейтинговая таблица организаций'!U187</f>
        <v>5</v>
      </c>
      <c r="W198" s="14">
        <f>IF('Рейтинговая таблица организаций'!U187&lt;1,0,(IF('Рейтинговая таблица организаций'!U187&lt;4,20,100)))</f>
        <v>100</v>
      </c>
      <c r="X198" s="14" t="s">
        <v>163</v>
      </c>
      <c r="Y198" s="14">
        <f>'Рейтинговая таблица организаций'!X187</f>
        <v>66</v>
      </c>
      <c r="Z198" s="14">
        <f>'Рейтинговая таблица организаций'!Y187</f>
        <v>66</v>
      </c>
      <c r="AA198" s="14" t="str">
        <f>IF('Рейтинговая таблица организаций'!AD187&lt;1,"Отсутствуют условия доступности для инвалидов",(IF('Рейтинговая таблица организаций'!AD187&lt;5,"Количество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8" s="22">
        <f>'Рейтинговая таблица организаций'!AD187</f>
        <v>1</v>
      </c>
      <c r="AC198" s="14">
        <f>IF('Рейтинговая таблица организаций'!AD187&lt;1,0,(IF('Рейтинговая таблица организаций'!AD187&lt;5,20,100)))</f>
        <v>20</v>
      </c>
      <c r="AD198" s="14" t="str">
        <f>IF('Рейтинговая таблица организаций'!AE187&lt;1,"Отсутствуют условия доступности, позволяющие инвалидам получать услуги наравне с другими",(IF('Рейтинговая таблица организаций'!AE187&lt;5,"Количество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8" s="23">
        <f>'Рейтинговая таблица организаций'!AE187</f>
        <v>4</v>
      </c>
      <c r="AF198" s="14">
        <f>IF('Рейтинговая таблица организаций'!AE187&lt;1,0,(IF('Рейтинговая таблица организаций'!AE187&lt;5,20,100)))</f>
        <v>20</v>
      </c>
      <c r="AG198" s="14" t="s">
        <v>164</v>
      </c>
      <c r="AH198" s="14">
        <f>'Рейтинговая таблица организаций'!AF187</f>
        <v>17</v>
      </c>
      <c r="AI198" s="14">
        <f>'Рейтинговая таблица организаций'!AG187</f>
        <v>17</v>
      </c>
      <c r="AJ198" s="14" t="s">
        <v>165</v>
      </c>
      <c r="AK198" s="14">
        <f>'Рейтинговая таблица организаций'!AL187</f>
        <v>66</v>
      </c>
      <c r="AL198" s="14">
        <f>'Рейтинговая таблица организаций'!AM187</f>
        <v>66</v>
      </c>
      <c r="AM198" s="14" t="s">
        <v>166</v>
      </c>
      <c r="AN198" s="14">
        <f>'Рейтинговая таблица организаций'!AN187</f>
        <v>66</v>
      </c>
      <c r="AO198" s="14">
        <f>'Рейтинговая таблица организаций'!AO187</f>
        <v>66</v>
      </c>
      <c r="AP198" s="14" t="s">
        <v>167</v>
      </c>
      <c r="AQ198" s="14">
        <f>'Рейтинговая таблица организаций'!AP187</f>
        <v>66</v>
      </c>
      <c r="AR198" s="14">
        <f>'Рейтинговая таблица организаций'!AQ187</f>
        <v>66</v>
      </c>
      <c r="AS198" s="14" t="s">
        <v>168</v>
      </c>
      <c r="AT198" s="14">
        <f>'Рейтинговая таблица организаций'!AV187</f>
        <v>66</v>
      </c>
      <c r="AU198" s="14">
        <f>'Рейтинговая таблица организаций'!AW187</f>
        <v>66</v>
      </c>
      <c r="AV198" s="14" t="s">
        <v>169</v>
      </c>
      <c r="AW198" s="14">
        <f>'Рейтинговая таблица организаций'!AX187</f>
        <v>66</v>
      </c>
      <c r="AX198" s="14">
        <f>'Рейтинговая таблица организаций'!AY187</f>
        <v>66</v>
      </c>
      <c r="AY198" s="14" t="s">
        <v>170</v>
      </c>
      <c r="AZ198" s="14">
        <f>'Рейтинговая таблица организаций'!AZ187</f>
        <v>66</v>
      </c>
      <c r="BA198" s="14">
        <f>'Рейтинговая таблица организаций'!BA187</f>
        <v>66</v>
      </c>
    </row>
    <row r="199" spans="1:53" ht="15.5">
      <c r="A199" s="11">
        <f>'бланки '!D190</f>
        <v>185</v>
      </c>
      <c r="B199" s="11" t="str">
        <f>'бланки '!C190</f>
        <v>Муниципальное автономное общеобразовательное учреждение "Тунгусовская средняя общеобразовательная школа"</v>
      </c>
      <c r="C199" s="11">
        <f>'для bus.gov.ru'!C188</f>
        <v>252</v>
      </c>
      <c r="D199" s="11">
        <f>'для bus.gov.ru'!D188</f>
        <v>101</v>
      </c>
      <c r="E199" s="21">
        <f>'для bus.gov.ru'!E188</f>
        <v>0.40079365079365081</v>
      </c>
      <c r="F199" s="12" t="s">
        <v>159</v>
      </c>
      <c r="G199" s="13">
        <f>'Рейтинговая таблица организаций'!D188</f>
        <v>14</v>
      </c>
      <c r="H199" s="13">
        <f>'Рейтинговая таблица организаций'!E188</f>
        <v>14</v>
      </c>
      <c r="I199" s="12" t="s">
        <v>160</v>
      </c>
      <c r="J199" s="13">
        <f>'Рейтинговая таблица организаций'!F188</f>
        <v>60</v>
      </c>
      <c r="K199" s="13">
        <f>'Рейтинговая таблица организаций'!G188</f>
        <v>60</v>
      </c>
      <c r="L199" s="14" t="str">
        <f>IF('Рейтинговая таблица организаций'!H188&lt;1,"Отсутствуют или не функционируют дистанционные способы взаимодействия",(IF('Рейтинговая таблица организаций'!H188&lt;4,"В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9" s="23">
        <f>'Рейтинговая таблица организаций'!H188</f>
        <v>4</v>
      </c>
      <c r="N199" s="14">
        <f>IF('Рейтинговая таблица организаций'!H188&lt;1,0,(IF('Рейтинговая таблица организаций'!H188&lt;4,30,100)))</f>
        <v>100</v>
      </c>
      <c r="O199" s="14" t="s">
        <v>161</v>
      </c>
      <c r="P199" s="14">
        <f>'Рейтинговая таблица организаций'!I188</f>
        <v>101</v>
      </c>
      <c r="Q199" s="14">
        <f>'Рейтинговая таблица организаций'!J188</f>
        <v>101</v>
      </c>
      <c r="R199" s="14" t="s">
        <v>162</v>
      </c>
      <c r="S199" s="14">
        <f>'Рейтинговая таблица организаций'!K188</f>
        <v>101</v>
      </c>
      <c r="T199" s="14">
        <f>'Рейтинговая таблица организаций'!L188</f>
        <v>101</v>
      </c>
      <c r="U199" s="14" t="str">
        <f>IF('Рейтинговая таблица организаций'!U188&lt;1,"Отсутствуют комфортные условия",(IF('Рейтинговая таблица организаций'!U188&lt;5,"Количество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9" s="23">
        <f>'Рейтинговая таблица организаций'!U188</f>
        <v>5</v>
      </c>
      <c r="W199" s="14">
        <f>IF('Рейтинговая таблица организаций'!U188&lt;1,0,(IF('Рейтинговая таблица организаций'!U188&lt;4,20,100)))</f>
        <v>100</v>
      </c>
      <c r="X199" s="14" t="s">
        <v>163</v>
      </c>
      <c r="Y199" s="14">
        <f>'Рейтинговая таблица организаций'!X188</f>
        <v>101</v>
      </c>
      <c r="Z199" s="14">
        <f>'Рейтинговая таблица организаций'!Y188</f>
        <v>101</v>
      </c>
      <c r="AA199" s="14" t="str">
        <f>IF('Рейтинговая таблица организаций'!AD188&lt;1,"Отсутствуют условия доступности для инвалидов",(IF('Рейтинговая таблица организаций'!AD188&lt;5,"Количество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9" s="22">
        <f>'Рейтинговая таблица организаций'!AD188</f>
        <v>1</v>
      </c>
      <c r="AC199" s="14">
        <f>IF('Рейтинговая таблица организаций'!AD188&lt;1,0,(IF('Рейтинговая таблица организаций'!AD188&lt;5,20,100)))</f>
        <v>20</v>
      </c>
      <c r="AD199" s="14" t="str">
        <f>IF('Рейтинговая таблица организаций'!AE188&lt;1,"Отсутствуют условия доступности, позволяющие инвалидам получать услуги наравне с другими",(IF('Рейтинговая таблица организаций'!AE188&lt;5,"Количество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9" s="23">
        <f>'Рейтинговая таблица организаций'!AE188</f>
        <v>4</v>
      </c>
      <c r="AF199" s="14">
        <f>IF('Рейтинговая таблица организаций'!AE188&lt;1,0,(IF('Рейтинговая таблица организаций'!AE188&lt;5,20,100)))</f>
        <v>20</v>
      </c>
      <c r="AG199" s="14" t="s">
        <v>164</v>
      </c>
      <c r="AH199" s="14">
        <f>'Рейтинговая таблица организаций'!AF188</f>
        <v>26</v>
      </c>
      <c r="AI199" s="14">
        <f>'Рейтинговая таблица организаций'!AG188</f>
        <v>26</v>
      </c>
      <c r="AJ199" s="14" t="s">
        <v>165</v>
      </c>
      <c r="AK199" s="14">
        <f>'Рейтинговая таблица организаций'!AL188</f>
        <v>101</v>
      </c>
      <c r="AL199" s="14">
        <f>'Рейтинговая таблица организаций'!AM188</f>
        <v>101</v>
      </c>
      <c r="AM199" s="14" t="s">
        <v>166</v>
      </c>
      <c r="AN199" s="14">
        <f>'Рейтинговая таблица организаций'!AN188</f>
        <v>101</v>
      </c>
      <c r="AO199" s="14">
        <f>'Рейтинговая таблица организаций'!AO188</f>
        <v>101</v>
      </c>
      <c r="AP199" s="14" t="s">
        <v>167</v>
      </c>
      <c r="AQ199" s="14">
        <f>'Рейтинговая таблица организаций'!AP188</f>
        <v>101</v>
      </c>
      <c r="AR199" s="14">
        <f>'Рейтинговая таблица организаций'!AQ188</f>
        <v>101</v>
      </c>
      <c r="AS199" s="14" t="s">
        <v>168</v>
      </c>
      <c r="AT199" s="14">
        <f>'Рейтинговая таблица организаций'!AV188</f>
        <v>101</v>
      </c>
      <c r="AU199" s="14">
        <f>'Рейтинговая таблица организаций'!AW188</f>
        <v>101</v>
      </c>
      <c r="AV199" s="14" t="s">
        <v>169</v>
      </c>
      <c r="AW199" s="14">
        <f>'Рейтинговая таблица организаций'!AX188</f>
        <v>101</v>
      </c>
      <c r="AX199" s="14">
        <f>'Рейтинговая таблица организаций'!AY188</f>
        <v>101</v>
      </c>
      <c r="AY199" s="14" t="s">
        <v>170</v>
      </c>
      <c r="AZ199" s="14">
        <f>'Рейтинговая таблица организаций'!AZ188</f>
        <v>101</v>
      </c>
      <c r="BA199" s="14">
        <f>'Рейтинговая таблица организаций'!BA188</f>
        <v>101</v>
      </c>
    </row>
    <row r="200" spans="1:53" ht="15.5">
      <c r="A200" s="11">
        <f>'бланки '!D191</f>
        <v>186</v>
      </c>
      <c r="B200" s="11" t="str">
        <f>'бланки '!C191</f>
        <v>Муниципальное бюджетное общеобразовательное учреждение "Могочинская средняя общеобразовательная школа имени А.С. Пушкина"</v>
      </c>
      <c r="C200" s="11">
        <f>'для bus.gov.ru'!C189</f>
        <v>358</v>
      </c>
      <c r="D200" s="11">
        <f>'для bus.gov.ru'!D189</f>
        <v>144</v>
      </c>
      <c r="E200" s="21">
        <f>'для bus.gov.ru'!E189</f>
        <v>0.4022346368715084</v>
      </c>
      <c r="F200" s="12" t="s">
        <v>159</v>
      </c>
      <c r="G200" s="13">
        <f>'Рейтинговая таблица организаций'!D189</f>
        <v>14</v>
      </c>
      <c r="H200" s="13">
        <f>'Рейтинговая таблица организаций'!E189</f>
        <v>14</v>
      </c>
      <c r="I200" s="12" t="s">
        <v>160</v>
      </c>
      <c r="J200" s="13">
        <f>'Рейтинговая таблица организаций'!F189</f>
        <v>60</v>
      </c>
      <c r="K200" s="13">
        <f>'Рейтинговая таблица организаций'!G189</f>
        <v>60</v>
      </c>
      <c r="L200" s="14" t="str">
        <f>IF('Рейтинговая таблица организаций'!H189&lt;1,"Отсутствуют или не функционируют дистанционные способы взаимодействия",(IF('Рейтинговая таблица организаций'!H189&lt;4,"В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0" s="23">
        <f>'Рейтинговая таблица организаций'!H189</f>
        <v>4</v>
      </c>
      <c r="N200" s="14">
        <f>IF('Рейтинговая таблица организаций'!H189&lt;1,0,(IF('Рейтинговая таблица организаций'!H189&lt;4,30,100)))</f>
        <v>100</v>
      </c>
      <c r="O200" s="14" t="s">
        <v>161</v>
      </c>
      <c r="P200" s="14">
        <f>'Рейтинговая таблица организаций'!I189</f>
        <v>144</v>
      </c>
      <c r="Q200" s="14">
        <f>'Рейтинговая таблица организаций'!J189</f>
        <v>144</v>
      </c>
      <c r="R200" s="14" t="s">
        <v>162</v>
      </c>
      <c r="S200" s="14">
        <f>'Рейтинговая таблица организаций'!K189</f>
        <v>144</v>
      </c>
      <c r="T200" s="14">
        <f>'Рейтинговая таблица организаций'!L189</f>
        <v>144</v>
      </c>
      <c r="U200" s="14" t="str">
        <f>IF('Рейтинговая таблица организаций'!U189&lt;1,"Отсутствуют комфортные условия",(IF('Рейтинговая таблица организаций'!U189&lt;5,"Количество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0" s="23">
        <f>'Рейтинговая таблица организаций'!U189</f>
        <v>5</v>
      </c>
      <c r="W200" s="14">
        <f>IF('Рейтинговая таблица организаций'!U189&lt;1,0,(IF('Рейтинговая таблица организаций'!U189&lt;4,20,100)))</f>
        <v>100</v>
      </c>
      <c r="X200" s="14" t="s">
        <v>163</v>
      </c>
      <c r="Y200" s="14">
        <f>'Рейтинговая таблица организаций'!X189</f>
        <v>144</v>
      </c>
      <c r="Z200" s="14">
        <f>'Рейтинговая таблица организаций'!Y189</f>
        <v>144</v>
      </c>
      <c r="AA200" s="14" t="str">
        <f>IF('Рейтинговая таблица организаций'!AD189&lt;1,"Отсутствуют условия доступности для инвалидов",(IF('Рейтинговая таблица организаций'!AD189&lt;5,"Количество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0" s="22">
        <f>'Рейтинговая таблица организаций'!AD189</f>
        <v>1</v>
      </c>
      <c r="AC200" s="14">
        <f>IF('Рейтинговая таблица организаций'!AD189&lt;1,0,(IF('Рейтинговая таблица организаций'!AD189&lt;5,20,100)))</f>
        <v>20</v>
      </c>
      <c r="AD200" s="14" t="str">
        <f>IF('Рейтинговая таблица организаций'!AE189&lt;1,"Отсутствуют условия доступности, позволяющие инвалидам получать услуги наравне с другими",(IF('Рейтинговая таблица организаций'!AE189&lt;5,"Количество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0" s="23">
        <f>'Рейтинговая таблица организаций'!AE189</f>
        <v>5</v>
      </c>
      <c r="AF200" s="14">
        <f>IF('Рейтинговая таблица организаций'!AE189&lt;1,0,(IF('Рейтинговая таблица организаций'!AE189&lt;5,20,100)))</f>
        <v>100</v>
      </c>
      <c r="AG200" s="14" t="s">
        <v>164</v>
      </c>
      <c r="AH200" s="14">
        <f>'Рейтинговая таблица организаций'!AF189</f>
        <v>36</v>
      </c>
      <c r="AI200" s="14">
        <f>'Рейтинговая таблица организаций'!AG189</f>
        <v>36</v>
      </c>
      <c r="AJ200" s="14" t="s">
        <v>165</v>
      </c>
      <c r="AK200" s="14">
        <f>'Рейтинговая таблица организаций'!AL189</f>
        <v>144</v>
      </c>
      <c r="AL200" s="14">
        <f>'Рейтинговая таблица организаций'!AM189</f>
        <v>144</v>
      </c>
      <c r="AM200" s="14" t="s">
        <v>166</v>
      </c>
      <c r="AN200" s="14">
        <f>'Рейтинговая таблица организаций'!AN189</f>
        <v>144</v>
      </c>
      <c r="AO200" s="14">
        <f>'Рейтинговая таблица организаций'!AO189</f>
        <v>144</v>
      </c>
      <c r="AP200" s="14" t="s">
        <v>167</v>
      </c>
      <c r="AQ200" s="14">
        <f>'Рейтинговая таблица организаций'!AP189</f>
        <v>144</v>
      </c>
      <c r="AR200" s="14">
        <f>'Рейтинговая таблица организаций'!AQ189</f>
        <v>144</v>
      </c>
      <c r="AS200" s="14" t="s">
        <v>168</v>
      </c>
      <c r="AT200" s="14">
        <f>'Рейтинговая таблица организаций'!AV189</f>
        <v>144</v>
      </c>
      <c r="AU200" s="14">
        <f>'Рейтинговая таблица организаций'!AW189</f>
        <v>144</v>
      </c>
      <c r="AV200" s="14" t="s">
        <v>169</v>
      </c>
      <c r="AW200" s="14">
        <f>'Рейтинговая таблица организаций'!AX189</f>
        <v>144</v>
      </c>
      <c r="AX200" s="14">
        <f>'Рейтинговая таблица организаций'!AY189</f>
        <v>144</v>
      </c>
      <c r="AY200" s="14" t="s">
        <v>170</v>
      </c>
      <c r="AZ200" s="14">
        <f>'Рейтинговая таблица организаций'!AZ189</f>
        <v>144</v>
      </c>
      <c r="BA200" s="14">
        <f>'Рейтинговая таблица организаций'!BA189</f>
        <v>144</v>
      </c>
    </row>
    <row r="201" spans="1:53" ht="15.5">
      <c r="A201" s="11">
        <f>'бланки '!D192</f>
        <v>187</v>
      </c>
      <c r="B201" s="11" t="str">
        <f>'бланки '!C192</f>
        <v>Муниципальное автономное общеобразовательное учреждение "Молчановская средняя общеобразовательная школа №1"</v>
      </c>
      <c r="C201" s="11">
        <f>'для bus.gov.ru'!C190</f>
        <v>726</v>
      </c>
      <c r="D201" s="11">
        <f>'для bus.gov.ru'!D190</f>
        <v>291</v>
      </c>
      <c r="E201" s="21">
        <f>'для bus.gov.ru'!E190</f>
        <v>0.40082644628099173</v>
      </c>
      <c r="F201" s="12" t="s">
        <v>159</v>
      </c>
      <c r="G201" s="13">
        <f>'Рейтинговая таблица организаций'!D190</f>
        <v>14</v>
      </c>
      <c r="H201" s="13">
        <f>'Рейтинговая таблица организаций'!E190</f>
        <v>14</v>
      </c>
      <c r="I201" s="12" t="s">
        <v>160</v>
      </c>
      <c r="J201" s="13">
        <f>'Рейтинговая таблица организаций'!F190</f>
        <v>60</v>
      </c>
      <c r="K201" s="13">
        <f>'Рейтинговая таблица организаций'!G190</f>
        <v>60</v>
      </c>
      <c r="L201" s="14" t="str">
        <f>IF('Рейтинговая таблица организаций'!H190&lt;1,"Отсутствуют или не функционируют дистанционные способы взаимодействия",(IF('Рейтинговая таблица организаций'!H190&lt;4,"В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1" s="23">
        <f>'Рейтинговая таблица организаций'!H190</f>
        <v>4</v>
      </c>
      <c r="N201" s="14">
        <f>IF('Рейтинговая таблица организаций'!H190&lt;1,0,(IF('Рейтинговая таблица организаций'!H190&lt;4,30,100)))</f>
        <v>100</v>
      </c>
      <c r="O201" s="14" t="s">
        <v>161</v>
      </c>
      <c r="P201" s="14">
        <f>'Рейтинговая таблица организаций'!I190</f>
        <v>291</v>
      </c>
      <c r="Q201" s="14">
        <f>'Рейтинговая таблица организаций'!J190</f>
        <v>291</v>
      </c>
      <c r="R201" s="14" t="s">
        <v>162</v>
      </c>
      <c r="S201" s="14">
        <f>'Рейтинговая таблица организаций'!K190</f>
        <v>291</v>
      </c>
      <c r="T201" s="14">
        <f>'Рейтинговая таблица организаций'!L190</f>
        <v>291</v>
      </c>
      <c r="U201" s="14" t="str">
        <f>IF('Рейтинговая таблица организаций'!U190&lt;1,"Отсутствуют комфортные условия",(IF('Рейтинговая таблица организаций'!U190&lt;5,"Количество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1" s="23">
        <f>'Рейтинговая таблица организаций'!U190</f>
        <v>5</v>
      </c>
      <c r="W201" s="14">
        <f>IF('Рейтинговая таблица организаций'!U190&lt;1,0,(IF('Рейтинговая таблица организаций'!U190&lt;4,20,100)))</f>
        <v>100</v>
      </c>
      <c r="X201" s="14" t="s">
        <v>163</v>
      </c>
      <c r="Y201" s="14">
        <f>'Рейтинговая таблица организаций'!X190</f>
        <v>291</v>
      </c>
      <c r="Z201" s="14">
        <f>'Рейтинговая таблица организаций'!Y190</f>
        <v>291</v>
      </c>
      <c r="AA201" s="14" t="str">
        <f>IF('Рейтинговая таблица организаций'!AD190&lt;1,"Отсутствуют условия доступности для инвалидов",(IF('Рейтинговая таблица организаций'!AD190&lt;5,"Количество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1" s="22">
        <f>'Рейтинговая таблица организаций'!AD190</f>
        <v>4</v>
      </c>
      <c r="AC201" s="14">
        <f>IF('Рейтинговая таблица организаций'!AD190&lt;1,0,(IF('Рейтинговая таблица организаций'!AD190&lt;5,20,100)))</f>
        <v>20</v>
      </c>
      <c r="AD201" s="14" t="str">
        <f>IF('Рейтинговая таблица организаций'!AE190&lt;1,"Отсутствуют условия доступности, позволяющие инвалидам получать услуги наравне с другими",(IF('Рейтинговая таблица организаций'!AE190&lt;5,"Количество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1" s="23">
        <f>'Рейтинговая таблица организаций'!AE190</f>
        <v>4</v>
      </c>
      <c r="AF201" s="14">
        <f>IF('Рейтинговая таблица организаций'!AE190&lt;1,0,(IF('Рейтинговая таблица организаций'!AE190&lt;5,20,100)))</f>
        <v>20</v>
      </c>
      <c r="AG201" s="14" t="s">
        <v>164</v>
      </c>
      <c r="AH201" s="14">
        <f>'Рейтинговая таблица организаций'!AF190</f>
        <v>73</v>
      </c>
      <c r="AI201" s="14">
        <f>'Рейтинговая таблица организаций'!AG190</f>
        <v>73</v>
      </c>
      <c r="AJ201" s="14" t="s">
        <v>165</v>
      </c>
      <c r="AK201" s="14">
        <f>'Рейтинговая таблица организаций'!AL190</f>
        <v>291</v>
      </c>
      <c r="AL201" s="14">
        <f>'Рейтинговая таблица организаций'!AM190</f>
        <v>291</v>
      </c>
      <c r="AM201" s="14" t="s">
        <v>166</v>
      </c>
      <c r="AN201" s="14">
        <f>'Рейтинговая таблица организаций'!AN190</f>
        <v>291</v>
      </c>
      <c r="AO201" s="14">
        <f>'Рейтинговая таблица организаций'!AO190</f>
        <v>291</v>
      </c>
      <c r="AP201" s="14" t="s">
        <v>167</v>
      </c>
      <c r="AQ201" s="14">
        <f>'Рейтинговая таблица организаций'!AP190</f>
        <v>291</v>
      </c>
      <c r="AR201" s="14">
        <f>'Рейтинговая таблица организаций'!AQ190</f>
        <v>291</v>
      </c>
      <c r="AS201" s="14" t="s">
        <v>168</v>
      </c>
      <c r="AT201" s="14">
        <f>'Рейтинговая таблица организаций'!AV190</f>
        <v>291</v>
      </c>
      <c r="AU201" s="14">
        <f>'Рейтинговая таблица организаций'!AW190</f>
        <v>291</v>
      </c>
      <c r="AV201" s="14" t="s">
        <v>169</v>
      </c>
      <c r="AW201" s="14">
        <f>'Рейтинговая таблица организаций'!AX190</f>
        <v>291</v>
      </c>
      <c r="AX201" s="14">
        <f>'Рейтинговая таблица организаций'!AY190</f>
        <v>291</v>
      </c>
      <c r="AY201" s="14" t="s">
        <v>170</v>
      </c>
      <c r="AZ201" s="14">
        <f>'Рейтинговая таблица организаций'!AZ190</f>
        <v>291</v>
      </c>
      <c r="BA201" s="14">
        <f>'Рейтинговая таблица организаций'!BA190</f>
        <v>291</v>
      </c>
    </row>
    <row r="202" spans="1:53" ht="15.5">
      <c r="A202" s="11">
        <f>'бланки '!D193</f>
        <v>188</v>
      </c>
      <c r="B202" s="11" t="str">
        <f>'бланки '!C193</f>
        <v>Муниципальное автономное общеобразовательное учреждение "Суйгинская средняя общеобразовательная школа"</v>
      </c>
      <c r="C202" s="11">
        <f>'для bus.gov.ru'!C191</f>
        <v>73</v>
      </c>
      <c r="D202" s="11">
        <f>'для bus.gov.ru'!D191</f>
        <v>30</v>
      </c>
      <c r="E202" s="21">
        <f>'для bus.gov.ru'!E191</f>
        <v>0.41095890410958902</v>
      </c>
      <c r="F202" s="12" t="s">
        <v>159</v>
      </c>
      <c r="G202" s="13">
        <f>'Рейтинговая таблица организаций'!D191</f>
        <v>14</v>
      </c>
      <c r="H202" s="13">
        <f>'Рейтинговая таблица организаций'!E191</f>
        <v>14</v>
      </c>
      <c r="I202" s="12" t="s">
        <v>160</v>
      </c>
      <c r="J202" s="13">
        <f>'Рейтинговая таблица организаций'!F191</f>
        <v>60</v>
      </c>
      <c r="K202" s="13">
        <f>'Рейтинговая таблица организаций'!G191</f>
        <v>60</v>
      </c>
      <c r="L202" s="14" t="str">
        <f>IF('Рейтинговая таблица организаций'!H191&lt;1,"Отсутствуют или не функционируют дистанционные способы взаимодействия",(IF('Рейтинговая таблица организаций'!H191&lt;4,"В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2" s="23">
        <f>'Рейтинговая таблица организаций'!H191</f>
        <v>4</v>
      </c>
      <c r="N202" s="14">
        <f>IF('Рейтинговая таблица организаций'!H191&lt;1,0,(IF('Рейтинговая таблица организаций'!H191&lt;4,30,100)))</f>
        <v>100</v>
      </c>
      <c r="O202" s="14" t="s">
        <v>161</v>
      </c>
      <c r="P202" s="14">
        <f>'Рейтинговая таблица организаций'!I191</f>
        <v>30</v>
      </c>
      <c r="Q202" s="14">
        <f>'Рейтинговая таблица организаций'!J191</f>
        <v>30</v>
      </c>
      <c r="R202" s="14" t="s">
        <v>162</v>
      </c>
      <c r="S202" s="14">
        <f>'Рейтинговая таблица организаций'!K191</f>
        <v>30</v>
      </c>
      <c r="T202" s="14">
        <f>'Рейтинговая таблица организаций'!L191</f>
        <v>30</v>
      </c>
      <c r="U202" s="14" t="str">
        <f>IF('Рейтинговая таблица организаций'!U191&lt;1,"Отсутствуют комфортные условия",(IF('Рейтинговая таблица организаций'!U191&lt;5,"Количество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2" s="23">
        <f>'Рейтинговая таблица организаций'!U191</f>
        <v>5</v>
      </c>
      <c r="W202" s="14">
        <f>IF('Рейтинговая таблица организаций'!U191&lt;1,0,(IF('Рейтинговая таблица организаций'!U191&lt;4,20,100)))</f>
        <v>100</v>
      </c>
      <c r="X202" s="14" t="s">
        <v>163</v>
      </c>
      <c r="Y202" s="14">
        <f>'Рейтинговая таблица организаций'!X191</f>
        <v>30</v>
      </c>
      <c r="Z202" s="14">
        <f>'Рейтинговая таблица организаций'!Y191</f>
        <v>30</v>
      </c>
      <c r="AA202" s="14" t="str">
        <f>IF('Рейтинговая таблица организаций'!AD191&lt;1,"Отсутствуют условия доступности для инвалидов",(IF('Рейтинговая таблица организаций'!AD191&lt;5,"Количество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2" s="22">
        <f>'Рейтинговая таблица организаций'!AD191</f>
        <v>2</v>
      </c>
      <c r="AC202" s="14">
        <f>IF('Рейтинговая таблица организаций'!AD191&lt;1,0,(IF('Рейтинговая таблица организаций'!AD191&lt;5,20,100)))</f>
        <v>20</v>
      </c>
      <c r="AD202" s="14" t="str">
        <f>IF('Рейтинговая таблица организаций'!AE191&lt;1,"Отсутствуют условия доступности, позволяющие инвалидам получать услуги наравне с другими",(IF('Рейтинговая таблица организаций'!AE191&lt;5,"Количество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2" s="23">
        <f>'Рейтинговая таблица организаций'!AE191</f>
        <v>5</v>
      </c>
      <c r="AF202" s="14">
        <f>IF('Рейтинговая таблица организаций'!AE191&lt;1,0,(IF('Рейтинговая таблица организаций'!AE191&lt;5,20,100)))</f>
        <v>100</v>
      </c>
      <c r="AG202" s="14" t="s">
        <v>164</v>
      </c>
      <c r="AH202" s="14">
        <f>'Рейтинговая таблица организаций'!AF191</f>
        <v>8</v>
      </c>
      <c r="AI202" s="14">
        <f>'Рейтинговая таблица организаций'!AG191</f>
        <v>8</v>
      </c>
      <c r="AJ202" s="14" t="s">
        <v>165</v>
      </c>
      <c r="AK202" s="14">
        <f>'Рейтинговая таблица организаций'!AL191</f>
        <v>30</v>
      </c>
      <c r="AL202" s="14">
        <f>'Рейтинговая таблица организаций'!AM191</f>
        <v>30</v>
      </c>
      <c r="AM202" s="14" t="s">
        <v>166</v>
      </c>
      <c r="AN202" s="14">
        <f>'Рейтинговая таблица организаций'!AN191</f>
        <v>30</v>
      </c>
      <c r="AO202" s="14">
        <f>'Рейтинговая таблица организаций'!AO191</f>
        <v>30</v>
      </c>
      <c r="AP202" s="14" t="s">
        <v>167</v>
      </c>
      <c r="AQ202" s="14">
        <f>'Рейтинговая таблица организаций'!AP191</f>
        <v>30</v>
      </c>
      <c r="AR202" s="14">
        <f>'Рейтинговая таблица организаций'!AQ191</f>
        <v>30</v>
      </c>
      <c r="AS202" s="14" t="s">
        <v>168</v>
      </c>
      <c r="AT202" s="14">
        <f>'Рейтинговая таблица организаций'!AV191</f>
        <v>30</v>
      </c>
      <c r="AU202" s="14">
        <f>'Рейтинговая таблица организаций'!AW191</f>
        <v>30</v>
      </c>
      <c r="AV202" s="14" t="s">
        <v>169</v>
      </c>
      <c r="AW202" s="14">
        <f>'Рейтинговая таблица организаций'!AX191</f>
        <v>30</v>
      </c>
      <c r="AX202" s="14">
        <f>'Рейтинговая таблица организаций'!AY191</f>
        <v>30</v>
      </c>
      <c r="AY202" s="14" t="s">
        <v>170</v>
      </c>
      <c r="AZ202" s="14">
        <f>'Рейтинговая таблица организаций'!AZ191</f>
        <v>30</v>
      </c>
      <c r="BA202" s="14">
        <f>'Рейтинговая таблица организаций'!BA191</f>
        <v>30</v>
      </c>
    </row>
    <row r="203" spans="1:53" ht="15.5">
      <c r="A203" s="11">
        <f>'бланки '!D194</f>
        <v>189</v>
      </c>
      <c r="B203" s="11" t="str">
        <f>'бланки '!C194</f>
        <v>Муниципальное автономное общеобразовательное учреждение "Молчановская средняя общеобразовательная школа № 2"</v>
      </c>
      <c r="C203" s="11">
        <f>'для bus.gov.ru'!C192</f>
        <v>451</v>
      </c>
      <c r="D203" s="11">
        <f>'для bus.gov.ru'!D192</f>
        <v>181</v>
      </c>
      <c r="E203" s="21">
        <f>'для bus.gov.ru'!E192</f>
        <v>0.40133037694013302</v>
      </c>
      <c r="F203" s="12" t="s">
        <v>159</v>
      </c>
      <c r="G203" s="13">
        <f>'Рейтинговая таблица организаций'!D192</f>
        <v>14</v>
      </c>
      <c r="H203" s="13">
        <f>'Рейтинговая таблица организаций'!E192</f>
        <v>14</v>
      </c>
      <c r="I203" s="12" t="s">
        <v>160</v>
      </c>
      <c r="J203" s="13">
        <f>'Рейтинговая таблица организаций'!F192</f>
        <v>60</v>
      </c>
      <c r="K203" s="13">
        <f>'Рейтинговая таблица организаций'!G192</f>
        <v>60</v>
      </c>
      <c r="L203" s="14" t="str">
        <f>IF('Рейтинговая таблица организаций'!H192&lt;1,"Отсутствуют или не функционируют дистанционные способы взаимодействия",(IF('Рейтинговая таблица организаций'!H192&lt;4,"В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3" s="23">
        <f>'Рейтинговая таблица организаций'!H192</f>
        <v>4</v>
      </c>
      <c r="N203" s="14">
        <f>IF('Рейтинговая таблица организаций'!H192&lt;1,0,(IF('Рейтинговая таблица организаций'!H192&lt;4,30,100)))</f>
        <v>100</v>
      </c>
      <c r="O203" s="14" t="s">
        <v>161</v>
      </c>
      <c r="P203" s="14">
        <f>'Рейтинговая таблица организаций'!I192</f>
        <v>181</v>
      </c>
      <c r="Q203" s="14">
        <f>'Рейтинговая таблица организаций'!J192</f>
        <v>181</v>
      </c>
      <c r="R203" s="14" t="s">
        <v>162</v>
      </c>
      <c r="S203" s="14">
        <f>'Рейтинговая таблица организаций'!K192</f>
        <v>181</v>
      </c>
      <c r="T203" s="14">
        <f>'Рейтинговая таблица организаций'!L192</f>
        <v>181</v>
      </c>
      <c r="U203" s="14" t="str">
        <f>IF('Рейтинговая таблица организаций'!U192&lt;1,"Отсутствуют комфортные условия",(IF('Рейтинговая таблица организаций'!U192&lt;5,"Количество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3" s="23">
        <f>'Рейтинговая таблица организаций'!U192</f>
        <v>5</v>
      </c>
      <c r="W203" s="14">
        <f>IF('Рейтинговая таблица организаций'!U192&lt;1,0,(IF('Рейтинговая таблица организаций'!U192&lt;4,20,100)))</f>
        <v>100</v>
      </c>
      <c r="X203" s="14" t="s">
        <v>163</v>
      </c>
      <c r="Y203" s="14">
        <f>'Рейтинговая таблица организаций'!X192</f>
        <v>181</v>
      </c>
      <c r="Z203" s="14">
        <f>'Рейтинговая таблица организаций'!Y192</f>
        <v>181</v>
      </c>
      <c r="AA203" s="14" t="str">
        <f>IF('Рейтинговая таблица организаций'!AD192&lt;1,"Отсутствуют условия доступности для инвалидов",(IF('Рейтинговая таблица организаций'!AD192&lt;5,"Количество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3" s="22">
        <f>'Рейтинговая таблица организаций'!AD192</f>
        <v>1</v>
      </c>
      <c r="AC203" s="14">
        <f>IF('Рейтинговая таблица организаций'!AD192&lt;1,0,(IF('Рейтинговая таблица организаций'!AD192&lt;5,20,100)))</f>
        <v>20</v>
      </c>
      <c r="AD203" s="14" t="str">
        <f>IF('Рейтинговая таблица организаций'!AE192&lt;1,"Отсутствуют условия доступности, позволяющие инвалидам получать услуги наравне с другими",(IF('Рейтинговая таблица организаций'!AE192&lt;5,"Количество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3" s="23">
        <f>'Рейтинговая таблица организаций'!AE192</f>
        <v>5</v>
      </c>
      <c r="AF203" s="14">
        <f>IF('Рейтинговая таблица организаций'!AE192&lt;1,0,(IF('Рейтинговая таблица организаций'!AE192&lt;5,20,100)))</f>
        <v>100</v>
      </c>
      <c r="AG203" s="14" t="s">
        <v>164</v>
      </c>
      <c r="AH203" s="14">
        <f>'Рейтинговая таблица организаций'!AF192</f>
        <v>46</v>
      </c>
      <c r="AI203" s="14">
        <f>'Рейтинговая таблица организаций'!AG192</f>
        <v>46</v>
      </c>
      <c r="AJ203" s="14" t="s">
        <v>165</v>
      </c>
      <c r="AK203" s="14">
        <f>'Рейтинговая таблица организаций'!AL192</f>
        <v>181</v>
      </c>
      <c r="AL203" s="14">
        <f>'Рейтинговая таблица организаций'!AM192</f>
        <v>181</v>
      </c>
      <c r="AM203" s="14" t="s">
        <v>166</v>
      </c>
      <c r="AN203" s="14">
        <f>'Рейтинговая таблица организаций'!AN192</f>
        <v>181</v>
      </c>
      <c r="AO203" s="14">
        <f>'Рейтинговая таблица организаций'!AO192</f>
        <v>181</v>
      </c>
      <c r="AP203" s="14" t="s">
        <v>167</v>
      </c>
      <c r="AQ203" s="14">
        <f>'Рейтинговая таблица организаций'!AP192</f>
        <v>181</v>
      </c>
      <c r="AR203" s="14">
        <f>'Рейтинговая таблица организаций'!AQ192</f>
        <v>181</v>
      </c>
      <c r="AS203" s="14" t="s">
        <v>168</v>
      </c>
      <c r="AT203" s="14">
        <f>'Рейтинговая таблица организаций'!AV192</f>
        <v>181</v>
      </c>
      <c r="AU203" s="14">
        <f>'Рейтинговая таблица организаций'!AW192</f>
        <v>181</v>
      </c>
      <c r="AV203" s="14" t="s">
        <v>169</v>
      </c>
      <c r="AW203" s="14">
        <f>'Рейтинговая таблица организаций'!AX192</f>
        <v>181</v>
      </c>
      <c r="AX203" s="14">
        <f>'Рейтинговая таблица организаций'!AY192</f>
        <v>181</v>
      </c>
      <c r="AY203" s="14" t="s">
        <v>170</v>
      </c>
      <c r="AZ203" s="14">
        <f>'Рейтинговая таблица организаций'!AZ192</f>
        <v>181</v>
      </c>
      <c r="BA203" s="14">
        <f>'Рейтинговая таблица организаций'!BA192</f>
        <v>181</v>
      </c>
    </row>
    <row r="204" spans="1:53" ht="15.5">
      <c r="A204" s="11">
        <f>'бланки '!D195</f>
        <v>190</v>
      </c>
      <c r="B204" s="11" t="str">
        <f>'бланки '!C195</f>
        <v>Муниципальное бюджетное общеобразовательное учреждение "Сарафановская средняя общеобразовательная школа"</v>
      </c>
      <c r="C204" s="11">
        <f>'для bus.gov.ru'!C193</f>
        <v>82</v>
      </c>
      <c r="D204" s="11">
        <f>'для bus.gov.ru'!D193</f>
        <v>33</v>
      </c>
      <c r="E204" s="21">
        <f>'для bus.gov.ru'!E193</f>
        <v>0.40243902439024393</v>
      </c>
      <c r="F204" s="12" t="s">
        <v>159</v>
      </c>
      <c r="G204" s="13">
        <f>'Рейтинговая таблица организаций'!D193</f>
        <v>14</v>
      </c>
      <c r="H204" s="13">
        <f>'Рейтинговая таблица организаций'!E193</f>
        <v>14</v>
      </c>
      <c r="I204" s="12" t="s">
        <v>160</v>
      </c>
      <c r="J204" s="13">
        <f>'Рейтинговая таблица организаций'!F193</f>
        <v>60</v>
      </c>
      <c r="K204" s="13">
        <f>'Рейтинговая таблица организаций'!G193</f>
        <v>60</v>
      </c>
      <c r="L204" s="14" t="str">
        <f>IF('Рейтинговая таблица организаций'!H193&lt;1,"Отсутствуют или не функционируют дистанционные способы взаимодействия",(IF('Рейтинговая таблица организаций'!H193&lt;4,"В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4" s="23">
        <f>'Рейтинговая таблица организаций'!H193</f>
        <v>4</v>
      </c>
      <c r="N204" s="14">
        <f>IF('Рейтинговая таблица организаций'!H193&lt;1,0,(IF('Рейтинговая таблица организаций'!H193&lt;4,30,100)))</f>
        <v>100</v>
      </c>
      <c r="O204" s="14" t="s">
        <v>161</v>
      </c>
      <c r="P204" s="14">
        <f>'Рейтинговая таблица организаций'!I193</f>
        <v>33</v>
      </c>
      <c r="Q204" s="14">
        <f>'Рейтинговая таблица организаций'!J193</f>
        <v>33</v>
      </c>
      <c r="R204" s="14" t="s">
        <v>162</v>
      </c>
      <c r="S204" s="14">
        <f>'Рейтинговая таблица организаций'!K193</f>
        <v>33</v>
      </c>
      <c r="T204" s="14">
        <f>'Рейтинговая таблица организаций'!L193</f>
        <v>33</v>
      </c>
      <c r="U204" s="14" t="str">
        <f>IF('Рейтинговая таблица организаций'!U193&lt;1,"Отсутствуют комфортные условия",(IF('Рейтинговая таблица организаций'!U193&lt;5,"Количество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4" s="23">
        <f>'Рейтинговая таблица организаций'!U193</f>
        <v>5</v>
      </c>
      <c r="W204" s="14">
        <f>IF('Рейтинговая таблица организаций'!U193&lt;1,0,(IF('Рейтинговая таблица организаций'!U193&lt;4,20,100)))</f>
        <v>100</v>
      </c>
      <c r="X204" s="14" t="s">
        <v>163</v>
      </c>
      <c r="Y204" s="14">
        <f>'Рейтинговая таблица организаций'!X193</f>
        <v>33</v>
      </c>
      <c r="Z204" s="14">
        <f>'Рейтинговая таблица организаций'!Y193</f>
        <v>33</v>
      </c>
      <c r="AA204" s="14" t="str">
        <f>IF('Рейтинговая таблица организаций'!AD193&lt;1,"Отсутствуют условия доступности для инвалидов",(IF('Рейтинговая таблица организаций'!AD193&lt;5,"Количество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4" s="22">
        <f>'Рейтинговая таблица организаций'!AD193</f>
        <v>4</v>
      </c>
      <c r="AC204" s="14">
        <f>IF('Рейтинговая таблица организаций'!AD193&lt;1,0,(IF('Рейтинговая таблица организаций'!AD193&lt;5,20,100)))</f>
        <v>20</v>
      </c>
      <c r="AD204" s="14" t="str">
        <f>IF('Рейтинговая таблица организаций'!AE193&lt;1,"Отсутствуют условия доступности, позволяющие инвалидам получать услуги наравне с другими",(IF('Рейтинговая таблица организаций'!AE193&lt;5,"Количество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4" s="23">
        <f>'Рейтинговая таблица организаций'!AE193</f>
        <v>3</v>
      </c>
      <c r="AF204" s="14">
        <f>IF('Рейтинговая таблица организаций'!AE193&lt;1,0,(IF('Рейтинговая таблица организаций'!AE193&lt;5,20,100)))</f>
        <v>20</v>
      </c>
      <c r="AG204" s="14" t="s">
        <v>164</v>
      </c>
      <c r="AH204" s="14">
        <f>'Рейтинговая таблица организаций'!AF193</f>
        <v>9</v>
      </c>
      <c r="AI204" s="14">
        <f>'Рейтинговая таблица организаций'!AG193</f>
        <v>9</v>
      </c>
      <c r="AJ204" s="14" t="s">
        <v>165</v>
      </c>
      <c r="AK204" s="14">
        <f>'Рейтинговая таблица организаций'!AL193</f>
        <v>33</v>
      </c>
      <c r="AL204" s="14">
        <f>'Рейтинговая таблица организаций'!AM193</f>
        <v>33</v>
      </c>
      <c r="AM204" s="14" t="s">
        <v>166</v>
      </c>
      <c r="AN204" s="14">
        <f>'Рейтинговая таблица организаций'!AN193</f>
        <v>33</v>
      </c>
      <c r="AO204" s="14">
        <f>'Рейтинговая таблица организаций'!AO193</f>
        <v>33</v>
      </c>
      <c r="AP204" s="14" t="s">
        <v>167</v>
      </c>
      <c r="AQ204" s="14">
        <f>'Рейтинговая таблица организаций'!AP193</f>
        <v>33</v>
      </c>
      <c r="AR204" s="14">
        <f>'Рейтинговая таблица организаций'!AQ193</f>
        <v>33</v>
      </c>
      <c r="AS204" s="14" t="s">
        <v>168</v>
      </c>
      <c r="AT204" s="14">
        <f>'Рейтинговая таблица организаций'!AV193</f>
        <v>33</v>
      </c>
      <c r="AU204" s="14">
        <f>'Рейтинговая таблица организаций'!AW193</f>
        <v>33</v>
      </c>
      <c r="AV204" s="14" t="s">
        <v>169</v>
      </c>
      <c r="AW204" s="14">
        <f>'Рейтинговая таблица организаций'!AX193</f>
        <v>33</v>
      </c>
      <c r="AX204" s="14">
        <f>'Рейтинговая таблица организаций'!AY193</f>
        <v>33</v>
      </c>
      <c r="AY204" s="14" t="s">
        <v>170</v>
      </c>
      <c r="AZ204" s="14">
        <f>'Рейтинговая таблица организаций'!AZ193</f>
        <v>33</v>
      </c>
      <c r="BA204" s="14">
        <f>'Рейтинговая таблица организаций'!BA193</f>
        <v>33</v>
      </c>
    </row>
    <row r="205" spans="1:53" ht="15.5">
      <c r="A205" s="11">
        <f>'бланки '!D196</f>
        <v>191</v>
      </c>
      <c r="B205" s="11" t="str">
        <f>'бланки '!C196</f>
        <v>Муниципальное автономное общеобразовательное учреждение "Сулзатская средняя общеобразовательная школа"</v>
      </c>
      <c r="C205" s="11">
        <f>'для bus.gov.ru'!C194</f>
        <v>98</v>
      </c>
      <c r="D205" s="11">
        <f>'для bus.gov.ru'!D194</f>
        <v>40</v>
      </c>
      <c r="E205" s="21">
        <f>'для bus.gov.ru'!E194</f>
        <v>0.40816326530612246</v>
      </c>
      <c r="F205" s="12" t="s">
        <v>159</v>
      </c>
      <c r="G205" s="13">
        <f>'Рейтинговая таблица организаций'!D194</f>
        <v>14</v>
      </c>
      <c r="H205" s="13">
        <f>'Рейтинговая таблица организаций'!E194</f>
        <v>14</v>
      </c>
      <c r="I205" s="12" t="s">
        <v>160</v>
      </c>
      <c r="J205" s="13">
        <f>'Рейтинговая таблица организаций'!F194</f>
        <v>60</v>
      </c>
      <c r="K205" s="13">
        <f>'Рейтинговая таблица организаций'!G194</f>
        <v>60</v>
      </c>
      <c r="L205" s="14" t="str">
        <f>IF('Рейтинговая таблица организаций'!H194&lt;1,"Отсутствуют или не функционируют дистанционные способы взаимодействия",(IF('Рейтинговая таблица организаций'!H194&lt;4,"В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5" s="23">
        <f>'Рейтинговая таблица организаций'!H194</f>
        <v>4</v>
      </c>
      <c r="N205" s="14">
        <f>IF('Рейтинговая таблица организаций'!H194&lt;1,0,(IF('Рейтинговая таблица организаций'!H194&lt;4,30,100)))</f>
        <v>100</v>
      </c>
      <c r="O205" s="14" t="s">
        <v>161</v>
      </c>
      <c r="P205" s="14">
        <f>'Рейтинговая таблица организаций'!I194</f>
        <v>40</v>
      </c>
      <c r="Q205" s="14">
        <f>'Рейтинговая таблица организаций'!J194</f>
        <v>40</v>
      </c>
      <c r="R205" s="14" t="s">
        <v>162</v>
      </c>
      <c r="S205" s="14">
        <f>'Рейтинговая таблица организаций'!K194</f>
        <v>40</v>
      </c>
      <c r="T205" s="14">
        <f>'Рейтинговая таблица организаций'!L194</f>
        <v>40</v>
      </c>
      <c r="U205" s="14" t="str">
        <f>IF('Рейтинговая таблица организаций'!U194&lt;1,"Отсутствуют комфортные условия",(IF('Рейтинговая таблица организаций'!U194&lt;5,"Количество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5" s="23">
        <f>'Рейтинговая таблица организаций'!U194</f>
        <v>5</v>
      </c>
      <c r="W205" s="14">
        <f>IF('Рейтинговая таблица организаций'!U194&lt;1,0,(IF('Рейтинговая таблица организаций'!U194&lt;4,20,100)))</f>
        <v>100</v>
      </c>
      <c r="X205" s="14" t="s">
        <v>163</v>
      </c>
      <c r="Y205" s="14">
        <f>'Рейтинговая таблица организаций'!X194</f>
        <v>40</v>
      </c>
      <c r="Z205" s="14">
        <f>'Рейтинговая таблица организаций'!Y194</f>
        <v>40</v>
      </c>
      <c r="AA205" s="14" t="str">
        <f>IF('Рейтинговая таблица организаций'!AD194&lt;1,"Отсутствуют условия доступности для инвалидов",(IF('Рейтинговая таблица организаций'!AD194&lt;5,"Количество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5" s="22">
        <f>'Рейтинговая таблица организаций'!AD194</f>
        <v>1</v>
      </c>
      <c r="AC205" s="14">
        <f>IF('Рейтинговая таблица организаций'!AD194&lt;1,0,(IF('Рейтинговая таблица организаций'!AD194&lt;5,20,100)))</f>
        <v>20</v>
      </c>
      <c r="AD205" s="14" t="str">
        <f>IF('Рейтинговая таблица организаций'!AE194&lt;1,"Отсутствуют условия доступности, позволяющие инвалидам получать услуги наравне с другими",(IF('Рейтинговая таблица организаций'!AE194&lt;5,"Количество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5" s="23">
        <f>'Рейтинговая таблица организаций'!AE194</f>
        <v>5</v>
      </c>
      <c r="AF205" s="14">
        <f>IF('Рейтинговая таблица организаций'!AE194&lt;1,0,(IF('Рейтинговая таблица организаций'!AE194&lt;5,20,100)))</f>
        <v>100</v>
      </c>
      <c r="AG205" s="14" t="s">
        <v>164</v>
      </c>
      <c r="AH205" s="14">
        <f>'Рейтинговая таблица организаций'!AF194</f>
        <v>10</v>
      </c>
      <c r="AI205" s="14">
        <f>'Рейтинговая таблица организаций'!AG194</f>
        <v>10</v>
      </c>
      <c r="AJ205" s="14" t="s">
        <v>165</v>
      </c>
      <c r="AK205" s="14">
        <f>'Рейтинговая таблица организаций'!AL194</f>
        <v>40</v>
      </c>
      <c r="AL205" s="14">
        <f>'Рейтинговая таблица организаций'!AM194</f>
        <v>40</v>
      </c>
      <c r="AM205" s="14" t="s">
        <v>166</v>
      </c>
      <c r="AN205" s="14">
        <f>'Рейтинговая таблица организаций'!AN194</f>
        <v>40</v>
      </c>
      <c r="AO205" s="14">
        <f>'Рейтинговая таблица организаций'!AO194</f>
        <v>40</v>
      </c>
      <c r="AP205" s="14" t="s">
        <v>167</v>
      </c>
      <c r="AQ205" s="14">
        <f>'Рейтинговая таблица организаций'!AP194</f>
        <v>40</v>
      </c>
      <c r="AR205" s="14">
        <f>'Рейтинговая таблица организаций'!AQ194</f>
        <v>40</v>
      </c>
      <c r="AS205" s="14" t="s">
        <v>168</v>
      </c>
      <c r="AT205" s="14">
        <f>'Рейтинговая таблица организаций'!AV194</f>
        <v>40</v>
      </c>
      <c r="AU205" s="14">
        <f>'Рейтинговая таблица организаций'!AW194</f>
        <v>40</v>
      </c>
      <c r="AV205" s="14" t="s">
        <v>169</v>
      </c>
      <c r="AW205" s="14">
        <f>'Рейтинговая таблица организаций'!AX194</f>
        <v>40</v>
      </c>
      <c r="AX205" s="14">
        <f>'Рейтинговая таблица организаций'!AY194</f>
        <v>40</v>
      </c>
      <c r="AY205" s="14" t="s">
        <v>170</v>
      </c>
      <c r="AZ205" s="14">
        <f>'Рейтинговая таблица организаций'!AZ194</f>
        <v>40</v>
      </c>
      <c r="BA205" s="14">
        <f>'Рейтинговая таблица организаций'!BA194</f>
        <v>40</v>
      </c>
    </row>
    <row r="206" spans="1:53" ht="15.5">
      <c r="A206" s="11">
        <f>'бланки '!D197</f>
        <v>192</v>
      </c>
      <c r="B206" s="11" t="str">
        <f>'бланки '!C197</f>
        <v>Муниципальное бюджетное общеобразовательное учреждение "Наргинская средняя общеобразовательная школа"</v>
      </c>
      <c r="C206" s="11">
        <f>'для bus.gov.ru'!C195</f>
        <v>158</v>
      </c>
      <c r="D206" s="11">
        <f>'для bus.gov.ru'!D195</f>
        <v>64</v>
      </c>
      <c r="E206" s="21">
        <f>'для bus.gov.ru'!E195</f>
        <v>0.4050632911392405</v>
      </c>
      <c r="F206" s="12" t="s">
        <v>159</v>
      </c>
      <c r="G206" s="13">
        <f>'Рейтинговая таблица организаций'!D195</f>
        <v>14</v>
      </c>
      <c r="H206" s="13">
        <f>'Рейтинговая таблица организаций'!E195</f>
        <v>14</v>
      </c>
      <c r="I206" s="12" t="s">
        <v>160</v>
      </c>
      <c r="J206" s="13">
        <f>'Рейтинговая таблица организаций'!F195</f>
        <v>60</v>
      </c>
      <c r="K206" s="13">
        <f>'Рейтинговая таблица организаций'!G195</f>
        <v>60</v>
      </c>
      <c r="L206" s="14" t="str">
        <f>IF('Рейтинговая таблица организаций'!H195&lt;1,"Отсутствуют или не функционируют дистанционные способы взаимодействия",(IF('Рейтинговая таблица организаций'!H195&lt;4,"В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6" s="23">
        <f>'Рейтинговая таблица организаций'!H195</f>
        <v>4</v>
      </c>
      <c r="N206" s="14">
        <f>IF('Рейтинговая таблица организаций'!H195&lt;1,0,(IF('Рейтинговая таблица организаций'!H195&lt;4,30,100)))</f>
        <v>100</v>
      </c>
      <c r="O206" s="14" t="s">
        <v>161</v>
      </c>
      <c r="P206" s="14">
        <f>'Рейтинговая таблица организаций'!I195</f>
        <v>64</v>
      </c>
      <c r="Q206" s="14">
        <f>'Рейтинговая таблица организаций'!J195</f>
        <v>64</v>
      </c>
      <c r="R206" s="14" t="s">
        <v>162</v>
      </c>
      <c r="S206" s="14">
        <f>'Рейтинговая таблица организаций'!K195</f>
        <v>64</v>
      </c>
      <c r="T206" s="14">
        <f>'Рейтинговая таблица организаций'!L195</f>
        <v>64</v>
      </c>
      <c r="U206" s="14" t="str">
        <f>IF('Рейтинговая таблица организаций'!U195&lt;1,"Отсутствуют комфортные условия",(IF('Рейтинговая таблица организаций'!U195&lt;5,"Количество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6" s="23">
        <f>'Рейтинговая таблица организаций'!U195</f>
        <v>5</v>
      </c>
      <c r="W206" s="14">
        <f>IF('Рейтинговая таблица организаций'!U195&lt;1,0,(IF('Рейтинговая таблица организаций'!U195&lt;4,20,100)))</f>
        <v>100</v>
      </c>
      <c r="X206" s="14" t="s">
        <v>163</v>
      </c>
      <c r="Y206" s="14">
        <f>'Рейтинговая таблица организаций'!X195</f>
        <v>64</v>
      </c>
      <c r="Z206" s="14">
        <f>'Рейтинговая таблица организаций'!Y195</f>
        <v>64</v>
      </c>
      <c r="AA206" s="14" t="str">
        <f>IF('Рейтинговая таблица организаций'!AD195&lt;1,"Отсутствуют условия доступности для инвалидов",(IF('Рейтинговая таблица организаций'!AD195&lt;5,"Количество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6" s="22">
        <f>'Рейтинговая таблица организаций'!AD195</f>
        <v>2</v>
      </c>
      <c r="AC206" s="14">
        <f>IF('Рейтинговая таблица организаций'!AD195&lt;1,0,(IF('Рейтинговая таблица организаций'!AD195&lt;5,20,100)))</f>
        <v>20</v>
      </c>
      <c r="AD206" s="14" t="str">
        <f>IF('Рейтинговая таблица организаций'!AE195&lt;1,"Отсутствуют условия доступности, позволяющие инвалидам получать услуги наравне с другими",(IF('Рейтинговая таблица организаций'!AE195&lt;5,"Количество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6" s="23">
        <f>'Рейтинговая таблица организаций'!AE195</f>
        <v>3</v>
      </c>
      <c r="AF206" s="14">
        <f>IF('Рейтинговая таблица организаций'!AE195&lt;1,0,(IF('Рейтинговая таблица организаций'!AE195&lt;5,20,100)))</f>
        <v>20</v>
      </c>
      <c r="AG206" s="14" t="s">
        <v>164</v>
      </c>
      <c r="AH206" s="14">
        <f>'Рейтинговая таблица организаций'!AF195</f>
        <v>16</v>
      </c>
      <c r="AI206" s="14">
        <f>'Рейтинговая таблица организаций'!AG195</f>
        <v>16</v>
      </c>
      <c r="AJ206" s="14" t="s">
        <v>165</v>
      </c>
      <c r="AK206" s="14">
        <f>'Рейтинговая таблица организаций'!AL195</f>
        <v>64</v>
      </c>
      <c r="AL206" s="14">
        <f>'Рейтинговая таблица организаций'!AM195</f>
        <v>64</v>
      </c>
      <c r="AM206" s="14" t="s">
        <v>166</v>
      </c>
      <c r="AN206" s="14">
        <f>'Рейтинговая таблица организаций'!AN195</f>
        <v>64</v>
      </c>
      <c r="AO206" s="14">
        <f>'Рейтинговая таблица организаций'!AO195</f>
        <v>64</v>
      </c>
      <c r="AP206" s="14" t="s">
        <v>167</v>
      </c>
      <c r="AQ206" s="14">
        <f>'Рейтинговая таблица организаций'!AP195</f>
        <v>64</v>
      </c>
      <c r="AR206" s="14">
        <f>'Рейтинговая таблица организаций'!AQ195</f>
        <v>64</v>
      </c>
      <c r="AS206" s="14" t="s">
        <v>168</v>
      </c>
      <c r="AT206" s="14">
        <f>'Рейтинговая таблица организаций'!AV195</f>
        <v>64</v>
      </c>
      <c r="AU206" s="14">
        <f>'Рейтинговая таблица организаций'!AW195</f>
        <v>64</v>
      </c>
      <c r="AV206" s="14" t="s">
        <v>169</v>
      </c>
      <c r="AW206" s="14">
        <f>'Рейтинговая таблица организаций'!AX195</f>
        <v>64</v>
      </c>
      <c r="AX206" s="14">
        <f>'Рейтинговая таблица организаций'!AY195</f>
        <v>64</v>
      </c>
      <c r="AY206" s="14" t="s">
        <v>170</v>
      </c>
      <c r="AZ206" s="14">
        <f>'Рейтинговая таблица организаций'!AZ195</f>
        <v>64</v>
      </c>
      <c r="BA206" s="14">
        <f>'Рейтинговая таблица организаций'!BA195</f>
        <v>64</v>
      </c>
    </row>
    <row r="207" spans="1:53" ht="15.5">
      <c r="A207" s="11">
        <f>'бланки '!D198</f>
        <v>193</v>
      </c>
      <c r="B207" s="11" t="str">
        <f>'бланки '!C198</f>
        <v>Муниципальное казённое общеобразовательное учреждение "Новосельцевская средняя школа"</v>
      </c>
      <c r="C207" s="11">
        <f>'для bus.gov.ru'!C196</f>
        <v>149</v>
      </c>
      <c r="D207" s="11">
        <f>'для bus.gov.ru'!D196</f>
        <v>60</v>
      </c>
      <c r="E207" s="21">
        <f>'для bus.gov.ru'!E196</f>
        <v>0.40268456375838924</v>
      </c>
      <c r="F207" s="12" t="s">
        <v>159</v>
      </c>
      <c r="G207" s="13">
        <f>'Рейтинговая таблица организаций'!D196</f>
        <v>14</v>
      </c>
      <c r="H207" s="13">
        <f>'Рейтинговая таблица организаций'!E196</f>
        <v>14</v>
      </c>
      <c r="I207" s="12" t="s">
        <v>160</v>
      </c>
      <c r="J207" s="13">
        <f>'Рейтинговая таблица организаций'!F196</f>
        <v>60</v>
      </c>
      <c r="K207" s="13">
        <f>'Рейтинговая таблица организаций'!G196</f>
        <v>60</v>
      </c>
      <c r="L207" s="14" t="str">
        <f>IF('Рейтинговая таблица организаций'!H196&lt;1,"Отсутствуют или не функционируют дистанционные способы взаимодействия",(IF('Рейтинговая таблица организаций'!H196&lt;4,"В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7" s="23">
        <f>'Рейтинговая таблица организаций'!H196</f>
        <v>4</v>
      </c>
      <c r="N207" s="14">
        <f>IF('Рейтинговая таблица организаций'!H196&lt;1,0,(IF('Рейтинговая таблица организаций'!H196&lt;4,30,100)))</f>
        <v>100</v>
      </c>
      <c r="O207" s="14" t="s">
        <v>161</v>
      </c>
      <c r="P207" s="14">
        <f>'Рейтинговая таблица организаций'!I196</f>
        <v>60</v>
      </c>
      <c r="Q207" s="14">
        <f>'Рейтинговая таблица организаций'!J196</f>
        <v>60</v>
      </c>
      <c r="R207" s="14" t="s">
        <v>162</v>
      </c>
      <c r="S207" s="14">
        <f>'Рейтинговая таблица организаций'!K196</f>
        <v>60</v>
      </c>
      <c r="T207" s="14">
        <f>'Рейтинговая таблица организаций'!L196</f>
        <v>60</v>
      </c>
      <c r="U207" s="14" t="str">
        <f>IF('Рейтинговая таблица организаций'!U196&lt;1,"Отсутствуют комфортные условия",(IF('Рейтинговая таблица организаций'!U196&lt;5,"Количество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7" s="23">
        <f>'Рейтинговая таблица организаций'!U196</f>
        <v>5</v>
      </c>
      <c r="W207" s="14">
        <f>IF('Рейтинговая таблица организаций'!U196&lt;1,0,(IF('Рейтинговая таблица организаций'!U196&lt;4,20,100)))</f>
        <v>100</v>
      </c>
      <c r="X207" s="14" t="s">
        <v>163</v>
      </c>
      <c r="Y207" s="14">
        <f>'Рейтинговая таблица организаций'!X196</f>
        <v>60</v>
      </c>
      <c r="Z207" s="14">
        <f>'Рейтинговая таблица организаций'!Y196</f>
        <v>60</v>
      </c>
      <c r="AA207" s="14" t="str">
        <f>IF('Рейтинговая таблица организаций'!AD196&lt;1,"Отсутствуют условия доступности для инвалидов",(IF('Рейтинговая таблица организаций'!AD196&lt;5,"Количество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07" s="22">
        <f>'Рейтинговая таблица организаций'!AD196</f>
        <v>0</v>
      </c>
      <c r="AC207" s="14">
        <f>IF('Рейтинговая таблица организаций'!AD196&lt;1,0,(IF('Рейтинговая таблица организаций'!AD196&lt;5,20,100)))</f>
        <v>0</v>
      </c>
      <c r="AD207" s="14" t="str">
        <f>IF('Рейтинговая таблица организаций'!AE196&lt;1,"Отсутствуют условия доступности, позволяющие инвалидам получать услуги наравне с другими",(IF('Рейтинговая таблица организаций'!AE196&lt;5,"Количество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7" s="23">
        <f>'Рейтинговая таблица организаций'!AE196</f>
        <v>3</v>
      </c>
      <c r="AF207" s="14">
        <f>IF('Рейтинговая таблица организаций'!AE196&lt;1,0,(IF('Рейтинговая таблица организаций'!AE196&lt;5,20,100)))</f>
        <v>20</v>
      </c>
      <c r="AG207" s="14" t="s">
        <v>164</v>
      </c>
      <c r="AH207" s="14">
        <f>'Рейтинговая таблица организаций'!AF196</f>
        <v>15</v>
      </c>
      <c r="AI207" s="14">
        <f>'Рейтинговая таблица организаций'!AG196</f>
        <v>15</v>
      </c>
      <c r="AJ207" s="14" t="s">
        <v>165</v>
      </c>
      <c r="AK207" s="14">
        <f>'Рейтинговая таблица организаций'!AL196</f>
        <v>60</v>
      </c>
      <c r="AL207" s="14">
        <f>'Рейтинговая таблица организаций'!AM196</f>
        <v>60</v>
      </c>
      <c r="AM207" s="14" t="s">
        <v>166</v>
      </c>
      <c r="AN207" s="14">
        <f>'Рейтинговая таблица организаций'!AN196</f>
        <v>60</v>
      </c>
      <c r="AO207" s="14">
        <f>'Рейтинговая таблица организаций'!AO196</f>
        <v>60</v>
      </c>
      <c r="AP207" s="14" t="s">
        <v>167</v>
      </c>
      <c r="AQ207" s="14">
        <f>'Рейтинговая таблица организаций'!AP196</f>
        <v>60</v>
      </c>
      <c r="AR207" s="14">
        <f>'Рейтинговая таблица организаций'!AQ196</f>
        <v>60</v>
      </c>
      <c r="AS207" s="14" t="s">
        <v>168</v>
      </c>
      <c r="AT207" s="14">
        <f>'Рейтинговая таблица организаций'!AV196</f>
        <v>60</v>
      </c>
      <c r="AU207" s="14">
        <f>'Рейтинговая таблица организаций'!AW196</f>
        <v>60</v>
      </c>
      <c r="AV207" s="14" t="s">
        <v>169</v>
      </c>
      <c r="AW207" s="14">
        <f>'Рейтинговая таблица организаций'!AX196</f>
        <v>60</v>
      </c>
      <c r="AX207" s="14">
        <f>'Рейтинговая таблица организаций'!AY196</f>
        <v>60</v>
      </c>
      <c r="AY207" s="14" t="s">
        <v>170</v>
      </c>
      <c r="AZ207" s="14">
        <f>'Рейтинговая таблица организаций'!AZ196</f>
        <v>60</v>
      </c>
      <c r="BA207" s="14">
        <f>'Рейтинговая таблица организаций'!BA196</f>
        <v>60</v>
      </c>
    </row>
    <row r="208" spans="1:53" ht="15.5">
      <c r="A208" s="11">
        <f>'бланки '!D199</f>
        <v>194</v>
      </c>
      <c r="B208" s="11" t="str">
        <f>'бланки '!C199</f>
        <v>Муниципальное бюджетное общеобразовательное учреждение "Шпалозаводская средняя школа"</v>
      </c>
      <c r="C208" s="11">
        <f>'для bus.gov.ru'!C197</f>
        <v>60</v>
      </c>
      <c r="D208" s="11">
        <f>'для bus.gov.ru'!D197</f>
        <v>24</v>
      </c>
      <c r="E208" s="21">
        <f>'для bus.gov.ru'!E197</f>
        <v>0.4</v>
      </c>
      <c r="F208" s="12" t="s">
        <v>159</v>
      </c>
      <c r="G208" s="13">
        <f>'Рейтинговая таблица организаций'!D197</f>
        <v>14</v>
      </c>
      <c r="H208" s="13">
        <f>'Рейтинговая таблица организаций'!E197</f>
        <v>14</v>
      </c>
      <c r="I208" s="12" t="s">
        <v>160</v>
      </c>
      <c r="J208" s="13">
        <f>'Рейтинговая таблица организаций'!F197</f>
        <v>60</v>
      </c>
      <c r="K208" s="13">
        <f>'Рейтинговая таблица организаций'!G197</f>
        <v>60</v>
      </c>
      <c r="L208" s="14" t="str">
        <f>IF('Рейтинговая таблица организаций'!H197&lt;1,"Отсутствуют или не функционируют дистанционные способы взаимодействия",(IF('Рейтинговая таблица организаций'!H197&lt;4,"В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8" s="23">
        <f>'Рейтинговая таблица организаций'!H197</f>
        <v>4</v>
      </c>
      <c r="N208" s="14">
        <f>IF('Рейтинговая таблица организаций'!H197&lt;1,0,(IF('Рейтинговая таблица организаций'!H197&lt;4,30,100)))</f>
        <v>100</v>
      </c>
      <c r="O208" s="14" t="s">
        <v>161</v>
      </c>
      <c r="P208" s="14">
        <f>'Рейтинговая таблица организаций'!I197</f>
        <v>24</v>
      </c>
      <c r="Q208" s="14">
        <f>'Рейтинговая таблица организаций'!J197</f>
        <v>24</v>
      </c>
      <c r="R208" s="14" t="s">
        <v>162</v>
      </c>
      <c r="S208" s="14">
        <f>'Рейтинговая таблица организаций'!K197</f>
        <v>24</v>
      </c>
      <c r="T208" s="14">
        <f>'Рейтинговая таблица организаций'!L197</f>
        <v>24</v>
      </c>
      <c r="U208" s="14" t="str">
        <f>IF('Рейтинговая таблица организаций'!U197&lt;1,"Отсутствуют комфортные условия",(IF('Рейтинговая таблица организаций'!U197&lt;5,"Количество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8" s="23">
        <f>'Рейтинговая таблица организаций'!U197</f>
        <v>5</v>
      </c>
      <c r="W208" s="14">
        <f>IF('Рейтинговая таблица организаций'!U197&lt;1,0,(IF('Рейтинговая таблица организаций'!U197&lt;4,20,100)))</f>
        <v>100</v>
      </c>
      <c r="X208" s="14" t="s">
        <v>163</v>
      </c>
      <c r="Y208" s="14">
        <f>'Рейтинговая таблица организаций'!X197</f>
        <v>24</v>
      </c>
      <c r="Z208" s="14">
        <f>'Рейтинговая таблица организаций'!Y197</f>
        <v>24</v>
      </c>
      <c r="AA208" s="14" t="str">
        <f>IF('Рейтинговая таблица организаций'!AD197&lt;1,"Отсутствуют условия доступности для инвалидов",(IF('Рейтинговая таблица организаций'!AD197&lt;5,"Количество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8" s="22">
        <f>'Рейтинговая таблица организаций'!AD197</f>
        <v>2</v>
      </c>
      <c r="AC208" s="14">
        <f>IF('Рейтинговая таблица организаций'!AD197&lt;1,0,(IF('Рейтинговая таблица организаций'!AD197&lt;5,20,100)))</f>
        <v>20</v>
      </c>
      <c r="AD208" s="14" t="str">
        <f>IF('Рейтинговая таблица организаций'!AE197&lt;1,"Отсутствуют условия доступности, позволяющие инвалидам получать услуги наравне с другими",(IF('Рейтинговая таблица организаций'!AE197&lt;5,"Количество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8" s="23">
        <f>'Рейтинговая таблица организаций'!AE197</f>
        <v>3</v>
      </c>
      <c r="AF208" s="14">
        <f>IF('Рейтинговая таблица организаций'!AE197&lt;1,0,(IF('Рейтинговая таблица организаций'!AE197&lt;5,20,100)))</f>
        <v>20</v>
      </c>
      <c r="AG208" s="14" t="s">
        <v>164</v>
      </c>
      <c r="AH208" s="14">
        <f>'Рейтинговая таблица организаций'!AF197</f>
        <v>6</v>
      </c>
      <c r="AI208" s="14">
        <f>'Рейтинговая таблица организаций'!AG197</f>
        <v>6</v>
      </c>
      <c r="AJ208" s="14" t="s">
        <v>165</v>
      </c>
      <c r="AK208" s="14">
        <f>'Рейтинговая таблица организаций'!AL197</f>
        <v>24</v>
      </c>
      <c r="AL208" s="14">
        <f>'Рейтинговая таблица организаций'!AM197</f>
        <v>24</v>
      </c>
      <c r="AM208" s="14" t="s">
        <v>166</v>
      </c>
      <c r="AN208" s="14">
        <f>'Рейтинговая таблица организаций'!AN197</f>
        <v>24</v>
      </c>
      <c r="AO208" s="14">
        <f>'Рейтинговая таблица организаций'!AO197</f>
        <v>24</v>
      </c>
      <c r="AP208" s="14" t="s">
        <v>167</v>
      </c>
      <c r="AQ208" s="14">
        <f>'Рейтинговая таблица организаций'!AP197</f>
        <v>24</v>
      </c>
      <c r="AR208" s="14">
        <f>'Рейтинговая таблица организаций'!AQ197</f>
        <v>24</v>
      </c>
      <c r="AS208" s="14" t="s">
        <v>168</v>
      </c>
      <c r="AT208" s="14">
        <f>'Рейтинговая таблица организаций'!AV197</f>
        <v>24</v>
      </c>
      <c r="AU208" s="14">
        <f>'Рейтинговая таблица организаций'!AW197</f>
        <v>24</v>
      </c>
      <c r="AV208" s="14" t="s">
        <v>169</v>
      </c>
      <c r="AW208" s="14">
        <f>'Рейтинговая таблица организаций'!AX197</f>
        <v>24</v>
      </c>
      <c r="AX208" s="14">
        <f>'Рейтинговая таблица организаций'!AY197</f>
        <v>24</v>
      </c>
      <c r="AY208" s="14" t="s">
        <v>170</v>
      </c>
      <c r="AZ208" s="14">
        <f>'Рейтинговая таблица организаций'!AZ197</f>
        <v>24</v>
      </c>
      <c r="BA208" s="14">
        <f>'Рейтинговая таблица организаций'!BA197</f>
        <v>24</v>
      </c>
    </row>
    <row r="209" spans="1:53" ht="15.5">
      <c r="A209" s="11">
        <f>'бланки '!D200</f>
        <v>195</v>
      </c>
      <c r="B209" s="11" t="str">
        <f>'бланки '!C200</f>
        <v>Муниципальное бюджетное общеобразовательное учреждение "Парабельская средняя школа имени Николая Андреевича Образцова"</v>
      </c>
      <c r="C209" s="11">
        <f>'для bus.gov.ru'!C198</f>
        <v>878</v>
      </c>
      <c r="D209" s="11">
        <f>'для bus.gov.ru'!D198</f>
        <v>352</v>
      </c>
      <c r="E209" s="21">
        <f>'для bus.gov.ru'!E198</f>
        <v>0.40091116173120728</v>
      </c>
      <c r="F209" s="12" t="s">
        <v>159</v>
      </c>
      <c r="G209" s="13">
        <f>'Рейтинговая таблица организаций'!D198</f>
        <v>14</v>
      </c>
      <c r="H209" s="13">
        <f>'Рейтинговая таблица организаций'!E198</f>
        <v>14</v>
      </c>
      <c r="I209" s="12" t="s">
        <v>160</v>
      </c>
      <c r="J209" s="13">
        <f>'Рейтинговая таблица организаций'!F198</f>
        <v>60</v>
      </c>
      <c r="K209" s="13">
        <f>'Рейтинговая таблица организаций'!G198</f>
        <v>60</v>
      </c>
      <c r="L209" s="14" t="str">
        <f>IF('Рейтинговая таблица организаций'!H198&lt;1,"Отсутствуют или не функционируют дистанционные способы взаимодействия",(IF('Рейтинговая таблица организаций'!H198&lt;4,"В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9" s="23">
        <f>'Рейтинговая таблица организаций'!H198</f>
        <v>4</v>
      </c>
      <c r="N209" s="14">
        <f>IF('Рейтинговая таблица организаций'!H198&lt;1,0,(IF('Рейтинговая таблица организаций'!H198&lt;4,30,100)))</f>
        <v>100</v>
      </c>
      <c r="O209" s="14" t="s">
        <v>161</v>
      </c>
      <c r="P209" s="14">
        <f>'Рейтинговая таблица организаций'!I198</f>
        <v>352</v>
      </c>
      <c r="Q209" s="14">
        <f>'Рейтинговая таблица организаций'!J198</f>
        <v>352</v>
      </c>
      <c r="R209" s="14" t="s">
        <v>162</v>
      </c>
      <c r="S209" s="14">
        <f>'Рейтинговая таблица организаций'!K198</f>
        <v>352</v>
      </c>
      <c r="T209" s="14">
        <f>'Рейтинговая таблица организаций'!L198</f>
        <v>352</v>
      </c>
      <c r="U209" s="14" t="str">
        <f>IF('Рейтинговая таблица организаций'!U198&lt;1,"Отсутствуют комфортные условия",(IF('Рейтинговая таблица организаций'!U198&lt;5,"Количество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9" s="23">
        <f>'Рейтинговая таблица организаций'!U198</f>
        <v>5</v>
      </c>
      <c r="W209" s="14">
        <f>IF('Рейтинговая таблица организаций'!U198&lt;1,0,(IF('Рейтинговая таблица организаций'!U198&lt;4,20,100)))</f>
        <v>100</v>
      </c>
      <c r="X209" s="14" t="s">
        <v>163</v>
      </c>
      <c r="Y209" s="14">
        <f>'Рейтинговая таблица организаций'!X198</f>
        <v>352</v>
      </c>
      <c r="Z209" s="14">
        <f>'Рейтинговая таблица организаций'!Y198</f>
        <v>352</v>
      </c>
      <c r="AA209" s="14" t="str">
        <f>IF('Рейтинговая таблица организаций'!AD198&lt;1,"Отсутствуют условия доступности для инвалидов",(IF('Рейтинговая таблица организаций'!AD198&lt;5,"Количество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9" s="22">
        <f>'Рейтинговая таблица организаций'!AD198</f>
        <v>3</v>
      </c>
      <c r="AC209" s="14">
        <f>IF('Рейтинговая таблица организаций'!AD198&lt;1,0,(IF('Рейтинговая таблица организаций'!AD198&lt;5,20,100)))</f>
        <v>20</v>
      </c>
      <c r="AD209" s="14" t="str">
        <f>IF('Рейтинговая таблица организаций'!AE198&lt;1,"Отсутствуют условия доступности, позволяющие инвалидам получать услуги наравне с другими",(IF('Рейтинговая таблица организаций'!AE198&lt;5,"Количество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9" s="23">
        <f>'Рейтинговая таблица организаций'!AE198</f>
        <v>3</v>
      </c>
      <c r="AF209" s="14">
        <f>IF('Рейтинговая таблица организаций'!AE198&lt;1,0,(IF('Рейтинговая таблица организаций'!AE198&lt;5,20,100)))</f>
        <v>20</v>
      </c>
      <c r="AG209" s="14" t="s">
        <v>164</v>
      </c>
      <c r="AH209" s="14">
        <f>'Рейтинговая таблица организаций'!AF198</f>
        <v>88</v>
      </c>
      <c r="AI209" s="14">
        <f>'Рейтинговая таблица организаций'!AG198</f>
        <v>88</v>
      </c>
      <c r="AJ209" s="14" t="s">
        <v>165</v>
      </c>
      <c r="AK209" s="14">
        <f>'Рейтинговая таблица организаций'!AL198</f>
        <v>352</v>
      </c>
      <c r="AL209" s="14">
        <f>'Рейтинговая таблица организаций'!AM198</f>
        <v>352</v>
      </c>
      <c r="AM209" s="14" t="s">
        <v>166</v>
      </c>
      <c r="AN209" s="14">
        <f>'Рейтинговая таблица организаций'!AN198</f>
        <v>352</v>
      </c>
      <c r="AO209" s="14">
        <f>'Рейтинговая таблица организаций'!AO198</f>
        <v>352</v>
      </c>
      <c r="AP209" s="14" t="s">
        <v>167</v>
      </c>
      <c r="AQ209" s="14">
        <f>'Рейтинговая таблица организаций'!AP198</f>
        <v>352</v>
      </c>
      <c r="AR209" s="14">
        <f>'Рейтинговая таблица организаций'!AQ198</f>
        <v>352</v>
      </c>
      <c r="AS209" s="14" t="s">
        <v>168</v>
      </c>
      <c r="AT209" s="14">
        <f>'Рейтинговая таблица организаций'!AV198</f>
        <v>352</v>
      </c>
      <c r="AU209" s="14">
        <f>'Рейтинговая таблица организаций'!AW198</f>
        <v>352</v>
      </c>
      <c r="AV209" s="14" t="s">
        <v>169</v>
      </c>
      <c r="AW209" s="14">
        <f>'Рейтинговая таблица организаций'!AX198</f>
        <v>352</v>
      </c>
      <c r="AX209" s="14">
        <f>'Рейтинговая таблица организаций'!AY198</f>
        <v>352</v>
      </c>
      <c r="AY209" s="14" t="s">
        <v>170</v>
      </c>
      <c r="AZ209" s="14">
        <f>'Рейтинговая таблица организаций'!AZ198</f>
        <v>352</v>
      </c>
      <c r="BA209" s="14">
        <f>'Рейтинговая таблица организаций'!BA198</f>
        <v>352</v>
      </c>
    </row>
    <row r="210" spans="1:53" ht="15.5">
      <c r="A210" s="11">
        <f>'бланки '!D201</f>
        <v>196</v>
      </c>
      <c r="B210" s="11" t="str">
        <f>'бланки '!C201</f>
        <v>Муниципальное бюджетное общеобразовательное учреждение "Парабельская гимназия"</v>
      </c>
      <c r="C210" s="11">
        <f>'для bus.gov.ru'!C199</f>
        <v>855</v>
      </c>
      <c r="D210" s="11">
        <f>'для bus.gov.ru'!D199</f>
        <v>342</v>
      </c>
      <c r="E210" s="21">
        <f>'для bus.gov.ru'!E199</f>
        <v>0.4</v>
      </c>
      <c r="F210" s="12" t="s">
        <v>159</v>
      </c>
      <c r="G210" s="13">
        <f>'Рейтинговая таблица организаций'!D199</f>
        <v>14</v>
      </c>
      <c r="H210" s="13">
        <f>'Рейтинговая таблица организаций'!E199</f>
        <v>14</v>
      </c>
      <c r="I210" s="12" t="s">
        <v>160</v>
      </c>
      <c r="J210" s="13">
        <f>'Рейтинговая таблица организаций'!F199</f>
        <v>60</v>
      </c>
      <c r="K210" s="13">
        <f>'Рейтинговая таблица организаций'!G199</f>
        <v>60</v>
      </c>
      <c r="L210" s="14" t="str">
        <f>IF('Рейтинговая таблица организаций'!H199&lt;1,"Отсутствуют или не функционируют дистанционные способы взаимодействия",(IF('Рейтинговая таблица организаций'!H199&lt;4,"В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0" s="23">
        <f>'Рейтинговая таблица организаций'!H199</f>
        <v>4</v>
      </c>
      <c r="N210" s="14">
        <f>IF('Рейтинговая таблица организаций'!H199&lt;1,0,(IF('Рейтинговая таблица организаций'!H199&lt;4,30,100)))</f>
        <v>100</v>
      </c>
      <c r="O210" s="14" t="s">
        <v>161</v>
      </c>
      <c r="P210" s="14">
        <f>'Рейтинговая таблица организаций'!I199</f>
        <v>342</v>
      </c>
      <c r="Q210" s="14">
        <f>'Рейтинговая таблица организаций'!J199</f>
        <v>342</v>
      </c>
      <c r="R210" s="14" t="s">
        <v>162</v>
      </c>
      <c r="S210" s="14">
        <f>'Рейтинговая таблица организаций'!K199</f>
        <v>342</v>
      </c>
      <c r="T210" s="14">
        <f>'Рейтинговая таблица организаций'!L199</f>
        <v>342</v>
      </c>
      <c r="U210" s="14" t="str">
        <f>IF('Рейтинговая таблица организаций'!U199&lt;1,"Отсутствуют комфортные условия",(IF('Рейтинговая таблица организаций'!U199&lt;5,"Количество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0" s="23">
        <f>'Рейтинговая таблица организаций'!U199</f>
        <v>5</v>
      </c>
      <c r="W210" s="14">
        <f>IF('Рейтинговая таблица организаций'!U199&lt;1,0,(IF('Рейтинговая таблица организаций'!U199&lt;4,20,100)))</f>
        <v>100</v>
      </c>
      <c r="X210" s="14" t="s">
        <v>163</v>
      </c>
      <c r="Y210" s="14">
        <f>'Рейтинговая таблица организаций'!X199</f>
        <v>342</v>
      </c>
      <c r="Z210" s="14">
        <f>'Рейтинговая таблица организаций'!Y199</f>
        <v>342</v>
      </c>
      <c r="AA210" s="14" t="str">
        <f>IF('Рейтинговая таблица организаций'!AD199&lt;1,"Отсутствуют условия доступности для инвалидов",(IF('Рейтинговая таблица организаций'!AD199&lt;5,"Количество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0" s="22">
        <f>'Рейтинговая таблица организаций'!AD199</f>
        <v>2</v>
      </c>
      <c r="AC210" s="14">
        <f>IF('Рейтинговая таблица организаций'!AD199&lt;1,0,(IF('Рейтинговая таблица организаций'!AD199&lt;5,20,100)))</f>
        <v>20</v>
      </c>
      <c r="AD210" s="14" t="str">
        <f>IF('Рейтинговая таблица организаций'!AE199&lt;1,"Отсутствуют условия доступности, позволяющие инвалидам получать услуги наравне с другими",(IF('Рейтинговая таблица организаций'!AE199&lt;5,"Количество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0" s="23">
        <f>'Рейтинговая таблица организаций'!AE199</f>
        <v>3</v>
      </c>
      <c r="AF210" s="14">
        <f>IF('Рейтинговая таблица организаций'!AE199&lt;1,0,(IF('Рейтинговая таблица организаций'!AE199&lt;5,20,100)))</f>
        <v>20</v>
      </c>
      <c r="AG210" s="14" t="s">
        <v>164</v>
      </c>
      <c r="AH210" s="14">
        <f>'Рейтинговая таблица организаций'!AF199</f>
        <v>86</v>
      </c>
      <c r="AI210" s="14">
        <f>'Рейтинговая таблица организаций'!AG199</f>
        <v>86</v>
      </c>
      <c r="AJ210" s="14" t="s">
        <v>165</v>
      </c>
      <c r="AK210" s="14">
        <f>'Рейтинговая таблица организаций'!AL199</f>
        <v>342</v>
      </c>
      <c r="AL210" s="14">
        <f>'Рейтинговая таблица организаций'!AM199</f>
        <v>342</v>
      </c>
      <c r="AM210" s="14" t="s">
        <v>166</v>
      </c>
      <c r="AN210" s="14">
        <f>'Рейтинговая таблица организаций'!AN199</f>
        <v>342</v>
      </c>
      <c r="AO210" s="14">
        <f>'Рейтинговая таблица организаций'!AO199</f>
        <v>342</v>
      </c>
      <c r="AP210" s="14" t="s">
        <v>167</v>
      </c>
      <c r="AQ210" s="14">
        <f>'Рейтинговая таблица организаций'!AP199</f>
        <v>342</v>
      </c>
      <c r="AR210" s="14">
        <f>'Рейтинговая таблица организаций'!AQ199</f>
        <v>342</v>
      </c>
      <c r="AS210" s="14" t="s">
        <v>168</v>
      </c>
      <c r="AT210" s="14">
        <f>'Рейтинговая таблица организаций'!AV199</f>
        <v>342</v>
      </c>
      <c r="AU210" s="14">
        <f>'Рейтинговая таблица организаций'!AW199</f>
        <v>342</v>
      </c>
      <c r="AV210" s="14" t="s">
        <v>169</v>
      </c>
      <c r="AW210" s="14">
        <f>'Рейтинговая таблица организаций'!AX199</f>
        <v>342</v>
      </c>
      <c r="AX210" s="14">
        <f>'Рейтинговая таблица организаций'!AY199</f>
        <v>342</v>
      </c>
      <c r="AY210" s="14" t="s">
        <v>170</v>
      </c>
      <c r="AZ210" s="14">
        <f>'Рейтинговая таблица организаций'!AZ199</f>
        <v>342</v>
      </c>
      <c r="BA210" s="14">
        <f>'Рейтинговая таблица организаций'!BA199</f>
        <v>342</v>
      </c>
    </row>
    <row r="211" spans="1:53" ht="15.5">
      <c r="A211" s="11">
        <f>'бланки '!D202</f>
        <v>197</v>
      </c>
      <c r="B211" s="11" t="str">
        <f>'бланки '!C202</f>
        <v>Муниципальное казённое общеобразовательное учреждение "Заводская средняя школа"</v>
      </c>
      <c r="C211" s="11">
        <f>'для bus.gov.ru'!C200</f>
        <v>155</v>
      </c>
      <c r="D211" s="11">
        <f>'для bus.gov.ru'!D200</f>
        <v>62</v>
      </c>
      <c r="E211" s="21">
        <f>'для bus.gov.ru'!E200</f>
        <v>0.4</v>
      </c>
      <c r="F211" s="12" t="s">
        <v>159</v>
      </c>
      <c r="G211" s="13">
        <f>'Рейтинговая таблица организаций'!D200</f>
        <v>14</v>
      </c>
      <c r="H211" s="13">
        <f>'Рейтинговая таблица организаций'!E200</f>
        <v>14</v>
      </c>
      <c r="I211" s="12" t="s">
        <v>160</v>
      </c>
      <c r="J211" s="13">
        <f>'Рейтинговая таблица организаций'!F200</f>
        <v>60</v>
      </c>
      <c r="K211" s="13">
        <f>'Рейтинговая таблица организаций'!G200</f>
        <v>60</v>
      </c>
      <c r="L211" s="14" t="str">
        <f>IF('Рейтинговая таблица организаций'!H200&lt;1,"Отсутствуют или не функционируют дистанционные способы взаимодействия",(IF('Рейтинговая таблица организаций'!H200&lt;4,"В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1" s="23">
        <f>'Рейтинговая таблица организаций'!H200</f>
        <v>4</v>
      </c>
      <c r="N211" s="14">
        <f>IF('Рейтинговая таблица организаций'!H200&lt;1,0,(IF('Рейтинговая таблица организаций'!H200&lt;4,30,100)))</f>
        <v>100</v>
      </c>
      <c r="O211" s="14" t="s">
        <v>161</v>
      </c>
      <c r="P211" s="14">
        <f>'Рейтинговая таблица организаций'!I200</f>
        <v>62</v>
      </c>
      <c r="Q211" s="14">
        <f>'Рейтинговая таблица организаций'!J200</f>
        <v>62</v>
      </c>
      <c r="R211" s="14" t="s">
        <v>162</v>
      </c>
      <c r="S211" s="14">
        <f>'Рейтинговая таблица организаций'!K200</f>
        <v>62</v>
      </c>
      <c r="T211" s="14">
        <f>'Рейтинговая таблица организаций'!L200</f>
        <v>62</v>
      </c>
      <c r="U211" s="14" t="str">
        <f>IF('Рейтинговая таблица организаций'!U200&lt;1,"Отсутствуют комфортные условия",(IF('Рейтинговая таблица организаций'!U200&lt;5,"Количество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1" s="23">
        <f>'Рейтинговая таблица организаций'!U200</f>
        <v>5</v>
      </c>
      <c r="W211" s="14">
        <f>IF('Рейтинговая таблица организаций'!U200&lt;1,0,(IF('Рейтинговая таблица организаций'!U200&lt;4,20,100)))</f>
        <v>100</v>
      </c>
      <c r="X211" s="14" t="s">
        <v>163</v>
      </c>
      <c r="Y211" s="14">
        <f>'Рейтинговая таблица организаций'!X200</f>
        <v>62</v>
      </c>
      <c r="Z211" s="14">
        <f>'Рейтинговая таблица организаций'!Y200</f>
        <v>62</v>
      </c>
      <c r="AA211" s="14" t="str">
        <f>IF('Рейтинговая таблица организаций'!AD200&lt;1,"Отсутствуют условия доступности для инвалидов",(IF('Рейтинговая таблица организаций'!AD200&lt;5,"Количество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1" s="22">
        <f>'Рейтинговая таблица организаций'!AD200</f>
        <v>0</v>
      </c>
      <c r="AC211" s="14">
        <f>IF('Рейтинговая таблица организаций'!AD200&lt;1,0,(IF('Рейтинговая таблица организаций'!AD200&lt;5,20,100)))</f>
        <v>0</v>
      </c>
      <c r="AD211" s="14" t="str">
        <f>IF('Рейтинговая таблица организаций'!AE200&lt;1,"Отсутствуют условия доступности, позволяющие инвалидам получать услуги наравне с другими",(IF('Рейтинговая таблица организаций'!AE200&lt;5,"Количество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1" s="23">
        <f>'Рейтинговая таблица организаций'!AE200</f>
        <v>4</v>
      </c>
      <c r="AF211" s="14">
        <f>IF('Рейтинговая таблица организаций'!AE200&lt;1,0,(IF('Рейтинговая таблица организаций'!AE200&lt;5,20,100)))</f>
        <v>20</v>
      </c>
      <c r="AG211" s="14" t="s">
        <v>164</v>
      </c>
      <c r="AH211" s="14">
        <f>'Рейтинговая таблица организаций'!AF200</f>
        <v>16</v>
      </c>
      <c r="AI211" s="14">
        <f>'Рейтинговая таблица организаций'!AG200</f>
        <v>16</v>
      </c>
      <c r="AJ211" s="14" t="s">
        <v>165</v>
      </c>
      <c r="AK211" s="14">
        <f>'Рейтинговая таблица организаций'!AL200</f>
        <v>62</v>
      </c>
      <c r="AL211" s="14">
        <f>'Рейтинговая таблица организаций'!AM200</f>
        <v>62</v>
      </c>
      <c r="AM211" s="14" t="s">
        <v>166</v>
      </c>
      <c r="AN211" s="14">
        <f>'Рейтинговая таблица организаций'!AN200</f>
        <v>62</v>
      </c>
      <c r="AO211" s="14">
        <f>'Рейтинговая таблица организаций'!AO200</f>
        <v>62</v>
      </c>
      <c r="AP211" s="14" t="s">
        <v>167</v>
      </c>
      <c r="AQ211" s="14">
        <f>'Рейтинговая таблица организаций'!AP200</f>
        <v>62</v>
      </c>
      <c r="AR211" s="14">
        <f>'Рейтинговая таблица организаций'!AQ200</f>
        <v>62</v>
      </c>
      <c r="AS211" s="14" t="s">
        <v>168</v>
      </c>
      <c r="AT211" s="14">
        <f>'Рейтинговая таблица организаций'!AV200</f>
        <v>62</v>
      </c>
      <c r="AU211" s="14">
        <f>'Рейтинговая таблица организаций'!AW200</f>
        <v>62</v>
      </c>
      <c r="AV211" s="14" t="s">
        <v>169</v>
      </c>
      <c r="AW211" s="14">
        <f>'Рейтинговая таблица организаций'!AX200</f>
        <v>62</v>
      </c>
      <c r="AX211" s="14">
        <f>'Рейтинговая таблица организаций'!AY200</f>
        <v>62</v>
      </c>
      <c r="AY211" s="14" t="s">
        <v>170</v>
      </c>
      <c r="AZ211" s="14">
        <f>'Рейтинговая таблица организаций'!AZ200</f>
        <v>62</v>
      </c>
      <c r="BA211" s="14">
        <f>'Рейтинговая таблица организаций'!BA200</f>
        <v>62</v>
      </c>
    </row>
    <row r="212" spans="1:53" ht="15.5">
      <c r="A212" s="11">
        <f>'бланки '!D203</f>
        <v>198</v>
      </c>
      <c r="B212" s="11" t="str">
        <f>'бланки '!C203</f>
        <v>Муниципальное бюджетное общеобразовательное учреждение "Нарымская средняя школа"</v>
      </c>
      <c r="C212" s="11">
        <f>'для bus.gov.ru'!C201</f>
        <v>132</v>
      </c>
      <c r="D212" s="11">
        <f>'для bus.gov.ru'!D201</f>
        <v>53</v>
      </c>
      <c r="E212" s="21">
        <f>'для bus.gov.ru'!E201</f>
        <v>0.40151515151515149</v>
      </c>
      <c r="F212" s="12" t="s">
        <v>159</v>
      </c>
      <c r="G212" s="13">
        <f>'Рейтинговая таблица организаций'!D201</f>
        <v>14</v>
      </c>
      <c r="H212" s="13">
        <f>'Рейтинговая таблица организаций'!E201</f>
        <v>14</v>
      </c>
      <c r="I212" s="12" t="s">
        <v>160</v>
      </c>
      <c r="J212" s="13">
        <f>'Рейтинговая таблица организаций'!F201</f>
        <v>60</v>
      </c>
      <c r="K212" s="13">
        <f>'Рейтинговая таблица организаций'!G201</f>
        <v>60</v>
      </c>
      <c r="L212" s="14" t="str">
        <f>IF('Рейтинговая таблица организаций'!H201&lt;1,"Отсутствуют или не функционируют дистанционные способы взаимодействия",(IF('Рейтинговая таблица организаций'!H201&lt;4,"В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2" s="23">
        <f>'Рейтинговая таблица организаций'!H201</f>
        <v>4</v>
      </c>
      <c r="N212" s="14">
        <f>IF('Рейтинговая таблица организаций'!H201&lt;1,0,(IF('Рейтинговая таблица организаций'!H201&lt;4,30,100)))</f>
        <v>100</v>
      </c>
      <c r="O212" s="14" t="s">
        <v>161</v>
      </c>
      <c r="P212" s="14">
        <f>'Рейтинговая таблица организаций'!I201</f>
        <v>53</v>
      </c>
      <c r="Q212" s="14">
        <f>'Рейтинговая таблица организаций'!J201</f>
        <v>53</v>
      </c>
      <c r="R212" s="14" t="s">
        <v>162</v>
      </c>
      <c r="S212" s="14">
        <f>'Рейтинговая таблица организаций'!K201</f>
        <v>53</v>
      </c>
      <c r="T212" s="14">
        <f>'Рейтинговая таблица организаций'!L201</f>
        <v>53</v>
      </c>
      <c r="U212" s="14" t="str">
        <f>IF('Рейтинговая таблица организаций'!U201&lt;1,"Отсутствуют комфортные условия",(IF('Рейтинговая таблица организаций'!U201&lt;5,"Количество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2" s="23">
        <f>'Рейтинговая таблица организаций'!U201</f>
        <v>5</v>
      </c>
      <c r="W212" s="14">
        <f>IF('Рейтинговая таблица организаций'!U201&lt;1,0,(IF('Рейтинговая таблица организаций'!U201&lt;4,20,100)))</f>
        <v>100</v>
      </c>
      <c r="X212" s="14" t="s">
        <v>163</v>
      </c>
      <c r="Y212" s="14">
        <f>'Рейтинговая таблица организаций'!X201</f>
        <v>53</v>
      </c>
      <c r="Z212" s="14">
        <f>'Рейтинговая таблица организаций'!Y201</f>
        <v>53</v>
      </c>
      <c r="AA212" s="14" t="str">
        <f>IF('Рейтинговая таблица организаций'!AD201&lt;1,"Отсутствуют условия доступности для инвалидов",(IF('Рейтинговая таблица организаций'!AD201&lt;5,"Количество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2" s="22">
        <f>'Рейтинговая таблица организаций'!AD201</f>
        <v>1</v>
      </c>
      <c r="AC212" s="14">
        <f>IF('Рейтинговая таблица организаций'!AD201&lt;1,0,(IF('Рейтинговая таблица организаций'!AD201&lt;5,20,100)))</f>
        <v>20</v>
      </c>
      <c r="AD212" s="14" t="str">
        <f>IF('Рейтинговая таблица организаций'!AE201&lt;1,"Отсутствуют условия доступности, позволяющие инвалидам получать услуги наравне с другими",(IF('Рейтинговая таблица организаций'!AE201&lt;5,"Количество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2" s="23">
        <f>'Рейтинговая таблица организаций'!AE201</f>
        <v>3</v>
      </c>
      <c r="AF212" s="14">
        <f>IF('Рейтинговая таблица организаций'!AE201&lt;1,0,(IF('Рейтинговая таблица организаций'!AE201&lt;5,20,100)))</f>
        <v>20</v>
      </c>
      <c r="AG212" s="14" t="s">
        <v>164</v>
      </c>
      <c r="AH212" s="14">
        <f>'Рейтинговая таблица организаций'!AF201</f>
        <v>14</v>
      </c>
      <c r="AI212" s="14">
        <f>'Рейтинговая таблица организаций'!AG201</f>
        <v>14</v>
      </c>
      <c r="AJ212" s="14" t="s">
        <v>165</v>
      </c>
      <c r="AK212" s="14">
        <f>'Рейтинговая таблица организаций'!AL201</f>
        <v>53</v>
      </c>
      <c r="AL212" s="14">
        <f>'Рейтинговая таблица организаций'!AM201</f>
        <v>53</v>
      </c>
      <c r="AM212" s="14" t="s">
        <v>166</v>
      </c>
      <c r="AN212" s="14">
        <f>'Рейтинговая таблица организаций'!AN201</f>
        <v>53</v>
      </c>
      <c r="AO212" s="14">
        <f>'Рейтинговая таблица организаций'!AO201</f>
        <v>53</v>
      </c>
      <c r="AP212" s="14" t="s">
        <v>167</v>
      </c>
      <c r="AQ212" s="14">
        <f>'Рейтинговая таблица организаций'!AP201</f>
        <v>53</v>
      </c>
      <c r="AR212" s="14">
        <f>'Рейтинговая таблица организаций'!AQ201</f>
        <v>53</v>
      </c>
      <c r="AS212" s="14" t="s">
        <v>168</v>
      </c>
      <c r="AT212" s="14">
        <f>'Рейтинговая таблица организаций'!AV201</f>
        <v>53</v>
      </c>
      <c r="AU212" s="14">
        <f>'Рейтинговая таблица организаций'!AW201</f>
        <v>53</v>
      </c>
      <c r="AV212" s="14" t="s">
        <v>169</v>
      </c>
      <c r="AW212" s="14">
        <f>'Рейтинговая таблица организаций'!AX201</f>
        <v>53</v>
      </c>
      <c r="AX212" s="14">
        <f>'Рейтинговая таблица организаций'!AY201</f>
        <v>53</v>
      </c>
      <c r="AY212" s="14" t="s">
        <v>170</v>
      </c>
      <c r="AZ212" s="14">
        <f>'Рейтинговая таблица организаций'!AZ201</f>
        <v>53</v>
      </c>
      <c r="BA212" s="14">
        <f>'Рейтинговая таблица организаций'!BA201</f>
        <v>53</v>
      </c>
    </row>
    <row r="213" spans="1:53" ht="15.5">
      <c r="A213" s="11">
        <f>'бланки '!D204</f>
        <v>199</v>
      </c>
      <c r="B213" s="11" t="str">
        <f>'бланки '!C204</f>
        <v>Муниципальное казённое общеобразовательное учреждение "Нельмачевская основная школа"</v>
      </c>
      <c r="C213" s="11">
        <f>'для bus.gov.ru'!C202</f>
        <v>17</v>
      </c>
      <c r="D213" s="11">
        <f>'для bus.gov.ru'!D202</f>
        <v>7</v>
      </c>
      <c r="E213" s="21">
        <f>'для bus.gov.ru'!E202</f>
        <v>0.41176470588235292</v>
      </c>
      <c r="F213" s="12" t="s">
        <v>159</v>
      </c>
      <c r="G213" s="13">
        <f>'Рейтинговая таблица организаций'!D202</f>
        <v>14</v>
      </c>
      <c r="H213" s="13">
        <f>'Рейтинговая таблица организаций'!E202</f>
        <v>14</v>
      </c>
      <c r="I213" s="12" t="s">
        <v>160</v>
      </c>
      <c r="J213" s="13">
        <f>'Рейтинговая таблица организаций'!F202</f>
        <v>60</v>
      </c>
      <c r="K213" s="13">
        <f>'Рейтинговая таблица организаций'!G202</f>
        <v>60</v>
      </c>
      <c r="L213" s="14" t="str">
        <f>IF('Рейтинговая таблица организаций'!H202&lt;1,"Отсутствуют или не функционируют дистанционные способы взаимодействия",(IF('Рейтинговая таблица организаций'!H202&lt;4,"В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3" s="23">
        <f>'Рейтинговая таблица организаций'!H202</f>
        <v>4</v>
      </c>
      <c r="N213" s="14">
        <f>IF('Рейтинговая таблица организаций'!H202&lt;1,0,(IF('Рейтинговая таблица организаций'!H202&lt;4,30,100)))</f>
        <v>100</v>
      </c>
      <c r="O213" s="14" t="s">
        <v>161</v>
      </c>
      <c r="P213" s="14">
        <f>'Рейтинговая таблица организаций'!I202</f>
        <v>7</v>
      </c>
      <c r="Q213" s="14">
        <f>'Рейтинговая таблица организаций'!J202</f>
        <v>7</v>
      </c>
      <c r="R213" s="14" t="s">
        <v>162</v>
      </c>
      <c r="S213" s="14">
        <f>'Рейтинговая таблица организаций'!K202</f>
        <v>7</v>
      </c>
      <c r="T213" s="14">
        <f>'Рейтинговая таблица организаций'!L202</f>
        <v>7</v>
      </c>
      <c r="U213" s="14" t="str">
        <f>IF('Рейтинговая таблица организаций'!U202&lt;1,"Отсутствуют комфортные условия",(IF('Рейтинговая таблица организаций'!U202&lt;5,"Количество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3" s="23">
        <f>'Рейтинговая таблица организаций'!U202</f>
        <v>5</v>
      </c>
      <c r="W213" s="14">
        <f>IF('Рейтинговая таблица организаций'!U202&lt;1,0,(IF('Рейтинговая таблица организаций'!U202&lt;4,20,100)))</f>
        <v>100</v>
      </c>
      <c r="X213" s="14" t="s">
        <v>163</v>
      </c>
      <c r="Y213" s="14">
        <f>'Рейтинговая таблица организаций'!X202</f>
        <v>7</v>
      </c>
      <c r="Z213" s="14">
        <f>'Рейтинговая таблица организаций'!Y202</f>
        <v>7</v>
      </c>
      <c r="AA213" s="14" t="str">
        <f>IF('Рейтинговая таблица организаций'!AD202&lt;1,"Отсутствуют условия доступности для инвалидов",(IF('Рейтинговая таблица организаций'!AD202&lt;5,"Количество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3" s="22">
        <f>'Рейтинговая таблица организаций'!AD202</f>
        <v>2</v>
      </c>
      <c r="AC213" s="14">
        <f>IF('Рейтинговая таблица организаций'!AD202&lt;1,0,(IF('Рейтинговая таблица организаций'!AD202&lt;5,20,100)))</f>
        <v>20</v>
      </c>
      <c r="AD213" s="14" t="str">
        <f>IF('Рейтинговая таблица организаций'!AE202&lt;1,"Отсутствуют условия доступности, позволяющие инвалидам получать услуги наравне с другими",(IF('Рейтинговая таблица организаций'!AE202&lt;5,"Количество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3" s="23">
        <f>'Рейтинговая таблица организаций'!AE202</f>
        <v>3</v>
      </c>
      <c r="AF213" s="14">
        <f>IF('Рейтинговая таблица организаций'!AE202&lt;1,0,(IF('Рейтинговая таблица организаций'!AE202&lt;5,20,100)))</f>
        <v>20</v>
      </c>
      <c r="AG213" s="14" t="s">
        <v>164</v>
      </c>
      <c r="AH213" s="14">
        <f>'Рейтинговая таблица организаций'!AF202</f>
        <v>2</v>
      </c>
      <c r="AI213" s="14">
        <f>'Рейтинговая таблица организаций'!AG202</f>
        <v>2</v>
      </c>
      <c r="AJ213" s="14" t="s">
        <v>165</v>
      </c>
      <c r="AK213" s="14">
        <f>'Рейтинговая таблица организаций'!AL202</f>
        <v>7</v>
      </c>
      <c r="AL213" s="14">
        <f>'Рейтинговая таблица организаций'!AM202</f>
        <v>7</v>
      </c>
      <c r="AM213" s="14" t="s">
        <v>166</v>
      </c>
      <c r="AN213" s="14">
        <f>'Рейтинговая таблица организаций'!AN202</f>
        <v>7</v>
      </c>
      <c r="AO213" s="14">
        <f>'Рейтинговая таблица организаций'!AO202</f>
        <v>7</v>
      </c>
      <c r="AP213" s="14" t="s">
        <v>167</v>
      </c>
      <c r="AQ213" s="14">
        <f>'Рейтинговая таблица организаций'!AP202</f>
        <v>7</v>
      </c>
      <c r="AR213" s="14">
        <f>'Рейтинговая таблица организаций'!AQ202</f>
        <v>7</v>
      </c>
      <c r="AS213" s="14" t="s">
        <v>168</v>
      </c>
      <c r="AT213" s="14">
        <f>'Рейтинговая таблица организаций'!AV202</f>
        <v>7</v>
      </c>
      <c r="AU213" s="14">
        <f>'Рейтинговая таблица организаций'!AW202</f>
        <v>7</v>
      </c>
      <c r="AV213" s="14" t="s">
        <v>169</v>
      </c>
      <c r="AW213" s="14">
        <f>'Рейтинговая таблица организаций'!AX202</f>
        <v>7</v>
      </c>
      <c r="AX213" s="14">
        <f>'Рейтинговая таблица организаций'!AY202</f>
        <v>7</v>
      </c>
      <c r="AY213" s="14" t="s">
        <v>170</v>
      </c>
      <c r="AZ213" s="14">
        <f>'Рейтинговая таблица организаций'!AZ202</f>
        <v>7</v>
      </c>
      <c r="BA213" s="14">
        <f>'Рейтинговая таблица организаций'!BA202</f>
        <v>7</v>
      </c>
    </row>
    <row r="214" spans="1:53" ht="15.5">
      <c r="A214" s="11">
        <f>'бланки '!D205</f>
        <v>200</v>
      </c>
      <c r="B214" s="11" t="str">
        <f>'бланки '!C205</f>
        <v>Муниципальное бюджетное общеобразовательное учреждение "Старицинская средняя школа"</v>
      </c>
      <c r="C214" s="11">
        <f>'для bus.gov.ru'!C203</f>
        <v>40</v>
      </c>
      <c r="D214" s="11">
        <f>'для bus.gov.ru'!D203</f>
        <v>16</v>
      </c>
      <c r="E214" s="21">
        <f>'для bus.gov.ru'!E203</f>
        <v>0.4</v>
      </c>
      <c r="F214" s="12" t="s">
        <v>159</v>
      </c>
      <c r="G214" s="13">
        <f>'Рейтинговая таблица организаций'!D203</f>
        <v>14</v>
      </c>
      <c r="H214" s="13">
        <f>'Рейтинговая таблица организаций'!E203</f>
        <v>14</v>
      </c>
      <c r="I214" s="12" t="s">
        <v>160</v>
      </c>
      <c r="J214" s="13">
        <f>'Рейтинговая таблица организаций'!F203</f>
        <v>60</v>
      </c>
      <c r="K214" s="13">
        <f>'Рейтинговая таблица организаций'!G203</f>
        <v>60</v>
      </c>
      <c r="L214" s="14" t="str">
        <f>IF('Рейтинговая таблица организаций'!H203&lt;1,"Отсутствуют или не функционируют дистанционные способы взаимодействия",(IF('Рейтинговая таблица организаций'!H203&lt;4,"В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4" s="23">
        <f>'Рейтинговая таблица организаций'!H203</f>
        <v>4</v>
      </c>
      <c r="N214" s="14">
        <f>IF('Рейтинговая таблица организаций'!H203&lt;1,0,(IF('Рейтинговая таблица организаций'!H203&lt;4,30,100)))</f>
        <v>100</v>
      </c>
      <c r="O214" s="14" t="s">
        <v>161</v>
      </c>
      <c r="P214" s="14">
        <f>'Рейтинговая таблица организаций'!I203</f>
        <v>16</v>
      </c>
      <c r="Q214" s="14">
        <f>'Рейтинговая таблица организаций'!J203</f>
        <v>16</v>
      </c>
      <c r="R214" s="14" t="s">
        <v>162</v>
      </c>
      <c r="S214" s="14">
        <f>'Рейтинговая таблица организаций'!K203</f>
        <v>16</v>
      </c>
      <c r="T214" s="14">
        <f>'Рейтинговая таблица организаций'!L203</f>
        <v>16</v>
      </c>
      <c r="U214" s="14" t="str">
        <f>IF('Рейтинговая таблица организаций'!U203&lt;1,"Отсутствуют комфортные условия",(IF('Рейтинговая таблица организаций'!U203&lt;5,"Количество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4" s="23">
        <f>'Рейтинговая таблица организаций'!U203</f>
        <v>5</v>
      </c>
      <c r="W214" s="14">
        <f>IF('Рейтинговая таблица организаций'!U203&lt;1,0,(IF('Рейтинговая таблица организаций'!U203&lt;4,20,100)))</f>
        <v>100</v>
      </c>
      <c r="X214" s="14" t="s">
        <v>163</v>
      </c>
      <c r="Y214" s="14">
        <f>'Рейтинговая таблица организаций'!X203</f>
        <v>16</v>
      </c>
      <c r="Z214" s="14">
        <f>'Рейтинговая таблица организаций'!Y203</f>
        <v>16</v>
      </c>
      <c r="AA214" s="14" t="str">
        <f>IF('Рейтинговая таблица организаций'!AD203&lt;1,"Отсутствуют условия доступности для инвалидов",(IF('Рейтинговая таблица организаций'!AD203&lt;5,"Количество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4" s="22">
        <f>'Рейтинговая таблица организаций'!AD203</f>
        <v>1</v>
      </c>
      <c r="AC214" s="14">
        <f>IF('Рейтинговая таблица организаций'!AD203&lt;1,0,(IF('Рейтинговая таблица организаций'!AD203&lt;5,20,100)))</f>
        <v>20</v>
      </c>
      <c r="AD214" s="14" t="str">
        <f>IF('Рейтинговая таблица организаций'!AE203&lt;1,"Отсутствуют условия доступности, позволяющие инвалидам получать услуги наравне с другими",(IF('Рейтинговая таблица организаций'!AE203&lt;5,"Количество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4" s="23">
        <f>'Рейтинговая таблица организаций'!AE203</f>
        <v>3</v>
      </c>
      <c r="AF214" s="14">
        <f>IF('Рейтинговая таблица организаций'!AE203&lt;1,0,(IF('Рейтинговая таблица организаций'!AE203&lt;5,20,100)))</f>
        <v>20</v>
      </c>
      <c r="AG214" s="14" t="s">
        <v>164</v>
      </c>
      <c r="AH214" s="14">
        <f>'Рейтинговая таблица организаций'!AF203</f>
        <v>4</v>
      </c>
      <c r="AI214" s="14">
        <f>'Рейтинговая таблица организаций'!AG203</f>
        <v>4</v>
      </c>
      <c r="AJ214" s="14" t="s">
        <v>165</v>
      </c>
      <c r="AK214" s="14">
        <f>'Рейтинговая таблица организаций'!AL203</f>
        <v>16</v>
      </c>
      <c r="AL214" s="14">
        <f>'Рейтинговая таблица организаций'!AM203</f>
        <v>16</v>
      </c>
      <c r="AM214" s="14" t="s">
        <v>166</v>
      </c>
      <c r="AN214" s="14">
        <f>'Рейтинговая таблица организаций'!AN203</f>
        <v>16</v>
      </c>
      <c r="AO214" s="14">
        <f>'Рейтинговая таблица организаций'!AO203</f>
        <v>16</v>
      </c>
      <c r="AP214" s="14" t="s">
        <v>167</v>
      </c>
      <c r="AQ214" s="14">
        <f>'Рейтинговая таблица организаций'!AP203</f>
        <v>16</v>
      </c>
      <c r="AR214" s="14">
        <f>'Рейтинговая таблица организаций'!AQ203</f>
        <v>16</v>
      </c>
      <c r="AS214" s="14" t="s">
        <v>168</v>
      </c>
      <c r="AT214" s="14">
        <f>'Рейтинговая таблица организаций'!AV203</f>
        <v>16</v>
      </c>
      <c r="AU214" s="14">
        <f>'Рейтинговая таблица организаций'!AW203</f>
        <v>16</v>
      </c>
      <c r="AV214" s="14" t="s">
        <v>169</v>
      </c>
      <c r="AW214" s="14">
        <f>'Рейтинговая таблица организаций'!AX203</f>
        <v>16</v>
      </c>
      <c r="AX214" s="14">
        <f>'Рейтинговая таблица организаций'!AY203</f>
        <v>16</v>
      </c>
      <c r="AY214" s="14" t="s">
        <v>170</v>
      </c>
      <c r="AZ214" s="14">
        <f>'Рейтинговая таблица организаций'!AZ203</f>
        <v>16</v>
      </c>
      <c r="BA214" s="14">
        <f>'Рейтинговая таблица организаций'!BA203</f>
        <v>16</v>
      </c>
    </row>
    <row r="215" spans="1:53" ht="15.5">
      <c r="A215" s="11">
        <f>'бланки '!D206</f>
        <v>201</v>
      </c>
      <c r="B215" s="11" t="str">
        <f>'бланки '!C206</f>
        <v>Муниципальное автономное общеобразовательное учреждение Сергеевская средняя общеобразовательная школа Первомайского района</v>
      </c>
      <c r="C215" s="11">
        <f>'для bus.gov.ru'!C204</f>
        <v>142</v>
      </c>
      <c r="D215" s="11">
        <f>'для bus.gov.ru'!D204</f>
        <v>57</v>
      </c>
      <c r="E215" s="21">
        <f>'для bus.gov.ru'!E204</f>
        <v>0.40140845070422537</v>
      </c>
      <c r="F215" s="12" t="s">
        <v>159</v>
      </c>
      <c r="G215" s="13">
        <f>'Рейтинговая таблица организаций'!D204</f>
        <v>14</v>
      </c>
      <c r="H215" s="13">
        <f>'Рейтинговая таблица организаций'!E204</f>
        <v>14</v>
      </c>
      <c r="I215" s="12" t="s">
        <v>160</v>
      </c>
      <c r="J215" s="13">
        <f>'Рейтинговая таблица организаций'!F204</f>
        <v>60</v>
      </c>
      <c r="K215" s="13">
        <f>'Рейтинговая таблица организаций'!G204</f>
        <v>60</v>
      </c>
      <c r="L215" s="14" t="str">
        <f>IF('Рейтинговая таблица организаций'!H204&lt;1,"Отсутствуют или не функционируют дистанционные способы взаимодействия",(IF('Рейтинговая таблица организаций'!H204&lt;4,"В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5" s="23">
        <f>'Рейтинговая таблица организаций'!H204</f>
        <v>4</v>
      </c>
      <c r="N215" s="14">
        <f>IF('Рейтинговая таблица организаций'!H204&lt;1,0,(IF('Рейтинговая таблица организаций'!H204&lt;4,30,100)))</f>
        <v>100</v>
      </c>
      <c r="O215" s="14" t="s">
        <v>161</v>
      </c>
      <c r="P215" s="14">
        <f>'Рейтинговая таблица организаций'!I204</f>
        <v>57</v>
      </c>
      <c r="Q215" s="14">
        <f>'Рейтинговая таблица организаций'!J204</f>
        <v>57</v>
      </c>
      <c r="R215" s="14" t="s">
        <v>162</v>
      </c>
      <c r="S215" s="14">
        <f>'Рейтинговая таблица организаций'!K204</f>
        <v>57</v>
      </c>
      <c r="T215" s="14">
        <f>'Рейтинговая таблица организаций'!L204</f>
        <v>57</v>
      </c>
      <c r="U215" s="14" t="str">
        <f>IF('Рейтинговая таблица организаций'!U204&lt;1,"Отсутствуют комфортные условия",(IF('Рейтинговая таблица организаций'!U204&lt;5,"Количество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5" s="23">
        <f>'Рейтинговая таблица организаций'!U204</f>
        <v>5</v>
      </c>
      <c r="W215" s="14">
        <f>IF('Рейтинговая таблица организаций'!U204&lt;1,0,(IF('Рейтинговая таблица организаций'!U204&lt;4,20,100)))</f>
        <v>100</v>
      </c>
      <c r="X215" s="14" t="s">
        <v>163</v>
      </c>
      <c r="Y215" s="14">
        <f>'Рейтинговая таблица организаций'!X204</f>
        <v>57</v>
      </c>
      <c r="Z215" s="14">
        <f>'Рейтинговая таблица организаций'!Y204</f>
        <v>57</v>
      </c>
      <c r="AA215" s="14" t="str">
        <f>IF('Рейтинговая таблица организаций'!AD204&lt;1,"Отсутствуют условия доступности для инвалидов",(IF('Рейтинговая таблица организаций'!AD204&lt;5,"Количество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5" s="22">
        <f>'Рейтинговая таблица организаций'!AD204</f>
        <v>2</v>
      </c>
      <c r="AC215" s="14">
        <f>IF('Рейтинговая таблица организаций'!AD204&lt;1,0,(IF('Рейтинговая таблица организаций'!AD204&lt;5,20,100)))</f>
        <v>20</v>
      </c>
      <c r="AD215" s="14" t="str">
        <f>IF('Рейтинговая таблица организаций'!AE204&lt;1,"Отсутствуют условия доступности, позволяющие инвалидам получать услуги наравне с другими",(IF('Рейтинговая таблица организаций'!AE204&lt;5,"Количество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5" s="23">
        <f>'Рейтинговая таблица организаций'!AE204</f>
        <v>3</v>
      </c>
      <c r="AF215" s="14">
        <f>IF('Рейтинговая таблица организаций'!AE204&lt;1,0,(IF('Рейтинговая таблица организаций'!AE204&lt;5,20,100)))</f>
        <v>20</v>
      </c>
      <c r="AG215" s="14" t="s">
        <v>164</v>
      </c>
      <c r="AH215" s="14">
        <f>'Рейтинговая таблица организаций'!AF204</f>
        <v>15</v>
      </c>
      <c r="AI215" s="14">
        <f>'Рейтинговая таблица организаций'!AG204</f>
        <v>15</v>
      </c>
      <c r="AJ215" s="14" t="s">
        <v>165</v>
      </c>
      <c r="AK215" s="14">
        <f>'Рейтинговая таблица организаций'!AL204</f>
        <v>57</v>
      </c>
      <c r="AL215" s="14">
        <f>'Рейтинговая таблица организаций'!AM204</f>
        <v>57</v>
      </c>
      <c r="AM215" s="14" t="s">
        <v>166</v>
      </c>
      <c r="AN215" s="14">
        <f>'Рейтинговая таблица организаций'!AN204</f>
        <v>57</v>
      </c>
      <c r="AO215" s="14">
        <f>'Рейтинговая таблица организаций'!AO204</f>
        <v>57</v>
      </c>
      <c r="AP215" s="14" t="s">
        <v>167</v>
      </c>
      <c r="AQ215" s="14">
        <f>'Рейтинговая таблица организаций'!AP204</f>
        <v>57</v>
      </c>
      <c r="AR215" s="14">
        <f>'Рейтинговая таблица организаций'!AQ204</f>
        <v>57</v>
      </c>
      <c r="AS215" s="14" t="s">
        <v>168</v>
      </c>
      <c r="AT215" s="14">
        <f>'Рейтинговая таблица организаций'!AV204</f>
        <v>57</v>
      </c>
      <c r="AU215" s="14">
        <f>'Рейтинговая таблица организаций'!AW204</f>
        <v>57</v>
      </c>
      <c r="AV215" s="14" t="s">
        <v>169</v>
      </c>
      <c r="AW215" s="14">
        <f>'Рейтинговая таблица организаций'!AX204</f>
        <v>57</v>
      </c>
      <c r="AX215" s="14">
        <f>'Рейтинговая таблица организаций'!AY204</f>
        <v>57</v>
      </c>
      <c r="AY215" s="14" t="s">
        <v>170</v>
      </c>
      <c r="AZ215" s="14">
        <f>'Рейтинговая таблица организаций'!AZ204</f>
        <v>57</v>
      </c>
      <c r="BA215" s="14">
        <f>'Рейтинговая таблица организаций'!BA204</f>
        <v>57</v>
      </c>
    </row>
    <row r="216" spans="1:53" ht="15.5">
      <c r="A216" s="11">
        <f>'бланки '!D207</f>
        <v>202</v>
      </c>
      <c r="B216" s="11" t="str">
        <f>'бланки '!C207</f>
        <v>Муниципальное бюджетное общеобразовательное учреждение Куяновская средняя общеобразовательная школа Первомайского района</v>
      </c>
      <c r="C216" s="11">
        <f>'для bus.gov.ru'!C205</f>
        <v>154</v>
      </c>
      <c r="D216" s="11">
        <f>'для bus.gov.ru'!D205</f>
        <v>62</v>
      </c>
      <c r="E216" s="21">
        <f>'для bus.gov.ru'!E205</f>
        <v>0.40259740259740262</v>
      </c>
      <c r="F216" s="12" t="s">
        <v>159</v>
      </c>
      <c r="G216" s="13">
        <f>'Рейтинговая таблица организаций'!D205</f>
        <v>14</v>
      </c>
      <c r="H216" s="13">
        <f>'Рейтинговая таблица организаций'!E205</f>
        <v>14</v>
      </c>
      <c r="I216" s="12" t="s">
        <v>160</v>
      </c>
      <c r="J216" s="13">
        <f>'Рейтинговая таблица организаций'!F205</f>
        <v>60</v>
      </c>
      <c r="K216" s="13">
        <f>'Рейтинговая таблица организаций'!G205</f>
        <v>60</v>
      </c>
      <c r="L216" s="14" t="str">
        <f>IF('Рейтинговая таблица организаций'!H205&lt;1,"Отсутствуют или не функционируют дистанционные способы взаимодействия",(IF('Рейтинговая таблица организаций'!H205&lt;4,"В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6" s="23">
        <f>'Рейтинговая таблица организаций'!H205</f>
        <v>4</v>
      </c>
      <c r="N216" s="14">
        <f>IF('Рейтинговая таблица организаций'!H205&lt;1,0,(IF('Рейтинговая таблица организаций'!H205&lt;4,30,100)))</f>
        <v>100</v>
      </c>
      <c r="O216" s="14" t="s">
        <v>161</v>
      </c>
      <c r="P216" s="14">
        <f>'Рейтинговая таблица организаций'!I205</f>
        <v>62</v>
      </c>
      <c r="Q216" s="14">
        <f>'Рейтинговая таблица организаций'!J205</f>
        <v>62</v>
      </c>
      <c r="R216" s="14" t="s">
        <v>162</v>
      </c>
      <c r="S216" s="14">
        <f>'Рейтинговая таблица организаций'!K205</f>
        <v>62</v>
      </c>
      <c r="T216" s="14">
        <f>'Рейтинговая таблица организаций'!L205</f>
        <v>62</v>
      </c>
      <c r="U216" s="14" t="str">
        <f>IF('Рейтинговая таблица организаций'!U205&lt;1,"Отсутствуют комфортные условия",(IF('Рейтинговая таблица организаций'!U205&lt;5,"Количество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6" s="23">
        <f>'Рейтинговая таблица организаций'!U205</f>
        <v>5</v>
      </c>
      <c r="W216" s="14">
        <f>IF('Рейтинговая таблица организаций'!U205&lt;1,0,(IF('Рейтинговая таблица организаций'!U205&lt;4,20,100)))</f>
        <v>100</v>
      </c>
      <c r="X216" s="14" t="s">
        <v>163</v>
      </c>
      <c r="Y216" s="14">
        <f>'Рейтинговая таблица организаций'!X205</f>
        <v>62</v>
      </c>
      <c r="Z216" s="14">
        <f>'Рейтинговая таблица организаций'!Y205</f>
        <v>62</v>
      </c>
      <c r="AA216" s="14" t="str">
        <f>IF('Рейтинговая таблица организаций'!AD205&lt;1,"Отсутствуют условия доступности для инвалидов",(IF('Рейтинговая таблица организаций'!AD205&lt;5,"Количество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6" s="22">
        <f>'Рейтинговая таблица организаций'!AD205</f>
        <v>3</v>
      </c>
      <c r="AC216" s="14">
        <f>IF('Рейтинговая таблица организаций'!AD205&lt;1,0,(IF('Рейтинговая таблица организаций'!AD205&lt;5,20,100)))</f>
        <v>20</v>
      </c>
      <c r="AD216" s="14" t="str">
        <f>IF('Рейтинговая таблица организаций'!AE205&lt;1,"Отсутствуют условия доступности, позволяющие инвалидам получать услуги наравне с другими",(IF('Рейтинговая таблица организаций'!AE205&lt;5,"Количество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6" s="23">
        <f>'Рейтинговая таблица организаций'!AE205</f>
        <v>4</v>
      </c>
      <c r="AF216" s="14">
        <f>IF('Рейтинговая таблица организаций'!AE205&lt;1,0,(IF('Рейтинговая таблица организаций'!AE205&lt;5,20,100)))</f>
        <v>20</v>
      </c>
      <c r="AG216" s="14" t="s">
        <v>164</v>
      </c>
      <c r="AH216" s="14">
        <f>'Рейтинговая таблица организаций'!AF205</f>
        <v>16</v>
      </c>
      <c r="AI216" s="14">
        <f>'Рейтинговая таблица организаций'!AG205</f>
        <v>16</v>
      </c>
      <c r="AJ216" s="14" t="s">
        <v>165</v>
      </c>
      <c r="AK216" s="14">
        <f>'Рейтинговая таблица организаций'!AL205</f>
        <v>62</v>
      </c>
      <c r="AL216" s="14">
        <f>'Рейтинговая таблица организаций'!AM205</f>
        <v>62</v>
      </c>
      <c r="AM216" s="14" t="s">
        <v>166</v>
      </c>
      <c r="AN216" s="14">
        <f>'Рейтинговая таблица организаций'!AN205</f>
        <v>62</v>
      </c>
      <c r="AO216" s="14">
        <f>'Рейтинговая таблица организаций'!AO205</f>
        <v>62</v>
      </c>
      <c r="AP216" s="14" t="s">
        <v>167</v>
      </c>
      <c r="AQ216" s="14">
        <f>'Рейтинговая таблица организаций'!AP205</f>
        <v>62</v>
      </c>
      <c r="AR216" s="14">
        <f>'Рейтинговая таблица организаций'!AQ205</f>
        <v>62</v>
      </c>
      <c r="AS216" s="14" t="s">
        <v>168</v>
      </c>
      <c r="AT216" s="14">
        <f>'Рейтинговая таблица организаций'!AV205</f>
        <v>62</v>
      </c>
      <c r="AU216" s="14">
        <f>'Рейтинговая таблица организаций'!AW205</f>
        <v>62</v>
      </c>
      <c r="AV216" s="14" t="s">
        <v>169</v>
      </c>
      <c r="AW216" s="14">
        <f>'Рейтинговая таблица организаций'!AX205</f>
        <v>62</v>
      </c>
      <c r="AX216" s="14">
        <f>'Рейтинговая таблица организаций'!AY205</f>
        <v>62</v>
      </c>
      <c r="AY216" s="14" t="s">
        <v>170</v>
      </c>
      <c r="AZ216" s="14">
        <f>'Рейтинговая таблица организаций'!AZ205</f>
        <v>62</v>
      </c>
      <c r="BA216" s="14">
        <f>'Рейтинговая таблица организаций'!BA205</f>
        <v>62</v>
      </c>
    </row>
    <row r="217" spans="1:53" ht="15.5">
      <c r="A217" s="11">
        <f>'бланки '!D208</f>
        <v>203</v>
      </c>
      <c r="B217" s="11" t="str">
        <f>'бланки '!C208</f>
        <v>Муниципальное автономное общеобразовательное учреждение Туендатская основная общеобразовательная школа Первомайского района</v>
      </c>
      <c r="C217" s="11">
        <f>'для bus.gov.ru'!C206</f>
        <v>83</v>
      </c>
      <c r="D217" s="11">
        <f>'для bus.gov.ru'!D206</f>
        <v>34</v>
      </c>
      <c r="E217" s="21">
        <f>'для bus.gov.ru'!E206</f>
        <v>0.40963855421686746</v>
      </c>
      <c r="F217" s="12" t="s">
        <v>159</v>
      </c>
      <c r="G217" s="13">
        <f>'Рейтинговая таблица организаций'!D206</f>
        <v>14</v>
      </c>
      <c r="H217" s="13">
        <f>'Рейтинговая таблица организаций'!E206</f>
        <v>14</v>
      </c>
      <c r="I217" s="12" t="s">
        <v>160</v>
      </c>
      <c r="J217" s="13">
        <f>'Рейтинговая таблица организаций'!F206</f>
        <v>60</v>
      </c>
      <c r="K217" s="13">
        <f>'Рейтинговая таблица организаций'!G206</f>
        <v>60</v>
      </c>
      <c r="L217" s="14" t="str">
        <f>IF('Рейтинговая таблица организаций'!H206&lt;1,"Отсутствуют или не функционируют дистанционные способы взаимодействия",(IF('Рейтинговая таблица организаций'!H206&lt;4,"В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7" s="23">
        <f>'Рейтинговая таблица организаций'!H206</f>
        <v>4</v>
      </c>
      <c r="N217" s="14">
        <f>IF('Рейтинговая таблица организаций'!H206&lt;1,0,(IF('Рейтинговая таблица организаций'!H206&lt;4,30,100)))</f>
        <v>100</v>
      </c>
      <c r="O217" s="14" t="s">
        <v>161</v>
      </c>
      <c r="P217" s="14">
        <f>'Рейтинговая таблица организаций'!I206</f>
        <v>34</v>
      </c>
      <c r="Q217" s="14">
        <f>'Рейтинговая таблица организаций'!J206</f>
        <v>34</v>
      </c>
      <c r="R217" s="14" t="s">
        <v>162</v>
      </c>
      <c r="S217" s="14">
        <f>'Рейтинговая таблица организаций'!K206</f>
        <v>34</v>
      </c>
      <c r="T217" s="14">
        <f>'Рейтинговая таблица организаций'!L206</f>
        <v>34</v>
      </c>
      <c r="U217" s="14" t="str">
        <f>IF('Рейтинговая таблица организаций'!U206&lt;1,"Отсутствуют комфортные условия",(IF('Рейтинговая таблица организаций'!U206&lt;5,"Количество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7" s="23">
        <f>'Рейтинговая таблица организаций'!U206</f>
        <v>5</v>
      </c>
      <c r="W217" s="14">
        <f>IF('Рейтинговая таблица организаций'!U206&lt;1,0,(IF('Рейтинговая таблица организаций'!U206&lt;4,20,100)))</f>
        <v>100</v>
      </c>
      <c r="X217" s="14" t="s">
        <v>163</v>
      </c>
      <c r="Y217" s="14">
        <f>'Рейтинговая таблица организаций'!X206</f>
        <v>34</v>
      </c>
      <c r="Z217" s="14">
        <f>'Рейтинговая таблица организаций'!Y206</f>
        <v>34</v>
      </c>
      <c r="AA217" s="14" t="str">
        <f>IF('Рейтинговая таблица организаций'!AD206&lt;1,"Отсутствуют условия доступности для инвалидов",(IF('Рейтинговая таблица организаций'!AD206&lt;5,"Количество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7" s="22">
        <f>'Рейтинговая таблица организаций'!AD206</f>
        <v>1</v>
      </c>
      <c r="AC217" s="14">
        <f>IF('Рейтинговая таблица организаций'!AD206&lt;1,0,(IF('Рейтинговая таблица организаций'!AD206&lt;5,20,100)))</f>
        <v>20</v>
      </c>
      <c r="AD217" s="14" t="str">
        <f>IF('Рейтинговая таблица организаций'!AE206&lt;1,"Отсутствуют условия доступности, позволяющие инвалидам получать услуги наравне с другими",(IF('Рейтинговая таблица организаций'!AE206&lt;5,"Количество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7" s="23">
        <f>'Рейтинговая таблица организаций'!AE206</f>
        <v>3</v>
      </c>
      <c r="AF217" s="14">
        <f>IF('Рейтинговая таблица организаций'!AE206&lt;1,0,(IF('Рейтинговая таблица организаций'!AE206&lt;5,20,100)))</f>
        <v>20</v>
      </c>
      <c r="AG217" s="14" t="s">
        <v>164</v>
      </c>
      <c r="AH217" s="14">
        <f>'Рейтинговая таблица организаций'!AF206</f>
        <v>9</v>
      </c>
      <c r="AI217" s="14">
        <f>'Рейтинговая таблица организаций'!AG206</f>
        <v>9</v>
      </c>
      <c r="AJ217" s="14" t="s">
        <v>165</v>
      </c>
      <c r="AK217" s="14">
        <f>'Рейтинговая таблица организаций'!AL206</f>
        <v>34</v>
      </c>
      <c r="AL217" s="14">
        <f>'Рейтинговая таблица организаций'!AM206</f>
        <v>34</v>
      </c>
      <c r="AM217" s="14" t="s">
        <v>166</v>
      </c>
      <c r="AN217" s="14">
        <f>'Рейтинговая таблица организаций'!AN206</f>
        <v>34</v>
      </c>
      <c r="AO217" s="14">
        <f>'Рейтинговая таблица организаций'!AO206</f>
        <v>34</v>
      </c>
      <c r="AP217" s="14" t="s">
        <v>167</v>
      </c>
      <c r="AQ217" s="14">
        <f>'Рейтинговая таблица организаций'!AP206</f>
        <v>34</v>
      </c>
      <c r="AR217" s="14">
        <f>'Рейтинговая таблица организаций'!AQ206</f>
        <v>34</v>
      </c>
      <c r="AS217" s="14" t="s">
        <v>168</v>
      </c>
      <c r="AT217" s="14">
        <f>'Рейтинговая таблица организаций'!AV206</f>
        <v>34</v>
      </c>
      <c r="AU217" s="14">
        <f>'Рейтинговая таблица организаций'!AW206</f>
        <v>34</v>
      </c>
      <c r="AV217" s="14" t="s">
        <v>169</v>
      </c>
      <c r="AW217" s="14">
        <f>'Рейтинговая таблица организаций'!AX206</f>
        <v>34</v>
      </c>
      <c r="AX217" s="14">
        <f>'Рейтинговая таблица организаций'!AY206</f>
        <v>34</v>
      </c>
      <c r="AY217" s="14" t="s">
        <v>170</v>
      </c>
      <c r="AZ217" s="14">
        <f>'Рейтинговая таблица организаций'!AZ206</f>
        <v>34</v>
      </c>
      <c r="BA217" s="14">
        <f>'Рейтинговая таблица организаций'!BA206</f>
        <v>34</v>
      </c>
    </row>
    <row r="218" spans="1:53" ht="15.5">
      <c r="A218" s="11">
        <f>'бланки '!D209</f>
        <v>204</v>
      </c>
      <c r="B218" s="11" t="str">
        <f>'бланки '!C209</f>
        <v>Муниципальное автономное общеобразовательное учреждение Улу-Юльская средняя общеобразовательная школа Первомайского район</v>
      </c>
      <c r="C218" s="11">
        <f>'для bus.gov.ru'!C207</f>
        <v>208</v>
      </c>
      <c r="D218" s="11">
        <f>'для bus.gov.ru'!D207</f>
        <v>84</v>
      </c>
      <c r="E218" s="21">
        <f>'для bus.gov.ru'!E207</f>
        <v>0.40384615384615385</v>
      </c>
      <c r="F218" s="12" t="s">
        <v>159</v>
      </c>
      <c r="G218" s="13">
        <f>'Рейтинговая таблица организаций'!D207</f>
        <v>14</v>
      </c>
      <c r="H218" s="13">
        <f>'Рейтинговая таблица организаций'!E207</f>
        <v>14</v>
      </c>
      <c r="I218" s="12" t="s">
        <v>160</v>
      </c>
      <c r="J218" s="13">
        <f>'Рейтинговая таблица организаций'!F207</f>
        <v>60</v>
      </c>
      <c r="K218" s="13">
        <f>'Рейтинговая таблица организаций'!G207</f>
        <v>60</v>
      </c>
      <c r="L218" s="14" t="str">
        <f>IF('Рейтинговая таблица организаций'!H207&lt;1,"Отсутствуют или не функционируют дистанционные способы взаимодействия",(IF('Рейтинговая таблица организаций'!H207&lt;4,"В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8" s="23">
        <f>'Рейтинговая таблица организаций'!H207</f>
        <v>4</v>
      </c>
      <c r="N218" s="14">
        <f>IF('Рейтинговая таблица организаций'!H207&lt;1,0,(IF('Рейтинговая таблица организаций'!H207&lt;4,30,100)))</f>
        <v>100</v>
      </c>
      <c r="O218" s="14" t="s">
        <v>161</v>
      </c>
      <c r="P218" s="14">
        <f>'Рейтинговая таблица организаций'!I207</f>
        <v>84</v>
      </c>
      <c r="Q218" s="14">
        <f>'Рейтинговая таблица организаций'!J207</f>
        <v>84</v>
      </c>
      <c r="R218" s="14" t="s">
        <v>162</v>
      </c>
      <c r="S218" s="14">
        <f>'Рейтинговая таблица организаций'!K207</f>
        <v>84</v>
      </c>
      <c r="T218" s="14">
        <f>'Рейтинговая таблица организаций'!L207</f>
        <v>84</v>
      </c>
      <c r="U218" s="14" t="str">
        <f>IF('Рейтинговая таблица организаций'!U207&lt;1,"Отсутствуют комфортные условия",(IF('Рейтинговая таблица организаций'!U207&lt;5,"Количество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8" s="23">
        <f>'Рейтинговая таблица организаций'!U207</f>
        <v>5</v>
      </c>
      <c r="W218" s="14">
        <f>IF('Рейтинговая таблица организаций'!U207&lt;1,0,(IF('Рейтинговая таблица организаций'!U207&lt;4,20,100)))</f>
        <v>100</v>
      </c>
      <c r="X218" s="14" t="s">
        <v>163</v>
      </c>
      <c r="Y218" s="14">
        <f>'Рейтинговая таблица организаций'!X207</f>
        <v>84</v>
      </c>
      <c r="Z218" s="14">
        <f>'Рейтинговая таблица организаций'!Y207</f>
        <v>84</v>
      </c>
      <c r="AA218" s="14" t="str">
        <f>IF('Рейтинговая таблица организаций'!AD207&lt;1,"Отсутствуют условия доступности для инвалидов",(IF('Рейтинговая таблица организаций'!AD207&lt;5,"Количество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8" s="22">
        <f>'Рейтинговая таблица организаций'!AD207</f>
        <v>1</v>
      </c>
      <c r="AC218" s="14">
        <f>IF('Рейтинговая таблица организаций'!AD207&lt;1,0,(IF('Рейтинговая таблица организаций'!AD207&lt;5,20,100)))</f>
        <v>20</v>
      </c>
      <c r="AD218" s="14" t="str">
        <f>IF('Рейтинговая таблица организаций'!AE207&lt;1,"Отсутствуют условия доступности, позволяющие инвалидам получать услуги наравне с другими",(IF('Рейтинговая таблица организаций'!AE207&lt;5,"Количество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8" s="23">
        <f>'Рейтинговая таблица организаций'!AE207</f>
        <v>3</v>
      </c>
      <c r="AF218" s="14">
        <f>IF('Рейтинговая таблица организаций'!AE207&lt;1,0,(IF('Рейтинговая таблица организаций'!AE207&lt;5,20,100)))</f>
        <v>20</v>
      </c>
      <c r="AG218" s="14" t="s">
        <v>164</v>
      </c>
      <c r="AH218" s="14">
        <f>'Рейтинговая таблица организаций'!AF207</f>
        <v>21</v>
      </c>
      <c r="AI218" s="14">
        <f>'Рейтинговая таблица организаций'!AG207</f>
        <v>21</v>
      </c>
      <c r="AJ218" s="14" t="s">
        <v>165</v>
      </c>
      <c r="AK218" s="14">
        <f>'Рейтинговая таблица организаций'!AL207</f>
        <v>84</v>
      </c>
      <c r="AL218" s="14">
        <f>'Рейтинговая таблица организаций'!AM207</f>
        <v>84</v>
      </c>
      <c r="AM218" s="14" t="s">
        <v>166</v>
      </c>
      <c r="AN218" s="14">
        <f>'Рейтинговая таблица организаций'!AN207</f>
        <v>84</v>
      </c>
      <c r="AO218" s="14">
        <f>'Рейтинговая таблица организаций'!AO207</f>
        <v>84</v>
      </c>
      <c r="AP218" s="14" t="s">
        <v>167</v>
      </c>
      <c r="AQ218" s="14">
        <f>'Рейтинговая таблица организаций'!AP207</f>
        <v>84</v>
      </c>
      <c r="AR218" s="14">
        <f>'Рейтинговая таблица организаций'!AQ207</f>
        <v>84</v>
      </c>
      <c r="AS218" s="14" t="s">
        <v>168</v>
      </c>
      <c r="AT218" s="14">
        <f>'Рейтинговая таблица организаций'!AV207</f>
        <v>84</v>
      </c>
      <c r="AU218" s="14">
        <f>'Рейтинговая таблица организаций'!AW207</f>
        <v>84</v>
      </c>
      <c r="AV218" s="14" t="s">
        <v>169</v>
      </c>
      <c r="AW218" s="14">
        <f>'Рейтинговая таблица организаций'!AX207</f>
        <v>84</v>
      </c>
      <c r="AX218" s="14">
        <f>'Рейтинговая таблица организаций'!AY207</f>
        <v>84</v>
      </c>
      <c r="AY218" s="14" t="s">
        <v>170</v>
      </c>
      <c r="AZ218" s="14">
        <f>'Рейтинговая таблица организаций'!AZ207</f>
        <v>84</v>
      </c>
      <c r="BA218" s="14">
        <f>'Рейтинговая таблица организаций'!BA207</f>
        <v>84</v>
      </c>
    </row>
    <row r="219" spans="1:53" ht="15.5">
      <c r="A219" s="11">
        <f>'бланки '!D210</f>
        <v>205</v>
      </c>
      <c r="B219" s="11" t="str">
        <f>'бланки '!C210</f>
        <v>Муниципальное бюджетное общеобразовательное учреждение Первомайская средняя общеобразовательная школа Первомайского района</v>
      </c>
      <c r="C219" s="11">
        <f>'для bus.gov.ru'!C208</f>
        <v>1265</v>
      </c>
      <c r="D219" s="11">
        <f>'для bus.gov.ru'!D208</f>
        <v>506</v>
      </c>
      <c r="E219" s="21">
        <f>'для bus.gov.ru'!E208</f>
        <v>0.4</v>
      </c>
      <c r="F219" s="12" t="s">
        <v>159</v>
      </c>
      <c r="G219" s="13">
        <f>'Рейтинговая таблица организаций'!D208</f>
        <v>14</v>
      </c>
      <c r="H219" s="13">
        <f>'Рейтинговая таблица организаций'!E208</f>
        <v>14</v>
      </c>
      <c r="I219" s="12" t="s">
        <v>160</v>
      </c>
      <c r="J219" s="13">
        <f>'Рейтинговая таблица организаций'!F208</f>
        <v>60</v>
      </c>
      <c r="K219" s="13">
        <f>'Рейтинговая таблица организаций'!G208</f>
        <v>60</v>
      </c>
      <c r="L219" s="14" t="str">
        <f>IF('Рейтинговая таблица организаций'!H208&lt;1,"Отсутствуют или не функционируют дистанционные способы взаимодействия",(IF('Рейтинговая таблица организаций'!H208&lt;4,"В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9" s="23">
        <f>'Рейтинговая таблица организаций'!H208</f>
        <v>4</v>
      </c>
      <c r="N219" s="14">
        <f>IF('Рейтинговая таблица организаций'!H208&lt;1,0,(IF('Рейтинговая таблица организаций'!H208&lt;4,30,100)))</f>
        <v>100</v>
      </c>
      <c r="O219" s="14" t="s">
        <v>161</v>
      </c>
      <c r="P219" s="14">
        <f>'Рейтинговая таблица организаций'!I208</f>
        <v>506</v>
      </c>
      <c r="Q219" s="14">
        <f>'Рейтинговая таблица организаций'!J208</f>
        <v>506</v>
      </c>
      <c r="R219" s="14" t="s">
        <v>162</v>
      </c>
      <c r="S219" s="14">
        <f>'Рейтинговая таблица организаций'!K208</f>
        <v>506</v>
      </c>
      <c r="T219" s="14">
        <f>'Рейтинговая таблица организаций'!L208</f>
        <v>506</v>
      </c>
      <c r="U219" s="14" t="str">
        <f>IF('Рейтинговая таблица организаций'!U208&lt;1,"Отсутствуют комфортные условия",(IF('Рейтинговая таблица организаций'!U208&lt;5,"Количество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9" s="23">
        <f>'Рейтинговая таблица организаций'!U208</f>
        <v>5</v>
      </c>
      <c r="W219" s="14">
        <f>IF('Рейтинговая таблица организаций'!U208&lt;1,0,(IF('Рейтинговая таблица организаций'!U208&lt;4,20,100)))</f>
        <v>100</v>
      </c>
      <c r="X219" s="14" t="s">
        <v>163</v>
      </c>
      <c r="Y219" s="14">
        <f>'Рейтинговая таблица организаций'!X208</f>
        <v>506</v>
      </c>
      <c r="Z219" s="14">
        <f>'Рейтинговая таблица организаций'!Y208</f>
        <v>506</v>
      </c>
      <c r="AA219" s="14" t="str">
        <f>IF('Рейтинговая таблица организаций'!AD208&lt;1,"Отсутствуют условия доступности для инвалидов",(IF('Рейтинговая таблица организаций'!AD208&lt;5,"Количество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9" s="22">
        <f>'Рейтинговая таблица организаций'!AD208</f>
        <v>3</v>
      </c>
      <c r="AC219" s="14">
        <f>IF('Рейтинговая таблица организаций'!AD208&lt;1,0,(IF('Рейтинговая таблица организаций'!AD208&lt;5,20,100)))</f>
        <v>20</v>
      </c>
      <c r="AD219" s="14" t="str">
        <f>IF('Рейтинговая таблица организаций'!AE208&lt;1,"Отсутствуют условия доступности, позволяющие инвалидам получать услуги наравне с другими",(IF('Рейтинговая таблица организаций'!AE208&lt;5,"Количество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9" s="23">
        <f>'Рейтинговая таблица организаций'!AE208</f>
        <v>4</v>
      </c>
      <c r="AF219" s="14">
        <f>IF('Рейтинговая таблица организаций'!AE208&lt;1,0,(IF('Рейтинговая таблица организаций'!AE208&lt;5,20,100)))</f>
        <v>20</v>
      </c>
      <c r="AG219" s="14" t="s">
        <v>164</v>
      </c>
      <c r="AH219" s="14">
        <f>'Рейтинговая таблица организаций'!AF208</f>
        <v>127</v>
      </c>
      <c r="AI219" s="14">
        <f>'Рейтинговая таблица организаций'!AG208</f>
        <v>127</v>
      </c>
      <c r="AJ219" s="14" t="s">
        <v>165</v>
      </c>
      <c r="AK219" s="14">
        <f>'Рейтинговая таблица организаций'!AL208</f>
        <v>506</v>
      </c>
      <c r="AL219" s="14">
        <f>'Рейтинговая таблица организаций'!AM208</f>
        <v>506</v>
      </c>
      <c r="AM219" s="14" t="s">
        <v>166</v>
      </c>
      <c r="AN219" s="14">
        <f>'Рейтинговая таблица организаций'!AN208</f>
        <v>506</v>
      </c>
      <c r="AO219" s="14">
        <f>'Рейтинговая таблица организаций'!AO208</f>
        <v>506</v>
      </c>
      <c r="AP219" s="14" t="s">
        <v>167</v>
      </c>
      <c r="AQ219" s="14">
        <f>'Рейтинговая таблица организаций'!AP208</f>
        <v>506</v>
      </c>
      <c r="AR219" s="14">
        <f>'Рейтинговая таблица организаций'!AQ208</f>
        <v>506</v>
      </c>
      <c r="AS219" s="14" t="s">
        <v>168</v>
      </c>
      <c r="AT219" s="14">
        <f>'Рейтинговая таблица организаций'!AV208</f>
        <v>506</v>
      </c>
      <c r="AU219" s="14">
        <f>'Рейтинговая таблица организаций'!AW208</f>
        <v>506</v>
      </c>
      <c r="AV219" s="14" t="s">
        <v>169</v>
      </c>
      <c r="AW219" s="14">
        <f>'Рейтинговая таблица организаций'!AX208</f>
        <v>506</v>
      </c>
      <c r="AX219" s="14">
        <f>'Рейтинговая таблица организаций'!AY208</f>
        <v>506</v>
      </c>
      <c r="AY219" s="14" t="s">
        <v>170</v>
      </c>
      <c r="AZ219" s="14">
        <f>'Рейтинговая таблица организаций'!AZ208</f>
        <v>506</v>
      </c>
      <c r="BA219" s="14">
        <f>'Рейтинговая таблица организаций'!BA208</f>
        <v>506</v>
      </c>
    </row>
    <row r="220" spans="1:53" ht="15.5">
      <c r="A220" s="11">
        <f>'бланки '!D211</f>
        <v>206</v>
      </c>
      <c r="B220" s="11" t="str">
        <f>'бланки '!C211</f>
        <v>Муниципальное бюджетное общеобразовательное учреждение Берёзовская средняя общеобразовательная школа Первомайского района</v>
      </c>
      <c r="C220" s="11">
        <f>'для bus.gov.ru'!C209</f>
        <v>51</v>
      </c>
      <c r="D220" s="11">
        <f>'для bus.gov.ru'!D209</f>
        <v>21</v>
      </c>
      <c r="E220" s="21">
        <f>'для bus.gov.ru'!E209</f>
        <v>0.41176470588235292</v>
      </c>
      <c r="F220" s="12" t="s">
        <v>159</v>
      </c>
      <c r="G220" s="13">
        <f>'Рейтинговая таблица организаций'!D209</f>
        <v>14</v>
      </c>
      <c r="H220" s="13">
        <f>'Рейтинговая таблица организаций'!E209</f>
        <v>14</v>
      </c>
      <c r="I220" s="12" t="s">
        <v>160</v>
      </c>
      <c r="J220" s="13">
        <f>'Рейтинговая таблица организаций'!F209</f>
        <v>60</v>
      </c>
      <c r="K220" s="13">
        <f>'Рейтинговая таблица организаций'!G209</f>
        <v>60</v>
      </c>
      <c r="L220" s="14" t="str">
        <f>IF('Рейтинговая таблица организаций'!H209&lt;1,"Отсутствуют или не функционируют дистанционные способы взаимодействия",(IF('Рейтинговая таблица организаций'!H209&lt;4,"В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0" s="23">
        <f>'Рейтинговая таблица организаций'!H209</f>
        <v>4</v>
      </c>
      <c r="N220" s="14">
        <f>IF('Рейтинговая таблица организаций'!H209&lt;1,0,(IF('Рейтинговая таблица организаций'!H209&lt;4,30,100)))</f>
        <v>100</v>
      </c>
      <c r="O220" s="14" t="s">
        <v>161</v>
      </c>
      <c r="P220" s="14">
        <f>'Рейтинговая таблица организаций'!I209</f>
        <v>21</v>
      </c>
      <c r="Q220" s="14">
        <f>'Рейтинговая таблица организаций'!J209</f>
        <v>21</v>
      </c>
      <c r="R220" s="14" t="s">
        <v>162</v>
      </c>
      <c r="S220" s="14">
        <f>'Рейтинговая таблица организаций'!K209</f>
        <v>21</v>
      </c>
      <c r="T220" s="14">
        <f>'Рейтинговая таблица организаций'!L209</f>
        <v>21</v>
      </c>
      <c r="U220" s="14" t="str">
        <f>IF('Рейтинговая таблица организаций'!U209&lt;1,"Отсутствуют комфортные условия",(IF('Рейтинговая таблица организаций'!U209&lt;5,"Количество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0" s="23">
        <f>'Рейтинговая таблица организаций'!U209</f>
        <v>5</v>
      </c>
      <c r="W220" s="14">
        <f>IF('Рейтинговая таблица организаций'!U209&lt;1,0,(IF('Рейтинговая таблица организаций'!U209&lt;4,20,100)))</f>
        <v>100</v>
      </c>
      <c r="X220" s="14" t="s">
        <v>163</v>
      </c>
      <c r="Y220" s="14">
        <f>'Рейтинговая таблица организаций'!X209</f>
        <v>21</v>
      </c>
      <c r="Z220" s="14">
        <f>'Рейтинговая таблица организаций'!Y209</f>
        <v>21</v>
      </c>
      <c r="AA220" s="14" t="str">
        <f>IF('Рейтинговая таблица организаций'!AD209&lt;1,"Отсутствуют условия доступности для инвалидов",(IF('Рейтинговая таблица организаций'!AD209&lt;5,"Количество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0" s="22">
        <f>'Рейтинговая таблица организаций'!AD209</f>
        <v>1</v>
      </c>
      <c r="AC220" s="14">
        <f>IF('Рейтинговая таблица организаций'!AD209&lt;1,0,(IF('Рейтинговая таблица организаций'!AD209&lt;5,20,100)))</f>
        <v>20</v>
      </c>
      <c r="AD220" s="14" t="str">
        <f>IF('Рейтинговая таблица организаций'!AE209&lt;1,"Отсутствуют условия доступности, позволяющие инвалидам получать услуги наравне с другими",(IF('Рейтинговая таблица организаций'!AE209&lt;5,"Количество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0" s="23">
        <f>'Рейтинговая таблица организаций'!AE209</f>
        <v>3</v>
      </c>
      <c r="AF220" s="14">
        <f>IF('Рейтинговая таблица организаций'!AE209&lt;1,0,(IF('Рейтинговая таблица организаций'!AE209&lt;5,20,100)))</f>
        <v>20</v>
      </c>
      <c r="AG220" s="14" t="s">
        <v>164</v>
      </c>
      <c r="AH220" s="14">
        <f>'Рейтинговая таблица организаций'!AF209</f>
        <v>6</v>
      </c>
      <c r="AI220" s="14">
        <f>'Рейтинговая таблица организаций'!AG209</f>
        <v>6</v>
      </c>
      <c r="AJ220" s="14" t="s">
        <v>165</v>
      </c>
      <c r="AK220" s="14">
        <f>'Рейтинговая таблица организаций'!AL209</f>
        <v>21</v>
      </c>
      <c r="AL220" s="14">
        <f>'Рейтинговая таблица организаций'!AM209</f>
        <v>21</v>
      </c>
      <c r="AM220" s="14" t="s">
        <v>166</v>
      </c>
      <c r="AN220" s="14">
        <f>'Рейтинговая таблица организаций'!AN209</f>
        <v>21</v>
      </c>
      <c r="AO220" s="14">
        <f>'Рейтинговая таблица организаций'!AO209</f>
        <v>21</v>
      </c>
      <c r="AP220" s="14" t="s">
        <v>167</v>
      </c>
      <c r="AQ220" s="14">
        <f>'Рейтинговая таблица организаций'!AP209</f>
        <v>21</v>
      </c>
      <c r="AR220" s="14">
        <f>'Рейтинговая таблица организаций'!AQ209</f>
        <v>21</v>
      </c>
      <c r="AS220" s="14" t="s">
        <v>168</v>
      </c>
      <c r="AT220" s="14">
        <f>'Рейтинговая таблица организаций'!AV209</f>
        <v>21</v>
      </c>
      <c r="AU220" s="14">
        <f>'Рейтинговая таблица организаций'!AW209</f>
        <v>21</v>
      </c>
      <c r="AV220" s="14" t="s">
        <v>169</v>
      </c>
      <c r="AW220" s="14">
        <f>'Рейтинговая таблица организаций'!AX209</f>
        <v>21</v>
      </c>
      <c r="AX220" s="14">
        <f>'Рейтинговая таблица организаций'!AY209</f>
        <v>21</v>
      </c>
      <c r="AY220" s="14" t="s">
        <v>170</v>
      </c>
      <c r="AZ220" s="14">
        <f>'Рейтинговая таблица организаций'!AZ209</f>
        <v>21</v>
      </c>
      <c r="BA220" s="14">
        <f>'Рейтинговая таблица организаций'!BA209</f>
        <v>21</v>
      </c>
    </row>
    <row r="221" spans="1:53" ht="15.5">
      <c r="A221" s="11">
        <f>'бланки '!D212</f>
        <v>207</v>
      </c>
      <c r="B221" s="11" t="str">
        <f>'бланки '!C212</f>
        <v>Муниципальное бюджетное общеобразовательное учреждение основная общеобразовательная школа п. Новый Первомайского района</v>
      </c>
      <c r="C221" s="11">
        <f>'для bus.gov.ru'!C210</f>
        <v>118</v>
      </c>
      <c r="D221" s="11">
        <f>'для bus.gov.ru'!D210</f>
        <v>48</v>
      </c>
      <c r="E221" s="21">
        <f>'для bus.gov.ru'!E210</f>
        <v>0.40677966101694918</v>
      </c>
      <c r="F221" s="12" t="s">
        <v>159</v>
      </c>
      <c r="G221" s="13">
        <f>'Рейтинговая таблица организаций'!D210</f>
        <v>14</v>
      </c>
      <c r="H221" s="13">
        <f>'Рейтинговая таблица организаций'!E210</f>
        <v>14</v>
      </c>
      <c r="I221" s="12" t="s">
        <v>160</v>
      </c>
      <c r="J221" s="13">
        <f>'Рейтинговая таблица организаций'!F210</f>
        <v>60</v>
      </c>
      <c r="K221" s="13">
        <f>'Рейтинговая таблица организаций'!G210</f>
        <v>60</v>
      </c>
      <c r="L221" s="14" t="str">
        <f>IF('Рейтинговая таблица организаций'!H210&lt;1,"Отсутствуют или не функционируют дистанционные способы взаимодействия",(IF('Рейтинговая таблица организаций'!H210&lt;4,"В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1" s="23">
        <f>'Рейтинговая таблица организаций'!H210</f>
        <v>4</v>
      </c>
      <c r="N221" s="14">
        <f>IF('Рейтинговая таблица организаций'!H210&lt;1,0,(IF('Рейтинговая таблица организаций'!H210&lt;4,30,100)))</f>
        <v>100</v>
      </c>
      <c r="O221" s="14" t="s">
        <v>161</v>
      </c>
      <c r="P221" s="14">
        <f>'Рейтинговая таблица организаций'!I210</f>
        <v>48</v>
      </c>
      <c r="Q221" s="14">
        <f>'Рейтинговая таблица организаций'!J210</f>
        <v>48</v>
      </c>
      <c r="R221" s="14" t="s">
        <v>162</v>
      </c>
      <c r="S221" s="14">
        <f>'Рейтинговая таблица организаций'!K210</f>
        <v>48</v>
      </c>
      <c r="T221" s="14">
        <f>'Рейтинговая таблица организаций'!L210</f>
        <v>48</v>
      </c>
      <c r="U221" s="14" t="str">
        <f>IF('Рейтинговая таблица организаций'!U210&lt;1,"Отсутствуют комфортные условия",(IF('Рейтинговая таблица организаций'!U210&lt;5,"Количество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1" s="23">
        <f>'Рейтинговая таблица организаций'!U210</f>
        <v>5</v>
      </c>
      <c r="W221" s="14">
        <f>IF('Рейтинговая таблица организаций'!U210&lt;1,0,(IF('Рейтинговая таблица организаций'!U210&lt;4,20,100)))</f>
        <v>100</v>
      </c>
      <c r="X221" s="14" t="s">
        <v>163</v>
      </c>
      <c r="Y221" s="14">
        <f>'Рейтинговая таблица организаций'!X210</f>
        <v>48</v>
      </c>
      <c r="Z221" s="14">
        <f>'Рейтинговая таблица организаций'!Y210</f>
        <v>48</v>
      </c>
      <c r="AA221" s="14" t="str">
        <f>IF('Рейтинговая таблица организаций'!AD210&lt;1,"Отсутствуют условия доступности для инвалидов",(IF('Рейтинговая таблица организаций'!AD210&lt;5,"Количество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1" s="22">
        <f>'Рейтинговая таблица организаций'!AD210</f>
        <v>1</v>
      </c>
      <c r="AC221" s="14">
        <f>IF('Рейтинговая таблица организаций'!AD210&lt;1,0,(IF('Рейтинговая таблица организаций'!AD210&lt;5,20,100)))</f>
        <v>20</v>
      </c>
      <c r="AD221" s="14" t="str">
        <f>IF('Рейтинговая таблица организаций'!AE210&lt;1,"Отсутствуют условия доступности, позволяющие инвалидам получать услуги наравне с другими",(IF('Рейтинговая таблица организаций'!AE210&lt;5,"Количество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1" s="23">
        <f>'Рейтинговая таблица организаций'!AE210</f>
        <v>3</v>
      </c>
      <c r="AF221" s="14">
        <f>IF('Рейтинговая таблица организаций'!AE210&lt;1,0,(IF('Рейтинговая таблица организаций'!AE210&lt;5,20,100)))</f>
        <v>20</v>
      </c>
      <c r="AG221" s="14" t="s">
        <v>164</v>
      </c>
      <c r="AH221" s="14">
        <f>'Рейтинговая таблица организаций'!AF210</f>
        <v>12</v>
      </c>
      <c r="AI221" s="14">
        <f>'Рейтинговая таблица организаций'!AG210</f>
        <v>12</v>
      </c>
      <c r="AJ221" s="14" t="s">
        <v>165</v>
      </c>
      <c r="AK221" s="14">
        <f>'Рейтинговая таблица организаций'!AL210</f>
        <v>48</v>
      </c>
      <c r="AL221" s="14">
        <f>'Рейтинговая таблица организаций'!AM210</f>
        <v>48</v>
      </c>
      <c r="AM221" s="14" t="s">
        <v>166</v>
      </c>
      <c r="AN221" s="14">
        <f>'Рейтинговая таблица организаций'!AN210</f>
        <v>48</v>
      </c>
      <c r="AO221" s="14">
        <f>'Рейтинговая таблица организаций'!AO210</f>
        <v>48</v>
      </c>
      <c r="AP221" s="14" t="s">
        <v>167</v>
      </c>
      <c r="AQ221" s="14">
        <f>'Рейтинговая таблица организаций'!AP210</f>
        <v>48</v>
      </c>
      <c r="AR221" s="14">
        <f>'Рейтинговая таблица организаций'!AQ210</f>
        <v>48</v>
      </c>
      <c r="AS221" s="14" t="s">
        <v>168</v>
      </c>
      <c r="AT221" s="14">
        <f>'Рейтинговая таблица организаций'!AV210</f>
        <v>48</v>
      </c>
      <c r="AU221" s="14">
        <f>'Рейтинговая таблица организаций'!AW210</f>
        <v>48</v>
      </c>
      <c r="AV221" s="14" t="s">
        <v>169</v>
      </c>
      <c r="AW221" s="14">
        <f>'Рейтинговая таблица организаций'!AX210</f>
        <v>48</v>
      </c>
      <c r="AX221" s="14">
        <f>'Рейтинговая таблица организаций'!AY210</f>
        <v>48</v>
      </c>
      <c r="AY221" s="14" t="s">
        <v>170</v>
      </c>
      <c r="AZ221" s="14">
        <f>'Рейтинговая таблица организаций'!AZ210</f>
        <v>48</v>
      </c>
      <c r="BA221" s="14">
        <f>'Рейтинговая таблица организаций'!BA210</f>
        <v>48</v>
      </c>
    </row>
    <row r="222" spans="1:53" ht="15.5">
      <c r="A222" s="11">
        <f>'бланки '!D213</f>
        <v>208</v>
      </c>
      <c r="B222" s="11" t="str">
        <f>'бланки '!C213</f>
        <v>Муниципальное бюджетное общеобразовательное учреждение Ежинская основная общеобразовательная школа Первомайского района</v>
      </c>
      <c r="C222" s="11">
        <f>'для bus.gov.ru'!C211</f>
        <v>86</v>
      </c>
      <c r="D222" s="11">
        <f>'для bus.gov.ru'!D211</f>
        <v>35</v>
      </c>
      <c r="E222" s="21">
        <f>'для bus.gov.ru'!E211</f>
        <v>0.40697674418604651</v>
      </c>
      <c r="F222" s="12" t="s">
        <v>159</v>
      </c>
      <c r="G222" s="13">
        <f>'Рейтинговая таблица организаций'!D211</f>
        <v>14</v>
      </c>
      <c r="H222" s="13">
        <f>'Рейтинговая таблица организаций'!E211</f>
        <v>14</v>
      </c>
      <c r="I222" s="12" t="s">
        <v>160</v>
      </c>
      <c r="J222" s="13">
        <f>'Рейтинговая таблица организаций'!F211</f>
        <v>60</v>
      </c>
      <c r="K222" s="13">
        <f>'Рейтинговая таблица организаций'!G211</f>
        <v>60</v>
      </c>
      <c r="L222" s="14" t="str">
        <f>IF('Рейтинговая таблица организаций'!H211&lt;1,"Отсутствуют или не функционируют дистанционные способы взаимодействия",(IF('Рейтинговая таблица организаций'!H211&lt;4,"В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2" s="23">
        <f>'Рейтинговая таблица организаций'!H211</f>
        <v>4</v>
      </c>
      <c r="N222" s="14">
        <f>IF('Рейтинговая таблица организаций'!H211&lt;1,0,(IF('Рейтинговая таблица организаций'!H211&lt;4,30,100)))</f>
        <v>100</v>
      </c>
      <c r="O222" s="14" t="s">
        <v>161</v>
      </c>
      <c r="P222" s="14">
        <f>'Рейтинговая таблица организаций'!I211</f>
        <v>35</v>
      </c>
      <c r="Q222" s="14">
        <f>'Рейтинговая таблица организаций'!J211</f>
        <v>35</v>
      </c>
      <c r="R222" s="14" t="s">
        <v>162</v>
      </c>
      <c r="S222" s="14">
        <f>'Рейтинговая таблица организаций'!K211</f>
        <v>35</v>
      </c>
      <c r="T222" s="14">
        <f>'Рейтинговая таблица организаций'!L211</f>
        <v>35</v>
      </c>
      <c r="U222" s="14" t="str">
        <f>IF('Рейтинговая таблица организаций'!U211&lt;1,"Отсутствуют комфортные условия",(IF('Рейтинговая таблица организаций'!U211&lt;5,"Количество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2" s="23">
        <f>'Рейтинговая таблица организаций'!U211</f>
        <v>5</v>
      </c>
      <c r="W222" s="14">
        <f>IF('Рейтинговая таблица организаций'!U211&lt;1,0,(IF('Рейтинговая таблица организаций'!U211&lt;4,20,100)))</f>
        <v>100</v>
      </c>
      <c r="X222" s="14" t="s">
        <v>163</v>
      </c>
      <c r="Y222" s="14">
        <f>'Рейтинговая таблица организаций'!X211</f>
        <v>35</v>
      </c>
      <c r="Z222" s="14">
        <f>'Рейтинговая таблица организаций'!Y211</f>
        <v>35</v>
      </c>
      <c r="AA222" s="14" t="str">
        <f>IF('Рейтинговая таблица организаций'!AD211&lt;1,"Отсутствуют условия доступности для инвалидов",(IF('Рейтинговая таблица организаций'!AD211&lt;5,"Количество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2" s="22">
        <f>'Рейтинговая таблица организаций'!AD211</f>
        <v>0</v>
      </c>
      <c r="AC222" s="14">
        <f>IF('Рейтинговая таблица организаций'!AD211&lt;1,0,(IF('Рейтинговая таблица организаций'!AD211&lt;5,20,100)))</f>
        <v>0</v>
      </c>
      <c r="AD222" s="14" t="str">
        <f>IF('Рейтинговая таблица организаций'!AE211&lt;1,"Отсутствуют условия доступности, позволяющие инвалидам получать услуги наравне с другими",(IF('Рейтинговая таблица организаций'!AE211&lt;5,"Количество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2" s="23">
        <f>'Рейтинговая таблица организаций'!AE211</f>
        <v>3</v>
      </c>
      <c r="AF222" s="14">
        <f>IF('Рейтинговая таблица организаций'!AE211&lt;1,0,(IF('Рейтинговая таблица организаций'!AE211&lt;5,20,100)))</f>
        <v>20</v>
      </c>
      <c r="AG222" s="14" t="s">
        <v>164</v>
      </c>
      <c r="AH222" s="14">
        <f>'Рейтинговая таблица организаций'!AF211</f>
        <v>9</v>
      </c>
      <c r="AI222" s="14">
        <f>'Рейтинговая таблица организаций'!AG211</f>
        <v>9</v>
      </c>
      <c r="AJ222" s="14" t="s">
        <v>165</v>
      </c>
      <c r="AK222" s="14">
        <f>'Рейтинговая таблица организаций'!AL211</f>
        <v>35</v>
      </c>
      <c r="AL222" s="14">
        <f>'Рейтинговая таблица организаций'!AM211</f>
        <v>35</v>
      </c>
      <c r="AM222" s="14" t="s">
        <v>166</v>
      </c>
      <c r="AN222" s="14">
        <f>'Рейтинговая таблица организаций'!AN211</f>
        <v>35</v>
      </c>
      <c r="AO222" s="14">
        <f>'Рейтинговая таблица организаций'!AO211</f>
        <v>35</v>
      </c>
      <c r="AP222" s="14" t="s">
        <v>167</v>
      </c>
      <c r="AQ222" s="14">
        <f>'Рейтинговая таблица организаций'!AP211</f>
        <v>35</v>
      </c>
      <c r="AR222" s="14">
        <f>'Рейтинговая таблица организаций'!AQ211</f>
        <v>35</v>
      </c>
      <c r="AS222" s="14" t="s">
        <v>168</v>
      </c>
      <c r="AT222" s="14">
        <f>'Рейтинговая таблица организаций'!AV211</f>
        <v>35</v>
      </c>
      <c r="AU222" s="14">
        <f>'Рейтинговая таблица организаций'!AW211</f>
        <v>35</v>
      </c>
      <c r="AV222" s="14" t="s">
        <v>169</v>
      </c>
      <c r="AW222" s="14">
        <f>'Рейтинговая таблица организаций'!AX211</f>
        <v>35</v>
      </c>
      <c r="AX222" s="14">
        <f>'Рейтинговая таблица организаций'!AY211</f>
        <v>35</v>
      </c>
      <c r="AY222" s="14" t="s">
        <v>170</v>
      </c>
      <c r="AZ222" s="14">
        <f>'Рейтинговая таблица организаций'!AZ211</f>
        <v>35</v>
      </c>
      <c r="BA222" s="14">
        <f>'Рейтинговая таблица организаций'!BA211</f>
        <v>35</v>
      </c>
    </row>
    <row r="223" spans="1:53" ht="15.5">
      <c r="A223" s="11">
        <f>'бланки '!D214</f>
        <v>209</v>
      </c>
      <c r="B223" s="11" t="str">
        <f>'бланки '!C214</f>
        <v>Муниципальное автономное общеобразовательное учреждение Аргат-Юльская средняя общеобразовательная школа Первомайского района</v>
      </c>
      <c r="C223" s="11">
        <f>'для bus.gov.ru'!C212</f>
        <v>33</v>
      </c>
      <c r="D223" s="11">
        <f>'для bus.gov.ru'!D212</f>
        <v>14</v>
      </c>
      <c r="E223" s="21">
        <f>'для bus.gov.ru'!E212</f>
        <v>0.42424242424242425</v>
      </c>
      <c r="F223" s="12" t="s">
        <v>159</v>
      </c>
      <c r="G223" s="13">
        <f>'Рейтинговая таблица организаций'!D212</f>
        <v>14</v>
      </c>
      <c r="H223" s="13">
        <f>'Рейтинговая таблица организаций'!E212</f>
        <v>14</v>
      </c>
      <c r="I223" s="12" t="s">
        <v>160</v>
      </c>
      <c r="J223" s="13">
        <f>'Рейтинговая таблица организаций'!F212</f>
        <v>60</v>
      </c>
      <c r="K223" s="13">
        <f>'Рейтинговая таблица организаций'!G212</f>
        <v>60</v>
      </c>
      <c r="L223" s="14" t="str">
        <f>IF('Рейтинговая таблица организаций'!H212&lt;1,"Отсутствуют или не функционируют дистанционные способы взаимодействия",(IF('Рейтинговая таблица организаций'!H212&lt;4,"В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3" s="23">
        <f>'Рейтинговая таблица организаций'!H212</f>
        <v>4</v>
      </c>
      <c r="N223" s="14">
        <f>IF('Рейтинговая таблица организаций'!H212&lt;1,0,(IF('Рейтинговая таблица организаций'!H212&lt;4,30,100)))</f>
        <v>100</v>
      </c>
      <c r="O223" s="14" t="s">
        <v>161</v>
      </c>
      <c r="P223" s="14">
        <f>'Рейтинговая таблица организаций'!I212</f>
        <v>14</v>
      </c>
      <c r="Q223" s="14">
        <f>'Рейтинговая таблица организаций'!J212</f>
        <v>14</v>
      </c>
      <c r="R223" s="14" t="s">
        <v>162</v>
      </c>
      <c r="S223" s="14">
        <f>'Рейтинговая таблица организаций'!K212</f>
        <v>14</v>
      </c>
      <c r="T223" s="14">
        <f>'Рейтинговая таблица организаций'!L212</f>
        <v>14</v>
      </c>
      <c r="U223" s="14" t="str">
        <f>IF('Рейтинговая таблица организаций'!U212&lt;1,"Отсутствуют комфортные условия",(IF('Рейтинговая таблица организаций'!U212&lt;5,"Количество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3" s="23">
        <f>'Рейтинговая таблица организаций'!U212</f>
        <v>5</v>
      </c>
      <c r="W223" s="14">
        <f>IF('Рейтинговая таблица организаций'!U212&lt;1,0,(IF('Рейтинговая таблица организаций'!U212&lt;4,20,100)))</f>
        <v>100</v>
      </c>
      <c r="X223" s="14" t="s">
        <v>163</v>
      </c>
      <c r="Y223" s="14">
        <f>'Рейтинговая таблица организаций'!X212</f>
        <v>14</v>
      </c>
      <c r="Z223" s="14">
        <f>'Рейтинговая таблица организаций'!Y212</f>
        <v>14</v>
      </c>
      <c r="AA223" s="14" t="str">
        <f>IF('Рейтинговая таблица организаций'!AD212&lt;1,"Отсутствуют условия доступности для инвалидов",(IF('Рейтинговая таблица организаций'!AD212&lt;5,"Количество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3" s="22">
        <f>'Рейтинговая таблица организаций'!AD212</f>
        <v>1</v>
      </c>
      <c r="AC223" s="14">
        <f>IF('Рейтинговая таблица организаций'!AD212&lt;1,0,(IF('Рейтинговая таблица организаций'!AD212&lt;5,20,100)))</f>
        <v>20</v>
      </c>
      <c r="AD223" s="14" t="str">
        <f>IF('Рейтинговая таблица организаций'!AE212&lt;1,"Отсутствуют условия доступности, позволяющие инвалидам получать услуги наравне с другими",(IF('Рейтинговая таблица организаций'!AE212&lt;5,"Количество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3" s="23">
        <f>'Рейтинговая таблица организаций'!AE212</f>
        <v>3</v>
      </c>
      <c r="AF223" s="14">
        <f>IF('Рейтинговая таблица организаций'!AE212&lt;1,0,(IF('Рейтинговая таблица организаций'!AE212&lt;5,20,100)))</f>
        <v>20</v>
      </c>
      <c r="AG223" s="14" t="s">
        <v>164</v>
      </c>
      <c r="AH223" s="14">
        <f>'Рейтинговая таблица организаций'!AF212</f>
        <v>4</v>
      </c>
      <c r="AI223" s="14">
        <f>'Рейтинговая таблица организаций'!AG212</f>
        <v>4</v>
      </c>
      <c r="AJ223" s="14" t="s">
        <v>165</v>
      </c>
      <c r="AK223" s="14">
        <f>'Рейтинговая таблица организаций'!AL212</f>
        <v>14</v>
      </c>
      <c r="AL223" s="14">
        <f>'Рейтинговая таблица организаций'!AM212</f>
        <v>14</v>
      </c>
      <c r="AM223" s="14" t="s">
        <v>166</v>
      </c>
      <c r="AN223" s="14">
        <f>'Рейтинговая таблица организаций'!AN212</f>
        <v>14</v>
      </c>
      <c r="AO223" s="14">
        <f>'Рейтинговая таблица организаций'!AO212</f>
        <v>14</v>
      </c>
      <c r="AP223" s="14" t="s">
        <v>167</v>
      </c>
      <c r="AQ223" s="14">
        <f>'Рейтинговая таблица организаций'!AP212</f>
        <v>14</v>
      </c>
      <c r="AR223" s="14">
        <f>'Рейтинговая таблица организаций'!AQ212</f>
        <v>14</v>
      </c>
      <c r="AS223" s="14" t="s">
        <v>168</v>
      </c>
      <c r="AT223" s="14">
        <f>'Рейтинговая таблица организаций'!AV212</f>
        <v>14</v>
      </c>
      <c r="AU223" s="14">
        <f>'Рейтинговая таблица организаций'!AW212</f>
        <v>14</v>
      </c>
      <c r="AV223" s="14" t="s">
        <v>169</v>
      </c>
      <c r="AW223" s="14">
        <f>'Рейтинговая таблица организаций'!AX212</f>
        <v>14</v>
      </c>
      <c r="AX223" s="14">
        <f>'Рейтинговая таблица организаций'!AY212</f>
        <v>14</v>
      </c>
      <c r="AY223" s="14" t="s">
        <v>170</v>
      </c>
      <c r="AZ223" s="14">
        <f>'Рейтинговая таблица организаций'!AZ212</f>
        <v>14</v>
      </c>
      <c r="BA223" s="14">
        <f>'Рейтинговая таблица организаций'!BA212</f>
        <v>14</v>
      </c>
    </row>
    <row r="224" spans="1:53" ht="15.5">
      <c r="A224" s="11">
        <f>'бланки '!D215</f>
        <v>210</v>
      </c>
      <c r="B224" s="11" t="str">
        <f>'бланки '!C215</f>
        <v>Муниципальное бюджетное общеобразовательное учреждение Торбеевская основная общеобразовательная школа Первомайского района</v>
      </c>
      <c r="C224" s="11">
        <f>'для bus.gov.ru'!C213</f>
        <v>118</v>
      </c>
      <c r="D224" s="11">
        <f>'для bus.gov.ru'!D213</f>
        <v>48</v>
      </c>
      <c r="E224" s="21">
        <f>'для bus.gov.ru'!E213</f>
        <v>0.40677966101694918</v>
      </c>
      <c r="F224" s="12" t="s">
        <v>159</v>
      </c>
      <c r="G224" s="13">
        <f>'Рейтинговая таблица организаций'!D213</f>
        <v>14</v>
      </c>
      <c r="H224" s="13">
        <f>'Рейтинговая таблица организаций'!E213</f>
        <v>14</v>
      </c>
      <c r="I224" s="12" t="s">
        <v>160</v>
      </c>
      <c r="J224" s="13">
        <f>'Рейтинговая таблица организаций'!F213</f>
        <v>60</v>
      </c>
      <c r="K224" s="13">
        <f>'Рейтинговая таблица организаций'!G213</f>
        <v>60</v>
      </c>
      <c r="L224" s="14" t="str">
        <f>IF('Рейтинговая таблица организаций'!H213&lt;1,"Отсутствуют или не функционируют дистанционные способы взаимодействия",(IF('Рейтинговая таблица организаций'!H213&lt;4,"В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4" s="23">
        <f>'Рейтинговая таблица организаций'!H213</f>
        <v>4</v>
      </c>
      <c r="N224" s="14">
        <f>IF('Рейтинговая таблица организаций'!H213&lt;1,0,(IF('Рейтинговая таблица организаций'!H213&lt;4,30,100)))</f>
        <v>100</v>
      </c>
      <c r="O224" s="14" t="s">
        <v>161</v>
      </c>
      <c r="P224" s="14">
        <f>'Рейтинговая таблица организаций'!I213</f>
        <v>48</v>
      </c>
      <c r="Q224" s="14">
        <f>'Рейтинговая таблица организаций'!J213</f>
        <v>48</v>
      </c>
      <c r="R224" s="14" t="s">
        <v>162</v>
      </c>
      <c r="S224" s="14">
        <f>'Рейтинговая таблица организаций'!K213</f>
        <v>48</v>
      </c>
      <c r="T224" s="14">
        <f>'Рейтинговая таблица организаций'!L213</f>
        <v>48</v>
      </c>
      <c r="U224" s="14" t="str">
        <f>IF('Рейтинговая таблица организаций'!U213&lt;1,"Отсутствуют комфортные условия",(IF('Рейтинговая таблица организаций'!U213&lt;5,"Количество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4" s="23">
        <f>'Рейтинговая таблица организаций'!U213</f>
        <v>5</v>
      </c>
      <c r="W224" s="14">
        <f>IF('Рейтинговая таблица организаций'!U213&lt;1,0,(IF('Рейтинговая таблица организаций'!U213&lt;4,20,100)))</f>
        <v>100</v>
      </c>
      <c r="X224" s="14" t="s">
        <v>163</v>
      </c>
      <c r="Y224" s="14">
        <f>'Рейтинговая таблица организаций'!X213</f>
        <v>48</v>
      </c>
      <c r="Z224" s="14">
        <f>'Рейтинговая таблица организаций'!Y213</f>
        <v>48</v>
      </c>
      <c r="AA224" s="14" t="str">
        <f>IF('Рейтинговая таблица организаций'!AD213&lt;1,"Отсутствуют условия доступности для инвалидов",(IF('Рейтинговая таблица организаций'!AD213&lt;5,"Количество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4" s="22">
        <f>'Рейтинговая таблица организаций'!AD213</f>
        <v>2</v>
      </c>
      <c r="AC224" s="14">
        <f>IF('Рейтинговая таблица организаций'!AD213&lt;1,0,(IF('Рейтинговая таблица организаций'!AD213&lt;5,20,100)))</f>
        <v>20</v>
      </c>
      <c r="AD224" s="14" t="str">
        <f>IF('Рейтинговая таблица организаций'!AE213&lt;1,"Отсутствуют условия доступности, позволяющие инвалидам получать услуги наравне с другими",(IF('Рейтинговая таблица организаций'!AE213&lt;5,"Количество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4" s="23">
        <f>'Рейтинговая таблица организаций'!AE213</f>
        <v>3</v>
      </c>
      <c r="AF224" s="14">
        <f>IF('Рейтинговая таблица организаций'!AE213&lt;1,0,(IF('Рейтинговая таблица организаций'!AE213&lt;5,20,100)))</f>
        <v>20</v>
      </c>
      <c r="AG224" s="14" t="s">
        <v>164</v>
      </c>
      <c r="AH224" s="14">
        <f>'Рейтинговая таблица организаций'!AF213</f>
        <v>12</v>
      </c>
      <c r="AI224" s="14">
        <f>'Рейтинговая таблица организаций'!AG213</f>
        <v>12</v>
      </c>
      <c r="AJ224" s="14" t="s">
        <v>165</v>
      </c>
      <c r="AK224" s="14">
        <f>'Рейтинговая таблица организаций'!AL213</f>
        <v>48</v>
      </c>
      <c r="AL224" s="14">
        <f>'Рейтинговая таблица организаций'!AM213</f>
        <v>48</v>
      </c>
      <c r="AM224" s="14" t="s">
        <v>166</v>
      </c>
      <c r="AN224" s="14">
        <f>'Рейтинговая таблица организаций'!AN213</f>
        <v>48</v>
      </c>
      <c r="AO224" s="14">
        <f>'Рейтинговая таблица организаций'!AO213</f>
        <v>48</v>
      </c>
      <c r="AP224" s="14" t="s">
        <v>167</v>
      </c>
      <c r="AQ224" s="14">
        <f>'Рейтинговая таблица организаций'!AP213</f>
        <v>48</v>
      </c>
      <c r="AR224" s="14">
        <f>'Рейтинговая таблица организаций'!AQ213</f>
        <v>48</v>
      </c>
      <c r="AS224" s="14" t="s">
        <v>168</v>
      </c>
      <c r="AT224" s="14">
        <f>'Рейтинговая таблица организаций'!AV213</f>
        <v>48</v>
      </c>
      <c r="AU224" s="14">
        <f>'Рейтинговая таблица организаций'!AW213</f>
        <v>48</v>
      </c>
      <c r="AV224" s="14" t="s">
        <v>169</v>
      </c>
      <c r="AW224" s="14">
        <f>'Рейтинговая таблица организаций'!AX213</f>
        <v>48</v>
      </c>
      <c r="AX224" s="14">
        <f>'Рейтинговая таблица организаций'!AY213</f>
        <v>48</v>
      </c>
      <c r="AY224" s="14" t="s">
        <v>170</v>
      </c>
      <c r="AZ224" s="14">
        <f>'Рейтинговая таблица организаций'!AZ213</f>
        <v>48</v>
      </c>
      <c r="BA224" s="14">
        <f>'Рейтинговая таблица организаций'!BA213</f>
        <v>48</v>
      </c>
    </row>
    <row r="225" spans="1:53" ht="15.5">
      <c r="A225" s="11">
        <f>'бланки '!D216</f>
        <v>211</v>
      </c>
      <c r="B225" s="11" t="str">
        <f>'бланки '!C216</f>
        <v>Муниципальное бюджетное общеобразовательное учреждение Беляйская основная общеобразовательная школа Первомайского района</v>
      </c>
      <c r="C225" s="11">
        <f>'для bus.gov.ru'!C214</f>
        <v>172</v>
      </c>
      <c r="D225" s="11">
        <f>'для bus.gov.ru'!D214</f>
        <v>69</v>
      </c>
      <c r="E225" s="21">
        <f>'для bus.gov.ru'!E214</f>
        <v>0.40116279069767441</v>
      </c>
      <c r="F225" s="12" t="s">
        <v>159</v>
      </c>
      <c r="G225" s="13">
        <f>'Рейтинговая таблица организаций'!D214</f>
        <v>14</v>
      </c>
      <c r="H225" s="13">
        <f>'Рейтинговая таблица организаций'!E214</f>
        <v>14</v>
      </c>
      <c r="I225" s="12" t="s">
        <v>160</v>
      </c>
      <c r="J225" s="13">
        <f>'Рейтинговая таблица организаций'!F214</f>
        <v>60</v>
      </c>
      <c r="K225" s="13">
        <f>'Рейтинговая таблица организаций'!G214</f>
        <v>60</v>
      </c>
      <c r="L225" s="14" t="str">
        <f>IF('Рейтинговая таблица организаций'!H214&lt;1,"Отсутствуют или не функционируют дистанционные способы взаимодействия",(IF('Рейтинговая таблица организаций'!H214&lt;4,"В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5" s="23">
        <f>'Рейтинговая таблица организаций'!H214</f>
        <v>4</v>
      </c>
      <c r="N225" s="14">
        <f>IF('Рейтинговая таблица организаций'!H214&lt;1,0,(IF('Рейтинговая таблица организаций'!H214&lt;4,30,100)))</f>
        <v>100</v>
      </c>
      <c r="O225" s="14" t="s">
        <v>161</v>
      </c>
      <c r="P225" s="14">
        <f>'Рейтинговая таблица организаций'!I214</f>
        <v>69</v>
      </c>
      <c r="Q225" s="14">
        <f>'Рейтинговая таблица организаций'!J214</f>
        <v>69</v>
      </c>
      <c r="R225" s="14" t="s">
        <v>162</v>
      </c>
      <c r="S225" s="14">
        <f>'Рейтинговая таблица организаций'!K214</f>
        <v>69</v>
      </c>
      <c r="T225" s="14">
        <f>'Рейтинговая таблица организаций'!L214</f>
        <v>69</v>
      </c>
      <c r="U225" s="14" t="str">
        <f>IF('Рейтинговая таблица организаций'!U214&lt;1,"Отсутствуют комфортные условия",(IF('Рейтинговая таблица организаций'!U214&lt;5,"Количество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5" s="23">
        <f>'Рейтинговая таблица организаций'!U214</f>
        <v>5</v>
      </c>
      <c r="W225" s="14">
        <f>IF('Рейтинговая таблица организаций'!U214&lt;1,0,(IF('Рейтинговая таблица организаций'!U214&lt;4,20,100)))</f>
        <v>100</v>
      </c>
      <c r="X225" s="14" t="s">
        <v>163</v>
      </c>
      <c r="Y225" s="14">
        <f>'Рейтинговая таблица организаций'!X214</f>
        <v>69</v>
      </c>
      <c r="Z225" s="14">
        <f>'Рейтинговая таблица организаций'!Y214</f>
        <v>69</v>
      </c>
      <c r="AA225" s="14" t="str">
        <f>IF('Рейтинговая таблица организаций'!AD214&lt;1,"Отсутствуют условия доступности для инвалидов",(IF('Рейтинговая таблица организаций'!AD214&lt;5,"Количество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5" s="22">
        <f>'Рейтинговая таблица организаций'!AD214</f>
        <v>1</v>
      </c>
      <c r="AC225" s="14">
        <f>IF('Рейтинговая таблица организаций'!AD214&lt;1,0,(IF('Рейтинговая таблица организаций'!AD214&lt;5,20,100)))</f>
        <v>20</v>
      </c>
      <c r="AD225" s="14" t="str">
        <f>IF('Рейтинговая таблица организаций'!AE214&lt;1,"Отсутствуют условия доступности, позволяющие инвалидам получать услуги наравне с другими",(IF('Рейтинговая таблица организаций'!AE214&lt;5,"Количество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5" s="23">
        <f>'Рейтинговая таблица организаций'!AE214</f>
        <v>3</v>
      </c>
      <c r="AF225" s="14">
        <f>IF('Рейтинговая таблица организаций'!AE214&lt;1,0,(IF('Рейтинговая таблица организаций'!AE214&lt;5,20,100)))</f>
        <v>20</v>
      </c>
      <c r="AG225" s="14" t="s">
        <v>164</v>
      </c>
      <c r="AH225" s="14">
        <f>'Рейтинговая таблица организаций'!AF214</f>
        <v>18</v>
      </c>
      <c r="AI225" s="14">
        <f>'Рейтинговая таблица организаций'!AG214</f>
        <v>18</v>
      </c>
      <c r="AJ225" s="14" t="s">
        <v>165</v>
      </c>
      <c r="AK225" s="14">
        <f>'Рейтинговая таблица организаций'!AL214</f>
        <v>69</v>
      </c>
      <c r="AL225" s="14">
        <f>'Рейтинговая таблица организаций'!AM214</f>
        <v>69</v>
      </c>
      <c r="AM225" s="14" t="s">
        <v>166</v>
      </c>
      <c r="AN225" s="14">
        <f>'Рейтинговая таблица организаций'!AN214</f>
        <v>69</v>
      </c>
      <c r="AO225" s="14">
        <f>'Рейтинговая таблица организаций'!AO214</f>
        <v>69</v>
      </c>
      <c r="AP225" s="14" t="s">
        <v>167</v>
      </c>
      <c r="AQ225" s="14">
        <f>'Рейтинговая таблица организаций'!AP214</f>
        <v>69</v>
      </c>
      <c r="AR225" s="14">
        <f>'Рейтинговая таблица организаций'!AQ214</f>
        <v>69</v>
      </c>
      <c r="AS225" s="14" t="s">
        <v>168</v>
      </c>
      <c r="AT225" s="14">
        <f>'Рейтинговая таблица организаций'!AV214</f>
        <v>69</v>
      </c>
      <c r="AU225" s="14">
        <f>'Рейтинговая таблица организаций'!AW214</f>
        <v>69</v>
      </c>
      <c r="AV225" s="14" t="s">
        <v>169</v>
      </c>
      <c r="AW225" s="14">
        <f>'Рейтинговая таблица организаций'!AX214</f>
        <v>69</v>
      </c>
      <c r="AX225" s="14">
        <f>'Рейтинговая таблица организаций'!AY214</f>
        <v>69</v>
      </c>
      <c r="AY225" s="14" t="s">
        <v>170</v>
      </c>
      <c r="AZ225" s="14">
        <f>'Рейтинговая таблица организаций'!AZ214</f>
        <v>69</v>
      </c>
      <c r="BA225" s="14">
        <f>'Рейтинговая таблица организаций'!BA214</f>
        <v>69</v>
      </c>
    </row>
    <row r="226" spans="1:53" ht="15.5">
      <c r="A226" s="11">
        <f>'бланки '!D217</f>
        <v>212</v>
      </c>
      <c r="B226" s="11" t="str">
        <f>'бланки '!C217</f>
        <v>Муниципальное бюджетное общеобразовательное учреждение Ореховская средняя общеобразовательная школа Первомайского района</v>
      </c>
      <c r="C226" s="11">
        <f>'для bus.gov.ru'!C215</f>
        <v>51</v>
      </c>
      <c r="D226" s="11">
        <f>'для bus.gov.ru'!D215</f>
        <v>21</v>
      </c>
      <c r="E226" s="21">
        <f>'для bus.gov.ru'!E215</f>
        <v>0.41176470588235292</v>
      </c>
      <c r="F226" s="12" t="s">
        <v>159</v>
      </c>
      <c r="G226" s="13">
        <f>'Рейтинговая таблица организаций'!D215</f>
        <v>14</v>
      </c>
      <c r="H226" s="13">
        <f>'Рейтинговая таблица организаций'!E215</f>
        <v>14</v>
      </c>
      <c r="I226" s="12" t="s">
        <v>160</v>
      </c>
      <c r="J226" s="13">
        <f>'Рейтинговая таблица организаций'!F215</f>
        <v>60</v>
      </c>
      <c r="K226" s="13">
        <f>'Рейтинговая таблица организаций'!G215</f>
        <v>60</v>
      </c>
      <c r="L226" s="14" t="str">
        <f>IF('Рейтинговая таблица организаций'!H215&lt;1,"Отсутствуют или не функционируют дистанционные способы взаимодействия",(IF('Рейтинговая таблица организаций'!H215&lt;4,"В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6" s="23">
        <f>'Рейтинговая таблица организаций'!H215</f>
        <v>4</v>
      </c>
      <c r="N226" s="14">
        <f>IF('Рейтинговая таблица организаций'!H215&lt;1,0,(IF('Рейтинговая таблица организаций'!H215&lt;4,30,100)))</f>
        <v>100</v>
      </c>
      <c r="O226" s="14" t="s">
        <v>161</v>
      </c>
      <c r="P226" s="14">
        <f>'Рейтинговая таблица организаций'!I215</f>
        <v>21</v>
      </c>
      <c r="Q226" s="14">
        <f>'Рейтинговая таблица организаций'!J215</f>
        <v>21</v>
      </c>
      <c r="R226" s="14" t="s">
        <v>162</v>
      </c>
      <c r="S226" s="14">
        <f>'Рейтинговая таблица организаций'!K215</f>
        <v>21</v>
      </c>
      <c r="T226" s="14">
        <f>'Рейтинговая таблица организаций'!L215</f>
        <v>21</v>
      </c>
      <c r="U226" s="14" t="str">
        <f>IF('Рейтинговая таблица организаций'!U215&lt;1,"Отсутствуют комфортные условия",(IF('Рейтинговая таблица организаций'!U215&lt;5,"Количество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6" s="23">
        <f>'Рейтинговая таблица организаций'!U215</f>
        <v>5</v>
      </c>
      <c r="W226" s="14">
        <f>IF('Рейтинговая таблица организаций'!U215&lt;1,0,(IF('Рейтинговая таблица организаций'!U215&lt;4,20,100)))</f>
        <v>100</v>
      </c>
      <c r="X226" s="14" t="s">
        <v>163</v>
      </c>
      <c r="Y226" s="14">
        <f>'Рейтинговая таблица организаций'!X215</f>
        <v>21</v>
      </c>
      <c r="Z226" s="14">
        <f>'Рейтинговая таблица организаций'!Y215</f>
        <v>21</v>
      </c>
      <c r="AA226" s="14" t="str">
        <f>IF('Рейтинговая таблица организаций'!AD215&lt;1,"Отсутствуют условия доступности для инвалидов",(IF('Рейтинговая таблица организаций'!AD215&lt;5,"Количество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6" s="22">
        <f>'Рейтинговая таблица организаций'!AD215</f>
        <v>3</v>
      </c>
      <c r="AC226" s="14">
        <f>IF('Рейтинговая таблица организаций'!AD215&lt;1,0,(IF('Рейтинговая таблица организаций'!AD215&lt;5,20,100)))</f>
        <v>20</v>
      </c>
      <c r="AD226" s="14" t="str">
        <f>IF('Рейтинговая таблица организаций'!AE215&lt;1,"Отсутствуют условия доступности, позволяющие инвалидам получать услуги наравне с другими",(IF('Рейтинговая таблица организаций'!AE215&lt;5,"Количество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6" s="23">
        <f>'Рейтинговая таблица организаций'!AE215</f>
        <v>4</v>
      </c>
      <c r="AF226" s="14">
        <f>IF('Рейтинговая таблица организаций'!AE215&lt;1,0,(IF('Рейтинговая таблица организаций'!AE215&lt;5,20,100)))</f>
        <v>20</v>
      </c>
      <c r="AG226" s="14" t="s">
        <v>164</v>
      </c>
      <c r="AH226" s="14">
        <f>'Рейтинговая таблица организаций'!AF215</f>
        <v>6</v>
      </c>
      <c r="AI226" s="14">
        <f>'Рейтинговая таблица организаций'!AG215</f>
        <v>6</v>
      </c>
      <c r="AJ226" s="14" t="s">
        <v>165</v>
      </c>
      <c r="AK226" s="14">
        <f>'Рейтинговая таблица организаций'!AL215</f>
        <v>21</v>
      </c>
      <c r="AL226" s="14">
        <f>'Рейтинговая таблица организаций'!AM215</f>
        <v>21</v>
      </c>
      <c r="AM226" s="14" t="s">
        <v>166</v>
      </c>
      <c r="AN226" s="14">
        <f>'Рейтинговая таблица организаций'!AN215</f>
        <v>21</v>
      </c>
      <c r="AO226" s="14">
        <f>'Рейтинговая таблица организаций'!AO215</f>
        <v>21</v>
      </c>
      <c r="AP226" s="14" t="s">
        <v>167</v>
      </c>
      <c r="AQ226" s="14">
        <f>'Рейтинговая таблица организаций'!AP215</f>
        <v>21</v>
      </c>
      <c r="AR226" s="14">
        <f>'Рейтинговая таблица организаций'!AQ215</f>
        <v>21</v>
      </c>
      <c r="AS226" s="14" t="s">
        <v>168</v>
      </c>
      <c r="AT226" s="14">
        <f>'Рейтинговая таблица организаций'!AV215</f>
        <v>21</v>
      </c>
      <c r="AU226" s="14">
        <f>'Рейтинговая таблица организаций'!AW215</f>
        <v>21</v>
      </c>
      <c r="AV226" s="14" t="s">
        <v>169</v>
      </c>
      <c r="AW226" s="14">
        <f>'Рейтинговая таблица организаций'!AX215</f>
        <v>21</v>
      </c>
      <c r="AX226" s="14">
        <f>'Рейтинговая таблица организаций'!AY215</f>
        <v>21</v>
      </c>
      <c r="AY226" s="14" t="s">
        <v>170</v>
      </c>
      <c r="AZ226" s="14">
        <f>'Рейтинговая таблица организаций'!AZ215</f>
        <v>21</v>
      </c>
      <c r="BA226" s="14">
        <f>'Рейтинговая таблица организаций'!BA215</f>
        <v>21</v>
      </c>
    </row>
    <row r="227" spans="1:53" ht="15.5">
      <c r="A227" s="11">
        <f>'бланки '!D218</f>
        <v>213</v>
      </c>
      <c r="B227" s="11" t="str">
        <f>'бланки '!C218</f>
        <v>Муниципальное автономное общеобразовательное учреждение Альмяковская основная общеобразовательная школа Первомайского района</v>
      </c>
      <c r="C227" s="11">
        <f>'для bus.gov.ru'!C216</f>
        <v>24</v>
      </c>
      <c r="D227" s="11">
        <f>'для bus.gov.ru'!D216</f>
        <v>10</v>
      </c>
      <c r="E227" s="21">
        <f>'для bus.gov.ru'!E216</f>
        <v>0.41666666666666669</v>
      </c>
      <c r="F227" s="12" t="s">
        <v>159</v>
      </c>
      <c r="G227" s="13">
        <f>'Рейтинговая таблица организаций'!D216</f>
        <v>14</v>
      </c>
      <c r="H227" s="13">
        <f>'Рейтинговая таблица организаций'!E216</f>
        <v>14</v>
      </c>
      <c r="I227" s="12" t="s">
        <v>160</v>
      </c>
      <c r="J227" s="13">
        <f>'Рейтинговая таблица организаций'!F216</f>
        <v>60</v>
      </c>
      <c r="K227" s="13">
        <f>'Рейтинговая таблица организаций'!G216</f>
        <v>60</v>
      </c>
      <c r="L227" s="14" t="str">
        <f>IF('Рейтинговая таблица организаций'!H216&lt;1,"Отсутствуют или не функционируют дистанционные способы взаимодействия",(IF('Рейтинговая таблица организаций'!H216&lt;4,"В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7" s="23">
        <f>'Рейтинговая таблица организаций'!H216</f>
        <v>4</v>
      </c>
      <c r="N227" s="14">
        <f>IF('Рейтинговая таблица организаций'!H216&lt;1,0,(IF('Рейтинговая таблица организаций'!H216&lt;4,30,100)))</f>
        <v>100</v>
      </c>
      <c r="O227" s="14" t="s">
        <v>161</v>
      </c>
      <c r="P227" s="14">
        <f>'Рейтинговая таблица организаций'!I216</f>
        <v>10</v>
      </c>
      <c r="Q227" s="14">
        <f>'Рейтинговая таблица организаций'!J216</f>
        <v>10</v>
      </c>
      <c r="R227" s="14" t="s">
        <v>162</v>
      </c>
      <c r="S227" s="14">
        <f>'Рейтинговая таблица организаций'!K216</f>
        <v>10</v>
      </c>
      <c r="T227" s="14">
        <f>'Рейтинговая таблица организаций'!L216</f>
        <v>10</v>
      </c>
      <c r="U227" s="14" t="str">
        <f>IF('Рейтинговая таблица организаций'!U216&lt;1,"Отсутствуют комфортные условия",(IF('Рейтинговая таблица организаций'!U216&lt;5,"Количество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7" s="23">
        <f>'Рейтинговая таблица организаций'!U216</f>
        <v>5</v>
      </c>
      <c r="W227" s="14">
        <f>IF('Рейтинговая таблица организаций'!U216&lt;1,0,(IF('Рейтинговая таблица организаций'!U216&lt;4,20,100)))</f>
        <v>100</v>
      </c>
      <c r="X227" s="14" t="s">
        <v>163</v>
      </c>
      <c r="Y227" s="14">
        <f>'Рейтинговая таблица организаций'!X216</f>
        <v>10</v>
      </c>
      <c r="Z227" s="14">
        <f>'Рейтинговая таблица организаций'!Y216</f>
        <v>10</v>
      </c>
      <c r="AA227" s="14" t="str">
        <f>IF('Рейтинговая таблица организаций'!AD216&lt;1,"Отсутствуют условия доступности для инвалидов",(IF('Рейтинговая таблица организаций'!AD216&lt;5,"Количество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227" s="22">
        <f>'Рейтинговая таблица организаций'!AD216</f>
        <v>5</v>
      </c>
      <c r="AC227" s="14">
        <f>IF('Рейтинговая таблица организаций'!AD216&lt;1,0,(IF('Рейтинговая таблица организаций'!AD216&lt;5,20,100)))</f>
        <v>100</v>
      </c>
      <c r="AD227" s="14" t="str">
        <f>IF('Рейтинговая таблица организаций'!AE216&lt;1,"Отсутствуют условия доступности, позволяющие инвалидам получать услуги наравне с другими",(IF('Рейтинговая таблица организаций'!AE216&lt;5,"Количество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27" s="23">
        <f>'Рейтинговая таблица организаций'!AE216</f>
        <v>6</v>
      </c>
      <c r="AF227" s="14">
        <f>IF('Рейтинговая таблица организаций'!AE216&lt;1,0,(IF('Рейтинговая таблица организаций'!AE216&lt;5,20,100)))</f>
        <v>100</v>
      </c>
      <c r="AG227" s="14" t="s">
        <v>164</v>
      </c>
      <c r="AH227" s="14">
        <f>'Рейтинговая таблица организаций'!AF216</f>
        <v>3</v>
      </c>
      <c r="AI227" s="14">
        <f>'Рейтинговая таблица организаций'!AG216</f>
        <v>3</v>
      </c>
      <c r="AJ227" s="14" t="s">
        <v>165</v>
      </c>
      <c r="AK227" s="14">
        <f>'Рейтинговая таблица организаций'!AL216</f>
        <v>10</v>
      </c>
      <c r="AL227" s="14">
        <f>'Рейтинговая таблица организаций'!AM216</f>
        <v>10</v>
      </c>
      <c r="AM227" s="14" t="s">
        <v>166</v>
      </c>
      <c r="AN227" s="14">
        <f>'Рейтинговая таблица организаций'!AN216</f>
        <v>10</v>
      </c>
      <c r="AO227" s="14">
        <f>'Рейтинговая таблица организаций'!AO216</f>
        <v>10</v>
      </c>
      <c r="AP227" s="14" t="s">
        <v>167</v>
      </c>
      <c r="AQ227" s="14">
        <f>'Рейтинговая таблица организаций'!AP216</f>
        <v>10</v>
      </c>
      <c r="AR227" s="14">
        <f>'Рейтинговая таблица организаций'!AQ216</f>
        <v>10</v>
      </c>
      <c r="AS227" s="14" t="s">
        <v>168</v>
      </c>
      <c r="AT227" s="14">
        <f>'Рейтинговая таблица организаций'!AV216</f>
        <v>10</v>
      </c>
      <c r="AU227" s="14">
        <f>'Рейтинговая таблица организаций'!AW216</f>
        <v>10</v>
      </c>
      <c r="AV227" s="14" t="s">
        <v>169</v>
      </c>
      <c r="AW227" s="14">
        <f>'Рейтинговая таблица организаций'!AX216</f>
        <v>10</v>
      </c>
      <c r="AX227" s="14">
        <f>'Рейтинговая таблица организаций'!AY216</f>
        <v>10</v>
      </c>
      <c r="AY227" s="14" t="s">
        <v>170</v>
      </c>
      <c r="AZ227" s="14">
        <f>'Рейтинговая таблица организаций'!AZ216</f>
        <v>10</v>
      </c>
      <c r="BA227" s="14">
        <f>'Рейтинговая таблица организаций'!BA216</f>
        <v>10</v>
      </c>
    </row>
    <row r="228" spans="1:53" ht="15.5">
      <c r="A228" s="11">
        <f>'бланки '!D219</f>
        <v>214</v>
      </c>
      <c r="B228" s="11" t="str">
        <f>'бланки '!C219</f>
        <v>Муниципальное казённое образовательное учреждение "Тегульдетская средняя общеобразовательная школа"</v>
      </c>
      <c r="C228" s="11">
        <f>'для bus.gov.ru'!C217</f>
        <v>882</v>
      </c>
      <c r="D228" s="11">
        <f>'для bus.gov.ru'!D217</f>
        <v>353</v>
      </c>
      <c r="E228" s="21">
        <f>'для bus.gov.ru'!E217</f>
        <v>0.40022675736961449</v>
      </c>
      <c r="F228" s="12" t="s">
        <v>159</v>
      </c>
      <c r="G228" s="13">
        <f>'Рейтинговая таблица организаций'!D217</f>
        <v>14</v>
      </c>
      <c r="H228" s="13">
        <f>'Рейтинговая таблица организаций'!E217</f>
        <v>14</v>
      </c>
      <c r="I228" s="12" t="s">
        <v>160</v>
      </c>
      <c r="J228" s="13">
        <f>'Рейтинговая таблица организаций'!F217</f>
        <v>60</v>
      </c>
      <c r="K228" s="13">
        <f>'Рейтинговая таблица организаций'!G217</f>
        <v>60</v>
      </c>
      <c r="L228" s="14" t="str">
        <f>IF('Рейтинговая таблица организаций'!H217&lt;1,"Отсутствуют или не функционируют дистанционные способы взаимодействия",(IF('Рейтинговая таблица организаций'!H217&lt;4,"В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8" s="23">
        <f>'Рейтинговая таблица организаций'!H217</f>
        <v>4</v>
      </c>
      <c r="N228" s="14">
        <f>IF('Рейтинговая таблица организаций'!H217&lt;1,0,(IF('Рейтинговая таблица организаций'!H217&lt;4,30,100)))</f>
        <v>100</v>
      </c>
      <c r="O228" s="14" t="s">
        <v>161</v>
      </c>
      <c r="P228" s="14">
        <f>'Рейтинговая таблица организаций'!I217</f>
        <v>353</v>
      </c>
      <c r="Q228" s="14">
        <f>'Рейтинговая таблица организаций'!J217</f>
        <v>353</v>
      </c>
      <c r="R228" s="14" t="s">
        <v>162</v>
      </c>
      <c r="S228" s="14">
        <f>'Рейтинговая таблица организаций'!K217</f>
        <v>353</v>
      </c>
      <c r="T228" s="14">
        <f>'Рейтинговая таблица организаций'!L217</f>
        <v>353</v>
      </c>
      <c r="U228" s="14" t="str">
        <f>IF('Рейтинговая таблица организаций'!U217&lt;1,"Отсутствуют комфортные условия",(IF('Рейтинговая таблица организаций'!U217&lt;5,"Количество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8" s="23">
        <f>'Рейтинговая таблица организаций'!U217</f>
        <v>5</v>
      </c>
      <c r="W228" s="14">
        <f>IF('Рейтинговая таблица организаций'!U217&lt;1,0,(IF('Рейтинговая таблица организаций'!U217&lt;4,20,100)))</f>
        <v>100</v>
      </c>
      <c r="X228" s="14" t="s">
        <v>163</v>
      </c>
      <c r="Y228" s="14">
        <f>'Рейтинговая таблица организаций'!X217</f>
        <v>353</v>
      </c>
      <c r="Z228" s="14">
        <f>'Рейтинговая таблица организаций'!Y217</f>
        <v>353</v>
      </c>
      <c r="AA228" s="14" t="str">
        <f>IF('Рейтинговая таблица организаций'!AD217&lt;1,"Отсутствуют условия доступности для инвалидов",(IF('Рейтинговая таблица организаций'!AD217&lt;5,"Количество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8" s="22">
        <f>'Рейтинговая таблица организаций'!AD217</f>
        <v>2</v>
      </c>
      <c r="AC228" s="14">
        <f>IF('Рейтинговая таблица организаций'!AD217&lt;1,0,(IF('Рейтинговая таблица организаций'!AD217&lt;5,20,100)))</f>
        <v>20</v>
      </c>
      <c r="AD228" s="14" t="str">
        <f>IF('Рейтинговая таблица организаций'!AE217&lt;1,"Отсутствуют условия доступности, позволяющие инвалидам получать услуги наравне с другими",(IF('Рейтинговая таблица организаций'!AE217&lt;5,"Количество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28" s="23">
        <f>'Рейтинговая таблица организаций'!AE217</f>
        <v>5</v>
      </c>
      <c r="AF228" s="14">
        <f>IF('Рейтинговая таблица организаций'!AE217&lt;1,0,(IF('Рейтинговая таблица организаций'!AE217&lt;5,20,100)))</f>
        <v>100</v>
      </c>
      <c r="AG228" s="14" t="s">
        <v>164</v>
      </c>
      <c r="AH228" s="14">
        <f>'Рейтинговая таблица организаций'!AF217</f>
        <v>89</v>
      </c>
      <c r="AI228" s="14">
        <f>'Рейтинговая таблица организаций'!AG217</f>
        <v>89</v>
      </c>
      <c r="AJ228" s="14" t="s">
        <v>165</v>
      </c>
      <c r="AK228" s="14">
        <f>'Рейтинговая таблица организаций'!AL217</f>
        <v>353</v>
      </c>
      <c r="AL228" s="14">
        <f>'Рейтинговая таблица организаций'!AM217</f>
        <v>353</v>
      </c>
      <c r="AM228" s="14" t="s">
        <v>166</v>
      </c>
      <c r="AN228" s="14">
        <f>'Рейтинговая таблица организаций'!AN217</f>
        <v>353</v>
      </c>
      <c r="AO228" s="14">
        <f>'Рейтинговая таблица организаций'!AO217</f>
        <v>353</v>
      </c>
      <c r="AP228" s="14" t="s">
        <v>167</v>
      </c>
      <c r="AQ228" s="14">
        <f>'Рейтинговая таблица организаций'!AP217</f>
        <v>353</v>
      </c>
      <c r="AR228" s="14">
        <f>'Рейтинговая таблица организаций'!AQ217</f>
        <v>353</v>
      </c>
      <c r="AS228" s="14" t="s">
        <v>168</v>
      </c>
      <c r="AT228" s="14">
        <f>'Рейтинговая таблица организаций'!AV217</f>
        <v>353</v>
      </c>
      <c r="AU228" s="14">
        <f>'Рейтинговая таблица организаций'!AW217</f>
        <v>353</v>
      </c>
      <c r="AV228" s="14" t="s">
        <v>169</v>
      </c>
      <c r="AW228" s="14">
        <f>'Рейтинговая таблица организаций'!AX217</f>
        <v>353</v>
      </c>
      <c r="AX228" s="14">
        <f>'Рейтинговая таблица организаций'!AY217</f>
        <v>353</v>
      </c>
      <c r="AY228" s="14" t="s">
        <v>170</v>
      </c>
      <c r="AZ228" s="14">
        <f>'Рейтинговая таблица организаций'!AZ217</f>
        <v>353</v>
      </c>
      <c r="BA228" s="14">
        <f>'Рейтинговая таблица организаций'!BA217</f>
        <v>353</v>
      </c>
    </row>
    <row r="229" spans="1:53" ht="15.5">
      <c r="A229" s="11">
        <f>'бланки '!D220</f>
        <v>215</v>
      </c>
      <c r="B229" s="11" t="str">
        <f>'бланки '!C220</f>
        <v>Муниципальное казённое образовательное учреждение "Четь-Конторская основная общеобразовательная школа"</v>
      </c>
      <c r="C229" s="11">
        <f>'для bus.gov.ru'!C218</f>
        <v>33</v>
      </c>
      <c r="D229" s="11">
        <f>'для bus.gov.ru'!D218</f>
        <v>14</v>
      </c>
      <c r="E229" s="21">
        <f>'для bus.gov.ru'!E218</f>
        <v>0.42424242424242425</v>
      </c>
      <c r="F229" s="12" t="s">
        <v>159</v>
      </c>
      <c r="G229" s="13">
        <f>'Рейтинговая таблица организаций'!D218</f>
        <v>14</v>
      </c>
      <c r="H229" s="13">
        <f>'Рейтинговая таблица организаций'!E218</f>
        <v>14</v>
      </c>
      <c r="I229" s="12" t="s">
        <v>160</v>
      </c>
      <c r="J229" s="13">
        <f>'Рейтинговая таблица организаций'!F218</f>
        <v>60</v>
      </c>
      <c r="K229" s="13">
        <f>'Рейтинговая таблица организаций'!G218</f>
        <v>60</v>
      </c>
      <c r="L229" s="14" t="str">
        <f>IF('Рейтинговая таблица организаций'!H218&lt;1,"Отсутствуют или не функционируют дистанционные способы взаимодействия",(IF('Рейтинговая таблица организаций'!H218&lt;4,"В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9" s="23">
        <f>'Рейтинговая таблица организаций'!H218</f>
        <v>4</v>
      </c>
      <c r="N229" s="14">
        <f>IF('Рейтинговая таблица организаций'!H218&lt;1,0,(IF('Рейтинговая таблица организаций'!H218&lt;4,30,100)))</f>
        <v>100</v>
      </c>
      <c r="O229" s="14" t="s">
        <v>161</v>
      </c>
      <c r="P229" s="14">
        <f>'Рейтинговая таблица организаций'!I218</f>
        <v>14</v>
      </c>
      <c r="Q229" s="14">
        <f>'Рейтинговая таблица организаций'!J218</f>
        <v>14</v>
      </c>
      <c r="R229" s="14" t="s">
        <v>162</v>
      </c>
      <c r="S229" s="14">
        <f>'Рейтинговая таблица организаций'!K218</f>
        <v>14</v>
      </c>
      <c r="T229" s="14">
        <f>'Рейтинговая таблица организаций'!L218</f>
        <v>14</v>
      </c>
      <c r="U229" s="14" t="str">
        <f>IF('Рейтинговая таблица организаций'!U218&lt;1,"Отсутствуют комфортные условия",(IF('Рейтинговая таблица организаций'!U218&lt;5,"Количество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9" s="23">
        <f>'Рейтинговая таблица организаций'!U218</f>
        <v>5</v>
      </c>
      <c r="W229" s="14">
        <f>IF('Рейтинговая таблица организаций'!U218&lt;1,0,(IF('Рейтинговая таблица организаций'!U218&lt;4,20,100)))</f>
        <v>100</v>
      </c>
      <c r="X229" s="14" t="s">
        <v>163</v>
      </c>
      <c r="Y229" s="14">
        <f>'Рейтинговая таблица организаций'!X218</f>
        <v>14</v>
      </c>
      <c r="Z229" s="14">
        <f>'Рейтинговая таблица организаций'!Y218</f>
        <v>14</v>
      </c>
      <c r="AA229" s="14" t="str">
        <f>IF('Рейтинговая таблица организаций'!AD218&lt;1,"Отсутствуют условия доступности для инвалидов",(IF('Рейтинговая таблица организаций'!AD218&lt;5,"Количество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9" s="22">
        <f>'Рейтинговая таблица организаций'!AD218</f>
        <v>1</v>
      </c>
      <c r="AC229" s="14">
        <f>IF('Рейтинговая таблица организаций'!AD218&lt;1,0,(IF('Рейтинговая таблица организаций'!AD218&lt;5,20,100)))</f>
        <v>20</v>
      </c>
      <c r="AD229" s="14" t="str">
        <f>IF('Рейтинговая таблица организаций'!AE218&lt;1,"Отсутствуют условия доступности, позволяющие инвалидам получать услуги наравне с другими",(IF('Рейтинговая таблица организаций'!AE218&lt;5,"Количество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29" s="23">
        <f>'Рейтинговая таблица организаций'!AE218</f>
        <v>5</v>
      </c>
      <c r="AF229" s="14">
        <f>IF('Рейтинговая таблица организаций'!AE218&lt;1,0,(IF('Рейтинговая таблица организаций'!AE218&lt;5,20,100)))</f>
        <v>100</v>
      </c>
      <c r="AG229" s="14" t="s">
        <v>164</v>
      </c>
      <c r="AH229" s="14">
        <f>'Рейтинговая таблица организаций'!AF218</f>
        <v>4</v>
      </c>
      <c r="AI229" s="14">
        <f>'Рейтинговая таблица организаций'!AG218</f>
        <v>4</v>
      </c>
      <c r="AJ229" s="14" t="s">
        <v>165</v>
      </c>
      <c r="AK229" s="14">
        <f>'Рейтинговая таблица организаций'!AL218</f>
        <v>14</v>
      </c>
      <c r="AL229" s="14">
        <f>'Рейтинговая таблица организаций'!AM218</f>
        <v>14</v>
      </c>
      <c r="AM229" s="14" t="s">
        <v>166</v>
      </c>
      <c r="AN229" s="14">
        <f>'Рейтинговая таблица организаций'!AN218</f>
        <v>14</v>
      </c>
      <c r="AO229" s="14">
        <f>'Рейтинговая таблица организаций'!AO218</f>
        <v>14</v>
      </c>
      <c r="AP229" s="14" t="s">
        <v>167</v>
      </c>
      <c r="AQ229" s="14">
        <f>'Рейтинговая таблица организаций'!AP218</f>
        <v>14</v>
      </c>
      <c r="AR229" s="14">
        <f>'Рейтинговая таблица организаций'!AQ218</f>
        <v>14</v>
      </c>
      <c r="AS229" s="14" t="s">
        <v>168</v>
      </c>
      <c r="AT229" s="14">
        <f>'Рейтинговая таблица организаций'!AV218</f>
        <v>14</v>
      </c>
      <c r="AU229" s="14">
        <f>'Рейтинговая таблица организаций'!AW218</f>
        <v>14</v>
      </c>
      <c r="AV229" s="14" t="s">
        <v>169</v>
      </c>
      <c r="AW229" s="14">
        <f>'Рейтинговая таблица организаций'!AX218</f>
        <v>14</v>
      </c>
      <c r="AX229" s="14">
        <f>'Рейтинговая таблица организаций'!AY218</f>
        <v>14</v>
      </c>
      <c r="AY229" s="14" t="s">
        <v>170</v>
      </c>
      <c r="AZ229" s="14">
        <f>'Рейтинговая таблица организаций'!AZ218</f>
        <v>14</v>
      </c>
      <c r="BA229" s="14">
        <f>'Рейтинговая таблица организаций'!BA218</f>
        <v>14</v>
      </c>
    </row>
    <row r="230" spans="1:53" ht="15.5">
      <c r="A230" s="11">
        <f>'бланки '!D221</f>
        <v>216</v>
      </c>
      <c r="B230" s="11" t="str">
        <f>'бланки '!C221</f>
        <v>Муниципальное казённое образовательное учреждение "Красногорская основная общеобразовательная школа"</v>
      </c>
      <c r="C230" s="11">
        <f>'для bus.gov.ru'!C219</f>
        <v>17</v>
      </c>
      <c r="D230" s="11">
        <f>'для bus.gov.ru'!D219</f>
        <v>7</v>
      </c>
      <c r="E230" s="21">
        <f>'для bus.gov.ru'!E219</f>
        <v>0.41176470588235292</v>
      </c>
      <c r="F230" s="12" t="s">
        <v>159</v>
      </c>
      <c r="G230" s="13">
        <f>'Рейтинговая таблица организаций'!D219</f>
        <v>14</v>
      </c>
      <c r="H230" s="13">
        <f>'Рейтинговая таблица организаций'!E219</f>
        <v>14</v>
      </c>
      <c r="I230" s="12" t="s">
        <v>160</v>
      </c>
      <c r="J230" s="13">
        <f>'Рейтинговая таблица организаций'!F219</f>
        <v>60</v>
      </c>
      <c r="K230" s="13">
        <f>'Рейтинговая таблица организаций'!G219</f>
        <v>60</v>
      </c>
      <c r="L230" s="14" t="str">
        <f>IF('Рейтинговая таблица организаций'!H219&lt;1,"Отсутствуют или не функционируют дистанционные способы взаимодействия",(IF('Рейтинговая таблица организаций'!H219&lt;4,"В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0" s="23">
        <f>'Рейтинговая таблица организаций'!H219</f>
        <v>4</v>
      </c>
      <c r="N230" s="14">
        <f>IF('Рейтинговая таблица организаций'!H219&lt;1,0,(IF('Рейтинговая таблица организаций'!H219&lt;4,30,100)))</f>
        <v>100</v>
      </c>
      <c r="O230" s="14" t="s">
        <v>161</v>
      </c>
      <c r="P230" s="14">
        <f>'Рейтинговая таблица организаций'!I219</f>
        <v>7</v>
      </c>
      <c r="Q230" s="14">
        <f>'Рейтинговая таблица организаций'!J219</f>
        <v>7</v>
      </c>
      <c r="R230" s="14" t="s">
        <v>162</v>
      </c>
      <c r="S230" s="14">
        <f>'Рейтинговая таблица организаций'!K219</f>
        <v>7</v>
      </c>
      <c r="T230" s="14">
        <f>'Рейтинговая таблица организаций'!L219</f>
        <v>7</v>
      </c>
      <c r="U230" s="14" t="str">
        <f>IF('Рейтинговая таблица организаций'!U219&lt;1,"Отсутствуют комфортные условия",(IF('Рейтинговая таблица организаций'!U219&lt;5,"Количество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0" s="23">
        <f>'Рейтинговая таблица организаций'!U219</f>
        <v>5</v>
      </c>
      <c r="W230" s="14">
        <f>IF('Рейтинговая таблица организаций'!U219&lt;1,0,(IF('Рейтинговая таблица организаций'!U219&lt;4,20,100)))</f>
        <v>100</v>
      </c>
      <c r="X230" s="14" t="s">
        <v>163</v>
      </c>
      <c r="Y230" s="14">
        <f>'Рейтинговая таблица организаций'!X219</f>
        <v>7</v>
      </c>
      <c r="Z230" s="14">
        <f>'Рейтинговая таблица организаций'!Y219</f>
        <v>7</v>
      </c>
      <c r="AA230" s="14" t="str">
        <f>IF('Рейтинговая таблица организаций'!AD219&lt;1,"Отсутствуют условия доступности для инвалидов",(IF('Рейтинговая таблица организаций'!AD219&lt;5,"Количество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0" s="22">
        <f>'Рейтинговая таблица организаций'!AD219</f>
        <v>0</v>
      </c>
      <c r="AC230" s="14">
        <f>IF('Рейтинговая таблица организаций'!AD219&lt;1,0,(IF('Рейтинговая таблица организаций'!AD219&lt;5,20,100)))</f>
        <v>0</v>
      </c>
      <c r="AD230" s="14" t="str">
        <f>IF('Рейтинговая таблица организаций'!AE219&lt;1,"Отсутствуют условия доступности, позволяющие инвалидам получать услуги наравне с другими",(IF('Рейтинговая таблица организаций'!AE219&lt;5,"Количество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0" s="23">
        <f>'Рейтинговая таблица организаций'!AE219</f>
        <v>4</v>
      </c>
      <c r="AF230" s="14">
        <f>IF('Рейтинговая таблица организаций'!AE219&lt;1,0,(IF('Рейтинговая таблица организаций'!AE219&lt;5,20,100)))</f>
        <v>20</v>
      </c>
      <c r="AG230" s="14" t="s">
        <v>164</v>
      </c>
      <c r="AH230" s="14">
        <f>'Рейтинговая таблица организаций'!AF219</f>
        <v>2</v>
      </c>
      <c r="AI230" s="14">
        <f>'Рейтинговая таблица организаций'!AG219</f>
        <v>2</v>
      </c>
      <c r="AJ230" s="14" t="s">
        <v>165</v>
      </c>
      <c r="AK230" s="14">
        <f>'Рейтинговая таблица организаций'!AL219</f>
        <v>7</v>
      </c>
      <c r="AL230" s="14">
        <f>'Рейтинговая таблица организаций'!AM219</f>
        <v>7</v>
      </c>
      <c r="AM230" s="14" t="s">
        <v>166</v>
      </c>
      <c r="AN230" s="14">
        <f>'Рейтинговая таблица организаций'!AN219</f>
        <v>7</v>
      </c>
      <c r="AO230" s="14">
        <f>'Рейтинговая таблица организаций'!AO219</f>
        <v>7</v>
      </c>
      <c r="AP230" s="14" t="s">
        <v>167</v>
      </c>
      <c r="AQ230" s="14">
        <f>'Рейтинговая таблица организаций'!AP219</f>
        <v>7</v>
      </c>
      <c r="AR230" s="14">
        <f>'Рейтинговая таблица организаций'!AQ219</f>
        <v>7</v>
      </c>
      <c r="AS230" s="14" t="s">
        <v>168</v>
      </c>
      <c r="AT230" s="14">
        <f>'Рейтинговая таблица организаций'!AV219</f>
        <v>7</v>
      </c>
      <c r="AU230" s="14">
        <f>'Рейтинговая таблица организаций'!AW219</f>
        <v>7</v>
      </c>
      <c r="AV230" s="14" t="s">
        <v>169</v>
      </c>
      <c r="AW230" s="14">
        <f>'Рейтинговая таблица организаций'!AX219</f>
        <v>7</v>
      </c>
      <c r="AX230" s="14">
        <f>'Рейтинговая таблица организаций'!AY219</f>
        <v>7</v>
      </c>
      <c r="AY230" s="14" t="s">
        <v>170</v>
      </c>
      <c r="AZ230" s="14">
        <f>'Рейтинговая таблица организаций'!AZ219</f>
        <v>7</v>
      </c>
      <c r="BA230" s="14">
        <f>'Рейтинговая таблица организаций'!BA219</f>
        <v>7</v>
      </c>
    </row>
    <row r="231" spans="1:53" ht="15.5">
      <c r="A231" s="11">
        <f>'бланки '!D222</f>
        <v>217</v>
      </c>
      <c r="B231" s="11" t="str">
        <f>'бланки '!C222</f>
        <v>Муниципальное казённое образовательное учреждение "Белоярская средняя общеобразовательная школа"</v>
      </c>
      <c r="C231" s="11">
        <f>'для bus.gov.ru'!C220</f>
        <v>62</v>
      </c>
      <c r="D231" s="11">
        <f>'для bus.gov.ru'!D220</f>
        <v>25</v>
      </c>
      <c r="E231" s="21">
        <f>'для bus.gov.ru'!E220</f>
        <v>0.40322580645161288</v>
      </c>
      <c r="F231" s="12" t="s">
        <v>159</v>
      </c>
      <c r="G231" s="13">
        <f>'Рейтинговая таблица организаций'!D220</f>
        <v>14</v>
      </c>
      <c r="H231" s="13">
        <f>'Рейтинговая таблица организаций'!E220</f>
        <v>14</v>
      </c>
      <c r="I231" s="12" t="s">
        <v>160</v>
      </c>
      <c r="J231" s="13">
        <f>'Рейтинговая таблица организаций'!F220</f>
        <v>60</v>
      </c>
      <c r="K231" s="13">
        <f>'Рейтинговая таблица организаций'!G220</f>
        <v>60</v>
      </c>
      <c r="L231" s="14" t="str">
        <f>IF('Рейтинговая таблица организаций'!H220&lt;1,"Отсутствуют или не функционируют дистанционные способы взаимодействия",(IF('Рейтинговая таблица организаций'!H220&lt;4,"В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1" s="23">
        <f>'Рейтинговая таблица организаций'!H220</f>
        <v>4</v>
      </c>
      <c r="N231" s="14">
        <f>IF('Рейтинговая таблица организаций'!H220&lt;1,0,(IF('Рейтинговая таблица организаций'!H220&lt;4,30,100)))</f>
        <v>100</v>
      </c>
      <c r="O231" s="14" t="s">
        <v>161</v>
      </c>
      <c r="P231" s="14">
        <f>'Рейтинговая таблица организаций'!I220</f>
        <v>25</v>
      </c>
      <c r="Q231" s="14">
        <f>'Рейтинговая таблица организаций'!J220</f>
        <v>25</v>
      </c>
      <c r="R231" s="14" t="s">
        <v>162</v>
      </c>
      <c r="S231" s="14">
        <f>'Рейтинговая таблица организаций'!K220</f>
        <v>25</v>
      </c>
      <c r="T231" s="14">
        <f>'Рейтинговая таблица организаций'!L220</f>
        <v>25</v>
      </c>
      <c r="U231" s="14" t="str">
        <f>IF('Рейтинговая таблица организаций'!U220&lt;1,"Отсутствуют комфортные условия",(IF('Рейтинговая таблица организаций'!U220&lt;5,"Количество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1" s="23">
        <f>'Рейтинговая таблица организаций'!U220</f>
        <v>5</v>
      </c>
      <c r="W231" s="14">
        <f>IF('Рейтинговая таблица организаций'!U220&lt;1,0,(IF('Рейтинговая таблица организаций'!U220&lt;4,20,100)))</f>
        <v>100</v>
      </c>
      <c r="X231" s="14" t="s">
        <v>163</v>
      </c>
      <c r="Y231" s="14">
        <f>'Рейтинговая таблица организаций'!X220</f>
        <v>25</v>
      </c>
      <c r="Z231" s="14">
        <f>'Рейтинговая таблица организаций'!Y220</f>
        <v>25</v>
      </c>
      <c r="AA231" s="14" t="str">
        <f>IF('Рейтинговая таблица организаций'!AD220&lt;1,"Отсутствуют условия доступности для инвалидов",(IF('Рейтинговая таблица организаций'!AD220&lt;5,"Количество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1" s="22">
        <f>'Рейтинговая таблица организаций'!AD220</f>
        <v>0</v>
      </c>
      <c r="AC231" s="14">
        <f>IF('Рейтинговая таблица организаций'!AD220&lt;1,0,(IF('Рейтинговая таблица организаций'!AD220&lt;5,20,100)))</f>
        <v>0</v>
      </c>
      <c r="AD231" s="14" t="str">
        <f>IF('Рейтинговая таблица организаций'!AE220&lt;1,"Отсутствуют условия доступности, позволяющие инвалидам получать услуги наравне с другими",(IF('Рейтинговая таблица организаций'!AE220&lt;5,"Количество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1" s="23">
        <f>'Рейтинговая таблица организаций'!AE220</f>
        <v>4</v>
      </c>
      <c r="AF231" s="14">
        <f>IF('Рейтинговая таблица организаций'!AE220&lt;1,0,(IF('Рейтинговая таблица организаций'!AE220&lt;5,20,100)))</f>
        <v>20</v>
      </c>
      <c r="AG231" s="14" t="s">
        <v>164</v>
      </c>
      <c r="AH231" s="14">
        <f>'Рейтинговая таблица организаций'!AF220</f>
        <v>7</v>
      </c>
      <c r="AI231" s="14">
        <f>'Рейтинговая таблица организаций'!AG220</f>
        <v>7</v>
      </c>
      <c r="AJ231" s="14" t="s">
        <v>165</v>
      </c>
      <c r="AK231" s="14">
        <f>'Рейтинговая таблица организаций'!AL220</f>
        <v>25</v>
      </c>
      <c r="AL231" s="14">
        <f>'Рейтинговая таблица организаций'!AM220</f>
        <v>25</v>
      </c>
      <c r="AM231" s="14" t="s">
        <v>166</v>
      </c>
      <c r="AN231" s="14">
        <f>'Рейтинговая таблица организаций'!AN220</f>
        <v>25</v>
      </c>
      <c r="AO231" s="14">
        <f>'Рейтинговая таблица организаций'!AO220</f>
        <v>25</v>
      </c>
      <c r="AP231" s="14" t="s">
        <v>167</v>
      </c>
      <c r="AQ231" s="14">
        <f>'Рейтинговая таблица организаций'!AP220</f>
        <v>25</v>
      </c>
      <c r="AR231" s="14">
        <f>'Рейтинговая таблица организаций'!AQ220</f>
        <v>25</v>
      </c>
      <c r="AS231" s="14" t="s">
        <v>168</v>
      </c>
      <c r="AT231" s="14">
        <f>'Рейтинговая таблица организаций'!AV220</f>
        <v>25</v>
      </c>
      <c r="AU231" s="14">
        <f>'Рейтинговая таблица организаций'!AW220</f>
        <v>25</v>
      </c>
      <c r="AV231" s="14" t="s">
        <v>169</v>
      </c>
      <c r="AW231" s="14">
        <f>'Рейтинговая таблица организаций'!AX220</f>
        <v>25</v>
      </c>
      <c r="AX231" s="14">
        <f>'Рейтинговая таблица организаций'!AY220</f>
        <v>25</v>
      </c>
      <c r="AY231" s="14" t="s">
        <v>170</v>
      </c>
      <c r="AZ231" s="14">
        <f>'Рейтинговая таблица организаций'!AZ220</f>
        <v>25</v>
      </c>
      <c r="BA231" s="14">
        <f>'Рейтинговая таблица организаций'!BA220</f>
        <v>25</v>
      </c>
    </row>
    <row r="232" spans="1:53" ht="15.5">
      <c r="A232" s="11">
        <f>'бланки '!D223</f>
        <v>218</v>
      </c>
      <c r="B232" s="11" t="str">
        <f>'бланки '!C223</f>
        <v>Муниципальное казённое образовательное учреждение "Берегаевская средняя общеобразовательная школа"</v>
      </c>
      <c r="C232" s="11">
        <f>'для bus.gov.ru'!C221</f>
        <v>80</v>
      </c>
      <c r="D232" s="11">
        <f>'для bus.gov.ru'!D221</f>
        <v>32</v>
      </c>
      <c r="E232" s="21">
        <f>'для bus.gov.ru'!E221</f>
        <v>0.4</v>
      </c>
      <c r="F232" s="12" t="s">
        <v>159</v>
      </c>
      <c r="G232" s="13">
        <f>'Рейтинговая таблица организаций'!D221</f>
        <v>14</v>
      </c>
      <c r="H232" s="13">
        <f>'Рейтинговая таблица организаций'!E221</f>
        <v>14</v>
      </c>
      <c r="I232" s="12" t="s">
        <v>160</v>
      </c>
      <c r="J232" s="13">
        <f>'Рейтинговая таблица организаций'!F221</f>
        <v>60</v>
      </c>
      <c r="K232" s="13">
        <f>'Рейтинговая таблица организаций'!G221</f>
        <v>60</v>
      </c>
      <c r="L232" s="14" t="str">
        <f>IF('Рейтинговая таблица организаций'!H221&lt;1,"Отсутствуют или не функционируют дистанционные способы взаимодействия",(IF('Рейтинговая таблица организаций'!H221&lt;4,"В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2" s="23">
        <f>'Рейтинговая таблица организаций'!H221</f>
        <v>4</v>
      </c>
      <c r="N232" s="14">
        <f>IF('Рейтинговая таблица организаций'!H221&lt;1,0,(IF('Рейтинговая таблица организаций'!H221&lt;4,30,100)))</f>
        <v>100</v>
      </c>
      <c r="O232" s="14" t="s">
        <v>161</v>
      </c>
      <c r="P232" s="14">
        <f>'Рейтинговая таблица организаций'!I221</f>
        <v>32</v>
      </c>
      <c r="Q232" s="14">
        <f>'Рейтинговая таблица организаций'!J221</f>
        <v>32</v>
      </c>
      <c r="R232" s="14" t="s">
        <v>162</v>
      </c>
      <c r="S232" s="14">
        <f>'Рейтинговая таблица организаций'!K221</f>
        <v>32</v>
      </c>
      <c r="T232" s="14">
        <f>'Рейтинговая таблица организаций'!L221</f>
        <v>32</v>
      </c>
      <c r="U232" s="14" t="str">
        <f>IF('Рейтинговая таблица организаций'!U221&lt;1,"Отсутствуют комфортные условия",(IF('Рейтинговая таблица организаций'!U221&lt;5,"Количество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2" s="23">
        <f>'Рейтинговая таблица организаций'!U221</f>
        <v>5</v>
      </c>
      <c r="W232" s="14">
        <f>IF('Рейтинговая таблица организаций'!U221&lt;1,0,(IF('Рейтинговая таблица организаций'!U221&lt;4,20,100)))</f>
        <v>100</v>
      </c>
      <c r="X232" s="14" t="s">
        <v>163</v>
      </c>
      <c r="Y232" s="14">
        <f>'Рейтинговая таблица организаций'!X221</f>
        <v>32</v>
      </c>
      <c r="Z232" s="14">
        <f>'Рейтинговая таблица организаций'!Y221</f>
        <v>32</v>
      </c>
      <c r="AA232" s="14" t="str">
        <f>IF('Рейтинговая таблица организаций'!AD221&lt;1,"Отсутствуют условия доступности для инвалидов",(IF('Рейтинговая таблица организаций'!AD221&lt;5,"Количество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2" s="22">
        <f>'Рейтинговая таблица организаций'!AD221</f>
        <v>0</v>
      </c>
      <c r="AC232" s="14">
        <f>IF('Рейтинговая таблица организаций'!AD221&lt;1,0,(IF('Рейтинговая таблица организаций'!AD221&lt;5,20,100)))</f>
        <v>0</v>
      </c>
      <c r="AD232" s="14" t="str">
        <f>IF('Рейтинговая таблица организаций'!AE221&lt;1,"Отсутствуют условия доступности, позволяющие инвалидам получать услуги наравне с другими",(IF('Рейтинговая таблица организаций'!AE221&lt;5,"Количество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2" s="23">
        <f>'Рейтинговая таблица организаций'!AE221</f>
        <v>4</v>
      </c>
      <c r="AF232" s="14">
        <f>IF('Рейтинговая таблица организаций'!AE221&lt;1,0,(IF('Рейтинговая таблица организаций'!AE221&lt;5,20,100)))</f>
        <v>20</v>
      </c>
      <c r="AG232" s="14" t="s">
        <v>164</v>
      </c>
      <c r="AH232" s="14">
        <f>'Рейтинговая таблица организаций'!AF221</f>
        <v>8</v>
      </c>
      <c r="AI232" s="14">
        <f>'Рейтинговая таблица организаций'!AG221</f>
        <v>8</v>
      </c>
      <c r="AJ232" s="14" t="s">
        <v>165</v>
      </c>
      <c r="AK232" s="14">
        <f>'Рейтинговая таблица организаций'!AL221</f>
        <v>32</v>
      </c>
      <c r="AL232" s="14">
        <f>'Рейтинговая таблица организаций'!AM221</f>
        <v>32</v>
      </c>
      <c r="AM232" s="14" t="s">
        <v>166</v>
      </c>
      <c r="AN232" s="14">
        <f>'Рейтинговая таблица организаций'!AN221</f>
        <v>32</v>
      </c>
      <c r="AO232" s="14">
        <f>'Рейтинговая таблица организаций'!AO221</f>
        <v>32</v>
      </c>
      <c r="AP232" s="14" t="s">
        <v>167</v>
      </c>
      <c r="AQ232" s="14">
        <f>'Рейтинговая таблица организаций'!AP221</f>
        <v>32</v>
      </c>
      <c r="AR232" s="14">
        <f>'Рейтинговая таблица организаций'!AQ221</f>
        <v>32</v>
      </c>
      <c r="AS232" s="14" t="s">
        <v>168</v>
      </c>
      <c r="AT232" s="14">
        <f>'Рейтинговая таблица организаций'!AV221</f>
        <v>32</v>
      </c>
      <c r="AU232" s="14">
        <f>'Рейтинговая таблица организаций'!AW221</f>
        <v>32</v>
      </c>
      <c r="AV232" s="14" t="s">
        <v>169</v>
      </c>
      <c r="AW232" s="14">
        <f>'Рейтинговая таблица организаций'!AX221</f>
        <v>32</v>
      </c>
      <c r="AX232" s="14">
        <f>'Рейтинговая таблица организаций'!AY221</f>
        <v>32</v>
      </c>
      <c r="AY232" s="14" t="s">
        <v>170</v>
      </c>
      <c r="AZ232" s="14">
        <f>'Рейтинговая таблица организаций'!AZ221</f>
        <v>32</v>
      </c>
      <c r="BA232" s="14">
        <f>'Рейтинговая таблица организаций'!BA221</f>
        <v>32</v>
      </c>
    </row>
    <row r="233" spans="1:53" ht="15.5">
      <c r="A233" s="11">
        <f>'бланки '!D224</f>
        <v>219</v>
      </c>
      <c r="B233" s="11" t="str">
        <f>'бланки '!C224</f>
        <v>Муниципальное казённое образовательное учреждение "Черноярская средняя общеобразовательная школа"</v>
      </c>
      <c r="C233" s="11">
        <f>'для bus.gov.ru'!C222</f>
        <v>59</v>
      </c>
      <c r="D233" s="11">
        <f>'для bus.gov.ru'!D222</f>
        <v>24</v>
      </c>
      <c r="E233" s="21">
        <f>'для bus.gov.ru'!E222</f>
        <v>0.40677966101694918</v>
      </c>
      <c r="F233" s="12" t="s">
        <v>159</v>
      </c>
      <c r="G233" s="13">
        <f>'Рейтинговая таблица организаций'!D222</f>
        <v>14</v>
      </c>
      <c r="H233" s="13">
        <f>'Рейтинговая таблица организаций'!E222</f>
        <v>14</v>
      </c>
      <c r="I233" s="12" t="s">
        <v>160</v>
      </c>
      <c r="J233" s="13">
        <f>'Рейтинговая таблица организаций'!F222</f>
        <v>60</v>
      </c>
      <c r="K233" s="13">
        <f>'Рейтинговая таблица организаций'!G222</f>
        <v>60</v>
      </c>
      <c r="L233" s="14" t="str">
        <f>IF('Рейтинговая таблица организаций'!H222&lt;1,"Отсутствуют или не функционируют дистанционные способы взаимодействия",(IF('Рейтинговая таблица организаций'!H222&lt;4,"В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3" s="23">
        <f>'Рейтинговая таблица организаций'!H222</f>
        <v>4</v>
      </c>
      <c r="N233" s="14">
        <f>IF('Рейтинговая таблица организаций'!H222&lt;1,0,(IF('Рейтинговая таблица организаций'!H222&lt;4,30,100)))</f>
        <v>100</v>
      </c>
      <c r="O233" s="14" t="s">
        <v>161</v>
      </c>
      <c r="P233" s="14">
        <f>'Рейтинговая таблица организаций'!I222</f>
        <v>24</v>
      </c>
      <c r="Q233" s="14">
        <f>'Рейтинговая таблица организаций'!J222</f>
        <v>24</v>
      </c>
      <c r="R233" s="14" t="s">
        <v>162</v>
      </c>
      <c r="S233" s="14">
        <f>'Рейтинговая таблица организаций'!K222</f>
        <v>24</v>
      </c>
      <c r="T233" s="14">
        <f>'Рейтинговая таблица организаций'!L222</f>
        <v>24</v>
      </c>
      <c r="U233" s="14" t="str">
        <f>IF('Рейтинговая таблица организаций'!U222&lt;1,"Отсутствуют комфортные условия",(IF('Рейтинговая таблица организаций'!U222&lt;5,"Количество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3" s="23">
        <f>'Рейтинговая таблица организаций'!U222</f>
        <v>5</v>
      </c>
      <c r="W233" s="14">
        <f>IF('Рейтинговая таблица организаций'!U222&lt;1,0,(IF('Рейтинговая таблица организаций'!U222&lt;4,20,100)))</f>
        <v>100</v>
      </c>
      <c r="X233" s="14" t="s">
        <v>163</v>
      </c>
      <c r="Y233" s="14">
        <f>'Рейтинговая таблица организаций'!X222</f>
        <v>24</v>
      </c>
      <c r="Z233" s="14">
        <f>'Рейтинговая таблица организаций'!Y222</f>
        <v>24</v>
      </c>
      <c r="AA233" s="14" t="str">
        <f>IF('Рейтинговая таблица организаций'!AD222&lt;1,"Отсутствуют условия доступности для инвалидов",(IF('Рейтинговая таблица организаций'!AD222&lt;5,"Количество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3" s="22">
        <f>'Рейтинговая таблица организаций'!AD222</f>
        <v>0</v>
      </c>
      <c r="AC233" s="14">
        <f>IF('Рейтинговая таблица организаций'!AD222&lt;1,0,(IF('Рейтинговая таблица организаций'!AD222&lt;5,20,100)))</f>
        <v>0</v>
      </c>
      <c r="AD233" s="14" t="str">
        <f>IF('Рейтинговая таблица организаций'!AE222&lt;1,"Отсутствуют условия доступности, позволяющие инвалидам получать услуги наравне с другими",(IF('Рейтинговая таблица организаций'!AE222&lt;5,"Количество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3" s="23">
        <f>'Рейтинговая таблица организаций'!AE222</f>
        <v>2</v>
      </c>
      <c r="AF233" s="14">
        <f>IF('Рейтинговая таблица организаций'!AE222&lt;1,0,(IF('Рейтинговая таблица организаций'!AE222&lt;5,20,100)))</f>
        <v>20</v>
      </c>
      <c r="AG233" s="14" t="s">
        <v>164</v>
      </c>
      <c r="AH233" s="14">
        <f>'Рейтинговая таблица организаций'!AF222</f>
        <v>6</v>
      </c>
      <c r="AI233" s="14">
        <f>'Рейтинговая таблица организаций'!AG222</f>
        <v>6</v>
      </c>
      <c r="AJ233" s="14" t="s">
        <v>165</v>
      </c>
      <c r="AK233" s="14">
        <f>'Рейтинговая таблица организаций'!AL222</f>
        <v>24</v>
      </c>
      <c r="AL233" s="14">
        <f>'Рейтинговая таблица организаций'!AM222</f>
        <v>24</v>
      </c>
      <c r="AM233" s="14" t="s">
        <v>166</v>
      </c>
      <c r="AN233" s="14">
        <f>'Рейтинговая таблица организаций'!AN222</f>
        <v>24</v>
      </c>
      <c r="AO233" s="14">
        <f>'Рейтинговая таблица организаций'!AO222</f>
        <v>24</v>
      </c>
      <c r="AP233" s="14" t="s">
        <v>167</v>
      </c>
      <c r="AQ233" s="14">
        <f>'Рейтинговая таблица организаций'!AP222</f>
        <v>24</v>
      </c>
      <c r="AR233" s="14">
        <f>'Рейтинговая таблица организаций'!AQ222</f>
        <v>24</v>
      </c>
      <c r="AS233" s="14" t="s">
        <v>168</v>
      </c>
      <c r="AT233" s="14">
        <f>'Рейтинговая таблица организаций'!AV222</f>
        <v>24</v>
      </c>
      <c r="AU233" s="14">
        <f>'Рейтинговая таблица организаций'!AW222</f>
        <v>24</v>
      </c>
      <c r="AV233" s="14" t="s">
        <v>169</v>
      </c>
      <c r="AW233" s="14">
        <f>'Рейтинговая таблица организаций'!AX222</f>
        <v>24</v>
      </c>
      <c r="AX233" s="14">
        <f>'Рейтинговая таблица организаций'!AY222</f>
        <v>24</v>
      </c>
      <c r="AY233" s="14" t="s">
        <v>170</v>
      </c>
      <c r="AZ233" s="14">
        <f>'Рейтинговая таблица организаций'!AZ222</f>
        <v>24</v>
      </c>
      <c r="BA233" s="14">
        <f>'Рейтинговая таблица организаций'!BA222</f>
        <v>24</v>
      </c>
    </row>
    <row r="234" spans="1:53" ht="15.5">
      <c r="A234" s="11">
        <f>'бланки '!D225</f>
        <v>220</v>
      </c>
      <c r="B234" s="11" t="str">
        <f>'бланки '!C225</f>
        <v>Муниципальное автономное общеобразовательное учреждение «Итатская средняя общеобразовательная школа» Томского района</v>
      </c>
      <c r="C234" s="11">
        <f>'для bus.gov.ru'!C223</f>
        <v>290</v>
      </c>
      <c r="D234" s="11">
        <f>'для bus.gov.ru'!D223</f>
        <v>116</v>
      </c>
      <c r="E234" s="21">
        <f>'для bus.gov.ru'!E223</f>
        <v>0.4</v>
      </c>
      <c r="F234" s="12" t="s">
        <v>159</v>
      </c>
      <c r="G234" s="13">
        <f>'Рейтинговая таблица организаций'!D223</f>
        <v>14</v>
      </c>
      <c r="H234" s="13">
        <f>'Рейтинговая таблица организаций'!E223</f>
        <v>14</v>
      </c>
      <c r="I234" s="12" t="s">
        <v>160</v>
      </c>
      <c r="J234" s="13">
        <f>'Рейтинговая таблица организаций'!F223</f>
        <v>60</v>
      </c>
      <c r="K234" s="13">
        <f>'Рейтинговая таблица организаций'!G223</f>
        <v>60</v>
      </c>
      <c r="L234" s="14" t="str">
        <f>IF('Рейтинговая таблица организаций'!H223&lt;1,"Отсутствуют или не функционируют дистанционные способы взаимодействия",(IF('Рейтинговая таблица организаций'!H223&lt;4,"В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4" s="23">
        <f>'Рейтинговая таблица организаций'!H223</f>
        <v>4</v>
      </c>
      <c r="N234" s="14">
        <f>IF('Рейтинговая таблица организаций'!H223&lt;1,0,(IF('Рейтинговая таблица организаций'!H223&lt;4,30,100)))</f>
        <v>100</v>
      </c>
      <c r="O234" s="14" t="s">
        <v>161</v>
      </c>
      <c r="P234" s="14">
        <f>'Рейтинговая таблица организаций'!I223</f>
        <v>116</v>
      </c>
      <c r="Q234" s="14">
        <f>'Рейтинговая таблица организаций'!J223</f>
        <v>116</v>
      </c>
      <c r="R234" s="14" t="s">
        <v>162</v>
      </c>
      <c r="S234" s="14">
        <f>'Рейтинговая таблица организаций'!K223</f>
        <v>116</v>
      </c>
      <c r="T234" s="14">
        <f>'Рейтинговая таблица организаций'!L223</f>
        <v>116</v>
      </c>
      <c r="U234" s="14" t="str">
        <f>IF('Рейтинговая таблица организаций'!U223&lt;1,"Отсутствуют комфортные условия",(IF('Рейтинговая таблица организаций'!U223&lt;5,"Количество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4" s="23">
        <f>'Рейтинговая таблица организаций'!U223</f>
        <v>5</v>
      </c>
      <c r="W234" s="14">
        <f>IF('Рейтинговая таблица организаций'!U223&lt;1,0,(IF('Рейтинговая таблица организаций'!U223&lt;4,20,100)))</f>
        <v>100</v>
      </c>
      <c r="X234" s="14" t="s">
        <v>163</v>
      </c>
      <c r="Y234" s="14">
        <f>'Рейтинговая таблица организаций'!X223</f>
        <v>116</v>
      </c>
      <c r="Z234" s="14">
        <f>'Рейтинговая таблица организаций'!Y223</f>
        <v>116</v>
      </c>
      <c r="AA234" s="14" t="str">
        <f>IF('Рейтинговая таблица организаций'!AD223&lt;1,"Отсутствуют условия доступности для инвалидов",(IF('Рейтинговая таблица организаций'!AD223&lt;5,"Количество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34" s="22">
        <f>'Рейтинговая таблица организаций'!AD223</f>
        <v>1</v>
      </c>
      <c r="AC234" s="14">
        <f>IF('Рейтинговая таблица организаций'!AD223&lt;1,0,(IF('Рейтинговая таблица организаций'!AD223&lt;5,20,100)))</f>
        <v>20</v>
      </c>
      <c r="AD234" s="14" t="str">
        <f>IF('Рейтинговая таблица организаций'!AE223&lt;1,"Отсутствуют условия доступности, позволяющие инвалидам получать услуги наравне с другими",(IF('Рейтинговая таблица организаций'!AE223&lt;5,"Количество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4" s="23">
        <f>'Рейтинговая таблица организаций'!AE223</f>
        <v>4</v>
      </c>
      <c r="AF234" s="14">
        <f>IF('Рейтинговая таблица организаций'!AE223&lt;1,0,(IF('Рейтинговая таблица организаций'!AE223&lt;5,20,100)))</f>
        <v>20</v>
      </c>
      <c r="AG234" s="14" t="s">
        <v>164</v>
      </c>
      <c r="AH234" s="14">
        <f>'Рейтинговая таблица организаций'!AF223</f>
        <v>29</v>
      </c>
      <c r="AI234" s="14">
        <f>'Рейтинговая таблица организаций'!AG223</f>
        <v>29</v>
      </c>
      <c r="AJ234" s="14" t="s">
        <v>165</v>
      </c>
      <c r="AK234" s="14">
        <f>'Рейтинговая таблица организаций'!AL223</f>
        <v>116</v>
      </c>
      <c r="AL234" s="14">
        <f>'Рейтинговая таблица организаций'!AM223</f>
        <v>116</v>
      </c>
      <c r="AM234" s="14" t="s">
        <v>166</v>
      </c>
      <c r="AN234" s="14">
        <f>'Рейтинговая таблица организаций'!AN223</f>
        <v>116</v>
      </c>
      <c r="AO234" s="14">
        <f>'Рейтинговая таблица организаций'!AO223</f>
        <v>116</v>
      </c>
      <c r="AP234" s="14" t="s">
        <v>167</v>
      </c>
      <c r="AQ234" s="14">
        <f>'Рейтинговая таблица организаций'!AP223</f>
        <v>116</v>
      </c>
      <c r="AR234" s="14">
        <f>'Рейтинговая таблица организаций'!AQ223</f>
        <v>116</v>
      </c>
      <c r="AS234" s="14" t="s">
        <v>168</v>
      </c>
      <c r="AT234" s="14">
        <f>'Рейтинговая таблица организаций'!AV223</f>
        <v>116</v>
      </c>
      <c r="AU234" s="14">
        <f>'Рейтинговая таблица организаций'!AW223</f>
        <v>116</v>
      </c>
      <c r="AV234" s="14" t="s">
        <v>169</v>
      </c>
      <c r="AW234" s="14">
        <f>'Рейтинговая таблица организаций'!AX223</f>
        <v>116</v>
      </c>
      <c r="AX234" s="14">
        <f>'Рейтинговая таблица организаций'!AY223</f>
        <v>116</v>
      </c>
      <c r="AY234" s="14" t="s">
        <v>170</v>
      </c>
      <c r="AZ234" s="14">
        <f>'Рейтинговая таблица организаций'!AZ223</f>
        <v>116</v>
      </c>
      <c r="BA234" s="14">
        <f>'Рейтинговая таблица организаций'!BA223</f>
        <v>116</v>
      </c>
    </row>
    <row r="235" spans="1:53" ht="15.5">
      <c r="A235" s="11">
        <f>'бланки '!D226</f>
        <v>221</v>
      </c>
      <c r="B235" s="11" t="str">
        <f>'бланки '!C226</f>
        <v>Муниципальное автономное общеобразовательное учреждение «Калтайская средняя общеобразовательная школа» Томского района</v>
      </c>
      <c r="C235" s="11">
        <f>'для bus.gov.ru'!C224</f>
        <v>307</v>
      </c>
      <c r="D235" s="11">
        <f>'для bus.gov.ru'!D224</f>
        <v>123</v>
      </c>
      <c r="E235" s="21">
        <f>'для bus.gov.ru'!E224</f>
        <v>0.40065146579804561</v>
      </c>
      <c r="F235" s="12" t="s">
        <v>159</v>
      </c>
      <c r="G235" s="13">
        <f>'Рейтинговая таблица организаций'!D224</f>
        <v>14</v>
      </c>
      <c r="H235" s="13">
        <f>'Рейтинговая таблица организаций'!E224</f>
        <v>14</v>
      </c>
      <c r="I235" s="12" t="s">
        <v>160</v>
      </c>
      <c r="J235" s="13">
        <f>'Рейтинговая таблица организаций'!F224</f>
        <v>60</v>
      </c>
      <c r="K235" s="13">
        <f>'Рейтинговая таблица организаций'!G224</f>
        <v>60</v>
      </c>
      <c r="L235" s="14" t="str">
        <f>IF('Рейтинговая таблица организаций'!H224&lt;1,"Отсутствуют или не функционируют дистанционные способы взаимодействия",(IF('Рейтинговая таблица организаций'!H224&lt;4,"В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5" s="23">
        <f>'Рейтинговая таблица организаций'!H224</f>
        <v>4</v>
      </c>
      <c r="N235" s="14">
        <f>IF('Рейтинговая таблица организаций'!H224&lt;1,0,(IF('Рейтинговая таблица организаций'!H224&lt;4,30,100)))</f>
        <v>100</v>
      </c>
      <c r="O235" s="14" t="s">
        <v>161</v>
      </c>
      <c r="P235" s="14">
        <f>'Рейтинговая таблица организаций'!I224</f>
        <v>123</v>
      </c>
      <c r="Q235" s="14">
        <f>'Рейтинговая таблица организаций'!J224</f>
        <v>123</v>
      </c>
      <c r="R235" s="14" t="s">
        <v>162</v>
      </c>
      <c r="S235" s="14">
        <f>'Рейтинговая таблица организаций'!K224</f>
        <v>123</v>
      </c>
      <c r="T235" s="14">
        <f>'Рейтинговая таблица организаций'!L224</f>
        <v>123</v>
      </c>
      <c r="U235" s="14" t="str">
        <f>IF('Рейтинговая таблица организаций'!U224&lt;1,"Отсутствуют комфортные условия",(IF('Рейтинговая таблица организаций'!U224&lt;5,"Количество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5" s="23">
        <f>'Рейтинговая таблица организаций'!U224</f>
        <v>5</v>
      </c>
      <c r="W235" s="14">
        <f>IF('Рейтинговая таблица организаций'!U224&lt;1,0,(IF('Рейтинговая таблица организаций'!U224&lt;4,20,100)))</f>
        <v>100</v>
      </c>
      <c r="X235" s="14" t="s">
        <v>163</v>
      </c>
      <c r="Y235" s="14">
        <f>'Рейтинговая таблица организаций'!X224</f>
        <v>123</v>
      </c>
      <c r="Z235" s="14">
        <f>'Рейтинговая таблица организаций'!Y224</f>
        <v>123</v>
      </c>
      <c r="AA235" s="14" t="str">
        <f>IF('Рейтинговая таблица организаций'!AD224&lt;1,"Отсутствуют условия доступности для инвалидов",(IF('Рейтинговая таблица организаций'!AD224&lt;5,"Количество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35" s="22">
        <f>'Рейтинговая таблица организаций'!AD224</f>
        <v>1</v>
      </c>
      <c r="AC235" s="14">
        <f>IF('Рейтинговая таблица организаций'!AD224&lt;1,0,(IF('Рейтинговая таблица организаций'!AD224&lt;5,20,100)))</f>
        <v>20</v>
      </c>
      <c r="AD235" s="14" t="str">
        <f>IF('Рейтинговая таблица организаций'!AE224&lt;1,"Отсутствуют условия доступности, позволяющие инвалидам получать услуги наравне с другими",(IF('Рейтинговая таблица организаций'!AE224&lt;5,"Количество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5" s="23">
        <f>'Рейтинговая таблица организаций'!AE224</f>
        <v>3</v>
      </c>
      <c r="AF235" s="14">
        <f>IF('Рейтинговая таблица организаций'!AE224&lt;1,0,(IF('Рейтинговая таблица организаций'!AE224&lt;5,20,100)))</f>
        <v>20</v>
      </c>
      <c r="AG235" s="14" t="s">
        <v>164</v>
      </c>
      <c r="AH235" s="14">
        <f>'Рейтинговая таблица организаций'!AF224</f>
        <v>31</v>
      </c>
      <c r="AI235" s="14">
        <f>'Рейтинговая таблица организаций'!AG224</f>
        <v>31</v>
      </c>
      <c r="AJ235" s="14" t="s">
        <v>165</v>
      </c>
      <c r="AK235" s="14">
        <f>'Рейтинговая таблица организаций'!AL224</f>
        <v>123</v>
      </c>
      <c r="AL235" s="14">
        <f>'Рейтинговая таблица организаций'!AM224</f>
        <v>123</v>
      </c>
      <c r="AM235" s="14" t="s">
        <v>166</v>
      </c>
      <c r="AN235" s="14">
        <f>'Рейтинговая таблица организаций'!AN224</f>
        <v>123</v>
      </c>
      <c r="AO235" s="14">
        <f>'Рейтинговая таблица организаций'!AO224</f>
        <v>123</v>
      </c>
      <c r="AP235" s="14" t="s">
        <v>167</v>
      </c>
      <c r="AQ235" s="14">
        <f>'Рейтинговая таблица организаций'!AP224</f>
        <v>123</v>
      </c>
      <c r="AR235" s="14">
        <f>'Рейтинговая таблица организаций'!AQ224</f>
        <v>123</v>
      </c>
      <c r="AS235" s="14" t="s">
        <v>168</v>
      </c>
      <c r="AT235" s="14">
        <f>'Рейтинговая таблица организаций'!AV224</f>
        <v>123</v>
      </c>
      <c r="AU235" s="14">
        <f>'Рейтинговая таблица организаций'!AW224</f>
        <v>123</v>
      </c>
      <c r="AV235" s="14" t="s">
        <v>169</v>
      </c>
      <c r="AW235" s="14">
        <f>'Рейтинговая таблица организаций'!AX224</f>
        <v>123</v>
      </c>
      <c r="AX235" s="14">
        <f>'Рейтинговая таблица организаций'!AY224</f>
        <v>123</v>
      </c>
      <c r="AY235" s="14" t="s">
        <v>170</v>
      </c>
      <c r="AZ235" s="14">
        <f>'Рейтинговая таблица организаций'!AZ224</f>
        <v>123</v>
      </c>
      <c r="BA235" s="14">
        <f>'Рейтинговая таблица организаций'!BA224</f>
        <v>123</v>
      </c>
    </row>
    <row r="236" spans="1:53" ht="15.5">
      <c r="A236" s="11">
        <f>'бланки '!D227</f>
        <v>222</v>
      </c>
      <c r="B236" s="11" t="str">
        <f>'бланки '!C227</f>
        <v>Муниципальное бюджетное общеобразовательное учреждение «Наумовская средняя общеобразовательная школа» Томского района</v>
      </c>
      <c r="C236" s="11">
        <f>'для bus.gov.ru'!C225</f>
        <v>71</v>
      </c>
      <c r="D236" s="11">
        <f>'для bus.gov.ru'!D225</f>
        <v>29</v>
      </c>
      <c r="E236" s="21">
        <f>'для bus.gov.ru'!E225</f>
        <v>0.40845070422535212</v>
      </c>
      <c r="F236" s="12" t="s">
        <v>159</v>
      </c>
      <c r="G236" s="13">
        <f>'Рейтинговая таблица организаций'!D225</f>
        <v>14</v>
      </c>
      <c r="H236" s="13">
        <f>'Рейтинговая таблица организаций'!E225</f>
        <v>14</v>
      </c>
      <c r="I236" s="12" t="s">
        <v>160</v>
      </c>
      <c r="J236" s="13">
        <f>'Рейтинговая таблица организаций'!F225</f>
        <v>60</v>
      </c>
      <c r="K236" s="13">
        <f>'Рейтинговая таблица организаций'!G225</f>
        <v>60</v>
      </c>
      <c r="L236" s="14" t="str">
        <f>IF('Рейтинговая таблица организаций'!H225&lt;1,"Отсутствуют или не функционируют дистанционные способы взаимодействия",(IF('Рейтинговая таблица организаций'!H225&lt;4,"В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6" s="23">
        <f>'Рейтинговая таблица организаций'!H225</f>
        <v>4</v>
      </c>
      <c r="N236" s="14">
        <f>IF('Рейтинговая таблица организаций'!H225&lt;1,0,(IF('Рейтинговая таблица организаций'!H225&lt;4,30,100)))</f>
        <v>100</v>
      </c>
      <c r="O236" s="14" t="s">
        <v>161</v>
      </c>
      <c r="P236" s="14">
        <f>'Рейтинговая таблица организаций'!I225</f>
        <v>29</v>
      </c>
      <c r="Q236" s="14">
        <f>'Рейтинговая таблица организаций'!J225</f>
        <v>29</v>
      </c>
      <c r="R236" s="14" t="s">
        <v>162</v>
      </c>
      <c r="S236" s="14">
        <f>'Рейтинговая таблица организаций'!K225</f>
        <v>29</v>
      </c>
      <c r="T236" s="14">
        <f>'Рейтинговая таблица организаций'!L225</f>
        <v>29</v>
      </c>
      <c r="U236" s="14" t="str">
        <f>IF('Рейтинговая таблица организаций'!U225&lt;1,"Отсутствуют комфортные условия",(IF('Рейтинговая таблица организаций'!U225&lt;5,"Количество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6" s="23">
        <f>'Рейтинговая таблица организаций'!U225</f>
        <v>5</v>
      </c>
      <c r="W236" s="14">
        <f>IF('Рейтинговая таблица организаций'!U225&lt;1,0,(IF('Рейтинговая таблица организаций'!U225&lt;4,20,100)))</f>
        <v>100</v>
      </c>
      <c r="X236" s="14" t="s">
        <v>163</v>
      </c>
      <c r="Y236" s="14">
        <f>'Рейтинговая таблица организаций'!X225</f>
        <v>29</v>
      </c>
      <c r="Z236" s="14">
        <f>'Рейтинговая таблица организаций'!Y225</f>
        <v>29</v>
      </c>
      <c r="AA236" s="14" t="str">
        <f>IF('Рейтинговая таблица организаций'!AD225&lt;1,"Отсутствуют условия доступности для инвалидов",(IF('Рейтинговая таблица организаций'!AD225&lt;5,"Количество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6" s="22">
        <f>'Рейтинговая таблица организаций'!AD225</f>
        <v>0</v>
      </c>
      <c r="AC236" s="14">
        <f>IF('Рейтинговая таблица организаций'!AD225&lt;1,0,(IF('Рейтинговая таблица организаций'!AD225&lt;5,20,100)))</f>
        <v>0</v>
      </c>
      <c r="AD236" s="14" t="str">
        <f>IF('Рейтинговая таблица организаций'!AE225&lt;1,"Отсутствуют условия доступности, позволяющие инвалидам получать услуги наравне с другими",(IF('Рейтинговая таблица организаций'!AE225&lt;5,"Количество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6" s="23">
        <f>'Рейтинговая таблица организаций'!AE225</f>
        <v>3</v>
      </c>
      <c r="AF236" s="14">
        <f>IF('Рейтинговая таблица организаций'!AE225&lt;1,0,(IF('Рейтинговая таблица организаций'!AE225&lt;5,20,100)))</f>
        <v>20</v>
      </c>
      <c r="AG236" s="14" t="s">
        <v>164</v>
      </c>
      <c r="AH236" s="14">
        <f>'Рейтинговая таблица организаций'!AF225</f>
        <v>8</v>
      </c>
      <c r="AI236" s="14">
        <f>'Рейтинговая таблица организаций'!AG225</f>
        <v>8</v>
      </c>
      <c r="AJ236" s="14" t="s">
        <v>165</v>
      </c>
      <c r="AK236" s="14">
        <f>'Рейтинговая таблица организаций'!AL225</f>
        <v>29</v>
      </c>
      <c r="AL236" s="14">
        <f>'Рейтинговая таблица организаций'!AM225</f>
        <v>29</v>
      </c>
      <c r="AM236" s="14" t="s">
        <v>166</v>
      </c>
      <c r="AN236" s="14">
        <f>'Рейтинговая таблица организаций'!AN225</f>
        <v>29</v>
      </c>
      <c r="AO236" s="14">
        <f>'Рейтинговая таблица организаций'!AO225</f>
        <v>29</v>
      </c>
      <c r="AP236" s="14" t="s">
        <v>167</v>
      </c>
      <c r="AQ236" s="14">
        <f>'Рейтинговая таблица организаций'!AP225</f>
        <v>29</v>
      </c>
      <c r="AR236" s="14">
        <f>'Рейтинговая таблица организаций'!AQ225</f>
        <v>29</v>
      </c>
      <c r="AS236" s="14" t="s">
        <v>168</v>
      </c>
      <c r="AT236" s="14">
        <f>'Рейтинговая таблица организаций'!AV225</f>
        <v>29</v>
      </c>
      <c r="AU236" s="14">
        <f>'Рейтинговая таблица организаций'!AW225</f>
        <v>29</v>
      </c>
      <c r="AV236" s="14" t="s">
        <v>169</v>
      </c>
      <c r="AW236" s="14">
        <f>'Рейтинговая таблица организаций'!AX225</f>
        <v>29</v>
      </c>
      <c r="AX236" s="14">
        <f>'Рейтинговая таблица организаций'!AY225</f>
        <v>29</v>
      </c>
      <c r="AY236" s="14" t="s">
        <v>170</v>
      </c>
      <c r="AZ236" s="14">
        <f>'Рейтинговая таблица организаций'!AZ225</f>
        <v>29</v>
      </c>
      <c r="BA236" s="14">
        <f>'Рейтинговая таблица организаций'!BA225</f>
        <v>29</v>
      </c>
    </row>
    <row r="237" spans="1:53" ht="15.5">
      <c r="A237" s="11">
        <f>'бланки '!D228</f>
        <v>223</v>
      </c>
      <c r="B237" s="11" t="str">
        <f>'бланки '!C228</f>
        <v>Муниципальное бюджетное общеобразовательное учреждение «Межениновская средняя общеобразовательная школа» Томского района</v>
      </c>
      <c r="C237" s="11">
        <f>'для bus.gov.ru'!C226</f>
        <v>170</v>
      </c>
      <c r="D237" s="11">
        <f>'для bus.gov.ru'!D226</f>
        <v>68</v>
      </c>
      <c r="E237" s="21">
        <f>'для bus.gov.ru'!E226</f>
        <v>0.4</v>
      </c>
      <c r="F237" s="12" t="s">
        <v>159</v>
      </c>
      <c r="G237" s="13">
        <f>'Рейтинговая таблица организаций'!D226</f>
        <v>14</v>
      </c>
      <c r="H237" s="13">
        <f>'Рейтинговая таблица организаций'!E226</f>
        <v>14</v>
      </c>
      <c r="I237" s="12" t="s">
        <v>160</v>
      </c>
      <c r="J237" s="13">
        <f>'Рейтинговая таблица организаций'!F226</f>
        <v>60</v>
      </c>
      <c r="K237" s="13">
        <f>'Рейтинговая таблица организаций'!G226</f>
        <v>60</v>
      </c>
      <c r="L237" s="14" t="str">
        <f>IF('Рейтинговая таблица организаций'!H226&lt;1,"Отсутствуют или не функционируют дистанционные способы взаимодействия",(IF('Рейтинговая таблица организаций'!H226&lt;4,"В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7" s="23">
        <f>'Рейтинговая таблица организаций'!H226</f>
        <v>4</v>
      </c>
      <c r="N237" s="14">
        <f>IF('Рейтинговая таблица организаций'!H226&lt;1,0,(IF('Рейтинговая таблица организаций'!H226&lt;4,30,100)))</f>
        <v>100</v>
      </c>
      <c r="O237" s="14" t="s">
        <v>161</v>
      </c>
      <c r="P237" s="14">
        <f>'Рейтинговая таблица организаций'!I226</f>
        <v>68</v>
      </c>
      <c r="Q237" s="14">
        <f>'Рейтинговая таблица организаций'!J226</f>
        <v>68</v>
      </c>
      <c r="R237" s="14" t="s">
        <v>162</v>
      </c>
      <c r="S237" s="14">
        <f>'Рейтинговая таблица организаций'!K226</f>
        <v>68</v>
      </c>
      <c r="T237" s="14">
        <f>'Рейтинговая таблица организаций'!L226</f>
        <v>68</v>
      </c>
      <c r="U237" s="14" t="str">
        <f>IF('Рейтинговая таблица организаций'!U226&lt;1,"Отсутствуют комфортные условия",(IF('Рейтинговая таблица организаций'!U226&lt;5,"Количество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7" s="23">
        <f>'Рейтинговая таблица организаций'!U226</f>
        <v>5</v>
      </c>
      <c r="W237" s="14">
        <f>IF('Рейтинговая таблица организаций'!U226&lt;1,0,(IF('Рейтинговая таблица организаций'!U226&lt;4,20,100)))</f>
        <v>100</v>
      </c>
      <c r="X237" s="14" t="s">
        <v>163</v>
      </c>
      <c r="Y237" s="14">
        <f>'Рейтинговая таблица организаций'!X226</f>
        <v>68</v>
      </c>
      <c r="Z237" s="14">
        <f>'Рейтинговая таблица организаций'!Y226</f>
        <v>68</v>
      </c>
      <c r="AA237" s="14" t="str">
        <f>IF('Рейтинговая таблица организаций'!AD226&lt;1,"Отсутствуют условия доступности для инвалидов",(IF('Рейтинговая таблица организаций'!AD226&lt;5,"Количество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7" s="22">
        <f>'Рейтинговая таблица организаций'!AD226</f>
        <v>0</v>
      </c>
      <c r="AC237" s="14">
        <f>IF('Рейтинговая таблица организаций'!AD226&lt;1,0,(IF('Рейтинговая таблица организаций'!AD226&lt;5,20,100)))</f>
        <v>0</v>
      </c>
      <c r="AD237" s="14" t="str">
        <f>IF('Рейтинговая таблица организаций'!AE226&lt;1,"Отсутствуют условия доступности, позволяющие инвалидам получать услуги наравне с другими",(IF('Рейтинговая таблица организаций'!AE226&lt;5,"Количество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7" s="23">
        <f>'Рейтинговая таблица организаций'!AE226</f>
        <v>3</v>
      </c>
      <c r="AF237" s="14">
        <f>IF('Рейтинговая таблица организаций'!AE226&lt;1,0,(IF('Рейтинговая таблица организаций'!AE226&lt;5,20,100)))</f>
        <v>20</v>
      </c>
      <c r="AG237" s="14" t="s">
        <v>164</v>
      </c>
      <c r="AH237" s="14">
        <f>'Рейтинговая таблица организаций'!AF226</f>
        <v>17</v>
      </c>
      <c r="AI237" s="14">
        <f>'Рейтинговая таблица организаций'!AG226</f>
        <v>17</v>
      </c>
      <c r="AJ237" s="14" t="s">
        <v>165</v>
      </c>
      <c r="AK237" s="14">
        <f>'Рейтинговая таблица организаций'!AL226</f>
        <v>68</v>
      </c>
      <c r="AL237" s="14">
        <f>'Рейтинговая таблица организаций'!AM226</f>
        <v>68</v>
      </c>
      <c r="AM237" s="14" t="s">
        <v>166</v>
      </c>
      <c r="AN237" s="14">
        <f>'Рейтинговая таблица организаций'!AN226</f>
        <v>68</v>
      </c>
      <c r="AO237" s="14">
        <f>'Рейтинговая таблица организаций'!AO226</f>
        <v>68</v>
      </c>
      <c r="AP237" s="14" t="s">
        <v>167</v>
      </c>
      <c r="AQ237" s="14">
        <f>'Рейтинговая таблица организаций'!AP226</f>
        <v>68</v>
      </c>
      <c r="AR237" s="14">
        <f>'Рейтинговая таблица организаций'!AQ226</f>
        <v>68</v>
      </c>
      <c r="AS237" s="14" t="s">
        <v>168</v>
      </c>
      <c r="AT237" s="14">
        <f>'Рейтинговая таблица организаций'!AV226</f>
        <v>68</v>
      </c>
      <c r="AU237" s="14">
        <f>'Рейтинговая таблица организаций'!AW226</f>
        <v>68</v>
      </c>
      <c r="AV237" s="14" t="s">
        <v>169</v>
      </c>
      <c r="AW237" s="14">
        <f>'Рейтинговая таблица организаций'!AX226</f>
        <v>68</v>
      </c>
      <c r="AX237" s="14">
        <f>'Рейтинговая таблица организаций'!AY226</f>
        <v>68</v>
      </c>
      <c r="AY237" s="14" t="s">
        <v>170</v>
      </c>
      <c r="AZ237" s="14">
        <f>'Рейтинговая таблица организаций'!AZ226</f>
        <v>68</v>
      </c>
      <c r="BA237" s="14">
        <f>'Рейтинговая таблица организаций'!BA226</f>
        <v>68</v>
      </c>
    </row>
    <row r="238" spans="1:53" ht="15.5">
      <c r="A238" s="11">
        <f>'бланки '!D229</f>
        <v>224</v>
      </c>
      <c r="B238" s="11" t="str">
        <f>'бланки '!C229</f>
        <v>Муниципальное автономное общеобразовательное учреждение «Моряковская средняя общеобразовательная школа» Томского района</v>
      </c>
      <c r="C238" s="11">
        <f>'для bus.gov.ru'!C227</f>
        <v>867</v>
      </c>
      <c r="D238" s="11">
        <f>'для bus.gov.ru'!D227</f>
        <v>347</v>
      </c>
      <c r="E238" s="21">
        <f>'для bus.gov.ru'!E227</f>
        <v>0.40023068050749711</v>
      </c>
      <c r="F238" s="12" t="s">
        <v>159</v>
      </c>
      <c r="G238" s="13">
        <f>'Рейтинговая таблица организаций'!D227</f>
        <v>14</v>
      </c>
      <c r="H238" s="13">
        <f>'Рейтинговая таблица организаций'!E227</f>
        <v>14</v>
      </c>
      <c r="I238" s="12" t="s">
        <v>160</v>
      </c>
      <c r="J238" s="13">
        <f>'Рейтинговая таблица организаций'!F227</f>
        <v>60</v>
      </c>
      <c r="K238" s="13">
        <f>'Рейтинговая таблица организаций'!G227</f>
        <v>60</v>
      </c>
      <c r="L238" s="14" t="str">
        <f>IF('Рейтинговая таблица организаций'!H227&lt;1,"Отсутствуют или не функционируют дистанционные способы взаимодействия",(IF('Рейтинговая таблица организаций'!H227&lt;4,"В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8" s="23">
        <f>'Рейтинговая таблица организаций'!H227</f>
        <v>4</v>
      </c>
      <c r="N238" s="14">
        <f>IF('Рейтинговая таблица организаций'!H227&lt;1,0,(IF('Рейтинговая таблица организаций'!H227&lt;4,30,100)))</f>
        <v>100</v>
      </c>
      <c r="O238" s="14" t="s">
        <v>161</v>
      </c>
      <c r="P238" s="14">
        <f>'Рейтинговая таблица организаций'!I227</f>
        <v>347</v>
      </c>
      <c r="Q238" s="14">
        <f>'Рейтинговая таблица организаций'!J227</f>
        <v>347</v>
      </c>
      <c r="R238" s="14" t="s">
        <v>162</v>
      </c>
      <c r="S238" s="14">
        <f>'Рейтинговая таблица организаций'!K227</f>
        <v>347</v>
      </c>
      <c r="T238" s="14">
        <f>'Рейтинговая таблица организаций'!L227</f>
        <v>347</v>
      </c>
      <c r="U238" s="14" t="str">
        <f>IF('Рейтинговая таблица организаций'!U227&lt;1,"Отсутствуют комфортные условия",(IF('Рейтинговая таблица организаций'!U227&lt;5,"Количество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8" s="23">
        <f>'Рейтинговая таблица организаций'!U227</f>
        <v>5</v>
      </c>
      <c r="W238" s="14">
        <f>IF('Рейтинговая таблица организаций'!U227&lt;1,0,(IF('Рейтинговая таблица организаций'!U227&lt;4,20,100)))</f>
        <v>100</v>
      </c>
      <c r="X238" s="14" t="s">
        <v>163</v>
      </c>
      <c r="Y238" s="14">
        <f>'Рейтинговая таблица организаций'!X227</f>
        <v>347</v>
      </c>
      <c r="Z238" s="14">
        <f>'Рейтинговая таблица организаций'!Y227</f>
        <v>347</v>
      </c>
      <c r="AA238" s="14" t="str">
        <f>IF('Рейтинговая таблица организаций'!AD227&lt;1,"Отсутствуют условия доступности для инвалидов",(IF('Рейтинговая таблица организаций'!AD227&lt;5,"Количество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38" s="22">
        <f>'Рейтинговая таблица организаций'!AD227</f>
        <v>3</v>
      </c>
      <c r="AC238" s="14">
        <f>IF('Рейтинговая таблица организаций'!AD227&lt;1,0,(IF('Рейтинговая таблица организаций'!AD227&lt;5,20,100)))</f>
        <v>20</v>
      </c>
      <c r="AD238" s="14" t="str">
        <f>IF('Рейтинговая таблица организаций'!AE227&lt;1,"Отсутствуют условия доступности, позволяющие инвалидам получать услуги наравне с другими",(IF('Рейтинговая таблица организаций'!AE227&lt;5,"Количество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8" s="23">
        <f>'Рейтинговая таблица организаций'!AE227</f>
        <v>4</v>
      </c>
      <c r="AF238" s="14">
        <f>IF('Рейтинговая таблица организаций'!AE227&lt;1,0,(IF('Рейтинговая таблица организаций'!AE227&lt;5,20,100)))</f>
        <v>20</v>
      </c>
      <c r="AG238" s="14" t="s">
        <v>164</v>
      </c>
      <c r="AH238" s="14">
        <f>'Рейтинговая таблица организаций'!AF227</f>
        <v>87</v>
      </c>
      <c r="AI238" s="14">
        <f>'Рейтинговая таблица организаций'!AG227</f>
        <v>87</v>
      </c>
      <c r="AJ238" s="14" t="s">
        <v>165</v>
      </c>
      <c r="AK238" s="14">
        <f>'Рейтинговая таблица организаций'!AL227</f>
        <v>347</v>
      </c>
      <c r="AL238" s="14">
        <f>'Рейтинговая таблица организаций'!AM227</f>
        <v>347</v>
      </c>
      <c r="AM238" s="14" t="s">
        <v>166</v>
      </c>
      <c r="AN238" s="14">
        <f>'Рейтинговая таблица организаций'!AN227</f>
        <v>347</v>
      </c>
      <c r="AO238" s="14">
        <f>'Рейтинговая таблица организаций'!AO227</f>
        <v>347</v>
      </c>
      <c r="AP238" s="14" t="s">
        <v>167</v>
      </c>
      <c r="AQ238" s="14">
        <f>'Рейтинговая таблица организаций'!AP227</f>
        <v>347</v>
      </c>
      <c r="AR238" s="14">
        <f>'Рейтинговая таблица организаций'!AQ227</f>
        <v>347</v>
      </c>
      <c r="AS238" s="14" t="s">
        <v>168</v>
      </c>
      <c r="AT238" s="14">
        <f>'Рейтинговая таблица организаций'!AV227</f>
        <v>347</v>
      </c>
      <c r="AU238" s="14">
        <f>'Рейтинговая таблица организаций'!AW227</f>
        <v>347</v>
      </c>
      <c r="AV238" s="14" t="s">
        <v>169</v>
      </c>
      <c r="AW238" s="14">
        <f>'Рейтинговая таблица организаций'!AX227</f>
        <v>347</v>
      </c>
      <c r="AX238" s="14">
        <f>'Рейтинговая таблица организаций'!AY227</f>
        <v>347</v>
      </c>
      <c r="AY238" s="14" t="s">
        <v>170</v>
      </c>
      <c r="AZ238" s="14">
        <f>'Рейтинговая таблица организаций'!AZ227</f>
        <v>347</v>
      </c>
      <c r="BA238" s="14">
        <f>'Рейтинговая таблица организаций'!BA227</f>
        <v>347</v>
      </c>
    </row>
    <row r="239" spans="1:53" ht="15.5">
      <c r="A239" s="11">
        <f>'бланки '!D230</f>
        <v>225</v>
      </c>
      <c r="B239" s="11" t="str">
        <f>'бланки '!C230</f>
        <v>Муниципальное бюджетное общеобразовательное учреждение «Лучановская средняя общеобразовательная школа имени В.В. Михетко» Томского района</v>
      </c>
      <c r="C239" s="11">
        <f>'для bus.gov.ru'!C228</f>
        <v>220</v>
      </c>
      <c r="D239" s="11">
        <f>'для bus.gov.ru'!D228</f>
        <v>88</v>
      </c>
      <c r="E239" s="21">
        <f>'для bus.gov.ru'!E228</f>
        <v>0.4</v>
      </c>
      <c r="F239" s="12" t="s">
        <v>159</v>
      </c>
      <c r="G239" s="13">
        <f>'Рейтинговая таблица организаций'!D228</f>
        <v>14</v>
      </c>
      <c r="H239" s="13">
        <f>'Рейтинговая таблица организаций'!E228</f>
        <v>14</v>
      </c>
      <c r="I239" s="12" t="s">
        <v>160</v>
      </c>
      <c r="J239" s="13">
        <f>'Рейтинговая таблица организаций'!F228</f>
        <v>60</v>
      </c>
      <c r="K239" s="13">
        <f>'Рейтинговая таблица организаций'!G228</f>
        <v>60</v>
      </c>
      <c r="L239" s="14" t="str">
        <f>IF('Рейтинговая таблица организаций'!H228&lt;1,"Отсутствуют или не функционируют дистанционные способы взаимодействия",(IF('Рейтинговая таблица организаций'!H228&lt;4,"В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9" s="23">
        <f>'Рейтинговая таблица организаций'!H228</f>
        <v>4</v>
      </c>
      <c r="N239" s="14">
        <f>IF('Рейтинговая таблица организаций'!H228&lt;1,0,(IF('Рейтинговая таблица организаций'!H228&lt;4,30,100)))</f>
        <v>100</v>
      </c>
      <c r="O239" s="14" t="s">
        <v>161</v>
      </c>
      <c r="P239" s="14">
        <f>'Рейтинговая таблица организаций'!I228</f>
        <v>88</v>
      </c>
      <c r="Q239" s="14">
        <f>'Рейтинговая таблица организаций'!J228</f>
        <v>88</v>
      </c>
      <c r="R239" s="14" t="s">
        <v>162</v>
      </c>
      <c r="S239" s="14">
        <f>'Рейтинговая таблица организаций'!K228</f>
        <v>88</v>
      </c>
      <c r="T239" s="14">
        <f>'Рейтинговая таблица организаций'!L228</f>
        <v>88</v>
      </c>
      <c r="U239" s="14" t="str">
        <f>IF('Рейтинговая таблица организаций'!U228&lt;1,"Отсутствуют комфортные условия",(IF('Рейтинговая таблица организаций'!U228&lt;5,"Количество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9" s="23">
        <f>'Рейтинговая таблица организаций'!U228</f>
        <v>5</v>
      </c>
      <c r="W239" s="14">
        <f>IF('Рейтинговая таблица организаций'!U228&lt;1,0,(IF('Рейтинговая таблица организаций'!U228&lt;4,20,100)))</f>
        <v>100</v>
      </c>
      <c r="X239" s="14" t="s">
        <v>163</v>
      </c>
      <c r="Y239" s="14">
        <f>'Рейтинговая таблица организаций'!X228</f>
        <v>88</v>
      </c>
      <c r="Z239" s="14">
        <f>'Рейтинговая таблица организаций'!Y228</f>
        <v>88</v>
      </c>
      <c r="AA239" s="14" t="str">
        <f>IF('Рейтинговая таблица организаций'!AD228&lt;1,"Отсутствуют условия доступности для инвалидов",(IF('Рейтинговая таблица организаций'!AD228&lt;5,"Количество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9" s="22">
        <f>'Рейтинговая таблица организаций'!AD228</f>
        <v>0</v>
      </c>
      <c r="AC239" s="14">
        <f>IF('Рейтинговая таблица организаций'!AD228&lt;1,0,(IF('Рейтинговая таблица организаций'!AD228&lt;5,20,100)))</f>
        <v>0</v>
      </c>
      <c r="AD239" s="14" t="str">
        <f>IF('Рейтинговая таблица организаций'!AE228&lt;1,"Отсутствуют условия доступности, позволяющие инвалидам получать услуги наравне с другими",(IF('Рейтинговая таблица организаций'!AE228&lt;5,"Количество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9" s="23">
        <f>'Рейтинговая таблица организаций'!AE228</f>
        <v>4</v>
      </c>
      <c r="AF239" s="14">
        <f>IF('Рейтинговая таблица организаций'!AE228&lt;1,0,(IF('Рейтинговая таблица организаций'!AE228&lt;5,20,100)))</f>
        <v>20</v>
      </c>
      <c r="AG239" s="14" t="s">
        <v>164</v>
      </c>
      <c r="AH239" s="14">
        <f>'Рейтинговая таблица организаций'!AF228</f>
        <v>22</v>
      </c>
      <c r="AI239" s="14">
        <f>'Рейтинговая таблица организаций'!AG228</f>
        <v>22</v>
      </c>
      <c r="AJ239" s="14" t="s">
        <v>165</v>
      </c>
      <c r="AK239" s="14">
        <f>'Рейтинговая таблица организаций'!AL228</f>
        <v>88</v>
      </c>
      <c r="AL239" s="14">
        <f>'Рейтинговая таблица организаций'!AM228</f>
        <v>88</v>
      </c>
      <c r="AM239" s="14" t="s">
        <v>166</v>
      </c>
      <c r="AN239" s="14">
        <f>'Рейтинговая таблица организаций'!AN228</f>
        <v>88</v>
      </c>
      <c r="AO239" s="14">
        <f>'Рейтинговая таблица организаций'!AO228</f>
        <v>88</v>
      </c>
      <c r="AP239" s="14" t="s">
        <v>167</v>
      </c>
      <c r="AQ239" s="14">
        <f>'Рейтинговая таблица организаций'!AP228</f>
        <v>88</v>
      </c>
      <c r="AR239" s="14">
        <f>'Рейтинговая таблица организаций'!AQ228</f>
        <v>88</v>
      </c>
      <c r="AS239" s="14" t="s">
        <v>168</v>
      </c>
      <c r="AT239" s="14">
        <f>'Рейтинговая таблица организаций'!AV228</f>
        <v>88</v>
      </c>
      <c r="AU239" s="14">
        <f>'Рейтинговая таблица организаций'!AW228</f>
        <v>88</v>
      </c>
      <c r="AV239" s="14" t="s">
        <v>169</v>
      </c>
      <c r="AW239" s="14">
        <f>'Рейтинговая таблица организаций'!AX228</f>
        <v>88</v>
      </c>
      <c r="AX239" s="14">
        <f>'Рейтинговая таблица организаций'!AY228</f>
        <v>88</v>
      </c>
      <c r="AY239" s="14" t="s">
        <v>170</v>
      </c>
      <c r="AZ239" s="14">
        <f>'Рейтинговая таблица организаций'!AZ228</f>
        <v>88</v>
      </c>
      <c r="BA239" s="14">
        <f>'Рейтинговая таблица организаций'!BA228</f>
        <v>88</v>
      </c>
    </row>
    <row r="240" spans="1:53" ht="15.5">
      <c r="A240" s="11">
        <f>'бланки '!D231</f>
        <v>226</v>
      </c>
      <c r="B240" s="11" t="str">
        <f>'бланки '!C231</f>
        <v>Муниципальное автономное общеобразовательное учреждение «Кафтанчиковская средняя общеобразовательная школа» Томского района</v>
      </c>
      <c r="C240" s="11">
        <f>'для bus.gov.ru'!C229</f>
        <v>456</v>
      </c>
      <c r="D240" s="11">
        <f>'для bus.gov.ru'!D229</f>
        <v>183</v>
      </c>
      <c r="E240" s="21">
        <f>'для bus.gov.ru'!E229</f>
        <v>0.40131578947368424</v>
      </c>
      <c r="F240" s="12" t="s">
        <v>159</v>
      </c>
      <c r="G240" s="13">
        <f>'Рейтинговая таблица организаций'!D229</f>
        <v>14</v>
      </c>
      <c r="H240" s="13">
        <f>'Рейтинговая таблица организаций'!E229</f>
        <v>14</v>
      </c>
      <c r="I240" s="12" t="s">
        <v>160</v>
      </c>
      <c r="J240" s="13">
        <f>'Рейтинговая таблица организаций'!F229</f>
        <v>60</v>
      </c>
      <c r="K240" s="13">
        <f>'Рейтинговая таблица организаций'!G229</f>
        <v>60</v>
      </c>
      <c r="L240" s="14" t="str">
        <f>IF('Рейтинговая таблица организаций'!H229&lt;1,"Отсутствуют или не функционируют дистанционные способы взаимодействия",(IF('Рейтинговая таблица организаций'!H229&lt;4,"В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0" s="23">
        <f>'Рейтинговая таблица организаций'!H229</f>
        <v>4</v>
      </c>
      <c r="N240" s="14">
        <f>IF('Рейтинговая таблица организаций'!H229&lt;1,0,(IF('Рейтинговая таблица организаций'!H229&lt;4,30,100)))</f>
        <v>100</v>
      </c>
      <c r="O240" s="14" t="s">
        <v>161</v>
      </c>
      <c r="P240" s="14">
        <f>'Рейтинговая таблица организаций'!I229</f>
        <v>183</v>
      </c>
      <c r="Q240" s="14">
        <f>'Рейтинговая таблица организаций'!J229</f>
        <v>183</v>
      </c>
      <c r="R240" s="14" t="s">
        <v>162</v>
      </c>
      <c r="S240" s="14">
        <f>'Рейтинговая таблица организаций'!K229</f>
        <v>183</v>
      </c>
      <c r="T240" s="14">
        <f>'Рейтинговая таблица организаций'!L229</f>
        <v>183</v>
      </c>
      <c r="U240" s="14" t="str">
        <f>IF('Рейтинговая таблица организаций'!U229&lt;1,"Отсутствуют комфортные условия",(IF('Рейтинговая таблица организаций'!U229&lt;5,"Количество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0" s="23">
        <f>'Рейтинговая таблица организаций'!U229</f>
        <v>5</v>
      </c>
      <c r="W240" s="14">
        <f>IF('Рейтинговая таблица организаций'!U229&lt;1,0,(IF('Рейтинговая таблица организаций'!U229&lt;4,20,100)))</f>
        <v>100</v>
      </c>
      <c r="X240" s="14" t="s">
        <v>163</v>
      </c>
      <c r="Y240" s="14">
        <f>'Рейтинговая таблица организаций'!X229</f>
        <v>183</v>
      </c>
      <c r="Z240" s="14">
        <f>'Рейтинговая таблица организаций'!Y229</f>
        <v>183</v>
      </c>
      <c r="AA240" s="14" t="str">
        <f>IF('Рейтинговая таблица организаций'!AD229&lt;1,"Отсутствуют условия доступности для инвалидов",(IF('Рейтинговая таблица организаций'!AD229&lt;5,"Количество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0" s="22">
        <f>'Рейтинговая таблица организаций'!AD229</f>
        <v>1</v>
      </c>
      <c r="AC240" s="14">
        <f>IF('Рейтинговая таблица организаций'!AD229&lt;1,0,(IF('Рейтинговая таблица организаций'!AD229&lt;5,20,100)))</f>
        <v>20</v>
      </c>
      <c r="AD240" s="14" t="str">
        <f>IF('Рейтинговая таблица организаций'!AE229&lt;1,"Отсутствуют условия доступности, позволяющие инвалидам получать услуги наравне с другими",(IF('Рейтинговая таблица организаций'!AE229&lt;5,"Количество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0" s="23">
        <f>'Рейтинговая таблица организаций'!AE229</f>
        <v>3</v>
      </c>
      <c r="AF240" s="14">
        <f>IF('Рейтинговая таблица организаций'!AE229&lt;1,0,(IF('Рейтинговая таблица организаций'!AE229&lt;5,20,100)))</f>
        <v>20</v>
      </c>
      <c r="AG240" s="14" t="s">
        <v>164</v>
      </c>
      <c r="AH240" s="14">
        <f>'Рейтинговая таблица организаций'!AF229</f>
        <v>46</v>
      </c>
      <c r="AI240" s="14">
        <f>'Рейтинговая таблица организаций'!AG229</f>
        <v>46</v>
      </c>
      <c r="AJ240" s="14" t="s">
        <v>165</v>
      </c>
      <c r="AK240" s="14">
        <f>'Рейтинговая таблица организаций'!AL229</f>
        <v>183</v>
      </c>
      <c r="AL240" s="14">
        <f>'Рейтинговая таблица организаций'!AM229</f>
        <v>183</v>
      </c>
      <c r="AM240" s="14" t="s">
        <v>166</v>
      </c>
      <c r="AN240" s="14">
        <f>'Рейтинговая таблица организаций'!AN229</f>
        <v>183</v>
      </c>
      <c r="AO240" s="14">
        <f>'Рейтинговая таблица организаций'!AO229</f>
        <v>183</v>
      </c>
      <c r="AP240" s="14" t="s">
        <v>167</v>
      </c>
      <c r="AQ240" s="14">
        <f>'Рейтинговая таблица организаций'!AP229</f>
        <v>183</v>
      </c>
      <c r="AR240" s="14">
        <f>'Рейтинговая таблица организаций'!AQ229</f>
        <v>183</v>
      </c>
      <c r="AS240" s="14" t="s">
        <v>168</v>
      </c>
      <c r="AT240" s="14">
        <f>'Рейтинговая таблица организаций'!AV229</f>
        <v>183</v>
      </c>
      <c r="AU240" s="14">
        <f>'Рейтинговая таблица организаций'!AW229</f>
        <v>183</v>
      </c>
      <c r="AV240" s="14" t="s">
        <v>169</v>
      </c>
      <c r="AW240" s="14">
        <f>'Рейтинговая таблица организаций'!AX229</f>
        <v>183</v>
      </c>
      <c r="AX240" s="14">
        <f>'Рейтинговая таблица организаций'!AY229</f>
        <v>183</v>
      </c>
      <c r="AY240" s="14" t="s">
        <v>170</v>
      </c>
      <c r="AZ240" s="14">
        <f>'Рейтинговая таблица организаций'!AZ229</f>
        <v>183</v>
      </c>
      <c r="BA240" s="14">
        <f>'Рейтинговая таблица организаций'!BA229</f>
        <v>183</v>
      </c>
    </row>
    <row r="241" spans="1:53" ht="15.5">
      <c r="A241" s="11">
        <f>'бланки '!D232</f>
        <v>227</v>
      </c>
      <c r="B241" s="11" t="str">
        <f>'бланки '!C232</f>
        <v>Муниципальное бюджетное общеобразовательное учреждение «Курлекская средняя общеобразовательная школа» Томского района</v>
      </c>
      <c r="C241" s="11">
        <f>'для bus.gov.ru'!C230</f>
        <v>204</v>
      </c>
      <c r="D241" s="11">
        <f>'для bus.gov.ru'!D230</f>
        <v>82</v>
      </c>
      <c r="E241" s="21">
        <f>'для bus.gov.ru'!E230</f>
        <v>0.40196078431372551</v>
      </c>
      <c r="F241" s="12" t="s">
        <v>159</v>
      </c>
      <c r="G241" s="13">
        <f>'Рейтинговая таблица организаций'!D230</f>
        <v>14</v>
      </c>
      <c r="H241" s="13">
        <f>'Рейтинговая таблица организаций'!E230</f>
        <v>14</v>
      </c>
      <c r="I241" s="12" t="s">
        <v>160</v>
      </c>
      <c r="J241" s="13">
        <f>'Рейтинговая таблица организаций'!F230</f>
        <v>60</v>
      </c>
      <c r="K241" s="13">
        <f>'Рейтинговая таблица организаций'!G230</f>
        <v>60</v>
      </c>
      <c r="L241" s="14" t="str">
        <f>IF('Рейтинговая таблица организаций'!H230&lt;1,"Отсутствуют или не функционируют дистанционные способы взаимодействия",(IF('Рейтинговая таблица организаций'!H230&lt;4,"В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1" s="23">
        <f>'Рейтинговая таблица организаций'!H230</f>
        <v>4</v>
      </c>
      <c r="N241" s="14">
        <f>IF('Рейтинговая таблица организаций'!H230&lt;1,0,(IF('Рейтинговая таблица организаций'!H230&lt;4,30,100)))</f>
        <v>100</v>
      </c>
      <c r="O241" s="14" t="s">
        <v>161</v>
      </c>
      <c r="P241" s="14">
        <f>'Рейтинговая таблица организаций'!I230</f>
        <v>82</v>
      </c>
      <c r="Q241" s="14">
        <f>'Рейтинговая таблица организаций'!J230</f>
        <v>82</v>
      </c>
      <c r="R241" s="14" t="s">
        <v>162</v>
      </c>
      <c r="S241" s="14">
        <f>'Рейтинговая таблица организаций'!K230</f>
        <v>82</v>
      </c>
      <c r="T241" s="14">
        <f>'Рейтинговая таблица организаций'!L230</f>
        <v>82</v>
      </c>
      <c r="U241" s="14" t="str">
        <f>IF('Рейтинговая таблица организаций'!U230&lt;1,"Отсутствуют комфортные условия",(IF('Рейтинговая таблица организаций'!U230&lt;5,"Количество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1" s="23">
        <f>'Рейтинговая таблица организаций'!U230</f>
        <v>5</v>
      </c>
      <c r="W241" s="14">
        <f>IF('Рейтинговая таблица организаций'!U230&lt;1,0,(IF('Рейтинговая таблица организаций'!U230&lt;4,20,100)))</f>
        <v>100</v>
      </c>
      <c r="X241" s="14" t="s">
        <v>163</v>
      </c>
      <c r="Y241" s="14">
        <f>'Рейтинговая таблица организаций'!X230</f>
        <v>82</v>
      </c>
      <c r="Z241" s="14">
        <f>'Рейтинговая таблица организаций'!Y230</f>
        <v>82</v>
      </c>
      <c r="AA241" s="14" t="str">
        <f>IF('Рейтинговая таблица организаций'!AD230&lt;1,"Отсутствуют условия доступности для инвалидов",(IF('Рейтинговая таблица организаций'!AD230&lt;5,"Количество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1" s="22">
        <f>'Рейтинговая таблица организаций'!AD230</f>
        <v>0</v>
      </c>
      <c r="AC241" s="14">
        <f>IF('Рейтинговая таблица организаций'!AD230&lt;1,0,(IF('Рейтинговая таблица организаций'!AD230&lt;5,20,100)))</f>
        <v>0</v>
      </c>
      <c r="AD241" s="14" t="str">
        <f>IF('Рейтинговая таблица организаций'!AE230&lt;1,"Отсутствуют условия доступности, позволяющие инвалидам получать услуги наравне с другими",(IF('Рейтинговая таблица организаций'!AE230&lt;5,"Количество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1" s="23">
        <f>'Рейтинговая таблица организаций'!AE230</f>
        <v>3</v>
      </c>
      <c r="AF241" s="14">
        <f>IF('Рейтинговая таблица организаций'!AE230&lt;1,0,(IF('Рейтинговая таблица организаций'!AE230&lt;5,20,100)))</f>
        <v>20</v>
      </c>
      <c r="AG241" s="14" t="s">
        <v>164</v>
      </c>
      <c r="AH241" s="14">
        <f>'Рейтинговая таблица организаций'!AF230</f>
        <v>21</v>
      </c>
      <c r="AI241" s="14">
        <f>'Рейтинговая таблица организаций'!AG230</f>
        <v>21</v>
      </c>
      <c r="AJ241" s="14" t="s">
        <v>165</v>
      </c>
      <c r="AK241" s="14">
        <f>'Рейтинговая таблица организаций'!AL230</f>
        <v>82</v>
      </c>
      <c r="AL241" s="14">
        <f>'Рейтинговая таблица организаций'!AM230</f>
        <v>82</v>
      </c>
      <c r="AM241" s="14" t="s">
        <v>166</v>
      </c>
      <c r="AN241" s="14">
        <f>'Рейтинговая таблица организаций'!AN230</f>
        <v>82</v>
      </c>
      <c r="AO241" s="14">
        <f>'Рейтинговая таблица организаций'!AO230</f>
        <v>82</v>
      </c>
      <c r="AP241" s="14" t="s">
        <v>167</v>
      </c>
      <c r="AQ241" s="14">
        <f>'Рейтинговая таблица организаций'!AP230</f>
        <v>82</v>
      </c>
      <c r="AR241" s="14">
        <f>'Рейтинговая таблица организаций'!AQ230</f>
        <v>82</v>
      </c>
      <c r="AS241" s="14" t="s">
        <v>168</v>
      </c>
      <c r="AT241" s="14">
        <f>'Рейтинговая таблица организаций'!AV230</f>
        <v>82</v>
      </c>
      <c r="AU241" s="14">
        <f>'Рейтинговая таблица организаций'!AW230</f>
        <v>82</v>
      </c>
      <c r="AV241" s="14" t="s">
        <v>169</v>
      </c>
      <c r="AW241" s="14">
        <f>'Рейтинговая таблица организаций'!AX230</f>
        <v>82</v>
      </c>
      <c r="AX241" s="14">
        <f>'Рейтинговая таблица организаций'!AY230</f>
        <v>82</v>
      </c>
      <c r="AY241" s="14" t="s">
        <v>170</v>
      </c>
      <c r="AZ241" s="14">
        <f>'Рейтинговая таблица организаций'!AZ230</f>
        <v>82</v>
      </c>
      <c r="BA241" s="14">
        <f>'Рейтинговая таблица организаций'!BA230</f>
        <v>82</v>
      </c>
    </row>
    <row r="242" spans="1:53" ht="15.5">
      <c r="A242" s="11">
        <f>'бланки '!D233</f>
        <v>228</v>
      </c>
      <c r="B242" s="11" t="str">
        <f>'бланки '!C233</f>
        <v>Муниципальное бюджетное общеобразовательное учреждение «Молодежненская средняя общеобразовательная школа» Томского района</v>
      </c>
      <c r="C242" s="11">
        <f>'для bus.gov.ru'!C231</f>
        <v>250</v>
      </c>
      <c r="D242" s="11">
        <f>'для bus.gov.ru'!D231</f>
        <v>100</v>
      </c>
      <c r="E242" s="21">
        <f>'для bus.gov.ru'!E231</f>
        <v>0.4</v>
      </c>
      <c r="F242" s="12" t="s">
        <v>159</v>
      </c>
      <c r="G242" s="13">
        <f>'Рейтинговая таблица организаций'!D231</f>
        <v>14</v>
      </c>
      <c r="H242" s="13">
        <f>'Рейтинговая таблица организаций'!E231</f>
        <v>14</v>
      </c>
      <c r="I242" s="12" t="s">
        <v>160</v>
      </c>
      <c r="J242" s="13">
        <f>'Рейтинговая таблица организаций'!F231</f>
        <v>60</v>
      </c>
      <c r="K242" s="13">
        <f>'Рейтинговая таблица организаций'!G231</f>
        <v>60</v>
      </c>
      <c r="L242" s="14" t="str">
        <f>IF('Рейтинговая таблица организаций'!H231&lt;1,"Отсутствуют или не функционируют дистанционные способы взаимодействия",(IF('Рейтинговая таблица организаций'!H231&lt;4,"В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2" s="23">
        <f>'Рейтинговая таблица организаций'!H231</f>
        <v>4</v>
      </c>
      <c r="N242" s="14">
        <f>IF('Рейтинговая таблица организаций'!H231&lt;1,0,(IF('Рейтинговая таблица организаций'!H231&lt;4,30,100)))</f>
        <v>100</v>
      </c>
      <c r="O242" s="14" t="s">
        <v>161</v>
      </c>
      <c r="P242" s="14">
        <f>'Рейтинговая таблица организаций'!I231</f>
        <v>100</v>
      </c>
      <c r="Q242" s="14">
        <f>'Рейтинговая таблица организаций'!J231</f>
        <v>100</v>
      </c>
      <c r="R242" s="14" t="s">
        <v>162</v>
      </c>
      <c r="S242" s="14">
        <f>'Рейтинговая таблица организаций'!K231</f>
        <v>100</v>
      </c>
      <c r="T242" s="14">
        <f>'Рейтинговая таблица организаций'!L231</f>
        <v>100</v>
      </c>
      <c r="U242" s="14" t="str">
        <f>IF('Рейтинговая таблица организаций'!U231&lt;1,"Отсутствуют комфортные условия",(IF('Рейтинговая таблица организаций'!U231&lt;5,"Количество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2" s="23">
        <f>'Рейтинговая таблица организаций'!U231</f>
        <v>5</v>
      </c>
      <c r="W242" s="14">
        <f>IF('Рейтинговая таблица организаций'!U231&lt;1,0,(IF('Рейтинговая таблица организаций'!U231&lt;4,20,100)))</f>
        <v>100</v>
      </c>
      <c r="X242" s="14" t="s">
        <v>163</v>
      </c>
      <c r="Y242" s="14">
        <f>'Рейтинговая таблица организаций'!X231</f>
        <v>100</v>
      </c>
      <c r="Z242" s="14">
        <f>'Рейтинговая таблица организаций'!Y231</f>
        <v>100</v>
      </c>
      <c r="AA242" s="14" t="str">
        <f>IF('Рейтинговая таблица организаций'!AD231&lt;1,"Отсутствуют условия доступности для инвалидов",(IF('Рейтинговая таблица организаций'!AD231&lt;5,"Количество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2" s="22">
        <f>'Рейтинговая таблица организаций'!AD231</f>
        <v>0</v>
      </c>
      <c r="AC242" s="14">
        <f>IF('Рейтинговая таблица организаций'!AD231&lt;1,0,(IF('Рейтинговая таблица организаций'!AD231&lt;5,20,100)))</f>
        <v>0</v>
      </c>
      <c r="AD242" s="14" t="str">
        <f>IF('Рейтинговая таблица организаций'!AE231&lt;1,"Отсутствуют условия доступности, позволяющие инвалидам получать услуги наравне с другими",(IF('Рейтинговая таблица организаций'!AE231&lt;5,"Количество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2" s="23">
        <f>'Рейтинговая таблица организаций'!AE231</f>
        <v>4</v>
      </c>
      <c r="AF242" s="14">
        <f>IF('Рейтинговая таблица организаций'!AE231&lt;1,0,(IF('Рейтинговая таблица организаций'!AE231&lt;5,20,100)))</f>
        <v>20</v>
      </c>
      <c r="AG242" s="14" t="s">
        <v>164</v>
      </c>
      <c r="AH242" s="14">
        <f>'Рейтинговая таблица организаций'!AF231</f>
        <v>25</v>
      </c>
      <c r="AI242" s="14">
        <f>'Рейтинговая таблица организаций'!AG231</f>
        <v>25</v>
      </c>
      <c r="AJ242" s="14" t="s">
        <v>165</v>
      </c>
      <c r="AK242" s="14">
        <f>'Рейтинговая таблица организаций'!AL231</f>
        <v>100</v>
      </c>
      <c r="AL242" s="14">
        <f>'Рейтинговая таблица организаций'!AM231</f>
        <v>100</v>
      </c>
      <c r="AM242" s="14" t="s">
        <v>166</v>
      </c>
      <c r="AN242" s="14">
        <f>'Рейтинговая таблица организаций'!AN231</f>
        <v>100</v>
      </c>
      <c r="AO242" s="14">
        <f>'Рейтинговая таблица организаций'!AO231</f>
        <v>100</v>
      </c>
      <c r="AP242" s="14" t="s">
        <v>167</v>
      </c>
      <c r="AQ242" s="14">
        <f>'Рейтинговая таблица организаций'!AP231</f>
        <v>100</v>
      </c>
      <c r="AR242" s="14">
        <f>'Рейтинговая таблица организаций'!AQ231</f>
        <v>100</v>
      </c>
      <c r="AS242" s="14" t="s">
        <v>168</v>
      </c>
      <c r="AT242" s="14">
        <f>'Рейтинговая таблица организаций'!AV231</f>
        <v>100</v>
      </c>
      <c r="AU242" s="14">
        <f>'Рейтинговая таблица организаций'!AW231</f>
        <v>100</v>
      </c>
      <c r="AV242" s="14" t="s">
        <v>169</v>
      </c>
      <c r="AW242" s="14">
        <f>'Рейтинговая таблица организаций'!AX231</f>
        <v>100</v>
      </c>
      <c r="AX242" s="14">
        <f>'Рейтинговая таблица организаций'!AY231</f>
        <v>100</v>
      </c>
      <c r="AY242" s="14" t="s">
        <v>170</v>
      </c>
      <c r="AZ242" s="14">
        <f>'Рейтинговая таблица организаций'!AZ231</f>
        <v>100</v>
      </c>
      <c r="BA242" s="14">
        <f>'Рейтинговая таблица организаций'!BA231</f>
        <v>100</v>
      </c>
    </row>
    <row r="243" spans="1:53" ht="15.5">
      <c r="A243" s="11">
        <f>'бланки '!D234</f>
        <v>229</v>
      </c>
      <c r="B243" s="11" t="str">
        <f>'бланки '!C234</f>
        <v>Муниципальное бюджетное общеобразовательное учреждение «Поросинская средняя общеобразовательная школа» Томского района</v>
      </c>
      <c r="C243" s="11">
        <f>'для bus.gov.ru'!C232</f>
        <v>245</v>
      </c>
      <c r="D243" s="11">
        <f>'для bus.gov.ru'!D232</f>
        <v>98</v>
      </c>
      <c r="E243" s="21">
        <f>'для bus.gov.ru'!E232</f>
        <v>0.4</v>
      </c>
      <c r="F243" s="12" t="s">
        <v>159</v>
      </c>
      <c r="G243" s="13">
        <f>'Рейтинговая таблица организаций'!D232</f>
        <v>14</v>
      </c>
      <c r="H243" s="13">
        <f>'Рейтинговая таблица организаций'!E232</f>
        <v>14</v>
      </c>
      <c r="I243" s="12" t="s">
        <v>160</v>
      </c>
      <c r="J243" s="13">
        <f>'Рейтинговая таблица организаций'!F232</f>
        <v>60</v>
      </c>
      <c r="K243" s="13">
        <f>'Рейтинговая таблица организаций'!G232</f>
        <v>60</v>
      </c>
      <c r="L243" s="14" t="str">
        <f>IF('Рейтинговая таблица организаций'!H232&lt;1,"Отсутствуют или не функционируют дистанционные способы взаимодействия",(IF('Рейтинговая таблица организаций'!H232&lt;4,"В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3" s="23">
        <f>'Рейтинговая таблица организаций'!H232</f>
        <v>4</v>
      </c>
      <c r="N243" s="14">
        <f>IF('Рейтинговая таблица организаций'!H232&lt;1,0,(IF('Рейтинговая таблица организаций'!H232&lt;4,30,100)))</f>
        <v>100</v>
      </c>
      <c r="O243" s="14" t="s">
        <v>161</v>
      </c>
      <c r="P243" s="14">
        <f>'Рейтинговая таблица организаций'!I232</f>
        <v>98</v>
      </c>
      <c r="Q243" s="14">
        <f>'Рейтинговая таблица организаций'!J232</f>
        <v>98</v>
      </c>
      <c r="R243" s="14" t="s">
        <v>162</v>
      </c>
      <c r="S243" s="14">
        <f>'Рейтинговая таблица организаций'!K232</f>
        <v>98</v>
      </c>
      <c r="T243" s="14">
        <f>'Рейтинговая таблица организаций'!L232</f>
        <v>98</v>
      </c>
      <c r="U243" s="14" t="str">
        <f>IF('Рейтинговая таблица организаций'!U232&lt;1,"Отсутствуют комфортные условия",(IF('Рейтинговая таблица организаций'!U232&lt;5,"Количество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3" s="23">
        <f>'Рейтинговая таблица организаций'!U232</f>
        <v>5</v>
      </c>
      <c r="W243" s="14">
        <f>IF('Рейтинговая таблица организаций'!U232&lt;1,0,(IF('Рейтинговая таблица организаций'!U232&lt;4,20,100)))</f>
        <v>100</v>
      </c>
      <c r="X243" s="14" t="s">
        <v>163</v>
      </c>
      <c r="Y243" s="14">
        <f>'Рейтинговая таблица организаций'!X232</f>
        <v>98</v>
      </c>
      <c r="Z243" s="14">
        <f>'Рейтинговая таблица организаций'!Y232</f>
        <v>98</v>
      </c>
      <c r="AA243" s="14" t="str">
        <f>IF('Рейтинговая таблица организаций'!AD232&lt;1,"Отсутствуют условия доступности для инвалидов",(IF('Рейтинговая таблица организаций'!AD232&lt;5,"Количество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3" s="22">
        <f>'Рейтинговая таблица организаций'!AD232</f>
        <v>0</v>
      </c>
      <c r="AC243" s="14">
        <f>IF('Рейтинговая таблица организаций'!AD232&lt;1,0,(IF('Рейтинговая таблица организаций'!AD232&lt;5,20,100)))</f>
        <v>0</v>
      </c>
      <c r="AD243" s="14" t="str">
        <f>IF('Рейтинговая таблица организаций'!AE232&lt;1,"Отсутствуют условия доступности, позволяющие инвалидам получать услуги наравне с другими",(IF('Рейтинговая таблица организаций'!AE232&lt;5,"Количество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3" s="23">
        <f>'Рейтинговая таблица организаций'!AE232</f>
        <v>3</v>
      </c>
      <c r="AF243" s="14">
        <f>IF('Рейтинговая таблица организаций'!AE232&lt;1,0,(IF('Рейтинговая таблица организаций'!AE232&lt;5,20,100)))</f>
        <v>20</v>
      </c>
      <c r="AG243" s="14" t="s">
        <v>164</v>
      </c>
      <c r="AH243" s="14">
        <f>'Рейтинговая таблица организаций'!AF232</f>
        <v>25</v>
      </c>
      <c r="AI243" s="14">
        <f>'Рейтинговая таблица организаций'!AG232</f>
        <v>25</v>
      </c>
      <c r="AJ243" s="14" t="s">
        <v>165</v>
      </c>
      <c r="AK243" s="14">
        <f>'Рейтинговая таблица организаций'!AL232</f>
        <v>98</v>
      </c>
      <c r="AL243" s="14">
        <f>'Рейтинговая таблица организаций'!AM232</f>
        <v>98</v>
      </c>
      <c r="AM243" s="14" t="s">
        <v>166</v>
      </c>
      <c r="AN243" s="14">
        <f>'Рейтинговая таблица организаций'!AN232</f>
        <v>98</v>
      </c>
      <c r="AO243" s="14">
        <f>'Рейтинговая таблица организаций'!AO232</f>
        <v>98</v>
      </c>
      <c r="AP243" s="14" t="s">
        <v>167</v>
      </c>
      <c r="AQ243" s="14">
        <f>'Рейтинговая таблица организаций'!AP232</f>
        <v>98</v>
      </c>
      <c r="AR243" s="14">
        <f>'Рейтинговая таблица организаций'!AQ232</f>
        <v>98</v>
      </c>
      <c r="AS243" s="14" t="s">
        <v>168</v>
      </c>
      <c r="AT243" s="14">
        <f>'Рейтинговая таблица организаций'!AV232</f>
        <v>98</v>
      </c>
      <c r="AU243" s="14">
        <f>'Рейтинговая таблица организаций'!AW232</f>
        <v>98</v>
      </c>
      <c r="AV243" s="14" t="s">
        <v>169</v>
      </c>
      <c r="AW243" s="14">
        <f>'Рейтинговая таблица организаций'!AX232</f>
        <v>98</v>
      </c>
      <c r="AX243" s="14">
        <f>'Рейтинговая таблица организаций'!AY232</f>
        <v>98</v>
      </c>
      <c r="AY243" s="14" t="s">
        <v>170</v>
      </c>
      <c r="AZ243" s="14">
        <f>'Рейтинговая таблица организаций'!AZ232</f>
        <v>98</v>
      </c>
      <c r="BA243" s="14">
        <f>'Рейтинговая таблица организаций'!BA232</f>
        <v>98</v>
      </c>
    </row>
    <row r="244" spans="1:53" ht="15.5">
      <c r="A244" s="11">
        <f>'бланки '!D235</f>
        <v>230</v>
      </c>
      <c r="B244" s="11" t="str">
        <f>'бланки '!C235</f>
        <v>Муниципальное автономное общеобразовательное учреждение «Малиновская средняя общеобразовательная школа» Томского района</v>
      </c>
      <c r="C244" s="11">
        <f>'для bus.gov.ru'!C233</f>
        <v>475</v>
      </c>
      <c r="D244" s="11">
        <f>'для bus.gov.ru'!D233</f>
        <v>190</v>
      </c>
      <c r="E244" s="21">
        <f>'для bus.gov.ru'!E233</f>
        <v>0.4</v>
      </c>
      <c r="F244" s="12" t="s">
        <v>159</v>
      </c>
      <c r="G244" s="13">
        <f>'Рейтинговая таблица организаций'!D233</f>
        <v>14</v>
      </c>
      <c r="H244" s="13">
        <f>'Рейтинговая таблица организаций'!E233</f>
        <v>14</v>
      </c>
      <c r="I244" s="12" t="s">
        <v>160</v>
      </c>
      <c r="J244" s="13">
        <f>'Рейтинговая таблица организаций'!F233</f>
        <v>59</v>
      </c>
      <c r="K244" s="13">
        <f>'Рейтинговая таблица организаций'!G233</f>
        <v>59</v>
      </c>
      <c r="L244" s="14" t="str">
        <f>IF('Рейтинговая таблица организаций'!H233&lt;1,"Отсутствуют или не функционируют дистанционные способы взаимодействия",(IF('Рейтинговая таблица организаций'!H233&lt;4,"В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4" s="23">
        <f>'Рейтинговая таблица организаций'!H233</f>
        <v>4</v>
      </c>
      <c r="N244" s="14">
        <f>IF('Рейтинговая таблица организаций'!H233&lt;1,0,(IF('Рейтинговая таблица организаций'!H233&lt;4,30,100)))</f>
        <v>100</v>
      </c>
      <c r="O244" s="14" t="s">
        <v>161</v>
      </c>
      <c r="P244" s="14">
        <f>'Рейтинговая таблица организаций'!I233</f>
        <v>190</v>
      </c>
      <c r="Q244" s="14">
        <f>'Рейтинговая таблица организаций'!J233</f>
        <v>190</v>
      </c>
      <c r="R244" s="14" t="s">
        <v>162</v>
      </c>
      <c r="S244" s="14">
        <f>'Рейтинговая таблица организаций'!K233</f>
        <v>190</v>
      </c>
      <c r="T244" s="14">
        <f>'Рейтинговая таблица организаций'!L233</f>
        <v>190</v>
      </c>
      <c r="U244" s="14" t="str">
        <f>IF('Рейтинговая таблица организаций'!U233&lt;1,"Отсутствуют комфортные условия",(IF('Рейтинговая таблица организаций'!U233&lt;5,"Количество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4" s="23">
        <f>'Рейтинговая таблица организаций'!U233</f>
        <v>5</v>
      </c>
      <c r="W244" s="14">
        <f>IF('Рейтинговая таблица организаций'!U233&lt;1,0,(IF('Рейтинговая таблица организаций'!U233&lt;4,20,100)))</f>
        <v>100</v>
      </c>
      <c r="X244" s="14" t="s">
        <v>163</v>
      </c>
      <c r="Y244" s="14">
        <f>'Рейтинговая таблица организаций'!X233</f>
        <v>190</v>
      </c>
      <c r="Z244" s="14">
        <f>'Рейтинговая таблица организаций'!Y233</f>
        <v>190</v>
      </c>
      <c r="AA244" s="14" t="str">
        <f>IF('Рейтинговая таблица организаций'!AD233&lt;1,"Отсутствуют условия доступности для инвалидов",(IF('Рейтинговая таблица организаций'!AD233&lt;5,"Количество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4" s="22">
        <f>'Рейтинговая таблица организаций'!AD233</f>
        <v>0</v>
      </c>
      <c r="AC244" s="14">
        <f>IF('Рейтинговая таблица организаций'!AD233&lt;1,0,(IF('Рейтинговая таблица организаций'!AD233&lt;5,20,100)))</f>
        <v>0</v>
      </c>
      <c r="AD244" s="14" t="str">
        <f>IF('Рейтинговая таблица организаций'!AE233&lt;1,"Отсутствуют условия доступности, позволяющие инвалидам получать услуги наравне с другими",(IF('Рейтинговая таблица организаций'!AE233&lt;5,"Количество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4" s="23">
        <f>'Рейтинговая таблица организаций'!AE233</f>
        <v>4</v>
      </c>
      <c r="AF244" s="14">
        <f>IF('Рейтинговая таблица организаций'!AE233&lt;1,0,(IF('Рейтинговая таблица организаций'!AE233&lt;5,20,100)))</f>
        <v>20</v>
      </c>
      <c r="AG244" s="14" t="s">
        <v>164</v>
      </c>
      <c r="AH244" s="14">
        <f>'Рейтинговая таблица организаций'!AF233</f>
        <v>48</v>
      </c>
      <c r="AI244" s="14">
        <f>'Рейтинговая таблица организаций'!AG233</f>
        <v>48</v>
      </c>
      <c r="AJ244" s="14" t="s">
        <v>165</v>
      </c>
      <c r="AK244" s="14">
        <f>'Рейтинговая таблица организаций'!AL233</f>
        <v>190</v>
      </c>
      <c r="AL244" s="14">
        <f>'Рейтинговая таблица организаций'!AM233</f>
        <v>190</v>
      </c>
      <c r="AM244" s="14" t="s">
        <v>166</v>
      </c>
      <c r="AN244" s="14">
        <f>'Рейтинговая таблица организаций'!AN233</f>
        <v>190</v>
      </c>
      <c r="AO244" s="14">
        <f>'Рейтинговая таблица организаций'!AO233</f>
        <v>190</v>
      </c>
      <c r="AP244" s="14" t="s">
        <v>167</v>
      </c>
      <c r="AQ244" s="14">
        <f>'Рейтинговая таблица организаций'!AP233</f>
        <v>190</v>
      </c>
      <c r="AR244" s="14">
        <f>'Рейтинговая таблица организаций'!AQ233</f>
        <v>190</v>
      </c>
      <c r="AS244" s="14" t="s">
        <v>168</v>
      </c>
      <c r="AT244" s="14">
        <f>'Рейтинговая таблица организаций'!AV233</f>
        <v>190</v>
      </c>
      <c r="AU244" s="14">
        <f>'Рейтинговая таблица организаций'!AW233</f>
        <v>190</v>
      </c>
      <c r="AV244" s="14" t="s">
        <v>169</v>
      </c>
      <c r="AW244" s="14">
        <f>'Рейтинговая таблица организаций'!AX233</f>
        <v>190</v>
      </c>
      <c r="AX244" s="14">
        <f>'Рейтинговая таблица организаций'!AY233</f>
        <v>190</v>
      </c>
      <c r="AY244" s="14" t="s">
        <v>170</v>
      </c>
      <c r="AZ244" s="14">
        <f>'Рейтинговая таблица организаций'!AZ233</f>
        <v>190</v>
      </c>
      <c r="BA244" s="14">
        <f>'Рейтинговая таблица организаций'!BA233</f>
        <v>190</v>
      </c>
    </row>
    <row r="245" spans="1:53" ht="15.5">
      <c r="A245" s="11">
        <f>'бланки '!D236</f>
        <v>231</v>
      </c>
      <c r="B245" s="11" t="str">
        <f>'бланки '!C236</f>
        <v>Муниципальное бюджетное общеобразовательное учреждение «Воронинская средняя общеобразовательная школа» Томского района</v>
      </c>
      <c r="C245" s="11">
        <f>'для bus.gov.ru'!C234</f>
        <v>269</v>
      </c>
      <c r="D245" s="11">
        <f>'для bus.gov.ru'!D234</f>
        <v>108</v>
      </c>
      <c r="E245" s="21">
        <f>'для bus.gov.ru'!E234</f>
        <v>0.40148698884758366</v>
      </c>
      <c r="F245" s="12" t="s">
        <v>159</v>
      </c>
      <c r="G245" s="13">
        <f>'Рейтинговая таблица организаций'!D234</f>
        <v>14</v>
      </c>
      <c r="H245" s="13">
        <f>'Рейтинговая таблица организаций'!E234</f>
        <v>14</v>
      </c>
      <c r="I245" s="12" t="s">
        <v>160</v>
      </c>
      <c r="J245" s="13">
        <f>'Рейтинговая таблица организаций'!F234</f>
        <v>60</v>
      </c>
      <c r="K245" s="13">
        <f>'Рейтинговая таблица организаций'!G234</f>
        <v>60</v>
      </c>
      <c r="L245" s="14" t="str">
        <f>IF('Рейтинговая таблица организаций'!H234&lt;1,"Отсутствуют или не функционируют дистанционные способы взаимодействия",(IF('Рейтинговая таблица организаций'!H234&lt;4,"В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5" s="23">
        <f>'Рейтинговая таблица организаций'!H234</f>
        <v>4</v>
      </c>
      <c r="N245" s="14">
        <f>IF('Рейтинговая таблица организаций'!H234&lt;1,0,(IF('Рейтинговая таблица организаций'!H234&lt;4,30,100)))</f>
        <v>100</v>
      </c>
      <c r="O245" s="14" t="s">
        <v>161</v>
      </c>
      <c r="P245" s="14">
        <f>'Рейтинговая таблица организаций'!I234</f>
        <v>108</v>
      </c>
      <c r="Q245" s="14">
        <f>'Рейтинговая таблица организаций'!J234</f>
        <v>108</v>
      </c>
      <c r="R245" s="14" t="s">
        <v>162</v>
      </c>
      <c r="S245" s="14">
        <f>'Рейтинговая таблица организаций'!K234</f>
        <v>108</v>
      </c>
      <c r="T245" s="14">
        <f>'Рейтинговая таблица организаций'!L234</f>
        <v>108</v>
      </c>
      <c r="U245" s="14" t="str">
        <f>IF('Рейтинговая таблица организаций'!U234&lt;1,"Отсутствуют комфортные условия",(IF('Рейтинговая таблица организаций'!U234&lt;5,"Количество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5" s="23">
        <f>'Рейтинговая таблица организаций'!U234</f>
        <v>5</v>
      </c>
      <c r="W245" s="14">
        <f>IF('Рейтинговая таблица организаций'!U234&lt;1,0,(IF('Рейтинговая таблица организаций'!U234&lt;4,20,100)))</f>
        <v>100</v>
      </c>
      <c r="X245" s="14" t="s">
        <v>163</v>
      </c>
      <c r="Y245" s="14">
        <f>'Рейтинговая таблица организаций'!X234</f>
        <v>108</v>
      </c>
      <c r="Z245" s="14">
        <f>'Рейтинговая таблица организаций'!Y234</f>
        <v>108</v>
      </c>
      <c r="AA245" s="14" t="str">
        <f>IF('Рейтинговая таблица организаций'!AD234&lt;1,"Отсутствуют условия доступности для инвалидов",(IF('Рейтинговая таблица организаций'!AD234&lt;5,"Количество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5" s="22">
        <f>'Рейтинговая таблица организаций'!AD234</f>
        <v>0</v>
      </c>
      <c r="AC245" s="14">
        <f>IF('Рейтинговая таблица организаций'!AD234&lt;1,0,(IF('Рейтинговая таблица организаций'!AD234&lt;5,20,100)))</f>
        <v>0</v>
      </c>
      <c r="AD245" s="14" t="str">
        <f>IF('Рейтинговая таблица организаций'!AE234&lt;1,"Отсутствуют условия доступности, позволяющие инвалидам получать услуги наравне с другими",(IF('Рейтинговая таблица организаций'!AE234&lt;5,"Количество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5" s="23">
        <f>'Рейтинговая таблица организаций'!AE234</f>
        <v>3</v>
      </c>
      <c r="AF245" s="14">
        <f>IF('Рейтинговая таблица организаций'!AE234&lt;1,0,(IF('Рейтинговая таблица организаций'!AE234&lt;5,20,100)))</f>
        <v>20</v>
      </c>
      <c r="AG245" s="14" t="s">
        <v>164</v>
      </c>
      <c r="AH245" s="14">
        <f>'Рейтинговая таблица организаций'!AF234</f>
        <v>27</v>
      </c>
      <c r="AI245" s="14">
        <f>'Рейтинговая таблица организаций'!AG234</f>
        <v>27</v>
      </c>
      <c r="AJ245" s="14" t="s">
        <v>165</v>
      </c>
      <c r="AK245" s="14">
        <f>'Рейтинговая таблица организаций'!AL234</f>
        <v>108</v>
      </c>
      <c r="AL245" s="14">
        <f>'Рейтинговая таблица организаций'!AM234</f>
        <v>108</v>
      </c>
      <c r="AM245" s="14" t="s">
        <v>166</v>
      </c>
      <c r="AN245" s="14">
        <f>'Рейтинговая таблица организаций'!AN234</f>
        <v>108</v>
      </c>
      <c r="AO245" s="14">
        <f>'Рейтинговая таблица организаций'!AO234</f>
        <v>108</v>
      </c>
      <c r="AP245" s="14" t="s">
        <v>167</v>
      </c>
      <c r="AQ245" s="14">
        <f>'Рейтинговая таблица организаций'!AP234</f>
        <v>108</v>
      </c>
      <c r="AR245" s="14">
        <f>'Рейтинговая таблица организаций'!AQ234</f>
        <v>108</v>
      </c>
      <c r="AS245" s="14" t="s">
        <v>168</v>
      </c>
      <c r="AT245" s="14">
        <f>'Рейтинговая таблица организаций'!AV234</f>
        <v>108</v>
      </c>
      <c r="AU245" s="14">
        <f>'Рейтинговая таблица организаций'!AW234</f>
        <v>108</v>
      </c>
      <c r="AV245" s="14" t="s">
        <v>169</v>
      </c>
      <c r="AW245" s="14">
        <f>'Рейтинговая таблица организаций'!AX234</f>
        <v>108</v>
      </c>
      <c r="AX245" s="14">
        <f>'Рейтинговая таблица организаций'!AY234</f>
        <v>108</v>
      </c>
      <c r="AY245" s="14" t="s">
        <v>170</v>
      </c>
      <c r="AZ245" s="14">
        <f>'Рейтинговая таблица организаций'!AZ234</f>
        <v>108</v>
      </c>
      <c r="BA245" s="14">
        <f>'Рейтинговая таблица организаций'!BA234</f>
        <v>108</v>
      </c>
    </row>
    <row r="246" spans="1:53" ht="15.5">
      <c r="A246" s="11">
        <f>'бланки '!D237</f>
        <v>232</v>
      </c>
      <c r="B246" s="11" t="str">
        <f>'бланки '!C237</f>
        <v>Муниципальное бюджетное общеобразовательное учреждение «Новоархангельская средняя общеобразовательная школа» Томского района</v>
      </c>
      <c r="C246" s="11">
        <f>'для bus.gov.ru'!C235</f>
        <v>57</v>
      </c>
      <c r="D246" s="11">
        <f>'для bus.gov.ru'!D235</f>
        <v>23</v>
      </c>
      <c r="E246" s="21">
        <f>'для bus.gov.ru'!E235</f>
        <v>0.40350877192982454</v>
      </c>
      <c r="F246" s="12" t="s">
        <v>159</v>
      </c>
      <c r="G246" s="13">
        <f>'Рейтинговая таблица организаций'!D235</f>
        <v>14</v>
      </c>
      <c r="H246" s="13">
        <f>'Рейтинговая таблица организаций'!E235</f>
        <v>14</v>
      </c>
      <c r="I246" s="12" t="s">
        <v>160</v>
      </c>
      <c r="J246" s="13">
        <f>'Рейтинговая таблица организаций'!F235</f>
        <v>60</v>
      </c>
      <c r="K246" s="13">
        <f>'Рейтинговая таблица организаций'!G235</f>
        <v>60</v>
      </c>
      <c r="L246" s="14" t="str">
        <f>IF('Рейтинговая таблица организаций'!H235&lt;1,"Отсутствуют или не функционируют дистанционные способы взаимодействия",(IF('Рейтинговая таблица организаций'!H235&lt;4,"В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6" s="23">
        <f>'Рейтинговая таблица организаций'!H235</f>
        <v>4</v>
      </c>
      <c r="N246" s="14">
        <f>IF('Рейтинговая таблица организаций'!H235&lt;1,0,(IF('Рейтинговая таблица организаций'!H235&lt;4,30,100)))</f>
        <v>100</v>
      </c>
      <c r="O246" s="14" t="s">
        <v>161</v>
      </c>
      <c r="P246" s="14">
        <f>'Рейтинговая таблица организаций'!I235</f>
        <v>23</v>
      </c>
      <c r="Q246" s="14">
        <f>'Рейтинговая таблица организаций'!J235</f>
        <v>23</v>
      </c>
      <c r="R246" s="14" t="s">
        <v>162</v>
      </c>
      <c r="S246" s="14">
        <f>'Рейтинговая таблица организаций'!K235</f>
        <v>23</v>
      </c>
      <c r="T246" s="14">
        <f>'Рейтинговая таблица организаций'!L235</f>
        <v>23</v>
      </c>
      <c r="U246" s="14" t="str">
        <f>IF('Рейтинговая таблица организаций'!U235&lt;1,"Отсутствуют комфортные условия",(IF('Рейтинговая таблица организаций'!U235&lt;5,"Количество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6" s="23">
        <f>'Рейтинговая таблица организаций'!U235</f>
        <v>5</v>
      </c>
      <c r="W246" s="14">
        <f>IF('Рейтинговая таблица организаций'!U235&lt;1,0,(IF('Рейтинговая таблица организаций'!U235&lt;4,20,100)))</f>
        <v>100</v>
      </c>
      <c r="X246" s="14" t="s">
        <v>163</v>
      </c>
      <c r="Y246" s="14">
        <f>'Рейтинговая таблица организаций'!X235</f>
        <v>23</v>
      </c>
      <c r="Z246" s="14">
        <f>'Рейтинговая таблица организаций'!Y235</f>
        <v>23</v>
      </c>
      <c r="AA246" s="14" t="str">
        <f>IF('Рейтинговая таблица организаций'!AD235&lt;1,"Отсутствуют условия доступности для инвалидов",(IF('Рейтинговая таблица организаций'!AD235&lt;5,"Количество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6" s="22">
        <f>'Рейтинговая таблица организаций'!AD235</f>
        <v>0</v>
      </c>
      <c r="AC246" s="14">
        <f>IF('Рейтинговая таблица организаций'!AD235&lt;1,0,(IF('Рейтинговая таблица организаций'!AD235&lt;5,20,100)))</f>
        <v>0</v>
      </c>
      <c r="AD246" s="14" t="str">
        <f>IF('Рейтинговая таблица организаций'!AE235&lt;1,"Отсутствуют условия доступности, позволяющие инвалидам получать услуги наравне с другими",(IF('Рейтинговая таблица организаций'!AE235&lt;5,"Количество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6" s="23">
        <f>'Рейтинговая таблица организаций'!AE235</f>
        <v>4</v>
      </c>
      <c r="AF246" s="14">
        <f>IF('Рейтинговая таблица организаций'!AE235&lt;1,0,(IF('Рейтинговая таблица организаций'!AE235&lt;5,20,100)))</f>
        <v>20</v>
      </c>
      <c r="AG246" s="14" t="s">
        <v>164</v>
      </c>
      <c r="AH246" s="14">
        <f>'Рейтинговая таблица организаций'!AF235</f>
        <v>6</v>
      </c>
      <c r="AI246" s="14">
        <f>'Рейтинговая таблица организаций'!AG235</f>
        <v>6</v>
      </c>
      <c r="AJ246" s="14" t="s">
        <v>165</v>
      </c>
      <c r="AK246" s="14">
        <f>'Рейтинговая таблица организаций'!AL235</f>
        <v>23</v>
      </c>
      <c r="AL246" s="14">
        <f>'Рейтинговая таблица организаций'!AM235</f>
        <v>23</v>
      </c>
      <c r="AM246" s="14" t="s">
        <v>166</v>
      </c>
      <c r="AN246" s="14">
        <f>'Рейтинговая таблица организаций'!AN235</f>
        <v>23</v>
      </c>
      <c r="AO246" s="14">
        <f>'Рейтинговая таблица организаций'!AO235</f>
        <v>23</v>
      </c>
      <c r="AP246" s="14" t="s">
        <v>167</v>
      </c>
      <c r="AQ246" s="14">
        <f>'Рейтинговая таблица организаций'!AP235</f>
        <v>23</v>
      </c>
      <c r="AR246" s="14">
        <f>'Рейтинговая таблица организаций'!AQ235</f>
        <v>23</v>
      </c>
      <c r="AS246" s="14" t="s">
        <v>168</v>
      </c>
      <c r="AT246" s="14">
        <f>'Рейтинговая таблица организаций'!AV235</f>
        <v>23</v>
      </c>
      <c r="AU246" s="14">
        <f>'Рейтинговая таблица организаций'!AW235</f>
        <v>23</v>
      </c>
      <c r="AV246" s="14" t="s">
        <v>169</v>
      </c>
      <c r="AW246" s="14">
        <f>'Рейтинговая таблица организаций'!AX235</f>
        <v>23</v>
      </c>
      <c r="AX246" s="14">
        <f>'Рейтинговая таблица организаций'!AY235</f>
        <v>23</v>
      </c>
      <c r="AY246" s="14" t="s">
        <v>170</v>
      </c>
      <c r="AZ246" s="14">
        <f>'Рейтинговая таблица организаций'!AZ235</f>
        <v>23</v>
      </c>
      <c r="BA246" s="14">
        <f>'Рейтинговая таблица организаций'!BA235</f>
        <v>23</v>
      </c>
    </row>
    <row r="247" spans="1:53" ht="15.5">
      <c r="A247" s="11">
        <f>'бланки '!D238</f>
        <v>233</v>
      </c>
      <c r="B247" s="11" t="str">
        <f>'бланки '!C238</f>
        <v>Муниципальное бюджетное общеобразовательное учреждение «Рассветовская средняя общеобразовательная школа» Томского района</v>
      </c>
      <c r="C247" s="11">
        <f>'для bus.gov.ru'!C236</f>
        <v>316</v>
      </c>
      <c r="D247" s="11">
        <f>'для bus.gov.ru'!D236</f>
        <v>127</v>
      </c>
      <c r="E247" s="21">
        <f>'для bus.gov.ru'!E236</f>
        <v>0.40189873417721517</v>
      </c>
      <c r="F247" s="12" t="s">
        <v>159</v>
      </c>
      <c r="G247" s="13">
        <f>'Рейтинговая таблица организаций'!D236</f>
        <v>14</v>
      </c>
      <c r="H247" s="13">
        <f>'Рейтинговая таблица организаций'!E236</f>
        <v>14</v>
      </c>
      <c r="I247" s="12" t="s">
        <v>160</v>
      </c>
      <c r="J247" s="13">
        <f>'Рейтинговая таблица организаций'!F236</f>
        <v>60</v>
      </c>
      <c r="K247" s="13">
        <f>'Рейтинговая таблица организаций'!G236</f>
        <v>60</v>
      </c>
      <c r="L247" s="14" t="str">
        <f>IF('Рейтинговая таблица организаций'!H236&lt;1,"Отсутствуют или не функционируют дистанционные способы взаимодействия",(IF('Рейтинговая таблица организаций'!H236&lt;4,"В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7" s="23">
        <f>'Рейтинговая таблица организаций'!H236</f>
        <v>4</v>
      </c>
      <c r="N247" s="14">
        <f>IF('Рейтинговая таблица организаций'!H236&lt;1,0,(IF('Рейтинговая таблица организаций'!H236&lt;4,30,100)))</f>
        <v>100</v>
      </c>
      <c r="O247" s="14" t="s">
        <v>161</v>
      </c>
      <c r="P247" s="14">
        <f>'Рейтинговая таблица организаций'!I236</f>
        <v>127</v>
      </c>
      <c r="Q247" s="14">
        <f>'Рейтинговая таблица организаций'!J236</f>
        <v>127</v>
      </c>
      <c r="R247" s="14" t="s">
        <v>162</v>
      </c>
      <c r="S247" s="14">
        <f>'Рейтинговая таблица организаций'!K236</f>
        <v>127</v>
      </c>
      <c r="T247" s="14">
        <f>'Рейтинговая таблица организаций'!L236</f>
        <v>127</v>
      </c>
      <c r="U247" s="14" t="str">
        <f>IF('Рейтинговая таблица организаций'!U236&lt;1,"Отсутствуют комфортные условия",(IF('Рейтинговая таблица организаций'!U236&lt;5,"Количество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7" s="23">
        <f>'Рейтинговая таблица организаций'!U236</f>
        <v>5</v>
      </c>
      <c r="W247" s="14">
        <f>IF('Рейтинговая таблица организаций'!U236&lt;1,0,(IF('Рейтинговая таблица организаций'!U236&lt;4,20,100)))</f>
        <v>100</v>
      </c>
      <c r="X247" s="14" t="s">
        <v>163</v>
      </c>
      <c r="Y247" s="14">
        <f>'Рейтинговая таблица организаций'!X236</f>
        <v>127</v>
      </c>
      <c r="Z247" s="14">
        <f>'Рейтинговая таблица организаций'!Y236</f>
        <v>127</v>
      </c>
      <c r="AA247" s="14" t="str">
        <f>IF('Рейтинговая таблица организаций'!AD236&lt;1,"Отсутствуют условия доступности для инвалидов",(IF('Рейтинговая таблица организаций'!AD236&lt;5,"Количество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7" s="22">
        <f>'Рейтинговая таблица организаций'!AD236</f>
        <v>0</v>
      </c>
      <c r="AC247" s="14">
        <f>IF('Рейтинговая таблица организаций'!AD236&lt;1,0,(IF('Рейтинговая таблица организаций'!AD236&lt;5,20,100)))</f>
        <v>0</v>
      </c>
      <c r="AD247" s="14" t="str">
        <f>IF('Рейтинговая таблица организаций'!AE236&lt;1,"Отсутствуют условия доступности, позволяющие инвалидам получать услуги наравне с другими",(IF('Рейтинговая таблица организаций'!AE236&lt;5,"Количество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7" s="23">
        <f>'Рейтинговая таблица организаций'!AE236</f>
        <v>3</v>
      </c>
      <c r="AF247" s="14">
        <f>IF('Рейтинговая таблица организаций'!AE236&lt;1,0,(IF('Рейтинговая таблица организаций'!AE236&lt;5,20,100)))</f>
        <v>20</v>
      </c>
      <c r="AG247" s="14" t="s">
        <v>164</v>
      </c>
      <c r="AH247" s="14">
        <f>'Рейтинговая таблица организаций'!AF236</f>
        <v>32</v>
      </c>
      <c r="AI247" s="14">
        <f>'Рейтинговая таблица организаций'!AG236</f>
        <v>32</v>
      </c>
      <c r="AJ247" s="14" t="s">
        <v>165</v>
      </c>
      <c r="AK247" s="14">
        <f>'Рейтинговая таблица организаций'!AL236</f>
        <v>127</v>
      </c>
      <c r="AL247" s="14">
        <f>'Рейтинговая таблица организаций'!AM236</f>
        <v>127</v>
      </c>
      <c r="AM247" s="14" t="s">
        <v>166</v>
      </c>
      <c r="AN247" s="14">
        <f>'Рейтинговая таблица организаций'!AN236</f>
        <v>127</v>
      </c>
      <c r="AO247" s="14">
        <f>'Рейтинговая таблица организаций'!AO236</f>
        <v>127</v>
      </c>
      <c r="AP247" s="14" t="s">
        <v>167</v>
      </c>
      <c r="AQ247" s="14">
        <f>'Рейтинговая таблица организаций'!AP236</f>
        <v>127</v>
      </c>
      <c r="AR247" s="14">
        <f>'Рейтинговая таблица организаций'!AQ236</f>
        <v>127</v>
      </c>
      <c r="AS247" s="14" t="s">
        <v>168</v>
      </c>
      <c r="AT247" s="14">
        <f>'Рейтинговая таблица организаций'!AV236</f>
        <v>127</v>
      </c>
      <c r="AU247" s="14">
        <f>'Рейтинговая таблица организаций'!AW236</f>
        <v>127</v>
      </c>
      <c r="AV247" s="14" t="s">
        <v>169</v>
      </c>
      <c r="AW247" s="14">
        <f>'Рейтинговая таблица организаций'!AX236</f>
        <v>127</v>
      </c>
      <c r="AX247" s="14">
        <f>'Рейтинговая таблица организаций'!AY236</f>
        <v>127</v>
      </c>
      <c r="AY247" s="14" t="s">
        <v>170</v>
      </c>
      <c r="AZ247" s="14">
        <f>'Рейтинговая таблица организаций'!AZ236</f>
        <v>127</v>
      </c>
      <c r="BA247" s="14">
        <f>'Рейтинговая таблица организаций'!BA236</f>
        <v>127</v>
      </c>
    </row>
    <row r="248" spans="1:53" ht="15.5">
      <c r="A248" s="11">
        <f>'бланки '!D239</f>
        <v>234</v>
      </c>
      <c r="B248" s="11" t="str">
        <f>'бланки '!C239</f>
        <v>Муниципальное бюджетное общеобразовательное учреждение «Рыбаловская средняя общеобразовательная школа» Томского района</v>
      </c>
      <c r="C248" s="11">
        <f>'для bus.gov.ru'!C237</f>
        <v>397</v>
      </c>
      <c r="D248" s="11">
        <f>'для bus.gov.ru'!D237</f>
        <v>159</v>
      </c>
      <c r="E248" s="21">
        <f>'для bus.gov.ru'!E237</f>
        <v>0.40050377833753148</v>
      </c>
      <c r="F248" s="12" t="s">
        <v>159</v>
      </c>
      <c r="G248" s="13">
        <f>'Рейтинговая таблица организаций'!D237</f>
        <v>14</v>
      </c>
      <c r="H248" s="13">
        <f>'Рейтинговая таблица организаций'!E237</f>
        <v>14</v>
      </c>
      <c r="I248" s="12" t="s">
        <v>160</v>
      </c>
      <c r="J248" s="13">
        <f>'Рейтинговая таблица организаций'!F237</f>
        <v>60</v>
      </c>
      <c r="K248" s="13">
        <f>'Рейтинговая таблица организаций'!G237</f>
        <v>60</v>
      </c>
      <c r="L248" s="14" t="str">
        <f>IF('Рейтинговая таблица организаций'!H237&lt;1,"Отсутствуют или не функционируют дистанционные способы взаимодействия",(IF('Рейтинговая таблица организаций'!H237&lt;4,"В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8" s="23">
        <f>'Рейтинговая таблица организаций'!H237</f>
        <v>4</v>
      </c>
      <c r="N248" s="14">
        <f>IF('Рейтинговая таблица организаций'!H237&lt;1,0,(IF('Рейтинговая таблица организаций'!H237&lt;4,30,100)))</f>
        <v>100</v>
      </c>
      <c r="O248" s="14" t="s">
        <v>161</v>
      </c>
      <c r="P248" s="14">
        <f>'Рейтинговая таблица организаций'!I237</f>
        <v>159</v>
      </c>
      <c r="Q248" s="14">
        <f>'Рейтинговая таблица организаций'!J237</f>
        <v>159</v>
      </c>
      <c r="R248" s="14" t="s">
        <v>162</v>
      </c>
      <c r="S248" s="14">
        <f>'Рейтинговая таблица организаций'!K237</f>
        <v>159</v>
      </c>
      <c r="T248" s="14">
        <f>'Рейтинговая таблица организаций'!L237</f>
        <v>159</v>
      </c>
      <c r="U248" s="14" t="str">
        <f>IF('Рейтинговая таблица организаций'!U237&lt;1,"Отсутствуют комфортные условия",(IF('Рейтинговая таблица организаций'!U237&lt;5,"Количество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8" s="23">
        <f>'Рейтинговая таблица организаций'!U237</f>
        <v>5</v>
      </c>
      <c r="W248" s="14">
        <f>IF('Рейтинговая таблица организаций'!U237&lt;1,0,(IF('Рейтинговая таблица организаций'!U237&lt;4,20,100)))</f>
        <v>100</v>
      </c>
      <c r="X248" s="14" t="s">
        <v>163</v>
      </c>
      <c r="Y248" s="14">
        <f>'Рейтинговая таблица организаций'!X237</f>
        <v>159</v>
      </c>
      <c r="Z248" s="14">
        <f>'Рейтинговая таблица организаций'!Y237</f>
        <v>159</v>
      </c>
      <c r="AA248" s="14" t="str">
        <f>IF('Рейтинговая таблица организаций'!AD237&lt;1,"Отсутствуют условия доступности для инвалидов",(IF('Рейтинговая таблица организаций'!AD237&lt;5,"Количество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8" s="22">
        <f>'Рейтинговая таблица организаций'!AD237</f>
        <v>2</v>
      </c>
      <c r="AC248" s="14">
        <f>IF('Рейтинговая таблица организаций'!AD237&lt;1,0,(IF('Рейтинговая таблица организаций'!AD237&lt;5,20,100)))</f>
        <v>20</v>
      </c>
      <c r="AD248" s="14" t="str">
        <f>IF('Рейтинговая таблица организаций'!AE237&lt;1,"Отсутствуют условия доступности, позволяющие инвалидам получать услуги наравне с другими",(IF('Рейтинговая таблица организаций'!AE237&lt;5,"Количество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8" s="23">
        <f>'Рейтинговая таблица организаций'!AE237</f>
        <v>4</v>
      </c>
      <c r="AF248" s="14">
        <f>IF('Рейтинговая таблица организаций'!AE237&lt;1,0,(IF('Рейтинговая таблица организаций'!AE237&lt;5,20,100)))</f>
        <v>20</v>
      </c>
      <c r="AG248" s="14" t="s">
        <v>164</v>
      </c>
      <c r="AH248" s="14">
        <f>'Рейтинговая таблица организаций'!AF237</f>
        <v>40</v>
      </c>
      <c r="AI248" s="14">
        <f>'Рейтинговая таблица организаций'!AG237</f>
        <v>40</v>
      </c>
      <c r="AJ248" s="14" t="s">
        <v>165</v>
      </c>
      <c r="AK248" s="14">
        <f>'Рейтинговая таблица организаций'!AL237</f>
        <v>159</v>
      </c>
      <c r="AL248" s="14">
        <f>'Рейтинговая таблица организаций'!AM237</f>
        <v>159</v>
      </c>
      <c r="AM248" s="14" t="s">
        <v>166</v>
      </c>
      <c r="AN248" s="14">
        <f>'Рейтинговая таблица организаций'!AN237</f>
        <v>159</v>
      </c>
      <c r="AO248" s="14">
        <f>'Рейтинговая таблица организаций'!AO237</f>
        <v>159</v>
      </c>
      <c r="AP248" s="14" t="s">
        <v>167</v>
      </c>
      <c r="AQ248" s="14">
        <f>'Рейтинговая таблица организаций'!AP237</f>
        <v>159</v>
      </c>
      <c r="AR248" s="14">
        <f>'Рейтинговая таблица организаций'!AQ237</f>
        <v>159</v>
      </c>
      <c r="AS248" s="14" t="s">
        <v>168</v>
      </c>
      <c r="AT248" s="14">
        <f>'Рейтинговая таблица организаций'!AV237</f>
        <v>159</v>
      </c>
      <c r="AU248" s="14">
        <f>'Рейтинговая таблица организаций'!AW237</f>
        <v>159</v>
      </c>
      <c r="AV248" s="14" t="s">
        <v>169</v>
      </c>
      <c r="AW248" s="14">
        <f>'Рейтинговая таблица организаций'!AX237</f>
        <v>159</v>
      </c>
      <c r="AX248" s="14">
        <f>'Рейтинговая таблица организаций'!AY237</f>
        <v>159</v>
      </c>
      <c r="AY248" s="14" t="s">
        <v>170</v>
      </c>
      <c r="AZ248" s="14">
        <f>'Рейтинговая таблица организаций'!AZ237</f>
        <v>159</v>
      </c>
      <c r="BA248" s="14">
        <f>'Рейтинговая таблица организаций'!BA237</f>
        <v>159</v>
      </c>
    </row>
    <row r="249" spans="1:53" ht="15.5">
      <c r="A249" s="11">
        <f>'бланки '!D240</f>
        <v>235</v>
      </c>
      <c r="B249" s="11" t="str">
        <f>'бланки '!C240</f>
        <v>Муниципальное бюджетное общеобразовательное учреждение «Александровская средняя общеобразовательная школа» Томского района</v>
      </c>
      <c r="C249" s="11">
        <f>'для bus.gov.ru'!C238</f>
        <v>199</v>
      </c>
      <c r="D249" s="11">
        <f>'для bus.gov.ru'!D238</f>
        <v>80</v>
      </c>
      <c r="E249" s="21">
        <f>'для bus.gov.ru'!E238</f>
        <v>0.4020100502512563</v>
      </c>
      <c r="F249" s="12" t="s">
        <v>159</v>
      </c>
      <c r="G249" s="13">
        <f>'Рейтинговая таблица организаций'!D238</f>
        <v>14</v>
      </c>
      <c r="H249" s="13">
        <f>'Рейтинговая таблица организаций'!E238</f>
        <v>14</v>
      </c>
      <c r="I249" s="12" t="s">
        <v>160</v>
      </c>
      <c r="J249" s="13">
        <f>'Рейтинговая таблица организаций'!F238</f>
        <v>60</v>
      </c>
      <c r="K249" s="13">
        <f>'Рейтинговая таблица организаций'!G238</f>
        <v>60</v>
      </c>
      <c r="L249" s="14" t="str">
        <f>IF('Рейтинговая таблица организаций'!H238&lt;1,"Отсутствуют или не функционируют дистанционные способы взаимодействия",(IF('Рейтинговая таблица организаций'!H238&lt;4,"В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9" s="23">
        <f>'Рейтинговая таблица организаций'!H238</f>
        <v>4</v>
      </c>
      <c r="N249" s="14">
        <f>IF('Рейтинговая таблица организаций'!H238&lt;1,0,(IF('Рейтинговая таблица организаций'!H238&lt;4,30,100)))</f>
        <v>100</v>
      </c>
      <c r="O249" s="14" t="s">
        <v>161</v>
      </c>
      <c r="P249" s="14">
        <f>'Рейтинговая таблица организаций'!I238</f>
        <v>80</v>
      </c>
      <c r="Q249" s="14">
        <f>'Рейтинговая таблица организаций'!J238</f>
        <v>80</v>
      </c>
      <c r="R249" s="14" t="s">
        <v>162</v>
      </c>
      <c r="S249" s="14">
        <f>'Рейтинговая таблица организаций'!K238</f>
        <v>80</v>
      </c>
      <c r="T249" s="14">
        <f>'Рейтинговая таблица организаций'!L238</f>
        <v>80</v>
      </c>
      <c r="U249" s="14" t="str">
        <f>IF('Рейтинговая таблица организаций'!U238&lt;1,"Отсутствуют комфортные условия",(IF('Рейтинговая таблица организаций'!U238&lt;5,"Количество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9" s="23">
        <f>'Рейтинговая таблица организаций'!U238</f>
        <v>5</v>
      </c>
      <c r="W249" s="14">
        <f>IF('Рейтинговая таблица организаций'!U238&lt;1,0,(IF('Рейтинговая таблица организаций'!U238&lt;4,20,100)))</f>
        <v>100</v>
      </c>
      <c r="X249" s="14" t="s">
        <v>163</v>
      </c>
      <c r="Y249" s="14">
        <f>'Рейтинговая таблица организаций'!X238</f>
        <v>80</v>
      </c>
      <c r="Z249" s="14">
        <f>'Рейтинговая таблица организаций'!Y238</f>
        <v>80</v>
      </c>
      <c r="AA249" s="14" t="str">
        <f>IF('Рейтинговая таблица организаций'!AD238&lt;1,"Отсутствуют условия доступности для инвалидов",(IF('Рейтинговая таблица организаций'!AD238&lt;5,"Количество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9" s="22">
        <f>'Рейтинговая таблица организаций'!AD238</f>
        <v>1</v>
      </c>
      <c r="AC249" s="14">
        <f>IF('Рейтинговая таблица организаций'!AD238&lt;1,0,(IF('Рейтинговая таблица организаций'!AD238&lt;5,20,100)))</f>
        <v>20</v>
      </c>
      <c r="AD249" s="14" t="str">
        <f>IF('Рейтинговая таблица организаций'!AE238&lt;1,"Отсутствуют условия доступности, позволяющие инвалидам получать услуги наравне с другими",(IF('Рейтинговая таблица организаций'!AE238&lt;5,"Количество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9" s="23">
        <f>'Рейтинговая таблица организаций'!AE238</f>
        <v>4</v>
      </c>
      <c r="AF249" s="14">
        <f>IF('Рейтинговая таблица организаций'!AE238&lt;1,0,(IF('Рейтинговая таблица организаций'!AE238&lt;5,20,100)))</f>
        <v>20</v>
      </c>
      <c r="AG249" s="14" t="s">
        <v>164</v>
      </c>
      <c r="AH249" s="14">
        <f>'Рейтинговая таблица организаций'!AF238</f>
        <v>20</v>
      </c>
      <c r="AI249" s="14">
        <f>'Рейтинговая таблица организаций'!AG238</f>
        <v>20</v>
      </c>
      <c r="AJ249" s="14" t="s">
        <v>165</v>
      </c>
      <c r="AK249" s="14">
        <f>'Рейтинговая таблица организаций'!AL238</f>
        <v>80</v>
      </c>
      <c r="AL249" s="14">
        <f>'Рейтинговая таблица организаций'!AM238</f>
        <v>80</v>
      </c>
      <c r="AM249" s="14" t="s">
        <v>166</v>
      </c>
      <c r="AN249" s="14">
        <f>'Рейтинговая таблица организаций'!AN238</f>
        <v>80</v>
      </c>
      <c r="AO249" s="14">
        <f>'Рейтинговая таблица организаций'!AO238</f>
        <v>80</v>
      </c>
      <c r="AP249" s="14" t="s">
        <v>167</v>
      </c>
      <c r="AQ249" s="14">
        <f>'Рейтинговая таблица организаций'!AP238</f>
        <v>80</v>
      </c>
      <c r="AR249" s="14">
        <f>'Рейтинговая таблица организаций'!AQ238</f>
        <v>80</v>
      </c>
      <c r="AS249" s="14" t="s">
        <v>168</v>
      </c>
      <c r="AT249" s="14">
        <f>'Рейтинговая таблица организаций'!AV238</f>
        <v>80</v>
      </c>
      <c r="AU249" s="14">
        <f>'Рейтинговая таблица организаций'!AW238</f>
        <v>80</v>
      </c>
      <c r="AV249" s="14" t="s">
        <v>169</v>
      </c>
      <c r="AW249" s="14">
        <f>'Рейтинговая таблица организаций'!AX238</f>
        <v>80</v>
      </c>
      <c r="AX249" s="14">
        <f>'Рейтинговая таблица организаций'!AY238</f>
        <v>80</v>
      </c>
      <c r="AY249" s="14" t="s">
        <v>170</v>
      </c>
      <c r="AZ249" s="14">
        <f>'Рейтинговая таблица организаций'!AZ238</f>
        <v>80</v>
      </c>
      <c r="BA249" s="14">
        <f>'Рейтинговая таблица организаций'!BA238</f>
        <v>80</v>
      </c>
    </row>
    <row r="250" spans="1:53" ht="15.5">
      <c r="A250" s="11">
        <f>'бланки '!D241</f>
        <v>236</v>
      </c>
      <c r="B250" s="11" t="str">
        <f>'бланки '!C241</f>
        <v>Муниципальное бюджетное общеобразовательное учреждение «Октябрьская средняя общеобразовательная школа» Томского района</v>
      </c>
      <c r="C250" s="11">
        <f>'для bus.gov.ru'!C239</f>
        <v>326</v>
      </c>
      <c r="D250" s="11">
        <f>'для bus.gov.ru'!D239</f>
        <v>131</v>
      </c>
      <c r="E250" s="21">
        <f>'для bus.gov.ru'!E239</f>
        <v>0.40184049079754602</v>
      </c>
      <c r="F250" s="12" t="s">
        <v>159</v>
      </c>
      <c r="G250" s="13">
        <f>'Рейтинговая таблица организаций'!D239</f>
        <v>14</v>
      </c>
      <c r="H250" s="13">
        <f>'Рейтинговая таблица организаций'!E239</f>
        <v>14</v>
      </c>
      <c r="I250" s="12" t="s">
        <v>160</v>
      </c>
      <c r="J250" s="13">
        <f>'Рейтинговая таблица организаций'!F239</f>
        <v>60</v>
      </c>
      <c r="K250" s="13">
        <f>'Рейтинговая таблица организаций'!G239</f>
        <v>60</v>
      </c>
      <c r="L250" s="14" t="str">
        <f>IF('Рейтинговая таблица организаций'!H239&lt;1,"Отсутствуют или не функционируют дистанционные способы взаимодействия",(IF('Рейтинговая таблица организаций'!H239&lt;4,"В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0" s="23">
        <f>'Рейтинговая таблица организаций'!H239</f>
        <v>4</v>
      </c>
      <c r="N250" s="14">
        <f>IF('Рейтинговая таблица организаций'!H239&lt;1,0,(IF('Рейтинговая таблица организаций'!H239&lt;4,30,100)))</f>
        <v>100</v>
      </c>
      <c r="O250" s="14" t="s">
        <v>161</v>
      </c>
      <c r="P250" s="14">
        <f>'Рейтинговая таблица организаций'!I239</f>
        <v>131</v>
      </c>
      <c r="Q250" s="14">
        <f>'Рейтинговая таблица организаций'!J239</f>
        <v>131</v>
      </c>
      <c r="R250" s="14" t="s">
        <v>162</v>
      </c>
      <c r="S250" s="14">
        <f>'Рейтинговая таблица организаций'!K239</f>
        <v>131</v>
      </c>
      <c r="T250" s="14">
        <f>'Рейтинговая таблица организаций'!L239</f>
        <v>131</v>
      </c>
      <c r="U250" s="14" t="str">
        <f>IF('Рейтинговая таблица организаций'!U239&lt;1,"Отсутствуют комфортные условия",(IF('Рейтинговая таблица организаций'!U239&lt;5,"Количество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0" s="23">
        <f>'Рейтинговая таблица организаций'!U239</f>
        <v>5</v>
      </c>
      <c r="W250" s="14">
        <f>IF('Рейтинговая таблица организаций'!U239&lt;1,0,(IF('Рейтинговая таблица организаций'!U239&lt;4,20,100)))</f>
        <v>100</v>
      </c>
      <c r="X250" s="14" t="s">
        <v>163</v>
      </c>
      <c r="Y250" s="14">
        <f>'Рейтинговая таблица организаций'!X239</f>
        <v>131</v>
      </c>
      <c r="Z250" s="14">
        <f>'Рейтинговая таблица организаций'!Y239</f>
        <v>131</v>
      </c>
      <c r="AA250" s="14" t="str">
        <f>IF('Рейтинговая таблица организаций'!AD239&lt;1,"Отсутствуют условия доступности для инвалидов",(IF('Рейтинговая таблица организаций'!AD239&lt;5,"Количество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0" s="22">
        <f>'Рейтинговая таблица организаций'!AD239</f>
        <v>0</v>
      </c>
      <c r="AC250" s="14">
        <f>IF('Рейтинговая таблица организаций'!AD239&lt;1,0,(IF('Рейтинговая таблица организаций'!AD239&lt;5,20,100)))</f>
        <v>0</v>
      </c>
      <c r="AD250" s="14" t="str">
        <f>IF('Рейтинговая таблица организаций'!AE239&lt;1,"Отсутствуют условия доступности, позволяющие инвалидам получать услуги наравне с другими",(IF('Рейтинговая таблица организаций'!AE239&lt;5,"Количество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0" s="23">
        <f>'Рейтинговая таблица организаций'!AE239</f>
        <v>4</v>
      </c>
      <c r="AF250" s="14">
        <f>IF('Рейтинговая таблица организаций'!AE239&lt;1,0,(IF('Рейтинговая таблица организаций'!AE239&lt;5,20,100)))</f>
        <v>20</v>
      </c>
      <c r="AG250" s="14" t="s">
        <v>164</v>
      </c>
      <c r="AH250" s="14">
        <f>'Рейтинговая таблица организаций'!AF239</f>
        <v>33</v>
      </c>
      <c r="AI250" s="14">
        <f>'Рейтинговая таблица организаций'!AG239</f>
        <v>33</v>
      </c>
      <c r="AJ250" s="14" t="s">
        <v>165</v>
      </c>
      <c r="AK250" s="14">
        <f>'Рейтинговая таблица организаций'!AL239</f>
        <v>131</v>
      </c>
      <c r="AL250" s="14">
        <f>'Рейтинговая таблица организаций'!AM239</f>
        <v>131</v>
      </c>
      <c r="AM250" s="14" t="s">
        <v>166</v>
      </c>
      <c r="AN250" s="14">
        <f>'Рейтинговая таблица организаций'!AN239</f>
        <v>131</v>
      </c>
      <c r="AO250" s="14">
        <f>'Рейтинговая таблица организаций'!AO239</f>
        <v>131</v>
      </c>
      <c r="AP250" s="14" t="s">
        <v>167</v>
      </c>
      <c r="AQ250" s="14">
        <f>'Рейтинговая таблица организаций'!AP239</f>
        <v>131</v>
      </c>
      <c r="AR250" s="14">
        <f>'Рейтинговая таблица организаций'!AQ239</f>
        <v>131</v>
      </c>
      <c r="AS250" s="14" t="s">
        <v>168</v>
      </c>
      <c r="AT250" s="14">
        <f>'Рейтинговая таблица организаций'!AV239</f>
        <v>131</v>
      </c>
      <c r="AU250" s="14">
        <f>'Рейтинговая таблица организаций'!AW239</f>
        <v>131</v>
      </c>
      <c r="AV250" s="14" t="s">
        <v>169</v>
      </c>
      <c r="AW250" s="14">
        <f>'Рейтинговая таблица организаций'!AX239</f>
        <v>131</v>
      </c>
      <c r="AX250" s="14">
        <f>'Рейтинговая таблица организаций'!AY239</f>
        <v>131</v>
      </c>
      <c r="AY250" s="14" t="s">
        <v>170</v>
      </c>
      <c r="AZ250" s="14">
        <f>'Рейтинговая таблица организаций'!AZ239</f>
        <v>131</v>
      </c>
      <c r="BA250" s="14">
        <f>'Рейтинговая таблица организаций'!BA239</f>
        <v>131</v>
      </c>
    </row>
    <row r="251" spans="1:53" ht="15.5">
      <c r="A251" s="11">
        <f>'бланки '!D242</f>
        <v>237</v>
      </c>
      <c r="B251" s="11" t="str">
        <f>'бланки '!C242</f>
        <v>Муниципальное бюджетное общеобразовательное учреждение «Кисловская средняя общеобразовательная школа»Томского района</v>
      </c>
      <c r="C251" s="11">
        <f>'для bus.gov.ru'!C240</f>
        <v>983</v>
      </c>
      <c r="D251" s="11">
        <f>'для bus.gov.ru'!D240</f>
        <v>394</v>
      </c>
      <c r="E251" s="21">
        <f>'для bus.gov.ru'!E240</f>
        <v>0.40081383519837233</v>
      </c>
      <c r="F251" s="12" t="s">
        <v>159</v>
      </c>
      <c r="G251" s="13">
        <f>'Рейтинговая таблица организаций'!D240</f>
        <v>14</v>
      </c>
      <c r="H251" s="13">
        <f>'Рейтинговая таблица организаций'!E240</f>
        <v>14</v>
      </c>
      <c r="I251" s="12" t="s">
        <v>160</v>
      </c>
      <c r="J251" s="13">
        <f>'Рейтинговая таблица организаций'!F240</f>
        <v>60</v>
      </c>
      <c r="K251" s="13">
        <f>'Рейтинговая таблица организаций'!G240</f>
        <v>60</v>
      </c>
      <c r="L251" s="14" t="str">
        <f>IF('Рейтинговая таблица организаций'!H240&lt;1,"Отсутствуют или не функционируют дистанционные способы взаимодействия",(IF('Рейтинговая таблица организаций'!H240&lt;4,"В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1" s="23">
        <f>'Рейтинговая таблица организаций'!H240</f>
        <v>4</v>
      </c>
      <c r="N251" s="14">
        <f>IF('Рейтинговая таблица организаций'!H240&lt;1,0,(IF('Рейтинговая таблица организаций'!H240&lt;4,30,100)))</f>
        <v>100</v>
      </c>
      <c r="O251" s="14" t="s">
        <v>161</v>
      </c>
      <c r="P251" s="14">
        <f>'Рейтинговая таблица организаций'!I240</f>
        <v>394</v>
      </c>
      <c r="Q251" s="14">
        <f>'Рейтинговая таблица организаций'!J240</f>
        <v>394</v>
      </c>
      <c r="R251" s="14" t="s">
        <v>162</v>
      </c>
      <c r="S251" s="14">
        <f>'Рейтинговая таблица организаций'!K240</f>
        <v>394</v>
      </c>
      <c r="T251" s="14">
        <f>'Рейтинговая таблица организаций'!L240</f>
        <v>394</v>
      </c>
      <c r="U251" s="14" t="str">
        <f>IF('Рейтинговая таблица организаций'!U240&lt;1,"Отсутствуют комфортные условия",(IF('Рейтинговая таблица организаций'!U240&lt;5,"Количество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1" s="23">
        <f>'Рейтинговая таблица организаций'!U240</f>
        <v>5</v>
      </c>
      <c r="W251" s="14">
        <f>IF('Рейтинговая таблица организаций'!U240&lt;1,0,(IF('Рейтинговая таблица организаций'!U240&lt;4,20,100)))</f>
        <v>100</v>
      </c>
      <c r="X251" s="14" t="s">
        <v>163</v>
      </c>
      <c r="Y251" s="14">
        <f>'Рейтинговая таблица организаций'!X240</f>
        <v>394</v>
      </c>
      <c r="Z251" s="14">
        <f>'Рейтинговая таблица организаций'!Y240</f>
        <v>394</v>
      </c>
      <c r="AA251" s="14" t="str">
        <f>IF('Рейтинговая таблица организаций'!AD240&lt;1,"Отсутствуют условия доступности для инвалидов",(IF('Рейтинговая таблица организаций'!AD240&lt;5,"Количество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1" s="22">
        <f>'Рейтинговая таблица организаций'!AD240</f>
        <v>2</v>
      </c>
      <c r="AC251" s="14">
        <f>IF('Рейтинговая таблица организаций'!AD240&lt;1,0,(IF('Рейтинговая таблица организаций'!AD240&lt;5,20,100)))</f>
        <v>20</v>
      </c>
      <c r="AD251" s="14" t="str">
        <f>IF('Рейтинговая таблица организаций'!AE240&lt;1,"Отсутствуют условия доступности, позволяющие инвалидам получать услуги наравне с другими",(IF('Рейтинговая таблица организаций'!AE240&lt;5,"Количество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1" s="23">
        <f>'Рейтинговая таблица организаций'!AE240</f>
        <v>4</v>
      </c>
      <c r="AF251" s="14">
        <f>IF('Рейтинговая таблица организаций'!AE240&lt;1,0,(IF('Рейтинговая таблица организаций'!AE240&lt;5,20,100)))</f>
        <v>20</v>
      </c>
      <c r="AG251" s="14" t="s">
        <v>164</v>
      </c>
      <c r="AH251" s="14">
        <f>'Рейтинговая таблица организаций'!AF240</f>
        <v>99</v>
      </c>
      <c r="AI251" s="14">
        <f>'Рейтинговая таблица организаций'!AG240</f>
        <v>99</v>
      </c>
      <c r="AJ251" s="14" t="s">
        <v>165</v>
      </c>
      <c r="AK251" s="14">
        <f>'Рейтинговая таблица организаций'!AL240</f>
        <v>394</v>
      </c>
      <c r="AL251" s="14">
        <f>'Рейтинговая таблица организаций'!AM240</f>
        <v>394</v>
      </c>
      <c r="AM251" s="14" t="s">
        <v>166</v>
      </c>
      <c r="AN251" s="14">
        <f>'Рейтинговая таблица организаций'!AN240</f>
        <v>394</v>
      </c>
      <c r="AO251" s="14">
        <f>'Рейтинговая таблица организаций'!AO240</f>
        <v>394</v>
      </c>
      <c r="AP251" s="14" t="s">
        <v>167</v>
      </c>
      <c r="AQ251" s="14">
        <f>'Рейтинговая таблица организаций'!AP240</f>
        <v>394</v>
      </c>
      <c r="AR251" s="14">
        <f>'Рейтинговая таблица организаций'!AQ240</f>
        <v>394</v>
      </c>
      <c r="AS251" s="14" t="s">
        <v>168</v>
      </c>
      <c r="AT251" s="14">
        <f>'Рейтинговая таблица организаций'!AV240</f>
        <v>394</v>
      </c>
      <c r="AU251" s="14">
        <f>'Рейтинговая таблица организаций'!AW240</f>
        <v>394</v>
      </c>
      <c r="AV251" s="14" t="s">
        <v>169</v>
      </c>
      <c r="AW251" s="14">
        <f>'Рейтинговая таблица организаций'!AX240</f>
        <v>394</v>
      </c>
      <c r="AX251" s="14">
        <f>'Рейтинговая таблица организаций'!AY240</f>
        <v>394</v>
      </c>
      <c r="AY251" s="14" t="s">
        <v>170</v>
      </c>
      <c r="AZ251" s="14">
        <f>'Рейтинговая таблица организаций'!AZ240</f>
        <v>394</v>
      </c>
      <c r="BA251" s="14">
        <f>'Рейтинговая таблица организаций'!BA240</f>
        <v>394</v>
      </c>
    </row>
    <row r="252" spans="1:53" ht="15.5">
      <c r="A252" s="11">
        <f>'бланки '!D243</f>
        <v>238</v>
      </c>
      <c r="B252" s="11" t="str">
        <f>'бланки '!C243</f>
        <v>Муниципальное бюджетное общеобразовательное учреждение "Начальная общеобразовательная школа мкр. "Южные Ворота" Томского района</v>
      </c>
      <c r="C252" s="11">
        <f>'для bus.gov.ru'!C241</f>
        <v>6</v>
      </c>
      <c r="D252" s="11">
        <f>'для bus.gov.ru'!D241</f>
        <v>3</v>
      </c>
      <c r="E252" s="21">
        <f>'для bus.gov.ru'!E241</f>
        <v>0.5</v>
      </c>
      <c r="F252" s="12" t="s">
        <v>159</v>
      </c>
      <c r="G252" s="13">
        <f>'Рейтинговая таблица организаций'!D241</f>
        <v>14</v>
      </c>
      <c r="H252" s="13">
        <f>'Рейтинговая таблица организаций'!E241</f>
        <v>14</v>
      </c>
      <c r="I252" s="12" t="s">
        <v>160</v>
      </c>
      <c r="J252" s="13">
        <f>'Рейтинговая таблица организаций'!F241</f>
        <v>60</v>
      </c>
      <c r="K252" s="13">
        <f>'Рейтинговая таблица организаций'!G241</f>
        <v>60</v>
      </c>
      <c r="L252" s="14" t="str">
        <f>IF('Рейтинговая таблица организаций'!H241&lt;1,"Отсутствуют или не функционируют дистанционные способы взаимодействия",(IF('Рейтинговая таблица организаций'!H241&lt;4,"В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2" s="23">
        <f>'Рейтинговая таблица организаций'!H241</f>
        <v>4</v>
      </c>
      <c r="N252" s="14">
        <f>IF('Рейтинговая таблица организаций'!H241&lt;1,0,(IF('Рейтинговая таблица организаций'!H241&lt;4,30,100)))</f>
        <v>100</v>
      </c>
      <c r="O252" s="14" t="s">
        <v>161</v>
      </c>
      <c r="P252" s="14">
        <f>'Рейтинговая таблица организаций'!I241</f>
        <v>3</v>
      </c>
      <c r="Q252" s="14">
        <f>'Рейтинговая таблица организаций'!J241</f>
        <v>3</v>
      </c>
      <c r="R252" s="14" t="s">
        <v>162</v>
      </c>
      <c r="S252" s="14">
        <f>'Рейтинговая таблица организаций'!K241</f>
        <v>3</v>
      </c>
      <c r="T252" s="14">
        <f>'Рейтинговая таблица организаций'!L241</f>
        <v>3</v>
      </c>
      <c r="U252" s="14" t="str">
        <f>IF('Рейтинговая таблица организаций'!U241&lt;1,"Отсутствуют комфортные условия",(IF('Рейтинговая таблица организаций'!U241&lt;5,"Количество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2" s="23">
        <f>'Рейтинговая таблица организаций'!U241</f>
        <v>5</v>
      </c>
      <c r="W252" s="14">
        <f>IF('Рейтинговая таблица организаций'!U241&lt;1,0,(IF('Рейтинговая таблица организаций'!U241&lt;4,20,100)))</f>
        <v>100</v>
      </c>
      <c r="X252" s="14" t="s">
        <v>163</v>
      </c>
      <c r="Y252" s="14">
        <f>'Рейтинговая таблица организаций'!X241</f>
        <v>3</v>
      </c>
      <c r="Z252" s="14">
        <f>'Рейтинговая таблица организаций'!Y241</f>
        <v>3</v>
      </c>
      <c r="AA252" s="14" t="str">
        <f>IF('Рейтинговая таблица организаций'!AD241&lt;1,"Отсутствуют условия доступности для инвалидов",(IF('Рейтинговая таблица организаций'!AD241&lt;5,"Количество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252" s="22">
        <f>'Рейтинговая таблица организаций'!AD241</f>
        <v>5</v>
      </c>
      <c r="AC252" s="14">
        <f>IF('Рейтинговая таблица организаций'!AD241&lt;1,0,(IF('Рейтинговая таблица организаций'!AD241&lt;5,20,100)))</f>
        <v>100</v>
      </c>
      <c r="AD252" s="14" t="str">
        <f>IF('Рейтинговая таблица организаций'!AE241&lt;1,"Отсутствуют условия доступности, позволяющие инвалидам получать услуги наравне с другими",(IF('Рейтинговая таблица организаций'!AE241&lt;5,"Количество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2" s="23">
        <f>'Рейтинговая таблица организаций'!AE241</f>
        <v>4</v>
      </c>
      <c r="AF252" s="14">
        <f>IF('Рейтинговая таблица организаций'!AE241&lt;1,0,(IF('Рейтинговая таблица организаций'!AE241&lt;5,20,100)))</f>
        <v>20</v>
      </c>
      <c r="AG252" s="14" t="s">
        <v>164</v>
      </c>
      <c r="AH252" s="14">
        <f>'Рейтинговая таблица организаций'!AF241</f>
        <v>1</v>
      </c>
      <c r="AI252" s="14">
        <f>'Рейтинговая таблица организаций'!AG241</f>
        <v>1</v>
      </c>
      <c r="AJ252" s="14" t="s">
        <v>165</v>
      </c>
      <c r="AK252" s="14">
        <f>'Рейтинговая таблица организаций'!AL241</f>
        <v>3</v>
      </c>
      <c r="AL252" s="14">
        <f>'Рейтинговая таблица организаций'!AM241</f>
        <v>3</v>
      </c>
      <c r="AM252" s="14" t="s">
        <v>166</v>
      </c>
      <c r="AN252" s="14">
        <f>'Рейтинговая таблица организаций'!AN241</f>
        <v>3</v>
      </c>
      <c r="AO252" s="14">
        <f>'Рейтинговая таблица организаций'!AO241</f>
        <v>3</v>
      </c>
      <c r="AP252" s="14" t="s">
        <v>167</v>
      </c>
      <c r="AQ252" s="14">
        <f>'Рейтинговая таблица организаций'!AP241</f>
        <v>3</v>
      </c>
      <c r="AR252" s="14">
        <f>'Рейтинговая таблица организаций'!AQ241</f>
        <v>3</v>
      </c>
      <c r="AS252" s="14" t="s">
        <v>168</v>
      </c>
      <c r="AT252" s="14">
        <f>'Рейтинговая таблица организаций'!AV241</f>
        <v>3</v>
      </c>
      <c r="AU252" s="14">
        <f>'Рейтинговая таблица организаций'!AW241</f>
        <v>3</v>
      </c>
      <c r="AV252" s="14" t="s">
        <v>169</v>
      </c>
      <c r="AW252" s="14">
        <f>'Рейтинговая таблица организаций'!AX241</f>
        <v>3</v>
      </c>
      <c r="AX252" s="14">
        <f>'Рейтинговая таблица организаций'!AY241</f>
        <v>3</v>
      </c>
      <c r="AY252" s="14" t="s">
        <v>170</v>
      </c>
      <c r="AZ252" s="14">
        <f>'Рейтинговая таблица организаций'!AZ241</f>
        <v>3</v>
      </c>
      <c r="BA252" s="14">
        <f>'Рейтинговая таблица организаций'!BA241</f>
        <v>3</v>
      </c>
    </row>
    <row r="253" spans="1:53" ht="15.5">
      <c r="A253" s="11">
        <f>'бланки '!D244</f>
        <v>239</v>
      </c>
      <c r="B253" s="11" t="str">
        <f>'бланки '!C244</f>
        <v>Муниципальное бюджетное общеобразовательное учреждение «Халдеевская основная общеобразовательная школа» Томского района</v>
      </c>
      <c r="C253" s="11">
        <f>'для bus.gov.ru'!C242</f>
        <v>52</v>
      </c>
      <c r="D253" s="11">
        <f>'для bus.gov.ru'!D242</f>
        <v>21</v>
      </c>
      <c r="E253" s="21">
        <f>'для bus.gov.ru'!E242</f>
        <v>0.40384615384615385</v>
      </c>
      <c r="F253" s="12" t="s">
        <v>159</v>
      </c>
      <c r="G253" s="13">
        <f>'Рейтинговая таблица организаций'!D242</f>
        <v>14</v>
      </c>
      <c r="H253" s="13">
        <f>'Рейтинговая таблица организаций'!E242</f>
        <v>14</v>
      </c>
      <c r="I253" s="12" t="s">
        <v>160</v>
      </c>
      <c r="J253" s="13">
        <f>'Рейтинговая таблица организаций'!F242</f>
        <v>60</v>
      </c>
      <c r="K253" s="13">
        <f>'Рейтинговая таблица организаций'!G242</f>
        <v>60</v>
      </c>
      <c r="L253" s="14" t="str">
        <f>IF('Рейтинговая таблица организаций'!H242&lt;1,"Отсутствуют или не функционируют дистанционные способы взаимодействия",(IF('Рейтинговая таблица организаций'!H242&lt;4,"В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3" s="23">
        <f>'Рейтинговая таблица организаций'!H242</f>
        <v>4</v>
      </c>
      <c r="N253" s="14">
        <f>IF('Рейтинговая таблица организаций'!H242&lt;1,0,(IF('Рейтинговая таблица организаций'!H242&lt;4,30,100)))</f>
        <v>100</v>
      </c>
      <c r="O253" s="14" t="s">
        <v>161</v>
      </c>
      <c r="P253" s="14">
        <f>'Рейтинговая таблица организаций'!I242</f>
        <v>21</v>
      </c>
      <c r="Q253" s="14">
        <f>'Рейтинговая таблица организаций'!J242</f>
        <v>21</v>
      </c>
      <c r="R253" s="14" t="s">
        <v>162</v>
      </c>
      <c r="S253" s="14">
        <f>'Рейтинговая таблица организаций'!K242</f>
        <v>21</v>
      </c>
      <c r="T253" s="14">
        <f>'Рейтинговая таблица организаций'!L242</f>
        <v>21</v>
      </c>
      <c r="U253" s="14" t="str">
        <f>IF('Рейтинговая таблица организаций'!U242&lt;1,"Отсутствуют комфортные условия",(IF('Рейтинговая таблица организаций'!U242&lt;5,"Количество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3" s="23">
        <f>'Рейтинговая таблица организаций'!U242</f>
        <v>5</v>
      </c>
      <c r="W253" s="14">
        <f>IF('Рейтинговая таблица организаций'!U242&lt;1,0,(IF('Рейтинговая таблица организаций'!U242&lt;4,20,100)))</f>
        <v>100</v>
      </c>
      <c r="X253" s="14" t="s">
        <v>163</v>
      </c>
      <c r="Y253" s="14">
        <f>'Рейтинговая таблица организаций'!X242</f>
        <v>21</v>
      </c>
      <c r="Z253" s="14">
        <f>'Рейтинговая таблица организаций'!Y242</f>
        <v>21</v>
      </c>
      <c r="AA253" s="14" t="str">
        <f>IF('Рейтинговая таблица организаций'!AD242&lt;1,"Отсутствуют условия доступности для инвалидов",(IF('Рейтинговая таблица организаций'!AD242&lt;5,"Количество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3" s="22">
        <f>'Рейтинговая таблица организаций'!AD242</f>
        <v>0</v>
      </c>
      <c r="AC253" s="14">
        <f>IF('Рейтинговая таблица организаций'!AD242&lt;1,0,(IF('Рейтинговая таблица организаций'!AD242&lt;5,20,100)))</f>
        <v>0</v>
      </c>
      <c r="AD253" s="14" t="str">
        <f>IF('Рейтинговая таблица организаций'!AE242&lt;1,"Отсутствуют условия доступности, позволяющие инвалидам получать услуги наравне с другими",(IF('Рейтинговая таблица организаций'!AE242&lt;5,"Количество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3" s="23">
        <f>'Рейтинговая таблица организаций'!AE242</f>
        <v>3</v>
      </c>
      <c r="AF253" s="14">
        <f>IF('Рейтинговая таблица организаций'!AE242&lt;1,0,(IF('Рейтинговая таблица организаций'!AE242&lt;5,20,100)))</f>
        <v>20</v>
      </c>
      <c r="AG253" s="14" t="s">
        <v>164</v>
      </c>
      <c r="AH253" s="14">
        <f>'Рейтинговая таблица организаций'!AF242</f>
        <v>6</v>
      </c>
      <c r="AI253" s="14">
        <f>'Рейтинговая таблица организаций'!AG242</f>
        <v>6</v>
      </c>
      <c r="AJ253" s="14" t="s">
        <v>165</v>
      </c>
      <c r="AK253" s="14">
        <f>'Рейтинговая таблица организаций'!AL242</f>
        <v>21</v>
      </c>
      <c r="AL253" s="14">
        <f>'Рейтинговая таблица организаций'!AM242</f>
        <v>21</v>
      </c>
      <c r="AM253" s="14" t="s">
        <v>166</v>
      </c>
      <c r="AN253" s="14">
        <f>'Рейтинговая таблица организаций'!AN242</f>
        <v>21</v>
      </c>
      <c r="AO253" s="14">
        <f>'Рейтинговая таблица организаций'!AO242</f>
        <v>21</v>
      </c>
      <c r="AP253" s="14" t="s">
        <v>167</v>
      </c>
      <c r="AQ253" s="14">
        <f>'Рейтинговая таблица организаций'!AP242</f>
        <v>21</v>
      </c>
      <c r="AR253" s="14">
        <f>'Рейтинговая таблица организаций'!AQ242</f>
        <v>21</v>
      </c>
      <c r="AS253" s="14" t="s">
        <v>168</v>
      </c>
      <c r="AT253" s="14">
        <f>'Рейтинговая таблица организаций'!AV242</f>
        <v>21</v>
      </c>
      <c r="AU253" s="14">
        <f>'Рейтинговая таблица организаций'!AW242</f>
        <v>21</v>
      </c>
      <c r="AV253" s="14" t="s">
        <v>169</v>
      </c>
      <c r="AW253" s="14">
        <f>'Рейтинговая таблица организаций'!AX242</f>
        <v>21</v>
      </c>
      <c r="AX253" s="14">
        <f>'Рейтинговая таблица организаций'!AY242</f>
        <v>21</v>
      </c>
      <c r="AY253" s="14" t="s">
        <v>170</v>
      </c>
      <c r="AZ253" s="14">
        <f>'Рейтинговая таблица организаций'!AZ242</f>
        <v>21</v>
      </c>
      <c r="BA253" s="14">
        <f>'Рейтинговая таблица организаций'!BA242</f>
        <v>21</v>
      </c>
    </row>
    <row r="254" spans="1:53" ht="15.5">
      <c r="A254" s="11">
        <f>'бланки '!D245</f>
        <v>240</v>
      </c>
      <c r="B254" s="11" t="str">
        <f>'бланки '!C245</f>
        <v>Муниципальное бюджетное общеобразовательное учреждение «Нелюбинская средняя общеобразовательная школа» Томского района</v>
      </c>
      <c r="C254" s="11">
        <f>'для bus.gov.ru'!C243</f>
        <v>227</v>
      </c>
      <c r="D254" s="11">
        <f>'для bus.gov.ru'!D243</f>
        <v>91</v>
      </c>
      <c r="E254" s="21">
        <f>'для bus.gov.ru'!E243</f>
        <v>0.40088105726872247</v>
      </c>
      <c r="F254" s="12" t="s">
        <v>159</v>
      </c>
      <c r="G254" s="13">
        <f>'Рейтинговая таблица организаций'!D243</f>
        <v>14</v>
      </c>
      <c r="H254" s="13">
        <f>'Рейтинговая таблица организаций'!E243</f>
        <v>14</v>
      </c>
      <c r="I254" s="12" t="s">
        <v>160</v>
      </c>
      <c r="J254" s="13">
        <f>'Рейтинговая таблица организаций'!F243</f>
        <v>60</v>
      </c>
      <c r="K254" s="13">
        <f>'Рейтинговая таблица организаций'!G243</f>
        <v>60</v>
      </c>
      <c r="L254" s="14" t="str">
        <f>IF('Рейтинговая таблица организаций'!H243&lt;1,"Отсутствуют или не функционируют дистанционные способы взаимодействия",(IF('Рейтинговая таблица организаций'!H243&lt;4,"В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4" s="23">
        <f>'Рейтинговая таблица организаций'!H243</f>
        <v>4</v>
      </c>
      <c r="N254" s="14">
        <f>IF('Рейтинговая таблица организаций'!H243&lt;1,0,(IF('Рейтинговая таблица организаций'!H243&lt;4,30,100)))</f>
        <v>100</v>
      </c>
      <c r="O254" s="14" t="s">
        <v>161</v>
      </c>
      <c r="P254" s="14">
        <f>'Рейтинговая таблица организаций'!I243</f>
        <v>91</v>
      </c>
      <c r="Q254" s="14">
        <f>'Рейтинговая таблица организаций'!J243</f>
        <v>91</v>
      </c>
      <c r="R254" s="14" t="s">
        <v>162</v>
      </c>
      <c r="S254" s="14">
        <f>'Рейтинговая таблица организаций'!K243</f>
        <v>91</v>
      </c>
      <c r="T254" s="14">
        <f>'Рейтинговая таблица организаций'!L243</f>
        <v>91</v>
      </c>
      <c r="U254" s="14" t="str">
        <f>IF('Рейтинговая таблица организаций'!U243&lt;1,"Отсутствуют комфортные условия",(IF('Рейтинговая таблица организаций'!U243&lt;5,"Количество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4" s="23">
        <f>'Рейтинговая таблица организаций'!U243</f>
        <v>5</v>
      </c>
      <c r="W254" s="14">
        <f>IF('Рейтинговая таблица организаций'!U243&lt;1,0,(IF('Рейтинговая таблица организаций'!U243&lt;4,20,100)))</f>
        <v>100</v>
      </c>
      <c r="X254" s="14" t="s">
        <v>163</v>
      </c>
      <c r="Y254" s="14">
        <f>'Рейтинговая таблица организаций'!X243</f>
        <v>91</v>
      </c>
      <c r="Z254" s="14">
        <f>'Рейтинговая таблица организаций'!Y243</f>
        <v>91</v>
      </c>
      <c r="AA254" s="14" t="str">
        <f>IF('Рейтинговая таблица организаций'!AD243&lt;1,"Отсутствуют условия доступности для инвалидов",(IF('Рейтинговая таблица организаций'!AD243&lt;5,"Количество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4" s="22">
        <f>'Рейтинговая таблица организаций'!AD243</f>
        <v>0</v>
      </c>
      <c r="AC254" s="14">
        <f>IF('Рейтинговая таблица организаций'!AD243&lt;1,0,(IF('Рейтинговая таблица организаций'!AD243&lt;5,20,100)))</f>
        <v>0</v>
      </c>
      <c r="AD254" s="14" t="str">
        <f>IF('Рейтинговая таблица организаций'!AE243&lt;1,"Отсутствуют условия доступности, позволяющие инвалидам получать услуги наравне с другими",(IF('Рейтинговая таблица организаций'!AE243&lt;5,"Количество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4" s="23">
        <f>'Рейтинговая таблица организаций'!AE243</f>
        <v>3</v>
      </c>
      <c r="AF254" s="14">
        <f>IF('Рейтинговая таблица организаций'!AE243&lt;1,0,(IF('Рейтинговая таблица организаций'!AE243&lt;5,20,100)))</f>
        <v>20</v>
      </c>
      <c r="AG254" s="14" t="s">
        <v>164</v>
      </c>
      <c r="AH254" s="14">
        <f>'Рейтинговая таблица организаций'!AF243</f>
        <v>23</v>
      </c>
      <c r="AI254" s="14">
        <f>'Рейтинговая таблица организаций'!AG243</f>
        <v>23</v>
      </c>
      <c r="AJ254" s="14" t="s">
        <v>165</v>
      </c>
      <c r="AK254" s="14">
        <f>'Рейтинговая таблица организаций'!AL243</f>
        <v>91</v>
      </c>
      <c r="AL254" s="14">
        <f>'Рейтинговая таблица организаций'!AM243</f>
        <v>91</v>
      </c>
      <c r="AM254" s="14" t="s">
        <v>166</v>
      </c>
      <c r="AN254" s="14">
        <f>'Рейтинговая таблица организаций'!AN243</f>
        <v>91</v>
      </c>
      <c r="AO254" s="14">
        <f>'Рейтинговая таблица организаций'!AO243</f>
        <v>91</v>
      </c>
      <c r="AP254" s="14" t="s">
        <v>167</v>
      </c>
      <c r="AQ254" s="14">
        <f>'Рейтинговая таблица организаций'!AP243</f>
        <v>91</v>
      </c>
      <c r="AR254" s="14">
        <f>'Рейтинговая таблица организаций'!AQ243</f>
        <v>91</v>
      </c>
      <c r="AS254" s="14" t="s">
        <v>168</v>
      </c>
      <c r="AT254" s="14">
        <f>'Рейтинговая таблица организаций'!AV243</f>
        <v>91</v>
      </c>
      <c r="AU254" s="14">
        <f>'Рейтинговая таблица организаций'!AW243</f>
        <v>91</v>
      </c>
      <c r="AV254" s="14" t="s">
        <v>169</v>
      </c>
      <c r="AW254" s="14">
        <f>'Рейтинговая таблица организаций'!AX243</f>
        <v>91</v>
      </c>
      <c r="AX254" s="14">
        <f>'Рейтинговая таблица организаций'!AY243</f>
        <v>91</v>
      </c>
      <c r="AY254" s="14" t="s">
        <v>170</v>
      </c>
      <c r="AZ254" s="14">
        <f>'Рейтинговая таблица организаций'!AZ243</f>
        <v>91</v>
      </c>
      <c r="BA254" s="14">
        <f>'Рейтинговая таблица организаций'!BA243</f>
        <v>91</v>
      </c>
    </row>
    <row r="255" spans="1:53" ht="15.5">
      <c r="A255" s="11">
        <f>'бланки '!D246</f>
        <v>241</v>
      </c>
      <c r="B255" s="11" t="str">
        <f>'бланки '!C246</f>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C255" s="11">
        <f>'для bus.gov.ru'!C244</f>
        <v>111</v>
      </c>
      <c r="D255" s="11">
        <f>'для bus.gov.ru'!D244</f>
        <v>45</v>
      </c>
      <c r="E255" s="21">
        <f>'для bus.gov.ru'!E244</f>
        <v>0.40540540540540543</v>
      </c>
      <c r="F255" s="12" t="s">
        <v>159</v>
      </c>
      <c r="G255" s="13">
        <f>'Рейтинговая таблица организаций'!D244</f>
        <v>14</v>
      </c>
      <c r="H255" s="13">
        <f>'Рейтинговая таблица организаций'!E244</f>
        <v>14</v>
      </c>
      <c r="I255" s="12" t="s">
        <v>160</v>
      </c>
      <c r="J255" s="13">
        <f>'Рейтинговая таблица организаций'!F244</f>
        <v>60</v>
      </c>
      <c r="K255" s="13">
        <f>'Рейтинговая таблица организаций'!G244</f>
        <v>60</v>
      </c>
      <c r="L255" s="14" t="str">
        <f>IF('Рейтинговая таблица организаций'!H244&lt;1,"Отсутствуют или не функционируют дистанционные способы взаимодействия",(IF('Рейтинговая таблица организаций'!H244&lt;4,"В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5" s="23">
        <f>'Рейтинговая таблица организаций'!H244</f>
        <v>4</v>
      </c>
      <c r="N255" s="14">
        <f>IF('Рейтинговая таблица организаций'!H244&lt;1,0,(IF('Рейтинговая таблица организаций'!H244&lt;4,30,100)))</f>
        <v>100</v>
      </c>
      <c r="O255" s="14" t="s">
        <v>161</v>
      </c>
      <c r="P255" s="14">
        <f>'Рейтинговая таблица организаций'!I244</f>
        <v>45</v>
      </c>
      <c r="Q255" s="14">
        <f>'Рейтинговая таблица организаций'!J244</f>
        <v>45</v>
      </c>
      <c r="R255" s="14" t="s">
        <v>162</v>
      </c>
      <c r="S255" s="14">
        <f>'Рейтинговая таблица организаций'!K244</f>
        <v>45</v>
      </c>
      <c r="T255" s="14">
        <f>'Рейтинговая таблица организаций'!L244</f>
        <v>45</v>
      </c>
      <c r="U255" s="14" t="str">
        <f>IF('Рейтинговая таблица организаций'!U244&lt;1,"Отсутствуют комфортные условия",(IF('Рейтинговая таблица организаций'!U244&lt;5,"Количество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5" s="23">
        <f>'Рейтинговая таблица организаций'!U244</f>
        <v>5</v>
      </c>
      <c r="W255" s="14">
        <f>IF('Рейтинговая таблица организаций'!U244&lt;1,0,(IF('Рейтинговая таблица организаций'!U244&lt;4,20,100)))</f>
        <v>100</v>
      </c>
      <c r="X255" s="14" t="s">
        <v>163</v>
      </c>
      <c r="Y255" s="14">
        <f>'Рейтинговая таблица организаций'!X244</f>
        <v>45</v>
      </c>
      <c r="Z255" s="14">
        <f>'Рейтинговая таблица организаций'!Y244</f>
        <v>45</v>
      </c>
      <c r="AA255" s="14" t="str">
        <f>IF('Рейтинговая таблица организаций'!AD244&lt;1,"Отсутствуют условия доступности для инвалидов",(IF('Рейтинговая таблица организаций'!AD244&lt;5,"Количество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5" s="22">
        <f>'Рейтинговая таблица организаций'!AD244</f>
        <v>0</v>
      </c>
      <c r="AC255" s="14">
        <f>IF('Рейтинговая таблица организаций'!AD244&lt;1,0,(IF('Рейтинговая таблица организаций'!AD244&lt;5,20,100)))</f>
        <v>0</v>
      </c>
      <c r="AD255" s="14" t="str">
        <f>IF('Рейтинговая таблица организаций'!AE244&lt;1,"Отсутствуют условия доступности, позволяющие инвалидам получать услуги наравне с другими",(IF('Рейтинговая таблица организаций'!AE244&lt;5,"Количество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5" s="23">
        <f>'Рейтинговая таблица организаций'!AE244</f>
        <v>4</v>
      </c>
      <c r="AF255" s="14">
        <f>IF('Рейтинговая таблица организаций'!AE244&lt;1,0,(IF('Рейтинговая таблица организаций'!AE244&lt;5,20,100)))</f>
        <v>20</v>
      </c>
      <c r="AG255" s="14" t="s">
        <v>164</v>
      </c>
      <c r="AH255" s="14">
        <f>'Рейтинговая таблица организаций'!AF244</f>
        <v>12</v>
      </c>
      <c r="AI255" s="14">
        <f>'Рейтинговая таблица организаций'!AG244</f>
        <v>12</v>
      </c>
      <c r="AJ255" s="14" t="s">
        <v>165</v>
      </c>
      <c r="AK255" s="14">
        <f>'Рейтинговая таблица организаций'!AL244</f>
        <v>45</v>
      </c>
      <c r="AL255" s="14">
        <f>'Рейтинговая таблица организаций'!AM244</f>
        <v>45</v>
      </c>
      <c r="AM255" s="14" t="s">
        <v>166</v>
      </c>
      <c r="AN255" s="14">
        <f>'Рейтинговая таблица организаций'!AN244</f>
        <v>45</v>
      </c>
      <c r="AO255" s="14">
        <f>'Рейтинговая таблица организаций'!AO244</f>
        <v>45</v>
      </c>
      <c r="AP255" s="14" t="s">
        <v>167</v>
      </c>
      <c r="AQ255" s="14">
        <f>'Рейтинговая таблица организаций'!AP244</f>
        <v>45</v>
      </c>
      <c r="AR255" s="14">
        <f>'Рейтинговая таблица организаций'!AQ244</f>
        <v>45</v>
      </c>
      <c r="AS255" s="14" t="s">
        <v>168</v>
      </c>
      <c r="AT255" s="14">
        <f>'Рейтинговая таблица организаций'!AV244</f>
        <v>45</v>
      </c>
      <c r="AU255" s="14">
        <f>'Рейтинговая таблица организаций'!AW244</f>
        <v>45</v>
      </c>
      <c r="AV255" s="14" t="s">
        <v>169</v>
      </c>
      <c r="AW255" s="14">
        <f>'Рейтинговая таблица организаций'!AX244</f>
        <v>45</v>
      </c>
      <c r="AX255" s="14">
        <f>'Рейтинговая таблица организаций'!AY244</f>
        <v>45</v>
      </c>
      <c r="AY255" s="14" t="s">
        <v>170</v>
      </c>
      <c r="AZ255" s="14">
        <f>'Рейтинговая таблица организаций'!AZ244</f>
        <v>45</v>
      </c>
      <c r="BA255" s="14">
        <f>'Рейтинговая таблица организаций'!BA244</f>
        <v>45</v>
      </c>
    </row>
    <row r="256" spans="1:53" ht="15.5">
      <c r="A256" s="11">
        <f>'бланки '!D247</f>
        <v>242</v>
      </c>
      <c r="B256" s="11" t="str">
        <f>'бланки '!C247</f>
        <v>Муниципальное автономное общеобразовательное учреждение «Зональненская средняя общеобразовательная школа» Томского района</v>
      </c>
      <c r="C256" s="11">
        <f>'для bus.gov.ru'!C245</f>
        <v>1673</v>
      </c>
      <c r="D256" s="11">
        <f>'для bus.gov.ru'!D245</f>
        <v>600</v>
      </c>
      <c r="E256" s="21">
        <f>'для bus.gov.ru'!E245</f>
        <v>0.35863717872086071</v>
      </c>
      <c r="F256" s="12" t="s">
        <v>159</v>
      </c>
      <c r="G256" s="13">
        <f>'Рейтинговая таблица организаций'!D245</f>
        <v>14</v>
      </c>
      <c r="H256" s="13">
        <f>'Рейтинговая таблица организаций'!E245</f>
        <v>14</v>
      </c>
      <c r="I256" s="12" t="s">
        <v>160</v>
      </c>
      <c r="J256" s="13">
        <f>'Рейтинговая таблица организаций'!F245</f>
        <v>60</v>
      </c>
      <c r="K256" s="13">
        <f>'Рейтинговая таблица организаций'!G245</f>
        <v>60</v>
      </c>
      <c r="L256" s="14" t="str">
        <f>IF('Рейтинговая таблица организаций'!H245&lt;1,"Отсутствуют или не функционируют дистанционные способы взаимодействия",(IF('Рейтинговая таблица организаций'!H245&lt;4,"В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6" s="23">
        <f>'Рейтинговая таблица организаций'!H245</f>
        <v>4</v>
      </c>
      <c r="N256" s="14">
        <f>IF('Рейтинговая таблица организаций'!H245&lt;1,0,(IF('Рейтинговая таблица организаций'!H245&lt;4,30,100)))</f>
        <v>100</v>
      </c>
      <c r="O256" s="14" t="s">
        <v>161</v>
      </c>
      <c r="P256" s="14">
        <f>'Рейтинговая таблица организаций'!I245</f>
        <v>600</v>
      </c>
      <c r="Q256" s="14">
        <f>'Рейтинговая таблица организаций'!J245</f>
        <v>600</v>
      </c>
      <c r="R256" s="14" t="s">
        <v>162</v>
      </c>
      <c r="S256" s="14">
        <f>'Рейтинговая таблица организаций'!K245</f>
        <v>600</v>
      </c>
      <c r="T256" s="14">
        <f>'Рейтинговая таблица организаций'!L245</f>
        <v>600</v>
      </c>
      <c r="U256" s="14" t="str">
        <f>IF('Рейтинговая таблица организаций'!U245&lt;1,"Отсутствуют комфортные условия",(IF('Рейтинговая таблица организаций'!U245&lt;5,"Количество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6" s="23">
        <f>'Рейтинговая таблица организаций'!U245</f>
        <v>5</v>
      </c>
      <c r="W256" s="14">
        <f>IF('Рейтинговая таблица организаций'!U245&lt;1,0,(IF('Рейтинговая таблица организаций'!U245&lt;4,20,100)))</f>
        <v>100</v>
      </c>
      <c r="X256" s="14" t="s">
        <v>163</v>
      </c>
      <c r="Y256" s="14">
        <f>'Рейтинговая таблица организаций'!X245</f>
        <v>600</v>
      </c>
      <c r="Z256" s="14">
        <f>'Рейтинговая таблица организаций'!Y245</f>
        <v>600</v>
      </c>
      <c r="AA256" s="14" t="str">
        <f>IF('Рейтинговая таблица организаций'!AD245&lt;1,"Отсутствуют условия доступности для инвалидов",(IF('Рейтинговая таблица организаций'!AD245&lt;5,"Количество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6" s="22">
        <f>'Рейтинговая таблица организаций'!AD245</f>
        <v>0</v>
      </c>
      <c r="AC256" s="14">
        <f>IF('Рейтинговая таблица организаций'!AD245&lt;1,0,(IF('Рейтинговая таблица организаций'!AD245&lt;5,20,100)))</f>
        <v>0</v>
      </c>
      <c r="AD256" s="14" t="str">
        <f>IF('Рейтинговая таблица организаций'!AE245&lt;1,"Отсутствуют условия доступности, позволяющие инвалидам получать услуги наравне с другими",(IF('Рейтинговая таблица организаций'!AE245&lt;5,"Количество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56" s="23">
        <f>'Рейтинговая таблица организаций'!AE245</f>
        <v>5</v>
      </c>
      <c r="AF256" s="14">
        <f>IF('Рейтинговая таблица организаций'!AE245&lt;1,0,(IF('Рейтинговая таблица организаций'!AE245&lt;5,20,100)))</f>
        <v>100</v>
      </c>
      <c r="AG256" s="14" t="s">
        <v>164</v>
      </c>
      <c r="AH256" s="14">
        <f>'Рейтинговая таблица организаций'!AF245</f>
        <v>168</v>
      </c>
      <c r="AI256" s="14">
        <f>'Рейтинговая таблица организаций'!AG245</f>
        <v>168</v>
      </c>
      <c r="AJ256" s="14" t="s">
        <v>165</v>
      </c>
      <c r="AK256" s="14">
        <f>'Рейтинговая таблица организаций'!AL245</f>
        <v>600</v>
      </c>
      <c r="AL256" s="14">
        <f>'Рейтинговая таблица организаций'!AM245</f>
        <v>600</v>
      </c>
      <c r="AM256" s="14" t="s">
        <v>166</v>
      </c>
      <c r="AN256" s="14">
        <f>'Рейтинговая таблица организаций'!AN245</f>
        <v>600</v>
      </c>
      <c r="AO256" s="14">
        <f>'Рейтинговая таблица организаций'!AO245</f>
        <v>600</v>
      </c>
      <c r="AP256" s="14" t="s">
        <v>167</v>
      </c>
      <c r="AQ256" s="14">
        <f>'Рейтинговая таблица организаций'!AP245</f>
        <v>600</v>
      </c>
      <c r="AR256" s="14">
        <f>'Рейтинговая таблица организаций'!AQ245</f>
        <v>600</v>
      </c>
      <c r="AS256" s="14" t="s">
        <v>168</v>
      </c>
      <c r="AT256" s="14">
        <f>'Рейтинговая таблица организаций'!AV245</f>
        <v>600</v>
      </c>
      <c r="AU256" s="14">
        <f>'Рейтинговая таблица организаций'!AW245</f>
        <v>600</v>
      </c>
      <c r="AV256" s="14" t="s">
        <v>169</v>
      </c>
      <c r="AW256" s="14">
        <f>'Рейтинговая таблица организаций'!AX245</f>
        <v>600</v>
      </c>
      <c r="AX256" s="14">
        <f>'Рейтинговая таблица организаций'!AY245</f>
        <v>600</v>
      </c>
      <c r="AY256" s="14" t="s">
        <v>170</v>
      </c>
      <c r="AZ256" s="14">
        <f>'Рейтинговая таблица организаций'!AZ245</f>
        <v>600</v>
      </c>
      <c r="BA256" s="14">
        <f>'Рейтинговая таблица организаций'!BA245</f>
        <v>600</v>
      </c>
    </row>
    <row r="257" spans="1:53" ht="15.5">
      <c r="A257" s="11">
        <f>'бланки '!D248</f>
        <v>243</v>
      </c>
      <c r="B257" s="11" t="str">
        <f>'бланки '!C248</f>
        <v>Муниципальное бюджетное общеобразовательное учреждение «Богашевская средняя общеобразовательная школа им. А.И.Федорова» Томского района</v>
      </c>
      <c r="C257" s="11">
        <f>'для bus.gov.ru'!C246</f>
        <v>871</v>
      </c>
      <c r="D257" s="11">
        <f>'для bus.gov.ru'!D246</f>
        <v>349</v>
      </c>
      <c r="E257" s="21">
        <f>'для bus.gov.ru'!E246</f>
        <v>0.40068886337543053</v>
      </c>
      <c r="F257" s="12" t="s">
        <v>159</v>
      </c>
      <c r="G257" s="13">
        <f>'Рейтинговая таблица организаций'!D246</f>
        <v>14</v>
      </c>
      <c r="H257" s="13">
        <f>'Рейтинговая таблица организаций'!E246</f>
        <v>14</v>
      </c>
      <c r="I257" s="12" t="s">
        <v>160</v>
      </c>
      <c r="J257" s="13">
        <f>'Рейтинговая таблица организаций'!F246</f>
        <v>60</v>
      </c>
      <c r="K257" s="13">
        <f>'Рейтинговая таблица организаций'!G246</f>
        <v>60</v>
      </c>
      <c r="L257" s="14" t="str">
        <f>IF('Рейтинговая таблица организаций'!H246&lt;1,"Отсутствуют или не функционируют дистанционные способы взаимодействия",(IF('Рейтинговая таблица организаций'!H246&lt;4,"В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7" s="23">
        <f>'Рейтинговая таблица организаций'!H246</f>
        <v>4</v>
      </c>
      <c r="N257" s="14">
        <f>IF('Рейтинговая таблица организаций'!H246&lt;1,0,(IF('Рейтинговая таблица организаций'!H246&lt;4,30,100)))</f>
        <v>100</v>
      </c>
      <c r="O257" s="14" t="s">
        <v>161</v>
      </c>
      <c r="P257" s="14">
        <f>'Рейтинговая таблица организаций'!I246</f>
        <v>349</v>
      </c>
      <c r="Q257" s="14">
        <f>'Рейтинговая таблица организаций'!J246</f>
        <v>349</v>
      </c>
      <c r="R257" s="14" t="s">
        <v>162</v>
      </c>
      <c r="S257" s="14">
        <f>'Рейтинговая таблица организаций'!K246</f>
        <v>349</v>
      </c>
      <c r="T257" s="14">
        <f>'Рейтинговая таблица организаций'!L246</f>
        <v>349</v>
      </c>
      <c r="U257" s="14" t="str">
        <f>IF('Рейтинговая таблица организаций'!U246&lt;1,"Отсутствуют комфортные условия",(IF('Рейтинговая таблица организаций'!U246&lt;5,"Количество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7" s="23">
        <f>'Рейтинговая таблица организаций'!U246</f>
        <v>5</v>
      </c>
      <c r="W257" s="14">
        <f>IF('Рейтинговая таблица организаций'!U246&lt;1,0,(IF('Рейтинговая таблица организаций'!U246&lt;4,20,100)))</f>
        <v>100</v>
      </c>
      <c r="X257" s="14" t="s">
        <v>163</v>
      </c>
      <c r="Y257" s="14">
        <f>'Рейтинговая таблица организаций'!X246</f>
        <v>349</v>
      </c>
      <c r="Z257" s="14">
        <f>'Рейтинговая таблица организаций'!Y246</f>
        <v>349</v>
      </c>
      <c r="AA257" s="14" t="str">
        <f>IF('Рейтинговая таблица организаций'!AD246&lt;1,"Отсутствуют условия доступности для инвалидов",(IF('Рейтинговая таблица организаций'!AD246&lt;5,"Количество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7" s="22">
        <f>'Рейтинговая таблица организаций'!AD246</f>
        <v>2</v>
      </c>
      <c r="AC257" s="14">
        <f>IF('Рейтинговая таблица организаций'!AD246&lt;1,0,(IF('Рейтинговая таблица организаций'!AD246&lt;5,20,100)))</f>
        <v>20</v>
      </c>
      <c r="AD257" s="14" t="str">
        <f>IF('Рейтинговая таблица организаций'!AE246&lt;1,"Отсутствуют условия доступности, позволяющие инвалидам получать услуги наравне с другими",(IF('Рейтинговая таблица организаций'!AE246&lt;5,"Количество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7" s="23">
        <f>'Рейтинговая таблица организаций'!AE246</f>
        <v>3</v>
      </c>
      <c r="AF257" s="14">
        <f>IF('Рейтинговая таблица организаций'!AE246&lt;1,0,(IF('Рейтинговая таблица организаций'!AE246&lt;5,20,100)))</f>
        <v>20</v>
      </c>
      <c r="AG257" s="14" t="s">
        <v>164</v>
      </c>
      <c r="AH257" s="14">
        <f>'Рейтинговая таблица организаций'!AF246</f>
        <v>88</v>
      </c>
      <c r="AI257" s="14">
        <f>'Рейтинговая таблица организаций'!AG246</f>
        <v>88</v>
      </c>
      <c r="AJ257" s="14" t="s">
        <v>165</v>
      </c>
      <c r="AK257" s="14">
        <f>'Рейтинговая таблица организаций'!AL246</f>
        <v>349</v>
      </c>
      <c r="AL257" s="14">
        <f>'Рейтинговая таблица организаций'!AM246</f>
        <v>349</v>
      </c>
      <c r="AM257" s="14" t="s">
        <v>166</v>
      </c>
      <c r="AN257" s="14">
        <f>'Рейтинговая таблица организаций'!AN246</f>
        <v>349</v>
      </c>
      <c r="AO257" s="14">
        <f>'Рейтинговая таблица организаций'!AO246</f>
        <v>349</v>
      </c>
      <c r="AP257" s="14" t="s">
        <v>167</v>
      </c>
      <c r="AQ257" s="14">
        <f>'Рейтинговая таблица организаций'!AP246</f>
        <v>349</v>
      </c>
      <c r="AR257" s="14">
        <f>'Рейтинговая таблица организаций'!AQ246</f>
        <v>349</v>
      </c>
      <c r="AS257" s="14" t="s">
        <v>168</v>
      </c>
      <c r="AT257" s="14">
        <f>'Рейтинговая таблица организаций'!AV246</f>
        <v>349</v>
      </c>
      <c r="AU257" s="14">
        <f>'Рейтинговая таблица организаций'!AW246</f>
        <v>349</v>
      </c>
      <c r="AV257" s="14" t="s">
        <v>169</v>
      </c>
      <c r="AW257" s="14">
        <f>'Рейтинговая таблица организаций'!AX246</f>
        <v>349</v>
      </c>
      <c r="AX257" s="14">
        <f>'Рейтинговая таблица организаций'!AY246</f>
        <v>349</v>
      </c>
      <c r="AY257" s="14" t="s">
        <v>170</v>
      </c>
      <c r="AZ257" s="14">
        <f>'Рейтинговая таблица организаций'!AZ246</f>
        <v>349</v>
      </c>
      <c r="BA257" s="14">
        <f>'Рейтинговая таблица организаций'!BA246</f>
        <v>349</v>
      </c>
    </row>
    <row r="258" spans="1:53" ht="15.5">
      <c r="A258" s="11">
        <f>'бланки '!D249</f>
        <v>244</v>
      </c>
      <c r="B258" s="11" t="str">
        <f>'бланки '!C249</f>
        <v>Муниципальное бюджетное общеобразовательное учреждение «Корниловская средняя обшеобразовательная школа» Томского района</v>
      </c>
      <c r="C258" s="11">
        <f>'для bus.gov.ru'!C247</f>
        <v>897</v>
      </c>
      <c r="D258" s="11">
        <f>'для bus.gov.ru'!D247</f>
        <v>359</v>
      </c>
      <c r="E258" s="21">
        <f>'для bus.gov.ru'!E247</f>
        <v>0.40022296544035674</v>
      </c>
      <c r="F258" s="12" t="s">
        <v>159</v>
      </c>
      <c r="G258" s="13">
        <f>'Рейтинговая таблица организаций'!D247</f>
        <v>14</v>
      </c>
      <c r="H258" s="13">
        <f>'Рейтинговая таблица организаций'!E247</f>
        <v>14</v>
      </c>
      <c r="I258" s="12" t="s">
        <v>160</v>
      </c>
      <c r="J258" s="13">
        <f>'Рейтинговая таблица организаций'!F247</f>
        <v>60</v>
      </c>
      <c r="K258" s="13">
        <f>'Рейтинговая таблица организаций'!G247</f>
        <v>60</v>
      </c>
      <c r="L258" s="14" t="str">
        <f>IF('Рейтинговая таблица организаций'!H247&lt;1,"Отсутствуют или не функционируют дистанционные способы взаимодействия",(IF('Рейтинговая таблица организаций'!H247&lt;4,"В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8" s="23">
        <f>'Рейтинговая таблица организаций'!H247</f>
        <v>4</v>
      </c>
      <c r="N258" s="14">
        <f>IF('Рейтинговая таблица организаций'!H247&lt;1,0,(IF('Рейтинговая таблица организаций'!H247&lt;4,30,100)))</f>
        <v>100</v>
      </c>
      <c r="O258" s="14" t="s">
        <v>161</v>
      </c>
      <c r="P258" s="14">
        <f>'Рейтинговая таблица организаций'!I247</f>
        <v>359</v>
      </c>
      <c r="Q258" s="14">
        <f>'Рейтинговая таблица организаций'!J247</f>
        <v>359</v>
      </c>
      <c r="R258" s="14" t="s">
        <v>162</v>
      </c>
      <c r="S258" s="14">
        <f>'Рейтинговая таблица организаций'!K247</f>
        <v>359</v>
      </c>
      <c r="T258" s="14">
        <f>'Рейтинговая таблица организаций'!L247</f>
        <v>359</v>
      </c>
      <c r="U258" s="14" t="str">
        <f>IF('Рейтинговая таблица организаций'!U247&lt;1,"Отсутствуют комфортные условия",(IF('Рейтинговая таблица организаций'!U247&lt;5,"Количество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8" s="23">
        <f>'Рейтинговая таблица организаций'!U247</f>
        <v>5</v>
      </c>
      <c r="W258" s="14">
        <f>IF('Рейтинговая таблица организаций'!U247&lt;1,0,(IF('Рейтинговая таблица организаций'!U247&lt;4,20,100)))</f>
        <v>100</v>
      </c>
      <c r="X258" s="14" t="s">
        <v>163</v>
      </c>
      <c r="Y258" s="14">
        <f>'Рейтинговая таблица организаций'!X247</f>
        <v>359</v>
      </c>
      <c r="Z258" s="14">
        <f>'Рейтинговая таблица организаций'!Y247</f>
        <v>359</v>
      </c>
      <c r="AA258" s="14" t="str">
        <f>IF('Рейтинговая таблица организаций'!AD247&lt;1,"Отсутствуют условия доступности для инвалидов",(IF('Рейтинговая таблица организаций'!AD247&lt;5,"Количество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8" s="22">
        <f>'Рейтинговая таблица организаций'!AD247</f>
        <v>0</v>
      </c>
      <c r="AC258" s="14">
        <f>IF('Рейтинговая таблица организаций'!AD247&lt;1,0,(IF('Рейтинговая таблица организаций'!AD247&lt;5,20,100)))</f>
        <v>0</v>
      </c>
      <c r="AD258" s="14" t="str">
        <f>IF('Рейтинговая таблица организаций'!AE247&lt;1,"Отсутствуют условия доступности, позволяющие инвалидам получать услуги наравне с другими",(IF('Рейтинговая таблица организаций'!AE247&lt;5,"Количество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58" s="23">
        <f>'Рейтинговая таблица организаций'!AE247</f>
        <v>5</v>
      </c>
      <c r="AF258" s="14">
        <f>IF('Рейтинговая таблица организаций'!AE247&lt;1,0,(IF('Рейтинговая таблица организаций'!AE247&lt;5,20,100)))</f>
        <v>100</v>
      </c>
      <c r="AG258" s="14" t="s">
        <v>164</v>
      </c>
      <c r="AH258" s="14">
        <f>'Рейтинговая таблица организаций'!AF247</f>
        <v>90</v>
      </c>
      <c r="AI258" s="14">
        <f>'Рейтинговая таблица организаций'!AG247</f>
        <v>90</v>
      </c>
      <c r="AJ258" s="14" t="s">
        <v>165</v>
      </c>
      <c r="AK258" s="14">
        <f>'Рейтинговая таблица организаций'!AL247</f>
        <v>359</v>
      </c>
      <c r="AL258" s="14">
        <f>'Рейтинговая таблица организаций'!AM247</f>
        <v>359</v>
      </c>
      <c r="AM258" s="14" t="s">
        <v>166</v>
      </c>
      <c r="AN258" s="14">
        <f>'Рейтинговая таблица организаций'!AN247</f>
        <v>359</v>
      </c>
      <c r="AO258" s="14">
        <f>'Рейтинговая таблица организаций'!AO247</f>
        <v>359</v>
      </c>
      <c r="AP258" s="14" t="s">
        <v>167</v>
      </c>
      <c r="AQ258" s="14">
        <f>'Рейтинговая таблица организаций'!AP247</f>
        <v>359</v>
      </c>
      <c r="AR258" s="14">
        <f>'Рейтинговая таблица организаций'!AQ247</f>
        <v>359</v>
      </c>
      <c r="AS258" s="14" t="s">
        <v>168</v>
      </c>
      <c r="AT258" s="14">
        <f>'Рейтинговая таблица организаций'!AV247</f>
        <v>359</v>
      </c>
      <c r="AU258" s="14">
        <f>'Рейтинговая таблица организаций'!AW247</f>
        <v>359</v>
      </c>
      <c r="AV258" s="14" t="s">
        <v>169</v>
      </c>
      <c r="AW258" s="14">
        <f>'Рейтинговая таблица организаций'!AX247</f>
        <v>359</v>
      </c>
      <c r="AX258" s="14">
        <f>'Рейтинговая таблица организаций'!AY247</f>
        <v>359</v>
      </c>
      <c r="AY258" s="14" t="s">
        <v>170</v>
      </c>
      <c r="AZ258" s="14">
        <f>'Рейтинговая таблица организаций'!AZ247</f>
        <v>359</v>
      </c>
      <c r="BA258" s="14">
        <f>'Рейтинговая таблица организаций'!BA247</f>
        <v>359</v>
      </c>
    </row>
    <row r="259" spans="1:53" ht="15.5">
      <c r="A259" s="11">
        <f>'бланки '!D250</f>
        <v>245</v>
      </c>
      <c r="B259" s="11" t="str">
        <f>'бланки '!C250</f>
        <v>Муниципальное бюджетное общеобразовательное учреждение «Семилуженская средняя общеобразовательная школа» Томского района</v>
      </c>
      <c r="C259" s="11">
        <f>'для bus.gov.ru'!C248</f>
        <v>210</v>
      </c>
      <c r="D259" s="11">
        <f>'для bus.gov.ru'!D248</f>
        <v>84</v>
      </c>
      <c r="E259" s="21">
        <f>'для bus.gov.ru'!E248</f>
        <v>0.4</v>
      </c>
      <c r="F259" s="12" t="s">
        <v>159</v>
      </c>
      <c r="G259" s="13">
        <f>'Рейтинговая таблица организаций'!D248</f>
        <v>14</v>
      </c>
      <c r="H259" s="13">
        <f>'Рейтинговая таблица организаций'!E248</f>
        <v>14</v>
      </c>
      <c r="I259" s="12" t="s">
        <v>160</v>
      </c>
      <c r="J259" s="13">
        <f>'Рейтинговая таблица организаций'!F248</f>
        <v>60</v>
      </c>
      <c r="K259" s="13">
        <f>'Рейтинговая таблица организаций'!G248</f>
        <v>60</v>
      </c>
      <c r="L259" s="14" t="str">
        <f>IF('Рейтинговая таблица организаций'!H248&lt;1,"Отсутствуют или не функционируют дистанционные способы взаимодействия",(IF('Рейтинговая таблица организаций'!H248&lt;4,"В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9" s="23">
        <f>'Рейтинговая таблица организаций'!H248</f>
        <v>4</v>
      </c>
      <c r="N259" s="14">
        <f>IF('Рейтинговая таблица организаций'!H248&lt;1,0,(IF('Рейтинговая таблица организаций'!H248&lt;4,30,100)))</f>
        <v>100</v>
      </c>
      <c r="O259" s="14" t="s">
        <v>161</v>
      </c>
      <c r="P259" s="14">
        <f>'Рейтинговая таблица организаций'!I248</f>
        <v>84</v>
      </c>
      <c r="Q259" s="14">
        <f>'Рейтинговая таблица организаций'!J248</f>
        <v>84</v>
      </c>
      <c r="R259" s="14" t="s">
        <v>162</v>
      </c>
      <c r="S259" s="14">
        <f>'Рейтинговая таблица организаций'!K248</f>
        <v>84</v>
      </c>
      <c r="T259" s="14">
        <f>'Рейтинговая таблица организаций'!L248</f>
        <v>84</v>
      </c>
      <c r="U259" s="14" t="str">
        <f>IF('Рейтинговая таблица организаций'!U248&lt;1,"Отсутствуют комфортные условия",(IF('Рейтинговая таблица организаций'!U248&lt;5,"Количество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9" s="23">
        <f>'Рейтинговая таблица организаций'!U248</f>
        <v>5</v>
      </c>
      <c r="W259" s="14">
        <f>IF('Рейтинговая таблица организаций'!U248&lt;1,0,(IF('Рейтинговая таблица организаций'!U248&lt;4,20,100)))</f>
        <v>100</v>
      </c>
      <c r="X259" s="14" t="s">
        <v>163</v>
      </c>
      <c r="Y259" s="14">
        <f>'Рейтинговая таблица организаций'!X248</f>
        <v>84</v>
      </c>
      <c r="Z259" s="14">
        <f>'Рейтинговая таблица организаций'!Y248</f>
        <v>84</v>
      </c>
      <c r="AA259" s="14" t="str">
        <f>IF('Рейтинговая таблица организаций'!AD248&lt;1,"Отсутствуют условия доступности для инвалидов",(IF('Рейтинговая таблица организаций'!AD248&lt;5,"Количество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9" s="22">
        <f>'Рейтинговая таблица организаций'!AD248</f>
        <v>3</v>
      </c>
      <c r="AC259" s="14">
        <f>IF('Рейтинговая таблица организаций'!AD248&lt;1,0,(IF('Рейтинговая таблица организаций'!AD248&lt;5,20,100)))</f>
        <v>20</v>
      </c>
      <c r="AD259" s="14" t="str">
        <f>IF('Рейтинговая таблица организаций'!AE248&lt;1,"Отсутствуют условия доступности, позволяющие инвалидам получать услуги наравне с другими",(IF('Рейтинговая таблица организаций'!AE248&lt;5,"Количество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9" s="23">
        <f>'Рейтинговая таблица организаций'!AE248</f>
        <v>3</v>
      </c>
      <c r="AF259" s="14">
        <f>IF('Рейтинговая таблица организаций'!AE248&lt;1,0,(IF('Рейтинговая таблица организаций'!AE248&lt;5,20,100)))</f>
        <v>20</v>
      </c>
      <c r="AG259" s="14" t="s">
        <v>164</v>
      </c>
      <c r="AH259" s="14">
        <f>'Рейтинговая таблица организаций'!AF248</f>
        <v>21</v>
      </c>
      <c r="AI259" s="14">
        <f>'Рейтинговая таблица организаций'!AG248</f>
        <v>21</v>
      </c>
      <c r="AJ259" s="14" t="s">
        <v>165</v>
      </c>
      <c r="AK259" s="14">
        <f>'Рейтинговая таблица организаций'!AL248</f>
        <v>84</v>
      </c>
      <c r="AL259" s="14">
        <f>'Рейтинговая таблица организаций'!AM248</f>
        <v>84</v>
      </c>
      <c r="AM259" s="14" t="s">
        <v>166</v>
      </c>
      <c r="AN259" s="14">
        <f>'Рейтинговая таблица организаций'!AN248</f>
        <v>84</v>
      </c>
      <c r="AO259" s="14">
        <f>'Рейтинговая таблица организаций'!AO248</f>
        <v>84</v>
      </c>
      <c r="AP259" s="14" t="s">
        <v>167</v>
      </c>
      <c r="AQ259" s="14">
        <f>'Рейтинговая таблица организаций'!AP248</f>
        <v>84</v>
      </c>
      <c r="AR259" s="14">
        <f>'Рейтинговая таблица организаций'!AQ248</f>
        <v>84</v>
      </c>
      <c r="AS259" s="14" t="s">
        <v>168</v>
      </c>
      <c r="AT259" s="14">
        <f>'Рейтинговая таблица организаций'!AV248</f>
        <v>84</v>
      </c>
      <c r="AU259" s="14">
        <f>'Рейтинговая таблица организаций'!AW248</f>
        <v>84</v>
      </c>
      <c r="AV259" s="14" t="s">
        <v>169</v>
      </c>
      <c r="AW259" s="14">
        <f>'Рейтинговая таблица организаций'!AX248</f>
        <v>84</v>
      </c>
      <c r="AX259" s="14">
        <f>'Рейтинговая таблица организаций'!AY248</f>
        <v>84</v>
      </c>
      <c r="AY259" s="14" t="s">
        <v>170</v>
      </c>
      <c r="AZ259" s="14">
        <f>'Рейтинговая таблица организаций'!AZ248</f>
        <v>84</v>
      </c>
      <c r="BA259" s="14">
        <f>'Рейтинговая таблица организаций'!BA248</f>
        <v>84</v>
      </c>
    </row>
    <row r="260" spans="1:53" ht="15.5">
      <c r="A260" s="11">
        <f>'бланки '!D251</f>
        <v>246</v>
      </c>
      <c r="B260" s="11" t="str">
        <f>'бланки '!C251</f>
        <v>Муниципальное автономное общеобразовательное учреждение «Лицей им. И.В. Авдзейко» Томского района</v>
      </c>
      <c r="C260" s="11">
        <f>'для bus.gov.ru'!C249</f>
        <v>544</v>
      </c>
      <c r="D260" s="11">
        <f>'для bus.gov.ru'!D249</f>
        <v>218</v>
      </c>
      <c r="E260" s="21">
        <f>'для bus.gov.ru'!E249</f>
        <v>0.40073529411764708</v>
      </c>
      <c r="F260" s="12" t="s">
        <v>159</v>
      </c>
      <c r="G260" s="13">
        <f>'Рейтинговая таблица организаций'!D249</f>
        <v>14</v>
      </c>
      <c r="H260" s="13">
        <f>'Рейтинговая таблица организаций'!E249</f>
        <v>14</v>
      </c>
      <c r="I260" s="12" t="s">
        <v>160</v>
      </c>
      <c r="J260" s="13">
        <f>'Рейтинговая таблица организаций'!F249</f>
        <v>60</v>
      </c>
      <c r="K260" s="13">
        <f>'Рейтинговая таблица организаций'!G249</f>
        <v>60</v>
      </c>
      <c r="L260" s="14" t="str">
        <f>IF('Рейтинговая таблица организаций'!H249&lt;1,"Отсутствуют или не функционируют дистанционные способы взаимодействия",(IF('Рейтинговая таблица организаций'!H249&lt;4,"В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0" s="23">
        <f>'Рейтинговая таблица организаций'!H249</f>
        <v>4</v>
      </c>
      <c r="N260" s="14">
        <f>IF('Рейтинговая таблица организаций'!H249&lt;1,0,(IF('Рейтинговая таблица организаций'!H249&lt;4,30,100)))</f>
        <v>100</v>
      </c>
      <c r="O260" s="14" t="s">
        <v>161</v>
      </c>
      <c r="P260" s="14">
        <f>'Рейтинговая таблица организаций'!I249</f>
        <v>218</v>
      </c>
      <c r="Q260" s="14">
        <f>'Рейтинговая таблица организаций'!J249</f>
        <v>218</v>
      </c>
      <c r="R260" s="14" t="s">
        <v>162</v>
      </c>
      <c r="S260" s="14">
        <f>'Рейтинговая таблица организаций'!K249</f>
        <v>218</v>
      </c>
      <c r="T260" s="14">
        <f>'Рейтинговая таблица организаций'!L249</f>
        <v>218</v>
      </c>
      <c r="U260" s="14" t="str">
        <f>IF('Рейтинговая таблица организаций'!U249&lt;1,"Отсутствуют комфортные условия",(IF('Рейтинговая таблица организаций'!U249&lt;5,"Количество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0" s="23">
        <f>'Рейтинговая таблица организаций'!U249</f>
        <v>5</v>
      </c>
      <c r="W260" s="14">
        <f>IF('Рейтинговая таблица организаций'!U249&lt;1,0,(IF('Рейтинговая таблица организаций'!U249&lt;4,20,100)))</f>
        <v>100</v>
      </c>
      <c r="X260" s="14" t="s">
        <v>163</v>
      </c>
      <c r="Y260" s="14">
        <f>'Рейтинговая таблица организаций'!X249</f>
        <v>218</v>
      </c>
      <c r="Z260" s="14">
        <f>'Рейтинговая таблица организаций'!Y249</f>
        <v>218</v>
      </c>
      <c r="AA260" s="14" t="str">
        <f>IF('Рейтинговая таблица организаций'!AD249&lt;1,"Отсутствуют условия доступности для инвалидов",(IF('Рейтинговая таблица организаций'!AD249&lt;5,"Количество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0" s="22">
        <f>'Рейтинговая таблица организаций'!AD249</f>
        <v>2</v>
      </c>
      <c r="AC260" s="14">
        <f>IF('Рейтинговая таблица организаций'!AD249&lt;1,0,(IF('Рейтинговая таблица организаций'!AD249&lt;5,20,100)))</f>
        <v>20</v>
      </c>
      <c r="AD260" s="14" t="str">
        <f>IF('Рейтинговая таблица организаций'!AE249&lt;1,"Отсутствуют условия доступности, позволяющие инвалидам получать услуги наравне с другими",(IF('Рейтинговая таблица организаций'!AE249&lt;5,"Количество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60" s="23">
        <f>'Рейтинговая таблица организаций'!AE249</f>
        <v>5</v>
      </c>
      <c r="AF260" s="14">
        <f>IF('Рейтинговая таблица организаций'!AE249&lt;1,0,(IF('Рейтинговая таблица организаций'!AE249&lt;5,20,100)))</f>
        <v>100</v>
      </c>
      <c r="AG260" s="14" t="s">
        <v>164</v>
      </c>
      <c r="AH260" s="14">
        <f>'Рейтинговая таблица организаций'!AF249</f>
        <v>55</v>
      </c>
      <c r="AI260" s="14">
        <f>'Рейтинговая таблица организаций'!AG249</f>
        <v>55</v>
      </c>
      <c r="AJ260" s="14" t="s">
        <v>165</v>
      </c>
      <c r="AK260" s="14">
        <f>'Рейтинговая таблица организаций'!AL249</f>
        <v>218</v>
      </c>
      <c r="AL260" s="14">
        <f>'Рейтинговая таблица организаций'!AM249</f>
        <v>218</v>
      </c>
      <c r="AM260" s="14" t="s">
        <v>166</v>
      </c>
      <c r="AN260" s="14">
        <f>'Рейтинговая таблица организаций'!AN249</f>
        <v>218</v>
      </c>
      <c r="AO260" s="14">
        <f>'Рейтинговая таблица организаций'!AO249</f>
        <v>218</v>
      </c>
      <c r="AP260" s="14" t="s">
        <v>167</v>
      </c>
      <c r="AQ260" s="14">
        <f>'Рейтинговая таблица организаций'!AP249</f>
        <v>218</v>
      </c>
      <c r="AR260" s="14">
        <f>'Рейтинговая таблица организаций'!AQ249</f>
        <v>218</v>
      </c>
      <c r="AS260" s="14" t="s">
        <v>168</v>
      </c>
      <c r="AT260" s="14">
        <f>'Рейтинговая таблица организаций'!AV249</f>
        <v>218</v>
      </c>
      <c r="AU260" s="14">
        <f>'Рейтинговая таблица организаций'!AW249</f>
        <v>218</v>
      </c>
      <c r="AV260" s="14" t="s">
        <v>169</v>
      </c>
      <c r="AW260" s="14">
        <f>'Рейтинговая таблица организаций'!AX249</f>
        <v>218</v>
      </c>
      <c r="AX260" s="14">
        <f>'Рейтинговая таблица организаций'!AY249</f>
        <v>218</v>
      </c>
      <c r="AY260" s="14" t="s">
        <v>170</v>
      </c>
      <c r="AZ260" s="14">
        <f>'Рейтинговая таблица организаций'!AZ249</f>
        <v>218</v>
      </c>
      <c r="BA260" s="14">
        <f>'Рейтинговая таблица организаций'!BA249</f>
        <v>218</v>
      </c>
    </row>
    <row r="261" spans="1:53" ht="15.5">
      <c r="A261" s="11">
        <f>'бланки '!D252</f>
        <v>247</v>
      </c>
      <c r="B261" s="11" t="str">
        <f>'бланки '!C252</f>
        <v>Муниципальное бюджетное общеобразовательное учреждение «Турунтаевская средняя общеобразовательная школа» Томского района</v>
      </c>
      <c r="C261" s="11">
        <f>'для bus.gov.ru'!C250</f>
        <v>155</v>
      </c>
      <c r="D261" s="11">
        <f>'для bus.gov.ru'!D250</f>
        <v>62</v>
      </c>
      <c r="E261" s="21">
        <f>'для bus.gov.ru'!E250</f>
        <v>0.4</v>
      </c>
      <c r="F261" s="12" t="s">
        <v>159</v>
      </c>
      <c r="G261" s="13">
        <f>'Рейтинговая таблица организаций'!D250</f>
        <v>14</v>
      </c>
      <c r="H261" s="13">
        <f>'Рейтинговая таблица организаций'!E250</f>
        <v>14</v>
      </c>
      <c r="I261" s="12" t="s">
        <v>160</v>
      </c>
      <c r="J261" s="13">
        <f>'Рейтинговая таблица организаций'!F250</f>
        <v>60</v>
      </c>
      <c r="K261" s="13">
        <f>'Рейтинговая таблица организаций'!G250</f>
        <v>60</v>
      </c>
      <c r="L261" s="14" t="str">
        <f>IF('Рейтинговая таблица организаций'!H250&lt;1,"Отсутствуют или не функционируют дистанционные способы взаимодействия",(IF('Рейтинговая таблица организаций'!H250&lt;4,"В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1" s="23">
        <f>'Рейтинговая таблица организаций'!H250</f>
        <v>4</v>
      </c>
      <c r="N261" s="14">
        <f>IF('Рейтинговая таблица организаций'!H250&lt;1,0,(IF('Рейтинговая таблица организаций'!H250&lt;4,30,100)))</f>
        <v>100</v>
      </c>
      <c r="O261" s="14" t="s">
        <v>161</v>
      </c>
      <c r="P261" s="14">
        <f>'Рейтинговая таблица организаций'!I250</f>
        <v>62</v>
      </c>
      <c r="Q261" s="14">
        <f>'Рейтинговая таблица организаций'!J250</f>
        <v>62</v>
      </c>
      <c r="R261" s="14" t="s">
        <v>162</v>
      </c>
      <c r="S261" s="14">
        <f>'Рейтинговая таблица организаций'!K250</f>
        <v>62</v>
      </c>
      <c r="T261" s="14">
        <f>'Рейтинговая таблица организаций'!L250</f>
        <v>62</v>
      </c>
      <c r="U261" s="14" t="str">
        <f>IF('Рейтинговая таблица организаций'!U250&lt;1,"Отсутствуют комфортные условия",(IF('Рейтинговая таблица организаций'!U250&lt;5,"Количество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1" s="23">
        <f>'Рейтинговая таблица организаций'!U250</f>
        <v>5</v>
      </c>
      <c r="W261" s="14">
        <f>IF('Рейтинговая таблица организаций'!U250&lt;1,0,(IF('Рейтинговая таблица организаций'!U250&lt;4,20,100)))</f>
        <v>100</v>
      </c>
      <c r="X261" s="14" t="s">
        <v>163</v>
      </c>
      <c r="Y261" s="14">
        <f>'Рейтинговая таблица организаций'!X250</f>
        <v>62</v>
      </c>
      <c r="Z261" s="14">
        <f>'Рейтинговая таблица организаций'!Y250</f>
        <v>62</v>
      </c>
      <c r="AA261" s="14" t="str">
        <f>IF('Рейтинговая таблица организаций'!AD250&lt;1,"Отсутствуют условия доступности для инвалидов",(IF('Рейтинговая таблица организаций'!AD250&lt;5,"Количество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1" s="22">
        <f>'Рейтинговая таблица организаций'!AD250</f>
        <v>0</v>
      </c>
      <c r="AC261" s="14">
        <f>IF('Рейтинговая таблица организаций'!AD250&lt;1,0,(IF('Рейтинговая таблица организаций'!AD250&lt;5,20,100)))</f>
        <v>0</v>
      </c>
      <c r="AD261" s="14" t="str">
        <f>IF('Рейтинговая таблица организаций'!AE250&lt;1,"Отсутствуют условия доступности, позволяющие инвалидам получать услуги наравне с другими",(IF('Рейтинговая таблица организаций'!AE250&lt;5,"Количество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1" s="23">
        <f>'Рейтинговая таблица организаций'!AE250</f>
        <v>2</v>
      </c>
      <c r="AF261" s="14">
        <f>IF('Рейтинговая таблица организаций'!AE250&lt;1,0,(IF('Рейтинговая таблица организаций'!AE250&lt;5,20,100)))</f>
        <v>20</v>
      </c>
      <c r="AG261" s="14" t="s">
        <v>164</v>
      </c>
      <c r="AH261" s="14">
        <f>'Рейтинговая таблица организаций'!AF250</f>
        <v>16</v>
      </c>
      <c r="AI261" s="14">
        <f>'Рейтинговая таблица организаций'!AG250</f>
        <v>16</v>
      </c>
      <c r="AJ261" s="14" t="s">
        <v>165</v>
      </c>
      <c r="AK261" s="14">
        <f>'Рейтинговая таблица организаций'!AL250</f>
        <v>62</v>
      </c>
      <c r="AL261" s="14">
        <f>'Рейтинговая таблица организаций'!AM250</f>
        <v>62</v>
      </c>
      <c r="AM261" s="14" t="s">
        <v>166</v>
      </c>
      <c r="AN261" s="14">
        <f>'Рейтинговая таблица организаций'!AN250</f>
        <v>62</v>
      </c>
      <c r="AO261" s="14">
        <f>'Рейтинговая таблица организаций'!AO250</f>
        <v>62</v>
      </c>
      <c r="AP261" s="14" t="s">
        <v>167</v>
      </c>
      <c r="AQ261" s="14">
        <f>'Рейтинговая таблица организаций'!AP250</f>
        <v>62</v>
      </c>
      <c r="AR261" s="14">
        <f>'Рейтинговая таблица организаций'!AQ250</f>
        <v>62</v>
      </c>
      <c r="AS261" s="14" t="s">
        <v>168</v>
      </c>
      <c r="AT261" s="14">
        <f>'Рейтинговая таблица организаций'!AV250</f>
        <v>62</v>
      </c>
      <c r="AU261" s="14">
        <f>'Рейтинговая таблица организаций'!AW250</f>
        <v>62</v>
      </c>
      <c r="AV261" s="14" t="s">
        <v>169</v>
      </c>
      <c r="AW261" s="14">
        <f>'Рейтинговая таблица организаций'!AX250</f>
        <v>62</v>
      </c>
      <c r="AX261" s="14">
        <f>'Рейтинговая таблица организаций'!AY250</f>
        <v>62</v>
      </c>
      <c r="AY261" s="14" t="s">
        <v>170</v>
      </c>
      <c r="AZ261" s="14">
        <f>'Рейтинговая таблица организаций'!AZ250</f>
        <v>62</v>
      </c>
      <c r="BA261" s="14">
        <f>'Рейтинговая таблица организаций'!BA250</f>
        <v>62</v>
      </c>
    </row>
    <row r="262" spans="1:53" ht="15.5">
      <c r="A262" s="11">
        <f>'бланки '!D253</f>
        <v>248</v>
      </c>
      <c r="B262" s="11" t="str">
        <f>'бланки '!C253</f>
        <v>Муниципальное автономное общеобразовательное учреждение «Копыловская средняя общеобразовательная школа» Томского района</v>
      </c>
      <c r="C262" s="11">
        <f>'для bus.gov.ru'!C251</f>
        <v>407</v>
      </c>
      <c r="D262" s="11">
        <f>'для bus.gov.ru'!D251</f>
        <v>163</v>
      </c>
      <c r="E262" s="21">
        <f>'для bus.gov.ru'!E251</f>
        <v>0.40049140049140047</v>
      </c>
      <c r="F262" s="12" t="s">
        <v>159</v>
      </c>
      <c r="G262" s="13">
        <f>'Рейтинговая таблица организаций'!D251</f>
        <v>14</v>
      </c>
      <c r="H262" s="13">
        <f>'Рейтинговая таблица организаций'!E251</f>
        <v>14</v>
      </c>
      <c r="I262" s="12" t="s">
        <v>160</v>
      </c>
      <c r="J262" s="13">
        <f>'Рейтинговая таблица организаций'!F251</f>
        <v>60</v>
      </c>
      <c r="K262" s="13">
        <f>'Рейтинговая таблица организаций'!G251</f>
        <v>60</v>
      </c>
      <c r="L262" s="14" t="str">
        <f>IF('Рейтинговая таблица организаций'!H251&lt;1,"Отсутствуют или не функционируют дистанционные способы взаимодействия",(IF('Рейтинговая таблица организаций'!H251&lt;4,"В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2" s="23">
        <f>'Рейтинговая таблица организаций'!H251</f>
        <v>4</v>
      </c>
      <c r="N262" s="14">
        <f>IF('Рейтинговая таблица организаций'!H251&lt;1,0,(IF('Рейтинговая таблица организаций'!H251&lt;4,30,100)))</f>
        <v>100</v>
      </c>
      <c r="O262" s="14" t="s">
        <v>161</v>
      </c>
      <c r="P262" s="14">
        <f>'Рейтинговая таблица организаций'!I251</f>
        <v>163</v>
      </c>
      <c r="Q262" s="14">
        <f>'Рейтинговая таблица организаций'!J251</f>
        <v>163</v>
      </c>
      <c r="R262" s="14" t="s">
        <v>162</v>
      </c>
      <c r="S262" s="14">
        <f>'Рейтинговая таблица организаций'!K251</f>
        <v>163</v>
      </c>
      <c r="T262" s="14">
        <f>'Рейтинговая таблица организаций'!L251</f>
        <v>163</v>
      </c>
      <c r="U262" s="14" t="str">
        <f>IF('Рейтинговая таблица организаций'!U251&lt;1,"Отсутствуют комфортные условия",(IF('Рейтинговая таблица организаций'!U251&lt;5,"Количество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2" s="23">
        <f>'Рейтинговая таблица организаций'!U251</f>
        <v>5</v>
      </c>
      <c r="W262" s="14">
        <f>IF('Рейтинговая таблица организаций'!U251&lt;1,0,(IF('Рейтинговая таблица организаций'!U251&lt;4,20,100)))</f>
        <v>100</v>
      </c>
      <c r="X262" s="14" t="s">
        <v>163</v>
      </c>
      <c r="Y262" s="14">
        <f>'Рейтинговая таблица организаций'!X251</f>
        <v>163</v>
      </c>
      <c r="Z262" s="14">
        <f>'Рейтинговая таблица организаций'!Y251</f>
        <v>163</v>
      </c>
      <c r="AA262" s="14" t="str">
        <f>IF('Рейтинговая таблица организаций'!AD251&lt;1,"Отсутствуют условия доступности для инвалидов",(IF('Рейтинговая таблица организаций'!AD251&lt;5,"Количество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2" s="22">
        <f>'Рейтинговая таблица организаций'!AD251</f>
        <v>1</v>
      </c>
      <c r="AC262" s="14">
        <f>IF('Рейтинговая таблица организаций'!AD251&lt;1,0,(IF('Рейтинговая таблица организаций'!AD251&lt;5,20,100)))</f>
        <v>20</v>
      </c>
      <c r="AD262" s="14" t="str">
        <f>IF('Рейтинговая таблица организаций'!AE251&lt;1,"Отсутствуют условия доступности, позволяющие инвалидам получать услуги наравне с другими",(IF('Рейтинговая таблица организаций'!AE251&lt;5,"Количество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2" s="23">
        <f>'Рейтинговая таблица организаций'!AE251</f>
        <v>4</v>
      </c>
      <c r="AF262" s="14">
        <f>IF('Рейтинговая таблица организаций'!AE251&lt;1,0,(IF('Рейтинговая таблица организаций'!AE251&lt;5,20,100)))</f>
        <v>20</v>
      </c>
      <c r="AG262" s="14" t="s">
        <v>164</v>
      </c>
      <c r="AH262" s="14">
        <f>'Рейтинговая таблица организаций'!AF251</f>
        <v>41</v>
      </c>
      <c r="AI262" s="14">
        <f>'Рейтинговая таблица организаций'!AG251</f>
        <v>41</v>
      </c>
      <c r="AJ262" s="14" t="s">
        <v>165</v>
      </c>
      <c r="AK262" s="14">
        <f>'Рейтинговая таблица организаций'!AL251</f>
        <v>163</v>
      </c>
      <c r="AL262" s="14">
        <f>'Рейтинговая таблица организаций'!AM251</f>
        <v>163</v>
      </c>
      <c r="AM262" s="14" t="s">
        <v>166</v>
      </c>
      <c r="AN262" s="14">
        <f>'Рейтинговая таблица организаций'!AN251</f>
        <v>163</v>
      </c>
      <c r="AO262" s="14">
        <f>'Рейтинговая таблица организаций'!AO251</f>
        <v>163</v>
      </c>
      <c r="AP262" s="14" t="s">
        <v>167</v>
      </c>
      <c r="AQ262" s="14">
        <f>'Рейтинговая таблица организаций'!AP251</f>
        <v>163</v>
      </c>
      <c r="AR262" s="14">
        <f>'Рейтинговая таблица организаций'!AQ251</f>
        <v>163</v>
      </c>
      <c r="AS262" s="14" t="s">
        <v>168</v>
      </c>
      <c r="AT262" s="14">
        <f>'Рейтинговая таблица организаций'!AV251</f>
        <v>163</v>
      </c>
      <c r="AU262" s="14">
        <f>'Рейтинговая таблица организаций'!AW251</f>
        <v>163</v>
      </c>
      <c r="AV262" s="14" t="s">
        <v>169</v>
      </c>
      <c r="AW262" s="14">
        <f>'Рейтинговая таблица организаций'!AX251</f>
        <v>163</v>
      </c>
      <c r="AX262" s="14">
        <f>'Рейтинговая таблица организаций'!AY251</f>
        <v>163</v>
      </c>
      <c r="AY262" s="14" t="s">
        <v>170</v>
      </c>
      <c r="AZ262" s="14">
        <f>'Рейтинговая таблица организаций'!AZ251</f>
        <v>163</v>
      </c>
      <c r="BA262" s="14">
        <f>'Рейтинговая таблица организаций'!BA251</f>
        <v>163</v>
      </c>
    </row>
    <row r="263" spans="1:53" ht="15.5">
      <c r="A263" s="11">
        <f>'бланки '!D254</f>
        <v>249</v>
      </c>
      <c r="B263" s="11" t="str">
        <f>'бланки '!C254</f>
        <v>Муниципальное бюджетное общеобразовательное учреждение «Петуховская средняя общеобразовательная школа» Томского района</v>
      </c>
      <c r="C263" s="11">
        <f>'для bus.gov.ru'!C252</f>
        <v>129</v>
      </c>
      <c r="D263" s="11">
        <f>'для bus.gov.ru'!D252</f>
        <v>52</v>
      </c>
      <c r="E263" s="21">
        <f>'для bus.gov.ru'!E252</f>
        <v>0.40310077519379844</v>
      </c>
      <c r="F263" s="12" t="s">
        <v>159</v>
      </c>
      <c r="G263" s="13">
        <f>'Рейтинговая таблица организаций'!D252</f>
        <v>14</v>
      </c>
      <c r="H263" s="13">
        <f>'Рейтинговая таблица организаций'!E252</f>
        <v>14</v>
      </c>
      <c r="I263" s="12" t="s">
        <v>160</v>
      </c>
      <c r="J263" s="13">
        <f>'Рейтинговая таблица организаций'!F252</f>
        <v>60</v>
      </c>
      <c r="K263" s="13">
        <f>'Рейтинговая таблица организаций'!G252</f>
        <v>60</v>
      </c>
      <c r="L263" s="14" t="str">
        <f>IF('Рейтинговая таблица организаций'!H252&lt;1,"Отсутствуют или не функционируют дистанционные способы взаимодействия",(IF('Рейтинговая таблица организаций'!H252&lt;4,"В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3" s="23">
        <f>'Рейтинговая таблица организаций'!H252</f>
        <v>4</v>
      </c>
      <c r="N263" s="14">
        <f>IF('Рейтинговая таблица организаций'!H252&lt;1,0,(IF('Рейтинговая таблица организаций'!H252&lt;4,30,100)))</f>
        <v>100</v>
      </c>
      <c r="O263" s="14" t="s">
        <v>161</v>
      </c>
      <c r="P263" s="14">
        <f>'Рейтинговая таблица организаций'!I252</f>
        <v>52</v>
      </c>
      <c r="Q263" s="14">
        <f>'Рейтинговая таблица организаций'!J252</f>
        <v>52</v>
      </c>
      <c r="R263" s="14" t="s">
        <v>162</v>
      </c>
      <c r="S263" s="14">
        <f>'Рейтинговая таблица организаций'!K252</f>
        <v>52</v>
      </c>
      <c r="T263" s="14">
        <f>'Рейтинговая таблица организаций'!L252</f>
        <v>52</v>
      </c>
      <c r="U263" s="14" t="str">
        <f>IF('Рейтинговая таблица организаций'!U252&lt;1,"Отсутствуют комфортные условия",(IF('Рейтинговая таблица организаций'!U252&lt;5,"Количество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3" s="23">
        <f>'Рейтинговая таблица организаций'!U252</f>
        <v>5</v>
      </c>
      <c r="W263" s="14">
        <f>IF('Рейтинговая таблица организаций'!U252&lt;1,0,(IF('Рейтинговая таблица организаций'!U252&lt;4,20,100)))</f>
        <v>100</v>
      </c>
      <c r="X263" s="14" t="s">
        <v>163</v>
      </c>
      <c r="Y263" s="14">
        <f>'Рейтинговая таблица организаций'!X252</f>
        <v>52</v>
      </c>
      <c r="Z263" s="14">
        <f>'Рейтинговая таблица организаций'!Y252</f>
        <v>52</v>
      </c>
      <c r="AA263" s="14" t="str">
        <f>IF('Рейтинговая таблица организаций'!AD252&lt;1,"Отсутствуют условия доступности для инвалидов",(IF('Рейтинговая таблица организаций'!AD252&lt;5,"Количество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3" s="22">
        <f>'Рейтинговая таблица организаций'!AD252</f>
        <v>0</v>
      </c>
      <c r="AC263" s="14">
        <f>IF('Рейтинговая таблица организаций'!AD252&lt;1,0,(IF('Рейтинговая таблица организаций'!AD252&lt;5,20,100)))</f>
        <v>0</v>
      </c>
      <c r="AD263" s="14" t="str">
        <f>IF('Рейтинговая таблица организаций'!AE252&lt;1,"Отсутствуют условия доступности, позволяющие инвалидам получать услуги наравне с другими",(IF('Рейтинговая таблица организаций'!AE252&lt;5,"Количество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3" s="23">
        <f>'Рейтинговая таблица организаций'!AE252</f>
        <v>3</v>
      </c>
      <c r="AF263" s="14">
        <f>IF('Рейтинговая таблица организаций'!AE252&lt;1,0,(IF('Рейтинговая таблица организаций'!AE252&lt;5,20,100)))</f>
        <v>20</v>
      </c>
      <c r="AG263" s="14" t="s">
        <v>164</v>
      </c>
      <c r="AH263" s="14">
        <f>'Рейтинговая таблица организаций'!AF252</f>
        <v>13</v>
      </c>
      <c r="AI263" s="14">
        <f>'Рейтинговая таблица организаций'!AG252</f>
        <v>13</v>
      </c>
      <c r="AJ263" s="14" t="s">
        <v>165</v>
      </c>
      <c r="AK263" s="14">
        <f>'Рейтинговая таблица организаций'!AL252</f>
        <v>52</v>
      </c>
      <c r="AL263" s="14">
        <f>'Рейтинговая таблица организаций'!AM252</f>
        <v>52</v>
      </c>
      <c r="AM263" s="14" t="s">
        <v>166</v>
      </c>
      <c r="AN263" s="14">
        <f>'Рейтинговая таблица организаций'!AN252</f>
        <v>52</v>
      </c>
      <c r="AO263" s="14">
        <f>'Рейтинговая таблица организаций'!AO252</f>
        <v>52</v>
      </c>
      <c r="AP263" s="14" t="s">
        <v>167</v>
      </c>
      <c r="AQ263" s="14">
        <f>'Рейтинговая таблица организаций'!AP252</f>
        <v>52</v>
      </c>
      <c r="AR263" s="14">
        <f>'Рейтинговая таблица организаций'!AQ252</f>
        <v>52</v>
      </c>
      <c r="AS263" s="14" t="s">
        <v>168</v>
      </c>
      <c r="AT263" s="14">
        <f>'Рейтинговая таблица организаций'!AV252</f>
        <v>52</v>
      </c>
      <c r="AU263" s="14">
        <f>'Рейтинговая таблица организаций'!AW252</f>
        <v>52</v>
      </c>
      <c r="AV263" s="14" t="s">
        <v>169</v>
      </c>
      <c r="AW263" s="14">
        <f>'Рейтинговая таблица организаций'!AX252</f>
        <v>52</v>
      </c>
      <c r="AX263" s="14">
        <f>'Рейтинговая таблица организаций'!AY252</f>
        <v>52</v>
      </c>
      <c r="AY263" s="14" t="s">
        <v>170</v>
      </c>
      <c r="AZ263" s="14">
        <f>'Рейтинговая таблица организаций'!AZ252</f>
        <v>52</v>
      </c>
      <c r="BA263" s="14">
        <f>'Рейтинговая таблица организаций'!BA252</f>
        <v>52</v>
      </c>
    </row>
    <row r="264" spans="1:53" ht="15.5">
      <c r="A264" s="11">
        <f>'бланки '!D255</f>
        <v>250</v>
      </c>
      <c r="B264" s="11" t="str">
        <f>'бланки '!C255</f>
        <v>Муниципальное бюджетное общеобразовательное учреждение «Басандайская средняя общеобразовательная школа им.Д.А.Козлова» Томского района</v>
      </c>
      <c r="C264" s="11">
        <f>'для bus.gov.ru'!C253</f>
        <v>109</v>
      </c>
      <c r="D264" s="11">
        <f>'для bus.gov.ru'!D253</f>
        <v>44</v>
      </c>
      <c r="E264" s="21">
        <f>'для bus.gov.ru'!E253</f>
        <v>0.40366972477064222</v>
      </c>
      <c r="F264" s="12" t="s">
        <v>159</v>
      </c>
      <c r="G264" s="13">
        <f>'Рейтинговая таблица организаций'!D253</f>
        <v>14</v>
      </c>
      <c r="H264" s="13">
        <f>'Рейтинговая таблица организаций'!E253</f>
        <v>14</v>
      </c>
      <c r="I264" s="12" t="s">
        <v>160</v>
      </c>
      <c r="J264" s="13">
        <f>'Рейтинговая таблица организаций'!F253</f>
        <v>60</v>
      </c>
      <c r="K264" s="13">
        <f>'Рейтинговая таблица организаций'!G253</f>
        <v>60</v>
      </c>
      <c r="L264" s="14" t="str">
        <f>IF('Рейтинговая таблица организаций'!H253&lt;1,"Отсутствуют или не функционируют дистанционные способы взаимодействия",(IF('Рейтинговая таблица организаций'!H253&lt;4,"В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4" s="23">
        <f>'Рейтинговая таблица организаций'!H253</f>
        <v>4</v>
      </c>
      <c r="N264" s="14">
        <f>IF('Рейтинговая таблица организаций'!H253&lt;1,0,(IF('Рейтинговая таблица организаций'!H253&lt;4,30,100)))</f>
        <v>100</v>
      </c>
      <c r="O264" s="14" t="s">
        <v>161</v>
      </c>
      <c r="P264" s="14">
        <f>'Рейтинговая таблица организаций'!I253</f>
        <v>44</v>
      </c>
      <c r="Q264" s="14">
        <f>'Рейтинговая таблица организаций'!J253</f>
        <v>44</v>
      </c>
      <c r="R264" s="14" t="s">
        <v>162</v>
      </c>
      <c r="S264" s="14">
        <f>'Рейтинговая таблица организаций'!K253</f>
        <v>44</v>
      </c>
      <c r="T264" s="14">
        <f>'Рейтинговая таблица организаций'!L253</f>
        <v>44</v>
      </c>
      <c r="U264" s="14" t="str">
        <f>IF('Рейтинговая таблица организаций'!U253&lt;1,"Отсутствуют комфортные условия",(IF('Рейтинговая таблица организаций'!U253&lt;5,"Количество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4" s="23">
        <f>'Рейтинговая таблица организаций'!U253</f>
        <v>5</v>
      </c>
      <c r="W264" s="14">
        <f>IF('Рейтинговая таблица организаций'!U253&lt;1,0,(IF('Рейтинговая таблица организаций'!U253&lt;4,20,100)))</f>
        <v>100</v>
      </c>
      <c r="X264" s="14" t="s">
        <v>163</v>
      </c>
      <c r="Y264" s="14">
        <f>'Рейтинговая таблица организаций'!X253</f>
        <v>44</v>
      </c>
      <c r="Z264" s="14">
        <f>'Рейтинговая таблица организаций'!Y253</f>
        <v>44</v>
      </c>
      <c r="AA264" s="14" t="str">
        <f>IF('Рейтинговая таблица организаций'!AD253&lt;1,"Отсутствуют условия доступности для инвалидов",(IF('Рейтинговая таблица организаций'!AD253&lt;5,"Количество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4" s="22">
        <f>'Рейтинговая таблица организаций'!AD253</f>
        <v>1</v>
      </c>
      <c r="AC264" s="14">
        <f>IF('Рейтинговая таблица организаций'!AD253&lt;1,0,(IF('Рейтинговая таблица организаций'!AD253&lt;5,20,100)))</f>
        <v>20</v>
      </c>
      <c r="AD264" s="14" t="str">
        <f>IF('Рейтинговая таблица организаций'!AE253&lt;1,"Отсутствуют условия доступности, позволяющие инвалидам получать услуги наравне с другими",(IF('Рейтинговая таблица организаций'!AE253&lt;5,"Количество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4" s="23">
        <f>'Рейтинговая таблица организаций'!AE253</f>
        <v>3</v>
      </c>
      <c r="AF264" s="14">
        <f>IF('Рейтинговая таблица организаций'!AE253&lt;1,0,(IF('Рейтинговая таблица организаций'!AE253&lt;5,20,100)))</f>
        <v>20</v>
      </c>
      <c r="AG264" s="14" t="s">
        <v>164</v>
      </c>
      <c r="AH264" s="14">
        <f>'Рейтинговая таблица организаций'!AF253</f>
        <v>11</v>
      </c>
      <c r="AI264" s="14">
        <f>'Рейтинговая таблица организаций'!AG253</f>
        <v>11</v>
      </c>
      <c r="AJ264" s="14" t="s">
        <v>165</v>
      </c>
      <c r="AK264" s="14">
        <f>'Рейтинговая таблица организаций'!AL253</f>
        <v>44</v>
      </c>
      <c r="AL264" s="14">
        <f>'Рейтинговая таблица организаций'!AM253</f>
        <v>44</v>
      </c>
      <c r="AM264" s="14" t="s">
        <v>166</v>
      </c>
      <c r="AN264" s="14">
        <f>'Рейтинговая таблица организаций'!AN253</f>
        <v>44</v>
      </c>
      <c r="AO264" s="14">
        <f>'Рейтинговая таблица организаций'!AO253</f>
        <v>44</v>
      </c>
      <c r="AP264" s="14" t="s">
        <v>167</v>
      </c>
      <c r="AQ264" s="14">
        <f>'Рейтинговая таблица организаций'!AP253</f>
        <v>44</v>
      </c>
      <c r="AR264" s="14">
        <f>'Рейтинговая таблица организаций'!AQ253</f>
        <v>44</v>
      </c>
      <c r="AS264" s="14" t="s">
        <v>168</v>
      </c>
      <c r="AT264" s="14">
        <f>'Рейтинговая таблица организаций'!AV253</f>
        <v>44</v>
      </c>
      <c r="AU264" s="14">
        <f>'Рейтинговая таблица организаций'!AW253</f>
        <v>44</v>
      </c>
      <c r="AV264" s="14" t="s">
        <v>169</v>
      </c>
      <c r="AW264" s="14">
        <f>'Рейтинговая таблица организаций'!AX253</f>
        <v>44</v>
      </c>
      <c r="AX264" s="14">
        <f>'Рейтинговая таблица организаций'!AY253</f>
        <v>44</v>
      </c>
      <c r="AY264" s="14" t="s">
        <v>170</v>
      </c>
      <c r="AZ264" s="14">
        <f>'Рейтинговая таблица организаций'!AZ253</f>
        <v>44</v>
      </c>
      <c r="BA264" s="14">
        <f>'Рейтинговая таблица организаций'!BA253</f>
        <v>44</v>
      </c>
    </row>
    <row r="265" spans="1:53" ht="15.5">
      <c r="A265" s="11">
        <f>'бланки '!D256</f>
        <v>251</v>
      </c>
      <c r="B265" s="11" t="str">
        <f>'бланки '!C256</f>
        <v>Муниципальное бюджетное общеобразовательное учреждение «Мазаловская средняя общеобразовательная школа» Томского района</v>
      </c>
      <c r="C265" s="11">
        <f>'для bus.gov.ru'!C254</f>
        <v>38</v>
      </c>
      <c r="D265" s="11">
        <f>'для bus.gov.ru'!D254</f>
        <v>16</v>
      </c>
      <c r="E265" s="21">
        <f>'для bus.gov.ru'!E254</f>
        <v>0.42105263157894735</v>
      </c>
      <c r="F265" s="12" t="s">
        <v>159</v>
      </c>
      <c r="G265" s="13">
        <f>'Рейтинговая таблица организаций'!D254</f>
        <v>14</v>
      </c>
      <c r="H265" s="13">
        <f>'Рейтинговая таблица организаций'!E254</f>
        <v>14</v>
      </c>
      <c r="I265" s="12" t="s">
        <v>160</v>
      </c>
      <c r="J265" s="13">
        <f>'Рейтинговая таблица организаций'!F254</f>
        <v>60</v>
      </c>
      <c r="K265" s="13">
        <f>'Рейтинговая таблица организаций'!G254</f>
        <v>60</v>
      </c>
      <c r="L265" s="14" t="str">
        <f>IF('Рейтинговая таблица организаций'!H254&lt;1,"Отсутствуют или не функционируют дистанционные способы взаимодействия",(IF('Рейтинговая таблица организаций'!H254&lt;4,"В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5" s="23">
        <f>'Рейтинговая таблица организаций'!H254</f>
        <v>4</v>
      </c>
      <c r="N265" s="14">
        <f>IF('Рейтинговая таблица организаций'!H254&lt;1,0,(IF('Рейтинговая таблица организаций'!H254&lt;4,30,100)))</f>
        <v>100</v>
      </c>
      <c r="O265" s="14" t="s">
        <v>161</v>
      </c>
      <c r="P265" s="14">
        <f>'Рейтинговая таблица организаций'!I254</f>
        <v>16</v>
      </c>
      <c r="Q265" s="14">
        <f>'Рейтинговая таблица организаций'!J254</f>
        <v>16</v>
      </c>
      <c r="R265" s="14" t="s">
        <v>162</v>
      </c>
      <c r="S265" s="14">
        <f>'Рейтинговая таблица организаций'!K254</f>
        <v>16</v>
      </c>
      <c r="T265" s="14">
        <f>'Рейтинговая таблица организаций'!L254</f>
        <v>16</v>
      </c>
      <c r="U265" s="14" t="str">
        <f>IF('Рейтинговая таблица организаций'!U254&lt;1,"Отсутствуют комфортные условия",(IF('Рейтинговая таблица организаций'!U254&lt;5,"Количество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5" s="23">
        <f>'Рейтинговая таблица организаций'!U254</f>
        <v>5</v>
      </c>
      <c r="W265" s="14">
        <f>IF('Рейтинговая таблица организаций'!U254&lt;1,0,(IF('Рейтинговая таблица организаций'!U254&lt;4,20,100)))</f>
        <v>100</v>
      </c>
      <c r="X265" s="14" t="s">
        <v>163</v>
      </c>
      <c r="Y265" s="14">
        <f>'Рейтинговая таблица организаций'!X254</f>
        <v>16</v>
      </c>
      <c r="Z265" s="14">
        <f>'Рейтинговая таблица организаций'!Y254</f>
        <v>16</v>
      </c>
      <c r="AA265" s="14" t="str">
        <f>IF('Рейтинговая таблица организаций'!AD254&lt;1,"Отсутствуют условия доступности для инвалидов",(IF('Рейтинговая таблица организаций'!AD254&lt;5,"Количество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5" s="22">
        <f>'Рейтинговая таблица организаций'!AD254</f>
        <v>0</v>
      </c>
      <c r="AC265" s="14">
        <f>IF('Рейтинговая таблица организаций'!AD254&lt;1,0,(IF('Рейтинговая таблица организаций'!AD254&lt;5,20,100)))</f>
        <v>0</v>
      </c>
      <c r="AD265" s="14" t="str">
        <f>IF('Рейтинговая таблица организаций'!AE254&lt;1,"Отсутствуют условия доступности, позволяющие инвалидам получать услуги наравне с другими",(IF('Рейтинговая таблица организаций'!AE254&lt;5,"Количество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5" s="23">
        <f>'Рейтинговая таблица организаций'!AE254</f>
        <v>2</v>
      </c>
      <c r="AF265" s="14">
        <f>IF('Рейтинговая таблица организаций'!AE254&lt;1,0,(IF('Рейтинговая таблица организаций'!AE254&lt;5,20,100)))</f>
        <v>20</v>
      </c>
      <c r="AG265" s="14" t="s">
        <v>164</v>
      </c>
      <c r="AH265" s="14">
        <f>'Рейтинговая таблица организаций'!AF254</f>
        <v>4</v>
      </c>
      <c r="AI265" s="14">
        <f>'Рейтинговая таблица организаций'!AG254</f>
        <v>4</v>
      </c>
      <c r="AJ265" s="14" t="s">
        <v>165</v>
      </c>
      <c r="AK265" s="14">
        <f>'Рейтинговая таблица организаций'!AL254</f>
        <v>16</v>
      </c>
      <c r="AL265" s="14">
        <f>'Рейтинговая таблица организаций'!AM254</f>
        <v>16</v>
      </c>
      <c r="AM265" s="14" t="s">
        <v>166</v>
      </c>
      <c r="AN265" s="14">
        <f>'Рейтинговая таблица организаций'!AN254</f>
        <v>16</v>
      </c>
      <c r="AO265" s="14">
        <f>'Рейтинговая таблица организаций'!AO254</f>
        <v>16</v>
      </c>
      <c r="AP265" s="14" t="s">
        <v>167</v>
      </c>
      <c r="AQ265" s="14">
        <f>'Рейтинговая таблица организаций'!AP254</f>
        <v>16</v>
      </c>
      <c r="AR265" s="14">
        <f>'Рейтинговая таблица организаций'!AQ254</f>
        <v>16</v>
      </c>
      <c r="AS265" s="14" t="s">
        <v>168</v>
      </c>
      <c r="AT265" s="14">
        <f>'Рейтинговая таблица организаций'!AV254</f>
        <v>16</v>
      </c>
      <c r="AU265" s="14">
        <f>'Рейтинговая таблица организаций'!AW254</f>
        <v>16</v>
      </c>
      <c r="AV265" s="14" t="s">
        <v>169</v>
      </c>
      <c r="AW265" s="14">
        <f>'Рейтинговая таблица организаций'!AX254</f>
        <v>16</v>
      </c>
      <c r="AX265" s="14">
        <f>'Рейтинговая таблица организаций'!AY254</f>
        <v>16</v>
      </c>
      <c r="AY265" s="14" t="s">
        <v>170</v>
      </c>
      <c r="AZ265" s="14">
        <f>'Рейтинговая таблица организаций'!AZ254</f>
        <v>16</v>
      </c>
      <c r="BA265" s="14">
        <f>'Рейтинговая таблица организаций'!BA254</f>
        <v>16</v>
      </c>
    </row>
    <row r="266" spans="1:53" ht="15.5">
      <c r="A266" s="11">
        <f>'бланки '!D257</f>
        <v>252</v>
      </c>
      <c r="B266" s="11" t="str">
        <f>'бланки '!C257</f>
        <v>Муниципальное бюджетное общеобразовательное учреждение «Зоркальцевская средняя общеобразовательная школа» Томского района</v>
      </c>
      <c r="C266" s="11">
        <f>'для bus.gov.ru'!C255</f>
        <v>504</v>
      </c>
      <c r="D266" s="11">
        <f>'для bus.gov.ru'!D255</f>
        <v>202</v>
      </c>
      <c r="E266" s="21">
        <f>'для bus.gov.ru'!E255</f>
        <v>0.40079365079365081</v>
      </c>
      <c r="F266" s="12" t="s">
        <v>159</v>
      </c>
      <c r="G266" s="13">
        <f>'Рейтинговая таблица организаций'!D255</f>
        <v>14</v>
      </c>
      <c r="H266" s="13">
        <f>'Рейтинговая таблица организаций'!E255</f>
        <v>14</v>
      </c>
      <c r="I266" s="12" t="s">
        <v>160</v>
      </c>
      <c r="J266" s="13">
        <f>'Рейтинговая таблица организаций'!F255</f>
        <v>60</v>
      </c>
      <c r="K266" s="13">
        <f>'Рейтинговая таблица организаций'!G255</f>
        <v>60</v>
      </c>
      <c r="L266" s="14" t="str">
        <f>IF('Рейтинговая таблица организаций'!H255&lt;1,"Отсутствуют или не функционируют дистанционные способы взаимодействия",(IF('Рейтинговая таблица организаций'!H255&lt;4,"В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6" s="23">
        <f>'Рейтинговая таблица организаций'!H255</f>
        <v>4</v>
      </c>
      <c r="N266" s="14">
        <f>IF('Рейтинговая таблица организаций'!H255&lt;1,0,(IF('Рейтинговая таблица организаций'!H255&lt;4,30,100)))</f>
        <v>100</v>
      </c>
      <c r="O266" s="14" t="s">
        <v>161</v>
      </c>
      <c r="P266" s="14">
        <f>'Рейтинговая таблица организаций'!I255</f>
        <v>202</v>
      </c>
      <c r="Q266" s="14">
        <f>'Рейтинговая таблица организаций'!J255</f>
        <v>202</v>
      </c>
      <c r="R266" s="14" t="s">
        <v>162</v>
      </c>
      <c r="S266" s="14">
        <f>'Рейтинговая таблица организаций'!K255</f>
        <v>202</v>
      </c>
      <c r="T266" s="14">
        <f>'Рейтинговая таблица организаций'!L255</f>
        <v>202</v>
      </c>
      <c r="U266" s="14" t="str">
        <f>IF('Рейтинговая таблица организаций'!U255&lt;1,"Отсутствуют комфортные условия",(IF('Рейтинговая таблица организаций'!U255&lt;5,"Количество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6" s="23">
        <f>'Рейтинговая таблица организаций'!U255</f>
        <v>5</v>
      </c>
      <c r="W266" s="14">
        <f>IF('Рейтинговая таблица организаций'!U255&lt;1,0,(IF('Рейтинговая таблица организаций'!U255&lt;4,20,100)))</f>
        <v>100</v>
      </c>
      <c r="X266" s="14" t="s">
        <v>163</v>
      </c>
      <c r="Y266" s="14">
        <f>'Рейтинговая таблица организаций'!X255</f>
        <v>202</v>
      </c>
      <c r="Z266" s="14">
        <f>'Рейтинговая таблица организаций'!Y255</f>
        <v>202</v>
      </c>
      <c r="AA266" s="14" t="str">
        <f>IF('Рейтинговая таблица организаций'!AD255&lt;1,"Отсутствуют условия доступности для инвалидов",(IF('Рейтинговая таблица организаций'!AD255&lt;5,"Количество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6" s="22">
        <f>'Рейтинговая таблица организаций'!AD255</f>
        <v>1</v>
      </c>
      <c r="AC266" s="14">
        <f>IF('Рейтинговая таблица организаций'!AD255&lt;1,0,(IF('Рейтинговая таблица организаций'!AD255&lt;5,20,100)))</f>
        <v>20</v>
      </c>
      <c r="AD266" s="14" t="str">
        <f>IF('Рейтинговая таблица организаций'!AE255&lt;1,"Отсутствуют условия доступности, позволяющие инвалидам получать услуги наравне с другими",(IF('Рейтинговая таблица организаций'!AE255&lt;5,"Количество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6" s="23">
        <f>'Рейтинговая таблица организаций'!AE255</f>
        <v>4</v>
      </c>
      <c r="AF266" s="14">
        <f>IF('Рейтинговая таблица организаций'!AE255&lt;1,0,(IF('Рейтинговая таблица организаций'!AE255&lt;5,20,100)))</f>
        <v>20</v>
      </c>
      <c r="AG266" s="14" t="s">
        <v>164</v>
      </c>
      <c r="AH266" s="14">
        <f>'Рейтинговая таблица организаций'!AF255</f>
        <v>51</v>
      </c>
      <c r="AI266" s="14">
        <f>'Рейтинговая таблица организаций'!AG255</f>
        <v>51</v>
      </c>
      <c r="AJ266" s="14" t="s">
        <v>165</v>
      </c>
      <c r="AK266" s="14">
        <f>'Рейтинговая таблица организаций'!AL255</f>
        <v>202</v>
      </c>
      <c r="AL266" s="14">
        <f>'Рейтинговая таблица организаций'!AM255</f>
        <v>202</v>
      </c>
      <c r="AM266" s="14" t="s">
        <v>166</v>
      </c>
      <c r="AN266" s="14">
        <f>'Рейтинговая таблица организаций'!AN255</f>
        <v>202</v>
      </c>
      <c r="AO266" s="14">
        <f>'Рейтинговая таблица организаций'!AO255</f>
        <v>202</v>
      </c>
      <c r="AP266" s="14" t="s">
        <v>167</v>
      </c>
      <c r="AQ266" s="14">
        <f>'Рейтинговая таблица организаций'!AP255</f>
        <v>202</v>
      </c>
      <c r="AR266" s="14">
        <f>'Рейтинговая таблица организаций'!AQ255</f>
        <v>202</v>
      </c>
      <c r="AS266" s="14" t="s">
        <v>168</v>
      </c>
      <c r="AT266" s="14">
        <f>'Рейтинговая таблица организаций'!AV255</f>
        <v>202</v>
      </c>
      <c r="AU266" s="14">
        <f>'Рейтинговая таблица организаций'!AW255</f>
        <v>202</v>
      </c>
      <c r="AV266" s="14" t="s">
        <v>169</v>
      </c>
      <c r="AW266" s="14">
        <f>'Рейтинговая таблица организаций'!AX255</f>
        <v>202</v>
      </c>
      <c r="AX266" s="14">
        <f>'Рейтинговая таблица организаций'!AY255</f>
        <v>202</v>
      </c>
      <c r="AY266" s="14" t="s">
        <v>170</v>
      </c>
      <c r="AZ266" s="14">
        <f>'Рейтинговая таблица организаций'!AZ255</f>
        <v>202</v>
      </c>
      <c r="BA266" s="14">
        <f>'Рейтинговая таблица организаций'!BA255</f>
        <v>202</v>
      </c>
    </row>
    <row r="267" spans="1:53" ht="15.5">
      <c r="A267" s="11">
        <f>'бланки '!D258</f>
        <v>253</v>
      </c>
      <c r="B267" s="11" t="str">
        <f>'бланки '!C258</f>
        <v>Муниципальное бюджетное общеобразовательное учреждение "Усть-Бакчарская средняя общеобразовательная школа"</v>
      </c>
      <c r="C267" s="11">
        <f>'для bus.gov.ru'!C256</f>
        <v>104</v>
      </c>
      <c r="D267" s="11">
        <f>'для bus.gov.ru'!D256</f>
        <v>42</v>
      </c>
      <c r="E267" s="21">
        <f>'для bus.gov.ru'!E256</f>
        <v>0.40384615384615385</v>
      </c>
      <c r="F267" s="12" t="s">
        <v>159</v>
      </c>
      <c r="G267" s="13">
        <f>'Рейтинговая таблица организаций'!D256</f>
        <v>14</v>
      </c>
      <c r="H267" s="13">
        <f>'Рейтинговая таблица организаций'!E256</f>
        <v>14</v>
      </c>
      <c r="I267" s="12" t="s">
        <v>160</v>
      </c>
      <c r="J267" s="13">
        <f>'Рейтинговая таблица организаций'!F256</f>
        <v>60</v>
      </c>
      <c r="K267" s="13">
        <f>'Рейтинговая таблица организаций'!G256</f>
        <v>60</v>
      </c>
      <c r="L267" s="14" t="str">
        <f>IF('Рейтинговая таблица организаций'!H256&lt;1,"Отсутствуют или не функционируют дистанционные способы взаимодействия",(IF('Рейтинговая таблица организаций'!H256&lt;4,"В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7" s="23">
        <f>'Рейтинговая таблица организаций'!H256</f>
        <v>4</v>
      </c>
      <c r="N267" s="14">
        <f>IF('Рейтинговая таблица организаций'!H256&lt;1,0,(IF('Рейтинговая таблица организаций'!H256&lt;4,30,100)))</f>
        <v>100</v>
      </c>
      <c r="O267" s="14" t="s">
        <v>161</v>
      </c>
      <c r="P267" s="14">
        <f>'Рейтинговая таблица организаций'!I256</f>
        <v>42</v>
      </c>
      <c r="Q267" s="14">
        <f>'Рейтинговая таблица организаций'!J256</f>
        <v>42</v>
      </c>
      <c r="R267" s="14" t="s">
        <v>162</v>
      </c>
      <c r="S267" s="14">
        <f>'Рейтинговая таблица организаций'!K256</f>
        <v>42</v>
      </c>
      <c r="T267" s="14">
        <f>'Рейтинговая таблица организаций'!L256</f>
        <v>42</v>
      </c>
      <c r="U267" s="14" t="str">
        <f>IF('Рейтинговая таблица организаций'!U256&lt;1,"Отсутствуют комфортные условия",(IF('Рейтинговая таблица организаций'!U256&lt;5,"Количество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7" s="23">
        <f>'Рейтинговая таблица организаций'!U256</f>
        <v>5</v>
      </c>
      <c r="W267" s="14">
        <f>IF('Рейтинговая таблица организаций'!U256&lt;1,0,(IF('Рейтинговая таблица организаций'!U256&lt;4,20,100)))</f>
        <v>100</v>
      </c>
      <c r="X267" s="14" t="s">
        <v>163</v>
      </c>
      <c r="Y267" s="14">
        <f>'Рейтинговая таблица организаций'!X256</f>
        <v>42</v>
      </c>
      <c r="Z267" s="14">
        <f>'Рейтинговая таблица организаций'!Y256</f>
        <v>42</v>
      </c>
      <c r="AA267" s="14" t="str">
        <f>IF('Рейтинговая таблица организаций'!AD256&lt;1,"Отсутствуют условия доступности для инвалидов",(IF('Рейтинговая таблица организаций'!AD256&lt;5,"Количество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7" s="22">
        <f>'Рейтинговая таблица организаций'!AD256</f>
        <v>1</v>
      </c>
      <c r="AC267" s="14">
        <f>IF('Рейтинговая таблица организаций'!AD256&lt;1,0,(IF('Рейтинговая таблица организаций'!AD256&lt;5,20,100)))</f>
        <v>20</v>
      </c>
      <c r="AD267" s="14" t="str">
        <f>IF('Рейтинговая таблица организаций'!AE256&lt;1,"Отсутствуют условия доступности, позволяющие инвалидам получать услуги наравне с другими",(IF('Рейтинговая таблица организаций'!AE256&lt;5,"Количество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7" s="23">
        <f>'Рейтинговая таблица организаций'!AE256</f>
        <v>4</v>
      </c>
      <c r="AF267" s="14">
        <f>IF('Рейтинговая таблица организаций'!AE256&lt;1,0,(IF('Рейтинговая таблица организаций'!AE256&lt;5,20,100)))</f>
        <v>20</v>
      </c>
      <c r="AG267" s="14" t="s">
        <v>164</v>
      </c>
      <c r="AH267" s="14">
        <f>'Рейтинговая таблица организаций'!AF256</f>
        <v>11</v>
      </c>
      <c r="AI267" s="14">
        <f>'Рейтинговая таблица организаций'!AG256</f>
        <v>11</v>
      </c>
      <c r="AJ267" s="14" t="s">
        <v>165</v>
      </c>
      <c r="AK267" s="14">
        <f>'Рейтинговая таблица организаций'!AL256</f>
        <v>42</v>
      </c>
      <c r="AL267" s="14">
        <f>'Рейтинговая таблица организаций'!AM256</f>
        <v>42</v>
      </c>
      <c r="AM267" s="14" t="s">
        <v>166</v>
      </c>
      <c r="AN267" s="14">
        <f>'Рейтинговая таблица организаций'!AN256</f>
        <v>42</v>
      </c>
      <c r="AO267" s="14">
        <f>'Рейтинговая таблица организаций'!AO256</f>
        <v>42</v>
      </c>
      <c r="AP267" s="14" t="s">
        <v>167</v>
      </c>
      <c r="AQ267" s="14">
        <f>'Рейтинговая таблица организаций'!AP256</f>
        <v>42</v>
      </c>
      <c r="AR267" s="14">
        <f>'Рейтинговая таблица организаций'!AQ256</f>
        <v>42</v>
      </c>
      <c r="AS267" s="14" t="s">
        <v>168</v>
      </c>
      <c r="AT267" s="14">
        <f>'Рейтинговая таблица организаций'!AV256</f>
        <v>42</v>
      </c>
      <c r="AU267" s="14">
        <f>'Рейтинговая таблица организаций'!AW256</f>
        <v>42</v>
      </c>
      <c r="AV267" s="14" t="s">
        <v>169</v>
      </c>
      <c r="AW267" s="14">
        <f>'Рейтинговая таблица организаций'!AX256</f>
        <v>42</v>
      </c>
      <c r="AX267" s="14">
        <f>'Рейтинговая таблица организаций'!AY256</f>
        <v>42</v>
      </c>
      <c r="AY267" s="14" t="s">
        <v>170</v>
      </c>
      <c r="AZ267" s="14">
        <f>'Рейтинговая таблица организаций'!AZ256</f>
        <v>42</v>
      </c>
      <c r="BA267" s="14">
        <f>'Рейтинговая таблица организаций'!BA256</f>
        <v>42</v>
      </c>
    </row>
    <row r="268" spans="1:53" ht="15.5">
      <c r="A268" s="11">
        <f>'бланки '!D259</f>
        <v>254</v>
      </c>
      <c r="B268" s="11" t="str">
        <f>'бланки '!C259</f>
        <v>Муниципальное автономное общеобразовательное учреждение Чаинского района "Подгорнская средняя общеобразовательная школа"</v>
      </c>
      <c r="C268" s="11">
        <f>'для bus.gov.ru'!C257</f>
        <v>1074</v>
      </c>
      <c r="D268" s="11">
        <f>'для bus.gov.ru'!D257</f>
        <v>430</v>
      </c>
      <c r="E268" s="21">
        <f>'для bus.gov.ru'!E257</f>
        <v>0.40037243947858475</v>
      </c>
      <c r="F268" s="12" t="s">
        <v>159</v>
      </c>
      <c r="G268" s="13">
        <f>'Рейтинговая таблица организаций'!D257</f>
        <v>14</v>
      </c>
      <c r="H268" s="13">
        <f>'Рейтинговая таблица организаций'!E257</f>
        <v>14</v>
      </c>
      <c r="I268" s="12" t="s">
        <v>160</v>
      </c>
      <c r="J268" s="13">
        <f>'Рейтинговая таблица организаций'!F257</f>
        <v>60</v>
      </c>
      <c r="K268" s="13">
        <f>'Рейтинговая таблица организаций'!G257</f>
        <v>60</v>
      </c>
      <c r="L268" s="14" t="str">
        <f>IF('Рейтинговая таблица организаций'!H257&lt;1,"Отсутствуют или не функционируют дистанционные способы взаимодействия",(IF('Рейтинговая таблица организаций'!H257&lt;4,"В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8" s="23">
        <f>'Рейтинговая таблица организаций'!H257</f>
        <v>4</v>
      </c>
      <c r="N268" s="14">
        <f>IF('Рейтинговая таблица организаций'!H257&lt;1,0,(IF('Рейтинговая таблица организаций'!H257&lt;4,30,100)))</f>
        <v>100</v>
      </c>
      <c r="O268" s="14" t="s">
        <v>161</v>
      </c>
      <c r="P268" s="14">
        <f>'Рейтинговая таблица организаций'!I257</f>
        <v>430</v>
      </c>
      <c r="Q268" s="14">
        <f>'Рейтинговая таблица организаций'!J257</f>
        <v>430</v>
      </c>
      <c r="R268" s="14" t="s">
        <v>162</v>
      </c>
      <c r="S268" s="14">
        <f>'Рейтинговая таблица организаций'!K257</f>
        <v>430</v>
      </c>
      <c r="T268" s="14">
        <f>'Рейтинговая таблица организаций'!L257</f>
        <v>430</v>
      </c>
      <c r="U268" s="14" t="str">
        <f>IF('Рейтинговая таблица организаций'!U257&lt;1,"Отсутствуют комфортные условия",(IF('Рейтинговая таблица организаций'!U257&lt;5,"Количество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8" s="23">
        <f>'Рейтинговая таблица организаций'!U257</f>
        <v>5</v>
      </c>
      <c r="W268" s="14">
        <f>IF('Рейтинговая таблица организаций'!U257&lt;1,0,(IF('Рейтинговая таблица организаций'!U257&lt;4,20,100)))</f>
        <v>100</v>
      </c>
      <c r="X268" s="14" t="s">
        <v>163</v>
      </c>
      <c r="Y268" s="14">
        <f>'Рейтинговая таблица организаций'!X257</f>
        <v>430</v>
      </c>
      <c r="Z268" s="14">
        <f>'Рейтинговая таблица организаций'!Y257</f>
        <v>430</v>
      </c>
      <c r="AA268" s="14" t="str">
        <f>IF('Рейтинговая таблица организаций'!AD257&lt;1,"Отсутствуют условия доступности для инвалидов",(IF('Рейтинговая таблица организаций'!AD257&lt;5,"Количество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8" s="22">
        <f>'Рейтинговая таблица организаций'!AD257</f>
        <v>2</v>
      </c>
      <c r="AC268" s="14">
        <f>IF('Рейтинговая таблица организаций'!AD257&lt;1,0,(IF('Рейтинговая таблица организаций'!AD257&lt;5,20,100)))</f>
        <v>20</v>
      </c>
      <c r="AD268" s="14" t="str">
        <f>IF('Рейтинговая таблица организаций'!AE257&lt;1,"Отсутствуют условия доступности, позволяющие инвалидам получать услуги наравне с другими",(IF('Рейтинговая таблица организаций'!AE257&lt;5,"Количество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68" s="23">
        <f>'Рейтинговая таблица организаций'!AE257</f>
        <v>5</v>
      </c>
      <c r="AF268" s="14">
        <f>IF('Рейтинговая таблица организаций'!AE257&lt;1,0,(IF('Рейтинговая таблица организаций'!AE257&lt;5,20,100)))</f>
        <v>100</v>
      </c>
      <c r="AG268" s="14" t="s">
        <v>164</v>
      </c>
      <c r="AH268" s="14">
        <f>'Рейтинговая таблица организаций'!AF257</f>
        <v>108</v>
      </c>
      <c r="AI268" s="14">
        <f>'Рейтинговая таблица организаций'!AG257</f>
        <v>108</v>
      </c>
      <c r="AJ268" s="14" t="s">
        <v>165</v>
      </c>
      <c r="AK268" s="14">
        <f>'Рейтинговая таблица организаций'!AL257</f>
        <v>430</v>
      </c>
      <c r="AL268" s="14">
        <f>'Рейтинговая таблица организаций'!AM257</f>
        <v>430</v>
      </c>
      <c r="AM268" s="14" t="s">
        <v>166</v>
      </c>
      <c r="AN268" s="14">
        <f>'Рейтинговая таблица организаций'!AN257</f>
        <v>430</v>
      </c>
      <c r="AO268" s="14">
        <f>'Рейтинговая таблица организаций'!AO257</f>
        <v>430</v>
      </c>
      <c r="AP268" s="14" t="s">
        <v>167</v>
      </c>
      <c r="AQ268" s="14">
        <f>'Рейтинговая таблица организаций'!AP257</f>
        <v>430</v>
      </c>
      <c r="AR268" s="14">
        <f>'Рейтинговая таблица организаций'!AQ257</f>
        <v>430</v>
      </c>
      <c r="AS268" s="14" t="s">
        <v>168</v>
      </c>
      <c r="AT268" s="14">
        <f>'Рейтинговая таблица организаций'!AV257</f>
        <v>430</v>
      </c>
      <c r="AU268" s="14">
        <f>'Рейтинговая таблица организаций'!AW257</f>
        <v>430</v>
      </c>
      <c r="AV268" s="14" t="s">
        <v>169</v>
      </c>
      <c r="AW268" s="14">
        <f>'Рейтинговая таблица организаций'!AX257</f>
        <v>430</v>
      </c>
      <c r="AX268" s="14">
        <f>'Рейтинговая таблица организаций'!AY257</f>
        <v>430</v>
      </c>
      <c r="AY268" s="14" t="s">
        <v>170</v>
      </c>
      <c r="AZ268" s="14">
        <f>'Рейтинговая таблица организаций'!AZ257</f>
        <v>430</v>
      </c>
      <c r="BA268" s="14">
        <f>'Рейтинговая таблица организаций'!BA257</f>
        <v>430</v>
      </c>
    </row>
    <row r="269" spans="1:53" ht="15.5">
      <c r="A269" s="11">
        <f>'бланки '!D260</f>
        <v>255</v>
      </c>
      <c r="B269" s="11" t="str">
        <f>'бланки '!C260</f>
        <v>Муниципальное казённое общеобразовательное учреждение " Чаинская школа-интернат"</v>
      </c>
      <c r="C269" s="11">
        <f>'для bus.gov.ru'!C258</f>
        <v>68</v>
      </c>
      <c r="D269" s="11">
        <f>'для bus.gov.ru'!D258</f>
        <v>28</v>
      </c>
      <c r="E269" s="21">
        <f>'для bus.gov.ru'!E258</f>
        <v>0.41176470588235292</v>
      </c>
      <c r="F269" s="12" t="s">
        <v>159</v>
      </c>
      <c r="G269" s="13">
        <f>'Рейтинговая таблица организаций'!D258</f>
        <v>14</v>
      </c>
      <c r="H269" s="13">
        <f>'Рейтинговая таблица организаций'!E258</f>
        <v>14</v>
      </c>
      <c r="I269" s="12" t="s">
        <v>160</v>
      </c>
      <c r="J269" s="13">
        <f>'Рейтинговая таблица организаций'!F258</f>
        <v>60</v>
      </c>
      <c r="K269" s="13">
        <f>'Рейтинговая таблица организаций'!G258</f>
        <v>60</v>
      </c>
      <c r="L269" s="14" t="str">
        <f>IF('Рейтинговая таблица организаций'!H258&lt;1,"Отсутствуют или не функционируют дистанционные способы взаимодействия",(IF('Рейтинговая таблица организаций'!H258&lt;4,"В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9" s="23">
        <f>'Рейтинговая таблица организаций'!H258</f>
        <v>4</v>
      </c>
      <c r="N269" s="14">
        <f>IF('Рейтинговая таблица организаций'!H258&lt;1,0,(IF('Рейтинговая таблица организаций'!H258&lt;4,30,100)))</f>
        <v>100</v>
      </c>
      <c r="O269" s="14" t="s">
        <v>161</v>
      </c>
      <c r="P269" s="14">
        <f>'Рейтинговая таблица организаций'!I258</f>
        <v>28</v>
      </c>
      <c r="Q269" s="14">
        <f>'Рейтинговая таблица организаций'!J258</f>
        <v>28</v>
      </c>
      <c r="R269" s="14" t="s">
        <v>162</v>
      </c>
      <c r="S269" s="14">
        <f>'Рейтинговая таблица организаций'!K258</f>
        <v>28</v>
      </c>
      <c r="T269" s="14">
        <f>'Рейтинговая таблица организаций'!L258</f>
        <v>28</v>
      </c>
      <c r="U269" s="14" t="str">
        <f>IF('Рейтинговая таблица организаций'!U258&lt;1,"Отсутствуют комфортные условия",(IF('Рейтинговая таблица организаций'!U258&lt;5,"Количество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9" s="23">
        <f>'Рейтинговая таблица организаций'!U258</f>
        <v>5</v>
      </c>
      <c r="W269" s="14">
        <f>IF('Рейтинговая таблица организаций'!U258&lt;1,0,(IF('Рейтинговая таблица организаций'!U258&lt;4,20,100)))</f>
        <v>100</v>
      </c>
      <c r="X269" s="14" t="s">
        <v>163</v>
      </c>
      <c r="Y269" s="14">
        <f>'Рейтинговая таблица организаций'!X258</f>
        <v>28</v>
      </c>
      <c r="Z269" s="14">
        <f>'Рейтинговая таблица организаций'!Y258</f>
        <v>28</v>
      </c>
      <c r="AA269" s="14" t="str">
        <f>IF('Рейтинговая таблица организаций'!AD258&lt;1,"Отсутствуют условия доступности для инвалидов",(IF('Рейтинговая таблица организаций'!AD258&lt;5,"Количество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9" s="22">
        <f>'Рейтинговая таблица организаций'!AD258</f>
        <v>0</v>
      </c>
      <c r="AC269" s="14">
        <f>IF('Рейтинговая таблица организаций'!AD258&lt;1,0,(IF('Рейтинговая таблица организаций'!AD258&lt;5,20,100)))</f>
        <v>0</v>
      </c>
      <c r="AD269" s="14" t="str">
        <f>IF('Рейтинговая таблица организаций'!AE258&lt;1,"Отсутствуют условия доступности, позволяющие инвалидам получать услуги наравне с другими",(IF('Рейтинговая таблица организаций'!AE258&lt;5,"Количество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9" s="23">
        <f>'Рейтинговая таблица организаций'!AE258</f>
        <v>4</v>
      </c>
      <c r="AF269" s="14">
        <f>IF('Рейтинговая таблица организаций'!AE258&lt;1,0,(IF('Рейтинговая таблица организаций'!AE258&lt;5,20,100)))</f>
        <v>20</v>
      </c>
      <c r="AG269" s="14" t="s">
        <v>164</v>
      </c>
      <c r="AH269" s="14">
        <f>'Рейтинговая таблица организаций'!AF258</f>
        <v>7</v>
      </c>
      <c r="AI269" s="14">
        <f>'Рейтинговая таблица организаций'!AG258</f>
        <v>7</v>
      </c>
      <c r="AJ269" s="14" t="s">
        <v>165</v>
      </c>
      <c r="AK269" s="14">
        <f>'Рейтинговая таблица организаций'!AL258</f>
        <v>28</v>
      </c>
      <c r="AL269" s="14">
        <f>'Рейтинговая таблица организаций'!AM258</f>
        <v>28</v>
      </c>
      <c r="AM269" s="14" t="s">
        <v>166</v>
      </c>
      <c r="AN269" s="14">
        <f>'Рейтинговая таблица организаций'!AN258</f>
        <v>28</v>
      </c>
      <c r="AO269" s="14">
        <f>'Рейтинговая таблица организаций'!AO258</f>
        <v>28</v>
      </c>
      <c r="AP269" s="14" t="s">
        <v>167</v>
      </c>
      <c r="AQ269" s="14">
        <f>'Рейтинговая таблица организаций'!AP258</f>
        <v>28</v>
      </c>
      <c r="AR269" s="14">
        <f>'Рейтинговая таблица организаций'!AQ258</f>
        <v>28</v>
      </c>
      <c r="AS269" s="14" t="s">
        <v>168</v>
      </c>
      <c r="AT269" s="14">
        <f>'Рейтинговая таблица организаций'!AV258</f>
        <v>28</v>
      </c>
      <c r="AU269" s="14">
        <f>'Рейтинговая таблица организаций'!AW258</f>
        <v>28</v>
      </c>
      <c r="AV269" s="14" t="s">
        <v>169</v>
      </c>
      <c r="AW269" s="14">
        <f>'Рейтинговая таблица организаций'!AX258</f>
        <v>28</v>
      </c>
      <c r="AX269" s="14">
        <f>'Рейтинговая таблица организаций'!AY258</f>
        <v>28</v>
      </c>
      <c r="AY269" s="14" t="s">
        <v>170</v>
      </c>
      <c r="AZ269" s="14">
        <f>'Рейтинговая таблица организаций'!AZ258</f>
        <v>28</v>
      </c>
      <c r="BA269" s="14">
        <f>'Рейтинговая таблица организаций'!BA258</f>
        <v>28</v>
      </c>
    </row>
    <row r="270" spans="1:53" ht="15.5">
      <c r="A270" s="11">
        <f>'бланки '!D261</f>
        <v>256</v>
      </c>
      <c r="B270" s="11" t="str">
        <f>'бланки '!C261</f>
        <v>Муниципальное бюджетное общеобразовательное учреждение " Гореловская основная общеобразовательная школа"</v>
      </c>
      <c r="C270" s="11">
        <f>'для bus.gov.ru'!C259</f>
        <v>30</v>
      </c>
      <c r="D270" s="11">
        <f>'для bus.gov.ru'!D259</f>
        <v>12</v>
      </c>
      <c r="E270" s="21">
        <f>'для bus.gov.ru'!E259</f>
        <v>0.4</v>
      </c>
      <c r="F270" s="12" t="s">
        <v>159</v>
      </c>
      <c r="G270" s="13">
        <f>'Рейтинговая таблица организаций'!D259</f>
        <v>14</v>
      </c>
      <c r="H270" s="13">
        <f>'Рейтинговая таблица организаций'!E259</f>
        <v>14</v>
      </c>
      <c r="I270" s="12" t="s">
        <v>160</v>
      </c>
      <c r="J270" s="13">
        <f>'Рейтинговая таблица организаций'!F259</f>
        <v>60</v>
      </c>
      <c r="K270" s="13">
        <f>'Рейтинговая таблица организаций'!G259</f>
        <v>60</v>
      </c>
      <c r="L270" s="14" t="str">
        <f>IF('Рейтинговая таблица организаций'!H259&lt;1,"Отсутствуют или не функционируют дистанционные способы взаимодействия",(IF('Рейтинговая таблица организаций'!H259&lt;4,"В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0" s="23">
        <f>'Рейтинговая таблица организаций'!H259</f>
        <v>4</v>
      </c>
      <c r="N270" s="14">
        <f>IF('Рейтинговая таблица организаций'!H259&lt;1,0,(IF('Рейтинговая таблица организаций'!H259&lt;4,30,100)))</f>
        <v>100</v>
      </c>
      <c r="O270" s="14" t="s">
        <v>161</v>
      </c>
      <c r="P270" s="14">
        <f>'Рейтинговая таблица организаций'!I259</f>
        <v>12</v>
      </c>
      <c r="Q270" s="14">
        <f>'Рейтинговая таблица организаций'!J259</f>
        <v>12</v>
      </c>
      <c r="R270" s="14" t="s">
        <v>162</v>
      </c>
      <c r="S270" s="14">
        <f>'Рейтинговая таблица организаций'!K259</f>
        <v>12</v>
      </c>
      <c r="T270" s="14">
        <f>'Рейтинговая таблица организаций'!L259</f>
        <v>12</v>
      </c>
      <c r="U270" s="14" t="str">
        <f>IF('Рейтинговая таблица организаций'!U259&lt;1,"Отсутствуют комфортные условия",(IF('Рейтинговая таблица организаций'!U259&lt;5,"Количество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0" s="23">
        <f>'Рейтинговая таблица организаций'!U259</f>
        <v>5</v>
      </c>
      <c r="W270" s="14">
        <f>IF('Рейтинговая таблица организаций'!U259&lt;1,0,(IF('Рейтинговая таблица организаций'!U259&lt;4,20,100)))</f>
        <v>100</v>
      </c>
      <c r="X270" s="14" t="s">
        <v>163</v>
      </c>
      <c r="Y270" s="14">
        <f>'Рейтинговая таблица организаций'!X259</f>
        <v>12</v>
      </c>
      <c r="Z270" s="14">
        <f>'Рейтинговая таблица организаций'!Y259</f>
        <v>12</v>
      </c>
      <c r="AA270" s="14" t="str">
        <f>IF('Рейтинговая таблица организаций'!AD259&lt;1,"Отсутствуют условия доступности для инвалидов",(IF('Рейтинговая таблица организаций'!AD259&lt;5,"Количество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0" s="22">
        <f>'Рейтинговая таблица организаций'!AD259</f>
        <v>1</v>
      </c>
      <c r="AC270" s="14">
        <f>IF('Рейтинговая таблица организаций'!AD259&lt;1,0,(IF('Рейтинговая таблица организаций'!AD259&lt;5,20,100)))</f>
        <v>20</v>
      </c>
      <c r="AD270" s="14" t="str">
        <f>IF('Рейтинговая таблица организаций'!AE259&lt;1,"Отсутствуют условия доступности, позволяющие инвалидам получать услуги наравне с другими",(IF('Рейтинговая таблица организаций'!AE259&lt;5,"Количество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70" s="23">
        <f>'Рейтинговая таблица организаций'!AE259</f>
        <v>5</v>
      </c>
      <c r="AF270" s="14">
        <f>IF('Рейтинговая таблица организаций'!AE259&lt;1,0,(IF('Рейтинговая таблица организаций'!AE259&lt;5,20,100)))</f>
        <v>100</v>
      </c>
      <c r="AG270" s="14" t="s">
        <v>164</v>
      </c>
      <c r="AH270" s="14">
        <f>'Рейтинговая таблица организаций'!AF259</f>
        <v>3</v>
      </c>
      <c r="AI270" s="14">
        <f>'Рейтинговая таблица организаций'!AG259</f>
        <v>3</v>
      </c>
      <c r="AJ270" s="14" t="s">
        <v>165</v>
      </c>
      <c r="AK270" s="14">
        <f>'Рейтинговая таблица организаций'!AL259</f>
        <v>12</v>
      </c>
      <c r="AL270" s="14">
        <f>'Рейтинговая таблица организаций'!AM259</f>
        <v>12</v>
      </c>
      <c r="AM270" s="14" t="s">
        <v>166</v>
      </c>
      <c r="AN270" s="14">
        <f>'Рейтинговая таблица организаций'!AN259</f>
        <v>12</v>
      </c>
      <c r="AO270" s="14">
        <f>'Рейтинговая таблица организаций'!AO259</f>
        <v>12</v>
      </c>
      <c r="AP270" s="14" t="s">
        <v>167</v>
      </c>
      <c r="AQ270" s="14">
        <f>'Рейтинговая таблица организаций'!AP259</f>
        <v>12</v>
      </c>
      <c r="AR270" s="14">
        <f>'Рейтинговая таблица организаций'!AQ259</f>
        <v>12</v>
      </c>
      <c r="AS270" s="14" t="s">
        <v>168</v>
      </c>
      <c r="AT270" s="14">
        <f>'Рейтинговая таблица организаций'!AV259</f>
        <v>12</v>
      </c>
      <c r="AU270" s="14">
        <f>'Рейтинговая таблица организаций'!AW259</f>
        <v>12</v>
      </c>
      <c r="AV270" s="14" t="s">
        <v>169</v>
      </c>
      <c r="AW270" s="14">
        <f>'Рейтинговая таблица организаций'!AX259</f>
        <v>12</v>
      </c>
      <c r="AX270" s="14">
        <f>'Рейтинговая таблица организаций'!AY259</f>
        <v>12</v>
      </c>
      <c r="AY270" s="14" t="s">
        <v>170</v>
      </c>
      <c r="AZ270" s="14">
        <f>'Рейтинговая таблица организаций'!AZ259</f>
        <v>12</v>
      </c>
      <c r="BA270" s="14">
        <f>'Рейтинговая таблица организаций'!BA259</f>
        <v>12</v>
      </c>
    </row>
    <row r="271" spans="1:53" ht="15.5">
      <c r="A271" s="11">
        <f>'бланки '!D262</f>
        <v>257</v>
      </c>
      <c r="B271" s="11" t="str">
        <f>'бланки '!C262</f>
        <v>Муниципальное бюджетное общеобразовательное учреждение "Леботёрская основная общеобразовательная школа"</v>
      </c>
      <c r="C271" s="11">
        <f>'для bus.gov.ru'!C260</f>
        <v>54</v>
      </c>
      <c r="D271" s="11">
        <f>'для bus.gov.ru'!D260</f>
        <v>22</v>
      </c>
      <c r="E271" s="21">
        <f>'для bus.gov.ru'!E260</f>
        <v>0.40740740740740738</v>
      </c>
      <c r="F271" s="12" t="s">
        <v>159</v>
      </c>
      <c r="G271" s="13">
        <f>'Рейтинговая таблица организаций'!D260</f>
        <v>14</v>
      </c>
      <c r="H271" s="13">
        <f>'Рейтинговая таблица организаций'!E260</f>
        <v>14</v>
      </c>
      <c r="I271" s="12" t="s">
        <v>160</v>
      </c>
      <c r="J271" s="13">
        <f>'Рейтинговая таблица организаций'!F260</f>
        <v>60</v>
      </c>
      <c r="K271" s="13">
        <f>'Рейтинговая таблица организаций'!G260</f>
        <v>60</v>
      </c>
      <c r="L271" s="14" t="str">
        <f>IF('Рейтинговая таблица организаций'!H260&lt;1,"Отсутствуют или не функционируют дистанционные способы взаимодействия",(IF('Рейтинговая таблица организаций'!H260&lt;4,"В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1" s="23">
        <f>'Рейтинговая таблица организаций'!H260</f>
        <v>4</v>
      </c>
      <c r="N271" s="14">
        <f>IF('Рейтинговая таблица организаций'!H260&lt;1,0,(IF('Рейтинговая таблица организаций'!H260&lt;4,30,100)))</f>
        <v>100</v>
      </c>
      <c r="O271" s="14" t="s">
        <v>161</v>
      </c>
      <c r="P271" s="14">
        <f>'Рейтинговая таблица организаций'!I260</f>
        <v>22</v>
      </c>
      <c r="Q271" s="14">
        <f>'Рейтинговая таблица организаций'!J260</f>
        <v>22</v>
      </c>
      <c r="R271" s="14" t="s">
        <v>162</v>
      </c>
      <c r="S271" s="14">
        <f>'Рейтинговая таблица организаций'!K260</f>
        <v>22</v>
      </c>
      <c r="T271" s="14">
        <f>'Рейтинговая таблица организаций'!L260</f>
        <v>22</v>
      </c>
      <c r="U271" s="14" t="str">
        <f>IF('Рейтинговая таблица организаций'!U260&lt;1,"Отсутствуют комфортные условия",(IF('Рейтинговая таблица организаций'!U260&lt;5,"Количество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1" s="23">
        <f>'Рейтинговая таблица организаций'!U260</f>
        <v>5</v>
      </c>
      <c r="W271" s="14">
        <f>IF('Рейтинговая таблица организаций'!U260&lt;1,0,(IF('Рейтинговая таблица организаций'!U260&lt;4,20,100)))</f>
        <v>100</v>
      </c>
      <c r="X271" s="14" t="s">
        <v>163</v>
      </c>
      <c r="Y271" s="14">
        <f>'Рейтинговая таблица организаций'!X260</f>
        <v>22</v>
      </c>
      <c r="Z271" s="14">
        <f>'Рейтинговая таблица организаций'!Y260</f>
        <v>22</v>
      </c>
      <c r="AA271" s="14" t="str">
        <f>IF('Рейтинговая таблица организаций'!AD260&lt;1,"Отсутствуют условия доступности для инвалидов",(IF('Рейтинговая таблица организаций'!AD260&lt;5,"Количество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1" s="22">
        <f>'Рейтинговая таблица организаций'!AD260</f>
        <v>2</v>
      </c>
      <c r="AC271" s="14">
        <f>IF('Рейтинговая таблица организаций'!AD260&lt;1,0,(IF('Рейтинговая таблица организаций'!AD260&lt;5,20,100)))</f>
        <v>20</v>
      </c>
      <c r="AD271" s="14" t="str">
        <f>IF('Рейтинговая таблица организаций'!AE260&lt;1,"Отсутствуют условия доступности, позволяющие инвалидам получать услуги наравне с другими",(IF('Рейтинговая таблица организаций'!AE260&lt;5,"Количество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1" s="23">
        <f>'Рейтинговая таблица организаций'!AE260</f>
        <v>4</v>
      </c>
      <c r="AF271" s="14">
        <f>IF('Рейтинговая таблица организаций'!AE260&lt;1,0,(IF('Рейтинговая таблица организаций'!AE260&lt;5,20,100)))</f>
        <v>20</v>
      </c>
      <c r="AG271" s="14" t="s">
        <v>164</v>
      </c>
      <c r="AH271" s="14">
        <f>'Рейтинговая таблица организаций'!AF260</f>
        <v>6</v>
      </c>
      <c r="AI271" s="14">
        <f>'Рейтинговая таблица организаций'!AG260</f>
        <v>6</v>
      </c>
      <c r="AJ271" s="14" t="s">
        <v>165</v>
      </c>
      <c r="AK271" s="14">
        <f>'Рейтинговая таблица организаций'!AL260</f>
        <v>22</v>
      </c>
      <c r="AL271" s="14">
        <f>'Рейтинговая таблица организаций'!AM260</f>
        <v>22</v>
      </c>
      <c r="AM271" s="14" t="s">
        <v>166</v>
      </c>
      <c r="AN271" s="14">
        <f>'Рейтинговая таблица организаций'!AN260</f>
        <v>22</v>
      </c>
      <c r="AO271" s="14">
        <f>'Рейтинговая таблица организаций'!AO260</f>
        <v>22</v>
      </c>
      <c r="AP271" s="14" t="s">
        <v>167</v>
      </c>
      <c r="AQ271" s="14">
        <f>'Рейтинговая таблица организаций'!AP260</f>
        <v>22</v>
      </c>
      <c r="AR271" s="14">
        <f>'Рейтинговая таблица организаций'!AQ260</f>
        <v>22</v>
      </c>
      <c r="AS271" s="14" t="s">
        <v>168</v>
      </c>
      <c r="AT271" s="14">
        <f>'Рейтинговая таблица организаций'!AV260</f>
        <v>22</v>
      </c>
      <c r="AU271" s="14">
        <f>'Рейтинговая таблица организаций'!AW260</f>
        <v>22</v>
      </c>
      <c r="AV271" s="14" t="s">
        <v>169</v>
      </c>
      <c r="AW271" s="14">
        <f>'Рейтинговая таблица организаций'!AX260</f>
        <v>22</v>
      </c>
      <c r="AX271" s="14">
        <f>'Рейтинговая таблица организаций'!AY260</f>
        <v>22</v>
      </c>
      <c r="AY271" s="14" t="s">
        <v>170</v>
      </c>
      <c r="AZ271" s="14">
        <f>'Рейтинговая таблица организаций'!AZ260</f>
        <v>22</v>
      </c>
      <c r="BA271" s="14">
        <f>'Рейтинговая таблица организаций'!BA260</f>
        <v>22</v>
      </c>
    </row>
    <row r="272" spans="1:53" ht="15.5">
      <c r="A272" s="11">
        <f>'бланки '!D263</f>
        <v>258</v>
      </c>
      <c r="B272" s="11" t="str">
        <f>'бланки '!C263</f>
        <v>Муниципальное бюджетное общеобразовательное учреждение "Варгатёрская основная общеобразовательная школа"</v>
      </c>
      <c r="C272" s="11">
        <f>'для bus.gov.ru'!C261</f>
        <v>84</v>
      </c>
      <c r="D272" s="11">
        <f>'для bus.gov.ru'!D261</f>
        <v>34</v>
      </c>
      <c r="E272" s="21">
        <f>'для bus.gov.ru'!E261</f>
        <v>0.40476190476190477</v>
      </c>
      <c r="F272" s="12" t="s">
        <v>159</v>
      </c>
      <c r="G272" s="13">
        <f>'Рейтинговая таблица организаций'!D261</f>
        <v>14</v>
      </c>
      <c r="H272" s="13">
        <f>'Рейтинговая таблица организаций'!E261</f>
        <v>14</v>
      </c>
      <c r="I272" s="12" t="s">
        <v>160</v>
      </c>
      <c r="J272" s="13">
        <f>'Рейтинговая таблица организаций'!F261</f>
        <v>60</v>
      </c>
      <c r="K272" s="13">
        <f>'Рейтинговая таблица организаций'!G261</f>
        <v>60</v>
      </c>
      <c r="L272" s="14" t="str">
        <f>IF('Рейтинговая таблица организаций'!H261&lt;1,"Отсутствуют или не функционируют дистанционные способы взаимодействия",(IF('Рейтинговая таблица организаций'!H261&lt;4,"В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2" s="23">
        <f>'Рейтинговая таблица организаций'!H261</f>
        <v>4</v>
      </c>
      <c r="N272" s="14">
        <f>IF('Рейтинговая таблица организаций'!H261&lt;1,0,(IF('Рейтинговая таблица организаций'!H261&lt;4,30,100)))</f>
        <v>100</v>
      </c>
      <c r="O272" s="14" t="s">
        <v>161</v>
      </c>
      <c r="P272" s="14">
        <f>'Рейтинговая таблица организаций'!I261</f>
        <v>34</v>
      </c>
      <c r="Q272" s="14">
        <f>'Рейтинговая таблица организаций'!J261</f>
        <v>34</v>
      </c>
      <c r="R272" s="14" t="s">
        <v>162</v>
      </c>
      <c r="S272" s="14">
        <f>'Рейтинговая таблица организаций'!K261</f>
        <v>34</v>
      </c>
      <c r="T272" s="14">
        <f>'Рейтинговая таблица организаций'!L261</f>
        <v>34</v>
      </c>
      <c r="U272" s="14" t="str">
        <f>IF('Рейтинговая таблица организаций'!U261&lt;1,"Отсутствуют комфортные условия",(IF('Рейтинговая таблица организаций'!U261&lt;5,"Количество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2" s="23">
        <f>'Рейтинговая таблица организаций'!U261</f>
        <v>5</v>
      </c>
      <c r="W272" s="14">
        <f>IF('Рейтинговая таблица организаций'!U261&lt;1,0,(IF('Рейтинговая таблица организаций'!U261&lt;4,20,100)))</f>
        <v>100</v>
      </c>
      <c r="X272" s="14" t="s">
        <v>163</v>
      </c>
      <c r="Y272" s="14">
        <f>'Рейтинговая таблица организаций'!X261</f>
        <v>34</v>
      </c>
      <c r="Z272" s="14">
        <f>'Рейтинговая таблица организаций'!Y261</f>
        <v>34</v>
      </c>
      <c r="AA272" s="14" t="str">
        <f>IF('Рейтинговая таблица организаций'!AD261&lt;1,"Отсутствуют условия доступности для инвалидов",(IF('Рейтинговая таблица организаций'!AD261&lt;5,"Количество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2" s="22">
        <f>'Рейтинговая таблица организаций'!AD261</f>
        <v>2</v>
      </c>
      <c r="AC272" s="14">
        <f>IF('Рейтинговая таблица организаций'!AD261&lt;1,0,(IF('Рейтинговая таблица организаций'!AD261&lt;5,20,100)))</f>
        <v>20</v>
      </c>
      <c r="AD272" s="14" t="str">
        <f>IF('Рейтинговая таблица организаций'!AE261&lt;1,"Отсутствуют условия доступности, позволяющие инвалидам получать услуги наравне с другими",(IF('Рейтинговая таблица организаций'!AE261&lt;5,"Количество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72" s="23">
        <f>'Рейтинговая таблица организаций'!AE261</f>
        <v>5</v>
      </c>
      <c r="AF272" s="14">
        <f>IF('Рейтинговая таблица организаций'!AE261&lt;1,0,(IF('Рейтинговая таблица организаций'!AE261&lt;5,20,100)))</f>
        <v>100</v>
      </c>
      <c r="AG272" s="14" t="s">
        <v>164</v>
      </c>
      <c r="AH272" s="14">
        <f>'Рейтинговая таблица организаций'!AF261</f>
        <v>9</v>
      </c>
      <c r="AI272" s="14">
        <f>'Рейтинговая таблица организаций'!AG261</f>
        <v>9</v>
      </c>
      <c r="AJ272" s="14" t="s">
        <v>165</v>
      </c>
      <c r="AK272" s="14">
        <f>'Рейтинговая таблица организаций'!AL261</f>
        <v>34</v>
      </c>
      <c r="AL272" s="14">
        <f>'Рейтинговая таблица организаций'!AM261</f>
        <v>34</v>
      </c>
      <c r="AM272" s="14" t="s">
        <v>166</v>
      </c>
      <c r="AN272" s="14">
        <f>'Рейтинговая таблица организаций'!AN261</f>
        <v>34</v>
      </c>
      <c r="AO272" s="14">
        <f>'Рейтинговая таблица организаций'!AO261</f>
        <v>34</v>
      </c>
      <c r="AP272" s="14" t="s">
        <v>167</v>
      </c>
      <c r="AQ272" s="14">
        <f>'Рейтинговая таблица организаций'!AP261</f>
        <v>34</v>
      </c>
      <c r="AR272" s="14">
        <f>'Рейтинговая таблица организаций'!AQ261</f>
        <v>34</v>
      </c>
      <c r="AS272" s="14" t="s">
        <v>168</v>
      </c>
      <c r="AT272" s="14">
        <f>'Рейтинговая таблица организаций'!AV261</f>
        <v>34</v>
      </c>
      <c r="AU272" s="14">
        <f>'Рейтинговая таблица организаций'!AW261</f>
        <v>34</v>
      </c>
      <c r="AV272" s="14" t="s">
        <v>169</v>
      </c>
      <c r="AW272" s="14">
        <f>'Рейтинговая таблица организаций'!AX261</f>
        <v>34</v>
      </c>
      <c r="AX272" s="14">
        <f>'Рейтинговая таблица организаций'!AY261</f>
        <v>34</v>
      </c>
      <c r="AY272" s="14" t="s">
        <v>170</v>
      </c>
      <c r="AZ272" s="14">
        <f>'Рейтинговая таблица организаций'!AZ261</f>
        <v>34</v>
      </c>
      <c r="BA272" s="14">
        <f>'Рейтинговая таблица организаций'!BA261</f>
        <v>34</v>
      </c>
    </row>
    <row r="273" spans="1:53" ht="15.5">
      <c r="A273" s="11">
        <f>'бланки '!D264</f>
        <v>259</v>
      </c>
      <c r="B273" s="11" t="str">
        <f>'бланки '!C264</f>
        <v>Муниципальное бюджетное общеобразовательное учреждение "Нижнетигинская основная общеобразовательная школа"</v>
      </c>
      <c r="C273" s="11">
        <f>'для bus.gov.ru'!C262</f>
        <v>65</v>
      </c>
      <c r="D273" s="11">
        <f>'для bus.gov.ru'!D262</f>
        <v>26</v>
      </c>
      <c r="E273" s="21">
        <f>'для bus.gov.ru'!E262</f>
        <v>0.4</v>
      </c>
      <c r="F273" s="12" t="s">
        <v>159</v>
      </c>
      <c r="G273" s="13">
        <f>'Рейтинговая таблица организаций'!D262</f>
        <v>14</v>
      </c>
      <c r="H273" s="13">
        <f>'Рейтинговая таблица организаций'!E262</f>
        <v>14</v>
      </c>
      <c r="I273" s="12" t="s">
        <v>160</v>
      </c>
      <c r="J273" s="13">
        <f>'Рейтинговая таблица организаций'!F262</f>
        <v>60</v>
      </c>
      <c r="K273" s="13">
        <f>'Рейтинговая таблица организаций'!G262</f>
        <v>60</v>
      </c>
      <c r="L273" s="14" t="str">
        <f>IF('Рейтинговая таблица организаций'!H262&lt;1,"Отсутствуют или не функционируют дистанционные способы взаимодействия",(IF('Рейтинговая таблица организаций'!H262&lt;4,"В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3" s="23">
        <f>'Рейтинговая таблица организаций'!H262</f>
        <v>4</v>
      </c>
      <c r="N273" s="14">
        <f>IF('Рейтинговая таблица организаций'!H262&lt;1,0,(IF('Рейтинговая таблица организаций'!H262&lt;4,30,100)))</f>
        <v>100</v>
      </c>
      <c r="O273" s="14" t="s">
        <v>161</v>
      </c>
      <c r="P273" s="14">
        <f>'Рейтинговая таблица организаций'!I262</f>
        <v>26</v>
      </c>
      <c r="Q273" s="14">
        <f>'Рейтинговая таблица организаций'!J262</f>
        <v>26</v>
      </c>
      <c r="R273" s="14" t="s">
        <v>162</v>
      </c>
      <c r="S273" s="14">
        <f>'Рейтинговая таблица организаций'!K262</f>
        <v>26</v>
      </c>
      <c r="T273" s="14">
        <f>'Рейтинговая таблица организаций'!L262</f>
        <v>26</v>
      </c>
      <c r="U273" s="14" t="str">
        <f>IF('Рейтинговая таблица организаций'!U262&lt;1,"Отсутствуют комфортные условия",(IF('Рейтинговая таблица организаций'!U262&lt;5,"Количество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3" s="23">
        <f>'Рейтинговая таблица организаций'!U262</f>
        <v>5</v>
      </c>
      <c r="W273" s="14">
        <f>IF('Рейтинговая таблица организаций'!U262&lt;1,0,(IF('Рейтинговая таблица организаций'!U262&lt;4,20,100)))</f>
        <v>100</v>
      </c>
      <c r="X273" s="14" t="s">
        <v>163</v>
      </c>
      <c r="Y273" s="14">
        <f>'Рейтинговая таблица организаций'!X262</f>
        <v>26</v>
      </c>
      <c r="Z273" s="14">
        <f>'Рейтинговая таблица организаций'!Y262</f>
        <v>26</v>
      </c>
      <c r="AA273" s="14" t="str">
        <f>IF('Рейтинговая таблица организаций'!AD262&lt;1,"Отсутствуют условия доступности для инвалидов",(IF('Рейтинговая таблица организаций'!AD262&lt;5,"Количество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3" s="22">
        <f>'Рейтинговая таблица организаций'!AD262</f>
        <v>0</v>
      </c>
      <c r="AC273" s="14">
        <f>IF('Рейтинговая таблица организаций'!AD262&lt;1,0,(IF('Рейтинговая таблица организаций'!AD262&lt;5,20,100)))</f>
        <v>0</v>
      </c>
      <c r="AD273" s="14" t="str">
        <f>IF('Рейтинговая таблица организаций'!AE262&lt;1,"Отсутствуют условия доступности, позволяющие инвалидам получать услуги наравне с другими",(IF('Рейтинговая таблица организаций'!AE262&lt;5,"Количество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3" s="23">
        <f>'Рейтинговая таблица организаций'!AE262</f>
        <v>4</v>
      </c>
      <c r="AF273" s="14">
        <f>IF('Рейтинговая таблица организаций'!AE262&lt;1,0,(IF('Рейтинговая таблица организаций'!AE262&lt;5,20,100)))</f>
        <v>20</v>
      </c>
      <c r="AG273" s="14" t="s">
        <v>164</v>
      </c>
      <c r="AH273" s="14">
        <f>'Рейтинговая таблица организаций'!AF262</f>
        <v>7</v>
      </c>
      <c r="AI273" s="14">
        <f>'Рейтинговая таблица организаций'!AG262</f>
        <v>7</v>
      </c>
      <c r="AJ273" s="14" t="s">
        <v>165</v>
      </c>
      <c r="AK273" s="14">
        <f>'Рейтинговая таблица организаций'!AL262</f>
        <v>26</v>
      </c>
      <c r="AL273" s="14">
        <f>'Рейтинговая таблица организаций'!AM262</f>
        <v>26</v>
      </c>
      <c r="AM273" s="14" t="s">
        <v>166</v>
      </c>
      <c r="AN273" s="14">
        <f>'Рейтинговая таблица организаций'!AN262</f>
        <v>26</v>
      </c>
      <c r="AO273" s="14">
        <f>'Рейтинговая таблица организаций'!AO262</f>
        <v>26</v>
      </c>
      <c r="AP273" s="14" t="s">
        <v>167</v>
      </c>
      <c r="AQ273" s="14">
        <f>'Рейтинговая таблица организаций'!AP262</f>
        <v>26</v>
      </c>
      <c r="AR273" s="14">
        <f>'Рейтинговая таблица организаций'!AQ262</f>
        <v>26</v>
      </c>
      <c r="AS273" s="14" t="s">
        <v>168</v>
      </c>
      <c r="AT273" s="14">
        <f>'Рейтинговая таблица организаций'!AV262</f>
        <v>26</v>
      </c>
      <c r="AU273" s="14">
        <f>'Рейтинговая таблица организаций'!AW262</f>
        <v>26</v>
      </c>
      <c r="AV273" s="14" t="s">
        <v>169</v>
      </c>
      <c r="AW273" s="14">
        <f>'Рейтинговая таблица организаций'!AX262</f>
        <v>26</v>
      </c>
      <c r="AX273" s="14">
        <f>'Рейтинговая таблица организаций'!AY262</f>
        <v>26</v>
      </c>
      <c r="AY273" s="14" t="s">
        <v>170</v>
      </c>
      <c r="AZ273" s="14">
        <f>'Рейтинговая таблица организаций'!AZ262</f>
        <v>26</v>
      </c>
      <c r="BA273" s="14">
        <f>'Рейтинговая таблица организаций'!BA262</f>
        <v>26</v>
      </c>
    </row>
    <row r="274" spans="1:53" ht="15.5">
      <c r="A274" s="11">
        <f>'бланки '!D265</f>
        <v>260</v>
      </c>
      <c r="B274" s="11" t="str">
        <f>'бланки '!C265</f>
        <v>Муниципальное бюджетное общеобразовательное учреждение "Новоколоминская средняя общеобразовательная школа"</v>
      </c>
      <c r="C274" s="11">
        <f>'для bus.gov.ru'!C263</f>
        <v>85</v>
      </c>
      <c r="D274" s="11">
        <f>'для bus.gov.ru'!D263</f>
        <v>34</v>
      </c>
      <c r="E274" s="21">
        <f>'для bus.gov.ru'!E263</f>
        <v>0.4</v>
      </c>
      <c r="F274" s="12" t="s">
        <v>159</v>
      </c>
      <c r="G274" s="13">
        <f>'Рейтинговая таблица организаций'!D263</f>
        <v>14</v>
      </c>
      <c r="H274" s="13">
        <f>'Рейтинговая таблица организаций'!E263</f>
        <v>14</v>
      </c>
      <c r="I274" s="12" t="s">
        <v>160</v>
      </c>
      <c r="J274" s="13">
        <f>'Рейтинговая таблица организаций'!F263</f>
        <v>60</v>
      </c>
      <c r="K274" s="13">
        <f>'Рейтинговая таблица организаций'!G263</f>
        <v>60</v>
      </c>
      <c r="L274" s="14" t="str">
        <f>IF('Рейтинговая таблица организаций'!H263&lt;1,"Отсутствуют или не функционируют дистанционные способы взаимодействия",(IF('Рейтинговая таблица организаций'!H263&lt;4,"В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4" s="23">
        <f>'Рейтинговая таблица организаций'!H263</f>
        <v>4</v>
      </c>
      <c r="N274" s="14">
        <f>IF('Рейтинговая таблица организаций'!H263&lt;1,0,(IF('Рейтинговая таблица организаций'!H263&lt;4,30,100)))</f>
        <v>100</v>
      </c>
      <c r="O274" s="14" t="s">
        <v>161</v>
      </c>
      <c r="P274" s="14">
        <f>'Рейтинговая таблица организаций'!I263</f>
        <v>34</v>
      </c>
      <c r="Q274" s="14">
        <f>'Рейтинговая таблица организаций'!J263</f>
        <v>34</v>
      </c>
      <c r="R274" s="14" t="s">
        <v>162</v>
      </c>
      <c r="S274" s="14">
        <f>'Рейтинговая таблица организаций'!K263</f>
        <v>34</v>
      </c>
      <c r="T274" s="14">
        <f>'Рейтинговая таблица организаций'!L263</f>
        <v>34</v>
      </c>
      <c r="U274" s="14" t="str">
        <f>IF('Рейтинговая таблица организаций'!U263&lt;1,"Отсутствуют комфортные условия",(IF('Рейтинговая таблица организаций'!U263&lt;5,"Количество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4" s="23">
        <f>'Рейтинговая таблица организаций'!U263</f>
        <v>5</v>
      </c>
      <c r="W274" s="14">
        <f>IF('Рейтинговая таблица организаций'!U263&lt;1,0,(IF('Рейтинговая таблица организаций'!U263&lt;4,20,100)))</f>
        <v>100</v>
      </c>
      <c r="X274" s="14" t="s">
        <v>163</v>
      </c>
      <c r="Y274" s="14">
        <f>'Рейтинговая таблица организаций'!X263</f>
        <v>34</v>
      </c>
      <c r="Z274" s="14">
        <f>'Рейтинговая таблица организаций'!Y263</f>
        <v>34</v>
      </c>
      <c r="AA274" s="14" t="str">
        <f>IF('Рейтинговая таблица организаций'!AD263&lt;1,"Отсутствуют условия доступности для инвалидов",(IF('Рейтинговая таблица организаций'!AD263&lt;5,"Количество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4" s="22">
        <f>'Рейтинговая таблица организаций'!AD263</f>
        <v>1</v>
      </c>
      <c r="AC274" s="14">
        <f>IF('Рейтинговая таблица организаций'!AD263&lt;1,0,(IF('Рейтинговая таблица организаций'!AD263&lt;5,20,100)))</f>
        <v>20</v>
      </c>
      <c r="AD274" s="14" t="str">
        <f>IF('Рейтинговая таблица организаций'!AE263&lt;1,"Отсутствуют условия доступности, позволяющие инвалидам получать услуги наравне с другими",(IF('Рейтинговая таблица организаций'!AE263&lt;5,"Количество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4" s="23">
        <f>'Рейтинговая таблица организаций'!AE263</f>
        <v>4</v>
      </c>
      <c r="AF274" s="14">
        <f>IF('Рейтинговая таблица организаций'!AE263&lt;1,0,(IF('Рейтинговая таблица организаций'!AE263&lt;5,20,100)))</f>
        <v>20</v>
      </c>
      <c r="AG274" s="14" t="s">
        <v>164</v>
      </c>
      <c r="AH274" s="14">
        <f>'Рейтинговая таблица организаций'!AF263</f>
        <v>9</v>
      </c>
      <c r="AI274" s="14">
        <f>'Рейтинговая таблица организаций'!AG263</f>
        <v>9</v>
      </c>
      <c r="AJ274" s="14" t="s">
        <v>165</v>
      </c>
      <c r="AK274" s="14">
        <f>'Рейтинговая таблица организаций'!AL263</f>
        <v>34</v>
      </c>
      <c r="AL274" s="14">
        <f>'Рейтинговая таблица организаций'!AM263</f>
        <v>34</v>
      </c>
      <c r="AM274" s="14" t="s">
        <v>166</v>
      </c>
      <c r="AN274" s="14">
        <f>'Рейтинговая таблица организаций'!AN263</f>
        <v>34</v>
      </c>
      <c r="AO274" s="14">
        <f>'Рейтинговая таблица организаций'!AO263</f>
        <v>34</v>
      </c>
      <c r="AP274" s="14" t="s">
        <v>167</v>
      </c>
      <c r="AQ274" s="14">
        <f>'Рейтинговая таблица организаций'!AP263</f>
        <v>34</v>
      </c>
      <c r="AR274" s="14">
        <f>'Рейтинговая таблица организаций'!AQ263</f>
        <v>34</v>
      </c>
      <c r="AS274" s="14" t="s">
        <v>168</v>
      </c>
      <c r="AT274" s="14">
        <f>'Рейтинговая таблица организаций'!AV263</f>
        <v>34</v>
      </c>
      <c r="AU274" s="14">
        <f>'Рейтинговая таблица организаций'!AW263</f>
        <v>34</v>
      </c>
      <c r="AV274" s="14" t="s">
        <v>169</v>
      </c>
      <c r="AW274" s="14">
        <f>'Рейтинговая таблица организаций'!AX263</f>
        <v>34</v>
      </c>
      <c r="AX274" s="14">
        <f>'Рейтинговая таблица организаций'!AY263</f>
        <v>34</v>
      </c>
      <c r="AY274" s="14" t="s">
        <v>170</v>
      </c>
      <c r="AZ274" s="14">
        <f>'Рейтинговая таблица организаций'!AZ263</f>
        <v>34</v>
      </c>
      <c r="BA274" s="14">
        <f>'Рейтинговая таблица организаций'!BA263</f>
        <v>34</v>
      </c>
    </row>
    <row r="275" spans="1:53" ht="15.5">
      <c r="A275" s="11">
        <f>'бланки '!D266</f>
        <v>261</v>
      </c>
      <c r="B275" s="11" t="str">
        <f>'бланки '!C266</f>
        <v>Муниципальное бюджетное общеобразовательное учреждение "Коломиногривская средняя общеобразовательная школа"</v>
      </c>
      <c r="C275" s="11">
        <f>'для bus.gov.ru'!C264</f>
        <v>92</v>
      </c>
      <c r="D275" s="11">
        <f>'для bus.gov.ru'!D264</f>
        <v>37</v>
      </c>
      <c r="E275" s="21">
        <f>'для bus.gov.ru'!E264</f>
        <v>0.40217391304347827</v>
      </c>
      <c r="F275" s="12" t="s">
        <v>159</v>
      </c>
      <c r="G275" s="13">
        <f>'Рейтинговая таблица организаций'!D264</f>
        <v>14</v>
      </c>
      <c r="H275" s="13">
        <f>'Рейтинговая таблица организаций'!E264</f>
        <v>14</v>
      </c>
      <c r="I275" s="12" t="s">
        <v>160</v>
      </c>
      <c r="J275" s="13">
        <f>'Рейтинговая таблица организаций'!F264</f>
        <v>60</v>
      </c>
      <c r="K275" s="13">
        <f>'Рейтинговая таблица организаций'!G264</f>
        <v>60</v>
      </c>
      <c r="L275" s="14" t="str">
        <f>IF('Рейтинговая таблица организаций'!H264&lt;1,"Отсутствуют или не функционируют дистанционные способы взаимодействия",(IF('Рейтинговая таблица организаций'!H264&lt;4,"В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5" s="23">
        <f>'Рейтинговая таблица организаций'!H264</f>
        <v>4</v>
      </c>
      <c r="N275" s="14">
        <f>IF('Рейтинговая таблица организаций'!H264&lt;1,0,(IF('Рейтинговая таблица организаций'!H264&lt;4,30,100)))</f>
        <v>100</v>
      </c>
      <c r="O275" s="14" t="s">
        <v>161</v>
      </c>
      <c r="P275" s="14">
        <f>'Рейтинговая таблица организаций'!I264</f>
        <v>37</v>
      </c>
      <c r="Q275" s="14">
        <f>'Рейтинговая таблица организаций'!J264</f>
        <v>37</v>
      </c>
      <c r="R275" s="14" t="s">
        <v>162</v>
      </c>
      <c r="S275" s="14">
        <f>'Рейтинговая таблица организаций'!K264</f>
        <v>37</v>
      </c>
      <c r="T275" s="14">
        <f>'Рейтинговая таблица организаций'!L264</f>
        <v>37</v>
      </c>
      <c r="U275" s="14" t="str">
        <f>IF('Рейтинговая таблица организаций'!U264&lt;1,"Отсутствуют комфортные условия",(IF('Рейтинговая таблица организаций'!U264&lt;5,"Количество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5" s="23">
        <f>'Рейтинговая таблица организаций'!U264</f>
        <v>5</v>
      </c>
      <c r="W275" s="14">
        <f>IF('Рейтинговая таблица организаций'!U264&lt;1,0,(IF('Рейтинговая таблица организаций'!U264&lt;4,20,100)))</f>
        <v>100</v>
      </c>
      <c r="X275" s="14" t="s">
        <v>163</v>
      </c>
      <c r="Y275" s="14">
        <f>'Рейтинговая таблица организаций'!X264</f>
        <v>37</v>
      </c>
      <c r="Z275" s="14">
        <f>'Рейтинговая таблица организаций'!Y264</f>
        <v>37</v>
      </c>
      <c r="AA275" s="14" t="str">
        <f>IF('Рейтинговая таблица организаций'!AD264&lt;1,"Отсутствуют условия доступности для инвалидов",(IF('Рейтинговая таблица организаций'!AD264&lt;5,"Количество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5" s="22">
        <f>'Рейтинговая таблица организаций'!AD264</f>
        <v>2</v>
      </c>
      <c r="AC275" s="14">
        <f>IF('Рейтинговая таблица организаций'!AD264&lt;1,0,(IF('Рейтинговая таблица организаций'!AD264&lt;5,20,100)))</f>
        <v>20</v>
      </c>
      <c r="AD275" s="14" t="str">
        <f>IF('Рейтинговая таблица организаций'!AE264&lt;1,"Отсутствуют условия доступности, позволяющие инвалидам получать услуги наравне с другими",(IF('Рейтинговая таблица организаций'!AE264&lt;5,"Количество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5" s="23">
        <f>'Рейтинговая таблица организаций'!AE264</f>
        <v>3</v>
      </c>
      <c r="AF275" s="14">
        <f>IF('Рейтинговая таблица организаций'!AE264&lt;1,0,(IF('Рейтинговая таблица организаций'!AE264&lt;5,20,100)))</f>
        <v>20</v>
      </c>
      <c r="AG275" s="14" t="s">
        <v>164</v>
      </c>
      <c r="AH275" s="14">
        <f>'Рейтинговая таблица организаций'!AF264</f>
        <v>10</v>
      </c>
      <c r="AI275" s="14">
        <f>'Рейтинговая таблица организаций'!AG264</f>
        <v>10</v>
      </c>
      <c r="AJ275" s="14" t="s">
        <v>165</v>
      </c>
      <c r="AK275" s="14">
        <f>'Рейтинговая таблица организаций'!AL264</f>
        <v>37</v>
      </c>
      <c r="AL275" s="14">
        <f>'Рейтинговая таблица организаций'!AM264</f>
        <v>37</v>
      </c>
      <c r="AM275" s="14" t="s">
        <v>166</v>
      </c>
      <c r="AN275" s="14">
        <f>'Рейтинговая таблица организаций'!AN264</f>
        <v>37</v>
      </c>
      <c r="AO275" s="14">
        <f>'Рейтинговая таблица организаций'!AO264</f>
        <v>37</v>
      </c>
      <c r="AP275" s="14" t="s">
        <v>167</v>
      </c>
      <c r="AQ275" s="14">
        <f>'Рейтинговая таблица организаций'!AP264</f>
        <v>37</v>
      </c>
      <c r="AR275" s="14">
        <f>'Рейтинговая таблица организаций'!AQ264</f>
        <v>37</v>
      </c>
      <c r="AS275" s="14" t="s">
        <v>168</v>
      </c>
      <c r="AT275" s="14">
        <f>'Рейтинговая таблица организаций'!AV264</f>
        <v>37</v>
      </c>
      <c r="AU275" s="14">
        <f>'Рейтинговая таблица организаций'!AW264</f>
        <v>37</v>
      </c>
      <c r="AV275" s="14" t="s">
        <v>169</v>
      </c>
      <c r="AW275" s="14">
        <f>'Рейтинговая таблица организаций'!AX264</f>
        <v>37</v>
      </c>
      <c r="AX275" s="14">
        <f>'Рейтинговая таблица организаций'!AY264</f>
        <v>37</v>
      </c>
      <c r="AY275" s="14" t="s">
        <v>170</v>
      </c>
      <c r="AZ275" s="14">
        <f>'Рейтинговая таблица организаций'!AZ264</f>
        <v>37</v>
      </c>
      <c r="BA275" s="14">
        <f>'Рейтинговая таблица организаций'!BA264</f>
        <v>37</v>
      </c>
    </row>
    <row r="276" spans="1:53" ht="15.5">
      <c r="A276" s="11">
        <f>'бланки '!D267</f>
        <v>262</v>
      </c>
      <c r="B276" s="11" t="str">
        <f>'бланки '!C267</f>
        <v>Муниципальное бюджетное общеобразовательное учреждение «Анастасьевская средняя общеобразовательная школа»</v>
      </c>
      <c r="C276" s="11">
        <f>'для bus.gov.ru'!C265</f>
        <v>61</v>
      </c>
      <c r="D276" s="11">
        <f>'для bus.gov.ru'!D265</f>
        <v>25</v>
      </c>
      <c r="E276" s="21">
        <f>'для bus.gov.ru'!E265</f>
        <v>0.4098360655737705</v>
      </c>
      <c r="F276" s="12" t="s">
        <v>159</v>
      </c>
      <c r="G276" s="13">
        <f>'Рейтинговая таблица организаций'!D265</f>
        <v>14</v>
      </c>
      <c r="H276" s="13">
        <f>'Рейтинговая таблица организаций'!E265</f>
        <v>14</v>
      </c>
      <c r="I276" s="12" t="s">
        <v>160</v>
      </c>
      <c r="J276" s="13">
        <f>'Рейтинговая таблица организаций'!F265</f>
        <v>60</v>
      </c>
      <c r="K276" s="13">
        <f>'Рейтинговая таблица организаций'!G265</f>
        <v>60</v>
      </c>
      <c r="L276" s="14" t="str">
        <f>IF('Рейтинговая таблица организаций'!H265&lt;1,"Отсутствуют или не функционируют дистанционные способы взаимодействия",(IF('Рейтинговая таблица организаций'!H265&lt;4,"В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6" s="23">
        <f>'Рейтинговая таблица организаций'!H265</f>
        <v>4</v>
      </c>
      <c r="N276" s="14">
        <f>IF('Рейтинговая таблица организаций'!H265&lt;1,0,(IF('Рейтинговая таблица организаций'!H265&lt;4,30,100)))</f>
        <v>100</v>
      </c>
      <c r="O276" s="14" t="s">
        <v>161</v>
      </c>
      <c r="P276" s="14">
        <f>'Рейтинговая таблица организаций'!I265</f>
        <v>25</v>
      </c>
      <c r="Q276" s="14">
        <f>'Рейтинговая таблица организаций'!J265</f>
        <v>25</v>
      </c>
      <c r="R276" s="14" t="s">
        <v>162</v>
      </c>
      <c r="S276" s="14">
        <f>'Рейтинговая таблица организаций'!K265</f>
        <v>25</v>
      </c>
      <c r="T276" s="14">
        <f>'Рейтинговая таблица организаций'!L265</f>
        <v>25</v>
      </c>
      <c r="U276" s="14" t="str">
        <f>IF('Рейтинговая таблица организаций'!U265&lt;1,"Отсутствуют комфортные условия",(IF('Рейтинговая таблица организаций'!U265&lt;5,"Количество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6" s="23">
        <f>'Рейтинговая таблица организаций'!U265</f>
        <v>5</v>
      </c>
      <c r="W276" s="14">
        <f>IF('Рейтинговая таблица организаций'!U265&lt;1,0,(IF('Рейтинговая таблица организаций'!U265&lt;4,20,100)))</f>
        <v>100</v>
      </c>
      <c r="X276" s="14" t="s">
        <v>163</v>
      </c>
      <c r="Y276" s="14">
        <f>'Рейтинговая таблица организаций'!X265</f>
        <v>25</v>
      </c>
      <c r="Z276" s="14">
        <f>'Рейтинговая таблица организаций'!Y265</f>
        <v>25</v>
      </c>
      <c r="AA276" s="14" t="str">
        <f>IF('Рейтинговая таблица организаций'!AD265&lt;1,"Отсутствуют условия доступности для инвалидов",(IF('Рейтинговая таблица организаций'!AD265&lt;5,"Количество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6" s="22">
        <f>'Рейтинговая таблица организаций'!AD265</f>
        <v>1</v>
      </c>
      <c r="AC276" s="14">
        <f>IF('Рейтинговая таблица организаций'!AD265&lt;1,0,(IF('Рейтинговая таблица организаций'!AD265&lt;5,20,100)))</f>
        <v>20</v>
      </c>
      <c r="AD276" s="14" t="str">
        <f>IF('Рейтинговая таблица организаций'!AE265&lt;1,"Отсутствуют условия доступности, позволяющие инвалидам получать услуги наравне с другими",(IF('Рейтинговая таблица организаций'!AE265&lt;5,"Количество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6" s="23">
        <f>'Рейтинговая таблица организаций'!AE265</f>
        <v>3</v>
      </c>
      <c r="AF276" s="14">
        <f>IF('Рейтинговая таблица организаций'!AE265&lt;1,0,(IF('Рейтинговая таблица организаций'!AE265&lt;5,20,100)))</f>
        <v>20</v>
      </c>
      <c r="AG276" s="14" t="s">
        <v>164</v>
      </c>
      <c r="AH276" s="14">
        <f>'Рейтинговая таблица организаций'!AF265</f>
        <v>7</v>
      </c>
      <c r="AI276" s="14">
        <f>'Рейтинговая таблица организаций'!AG265</f>
        <v>7</v>
      </c>
      <c r="AJ276" s="14" t="s">
        <v>165</v>
      </c>
      <c r="AK276" s="14">
        <f>'Рейтинговая таблица организаций'!AL265</f>
        <v>25</v>
      </c>
      <c r="AL276" s="14">
        <f>'Рейтинговая таблица организаций'!AM265</f>
        <v>25</v>
      </c>
      <c r="AM276" s="14" t="s">
        <v>166</v>
      </c>
      <c r="AN276" s="14">
        <f>'Рейтинговая таблица организаций'!AN265</f>
        <v>25</v>
      </c>
      <c r="AO276" s="14">
        <f>'Рейтинговая таблица организаций'!AO265</f>
        <v>25</v>
      </c>
      <c r="AP276" s="14" t="s">
        <v>167</v>
      </c>
      <c r="AQ276" s="14">
        <f>'Рейтинговая таблица организаций'!AP265</f>
        <v>25</v>
      </c>
      <c r="AR276" s="14">
        <f>'Рейтинговая таблица организаций'!AQ265</f>
        <v>25</v>
      </c>
      <c r="AS276" s="14" t="s">
        <v>168</v>
      </c>
      <c r="AT276" s="14">
        <f>'Рейтинговая таблица организаций'!AV265</f>
        <v>25</v>
      </c>
      <c r="AU276" s="14">
        <f>'Рейтинговая таблица организаций'!AW265</f>
        <v>25</v>
      </c>
      <c r="AV276" s="14" t="s">
        <v>169</v>
      </c>
      <c r="AW276" s="14">
        <f>'Рейтинговая таблица организаций'!AX265</f>
        <v>25</v>
      </c>
      <c r="AX276" s="14">
        <f>'Рейтинговая таблица организаций'!AY265</f>
        <v>25</v>
      </c>
      <c r="AY276" s="14" t="s">
        <v>170</v>
      </c>
      <c r="AZ276" s="14">
        <f>'Рейтинговая таблица организаций'!AZ265</f>
        <v>25</v>
      </c>
      <c r="BA276" s="14">
        <f>'Рейтинговая таблица организаций'!BA265</f>
        <v>25</v>
      </c>
    </row>
    <row r="277" spans="1:53" ht="15.5">
      <c r="A277" s="11">
        <f>'бланки '!D268</f>
        <v>263</v>
      </c>
      <c r="B277" s="11" t="str">
        <f>'бланки '!C268</f>
        <v>Муниципальное казённое общеобразовательное учреждение "Бабарыкинская средняя общеобразовательная школа"</v>
      </c>
      <c r="C277" s="11">
        <f>'для bus.gov.ru'!C266</f>
        <v>79</v>
      </c>
      <c r="D277" s="11">
        <f>'для bus.gov.ru'!D266</f>
        <v>32</v>
      </c>
      <c r="E277" s="21">
        <f>'для bus.gov.ru'!E266</f>
        <v>0.4050632911392405</v>
      </c>
      <c r="F277" s="12" t="s">
        <v>159</v>
      </c>
      <c r="G277" s="13">
        <f>'Рейтинговая таблица организаций'!D266</f>
        <v>14</v>
      </c>
      <c r="H277" s="13">
        <f>'Рейтинговая таблица организаций'!E266</f>
        <v>14</v>
      </c>
      <c r="I277" s="12" t="s">
        <v>160</v>
      </c>
      <c r="J277" s="13">
        <f>'Рейтинговая таблица организаций'!F266</f>
        <v>60</v>
      </c>
      <c r="K277" s="13">
        <f>'Рейтинговая таблица организаций'!G266</f>
        <v>60</v>
      </c>
      <c r="L277" s="14" t="str">
        <f>IF('Рейтинговая таблица организаций'!H266&lt;1,"Отсутствуют или не функционируют дистанционные способы взаимодействия",(IF('Рейтинговая таблица организаций'!H266&lt;4,"В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7" s="23">
        <f>'Рейтинговая таблица организаций'!H266</f>
        <v>4</v>
      </c>
      <c r="N277" s="14">
        <f>IF('Рейтинговая таблица организаций'!H266&lt;1,0,(IF('Рейтинговая таблица организаций'!H266&lt;4,30,100)))</f>
        <v>100</v>
      </c>
      <c r="O277" s="14" t="s">
        <v>161</v>
      </c>
      <c r="P277" s="14">
        <f>'Рейтинговая таблица организаций'!I266</f>
        <v>32</v>
      </c>
      <c r="Q277" s="14">
        <f>'Рейтинговая таблица организаций'!J266</f>
        <v>32</v>
      </c>
      <c r="R277" s="14" t="s">
        <v>162</v>
      </c>
      <c r="S277" s="14">
        <f>'Рейтинговая таблица организаций'!K266</f>
        <v>32</v>
      </c>
      <c r="T277" s="14">
        <f>'Рейтинговая таблица организаций'!L266</f>
        <v>32</v>
      </c>
      <c r="U277" s="14" t="str">
        <f>IF('Рейтинговая таблица организаций'!U266&lt;1,"Отсутствуют комфортные условия",(IF('Рейтинговая таблица организаций'!U266&lt;5,"Количество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7" s="23">
        <f>'Рейтинговая таблица организаций'!U266</f>
        <v>5</v>
      </c>
      <c r="W277" s="14">
        <f>IF('Рейтинговая таблица организаций'!U266&lt;1,0,(IF('Рейтинговая таблица организаций'!U266&lt;4,20,100)))</f>
        <v>100</v>
      </c>
      <c r="X277" s="14" t="s">
        <v>163</v>
      </c>
      <c r="Y277" s="14">
        <f>'Рейтинговая таблица организаций'!X266</f>
        <v>32</v>
      </c>
      <c r="Z277" s="14">
        <f>'Рейтинговая таблица организаций'!Y266</f>
        <v>32</v>
      </c>
      <c r="AA277" s="14" t="str">
        <f>IF('Рейтинговая таблица организаций'!AD266&lt;1,"Отсутствуют условия доступности для инвалидов",(IF('Рейтинговая таблица организаций'!AD266&lt;5,"Количество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7" s="22">
        <f>'Рейтинговая таблица организаций'!AD266</f>
        <v>1</v>
      </c>
      <c r="AC277" s="14">
        <f>IF('Рейтинговая таблица организаций'!AD266&lt;1,0,(IF('Рейтинговая таблица организаций'!AD266&lt;5,20,100)))</f>
        <v>20</v>
      </c>
      <c r="AD277" s="14" t="str">
        <f>IF('Рейтинговая таблица организаций'!AE266&lt;1,"Отсутствуют условия доступности, позволяющие инвалидам получать услуги наравне с другими",(IF('Рейтинговая таблица организаций'!AE266&lt;5,"Количество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7" s="23">
        <f>'Рейтинговая таблица организаций'!AE266</f>
        <v>2</v>
      </c>
      <c r="AF277" s="14">
        <f>IF('Рейтинговая таблица организаций'!AE266&lt;1,0,(IF('Рейтинговая таблица организаций'!AE266&lt;5,20,100)))</f>
        <v>20</v>
      </c>
      <c r="AG277" s="14" t="s">
        <v>164</v>
      </c>
      <c r="AH277" s="14">
        <f>'Рейтинговая таблица организаций'!AF266</f>
        <v>8</v>
      </c>
      <c r="AI277" s="14">
        <f>'Рейтинговая таблица организаций'!AG266</f>
        <v>8</v>
      </c>
      <c r="AJ277" s="14" t="s">
        <v>165</v>
      </c>
      <c r="AK277" s="14">
        <f>'Рейтинговая таблица организаций'!AL266</f>
        <v>32</v>
      </c>
      <c r="AL277" s="14">
        <f>'Рейтинговая таблица организаций'!AM266</f>
        <v>32</v>
      </c>
      <c r="AM277" s="14" t="s">
        <v>166</v>
      </c>
      <c r="AN277" s="14">
        <f>'Рейтинговая таблица организаций'!AN266</f>
        <v>32</v>
      </c>
      <c r="AO277" s="14">
        <f>'Рейтинговая таблица организаций'!AO266</f>
        <v>32</v>
      </c>
      <c r="AP277" s="14" t="s">
        <v>167</v>
      </c>
      <c r="AQ277" s="14">
        <f>'Рейтинговая таблица организаций'!AP266</f>
        <v>32</v>
      </c>
      <c r="AR277" s="14">
        <f>'Рейтинговая таблица организаций'!AQ266</f>
        <v>32</v>
      </c>
      <c r="AS277" s="14" t="s">
        <v>168</v>
      </c>
      <c r="AT277" s="14">
        <f>'Рейтинговая таблица организаций'!AV266</f>
        <v>32</v>
      </c>
      <c r="AU277" s="14">
        <f>'Рейтинговая таблица организаций'!AW266</f>
        <v>32</v>
      </c>
      <c r="AV277" s="14" t="s">
        <v>169</v>
      </c>
      <c r="AW277" s="14">
        <f>'Рейтинговая таблица организаций'!AX266</f>
        <v>32</v>
      </c>
      <c r="AX277" s="14">
        <f>'Рейтинговая таблица организаций'!AY266</f>
        <v>32</v>
      </c>
      <c r="AY277" s="14" t="s">
        <v>170</v>
      </c>
      <c r="AZ277" s="14">
        <f>'Рейтинговая таблица организаций'!AZ266</f>
        <v>32</v>
      </c>
      <c r="BA277" s="14">
        <f>'Рейтинговая таблица организаций'!BA266</f>
        <v>32</v>
      </c>
    </row>
    <row r="278" spans="1:53" ht="15.5">
      <c r="A278" s="11">
        <f>'бланки '!D269</f>
        <v>264</v>
      </c>
      <c r="B278" s="11" t="str">
        <f>'бланки '!C269</f>
        <v>Муниципальное казённое общеобразовательное учреждение «Баткатская средняя общеобразовательная школа»</v>
      </c>
      <c r="C278" s="11">
        <f>'для bus.gov.ru'!C267</f>
        <v>146</v>
      </c>
      <c r="D278" s="11">
        <f>'для bus.gov.ru'!D267</f>
        <v>59</v>
      </c>
      <c r="E278" s="21">
        <f>'для bus.gov.ru'!E267</f>
        <v>0.4041095890410959</v>
      </c>
      <c r="F278" s="12" t="s">
        <v>159</v>
      </c>
      <c r="G278" s="13">
        <f>'Рейтинговая таблица организаций'!D267</f>
        <v>14</v>
      </c>
      <c r="H278" s="13">
        <f>'Рейтинговая таблица организаций'!E267</f>
        <v>14</v>
      </c>
      <c r="I278" s="12" t="s">
        <v>160</v>
      </c>
      <c r="J278" s="13">
        <f>'Рейтинговая таблица организаций'!F267</f>
        <v>60</v>
      </c>
      <c r="K278" s="13">
        <f>'Рейтинговая таблица организаций'!G267</f>
        <v>60</v>
      </c>
      <c r="L278" s="14" t="str">
        <f>IF('Рейтинговая таблица организаций'!H267&lt;1,"Отсутствуют или не функционируют дистанционные способы взаимодействия",(IF('Рейтинговая таблица организаций'!H267&lt;4,"В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8" s="23">
        <f>'Рейтинговая таблица организаций'!H267</f>
        <v>4</v>
      </c>
      <c r="N278" s="14">
        <f>IF('Рейтинговая таблица организаций'!H267&lt;1,0,(IF('Рейтинговая таблица организаций'!H267&lt;4,30,100)))</f>
        <v>100</v>
      </c>
      <c r="O278" s="14" t="s">
        <v>161</v>
      </c>
      <c r="P278" s="14">
        <f>'Рейтинговая таблица организаций'!I267</f>
        <v>59</v>
      </c>
      <c r="Q278" s="14">
        <f>'Рейтинговая таблица организаций'!J267</f>
        <v>59</v>
      </c>
      <c r="R278" s="14" t="s">
        <v>162</v>
      </c>
      <c r="S278" s="14">
        <f>'Рейтинговая таблица организаций'!K267</f>
        <v>59</v>
      </c>
      <c r="T278" s="14">
        <f>'Рейтинговая таблица организаций'!L267</f>
        <v>59</v>
      </c>
      <c r="U278" s="14" t="str">
        <f>IF('Рейтинговая таблица организаций'!U267&lt;1,"Отсутствуют комфортные условия",(IF('Рейтинговая таблица организаций'!U267&lt;5,"Количество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8" s="23">
        <f>'Рейтинговая таблица организаций'!U267</f>
        <v>5</v>
      </c>
      <c r="W278" s="14">
        <f>IF('Рейтинговая таблица организаций'!U267&lt;1,0,(IF('Рейтинговая таблица организаций'!U267&lt;4,20,100)))</f>
        <v>100</v>
      </c>
      <c r="X278" s="14" t="s">
        <v>163</v>
      </c>
      <c r="Y278" s="14">
        <f>'Рейтинговая таблица организаций'!X267</f>
        <v>59</v>
      </c>
      <c r="Z278" s="14">
        <f>'Рейтинговая таблица организаций'!Y267</f>
        <v>59</v>
      </c>
      <c r="AA278" s="14" t="str">
        <f>IF('Рейтинговая таблица организаций'!AD267&lt;1,"Отсутствуют условия доступности для инвалидов",(IF('Рейтинговая таблица организаций'!AD267&lt;5,"Количество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8" s="22">
        <f>'Рейтинговая таблица организаций'!AD267</f>
        <v>4</v>
      </c>
      <c r="AC278" s="14">
        <f>IF('Рейтинговая таблица организаций'!AD267&lt;1,0,(IF('Рейтинговая таблица организаций'!AD267&lt;5,20,100)))</f>
        <v>20</v>
      </c>
      <c r="AD278" s="14" t="str">
        <f>IF('Рейтинговая таблица организаций'!AE267&lt;1,"Отсутствуют условия доступности, позволяющие инвалидам получать услуги наравне с другими",(IF('Рейтинговая таблица организаций'!AE267&lt;5,"Количество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8" s="23">
        <f>'Рейтинговая таблица организаций'!AE267</f>
        <v>3</v>
      </c>
      <c r="AF278" s="14">
        <f>IF('Рейтинговая таблица организаций'!AE267&lt;1,0,(IF('Рейтинговая таблица организаций'!AE267&lt;5,20,100)))</f>
        <v>20</v>
      </c>
      <c r="AG278" s="14" t="s">
        <v>164</v>
      </c>
      <c r="AH278" s="14">
        <f>'Рейтинговая таблица организаций'!AF267</f>
        <v>15</v>
      </c>
      <c r="AI278" s="14">
        <f>'Рейтинговая таблица организаций'!AG267</f>
        <v>15</v>
      </c>
      <c r="AJ278" s="14" t="s">
        <v>165</v>
      </c>
      <c r="AK278" s="14">
        <f>'Рейтинговая таблица организаций'!AL267</f>
        <v>59</v>
      </c>
      <c r="AL278" s="14">
        <f>'Рейтинговая таблица организаций'!AM267</f>
        <v>59</v>
      </c>
      <c r="AM278" s="14" t="s">
        <v>166</v>
      </c>
      <c r="AN278" s="14">
        <f>'Рейтинговая таблица организаций'!AN267</f>
        <v>59</v>
      </c>
      <c r="AO278" s="14">
        <f>'Рейтинговая таблица организаций'!AO267</f>
        <v>59</v>
      </c>
      <c r="AP278" s="14" t="s">
        <v>167</v>
      </c>
      <c r="AQ278" s="14">
        <f>'Рейтинговая таблица организаций'!AP267</f>
        <v>59</v>
      </c>
      <c r="AR278" s="14">
        <f>'Рейтинговая таблица организаций'!AQ267</f>
        <v>59</v>
      </c>
      <c r="AS278" s="14" t="s">
        <v>168</v>
      </c>
      <c r="AT278" s="14">
        <f>'Рейтинговая таблица организаций'!AV267</f>
        <v>59</v>
      </c>
      <c r="AU278" s="14">
        <f>'Рейтинговая таблица организаций'!AW267</f>
        <v>59</v>
      </c>
      <c r="AV278" s="14" t="s">
        <v>169</v>
      </c>
      <c r="AW278" s="14">
        <f>'Рейтинговая таблица организаций'!AX267</f>
        <v>59</v>
      </c>
      <c r="AX278" s="14">
        <f>'Рейтинговая таблица организаций'!AY267</f>
        <v>59</v>
      </c>
      <c r="AY278" s="14" t="s">
        <v>170</v>
      </c>
      <c r="AZ278" s="14">
        <f>'Рейтинговая таблица организаций'!AZ267</f>
        <v>59</v>
      </c>
      <c r="BA278" s="14">
        <f>'Рейтинговая таблица организаций'!BA267</f>
        <v>59</v>
      </c>
    </row>
    <row r="279" spans="1:53" ht="15.5">
      <c r="A279" s="11">
        <f>'бланки '!D270</f>
        <v>265</v>
      </c>
      <c r="B279" s="11" t="str">
        <f>'бланки '!C270</f>
        <v>Муниципальное казённое образовательное учреждение «Гусевская средняя общеобразовательная школа»</v>
      </c>
      <c r="C279" s="11">
        <f>'для bus.gov.ru'!C268</f>
        <v>74</v>
      </c>
      <c r="D279" s="11">
        <f>'для bus.gov.ru'!D268</f>
        <v>30</v>
      </c>
      <c r="E279" s="21">
        <f>'для bus.gov.ru'!E268</f>
        <v>0.40540540540540543</v>
      </c>
      <c r="F279" s="12" t="s">
        <v>159</v>
      </c>
      <c r="G279" s="13">
        <f>'Рейтинговая таблица организаций'!D268</f>
        <v>14</v>
      </c>
      <c r="H279" s="13">
        <f>'Рейтинговая таблица организаций'!E268</f>
        <v>14</v>
      </c>
      <c r="I279" s="12" t="s">
        <v>160</v>
      </c>
      <c r="J279" s="13">
        <f>'Рейтинговая таблица организаций'!F268</f>
        <v>60</v>
      </c>
      <c r="K279" s="13">
        <f>'Рейтинговая таблица организаций'!G268</f>
        <v>60</v>
      </c>
      <c r="L279" s="14" t="str">
        <f>IF('Рейтинговая таблица организаций'!H268&lt;1,"Отсутствуют или не функционируют дистанционные способы взаимодействия",(IF('Рейтинговая таблица организаций'!H268&lt;4,"В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9" s="23">
        <f>'Рейтинговая таблица организаций'!H268</f>
        <v>4</v>
      </c>
      <c r="N279" s="14">
        <f>IF('Рейтинговая таблица организаций'!H268&lt;1,0,(IF('Рейтинговая таблица организаций'!H268&lt;4,30,100)))</f>
        <v>100</v>
      </c>
      <c r="O279" s="14" t="s">
        <v>161</v>
      </c>
      <c r="P279" s="14">
        <f>'Рейтинговая таблица организаций'!I268</f>
        <v>30</v>
      </c>
      <c r="Q279" s="14">
        <f>'Рейтинговая таблица организаций'!J268</f>
        <v>30</v>
      </c>
      <c r="R279" s="14" t="s">
        <v>162</v>
      </c>
      <c r="S279" s="14">
        <f>'Рейтинговая таблица организаций'!K268</f>
        <v>30</v>
      </c>
      <c r="T279" s="14">
        <f>'Рейтинговая таблица организаций'!L268</f>
        <v>30</v>
      </c>
      <c r="U279" s="14" t="str">
        <f>IF('Рейтинговая таблица организаций'!U268&lt;1,"Отсутствуют комфортные условия",(IF('Рейтинговая таблица организаций'!U268&lt;5,"Количество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9" s="23">
        <f>'Рейтинговая таблица организаций'!U268</f>
        <v>5</v>
      </c>
      <c r="W279" s="14">
        <f>IF('Рейтинговая таблица организаций'!U268&lt;1,0,(IF('Рейтинговая таблица организаций'!U268&lt;4,20,100)))</f>
        <v>100</v>
      </c>
      <c r="X279" s="14" t="s">
        <v>163</v>
      </c>
      <c r="Y279" s="14">
        <f>'Рейтинговая таблица организаций'!X268</f>
        <v>30</v>
      </c>
      <c r="Z279" s="14">
        <f>'Рейтинговая таблица организаций'!Y268</f>
        <v>30</v>
      </c>
      <c r="AA279" s="14" t="str">
        <f>IF('Рейтинговая таблица организаций'!AD268&lt;1,"Отсутствуют условия доступности для инвалидов",(IF('Рейтинговая таблица организаций'!AD268&lt;5,"Количество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9" s="22">
        <f>'Рейтинговая таблица организаций'!AD268</f>
        <v>0</v>
      </c>
      <c r="AC279" s="14">
        <f>IF('Рейтинговая таблица организаций'!AD268&lt;1,0,(IF('Рейтинговая таблица организаций'!AD268&lt;5,20,100)))</f>
        <v>0</v>
      </c>
      <c r="AD279" s="14" t="str">
        <f>IF('Рейтинговая таблица организаций'!AE268&lt;1,"Отсутствуют условия доступности, позволяющие инвалидам получать услуги наравне с другими",(IF('Рейтинговая таблица организаций'!AE268&lt;5,"Количество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9" s="23">
        <f>'Рейтинговая таблица организаций'!AE268</f>
        <v>2</v>
      </c>
      <c r="AF279" s="14">
        <f>IF('Рейтинговая таблица организаций'!AE268&lt;1,0,(IF('Рейтинговая таблица организаций'!AE268&lt;5,20,100)))</f>
        <v>20</v>
      </c>
      <c r="AG279" s="14" t="s">
        <v>164</v>
      </c>
      <c r="AH279" s="14">
        <f>'Рейтинговая таблица организаций'!AF268</f>
        <v>8</v>
      </c>
      <c r="AI279" s="14">
        <f>'Рейтинговая таблица организаций'!AG268</f>
        <v>8</v>
      </c>
      <c r="AJ279" s="14" t="s">
        <v>165</v>
      </c>
      <c r="AK279" s="14">
        <f>'Рейтинговая таблица организаций'!AL268</f>
        <v>30</v>
      </c>
      <c r="AL279" s="14">
        <f>'Рейтинговая таблица организаций'!AM268</f>
        <v>30</v>
      </c>
      <c r="AM279" s="14" t="s">
        <v>166</v>
      </c>
      <c r="AN279" s="14">
        <f>'Рейтинговая таблица организаций'!AN268</f>
        <v>30</v>
      </c>
      <c r="AO279" s="14">
        <f>'Рейтинговая таблица организаций'!AO268</f>
        <v>30</v>
      </c>
      <c r="AP279" s="14" t="s">
        <v>167</v>
      </c>
      <c r="AQ279" s="14">
        <f>'Рейтинговая таблица организаций'!AP268</f>
        <v>30</v>
      </c>
      <c r="AR279" s="14">
        <f>'Рейтинговая таблица организаций'!AQ268</f>
        <v>30</v>
      </c>
      <c r="AS279" s="14" t="s">
        <v>168</v>
      </c>
      <c r="AT279" s="14">
        <f>'Рейтинговая таблица организаций'!AV268</f>
        <v>30</v>
      </c>
      <c r="AU279" s="14">
        <f>'Рейтинговая таблица организаций'!AW268</f>
        <v>30</v>
      </c>
      <c r="AV279" s="14" t="s">
        <v>169</v>
      </c>
      <c r="AW279" s="14">
        <f>'Рейтинговая таблица организаций'!AX268</f>
        <v>30</v>
      </c>
      <c r="AX279" s="14">
        <f>'Рейтинговая таблица организаций'!AY268</f>
        <v>30</v>
      </c>
      <c r="AY279" s="14" t="s">
        <v>170</v>
      </c>
      <c r="AZ279" s="14">
        <f>'Рейтинговая таблица организаций'!AZ268</f>
        <v>30</v>
      </c>
      <c r="BA279" s="14">
        <f>'Рейтинговая таблица организаций'!BA268</f>
        <v>30</v>
      </c>
    </row>
    <row r="280" spans="1:53" ht="15.5">
      <c r="A280" s="11">
        <f>'бланки '!D271</f>
        <v>266</v>
      </c>
      <c r="B280" s="11" t="str">
        <f>'бланки '!C271</f>
        <v>Муниципальное казённое общеобразовательное учреждение "Каргалинская основная общеобразовательная школа"</v>
      </c>
      <c r="C280" s="11">
        <f>'для bus.gov.ru'!C269</f>
        <v>65</v>
      </c>
      <c r="D280" s="11">
        <f>'для bus.gov.ru'!D269</f>
        <v>26</v>
      </c>
      <c r="E280" s="21">
        <f>'для bus.gov.ru'!E269</f>
        <v>0.4</v>
      </c>
      <c r="F280" s="12" t="s">
        <v>159</v>
      </c>
      <c r="G280" s="13">
        <f>'Рейтинговая таблица организаций'!D269</f>
        <v>14</v>
      </c>
      <c r="H280" s="13">
        <f>'Рейтинговая таблица организаций'!E269</f>
        <v>14</v>
      </c>
      <c r="I280" s="12" t="s">
        <v>160</v>
      </c>
      <c r="J280" s="13">
        <f>'Рейтинговая таблица организаций'!F269</f>
        <v>60</v>
      </c>
      <c r="K280" s="13">
        <f>'Рейтинговая таблица организаций'!G269</f>
        <v>60</v>
      </c>
      <c r="L280" s="14" t="str">
        <f>IF('Рейтинговая таблица организаций'!H269&lt;1,"Отсутствуют или не функционируют дистанционные способы взаимодействия",(IF('Рейтинговая таблица организаций'!H269&lt;4,"В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0" s="23">
        <f>'Рейтинговая таблица организаций'!H269</f>
        <v>4</v>
      </c>
      <c r="N280" s="14">
        <f>IF('Рейтинговая таблица организаций'!H269&lt;1,0,(IF('Рейтинговая таблица организаций'!H269&lt;4,30,100)))</f>
        <v>100</v>
      </c>
      <c r="O280" s="14" t="s">
        <v>161</v>
      </c>
      <c r="P280" s="14">
        <f>'Рейтинговая таблица организаций'!I269</f>
        <v>26</v>
      </c>
      <c r="Q280" s="14">
        <f>'Рейтинговая таблица организаций'!J269</f>
        <v>26</v>
      </c>
      <c r="R280" s="14" t="s">
        <v>162</v>
      </c>
      <c r="S280" s="14">
        <f>'Рейтинговая таблица организаций'!K269</f>
        <v>26</v>
      </c>
      <c r="T280" s="14">
        <f>'Рейтинговая таблица организаций'!L269</f>
        <v>26</v>
      </c>
      <c r="U280" s="14" t="str">
        <f>IF('Рейтинговая таблица организаций'!U269&lt;1,"Отсутствуют комфортные условия",(IF('Рейтинговая таблица организаций'!U269&lt;5,"Количество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0" s="23">
        <f>'Рейтинговая таблица организаций'!U269</f>
        <v>5</v>
      </c>
      <c r="W280" s="14">
        <f>IF('Рейтинговая таблица организаций'!U269&lt;1,0,(IF('Рейтинговая таблица организаций'!U269&lt;4,20,100)))</f>
        <v>100</v>
      </c>
      <c r="X280" s="14" t="s">
        <v>163</v>
      </c>
      <c r="Y280" s="14">
        <f>'Рейтинговая таблица организаций'!X269</f>
        <v>26</v>
      </c>
      <c r="Z280" s="14">
        <f>'Рейтинговая таблица организаций'!Y269</f>
        <v>26</v>
      </c>
      <c r="AA280" s="14" t="str">
        <f>IF('Рейтинговая таблица организаций'!AD269&lt;1,"Отсутствуют условия доступности для инвалидов",(IF('Рейтинговая таблица организаций'!AD269&lt;5,"Количество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0" s="22">
        <f>'Рейтинговая таблица организаций'!AD269</f>
        <v>4</v>
      </c>
      <c r="AC280" s="14">
        <f>IF('Рейтинговая таблица организаций'!AD269&lt;1,0,(IF('Рейтинговая таблица организаций'!AD269&lt;5,20,100)))</f>
        <v>20</v>
      </c>
      <c r="AD280" s="14" t="str">
        <f>IF('Рейтинговая таблица организаций'!AE269&lt;1,"Отсутствуют условия доступности, позволяющие инвалидам получать услуги наравне с другими",(IF('Рейтинговая таблица организаций'!AE269&lt;5,"Количество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0" s="23">
        <f>'Рейтинговая таблица организаций'!AE269</f>
        <v>3</v>
      </c>
      <c r="AF280" s="14">
        <f>IF('Рейтинговая таблица организаций'!AE269&lt;1,0,(IF('Рейтинговая таблица организаций'!AE269&lt;5,20,100)))</f>
        <v>20</v>
      </c>
      <c r="AG280" s="14" t="s">
        <v>164</v>
      </c>
      <c r="AH280" s="14">
        <f>'Рейтинговая таблица организаций'!AF269</f>
        <v>7</v>
      </c>
      <c r="AI280" s="14">
        <f>'Рейтинговая таблица организаций'!AG269</f>
        <v>7</v>
      </c>
      <c r="AJ280" s="14" t="s">
        <v>165</v>
      </c>
      <c r="AK280" s="14">
        <f>'Рейтинговая таблица организаций'!AL269</f>
        <v>26</v>
      </c>
      <c r="AL280" s="14">
        <f>'Рейтинговая таблица организаций'!AM269</f>
        <v>26</v>
      </c>
      <c r="AM280" s="14" t="s">
        <v>166</v>
      </c>
      <c r="AN280" s="14">
        <f>'Рейтинговая таблица организаций'!AN269</f>
        <v>26</v>
      </c>
      <c r="AO280" s="14">
        <f>'Рейтинговая таблица организаций'!AO269</f>
        <v>26</v>
      </c>
      <c r="AP280" s="14" t="s">
        <v>167</v>
      </c>
      <c r="AQ280" s="14">
        <f>'Рейтинговая таблица организаций'!AP269</f>
        <v>26</v>
      </c>
      <c r="AR280" s="14">
        <f>'Рейтинговая таблица организаций'!AQ269</f>
        <v>26</v>
      </c>
      <c r="AS280" s="14" t="s">
        <v>168</v>
      </c>
      <c r="AT280" s="14">
        <f>'Рейтинговая таблица организаций'!AV269</f>
        <v>26</v>
      </c>
      <c r="AU280" s="14">
        <f>'Рейтинговая таблица организаций'!AW269</f>
        <v>26</v>
      </c>
      <c r="AV280" s="14" t="s">
        <v>169</v>
      </c>
      <c r="AW280" s="14">
        <f>'Рейтинговая таблица организаций'!AX269</f>
        <v>26</v>
      </c>
      <c r="AX280" s="14">
        <f>'Рейтинговая таблица организаций'!AY269</f>
        <v>26</v>
      </c>
      <c r="AY280" s="14" t="s">
        <v>170</v>
      </c>
      <c r="AZ280" s="14">
        <f>'Рейтинговая таблица организаций'!AZ269</f>
        <v>26</v>
      </c>
      <c r="BA280" s="14">
        <f>'Рейтинговая таблица организаций'!BA269</f>
        <v>26</v>
      </c>
    </row>
    <row r="281" spans="1:53" ht="15.5">
      <c r="A281" s="11">
        <f>'бланки '!D272</f>
        <v>267</v>
      </c>
      <c r="B281" s="11" t="str">
        <f>'бланки '!C272</f>
        <v>Муниципальное казённое общеобразовательное учреждение «Малобрагинская основная общеобразовательная школа»</v>
      </c>
      <c r="C281" s="11">
        <f>'для bus.gov.ru'!C270</f>
        <v>17</v>
      </c>
      <c r="D281" s="11">
        <f>'для bus.gov.ru'!D270</f>
        <v>7</v>
      </c>
      <c r="E281" s="21">
        <f>'для bus.gov.ru'!E270</f>
        <v>0.41176470588235292</v>
      </c>
      <c r="F281" s="12" t="s">
        <v>159</v>
      </c>
      <c r="G281" s="13">
        <f>'Рейтинговая таблица организаций'!D270</f>
        <v>14</v>
      </c>
      <c r="H281" s="13">
        <f>'Рейтинговая таблица организаций'!E270</f>
        <v>14</v>
      </c>
      <c r="I281" s="12" t="s">
        <v>160</v>
      </c>
      <c r="J281" s="13">
        <f>'Рейтинговая таблица организаций'!F270</f>
        <v>60</v>
      </c>
      <c r="K281" s="13">
        <f>'Рейтинговая таблица организаций'!G270</f>
        <v>60</v>
      </c>
      <c r="L281" s="14" t="str">
        <f>IF('Рейтинговая таблица организаций'!H270&lt;1,"Отсутствуют или не функционируют дистанционные способы взаимодействия",(IF('Рейтинговая таблица организаций'!H270&lt;4,"В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1" s="23">
        <f>'Рейтинговая таблица организаций'!H270</f>
        <v>4</v>
      </c>
      <c r="N281" s="14">
        <f>IF('Рейтинговая таблица организаций'!H270&lt;1,0,(IF('Рейтинговая таблица организаций'!H270&lt;4,30,100)))</f>
        <v>100</v>
      </c>
      <c r="O281" s="14" t="s">
        <v>161</v>
      </c>
      <c r="P281" s="14">
        <f>'Рейтинговая таблица организаций'!I270</f>
        <v>7</v>
      </c>
      <c r="Q281" s="14">
        <f>'Рейтинговая таблица организаций'!J270</f>
        <v>7</v>
      </c>
      <c r="R281" s="14" t="s">
        <v>162</v>
      </c>
      <c r="S281" s="14">
        <f>'Рейтинговая таблица организаций'!K270</f>
        <v>7</v>
      </c>
      <c r="T281" s="14">
        <f>'Рейтинговая таблица организаций'!L270</f>
        <v>7</v>
      </c>
      <c r="U281" s="14" t="str">
        <f>IF('Рейтинговая таблица организаций'!U270&lt;1,"Отсутствуют комфортные условия",(IF('Рейтинговая таблица организаций'!U270&lt;5,"Количество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1" s="23">
        <f>'Рейтинговая таблица организаций'!U270</f>
        <v>5</v>
      </c>
      <c r="W281" s="14">
        <f>IF('Рейтинговая таблица организаций'!U270&lt;1,0,(IF('Рейтинговая таблица организаций'!U270&lt;4,20,100)))</f>
        <v>100</v>
      </c>
      <c r="X281" s="14" t="s">
        <v>163</v>
      </c>
      <c r="Y281" s="14">
        <f>'Рейтинговая таблица организаций'!X270</f>
        <v>7</v>
      </c>
      <c r="Z281" s="14">
        <f>'Рейтинговая таблица организаций'!Y270</f>
        <v>7</v>
      </c>
      <c r="AA281" s="14" t="str">
        <f>IF('Рейтинговая таблица организаций'!AD270&lt;1,"Отсутствуют условия доступности для инвалидов",(IF('Рейтинговая таблица организаций'!AD270&lt;5,"Количество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1" s="22">
        <f>'Рейтинговая таблица организаций'!AD270</f>
        <v>0</v>
      </c>
      <c r="AC281" s="14">
        <f>IF('Рейтинговая таблица организаций'!AD270&lt;1,0,(IF('Рейтинговая таблица организаций'!AD270&lt;5,20,100)))</f>
        <v>0</v>
      </c>
      <c r="AD281" s="14" t="str">
        <f>IF('Рейтинговая таблица организаций'!AE270&lt;1,"Отсутствуют условия доступности, позволяющие инвалидам получать услуги наравне с другими",(IF('Рейтинговая таблица организаций'!AE270&lt;5,"Количество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1" s="23">
        <f>'Рейтинговая таблица организаций'!AE270</f>
        <v>2</v>
      </c>
      <c r="AF281" s="14">
        <f>IF('Рейтинговая таблица организаций'!AE270&lt;1,0,(IF('Рейтинговая таблица организаций'!AE270&lt;5,20,100)))</f>
        <v>20</v>
      </c>
      <c r="AG281" s="14" t="s">
        <v>164</v>
      </c>
      <c r="AH281" s="14">
        <f>'Рейтинговая таблица организаций'!AF270</f>
        <v>2</v>
      </c>
      <c r="AI281" s="14">
        <f>'Рейтинговая таблица организаций'!AG270</f>
        <v>2</v>
      </c>
      <c r="AJ281" s="14" t="s">
        <v>165</v>
      </c>
      <c r="AK281" s="14">
        <f>'Рейтинговая таблица организаций'!AL270</f>
        <v>7</v>
      </c>
      <c r="AL281" s="14">
        <f>'Рейтинговая таблица организаций'!AM270</f>
        <v>7</v>
      </c>
      <c r="AM281" s="14" t="s">
        <v>166</v>
      </c>
      <c r="AN281" s="14">
        <f>'Рейтинговая таблица организаций'!AN270</f>
        <v>7</v>
      </c>
      <c r="AO281" s="14">
        <f>'Рейтинговая таблица организаций'!AO270</f>
        <v>7</v>
      </c>
      <c r="AP281" s="14" t="s">
        <v>167</v>
      </c>
      <c r="AQ281" s="14">
        <f>'Рейтинговая таблица организаций'!AP270</f>
        <v>7</v>
      </c>
      <c r="AR281" s="14">
        <f>'Рейтинговая таблица организаций'!AQ270</f>
        <v>7</v>
      </c>
      <c r="AS281" s="14" t="s">
        <v>168</v>
      </c>
      <c r="AT281" s="14">
        <f>'Рейтинговая таблица организаций'!AV270</f>
        <v>7</v>
      </c>
      <c r="AU281" s="14">
        <f>'Рейтинговая таблица организаций'!AW270</f>
        <v>7</v>
      </c>
      <c r="AV281" s="14" t="s">
        <v>169</v>
      </c>
      <c r="AW281" s="14">
        <f>'Рейтинговая таблица организаций'!AX270</f>
        <v>7</v>
      </c>
      <c r="AX281" s="14">
        <f>'Рейтинговая таблица организаций'!AY270</f>
        <v>7</v>
      </c>
      <c r="AY281" s="14" t="s">
        <v>170</v>
      </c>
      <c r="AZ281" s="14">
        <f>'Рейтинговая таблица организаций'!AZ270</f>
        <v>7</v>
      </c>
      <c r="BA281" s="14">
        <f>'Рейтинговая таблица организаций'!BA270</f>
        <v>7</v>
      </c>
    </row>
    <row r="282" spans="1:53" ht="15.5">
      <c r="A282" s="11">
        <f>'бланки '!D273</f>
        <v>268</v>
      </c>
      <c r="B282" s="11" t="str">
        <f>'бланки '!C273</f>
        <v>Муниципальное казённое общеобразовательное учреждение "Маркеловская средняя общеобразовательная школа"</v>
      </c>
      <c r="C282" s="11">
        <f>'для bus.gov.ru'!C271</f>
        <v>154</v>
      </c>
      <c r="D282" s="11">
        <f>'для bus.gov.ru'!D271</f>
        <v>62</v>
      </c>
      <c r="E282" s="21">
        <f>'для bus.gov.ru'!E271</f>
        <v>0.40259740259740262</v>
      </c>
      <c r="F282" s="12" t="s">
        <v>159</v>
      </c>
      <c r="G282" s="13">
        <f>'Рейтинговая таблица организаций'!D271</f>
        <v>14</v>
      </c>
      <c r="H282" s="13">
        <f>'Рейтинговая таблица организаций'!E271</f>
        <v>14</v>
      </c>
      <c r="I282" s="12" t="s">
        <v>160</v>
      </c>
      <c r="J282" s="13">
        <f>'Рейтинговая таблица организаций'!F271</f>
        <v>60</v>
      </c>
      <c r="K282" s="13">
        <f>'Рейтинговая таблица организаций'!G271</f>
        <v>60</v>
      </c>
      <c r="L282" s="14" t="str">
        <f>IF('Рейтинговая таблица организаций'!H271&lt;1,"Отсутствуют или не функционируют дистанционные способы взаимодействия",(IF('Рейтинговая таблица организаций'!H271&lt;4,"В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2" s="23">
        <f>'Рейтинговая таблица организаций'!H271</f>
        <v>4</v>
      </c>
      <c r="N282" s="14">
        <f>IF('Рейтинговая таблица организаций'!H271&lt;1,0,(IF('Рейтинговая таблица организаций'!H271&lt;4,30,100)))</f>
        <v>100</v>
      </c>
      <c r="O282" s="14" t="s">
        <v>161</v>
      </c>
      <c r="P282" s="14">
        <f>'Рейтинговая таблица организаций'!I271</f>
        <v>62</v>
      </c>
      <c r="Q282" s="14">
        <f>'Рейтинговая таблица организаций'!J271</f>
        <v>62</v>
      </c>
      <c r="R282" s="14" t="s">
        <v>162</v>
      </c>
      <c r="S282" s="14">
        <f>'Рейтинговая таблица организаций'!K271</f>
        <v>62</v>
      </c>
      <c r="T282" s="14">
        <f>'Рейтинговая таблица организаций'!L271</f>
        <v>62</v>
      </c>
      <c r="U282" s="14" t="str">
        <f>IF('Рейтинговая таблица организаций'!U271&lt;1,"Отсутствуют комфортные условия",(IF('Рейтинговая таблица организаций'!U271&lt;5,"Количество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2" s="23">
        <f>'Рейтинговая таблица организаций'!U271</f>
        <v>5</v>
      </c>
      <c r="W282" s="14">
        <f>IF('Рейтинговая таблица организаций'!U271&lt;1,0,(IF('Рейтинговая таблица организаций'!U271&lt;4,20,100)))</f>
        <v>100</v>
      </c>
      <c r="X282" s="14" t="s">
        <v>163</v>
      </c>
      <c r="Y282" s="14">
        <f>'Рейтинговая таблица организаций'!X271</f>
        <v>62</v>
      </c>
      <c r="Z282" s="14">
        <f>'Рейтинговая таблица организаций'!Y271</f>
        <v>62</v>
      </c>
      <c r="AA282" s="14" t="str">
        <f>IF('Рейтинговая таблица организаций'!AD271&lt;1,"Отсутствуют условия доступности для инвалидов",(IF('Рейтинговая таблица организаций'!AD271&lt;5,"Количество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2" s="22">
        <f>'Рейтинговая таблица организаций'!AD271</f>
        <v>1</v>
      </c>
      <c r="AC282" s="14">
        <f>IF('Рейтинговая таблица организаций'!AD271&lt;1,0,(IF('Рейтинговая таблица организаций'!AD271&lt;5,20,100)))</f>
        <v>20</v>
      </c>
      <c r="AD282" s="14" t="str">
        <f>IF('Рейтинговая таблица организаций'!AE271&lt;1,"Отсутствуют условия доступности, позволяющие инвалидам получать услуги наравне с другими",(IF('Рейтинговая таблица организаций'!AE271&lt;5,"Количество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2" s="23">
        <f>'Рейтинговая таблица организаций'!AE271</f>
        <v>3</v>
      </c>
      <c r="AF282" s="14">
        <f>IF('Рейтинговая таблица организаций'!AE271&lt;1,0,(IF('Рейтинговая таблица организаций'!AE271&lt;5,20,100)))</f>
        <v>20</v>
      </c>
      <c r="AG282" s="14" t="s">
        <v>164</v>
      </c>
      <c r="AH282" s="14">
        <f>'Рейтинговая таблица организаций'!AF271</f>
        <v>16</v>
      </c>
      <c r="AI282" s="14">
        <f>'Рейтинговая таблица организаций'!AG271</f>
        <v>16</v>
      </c>
      <c r="AJ282" s="14" t="s">
        <v>165</v>
      </c>
      <c r="AK282" s="14">
        <f>'Рейтинговая таблица организаций'!AL271</f>
        <v>62</v>
      </c>
      <c r="AL282" s="14">
        <f>'Рейтинговая таблица организаций'!AM271</f>
        <v>62</v>
      </c>
      <c r="AM282" s="14" t="s">
        <v>166</v>
      </c>
      <c r="AN282" s="14">
        <f>'Рейтинговая таблица организаций'!AN271</f>
        <v>62</v>
      </c>
      <c r="AO282" s="14">
        <f>'Рейтинговая таблица организаций'!AO271</f>
        <v>62</v>
      </c>
      <c r="AP282" s="14" t="s">
        <v>167</v>
      </c>
      <c r="AQ282" s="14">
        <f>'Рейтинговая таблица организаций'!AP271</f>
        <v>62</v>
      </c>
      <c r="AR282" s="14">
        <f>'Рейтинговая таблица организаций'!AQ271</f>
        <v>62</v>
      </c>
      <c r="AS282" s="14" t="s">
        <v>168</v>
      </c>
      <c r="AT282" s="14">
        <f>'Рейтинговая таблица организаций'!AV271</f>
        <v>62</v>
      </c>
      <c r="AU282" s="14">
        <f>'Рейтинговая таблица организаций'!AW271</f>
        <v>62</v>
      </c>
      <c r="AV282" s="14" t="s">
        <v>169</v>
      </c>
      <c r="AW282" s="14">
        <f>'Рейтинговая таблица организаций'!AX271</f>
        <v>62</v>
      </c>
      <c r="AX282" s="14">
        <f>'Рейтинговая таблица организаций'!AY271</f>
        <v>62</v>
      </c>
      <c r="AY282" s="14" t="s">
        <v>170</v>
      </c>
      <c r="AZ282" s="14">
        <f>'Рейтинговая таблица организаций'!AZ271</f>
        <v>62</v>
      </c>
      <c r="BA282" s="14">
        <f>'Рейтинговая таблица организаций'!BA271</f>
        <v>62</v>
      </c>
    </row>
    <row r="283" spans="1:53" ht="15.5">
      <c r="A283" s="11">
        <f>'бланки '!D274</f>
        <v>269</v>
      </c>
      <c r="B283" s="11" t="str">
        <f>'бланки '!C274</f>
        <v>Муниципальное казённое общеобразовательное учреждение "Монастырская основная общеобразовательная школа"</v>
      </c>
      <c r="C283" s="11">
        <f>'для bus.gov.ru'!C272</f>
        <v>93</v>
      </c>
      <c r="D283" s="11">
        <f>'для bus.gov.ru'!D272</f>
        <v>38</v>
      </c>
      <c r="E283" s="21">
        <f>'для bus.gov.ru'!E272</f>
        <v>0.40860215053763443</v>
      </c>
      <c r="F283" s="12" t="s">
        <v>159</v>
      </c>
      <c r="G283" s="13">
        <f>'Рейтинговая таблица организаций'!D272</f>
        <v>14</v>
      </c>
      <c r="H283" s="13">
        <f>'Рейтинговая таблица организаций'!E272</f>
        <v>14</v>
      </c>
      <c r="I283" s="12" t="s">
        <v>160</v>
      </c>
      <c r="J283" s="13">
        <f>'Рейтинговая таблица организаций'!F272</f>
        <v>60</v>
      </c>
      <c r="K283" s="13">
        <f>'Рейтинговая таблица организаций'!G272</f>
        <v>60</v>
      </c>
      <c r="L283" s="14" t="str">
        <f>IF('Рейтинговая таблица организаций'!H272&lt;1,"Отсутствуют или не функционируют дистанционные способы взаимодействия",(IF('Рейтинговая таблица организаций'!H272&lt;4,"В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3" s="23">
        <f>'Рейтинговая таблица организаций'!H272</f>
        <v>4</v>
      </c>
      <c r="N283" s="14">
        <f>IF('Рейтинговая таблица организаций'!H272&lt;1,0,(IF('Рейтинговая таблица организаций'!H272&lt;4,30,100)))</f>
        <v>100</v>
      </c>
      <c r="O283" s="14" t="s">
        <v>161</v>
      </c>
      <c r="P283" s="14">
        <f>'Рейтинговая таблица организаций'!I272</f>
        <v>38</v>
      </c>
      <c r="Q283" s="14">
        <f>'Рейтинговая таблица организаций'!J272</f>
        <v>38</v>
      </c>
      <c r="R283" s="14" t="s">
        <v>162</v>
      </c>
      <c r="S283" s="14">
        <f>'Рейтинговая таблица организаций'!K272</f>
        <v>38</v>
      </c>
      <c r="T283" s="14">
        <f>'Рейтинговая таблица организаций'!L272</f>
        <v>38</v>
      </c>
      <c r="U283" s="14" t="str">
        <f>IF('Рейтинговая таблица организаций'!U272&lt;1,"Отсутствуют комфортные условия",(IF('Рейтинговая таблица организаций'!U272&lt;5,"Количество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3" s="23">
        <f>'Рейтинговая таблица организаций'!U272</f>
        <v>5</v>
      </c>
      <c r="W283" s="14">
        <f>IF('Рейтинговая таблица организаций'!U272&lt;1,0,(IF('Рейтинговая таблица организаций'!U272&lt;4,20,100)))</f>
        <v>100</v>
      </c>
      <c r="X283" s="14" t="s">
        <v>163</v>
      </c>
      <c r="Y283" s="14">
        <f>'Рейтинговая таблица организаций'!X272</f>
        <v>38</v>
      </c>
      <c r="Z283" s="14">
        <f>'Рейтинговая таблица организаций'!Y272</f>
        <v>38</v>
      </c>
      <c r="AA283" s="14" t="str">
        <f>IF('Рейтинговая таблица организаций'!AD272&lt;1,"Отсутствуют условия доступности для инвалидов",(IF('Рейтинговая таблица организаций'!AD272&lt;5,"Количество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3" s="22">
        <f>'Рейтинговая таблица организаций'!AD272</f>
        <v>2</v>
      </c>
      <c r="AC283" s="14">
        <f>IF('Рейтинговая таблица организаций'!AD272&lt;1,0,(IF('Рейтинговая таблица организаций'!AD272&lt;5,20,100)))</f>
        <v>20</v>
      </c>
      <c r="AD283" s="14" t="str">
        <f>IF('Рейтинговая таблица организаций'!AE272&lt;1,"Отсутствуют условия доступности, позволяющие инвалидам получать услуги наравне с другими",(IF('Рейтинговая таблица организаций'!AE272&lt;5,"Количество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3" s="23">
        <f>'Рейтинговая таблица организаций'!AE272</f>
        <v>4</v>
      </c>
      <c r="AF283" s="14">
        <f>IF('Рейтинговая таблица организаций'!AE272&lt;1,0,(IF('Рейтинговая таблица организаций'!AE272&lt;5,20,100)))</f>
        <v>20</v>
      </c>
      <c r="AG283" s="14" t="s">
        <v>164</v>
      </c>
      <c r="AH283" s="14">
        <f>'Рейтинговая таблица организаций'!AF272</f>
        <v>10</v>
      </c>
      <c r="AI283" s="14">
        <f>'Рейтинговая таблица организаций'!AG272</f>
        <v>10</v>
      </c>
      <c r="AJ283" s="14" t="s">
        <v>165</v>
      </c>
      <c r="AK283" s="14">
        <f>'Рейтинговая таблица организаций'!AL272</f>
        <v>38</v>
      </c>
      <c r="AL283" s="14">
        <f>'Рейтинговая таблица организаций'!AM272</f>
        <v>38</v>
      </c>
      <c r="AM283" s="14" t="s">
        <v>166</v>
      </c>
      <c r="AN283" s="14">
        <f>'Рейтинговая таблица организаций'!AN272</f>
        <v>38</v>
      </c>
      <c r="AO283" s="14">
        <f>'Рейтинговая таблица организаций'!AO272</f>
        <v>38</v>
      </c>
      <c r="AP283" s="14" t="s">
        <v>167</v>
      </c>
      <c r="AQ283" s="14">
        <f>'Рейтинговая таблица организаций'!AP272</f>
        <v>38</v>
      </c>
      <c r="AR283" s="14">
        <f>'Рейтинговая таблица организаций'!AQ272</f>
        <v>38</v>
      </c>
      <c r="AS283" s="14" t="s">
        <v>168</v>
      </c>
      <c r="AT283" s="14">
        <f>'Рейтинговая таблица организаций'!AV272</f>
        <v>38</v>
      </c>
      <c r="AU283" s="14">
        <f>'Рейтинговая таблица организаций'!AW272</f>
        <v>38</v>
      </c>
      <c r="AV283" s="14" t="s">
        <v>169</v>
      </c>
      <c r="AW283" s="14">
        <f>'Рейтинговая таблица организаций'!AX272</f>
        <v>38</v>
      </c>
      <c r="AX283" s="14">
        <f>'Рейтинговая таблица организаций'!AY272</f>
        <v>38</v>
      </c>
      <c r="AY283" s="14" t="s">
        <v>170</v>
      </c>
      <c r="AZ283" s="14">
        <f>'Рейтинговая таблица организаций'!AZ272</f>
        <v>38</v>
      </c>
      <c r="BA283" s="14">
        <f>'Рейтинговая таблица организаций'!BA272</f>
        <v>38</v>
      </c>
    </row>
    <row r="284" spans="1:53" ht="15.5">
      <c r="A284" s="11">
        <f>'бланки '!D275</f>
        <v>270</v>
      </c>
      <c r="B284" s="11" t="str">
        <f>'бланки '!C275</f>
        <v>Муниципальное казённое общеобразовательное учреждение «Побединская средняя общеобразовательная школа»</v>
      </c>
      <c r="C284" s="11">
        <f>'для bus.gov.ru'!C273</f>
        <v>150</v>
      </c>
      <c r="D284" s="11">
        <f>'для bus.gov.ru'!D273</f>
        <v>60</v>
      </c>
      <c r="E284" s="21">
        <f>'для bus.gov.ru'!E273</f>
        <v>0.4</v>
      </c>
      <c r="F284" s="12" t="s">
        <v>159</v>
      </c>
      <c r="G284" s="13">
        <f>'Рейтинговая таблица организаций'!D273</f>
        <v>14</v>
      </c>
      <c r="H284" s="13">
        <f>'Рейтинговая таблица организаций'!E273</f>
        <v>14</v>
      </c>
      <c r="I284" s="12" t="s">
        <v>160</v>
      </c>
      <c r="J284" s="13">
        <f>'Рейтинговая таблица организаций'!F273</f>
        <v>60</v>
      </c>
      <c r="K284" s="13">
        <f>'Рейтинговая таблица организаций'!G273</f>
        <v>60</v>
      </c>
      <c r="L284" s="14" t="str">
        <f>IF('Рейтинговая таблица организаций'!H273&lt;1,"Отсутствуют или не функционируют дистанционные способы взаимодействия",(IF('Рейтинговая таблица организаций'!H273&lt;4,"В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4" s="23">
        <f>'Рейтинговая таблица организаций'!H273</f>
        <v>4</v>
      </c>
      <c r="N284" s="14">
        <f>IF('Рейтинговая таблица организаций'!H273&lt;1,0,(IF('Рейтинговая таблица организаций'!H273&lt;4,30,100)))</f>
        <v>100</v>
      </c>
      <c r="O284" s="14" t="s">
        <v>161</v>
      </c>
      <c r="P284" s="14">
        <f>'Рейтинговая таблица организаций'!I273</f>
        <v>60</v>
      </c>
      <c r="Q284" s="14">
        <f>'Рейтинговая таблица организаций'!J273</f>
        <v>60</v>
      </c>
      <c r="R284" s="14" t="s">
        <v>162</v>
      </c>
      <c r="S284" s="14">
        <f>'Рейтинговая таблица организаций'!K273</f>
        <v>60</v>
      </c>
      <c r="T284" s="14">
        <f>'Рейтинговая таблица организаций'!L273</f>
        <v>60</v>
      </c>
      <c r="U284" s="14" t="str">
        <f>IF('Рейтинговая таблица организаций'!U273&lt;1,"Отсутствуют комфортные условия",(IF('Рейтинговая таблица организаций'!U273&lt;5,"Количество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4" s="23">
        <f>'Рейтинговая таблица организаций'!U273</f>
        <v>5</v>
      </c>
      <c r="W284" s="14">
        <f>IF('Рейтинговая таблица организаций'!U273&lt;1,0,(IF('Рейтинговая таблица организаций'!U273&lt;4,20,100)))</f>
        <v>100</v>
      </c>
      <c r="X284" s="14" t="s">
        <v>163</v>
      </c>
      <c r="Y284" s="14">
        <f>'Рейтинговая таблица организаций'!X273</f>
        <v>60</v>
      </c>
      <c r="Z284" s="14">
        <f>'Рейтинговая таблица организаций'!Y273</f>
        <v>60</v>
      </c>
      <c r="AA284" s="14" t="str">
        <f>IF('Рейтинговая таблица организаций'!AD273&lt;1,"Отсутствуют условия доступности для инвалидов",(IF('Рейтинговая таблица организаций'!AD273&lt;5,"Количество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4" s="22">
        <f>'Рейтинговая таблица организаций'!AD273</f>
        <v>0</v>
      </c>
      <c r="AC284" s="14">
        <f>IF('Рейтинговая таблица организаций'!AD273&lt;1,0,(IF('Рейтинговая таблица организаций'!AD273&lt;5,20,100)))</f>
        <v>0</v>
      </c>
      <c r="AD284" s="14" t="str">
        <f>IF('Рейтинговая таблица организаций'!AE273&lt;1,"Отсутствуют условия доступности, позволяющие инвалидам получать услуги наравне с другими",(IF('Рейтинговая таблица организаций'!AE273&lt;5,"Количество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4" s="23">
        <f>'Рейтинговая таблица организаций'!AE273</f>
        <v>3</v>
      </c>
      <c r="AF284" s="14">
        <f>IF('Рейтинговая таблица организаций'!AE273&lt;1,0,(IF('Рейтинговая таблица организаций'!AE273&lt;5,20,100)))</f>
        <v>20</v>
      </c>
      <c r="AG284" s="14" t="s">
        <v>164</v>
      </c>
      <c r="AH284" s="14">
        <f>'Рейтинговая таблица организаций'!AF273</f>
        <v>15</v>
      </c>
      <c r="AI284" s="14">
        <f>'Рейтинговая таблица организаций'!AG273</f>
        <v>15</v>
      </c>
      <c r="AJ284" s="14" t="s">
        <v>165</v>
      </c>
      <c r="AK284" s="14">
        <f>'Рейтинговая таблица организаций'!AL273</f>
        <v>60</v>
      </c>
      <c r="AL284" s="14">
        <f>'Рейтинговая таблица организаций'!AM273</f>
        <v>60</v>
      </c>
      <c r="AM284" s="14" t="s">
        <v>166</v>
      </c>
      <c r="AN284" s="14">
        <f>'Рейтинговая таблица организаций'!AN273</f>
        <v>60</v>
      </c>
      <c r="AO284" s="14">
        <f>'Рейтинговая таблица организаций'!AO273</f>
        <v>60</v>
      </c>
      <c r="AP284" s="14" t="s">
        <v>167</v>
      </c>
      <c r="AQ284" s="14">
        <f>'Рейтинговая таблица организаций'!AP273</f>
        <v>60</v>
      </c>
      <c r="AR284" s="14">
        <f>'Рейтинговая таблица организаций'!AQ273</f>
        <v>60</v>
      </c>
      <c r="AS284" s="14" t="s">
        <v>168</v>
      </c>
      <c r="AT284" s="14">
        <f>'Рейтинговая таблица организаций'!AV273</f>
        <v>60</v>
      </c>
      <c r="AU284" s="14">
        <f>'Рейтинговая таблица организаций'!AW273</f>
        <v>60</v>
      </c>
      <c r="AV284" s="14" t="s">
        <v>169</v>
      </c>
      <c r="AW284" s="14">
        <f>'Рейтинговая таблица организаций'!AX273</f>
        <v>60</v>
      </c>
      <c r="AX284" s="14">
        <f>'Рейтинговая таблица организаций'!AY273</f>
        <v>60</v>
      </c>
      <c r="AY284" s="14" t="s">
        <v>170</v>
      </c>
      <c r="AZ284" s="14">
        <f>'Рейтинговая таблица организаций'!AZ273</f>
        <v>60</v>
      </c>
      <c r="BA284" s="14">
        <f>'Рейтинговая таблица организаций'!BA273</f>
        <v>60</v>
      </c>
    </row>
    <row r="285" spans="1:53" ht="15.5">
      <c r="A285" s="11">
        <f>'бланки '!D276</f>
        <v>271</v>
      </c>
      <c r="B285" s="11" t="str">
        <f>'бланки '!C276</f>
        <v>Муниципальное казённое общеобразовательное учреждение «Трубачевская средняя общеобразовательная школа»</v>
      </c>
      <c r="C285" s="11">
        <f>'для bus.gov.ru'!C274</f>
        <v>58</v>
      </c>
      <c r="D285" s="11">
        <f>'для bus.gov.ru'!D274</f>
        <v>24</v>
      </c>
      <c r="E285" s="21">
        <f>'для bus.gov.ru'!E274</f>
        <v>0.41379310344827586</v>
      </c>
      <c r="F285" s="12" t="s">
        <v>159</v>
      </c>
      <c r="G285" s="13">
        <f>'Рейтинговая таблица организаций'!D274</f>
        <v>14</v>
      </c>
      <c r="H285" s="13">
        <f>'Рейтинговая таблица организаций'!E274</f>
        <v>14</v>
      </c>
      <c r="I285" s="12" t="s">
        <v>160</v>
      </c>
      <c r="J285" s="13">
        <f>'Рейтинговая таблица организаций'!F274</f>
        <v>60</v>
      </c>
      <c r="K285" s="13">
        <f>'Рейтинговая таблица организаций'!G274</f>
        <v>60</v>
      </c>
      <c r="L285" s="14" t="str">
        <f>IF('Рейтинговая таблица организаций'!H274&lt;1,"Отсутствуют или не функционируют дистанционные способы взаимодействия",(IF('Рейтинговая таблица организаций'!H274&lt;4,"В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5" s="23">
        <f>'Рейтинговая таблица организаций'!H274</f>
        <v>4</v>
      </c>
      <c r="N285" s="14">
        <f>IF('Рейтинговая таблица организаций'!H274&lt;1,0,(IF('Рейтинговая таблица организаций'!H274&lt;4,30,100)))</f>
        <v>100</v>
      </c>
      <c r="O285" s="14" t="s">
        <v>161</v>
      </c>
      <c r="P285" s="14">
        <f>'Рейтинговая таблица организаций'!I274</f>
        <v>24</v>
      </c>
      <c r="Q285" s="14">
        <f>'Рейтинговая таблица организаций'!J274</f>
        <v>24</v>
      </c>
      <c r="R285" s="14" t="s">
        <v>162</v>
      </c>
      <c r="S285" s="14">
        <f>'Рейтинговая таблица организаций'!K274</f>
        <v>24</v>
      </c>
      <c r="T285" s="14">
        <f>'Рейтинговая таблица организаций'!L274</f>
        <v>24</v>
      </c>
      <c r="U285" s="14" t="str">
        <f>IF('Рейтинговая таблица организаций'!U274&lt;1,"Отсутствуют комфортные условия",(IF('Рейтинговая таблица организаций'!U274&lt;5,"Количество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5" s="23">
        <f>'Рейтинговая таблица организаций'!U274</f>
        <v>5</v>
      </c>
      <c r="W285" s="14">
        <f>IF('Рейтинговая таблица организаций'!U274&lt;1,0,(IF('Рейтинговая таблица организаций'!U274&lt;4,20,100)))</f>
        <v>100</v>
      </c>
      <c r="X285" s="14" t="s">
        <v>163</v>
      </c>
      <c r="Y285" s="14">
        <f>'Рейтинговая таблица организаций'!X274</f>
        <v>24</v>
      </c>
      <c r="Z285" s="14">
        <f>'Рейтинговая таблица организаций'!Y274</f>
        <v>24</v>
      </c>
      <c r="AA285" s="14" t="str">
        <f>IF('Рейтинговая таблица организаций'!AD274&lt;1,"Отсутствуют условия доступности для инвалидов",(IF('Рейтинговая таблица организаций'!AD274&lt;5,"Количество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5" s="22">
        <f>'Рейтинговая таблица организаций'!AD274</f>
        <v>0</v>
      </c>
      <c r="AC285" s="14">
        <f>IF('Рейтинговая таблица организаций'!AD274&lt;1,0,(IF('Рейтинговая таблица организаций'!AD274&lt;5,20,100)))</f>
        <v>0</v>
      </c>
      <c r="AD285" s="14" t="str">
        <f>IF('Рейтинговая таблица организаций'!AE274&lt;1,"Отсутствуют условия доступности, позволяющие инвалидам получать услуги наравне с другими",(IF('Рейтинговая таблица организаций'!AE274&lt;5,"Количество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5" s="23">
        <f>'Рейтинговая таблица организаций'!AE274</f>
        <v>3</v>
      </c>
      <c r="AF285" s="14">
        <f>IF('Рейтинговая таблица организаций'!AE274&lt;1,0,(IF('Рейтинговая таблица организаций'!AE274&lt;5,20,100)))</f>
        <v>20</v>
      </c>
      <c r="AG285" s="14" t="s">
        <v>164</v>
      </c>
      <c r="AH285" s="14">
        <f>'Рейтинговая таблица организаций'!AF274</f>
        <v>6</v>
      </c>
      <c r="AI285" s="14">
        <f>'Рейтинговая таблица организаций'!AG274</f>
        <v>6</v>
      </c>
      <c r="AJ285" s="14" t="s">
        <v>165</v>
      </c>
      <c r="AK285" s="14">
        <f>'Рейтинговая таблица организаций'!AL274</f>
        <v>24</v>
      </c>
      <c r="AL285" s="14">
        <f>'Рейтинговая таблица организаций'!AM274</f>
        <v>24</v>
      </c>
      <c r="AM285" s="14" t="s">
        <v>166</v>
      </c>
      <c r="AN285" s="14">
        <f>'Рейтинговая таблица организаций'!AN274</f>
        <v>24</v>
      </c>
      <c r="AO285" s="14">
        <f>'Рейтинговая таблица организаций'!AO274</f>
        <v>24</v>
      </c>
      <c r="AP285" s="14" t="s">
        <v>167</v>
      </c>
      <c r="AQ285" s="14">
        <f>'Рейтинговая таблица организаций'!AP274</f>
        <v>24</v>
      </c>
      <c r="AR285" s="14">
        <f>'Рейтинговая таблица организаций'!AQ274</f>
        <v>24</v>
      </c>
      <c r="AS285" s="14" t="s">
        <v>168</v>
      </c>
      <c r="AT285" s="14">
        <f>'Рейтинговая таблица организаций'!AV274</f>
        <v>24</v>
      </c>
      <c r="AU285" s="14">
        <f>'Рейтинговая таблица организаций'!AW274</f>
        <v>24</v>
      </c>
      <c r="AV285" s="14" t="s">
        <v>169</v>
      </c>
      <c r="AW285" s="14">
        <f>'Рейтинговая таблица организаций'!AX274</f>
        <v>24</v>
      </c>
      <c r="AX285" s="14">
        <f>'Рейтинговая таблица организаций'!AY274</f>
        <v>24</v>
      </c>
      <c r="AY285" s="14" t="s">
        <v>170</v>
      </c>
      <c r="AZ285" s="14">
        <f>'Рейтинговая таблица организаций'!AZ274</f>
        <v>24</v>
      </c>
      <c r="BA285" s="14">
        <f>'Рейтинговая таблица организаций'!BA274</f>
        <v>24</v>
      </c>
    </row>
    <row r="286" spans="1:53" ht="15.5">
      <c r="A286" s="11">
        <f>'бланки '!D277</f>
        <v>272</v>
      </c>
      <c r="B286" s="11" t="str">
        <f>'бланки '!C277</f>
        <v>Муниципальное казённое общеобразовательное учреждение "Шегарская средняя общеобразовательная школа №1"</v>
      </c>
      <c r="C286" s="11">
        <f>'для bus.gov.ru'!C275</f>
        <v>800</v>
      </c>
      <c r="D286" s="11">
        <f>'для bus.gov.ru'!D275</f>
        <v>320</v>
      </c>
      <c r="E286" s="21">
        <f>'для bus.gov.ru'!E275</f>
        <v>0.4</v>
      </c>
      <c r="F286" s="12" t="s">
        <v>159</v>
      </c>
      <c r="G286" s="13">
        <f>'Рейтинговая таблица организаций'!D275</f>
        <v>14</v>
      </c>
      <c r="H286" s="13">
        <f>'Рейтинговая таблица организаций'!E275</f>
        <v>14</v>
      </c>
      <c r="I286" s="12" t="s">
        <v>160</v>
      </c>
      <c r="J286" s="13">
        <f>'Рейтинговая таблица организаций'!F275</f>
        <v>60</v>
      </c>
      <c r="K286" s="13">
        <f>'Рейтинговая таблица организаций'!G275</f>
        <v>60</v>
      </c>
      <c r="L286" s="14" t="str">
        <f>IF('Рейтинговая таблица организаций'!H275&lt;1,"Отсутствуют или не функционируют дистанционные способы взаимодействия",(IF('Рейтинговая таблица организаций'!H275&lt;4,"В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6" s="23">
        <f>'Рейтинговая таблица организаций'!H275</f>
        <v>4</v>
      </c>
      <c r="N286" s="14">
        <f>IF('Рейтинговая таблица организаций'!H275&lt;1,0,(IF('Рейтинговая таблица организаций'!H275&lt;4,30,100)))</f>
        <v>100</v>
      </c>
      <c r="O286" s="14" t="s">
        <v>161</v>
      </c>
      <c r="P286" s="14">
        <f>'Рейтинговая таблица организаций'!I275</f>
        <v>320</v>
      </c>
      <c r="Q286" s="14">
        <f>'Рейтинговая таблица организаций'!J275</f>
        <v>320</v>
      </c>
      <c r="R286" s="14" t="s">
        <v>162</v>
      </c>
      <c r="S286" s="14">
        <f>'Рейтинговая таблица организаций'!K275</f>
        <v>320</v>
      </c>
      <c r="T286" s="14">
        <f>'Рейтинговая таблица организаций'!L275</f>
        <v>320</v>
      </c>
      <c r="U286" s="14" t="str">
        <f>IF('Рейтинговая таблица организаций'!U275&lt;1,"Отсутствуют комфортные условия",(IF('Рейтинговая таблица организаций'!U275&lt;5,"Количество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6" s="23">
        <f>'Рейтинговая таблица организаций'!U275</f>
        <v>5</v>
      </c>
      <c r="W286" s="14">
        <f>IF('Рейтинговая таблица организаций'!U275&lt;1,0,(IF('Рейтинговая таблица организаций'!U275&lt;4,20,100)))</f>
        <v>100</v>
      </c>
      <c r="X286" s="14" t="s">
        <v>163</v>
      </c>
      <c r="Y286" s="14">
        <f>'Рейтинговая таблица организаций'!X275</f>
        <v>320</v>
      </c>
      <c r="Z286" s="14">
        <f>'Рейтинговая таблица организаций'!Y275</f>
        <v>320</v>
      </c>
      <c r="AA286" s="14" t="str">
        <f>IF('Рейтинговая таблица организаций'!AD275&lt;1,"Отсутствуют условия доступности для инвалидов",(IF('Рейтинговая таблица организаций'!AD275&lt;5,"Количество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6" s="22">
        <f>'Рейтинговая таблица организаций'!AD275</f>
        <v>1</v>
      </c>
      <c r="AC286" s="14">
        <f>IF('Рейтинговая таблица организаций'!AD275&lt;1,0,(IF('Рейтинговая таблица организаций'!AD275&lt;5,20,100)))</f>
        <v>20</v>
      </c>
      <c r="AD286" s="14" t="str">
        <f>IF('Рейтинговая таблица организаций'!AE275&lt;1,"Отсутствуют условия доступности, позволяющие инвалидам получать услуги наравне с другими",(IF('Рейтинговая таблица организаций'!AE275&lt;5,"Количество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6" s="23">
        <f>'Рейтинговая таблица организаций'!AE275</f>
        <v>3</v>
      </c>
      <c r="AF286" s="14">
        <f>IF('Рейтинговая таблица организаций'!AE275&lt;1,0,(IF('Рейтинговая таблица организаций'!AE275&lt;5,20,100)))</f>
        <v>20</v>
      </c>
      <c r="AG286" s="14" t="s">
        <v>164</v>
      </c>
      <c r="AH286" s="14">
        <f>'Рейтинговая таблица организаций'!AF275</f>
        <v>80</v>
      </c>
      <c r="AI286" s="14">
        <f>'Рейтинговая таблица организаций'!AG275</f>
        <v>80</v>
      </c>
      <c r="AJ286" s="14" t="s">
        <v>165</v>
      </c>
      <c r="AK286" s="14">
        <f>'Рейтинговая таблица организаций'!AL275</f>
        <v>320</v>
      </c>
      <c r="AL286" s="14">
        <f>'Рейтинговая таблица организаций'!AM275</f>
        <v>320</v>
      </c>
      <c r="AM286" s="14" t="s">
        <v>166</v>
      </c>
      <c r="AN286" s="14">
        <f>'Рейтинговая таблица организаций'!AN275</f>
        <v>320</v>
      </c>
      <c r="AO286" s="14">
        <f>'Рейтинговая таблица организаций'!AO275</f>
        <v>320</v>
      </c>
      <c r="AP286" s="14" t="s">
        <v>167</v>
      </c>
      <c r="AQ286" s="14">
        <f>'Рейтинговая таблица организаций'!AP275</f>
        <v>320</v>
      </c>
      <c r="AR286" s="14">
        <f>'Рейтинговая таблица организаций'!AQ275</f>
        <v>320</v>
      </c>
      <c r="AS286" s="14" t="s">
        <v>168</v>
      </c>
      <c r="AT286" s="14">
        <f>'Рейтинговая таблица организаций'!AV275</f>
        <v>320</v>
      </c>
      <c r="AU286" s="14">
        <f>'Рейтинговая таблица организаций'!AW275</f>
        <v>320</v>
      </c>
      <c r="AV286" s="14" t="s">
        <v>169</v>
      </c>
      <c r="AW286" s="14">
        <f>'Рейтинговая таблица организаций'!AX275</f>
        <v>320</v>
      </c>
      <c r="AX286" s="14">
        <f>'Рейтинговая таблица организаций'!AY275</f>
        <v>320</v>
      </c>
      <c r="AY286" s="14" t="s">
        <v>170</v>
      </c>
      <c r="AZ286" s="14">
        <f>'Рейтинговая таблица организаций'!AZ275</f>
        <v>320</v>
      </c>
      <c r="BA286" s="14">
        <f>'Рейтинговая таблица организаций'!BA275</f>
        <v>320</v>
      </c>
    </row>
    <row r="287" spans="1:53" ht="15.5">
      <c r="A287" s="11">
        <f>'бланки '!D278</f>
        <v>273</v>
      </c>
      <c r="B287" s="11" t="str">
        <f>'бланки '!C278</f>
        <v>Муниципальное казённое общеобразовательное учреждение «Шегарская средняя общеобразовательная школа № 2»</v>
      </c>
      <c r="C287" s="11">
        <f>'для bus.gov.ru'!C276</f>
        <v>681</v>
      </c>
      <c r="D287" s="11">
        <f>'для bus.gov.ru'!D276</f>
        <v>273</v>
      </c>
      <c r="E287" s="21">
        <f>'для bus.gov.ru'!E276</f>
        <v>0.40088105726872247</v>
      </c>
      <c r="F287" s="12" t="s">
        <v>159</v>
      </c>
      <c r="G287" s="13">
        <f>'Рейтинговая таблица организаций'!D276</f>
        <v>14</v>
      </c>
      <c r="H287" s="13">
        <f>'Рейтинговая таблица организаций'!E276</f>
        <v>14</v>
      </c>
      <c r="I287" s="12" t="s">
        <v>160</v>
      </c>
      <c r="J287" s="13">
        <f>'Рейтинговая таблица организаций'!F276</f>
        <v>60</v>
      </c>
      <c r="K287" s="13">
        <f>'Рейтинговая таблица организаций'!G276</f>
        <v>60</v>
      </c>
      <c r="L287" s="14" t="str">
        <f>IF('Рейтинговая таблица организаций'!H276&lt;1,"Отсутствуют или не функционируют дистанционные способы взаимодействия",(IF('Рейтинговая таблица организаций'!H276&lt;4,"В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7" s="23">
        <f>'Рейтинговая таблица организаций'!H276</f>
        <v>4</v>
      </c>
      <c r="N287" s="14">
        <f>IF('Рейтинговая таблица организаций'!H276&lt;1,0,(IF('Рейтинговая таблица организаций'!H276&lt;4,30,100)))</f>
        <v>100</v>
      </c>
      <c r="O287" s="14" t="s">
        <v>161</v>
      </c>
      <c r="P287" s="14">
        <f>'Рейтинговая таблица организаций'!I276</f>
        <v>273</v>
      </c>
      <c r="Q287" s="14">
        <f>'Рейтинговая таблица организаций'!J276</f>
        <v>273</v>
      </c>
      <c r="R287" s="14" t="s">
        <v>162</v>
      </c>
      <c r="S287" s="14">
        <f>'Рейтинговая таблица организаций'!K276</f>
        <v>273</v>
      </c>
      <c r="T287" s="14">
        <f>'Рейтинговая таблица организаций'!L276</f>
        <v>273</v>
      </c>
      <c r="U287" s="14" t="str">
        <f>IF('Рейтинговая таблица организаций'!U276&lt;1,"Отсутствуют комфортные условия",(IF('Рейтинговая таблица организаций'!U276&lt;5,"Количество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7" s="23">
        <f>'Рейтинговая таблица организаций'!U276</f>
        <v>5</v>
      </c>
      <c r="W287" s="14">
        <f>IF('Рейтинговая таблица организаций'!U276&lt;1,0,(IF('Рейтинговая таблица организаций'!U276&lt;4,20,100)))</f>
        <v>100</v>
      </c>
      <c r="X287" s="14" t="s">
        <v>163</v>
      </c>
      <c r="Y287" s="14">
        <f>'Рейтинговая таблица организаций'!X276</f>
        <v>273</v>
      </c>
      <c r="Z287" s="14">
        <f>'Рейтинговая таблица организаций'!Y276</f>
        <v>273</v>
      </c>
      <c r="AA287" s="14" t="str">
        <f>IF('Рейтинговая таблица организаций'!AD276&lt;1,"Отсутствуют условия доступности для инвалидов",(IF('Рейтинговая таблица организаций'!AD276&lt;5,"Количество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7" s="22">
        <f>'Рейтинговая таблица организаций'!AD276</f>
        <v>4</v>
      </c>
      <c r="AC287" s="14">
        <f>IF('Рейтинговая таблица организаций'!AD276&lt;1,0,(IF('Рейтинговая таблица организаций'!AD276&lt;5,20,100)))</f>
        <v>20</v>
      </c>
      <c r="AD287" s="14" t="str">
        <f>IF('Рейтинговая таблица организаций'!AE276&lt;1,"Отсутствуют условия доступности, позволяющие инвалидам получать услуги наравне с другими",(IF('Рейтинговая таблица организаций'!AE276&lt;5,"Количество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7" s="23">
        <f>'Рейтинговая таблица организаций'!AE276</f>
        <v>3</v>
      </c>
      <c r="AF287" s="14">
        <f>IF('Рейтинговая таблица организаций'!AE276&lt;1,0,(IF('Рейтинговая таблица организаций'!AE276&lt;5,20,100)))</f>
        <v>20</v>
      </c>
      <c r="AG287" s="14" t="s">
        <v>164</v>
      </c>
      <c r="AH287" s="14">
        <f>'Рейтинговая таблица организаций'!AF276</f>
        <v>69</v>
      </c>
      <c r="AI287" s="14">
        <f>'Рейтинговая таблица организаций'!AG276</f>
        <v>69</v>
      </c>
      <c r="AJ287" s="14" t="s">
        <v>165</v>
      </c>
      <c r="AK287" s="14">
        <f>'Рейтинговая таблица организаций'!AL276</f>
        <v>273</v>
      </c>
      <c r="AL287" s="14">
        <f>'Рейтинговая таблица организаций'!AM276</f>
        <v>273</v>
      </c>
      <c r="AM287" s="14" t="s">
        <v>166</v>
      </c>
      <c r="AN287" s="14">
        <f>'Рейтинговая таблица организаций'!AN276</f>
        <v>273</v>
      </c>
      <c r="AO287" s="14">
        <f>'Рейтинговая таблица организаций'!AO276</f>
        <v>273</v>
      </c>
      <c r="AP287" s="14" t="s">
        <v>167</v>
      </c>
      <c r="AQ287" s="14">
        <f>'Рейтинговая таблица организаций'!AP276</f>
        <v>273</v>
      </c>
      <c r="AR287" s="14">
        <f>'Рейтинговая таблица организаций'!AQ276</f>
        <v>273</v>
      </c>
      <c r="AS287" s="14" t="s">
        <v>168</v>
      </c>
      <c r="AT287" s="14">
        <f>'Рейтинговая таблица организаций'!AV276</f>
        <v>273</v>
      </c>
      <c r="AU287" s="14">
        <f>'Рейтинговая таблица организаций'!AW276</f>
        <v>273</v>
      </c>
      <c r="AV287" s="14" t="s">
        <v>169</v>
      </c>
      <c r="AW287" s="14">
        <f>'Рейтинговая таблица организаций'!AX276</f>
        <v>273</v>
      </c>
      <c r="AX287" s="14">
        <f>'Рейтинговая таблица организаций'!AY276</f>
        <v>273</v>
      </c>
      <c r="AY287" s="14" t="s">
        <v>170</v>
      </c>
      <c r="AZ287" s="14">
        <f>'Рейтинговая таблица организаций'!AZ276</f>
        <v>273</v>
      </c>
      <c r="BA287" s="14">
        <f>'Рейтинговая таблица организаций'!BA276</f>
        <v>273</v>
      </c>
    </row>
    <row r="288" spans="1:53" ht="15.5">
      <c r="A288" s="11">
        <f>'бланки '!D279</f>
        <v>274</v>
      </c>
      <c r="B288" s="11" t="str">
        <f>'бланки '!C279</f>
        <v>Муниципальное казённое общеобразовательное учреждение "Вороновская начальная общеобразовательная школа"</v>
      </c>
      <c r="C288" s="11">
        <f>'для bus.gov.ru'!C277</f>
        <v>43</v>
      </c>
      <c r="D288" s="11">
        <f>'для bus.gov.ru'!D277</f>
        <v>18</v>
      </c>
      <c r="E288" s="21">
        <f>'для bus.gov.ru'!E277</f>
        <v>0.41860465116279072</v>
      </c>
      <c r="F288" s="12" t="s">
        <v>159</v>
      </c>
      <c r="G288" s="13">
        <f>'Рейтинговая таблица организаций'!D277</f>
        <v>14</v>
      </c>
      <c r="H288" s="13">
        <f>'Рейтинговая таблица организаций'!E277</f>
        <v>14</v>
      </c>
      <c r="I288" s="12" t="s">
        <v>160</v>
      </c>
      <c r="J288" s="13">
        <f>'Рейтинговая таблица организаций'!F277</f>
        <v>60</v>
      </c>
      <c r="K288" s="13">
        <f>'Рейтинговая таблица организаций'!G277</f>
        <v>60</v>
      </c>
      <c r="L288" s="14" t="str">
        <f>IF('Рейтинговая таблица организаций'!H277&lt;1,"Отсутствуют или не функционируют дистанционные способы взаимодействия",(IF('Рейтинговая таблица организаций'!H277&lt;4,"В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8" s="23">
        <f>'Рейтинговая таблица организаций'!H277</f>
        <v>4</v>
      </c>
      <c r="N288" s="14">
        <f>IF('Рейтинговая таблица организаций'!H277&lt;1,0,(IF('Рейтинговая таблица организаций'!H277&lt;4,30,100)))</f>
        <v>100</v>
      </c>
      <c r="O288" s="14" t="s">
        <v>161</v>
      </c>
      <c r="P288" s="14">
        <f>'Рейтинговая таблица организаций'!I277</f>
        <v>18</v>
      </c>
      <c r="Q288" s="14">
        <f>'Рейтинговая таблица организаций'!J277</f>
        <v>18</v>
      </c>
      <c r="R288" s="14" t="s">
        <v>162</v>
      </c>
      <c r="S288" s="14">
        <f>'Рейтинговая таблица организаций'!K277</f>
        <v>18</v>
      </c>
      <c r="T288" s="14">
        <f>'Рейтинговая таблица организаций'!L277</f>
        <v>18</v>
      </c>
      <c r="U288" s="14" t="str">
        <f>IF('Рейтинговая таблица организаций'!U277&lt;1,"Отсутствуют комфортные условия",(IF('Рейтинговая таблица организаций'!U277&lt;5,"Количество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8" s="23">
        <f>'Рейтинговая таблица организаций'!U277</f>
        <v>5</v>
      </c>
      <c r="W288" s="14">
        <f>IF('Рейтинговая таблица организаций'!U277&lt;1,0,(IF('Рейтинговая таблица организаций'!U277&lt;4,20,100)))</f>
        <v>100</v>
      </c>
      <c r="X288" s="14" t="s">
        <v>163</v>
      </c>
      <c r="Y288" s="14">
        <f>'Рейтинговая таблица организаций'!X277</f>
        <v>18</v>
      </c>
      <c r="Z288" s="14">
        <f>'Рейтинговая таблица организаций'!Y277</f>
        <v>18</v>
      </c>
      <c r="AA288" s="14" t="str">
        <f>IF('Рейтинговая таблица организаций'!AD277&lt;1,"Отсутствуют условия доступности для инвалидов",(IF('Рейтинговая таблица организаций'!AD277&lt;5,"Количество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8" s="22">
        <f>'Рейтинговая таблица организаций'!AD277</f>
        <v>1</v>
      </c>
      <c r="AC288" s="14">
        <f>IF('Рейтинговая таблица организаций'!AD277&lt;1,0,(IF('Рейтинговая таблица организаций'!AD277&lt;5,20,100)))</f>
        <v>20</v>
      </c>
      <c r="AD288" s="14" t="str">
        <f>IF('Рейтинговая таблица организаций'!AE277&lt;1,"Отсутствуют условия доступности, позволяющие инвалидам получать услуги наравне с другими",(IF('Рейтинговая таблица организаций'!AE277&lt;5,"Количество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8" s="23">
        <f>'Рейтинговая таблица организаций'!AE277</f>
        <v>4</v>
      </c>
      <c r="AF288" s="14">
        <f>IF('Рейтинговая таблица организаций'!AE277&lt;1,0,(IF('Рейтинговая таблица организаций'!AE277&lt;5,20,100)))</f>
        <v>20</v>
      </c>
      <c r="AG288" s="14" t="s">
        <v>164</v>
      </c>
      <c r="AH288" s="14">
        <f>'Рейтинговая таблица организаций'!AF277</f>
        <v>5</v>
      </c>
      <c r="AI288" s="14">
        <f>'Рейтинговая таблица организаций'!AG277</f>
        <v>5</v>
      </c>
      <c r="AJ288" s="14" t="s">
        <v>165</v>
      </c>
      <c r="AK288" s="14">
        <f>'Рейтинговая таблица организаций'!AL277</f>
        <v>18</v>
      </c>
      <c r="AL288" s="14">
        <f>'Рейтинговая таблица организаций'!AM277</f>
        <v>18</v>
      </c>
      <c r="AM288" s="14" t="s">
        <v>166</v>
      </c>
      <c r="AN288" s="14">
        <f>'Рейтинговая таблица организаций'!AN277</f>
        <v>18</v>
      </c>
      <c r="AO288" s="14">
        <f>'Рейтинговая таблица организаций'!AO277</f>
        <v>18</v>
      </c>
      <c r="AP288" s="14" t="s">
        <v>167</v>
      </c>
      <c r="AQ288" s="14">
        <f>'Рейтинговая таблица организаций'!AP277</f>
        <v>18</v>
      </c>
      <c r="AR288" s="14">
        <f>'Рейтинговая таблица организаций'!AQ277</f>
        <v>18</v>
      </c>
      <c r="AS288" s="14" t="s">
        <v>168</v>
      </c>
      <c r="AT288" s="14">
        <f>'Рейтинговая таблица организаций'!AV277</f>
        <v>18</v>
      </c>
      <c r="AU288" s="14">
        <f>'Рейтинговая таблица организаций'!AW277</f>
        <v>18</v>
      </c>
      <c r="AV288" s="14" t="s">
        <v>169</v>
      </c>
      <c r="AW288" s="14">
        <f>'Рейтинговая таблица организаций'!AX277</f>
        <v>18</v>
      </c>
      <c r="AX288" s="14">
        <f>'Рейтинговая таблица организаций'!AY277</f>
        <v>18</v>
      </c>
      <c r="AY288" s="14" t="s">
        <v>170</v>
      </c>
      <c r="AZ288" s="14">
        <f>'Рейтинговая таблица организаций'!AZ277</f>
        <v>18</v>
      </c>
      <c r="BA288" s="14">
        <f>'Рейтинговая таблица организаций'!BA277</f>
        <v>18</v>
      </c>
    </row>
  </sheetData>
  <autoFilter ref="A14:BA39">
    <filterColumn colId="6" showButton="0"/>
    <filterColumn colId="9" showButton="0"/>
    <filterColumn colId="12" showButton="0"/>
    <filterColumn colId="15" showButton="0"/>
    <filterColumn colId="18" showButton="0"/>
    <filterColumn colId="21" showButton="0"/>
    <filterColumn colId="24" showButton="0"/>
    <filterColumn colId="27" showButton="0"/>
    <filterColumn colId="30" showButton="0"/>
    <filterColumn colId="33" showButton="0"/>
    <filterColumn colId="36" showButton="0"/>
    <filterColumn colId="39" showButton="0"/>
    <filterColumn colId="42" showButton="0"/>
    <filterColumn colId="45" showButton="0"/>
    <filterColumn colId="48" showButton="0"/>
    <filterColumn colId="51" showButton="0"/>
  </autoFilter>
  <mergeCells count="72">
    <mergeCell ref="A1:D1"/>
    <mergeCell ref="A2:B2"/>
    <mergeCell ref="A3:B3"/>
    <mergeCell ref="C3:E3"/>
    <mergeCell ref="A4:B4"/>
    <mergeCell ref="C4:E4"/>
    <mergeCell ref="A5:B5"/>
    <mergeCell ref="A6:B6"/>
    <mergeCell ref="C6:G6"/>
    <mergeCell ref="A8:E8"/>
    <mergeCell ref="A9:A14"/>
    <mergeCell ref="B9:B14"/>
    <mergeCell ref="C9:C14"/>
    <mergeCell ref="D9:D14"/>
    <mergeCell ref="E9:E14"/>
    <mergeCell ref="F9:BA9"/>
    <mergeCell ref="AS10:BA10"/>
    <mergeCell ref="F11:T11"/>
    <mergeCell ref="U11:Z11"/>
    <mergeCell ref="AA11:AI11"/>
    <mergeCell ref="AJ11:AR11"/>
    <mergeCell ref="AS11:BA11"/>
    <mergeCell ref="AA12:AC12"/>
    <mergeCell ref="F10:T10"/>
    <mergeCell ref="U10:Z10"/>
    <mergeCell ref="AA10:AI10"/>
    <mergeCell ref="AJ10:AR10"/>
    <mergeCell ref="F12:K12"/>
    <mergeCell ref="L12:N12"/>
    <mergeCell ref="O12:T12"/>
    <mergeCell ref="U12:W12"/>
    <mergeCell ref="X12:Z12"/>
    <mergeCell ref="AV12:AX12"/>
    <mergeCell ref="AY12:BA12"/>
    <mergeCell ref="F13:H13"/>
    <mergeCell ref="I13:K13"/>
    <mergeCell ref="L13:N13"/>
    <mergeCell ref="O13:Q13"/>
    <mergeCell ref="R13:T13"/>
    <mergeCell ref="U13:W13"/>
    <mergeCell ref="X13:Z13"/>
    <mergeCell ref="AA13:AC13"/>
    <mergeCell ref="AD12:AF12"/>
    <mergeCell ref="AG12:AI12"/>
    <mergeCell ref="AJ12:AL12"/>
    <mergeCell ref="AM12:AO12"/>
    <mergeCell ref="AP12:AR12"/>
    <mergeCell ref="AS12:AU12"/>
    <mergeCell ref="AV13:AX13"/>
    <mergeCell ref="AY13:BA13"/>
    <mergeCell ref="G14:H14"/>
    <mergeCell ref="J14:K14"/>
    <mergeCell ref="M14:N14"/>
    <mergeCell ref="P14:Q14"/>
    <mergeCell ref="S14:T14"/>
    <mergeCell ref="V14:W14"/>
    <mergeCell ref="Y14:Z14"/>
    <mergeCell ref="AB14:AC14"/>
    <mergeCell ref="AD13:AF13"/>
    <mergeCell ref="AG13:AI13"/>
    <mergeCell ref="AJ13:AL13"/>
    <mergeCell ref="AM13:AO13"/>
    <mergeCell ref="AP13:AR13"/>
    <mergeCell ref="AS13:AU13"/>
    <mergeCell ref="AW14:AX14"/>
    <mergeCell ref="AZ14:BA14"/>
    <mergeCell ref="AE14:AF14"/>
    <mergeCell ref="AH14:AI14"/>
    <mergeCell ref="AK14:AL14"/>
    <mergeCell ref="AN14:AO14"/>
    <mergeCell ref="AQ14:AR14"/>
    <mergeCell ref="AT14:AU14"/>
  </mergeCells>
  <pageMargins left="0.7" right="0.7" top="0.75" bottom="0.75" header="0.3" footer="0.3"/>
  <pageSetup paperSize="9" orientation="portrait" horizontalDpi="0" verticalDpi="0" r:id="rId1"/>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xr:uid="{00000000-0002-0000-0600-000000000000}">
          <x14:formula1>
            <xm:f>[1]Индикаторы!#REF!</xm:f>
          </x14:formula1>
          <xm:sqref>AY15:AY288 F15:F288 I15:I288 L15:L288 U15:U288 AA15:AA288 AD15:AD288 O15:O288 R15:R288 X15:X288 AG15:AG288 AJ15:AJ288 AM15:AM288 AP15:AP288 AS15:AS288 AV15:AV288</xm:sqref>
        </x14:dataValidation>
      </x14:dataValidations>
    </ext>
  </extLst>
</worksheet>
</file>

<file path=xl/worksheets/sheet7.xml><?xml version="1.0" encoding="utf-8"?>
<worksheet xmlns="http://schemas.openxmlformats.org/spreadsheetml/2006/main" xmlns:r="http://schemas.openxmlformats.org/officeDocument/2006/relationships">
  <dimension ref="A1:D35"/>
  <sheetViews>
    <sheetView topLeftCell="A7" workbookViewId="0">
      <selection activeCell="A16" sqref="A16:C16"/>
    </sheetView>
  </sheetViews>
  <sheetFormatPr defaultColWidth="9.1796875" defaultRowHeight="14.5"/>
  <cols>
    <col min="1" max="1" width="10.1796875" customWidth="1"/>
    <col min="2" max="2" width="12.54296875" customWidth="1"/>
    <col min="3" max="3" width="14.7265625" customWidth="1"/>
    <col min="4" max="4" width="55.1796875" customWidth="1"/>
  </cols>
  <sheetData>
    <row r="1" spans="1:4">
      <c r="A1" t="s">
        <v>44</v>
      </c>
      <c r="B1" t="s">
        <v>45</v>
      </c>
    </row>
    <row r="2" spans="1:4">
      <c r="A2" t="s">
        <v>2</v>
      </c>
    </row>
    <row r="3" spans="1:4">
      <c r="B3" t="s">
        <v>17</v>
      </c>
      <c r="C3" t="s">
        <v>46</v>
      </c>
    </row>
    <row r="4" spans="1:4">
      <c r="C4" t="s">
        <v>12</v>
      </c>
      <c r="D4" t="s">
        <v>47</v>
      </c>
    </row>
    <row r="5" spans="1:4">
      <c r="C5" t="s">
        <v>13</v>
      </c>
      <c r="D5" t="s">
        <v>48</v>
      </c>
    </row>
    <row r="6" spans="1:4">
      <c r="B6" t="s">
        <v>18</v>
      </c>
      <c r="C6" t="s">
        <v>49</v>
      </c>
    </row>
    <row r="7" spans="1:4">
      <c r="C7" t="s">
        <v>14</v>
      </c>
      <c r="D7" t="s">
        <v>50</v>
      </c>
    </row>
    <row r="8" spans="1:4">
      <c r="B8" t="s">
        <v>19</v>
      </c>
      <c r="C8" t="s">
        <v>51</v>
      </c>
    </row>
    <row r="9" spans="1:4">
      <c r="C9" t="s">
        <v>15</v>
      </c>
      <c r="D9" t="s">
        <v>73</v>
      </c>
    </row>
    <row r="10" spans="1:4">
      <c r="C10" t="s">
        <v>16</v>
      </c>
      <c r="D10" t="s">
        <v>74</v>
      </c>
    </row>
    <row r="11" spans="1:4">
      <c r="A11" t="s">
        <v>3</v>
      </c>
    </row>
    <row r="12" spans="1:4">
      <c r="B12" t="s">
        <v>22</v>
      </c>
      <c r="C12" t="s">
        <v>52</v>
      </c>
    </row>
    <row r="13" spans="1:4">
      <c r="C13" t="s">
        <v>20</v>
      </c>
      <c r="D13" t="s">
        <v>53</v>
      </c>
    </row>
    <row r="14" spans="1:4">
      <c r="B14" t="s">
        <v>23</v>
      </c>
      <c r="C14" t="s">
        <v>54</v>
      </c>
    </row>
    <row r="15" spans="1:4">
      <c r="C15" t="s">
        <v>21</v>
      </c>
      <c r="D15" t="s">
        <v>55</v>
      </c>
    </row>
    <row r="16" spans="1:4">
      <c r="A16" t="s">
        <v>5</v>
      </c>
    </row>
    <row r="17" spans="1:4">
      <c r="B17" t="s">
        <v>27</v>
      </c>
      <c r="C17" t="s">
        <v>56</v>
      </c>
    </row>
    <row r="18" spans="1:4">
      <c r="C18" t="s">
        <v>24</v>
      </c>
      <c r="D18" t="s">
        <v>57</v>
      </c>
    </row>
    <row r="19" spans="1:4">
      <c r="B19" t="s">
        <v>28</v>
      </c>
      <c r="C19" t="s">
        <v>58</v>
      </c>
    </row>
    <row r="20" spans="1:4">
      <c r="C20" t="s">
        <v>25</v>
      </c>
      <c r="D20" t="s">
        <v>59</v>
      </c>
    </row>
    <row r="21" spans="1:4">
      <c r="B21" t="s">
        <v>29</v>
      </c>
      <c r="C21" t="s">
        <v>60</v>
      </c>
    </row>
    <row r="22" spans="1:4">
      <c r="C22" t="s">
        <v>26</v>
      </c>
      <c r="D22" t="s">
        <v>61</v>
      </c>
    </row>
    <row r="23" spans="1:4">
      <c r="A23" t="s">
        <v>7</v>
      </c>
    </row>
    <row r="24" spans="1:4">
      <c r="B24" t="s">
        <v>33</v>
      </c>
      <c r="C24" t="s">
        <v>62</v>
      </c>
    </row>
    <row r="25" spans="1:4">
      <c r="C25" t="s">
        <v>30</v>
      </c>
      <c r="D25" t="s">
        <v>63</v>
      </c>
    </row>
    <row r="26" spans="1:4">
      <c r="B26" t="s">
        <v>34</v>
      </c>
      <c r="C26" t="s">
        <v>64</v>
      </c>
    </row>
    <row r="27" spans="1:4">
      <c r="C27" t="s">
        <v>31</v>
      </c>
      <c r="D27" t="s">
        <v>65</v>
      </c>
    </row>
    <row r="28" spans="1:4">
      <c r="B28" t="s">
        <v>35</v>
      </c>
      <c r="C28" t="s">
        <v>66</v>
      </c>
    </row>
    <row r="29" spans="1:4">
      <c r="C29" t="s">
        <v>32</v>
      </c>
      <c r="D29" t="s">
        <v>67</v>
      </c>
    </row>
    <row r="30" spans="1:4">
      <c r="A30" t="s">
        <v>9</v>
      </c>
    </row>
    <row r="31" spans="1:4">
      <c r="B31" t="s">
        <v>39</v>
      </c>
      <c r="C31" t="s">
        <v>68</v>
      </c>
    </row>
    <row r="32" spans="1:4">
      <c r="C32" t="s">
        <v>36</v>
      </c>
      <c r="D32" t="s">
        <v>69</v>
      </c>
    </row>
    <row r="33" spans="2:4">
      <c r="B33" t="s">
        <v>40</v>
      </c>
      <c r="C33" t="s">
        <v>70</v>
      </c>
    </row>
    <row r="34" spans="2:4">
      <c r="B34" t="s">
        <v>41</v>
      </c>
      <c r="C34" t="s">
        <v>71</v>
      </c>
    </row>
    <row r="35" spans="2:4">
      <c r="C35" t="s">
        <v>38</v>
      </c>
      <c r="D35" t="s">
        <v>72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G275"/>
  <sheetViews>
    <sheetView topLeftCell="V1" workbookViewId="0">
      <pane ySplit="1" topLeftCell="A281" activePane="bottomLeft" state="frozen"/>
      <selection pane="bottomLeft" activeCell="V273" sqref="V273:W275"/>
    </sheetView>
  </sheetViews>
  <sheetFormatPr defaultColWidth="9.1796875" defaultRowHeight="13"/>
  <cols>
    <col min="1" max="1" width="9.1796875" style="37"/>
    <col min="2" max="2" width="24.453125" style="40" customWidth="1"/>
    <col min="3" max="3" width="9.1796875" style="40"/>
    <col min="4" max="4" width="6.1796875" style="40" customWidth="1"/>
    <col min="5" max="5" width="7" style="40" customWidth="1"/>
    <col min="6" max="6" width="6.1796875" style="40" customWidth="1"/>
    <col min="7" max="7" width="6" style="40" customWidth="1"/>
    <col min="8" max="20" width="6.1796875" style="40" customWidth="1"/>
    <col min="21" max="21" width="10.1796875" style="40" customWidth="1"/>
    <col min="22" max="22" width="7.54296875" style="41" customWidth="1"/>
    <col min="23" max="23" width="87.26953125" style="41" customWidth="1"/>
    <col min="24" max="33" width="6.26953125" style="42" customWidth="1"/>
    <col min="34" max="16384" width="9.1796875" style="37"/>
  </cols>
  <sheetData>
    <row r="1" spans="1:33" ht="80.25" customHeight="1">
      <c r="B1" s="40" t="s">
        <v>81</v>
      </c>
      <c r="C1" s="40" t="s">
        <v>100</v>
      </c>
      <c r="D1" s="40" t="s">
        <v>90</v>
      </c>
      <c r="E1" s="40" t="s">
        <v>91</v>
      </c>
      <c r="F1" s="40" t="s">
        <v>82</v>
      </c>
      <c r="G1" s="40" t="s">
        <v>83</v>
      </c>
      <c r="H1" s="40" t="s">
        <v>92</v>
      </c>
      <c r="I1" s="40" t="s">
        <v>84</v>
      </c>
      <c r="J1" s="40" t="s">
        <v>85</v>
      </c>
      <c r="K1" s="40" t="s">
        <v>93</v>
      </c>
      <c r="L1" s="40" t="s">
        <v>94</v>
      </c>
      <c r="M1" s="40" t="s">
        <v>95</v>
      </c>
      <c r="N1" s="40" t="s">
        <v>96</v>
      </c>
      <c r="O1" s="40" t="s">
        <v>97</v>
      </c>
      <c r="P1" s="40" t="s">
        <v>98</v>
      </c>
      <c r="Q1" s="40" t="s">
        <v>99</v>
      </c>
    </row>
    <row r="2" spans="1:33">
      <c r="A2" s="37">
        <f>'бланки '!D6</f>
        <v>1</v>
      </c>
      <c r="B2" s="43" t="str">
        <f>'бланки '!C6</f>
        <v>Муниципальное казенное общеобразовательное учреждение Пудинская средняя общеобразовательная школа</v>
      </c>
      <c r="C2" s="44">
        <v>58</v>
      </c>
      <c r="D2" s="44">
        <v>58</v>
      </c>
      <c r="E2" s="44">
        <v>58</v>
      </c>
      <c r="F2" s="44">
        <v>58</v>
      </c>
      <c r="G2" s="44">
        <v>58</v>
      </c>
      <c r="H2" s="44">
        <v>58</v>
      </c>
      <c r="I2" s="44">
        <v>15</v>
      </c>
      <c r="J2" s="44">
        <v>15</v>
      </c>
      <c r="K2" s="44">
        <v>58</v>
      </c>
      <c r="L2" s="44">
        <v>58</v>
      </c>
      <c r="M2" s="44">
        <v>58</v>
      </c>
      <c r="N2" s="44">
        <v>58</v>
      </c>
      <c r="O2" s="44">
        <v>58</v>
      </c>
      <c r="P2" s="44">
        <v>58</v>
      </c>
      <c r="Q2" s="44">
        <v>58</v>
      </c>
      <c r="R2" s="44"/>
      <c r="S2" s="44"/>
      <c r="T2" s="44"/>
      <c r="U2" s="40">
        <f>IF(C2&lt;20,C2,IF(C2&lt;R2,R2,IF(C2&gt;S2,S2,C2)))</f>
        <v>0</v>
      </c>
      <c r="V2" s="45">
        <f t="shared" ref="V2:V26" si="0">A2</f>
        <v>1</v>
      </c>
      <c r="W2" s="45" t="str">
        <f t="shared" ref="W2:W26" si="1">B2</f>
        <v>Муниципальное казенное общеобразовательное учреждение Пудинская средняя общеобразовательная школа</v>
      </c>
      <c r="X2" s="39">
        <f t="shared" ref="X2:X26" si="2">G2/F2</f>
        <v>1</v>
      </c>
      <c r="Y2" s="39">
        <f t="shared" ref="Y2:Y26" si="3">E2/D2</f>
        <v>1</v>
      </c>
      <c r="Z2" s="39">
        <f t="shared" ref="Z2:Z26" si="4">H2/$C2</f>
        <v>1</v>
      </c>
      <c r="AA2" s="39">
        <f t="shared" ref="AA2:AA26" si="5">J2/I2</f>
        <v>1</v>
      </c>
      <c r="AB2" s="39">
        <f t="shared" ref="AB2:AB26" si="6">K2/$C2</f>
        <v>1</v>
      </c>
      <c r="AC2" s="39">
        <f t="shared" ref="AC2:AC26" si="7">L2/$C2</f>
        <v>1</v>
      </c>
      <c r="AD2" s="39">
        <f t="shared" ref="AD2:AD26" si="8">N2/M2</f>
        <v>1</v>
      </c>
      <c r="AE2" s="39">
        <f t="shared" ref="AE2:AE26" si="9">O2/$C2</f>
        <v>1</v>
      </c>
      <c r="AF2" s="39">
        <f t="shared" ref="AF2:AF26" si="10">P2/$C2</f>
        <v>1</v>
      </c>
      <c r="AG2" s="39">
        <f t="shared" ref="AG2:AG26" si="11">Q2/$C2</f>
        <v>1</v>
      </c>
    </row>
    <row r="3" spans="1:33">
      <c r="A3" s="37">
        <f>'бланки '!D7</f>
        <v>2</v>
      </c>
      <c r="B3" s="43" t="str">
        <f>'бланки '!C7</f>
        <v>Муниципальное казенное общеобразовательное учреждение средняя общеобразовательная школа №1 г. Кедрового</v>
      </c>
      <c r="C3" s="44">
        <v>164</v>
      </c>
      <c r="D3" s="44">
        <v>164</v>
      </c>
      <c r="E3" s="44">
        <v>164</v>
      </c>
      <c r="F3" s="44">
        <v>164</v>
      </c>
      <c r="G3" s="44">
        <v>164</v>
      </c>
      <c r="H3" s="44">
        <v>164</v>
      </c>
      <c r="I3" s="44">
        <v>41</v>
      </c>
      <c r="J3" s="44">
        <v>41</v>
      </c>
      <c r="K3" s="44">
        <v>164</v>
      </c>
      <c r="L3" s="44">
        <v>164</v>
      </c>
      <c r="M3" s="44">
        <v>164</v>
      </c>
      <c r="N3" s="44">
        <v>164</v>
      </c>
      <c r="O3" s="44">
        <v>164</v>
      </c>
      <c r="P3" s="44">
        <v>164</v>
      </c>
      <c r="Q3" s="44">
        <v>164</v>
      </c>
      <c r="R3" s="44"/>
      <c r="S3" s="44"/>
      <c r="T3" s="44"/>
      <c r="U3" s="40">
        <f t="shared" ref="U3:U66" si="12">IF(C3&lt;20,C3,IF(C3&lt;R3,R3,IF(C3&gt;S3,S3,C3)))</f>
        <v>0</v>
      </c>
      <c r="V3" s="45">
        <f t="shared" si="0"/>
        <v>2</v>
      </c>
      <c r="W3" s="45" t="str">
        <f t="shared" si="1"/>
        <v>Муниципальное казенное общеобразовательное учреждение средняя общеобразовательная школа №1 г. Кедрового</v>
      </c>
      <c r="X3" s="39">
        <f t="shared" si="2"/>
        <v>1</v>
      </c>
      <c r="Y3" s="39">
        <f t="shared" si="3"/>
        <v>1</v>
      </c>
      <c r="Z3" s="39">
        <f t="shared" si="4"/>
        <v>1</v>
      </c>
      <c r="AA3" s="39">
        <f t="shared" si="5"/>
        <v>1</v>
      </c>
      <c r="AB3" s="39">
        <f t="shared" si="6"/>
        <v>1</v>
      </c>
      <c r="AC3" s="39">
        <f t="shared" si="7"/>
        <v>1</v>
      </c>
      <c r="AD3" s="39">
        <f t="shared" si="8"/>
        <v>1</v>
      </c>
      <c r="AE3" s="39">
        <f t="shared" si="9"/>
        <v>1</v>
      </c>
      <c r="AF3" s="39">
        <f t="shared" si="10"/>
        <v>1</v>
      </c>
      <c r="AG3" s="39">
        <f t="shared" si="11"/>
        <v>1</v>
      </c>
    </row>
    <row r="4" spans="1:33">
      <c r="A4" s="37">
        <f>'бланки '!D8</f>
        <v>3</v>
      </c>
      <c r="B4" s="43" t="str">
        <f>'бланки '!C8</f>
        <v>Муниципальное автономное общеобразовательное учреждение средняя общеобразовательная школа № 11 им. В.И. Смирнова г.Томска</v>
      </c>
      <c r="C4" s="44">
        <v>374</v>
      </c>
      <c r="D4" s="44">
        <v>374</v>
      </c>
      <c r="E4" s="44">
        <v>374</v>
      </c>
      <c r="F4" s="44">
        <v>374</v>
      </c>
      <c r="G4" s="44">
        <v>374</v>
      </c>
      <c r="H4" s="44">
        <v>374</v>
      </c>
      <c r="I4" s="44">
        <v>94</v>
      </c>
      <c r="J4" s="44">
        <v>94</v>
      </c>
      <c r="K4" s="44">
        <v>374</v>
      </c>
      <c r="L4" s="44">
        <v>374</v>
      </c>
      <c r="M4" s="44">
        <v>374</v>
      </c>
      <c r="N4" s="44">
        <v>374</v>
      </c>
      <c r="O4" s="44">
        <v>374</v>
      </c>
      <c r="P4" s="44">
        <v>374</v>
      </c>
      <c r="Q4" s="44">
        <v>374</v>
      </c>
      <c r="R4" s="44"/>
      <c r="S4" s="44"/>
      <c r="T4" s="44"/>
      <c r="U4" s="40">
        <f t="shared" si="12"/>
        <v>0</v>
      </c>
      <c r="V4" s="45">
        <f t="shared" si="0"/>
        <v>3</v>
      </c>
      <c r="W4" s="45" t="str">
        <f t="shared" si="1"/>
        <v>Муниципальное автономное общеобразовательное учреждение средняя общеобразовательная школа № 11 им. В.И. Смирнова г.Томска</v>
      </c>
      <c r="X4" s="39">
        <f t="shared" si="2"/>
        <v>1</v>
      </c>
      <c r="Y4" s="39">
        <f t="shared" si="3"/>
        <v>1</v>
      </c>
      <c r="Z4" s="39">
        <f t="shared" si="4"/>
        <v>1</v>
      </c>
      <c r="AA4" s="39">
        <f t="shared" si="5"/>
        <v>1</v>
      </c>
      <c r="AB4" s="39">
        <f t="shared" si="6"/>
        <v>1</v>
      </c>
      <c r="AC4" s="39">
        <f t="shared" si="7"/>
        <v>1</v>
      </c>
      <c r="AD4" s="39">
        <f t="shared" si="8"/>
        <v>1</v>
      </c>
      <c r="AE4" s="39">
        <f t="shared" si="9"/>
        <v>1</v>
      </c>
      <c r="AF4" s="39">
        <f t="shared" si="10"/>
        <v>1</v>
      </c>
      <c r="AG4" s="39">
        <f t="shared" si="11"/>
        <v>1</v>
      </c>
    </row>
    <row r="5" spans="1:33" s="46" customFormat="1">
      <c r="A5" s="37">
        <f>'бланки '!D9</f>
        <v>4</v>
      </c>
      <c r="B5" s="43" t="str">
        <f>'бланки '!C9</f>
        <v>Муниципальное автономное общеобразовательное учреждение средняя общеобразовательная школа № 25 г. Томска</v>
      </c>
      <c r="C5" s="44">
        <v>600</v>
      </c>
      <c r="D5" s="44">
        <v>600</v>
      </c>
      <c r="E5" s="44">
        <v>600</v>
      </c>
      <c r="F5" s="44">
        <v>600</v>
      </c>
      <c r="G5" s="44">
        <v>600</v>
      </c>
      <c r="H5" s="44">
        <v>600</v>
      </c>
      <c r="I5" s="44">
        <v>170</v>
      </c>
      <c r="J5" s="44">
        <v>170</v>
      </c>
      <c r="K5" s="44">
        <v>600</v>
      </c>
      <c r="L5" s="44">
        <v>600</v>
      </c>
      <c r="M5" s="44">
        <v>600</v>
      </c>
      <c r="N5" s="44">
        <v>600</v>
      </c>
      <c r="O5" s="44">
        <v>600</v>
      </c>
      <c r="P5" s="44">
        <v>600</v>
      </c>
      <c r="Q5" s="44">
        <v>600</v>
      </c>
      <c r="R5" s="44"/>
      <c r="S5" s="44"/>
      <c r="T5" s="44"/>
      <c r="U5" s="40">
        <f t="shared" si="12"/>
        <v>0</v>
      </c>
      <c r="V5" s="45">
        <f t="shared" si="0"/>
        <v>4</v>
      </c>
      <c r="W5" s="45" t="str">
        <f t="shared" si="1"/>
        <v>Муниципальное автономное общеобразовательное учреждение средняя общеобразовательная школа № 25 г. Томска</v>
      </c>
      <c r="X5" s="39">
        <f t="shared" si="2"/>
        <v>1</v>
      </c>
      <c r="Y5" s="39">
        <f t="shared" si="3"/>
        <v>1</v>
      </c>
      <c r="Z5" s="39">
        <f t="shared" si="4"/>
        <v>1</v>
      </c>
      <c r="AA5" s="39">
        <f t="shared" si="5"/>
        <v>1</v>
      </c>
      <c r="AB5" s="39">
        <f t="shared" si="6"/>
        <v>1</v>
      </c>
      <c r="AC5" s="39">
        <f t="shared" si="7"/>
        <v>1</v>
      </c>
      <c r="AD5" s="39">
        <f t="shared" si="8"/>
        <v>1</v>
      </c>
      <c r="AE5" s="39">
        <f t="shared" si="9"/>
        <v>1</v>
      </c>
      <c r="AF5" s="39">
        <f t="shared" si="10"/>
        <v>1</v>
      </c>
      <c r="AG5" s="39">
        <f t="shared" si="11"/>
        <v>1</v>
      </c>
    </row>
    <row r="6" spans="1:33" s="46" customFormat="1">
      <c r="A6" s="37">
        <f>'бланки '!D10</f>
        <v>5</v>
      </c>
      <c r="B6" s="43" t="str">
        <f>'бланки '!C10</f>
        <v>Муниципальное автономное общеобразовательное учреждение лицей № 1 имени А.С. Пушкина г. Томска</v>
      </c>
      <c r="C6" s="44">
        <v>600</v>
      </c>
      <c r="D6" s="44">
        <v>600</v>
      </c>
      <c r="E6" s="44">
        <v>600</v>
      </c>
      <c r="F6" s="44">
        <v>600</v>
      </c>
      <c r="G6" s="44">
        <v>600</v>
      </c>
      <c r="H6" s="44">
        <v>600</v>
      </c>
      <c r="I6" s="44">
        <v>233</v>
      </c>
      <c r="J6" s="44">
        <v>233</v>
      </c>
      <c r="K6" s="44">
        <v>600</v>
      </c>
      <c r="L6" s="44">
        <v>600</v>
      </c>
      <c r="M6" s="44">
        <v>600</v>
      </c>
      <c r="N6" s="44">
        <v>600</v>
      </c>
      <c r="O6" s="44">
        <v>600</v>
      </c>
      <c r="P6" s="44">
        <v>600</v>
      </c>
      <c r="Q6" s="44">
        <v>600</v>
      </c>
      <c r="R6" s="44"/>
      <c r="S6" s="44"/>
      <c r="T6" s="44"/>
      <c r="U6" s="40">
        <f t="shared" si="12"/>
        <v>0</v>
      </c>
      <c r="V6" s="45">
        <f t="shared" si="0"/>
        <v>5</v>
      </c>
      <c r="W6" s="45" t="str">
        <f t="shared" si="1"/>
        <v>Муниципальное автономное общеобразовательное учреждение лицей № 1 имени А.С. Пушкина г. Томска</v>
      </c>
      <c r="X6" s="39">
        <f t="shared" si="2"/>
        <v>1</v>
      </c>
      <c r="Y6" s="39">
        <f t="shared" si="3"/>
        <v>1</v>
      </c>
      <c r="Z6" s="39">
        <f t="shared" si="4"/>
        <v>1</v>
      </c>
      <c r="AA6" s="39">
        <f t="shared" si="5"/>
        <v>1</v>
      </c>
      <c r="AB6" s="39">
        <f t="shared" si="6"/>
        <v>1</v>
      </c>
      <c r="AC6" s="39">
        <f t="shared" si="7"/>
        <v>1</v>
      </c>
      <c r="AD6" s="39">
        <f t="shared" si="8"/>
        <v>1</v>
      </c>
      <c r="AE6" s="39">
        <f t="shared" si="9"/>
        <v>1</v>
      </c>
      <c r="AF6" s="39">
        <f t="shared" si="10"/>
        <v>1</v>
      </c>
      <c r="AG6" s="39">
        <f t="shared" si="11"/>
        <v>1</v>
      </c>
    </row>
    <row r="7" spans="1:33" s="46" customFormat="1">
      <c r="A7" s="37">
        <f>'бланки '!D11</f>
        <v>6</v>
      </c>
      <c r="B7" s="43" t="str">
        <f>'бланки '!C11</f>
        <v>Муниципальное бюджетное общеобразовательное учреждение лицей при ТПУ г. Томска</v>
      </c>
      <c r="C7" s="44">
        <v>210</v>
      </c>
      <c r="D7" s="44">
        <v>210</v>
      </c>
      <c r="E7" s="44">
        <v>210</v>
      </c>
      <c r="F7" s="44">
        <v>210</v>
      </c>
      <c r="G7" s="44">
        <v>210</v>
      </c>
      <c r="H7" s="44">
        <v>210</v>
      </c>
      <c r="I7" s="44">
        <v>53</v>
      </c>
      <c r="J7" s="44">
        <v>53</v>
      </c>
      <c r="K7" s="44">
        <v>210</v>
      </c>
      <c r="L7" s="44">
        <v>210</v>
      </c>
      <c r="M7" s="44">
        <v>210</v>
      </c>
      <c r="N7" s="44">
        <v>210</v>
      </c>
      <c r="O7" s="44">
        <v>210</v>
      </c>
      <c r="P7" s="44">
        <v>210</v>
      </c>
      <c r="Q7" s="44">
        <v>210</v>
      </c>
      <c r="R7" s="44"/>
      <c r="S7" s="44"/>
      <c r="T7" s="44"/>
      <c r="U7" s="40">
        <f t="shared" si="12"/>
        <v>0</v>
      </c>
      <c r="V7" s="45">
        <f t="shared" si="0"/>
        <v>6</v>
      </c>
      <c r="W7" s="45" t="str">
        <f t="shared" si="1"/>
        <v>Муниципальное бюджетное общеобразовательное учреждение лицей при ТПУ г. Томска</v>
      </c>
      <c r="X7" s="39">
        <f t="shared" si="2"/>
        <v>1</v>
      </c>
      <c r="Y7" s="39">
        <f t="shared" si="3"/>
        <v>1</v>
      </c>
      <c r="Z7" s="39">
        <f t="shared" si="4"/>
        <v>1</v>
      </c>
      <c r="AA7" s="39">
        <f t="shared" si="5"/>
        <v>1</v>
      </c>
      <c r="AB7" s="39">
        <f t="shared" si="6"/>
        <v>1</v>
      </c>
      <c r="AC7" s="39">
        <f t="shared" si="7"/>
        <v>1</v>
      </c>
      <c r="AD7" s="39">
        <f t="shared" si="8"/>
        <v>1</v>
      </c>
      <c r="AE7" s="39">
        <f t="shared" si="9"/>
        <v>1</v>
      </c>
      <c r="AF7" s="39">
        <f t="shared" si="10"/>
        <v>1</v>
      </c>
      <c r="AG7" s="39">
        <f t="shared" si="11"/>
        <v>1</v>
      </c>
    </row>
    <row r="8" spans="1:33" s="46" customFormat="1">
      <c r="A8" s="37">
        <f>'бланки '!D12</f>
        <v>7</v>
      </c>
      <c r="B8" s="43" t="str">
        <f>'бланки '!C12</f>
        <v>Муниципальное автономное общеобразовательное учреждение лицей № 7 г. Томска</v>
      </c>
      <c r="C8" s="44">
        <v>600</v>
      </c>
      <c r="D8" s="44">
        <v>600</v>
      </c>
      <c r="E8" s="44">
        <v>600</v>
      </c>
      <c r="F8" s="44">
        <v>600</v>
      </c>
      <c r="G8" s="44">
        <v>600</v>
      </c>
      <c r="H8" s="44">
        <v>600</v>
      </c>
      <c r="I8" s="44">
        <v>270</v>
      </c>
      <c r="J8" s="44">
        <v>270</v>
      </c>
      <c r="K8" s="44">
        <v>600</v>
      </c>
      <c r="L8" s="44">
        <v>600</v>
      </c>
      <c r="M8" s="44">
        <v>600</v>
      </c>
      <c r="N8" s="44">
        <v>600</v>
      </c>
      <c r="O8" s="44">
        <v>600</v>
      </c>
      <c r="P8" s="44">
        <v>600</v>
      </c>
      <c r="Q8" s="44">
        <v>600</v>
      </c>
      <c r="R8" s="44"/>
      <c r="S8" s="44"/>
      <c r="T8" s="44"/>
      <c r="U8" s="40">
        <f t="shared" si="12"/>
        <v>0</v>
      </c>
      <c r="V8" s="45">
        <f t="shared" si="0"/>
        <v>7</v>
      </c>
      <c r="W8" s="45" t="str">
        <f t="shared" si="1"/>
        <v>Муниципальное автономное общеобразовательное учреждение лицей № 7 г. Томска</v>
      </c>
      <c r="X8" s="39">
        <f t="shared" si="2"/>
        <v>1</v>
      </c>
      <c r="Y8" s="39">
        <f t="shared" si="3"/>
        <v>1</v>
      </c>
      <c r="Z8" s="39">
        <f t="shared" si="4"/>
        <v>1</v>
      </c>
      <c r="AA8" s="39">
        <f t="shared" si="5"/>
        <v>1</v>
      </c>
      <c r="AB8" s="39">
        <f t="shared" si="6"/>
        <v>1</v>
      </c>
      <c r="AC8" s="39">
        <f t="shared" si="7"/>
        <v>1</v>
      </c>
      <c r="AD8" s="39">
        <f t="shared" si="8"/>
        <v>1</v>
      </c>
      <c r="AE8" s="39">
        <f t="shared" si="9"/>
        <v>1</v>
      </c>
      <c r="AF8" s="39">
        <f t="shared" si="10"/>
        <v>1</v>
      </c>
      <c r="AG8" s="39">
        <f t="shared" si="11"/>
        <v>1</v>
      </c>
    </row>
    <row r="9" spans="1:33" s="46" customFormat="1">
      <c r="A9" s="37">
        <f>'бланки '!D13</f>
        <v>8</v>
      </c>
      <c r="B9" s="43" t="str">
        <f>'бланки '!C13</f>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C9" s="44">
        <v>600</v>
      </c>
      <c r="D9" s="44">
        <v>600</v>
      </c>
      <c r="E9" s="44">
        <v>600</v>
      </c>
      <c r="F9" s="44">
        <v>600</v>
      </c>
      <c r="G9" s="44">
        <v>600</v>
      </c>
      <c r="H9" s="44">
        <v>600</v>
      </c>
      <c r="I9" s="44">
        <v>273</v>
      </c>
      <c r="J9" s="44">
        <v>273</v>
      </c>
      <c r="K9" s="44">
        <v>600</v>
      </c>
      <c r="L9" s="44">
        <v>600</v>
      </c>
      <c r="M9" s="44">
        <v>600</v>
      </c>
      <c r="N9" s="44">
        <v>600</v>
      </c>
      <c r="O9" s="44">
        <v>600</v>
      </c>
      <c r="P9" s="44">
        <v>600</v>
      </c>
      <c r="Q9" s="44">
        <v>600</v>
      </c>
      <c r="R9" s="44"/>
      <c r="S9" s="44"/>
      <c r="T9" s="44"/>
      <c r="U9" s="40">
        <f t="shared" si="12"/>
        <v>0</v>
      </c>
      <c r="V9" s="45">
        <f t="shared" si="0"/>
        <v>8</v>
      </c>
      <c r="W9" s="45" t="str">
        <f t="shared" si="1"/>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X9" s="39">
        <f t="shared" si="2"/>
        <v>1</v>
      </c>
      <c r="Y9" s="39">
        <f t="shared" si="3"/>
        <v>1</v>
      </c>
      <c r="Z9" s="39">
        <f t="shared" si="4"/>
        <v>1</v>
      </c>
      <c r="AA9" s="39">
        <f t="shared" si="5"/>
        <v>1</v>
      </c>
      <c r="AB9" s="39">
        <f t="shared" si="6"/>
        <v>1</v>
      </c>
      <c r="AC9" s="39">
        <f t="shared" si="7"/>
        <v>1</v>
      </c>
      <c r="AD9" s="39">
        <f t="shared" si="8"/>
        <v>1</v>
      </c>
      <c r="AE9" s="39">
        <f t="shared" si="9"/>
        <v>1</v>
      </c>
      <c r="AF9" s="39">
        <f t="shared" si="10"/>
        <v>1</v>
      </c>
      <c r="AG9" s="39">
        <f t="shared" si="11"/>
        <v>1</v>
      </c>
    </row>
    <row r="10" spans="1:33" s="46" customFormat="1">
      <c r="A10" s="37">
        <f>'бланки '!D14</f>
        <v>9</v>
      </c>
      <c r="B10" s="43" t="str">
        <f>'бланки '!C14</f>
        <v>Муниципальное автономное общеобразовательное учреждение средняя общеобразовательная школа № 47 г. Томска</v>
      </c>
      <c r="C10" s="44">
        <v>484</v>
      </c>
      <c r="D10" s="44">
        <v>484</v>
      </c>
      <c r="E10" s="44">
        <v>484</v>
      </c>
      <c r="F10" s="44">
        <v>484</v>
      </c>
      <c r="G10" s="44">
        <v>484</v>
      </c>
      <c r="H10" s="44">
        <v>484</v>
      </c>
      <c r="I10" s="44">
        <v>121</v>
      </c>
      <c r="J10" s="44">
        <v>121</v>
      </c>
      <c r="K10" s="44">
        <v>484</v>
      </c>
      <c r="L10" s="44">
        <v>484</v>
      </c>
      <c r="M10" s="44">
        <v>484</v>
      </c>
      <c r="N10" s="44">
        <v>484</v>
      </c>
      <c r="O10" s="44">
        <v>484</v>
      </c>
      <c r="P10" s="44">
        <v>484</v>
      </c>
      <c r="Q10" s="44">
        <v>484</v>
      </c>
      <c r="R10" s="44"/>
      <c r="S10" s="44"/>
      <c r="T10" s="44"/>
      <c r="U10" s="40">
        <f t="shared" si="12"/>
        <v>0</v>
      </c>
      <c r="V10" s="45">
        <f t="shared" si="0"/>
        <v>9</v>
      </c>
      <c r="W10" s="45" t="str">
        <f t="shared" si="1"/>
        <v>Муниципальное автономное общеобразовательное учреждение средняя общеобразовательная школа № 47 г. Томска</v>
      </c>
      <c r="X10" s="39">
        <f t="shared" si="2"/>
        <v>1</v>
      </c>
      <c r="Y10" s="39">
        <f t="shared" si="3"/>
        <v>1</v>
      </c>
      <c r="Z10" s="39">
        <f t="shared" si="4"/>
        <v>1</v>
      </c>
      <c r="AA10" s="39">
        <f t="shared" si="5"/>
        <v>1</v>
      </c>
      <c r="AB10" s="39">
        <f t="shared" si="6"/>
        <v>1</v>
      </c>
      <c r="AC10" s="39">
        <f t="shared" si="7"/>
        <v>1</v>
      </c>
      <c r="AD10" s="39">
        <f t="shared" si="8"/>
        <v>1</v>
      </c>
      <c r="AE10" s="39">
        <f t="shared" si="9"/>
        <v>1</v>
      </c>
      <c r="AF10" s="39">
        <f t="shared" si="10"/>
        <v>1</v>
      </c>
      <c r="AG10" s="39">
        <f t="shared" si="11"/>
        <v>1</v>
      </c>
    </row>
    <row r="11" spans="1:33" s="46" customFormat="1">
      <c r="A11" s="37">
        <f>'бланки '!D15</f>
        <v>10</v>
      </c>
      <c r="B11" s="43" t="str">
        <f>'бланки '!C15</f>
        <v>Муниципальное автономное общеобразовательное учреждение средняя общеобразовательная школа № 43 г.Томска</v>
      </c>
      <c r="C11" s="44">
        <v>600</v>
      </c>
      <c r="D11" s="44">
        <v>600</v>
      </c>
      <c r="E11" s="44">
        <v>600</v>
      </c>
      <c r="F11" s="44">
        <v>600</v>
      </c>
      <c r="G11" s="44">
        <v>600</v>
      </c>
      <c r="H11" s="44">
        <v>600</v>
      </c>
      <c r="I11" s="44">
        <v>162</v>
      </c>
      <c r="J11" s="44">
        <v>162</v>
      </c>
      <c r="K11" s="44">
        <v>600</v>
      </c>
      <c r="L11" s="44">
        <v>600</v>
      </c>
      <c r="M11" s="44">
        <v>600</v>
      </c>
      <c r="N11" s="44">
        <v>600</v>
      </c>
      <c r="O11" s="44">
        <v>600</v>
      </c>
      <c r="P11" s="44">
        <v>600</v>
      </c>
      <c r="Q11" s="44">
        <v>600</v>
      </c>
      <c r="R11" s="44"/>
      <c r="S11" s="44"/>
      <c r="T11" s="44"/>
      <c r="U11" s="40">
        <f t="shared" si="12"/>
        <v>0</v>
      </c>
      <c r="V11" s="45">
        <f t="shared" si="0"/>
        <v>10</v>
      </c>
      <c r="W11" s="45" t="str">
        <f t="shared" si="1"/>
        <v>Муниципальное автономное общеобразовательное учреждение средняя общеобразовательная школа № 43 г.Томска</v>
      </c>
      <c r="X11" s="39">
        <f t="shared" si="2"/>
        <v>1</v>
      </c>
      <c r="Y11" s="39">
        <f t="shared" si="3"/>
        <v>1</v>
      </c>
      <c r="Z11" s="39">
        <f t="shared" si="4"/>
        <v>1</v>
      </c>
      <c r="AA11" s="39">
        <f t="shared" si="5"/>
        <v>1</v>
      </c>
      <c r="AB11" s="39">
        <f t="shared" si="6"/>
        <v>1</v>
      </c>
      <c r="AC11" s="39">
        <f t="shared" si="7"/>
        <v>1</v>
      </c>
      <c r="AD11" s="39">
        <f t="shared" si="8"/>
        <v>1</v>
      </c>
      <c r="AE11" s="39">
        <f t="shared" si="9"/>
        <v>1</v>
      </c>
      <c r="AF11" s="39">
        <f t="shared" si="10"/>
        <v>1</v>
      </c>
      <c r="AG11" s="39">
        <f t="shared" si="11"/>
        <v>1</v>
      </c>
    </row>
    <row r="12" spans="1:33" s="46" customFormat="1">
      <c r="A12" s="37">
        <f>'бланки '!D16</f>
        <v>11</v>
      </c>
      <c r="B12" s="43" t="str">
        <f>'бланки '!C16</f>
        <v>Муниципальное автономное общеобразовательное учреждение средняя общеобразовательная школа № 64 г.Томска</v>
      </c>
      <c r="C12" s="44">
        <v>287</v>
      </c>
      <c r="D12" s="44">
        <v>287</v>
      </c>
      <c r="E12" s="44">
        <v>287</v>
      </c>
      <c r="F12" s="44">
        <v>287</v>
      </c>
      <c r="G12" s="44">
        <v>287</v>
      </c>
      <c r="H12" s="44">
        <v>287</v>
      </c>
      <c r="I12" s="44">
        <v>72</v>
      </c>
      <c r="J12" s="44">
        <v>72</v>
      </c>
      <c r="K12" s="44">
        <v>287</v>
      </c>
      <c r="L12" s="44">
        <v>287</v>
      </c>
      <c r="M12" s="44">
        <v>287</v>
      </c>
      <c r="N12" s="44">
        <v>287</v>
      </c>
      <c r="O12" s="44">
        <v>287</v>
      </c>
      <c r="P12" s="44">
        <v>287</v>
      </c>
      <c r="Q12" s="44">
        <v>287</v>
      </c>
      <c r="R12" s="44"/>
      <c r="S12" s="44"/>
      <c r="T12" s="44"/>
      <c r="U12" s="40">
        <f t="shared" si="12"/>
        <v>0</v>
      </c>
      <c r="V12" s="45">
        <f t="shared" si="0"/>
        <v>11</v>
      </c>
      <c r="W12" s="45" t="str">
        <f t="shared" si="1"/>
        <v>Муниципальное автономное общеобразовательное учреждение средняя общеобразовательная школа № 64 г.Томска</v>
      </c>
      <c r="X12" s="39">
        <f t="shared" si="2"/>
        <v>1</v>
      </c>
      <c r="Y12" s="39">
        <f t="shared" si="3"/>
        <v>1</v>
      </c>
      <c r="Z12" s="39">
        <f t="shared" si="4"/>
        <v>1</v>
      </c>
      <c r="AA12" s="39">
        <f t="shared" si="5"/>
        <v>1</v>
      </c>
      <c r="AB12" s="39">
        <f t="shared" si="6"/>
        <v>1</v>
      </c>
      <c r="AC12" s="39">
        <f t="shared" si="7"/>
        <v>1</v>
      </c>
      <c r="AD12" s="39">
        <f t="shared" si="8"/>
        <v>1</v>
      </c>
      <c r="AE12" s="39">
        <f t="shared" si="9"/>
        <v>1</v>
      </c>
      <c r="AF12" s="39">
        <f t="shared" si="10"/>
        <v>1</v>
      </c>
      <c r="AG12" s="39">
        <f t="shared" si="11"/>
        <v>1</v>
      </c>
    </row>
    <row r="13" spans="1:33" s="46" customFormat="1">
      <c r="A13" s="37">
        <f>'бланки '!D17</f>
        <v>12</v>
      </c>
      <c r="B13" s="43" t="str">
        <f>'бланки '!C17</f>
        <v>Муниципальное автономное общеобразовательное учреждение средняя общеобразовательная школа № 40 г.Томска</v>
      </c>
      <c r="C13" s="44">
        <v>600</v>
      </c>
      <c r="D13" s="44">
        <v>600</v>
      </c>
      <c r="E13" s="44">
        <v>600</v>
      </c>
      <c r="F13" s="44">
        <v>600</v>
      </c>
      <c r="G13" s="44">
        <v>600</v>
      </c>
      <c r="H13" s="44">
        <v>600</v>
      </c>
      <c r="I13" s="44">
        <v>196</v>
      </c>
      <c r="J13" s="44">
        <v>196</v>
      </c>
      <c r="K13" s="44">
        <v>600</v>
      </c>
      <c r="L13" s="44">
        <v>600</v>
      </c>
      <c r="M13" s="44">
        <v>600</v>
      </c>
      <c r="N13" s="44">
        <v>600</v>
      </c>
      <c r="O13" s="44">
        <v>600</v>
      </c>
      <c r="P13" s="44">
        <v>600</v>
      </c>
      <c r="Q13" s="44">
        <v>600</v>
      </c>
      <c r="R13" s="44"/>
      <c r="S13" s="44"/>
      <c r="T13" s="44"/>
      <c r="U13" s="40">
        <f t="shared" si="12"/>
        <v>0</v>
      </c>
      <c r="V13" s="45">
        <f t="shared" si="0"/>
        <v>12</v>
      </c>
      <c r="W13" s="45" t="str">
        <f t="shared" si="1"/>
        <v>Муниципальное автономное общеобразовательное учреждение средняя общеобразовательная школа № 40 г.Томска</v>
      </c>
      <c r="X13" s="39">
        <f t="shared" si="2"/>
        <v>1</v>
      </c>
      <c r="Y13" s="39">
        <f t="shared" si="3"/>
        <v>1</v>
      </c>
      <c r="Z13" s="39">
        <f t="shared" si="4"/>
        <v>1</v>
      </c>
      <c r="AA13" s="39">
        <f t="shared" si="5"/>
        <v>1</v>
      </c>
      <c r="AB13" s="39">
        <f t="shared" si="6"/>
        <v>1</v>
      </c>
      <c r="AC13" s="39">
        <f t="shared" si="7"/>
        <v>1</v>
      </c>
      <c r="AD13" s="39">
        <f t="shared" si="8"/>
        <v>1</v>
      </c>
      <c r="AE13" s="39">
        <f t="shared" si="9"/>
        <v>1</v>
      </c>
      <c r="AF13" s="39">
        <f t="shared" si="10"/>
        <v>1</v>
      </c>
      <c r="AG13" s="39">
        <f t="shared" si="11"/>
        <v>1</v>
      </c>
    </row>
    <row r="14" spans="1:33" s="46" customFormat="1">
      <c r="A14" s="37">
        <f>'бланки '!D18</f>
        <v>13</v>
      </c>
      <c r="B14" s="43" t="str">
        <f>'бланки '!C18</f>
        <v>Муниципальное автономное общеобразовательное учреждение средняя общеобразовательная школа № 53 г.Томска</v>
      </c>
      <c r="C14" s="44">
        <v>600</v>
      </c>
      <c r="D14" s="44">
        <v>600</v>
      </c>
      <c r="E14" s="44">
        <v>600</v>
      </c>
      <c r="F14" s="44">
        <v>600</v>
      </c>
      <c r="G14" s="44">
        <v>600</v>
      </c>
      <c r="H14" s="44">
        <v>600</v>
      </c>
      <c r="I14" s="44">
        <v>241</v>
      </c>
      <c r="J14" s="44">
        <v>241</v>
      </c>
      <c r="K14" s="44">
        <v>600</v>
      </c>
      <c r="L14" s="44">
        <v>600</v>
      </c>
      <c r="M14" s="44">
        <v>600</v>
      </c>
      <c r="N14" s="44">
        <v>600</v>
      </c>
      <c r="O14" s="44">
        <v>600</v>
      </c>
      <c r="P14" s="44">
        <v>600</v>
      </c>
      <c r="Q14" s="44">
        <v>600</v>
      </c>
      <c r="R14" s="44"/>
      <c r="S14" s="44"/>
      <c r="T14" s="44"/>
      <c r="U14" s="40">
        <f t="shared" si="12"/>
        <v>0</v>
      </c>
      <c r="V14" s="45">
        <f t="shared" si="0"/>
        <v>13</v>
      </c>
      <c r="W14" s="45" t="str">
        <f t="shared" si="1"/>
        <v>Муниципальное автономное общеобразовательное учреждение средняя общеобразовательная школа № 53 г.Томска</v>
      </c>
      <c r="X14" s="39">
        <f t="shared" si="2"/>
        <v>1</v>
      </c>
      <c r="Y14" s="39">
        <f t="shared" si="3"/>
        <v>1</v>
      </c>
      <c r="Z14" s="39">
        <f t="shared" si="4"/>
        <v>1</v>
      </c>
      <c r="AA14" s="39">
        <f t="shared" si="5"/>
        <v>1</v>
      </c>
      <c r="AB14" s="39">
        <f t="shared" si="6"/>
        <v>1</v>
      </c>
      <c r="AC14" s="39">
        <f t="shared" si="7"/>
        <v>1</v>
      </c>
      <c r="AD14" s="39">
        <f t="shared" si="8"/>
        <v>1</v>
      </c>
      <c r="AE14" s="39">
        <f t="shared" si="9"/>
        <v>1</v>
      </c>
      <c r="AF14" s="39">
        <f t="shared" si="10"/>
        <v>1</v>
      </c>
      <c r="AG14" s="39">
        <f t="shared" si="11"/>
        <v>1</v>
      </c>
    </row>
    <row r="15" spans="1:33" s="46" customFormat="1">
      <c r="A15" s="37">
        <f>'бланки '!D19</f>
        <v>14</v>
      </c>
      <c r="B15" s="43" t="str">
        <f>'бланки '!C19</f>
        <v>Муниципальное автономное общеобразовательное учреждение гимназия № 13 г. Томска</v>
      </c>
      <c r="C15" s="44">
        <v>600</v>
      </c>
      <c r="D15" s="44">
        <v>600</v>
      </c>
      <c r="E15" s="44">
        <v>600</v>
      </c>
      <c r="F15" s="44">
        <v>600</v>
      </c>
      <c r="G15" s="44">
        <v>600</v>
      </c>
      <c r="H15" s="44">
        <v>600</v>
      </c>
      <c r="I15" s="44">
        <v>157</v>
      </c>
      <c r="J15" s="44">
        <v>157</v>
      </c>
      <c r="K15" s="44">
        <v>600</v>
      </c>
      <c r="L15" s="44">
        <v>600</v>
      </c>
      <c r="M15" s="44">
        <v>600</v>
      </c>
      <c r="N15" s="44">
        <v>600</v>
      </c>
      <c r="O15" s="44">
        <v>600</v>
      </c>
      <c r="P15" s="44">
        <v>600</v>
      </c>
      <c r="Q15" s="44">
        <v>600</v>
      </c>
      <c r="R15" s="44"/>
      <c r="S15" s="44"/>
      <c r="T15" s="44"/>
      <c r="U15" s="40">
        <f t="shared" si="12"/>
        <v>0</v>
      </c>
      <c r="V15" s="45">
        <f t="shared" si="0"/>
        <v>14</v>
      </c>
      <c r="W15" s="45" t="str">
        <f t="shared" si="1"/>
        <v>Муниципальное автономное общеобразовательное учреждение гимназия № 13 г. Томска</v>
      </c>
      <c r="X15" s="39">
        <f t="shared" si="2"/>
        <v>1</v>
      </c>
      <c r="Y15" s="39">
        <f t="shared" si="3"/>
        <v>1</v>
      </c>
      <c r="Z15" s="39">
        <f t="shared" si="4"/>
        <v>1</v>
      </c>
      <c r="AA15" s="39">
        <f t="shared" si="5"/>
        <v>1</v>
      </c>
      <c r="AB15" s="39">
        <f t="shared" si="6"/>
        <v>1</v>
      </c>
      <c r="AC15" s="39">
        <f t="shared" si="7"/>
        <v>1</v>
      </c>
      <c r="AD15" s="39">
        <f t="shared" si="8"/>
        <v>1</v>
      </c>
      <c r="AE15" s="39">
        <f t="shared" si="9"/>
        <v>1</v>
      </c>
      <c r="AF15" s="39">
        <f t="shared" si="10"/>
        <v>1</v>
      </c>
      <c r="AG15" s="39">
        <f t="shared" si="11"/>
        <v>1</v>
      </c>
    </row>
    <row r="16" spans="1:33" s="38" customFormat="1">
      <c r="A16" s="37">
        <f>'бланки '!D20</f>
        <v>15</v>
      </c>
      <c r="B16" s="43" t="str">
        <f>'бланки '!C20</f>
        <v>Муниципальное автономное общеобразовательное учреждение средняя общеобразовательная школа № 31 г. Томска</v>
      </c>
      <c r="C16" s="44">
        <v>241</v>
      </c>
      <c r="D16" s="44">
        <v>241</v>
      </c>
      <c r="E16" s="44">
        <v>241</v>
      </c>
      <c r="F16" s="44">
        <v>241</v>
      </c>
      <c r="G16" s="44">
        <v>241</v>
      </c>
      <c r="H16" s="44">
        <v>241</v>
      </c>
      <c r="I16" s="44">
        <v>61</v>
      </c>
      <c r="J16" s="44">
        <v>61</v>
      </c>
      <c r="K16" s="44">
        <v>241</v>
      </c>
      <c r="L16" s="44">
        <v>241</v>
      </c>
      <c r="M16" s="44">
        <v>241</v>
      </c>
      <c r="N16" s="44">
        <v>241</v>
      </c>
      <c r="O16" s="44">
        <v>241</v>
      </c>
      <c r="P16" s="44">
        <v>241</v>
      </c>
      <c r="Q16" s="44">
        <v>241</v>
      </c>
      <c r="R16" s="44"/>
      <c r="S16" s="44"/>
      <c r="T16" s="44"/>
      <c r="U16" s="40">
        <f t="shared" si="12"/>
        <v>0</v>
      </c>
      <c r="V16" s="45">
        <f t="shared" si="0"/>
        <v>15</v>
      </c>
      <c r="W16" s="45" t="str">
        <f t="shared" si="1"/>
        <v>Муниципальное автономное общеобразовательное учреждение средняя общеобразовательная школа № 31 г. Томска</v>
      </c>
      <c r="X16" s="39">
        <f t="shared" si="2"/>
        <v>1</v>
      </c>
      <c r="Y16" s="39">
        <f t="shared" si="3"/>
        <v>1</v>
      </c>
      <c r="Z16" s="39">
        <f t="shared" si="4"/>
        <v>1</v>
      </c>
      <c r="AA16" s="39">
        <f t="shared" si="5"/>
        <v>1</v>
      </c>
      <c r="AB16" s="39">
        <f t="shared" si="6"/>
        <v>1</v>
      </c>
      <c r="AC16" s="39">
        <f t="shared" si="7"/>
        <v>1</v>
      </c>
      <c r="AD16" s="39">
        <f t="shared" si="8"/>
        <v>1</v>
      </c>
      <c r="AE16" s="39">
        <f t="shared" si="9"/>
        <v>1</v>
      </c>
      <c r="AF16" s="39">
        <f t="shared" si="10"/>
        <v>1</v>
      </c>
      <c r="AG16" s="39">
        <f t="shared" si="11"/>
        <v>1</v>
      </c>
    </row>
    <row r="17" spans="1:33" s="38" customFormat="1">
      <c r="A17" s="37">
        <f>'бланки '!D21</f>
        <v>16</v>
      </c>
      <c r="B17" s="43" t="str">
        <f>'бланки '!C21</f>
        <v>Муниципальное автономное общеобразовательное учреждение Школа "Эврика-развитие" г. Томска</v>
      </c>
      <c r="C17" s="44">
        <v>600</v>
      </c>
      <c r="D17" s="44">
        <v>600</v>
      </c>
      <c r="E17" s="44">
        <v>600</v>
      </c>
      <c r="F17" s="44">
        <v>600</v>
      </c>
      <c r="G17" s="44">
        <v>600</v>
      </c>
      <c r="H17" s="44">
        <v>600</v>
      </c>
      <c r="I17" s="44">
        <v>211</v>
      </c>
      <c r="J17" s="44">
        <v>211</v>
      </c>
      <c r="K17" s="44">
        <v>600</v>
      </c>
      <c r="L17" s="44">
        <v>600</v>
      </c>
      <c r="M17" s="44">
        <v>600</v>
      </c>
      <c r="N17" s="44">
        <v>600</v>
      </c>
      <c r="O17" s="44">
        <v>600</v>
      </c>
      <c r="P17" s="44">
        <v>600</v>
      </c>
      <c r="Q17" s="44">
        <v>600</v>
      </c>
      <c r="R17" s="44"/>
      <c r="S17" s="44"/>
      <c r="T17" s="44"/>
      <c r="U17" s="40">
        <f t="shared" si="12"/>
        <v>0</v>
      </c>
      <c r="V17" s="45">
        <f t="shared" si="0"/>
        <v>16</v>
      </c>
      <c r="W17" s="45" t="str">
        <f t="shared" si="1"/>
        <v>Муниципальное автономное общеобразовательное учреждение Школа "Эврика-развитие" г. Томска</v>
      </c>
      <c r="X17" s="39">
        <f t="shared" si="2"/>
        <v>1</v>
      </c>
      <c r="Y17" s="39">
        <f t="shared" si="3"/>
        <v>1</v>
      </c>
      <c r="Z17" s="39">
        <f t="shared" si="4"/>
        <v>1</v>
      </c>
      <c r="AA17" s="39">
        <f t="shared" si="5"/>
        <v>1</v>
      </c>
      <c r="AB17" s="39">
        <f t="shared" si="6"/>
        <v>1</v>
      </c>
      <c r="AC17" s="39">
        <f t="shared" si="7"/>
        <v>1</v>
      </c>
      <c r="AD17" s="39">
        <f t="shared" si="8"/>
        <v>1</v>
      </c>
      <c r="AE17" s="39">
        <f t="shared" si="9"/>
        <v>1</v>
      </c>
      <c r="AF17" s="39">
        <f t="shared" si="10"/>
        <v>1</v>
      </c>
      <c r="AG17" s="39">
        <f t="shared" si="11"/>
        <v>1</v>
      </c>
    </row>
    <row r="18" spans="1:33" s="46" customFormat="1">
      <c r="A18" s="37">
        <f>'бланки '!D22</f>
        <v>17</v>
      </c>
      <c r="B18" s="43" t="str">
        <f>'бланки '!C22</f>
        <v>Муниципальное автономное общеобразовательное учреждение гимназия № 29 г. Томска</v>
      </c>
      <c r="C18" s="44">
        <v>600</v>
      </c>
      <c r="D18" s="44">
        <v>600</v>
      </c>
      <c r="E18" s="44">
        <v>600</v>
      </c>
      <c r="F18" s="44">
        <v>600</v>
      </c>
      <c r="G18" s="44">
        <v>600</v>
      </c>
      <c r="H18" s="44">
        <v>600</v>
      </c>
      <c r="I18" s="44">
        <v>155</v>
      </c>
      <c r="J18" s="44">
        <v>155</v>
      </c>
      <c r="K18" s="44">
        <v>600</v>
      </c>
      <c r="L18" s="44">
        <v>600</v>
      </c>
      <c r="M18" s="44">
        <v>600</v>
      </c>
      <c r="N18" s="44">
        <v>600</v>
      </c>
      <c r="O18" s="44">
        <v>600</v>
      </c>
      <c r="P18" s="44">
        <v>600</v>
      </c>
      <c r="Q18" s="44">
        <v>600</v>
      </c>
      <c r="R18" s="44"/>
      <c r="S18" s="44"/>
      <c r="T18" s="44"/>
      <c r="U18" s="40">
        <f t="shared" si="12"/>
        <v>0</v>
      </c>
      <c r="V18" s="45">
        <f t="shared" si="0"/>
        <v>17</v>
      </c>
      <c r="W18" s="45" t="str">
        <f t="shared" si="1"/>
        <v>Муниципальное автономное общеобразовательное учреждение гимназия № 29 г. Томска</v>
      </c>
      <c r="X18" s="39">
        <f t="shared" si="2"/>
        <v>1</v>
      </c>
      <c r="Y18" s="39">
        <f t="shared" si="3"/>
        <v>1</v>
      </c>
      <c r="Z18" s="39">
        <f t="shared" si="4"/>
        <v>1</v>
      </c>
      <c r="AA18" s="39">
        <f t="shared" si="5"/>
        <v>1</v>
      </c>
      <c r="AB18" s="39">
        <f t="shared" si="6"/>
        <v>1</v>
      </c>
      <c r="AC18" s="39">
        <f t="shared" si="7"/>
        <v>1</v>
      </c>
      <c r="AD18" s="39">
        <f t="shared" si="8"/>
        <v>1</v>
      </c>
      <c r="AE18" s="39">
        <f t="shared" si="9"/>
        <v>1</v>
      </c>
      <c r="AF18" s="39">
        <f t="shared" si="10"/>
        <v>1</v>
      </c>
      <c r="AG18" s="39">
        <f t="shared" si="11"/>
        <v>1</v>
      </c>
    </row>
    <row r="19" spans="1:33" s="46" customFormat="1">
      <c r="A19" s="37">
        <f>'бланки '!D23</f>
        <v>18</v>
      </c>
      <c r="B19" s="43" t="str">
        <f>'бланки '!C23</f>
        <v>Муниципальное автономное общеобразовательное учреждение средняя общеобразовательная школа № 42 г.Томска</v>
      </c>
      <c r="C19" s="44">
        <v>460</v>
      </c>
      <c r="D19" s="44">
        <v>460</v>
      </c>
      <c r="E19" s="44">
        <v>460</v>
      </c>
      <c r="F19" s="44">
        <v>460</v>
      </c>
      <c r="G19" s="44">
        <v>460</v>
      </c>
      <c r="H19" s="44">
        <v>460</v>
      </c>
      <c r="I19" s="44">
        <v>115</v>
      </c>
      <c r="J19" s="44">
        <v>115</v>
      </c>
      <c r="K19" s="44">
        <v>460</v>
      </c>
      <c r="L19" s="44">
        <v>460</v>
      </c>
      <c r="M19" s="44">
        <v>460</v>
      </c>
      <c r="N19" s="44">
        <v>460</v>
      </c>
      <c r="O19" s="44">
        <v>460</v>
      </c>
      <c r="P19" s="44">
        <v>460</v>
      </c>
      <c r="Q19" s="44">
        <v>460</v>
      </c>
      <c r="R19" s="44"/>
      <c r="S19" s="44"/>
      <c r="T19" s="44"/>
      <c r="U19" s="40">
        <f t="shared" si="12"/>
        <v>0</v>
      </c>
      <c r="V19" s="45">
        <f t="shared" si="0"/>
        <v>18</v>
      </c>
      <c r="W19" s="45" t="str">
        <f t="shared" si="1"/>
        <v>Муниципальное автономное общеобразовательное учреждение средняя общеобразовательная школа № 42 г.Томска</v>
      </c>
      <c r="X19" s="39">
        <f t="shared" si="2"/>
        <v>1</v>
      </c>
      <c r="Y19" s="39">
        <f t="shared" si="3"/>
        <v>1</v>
      </c>
      <c r="Z19" s="39">
        <f t="shared" si="4"/>
        <v>1</v>
      </c>
      <c r="AA19" s="39">
        <f t="shared" si="5"/>
        <v>1</v>
      </c>
      <c r="AB19" s="39">
        <f t="shared" si="6"/>
        <v>1</v>
      </c>
      <c r="AC19" s="39">
        <f t="shared" si="7"/>
        <v>1</v>
      </c>
      <c r="AD19" s="39">
        <f t="shared" si="8"/>
        <v>1</v>
      </c>
      <c r="AE19" s="39">
        <f t="shared" si="9"/>
        <v>1</v>
      </c>
      <c r="AF19" s="39">
        <f t="shared" si="10"/>
        <v>1</v>
      </c>
      <c r="AG19" s="39">
        <f t="shared" si="11"/>
        <v>1</v>
      </c>
    </row>
    <row r="20" spans="1:33" s="46" customFormat="1">
      <c r="A20" s="37">
        <f>'бланки '!D24</f>
        <v>19</v>
      </c>
      <c r="B20" s="43" t="str">
        <f>'бланки '!C24</f>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C20" s="44">
        <v>168</v>
      </c>
      <c r="D20" s="44">
        <v>168</v>
      </c>
      <c r="E20" s="44">
        <v>168</v>
      </c>
      <c r="F20" s="44">
        <v>168</v>
      </c>
      <c r="G20" s="44">
        <v>168</v>
      </c>
      <c r="H20" s="44">
        <v>168</v>
      </c>
      <c r="I20" s="44">
        <v>42</v>
      </c>
      <c r="J20" s="44">
        <v>42</v>
      </c>
      <c r="K20" s="44">
        <v>168</v>
      </c>
      <c r="L20" s="44">
        <v>168</v>
      </c>
      <c r="M20" s="44">
        <v>168</v>
      </c>
      <c r="N20" s="44">
        <v>168</v>
      </c>
      <c r="O20" s="44">
        <v>168</v>
      </c>
      <c r="P20" s="44">
        <v>168</v>
      </c>
      <c r="Q20" s="44">
        <v>168</v>
      </c>
      <c r="R20" s="44"/>
      <c r="S20" s="44"/>
      <c r="T20" s="44"/>
      <c r="U20" s="40">
        <f t="shared" si="12"/>
        <v>0</v>
      </c>
      <c r="V20" s="45">
        <f t="shared" si="0"/>
        <v>19</v>
      </c>
      <c r="W20" s="45" t="str">
        <f t="shared" si="1"/>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X20" s="39">
        <f t="shared" si="2"/>
        <v>1</v>
      </c>
      <c r="Y20" s="39">
        <f t="shared" si="3"/>
        <v>1</v>
      </c>
      <c r="Z20" s="39">
        <f t="shared" si="4"/>
        <v>1</v>
      </c>
      <c r="AA20" s="39">
        <f t="shared" si="5"/>
        <v>1</v>
      </c>
      <c r="AB20" s="39">
        <f t="shared" si="6"/>
        <v>1</v>
      </c>
      <c r="AC20" s="39">
        <f t="shared" si="7"/>
        <v>1</v>
      </c>
      <c r="AD20" s="39">
        <f t="shared" si="8"/>
        <v>1</v>
      </c>
      <c r="AE20" s="39">
        <f t="shared" si="9"/>
        <v>1</v>
      </c>
      <c r="AF20" s="39">
        <f t="shared" si="10"/>
        <v>1</v>
      </c>
      <c r="AG20" s="39">
        <f t="shared" si="11"/>
        <v>1</v>
      </c>
    </row>
    <row r="21" spans="1:33">
      <c r="A21" s="37">
        <f>'бланки '!D25</f>
        <v>20</v>
      </c>
      <c r="B21" s="43" t="str">
        <f>'бланки '!C25</f>
        <v>Муниципальное автономное общеобразовательное учреждение средняя общеобразовательная школа № 44 г.Томска</v>
      </c>
      <c r="C21" s="44">
        <v>600</v>
      </c>
      <c r="D21" s="44">
        <v>600</v>
      </c>
      <c r="E21" s="44">
        <v>600</v>
      </c>
      <c r="F21" s="44">
        <v>600</v>
      </c>
      <c r="G21" s="44">
        <v>600</v>
      </c>
      <c r="H21" s="44">
        <v>600</v>
      </c>
      <c r="I21" s="44">
        <v>170</v>
      </c>
      <c r="J21" s="44">
        <v>170</v>
      </c>
      <c r="K21" s="44">
        <v>600</v>
      </c>
      <c r="L21" s="44">
        <v>600</v>
      </c>
      <c r="M21" s="44">
        <v>600</v>
      </c>
      <c r="N21" s="44">
        <v>600</v>
      </c>
      <c r="O21" s="44">
        <v>600</v>
      </c>
      <c r="P21" s="44">
        <v>600</v>
      </c>
      <c r="Q21" s="44">
        <v>600</v>
      </c>
      <c r="R21" s="44"/>
      <c r="S21" s="44"/>
      <c r="T21" s="44"/>
      <c r="U21" s="40">
        <f t="shared" si="12"/>
        <v>0</v>
      </c>
      <c r="V21" s="45">
        <f t="shared" si="0"/>
        <v>20</v>
      </c>
      <c r="W21" s="45" t="str">
        <f t="shared" si="1"/>
        <v>Муниципальное автономное общеобразовательное учреждение средняя общеобразовательная школа № 44 г.Томска</v>
      </c>
      <c r="X21" s="39">
        <f t="shared" si="2"/>
        <v>1</v>
      </c>
      <c r="Y21" s="39">
        <f t="shared" si="3"/>
        <v>1</v>
      </c>
      <c r="Z21" s="39">
        <f t="shared" si="4"/>
        <v>1</v>
      </c>
      <c r="AA21" s="39">
        <f t="shared" si="5"/>
        <v>1</v>
      </c>
      <c r="AB21" s="39">
        <f t="shared" si="6"/>
        <v>1</v>
      </c>
      <c r="AC21" s="39">
        <f t="shared" si="7"/>
        <v>1</v>
      </c>
      <c r="AD21" s="39">
        <f t="shared" si="8"/>
        <v>1</v>
      </c>
      <c r="AE21" s="39">
        <f t="shared" si="9"/>
        <v>1</v>
      </c>
      <c r="AF21" s="39">
        <f t="shared" si="10"/>
        <v>1</v>
      </c>
      <c r="AG21" s="39">
        <f t="shared" si="11"/>
        <v>1</v>
      </c>
    </row>
    <row r="22" spans="1:33">
      <c r="A22" s="37">
        <f>'бланки '!D26</f>
        <v>21</v>
      </c>
      <c r="B22" s="43" t="str">
        <f>'бланки '!C26</f>
        <v>Муниципальное автономное общеобразовательное учреждение средняя общеобразовательная школа № 54 города Томска</v>
      </c>
      <c r="C22" s="44">
        <v>470</v>
      </c>
      <c r="D22" s="44">
        <v>470</v>
      </c>
      <c r="E22" s="44">
        <v>470</v>
      </c>
      <c r="F22" s="44">
        <v>470</v>
      </c>
      <c r="G22" s="44">
        <v>470</v>
      </c>
      <c r="H22" s="44">
        <v>470</v>
      </c>
      <c r="I22" s="44">
        <v>118</v>
      </c>
      <c r="J22" s="44">
        <v>118</v>
      </c>
      <c r="K22" s="44">
        <v>470</v>
      </c>
      <c r="L22" s="44">
        <v>470</v>
      </c>
      <c r="M22" s="44">
        <v>470</v>
      </c>
      <c r="N22" s="44">
        <v>470</v>
      </c>
      <c r="O22" s="44">
        <v>470</v>
      </c>
      <c r="P22" s="44">
        <v>470</v>
      </c>
      <c r="Q22" s="44">
        <v>470</v>
      </c>
      <c r="R22" s="44"/>
      <c r="S22" s="44"/>
      <c r="T22" s="44"/>
      <c r="U22" s="40">
        <f t="shared" si="12"/>
        <v>0</v>
      </c>
      <c r="V22" s="45">
        <f t="shared" si="0"/>
        <v>21</v>
      </c>
      <c r="W22" s="45" t="str">
        <f t="shared" si="1"/>
        <v>Муниципальное автономное общеобразовательное учреждение средняя общеобразовательная школа № 54 города Томска</v>
      </c>
      <c r="X22" s="39">
        <f t="shared" si="2"/>
        <v>1</v>
      </c>
      <c r="Y22" s="39">
        <f t="shared" si="3"/>
        <v>1</v>
      </c>
      <c r="Z22" s="39">
        <f t="shared" si="4"/>
        <v>1</v>
      </c>
      <c r="AA22" s="39">
        <f t="shared" si="5"/>
        <v>1</v>
      </c>
      <c r="AB22" s="39">
        <f t="shared" si="6"/>
        <v>1</v>
      </c>
      <c r="AC22" s="39">
        <f t="shared" si="7"/>
        <v>1</v>
      </c>
      <c r="AD22" s="39">
        <f t="shared" si="8"/>
        <v>1</v>
      </c>
      <c r="AE22" s="39">
        <f t="shared" si="9"/>
        <v>1</v>
      </c>
      <c r="AF22" s="39">
        <f t="shared" si="10"/>
        <v>1</v>
      </c>
      <c r="AG22" s="39">
        <f t="shared" si="11"/>
        <v>1</v>
      </c>
    </row>
    <row r="23" spans="1:33">
      <c r="A23" s="37">
        <f>'бланки '!D27</f>
        <v>22</v>
      </c>
      <c r="B23" s="43" t="str">
        <f>'бланки '!C27</f>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C23" s="44">
        <v>188</v>
      </c>
      <c r="D23" s="44">
        <v>188</v>
      </c>
      <c r="E23" s="44">
        <v>188</v>
      </c>
      <c r="F23" s="44">
        <v>188</v>
      </c>
      <c r="G23" s="44">
        <v>188</v>
      </c>
      <c r="H23" s="44">
        <v>188</v>
      </c>
      <c r="I23" s="44">
        <v>47</v>
      </c>
      <c r="J23" s="44">
        <v>47</v>
      </c>
      <c r="K23" s="44">
        <v>188</v>
      </c>
      <c r="L23" s="44">
        <v>188</v>
      </c>
      <c r="M23" s="44">
        <v>188</v>
      </c>
      <c r="N23" s="44">
        <v>188</v>
      </c>
      <c r="O23" s="44">
        <v>188</v>
      </c>
      <c r="P23" s="44">
        <v>188</v>
      </c>
      <c r="Q23" s="44">
        <v>188</v>
      </c>
      <c r="R23" s="44"/>
      <c r="S23" s="44"/>
      <c r="T23" s="44"/>
      <c r="U23" s="40">
        <f t="shared" si="12"/>
        <v>0</v>
      </c>
      <c r="V23" s="45">
        <f t="shared" si="0"/>
        <v>22</v>
      </c>
      <c r="W23" s="45" t="str">
        <f t="shared" si="1"/>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X23" s="39">
        <f t="shared" si="2"/>
        <v>1</v>
      </c>
      <c r="Y23" s="39">
        <f t="shared" si="3"/>
        <v>1</v>
      </c>
      <c r="Z23" s="39">
        <f t="shared" si="4"/>
        <v>1</v>
      </c>
      <c r="AA23" s="39">
        <f t="shared" si="5"/>
        <v>1</v>
      </c>
      <c r="AB23" s="39">
        <f t="shared" si="6"/>
        <v>1</v>
      </c>
      <c r="AC23" s="39">
        <f t="shared" si="7"/>
        <v>1</v>
      </c>
      <c r="AD23" s="39">
        <f t="shared" si="8"/>
        <v>1</v>
      </c>
      <c r="AE23" s="39">
        <f t="shared" si="9"/>
        <v>1</v>
      </c>
      <c r="AF23" s="39">
        <f t="shared" si="10"/>
        <v>1</v>
      </c>
      <c r="AG23" s="39">
        <f t="shared" si="11"/>
        <v>1</v>
      </c>
    </row>
    <row r="24" spans="1:33">
      <c r="A24" s="37">
        <f>'бланки '!D28</f>
        <v>23</v>
      </c>
      <c r="B24" s="43" t="str">
        <f>'бланки '!C28</f>
        <v>Муниципальное автономное общеобразовательное учреждение лицей № 51 г.Томска</v>
      </c>
      <c r="C24" s="44">
        <v>398</v>
      </c>
      <c r="D24" s="44">
        <v>398</v>
      </c>
      <c r="E24" s="44">
        <v>398</v>
      </c>
      <c r="F24" s="44">
        <v>398</v>
      </c>
      <c r="G24" s="44">
        <v>398</v>
      </c>
      <c r="H24" s="44">
        <v>398</v>
      </c>
      <c r="I24" s="44">
        <v>100</v>
      </c>
      <c r="J24" s="44">
        <v>100</v>
      </c>
      <c r="K24" s="44">
        <v>398</v>
      </c>
      <c r="L24" s="44">
        <v>398</v>
      </c>
      <c r="M24" s="44">
        <v>398</v>
      </c>
      <c r="N24" s="44">
        <v>398</v>
      </c>
      <c r="O24" s="44">
        <v>398</v>
      </c>
      <c r="P24" s="44">
        <v>398</v>
      </c>
      <c r="Q24" s="44">
        <v>398</v>
      </c>
      <c r="R24" s="44"/>
      <c r="S24" s="44"/>
      <c r="T24" s="44"/>
      <c r="U24" s="40">
        <f t="shared" si="12"/>
        <v>0</v>
      </c>
      <c r="V24" s="45">
        <f t="shared" si="0"/>
        <v>23</v>
      </c>
      <c r="W24" s="45" t="str">
        <f t="shared" si="1"/>
        <v>Муниципальное автономное общеобразовательное учреждение лицей № 51 г.Томска</v>
      </c>
      <c r="X24" s="39">
        <f t="shared" si="2"/>
        <v>1</v>
      </c>
      <c r="Y24" s="39">
        <f t="shared" si="3"/>
        <v>1</v>
      </c>
      <c r="Z24" s="39">
        <f t="shared" si="4"/>
        <v>1</v>
      </c>
      <c r="AA24" s="39">
        <f t="shared" si="5"/>
        <v>1</v>
      </c>
      <c r="AB24" s="39">
        <f t="shared" si="6"/>
        <v>1</v>
      </c>
      <c r="AC24" s="39">
        <f t="shared" si="7"/>
        <v>1</v>
      </c>
      <c r="AD24" s="39">
        <f t="shared" si="8"/>
        <v>1</v>
      </c>
      <c r="AE24" s="39">
        <f t="shared" si="9"/>
        <v>1</v>
      </c>
      <c r="AF24" s="39">
        <f t="shared" si="10"/>
        <v>1</v>
      </c>
      <c r="AG24" s="39">
        <f t="shared" si="11"/>
        <v>1</v>
      </c>
    </row>
    <row r="25" spans="1:33">
      <c r="A25" s="37">
        <f>'бланки '!D29</f>
        <v>24</v>
      </c>
      <c r="B25" s="43" t="str">
        <f>'бланки '!C29</f>
        <v>Муниципальное автономное общеобразовательное учреждение средняя общеобразовательная школа № 67 г. Томска</v>
      </c>
      <c r="C25" s="44">
        <v>600</v>
      </c>
      <c r="D25" s="44">
        <v>600</v>
      </c>
      <c r="E25" s="44">
        <v>600</v>
      </c>
      <c r="F25" s="44">
        <v>600</v>
      </c>
      <c r="G25" s="44">
        <v>600</v>
      </c>
      <c r="H25" s="44">
        <v>600</v>
      </c>
      <c r="I25" s="44">
        <v>184</v>
      </c>
      <c r="J25" s="44">
        <v>184</v>
      </c>
      <c r="K25" s="44">
        <v>600</v>
      </c>
      <c r="L25" s="44">
        <v>600</v>
      </c>
      <c r="M25" s="44">
        <v>600</v>
      </c>
      <c r="N25" s="44">
        <v>600</v>
      </c>
      <c r="O25" s="44">
        <v>600</v>
      </c>
      <c r="P25" s="44">
        <v>600</v>
      </c>
      <c r="Q25" s="44">
        <v>600</v>
      </c>
      <c r="R25" s="44"/>
      <c r="S25" s="44"/>
      <c r="T25" s="44"/>
      <c r="U25" s="40">
        <f t="shared" si="12"/>
        <v>0</v>
      </c>
      <c r="V25" s="45">
        <f t="shared" si="0"/>
        <v>24</v>
      </c>
      <c r="W25" s="45" t="str">
        <f t="shared" si="1"/>
        <v>Муниципальное автономное общеобразовательное учреждение средняя общеобразовательная школа № 67 г. Томска</v>
      </c>
      <c r="X25" s="39">
        <f t="shared" si="2"/>
        <v>1</v>
      </c>
      <c r="Y25" s="39">
        <f t="shared" si="3"/>
        <v>1</v>
      </c>
      <c r="Z25" s="39">
        <f t="shared" si="4"/>
        <v>1</v>
      </c>
      <c r="AA25" s="39">
        <f t="shared" si="5"/>
        <v>1</v>
      </c>
      <c r="AB25" s="39">
        <f t="shared" si="6"/>
        <v>1</v>
      </c>
      <c r="AC25" s="39">
        <f t="shared" si="7"/>
        <v>1</v>
      </c>
      <c r="AD25" s="39">
        <f t="shared" si="8"/>
        <v>1</v>
      </c>
      <c r="AE25" s="39">
        <f t="shared" si="9"/>
        <v>1</v>
      </c>
      <c r="AF25" s="39">
        <f t="shared" si="10"/>
        <v>1</v>
      </c>
      <c r="AG25" s="39">
        <f t="shared" si="11"/>
        <v>1</v>
      </c>
    </row>
    <row r="26" spans="1:33">
      <c r="A26" s="37">
        <f>'бланки '!D30</f>
        <v>25</v>
      </c>
      <c r="B26" s="43" t="str">
        <f>'бланки '!C30</f>
        <v>Муниципальное автономное общеобразовательное учреждение средняя общеобразовательная школа № 22 г. Томска</v>
      </c>
      <c r="C26" s="44">
        <v>393</v>
      </c>
      <c r="D26" s="44">
        <v>393</v>
      </c>
      <c r="E26" s="44">
        <v>393</v>
      </c>
      <c r="F26" s="44">
        <v>393</v>
      </c>
      <c r="G26" s="44">
        <v>393</v>
      </c>
      <c r="H26" s="44">
        <v>393</v>
      </c>
      <c r="I26" s="44">
        <v>99</v>
      </c>
      <c r="J26" s="44">
        <v>99</v>
      </c>
      <c r="K26" s="44">
        <v>393</v>
      </c>
      <c r="L26" s="44">
        <v>393</v>
      </c>
      <c r="M26" s="44">
        <v>393</v>
      </c>
      <c r="N26" s="44">
        <v>393</v>
      </c>
      <c r="O26" s="44">
        <v>393</v>
      </c>
      <c r="P26" s="44">
        <v>393</v>
      </c>
      <c r="Q26" s="44">
        <v>393</v>
      </c>
      <c r="R26" s="44"/>
      <c r="S26" s="44"/>
      <c r="T26" s="44"/>
      <c r="U26" s="40">
        <f t="shared" si="12"/>
        <v>0</v>
      </c>
      <c r="V26" s="45">
        <f t="shared" si="0"/>
        <v>25</v>
      </c>
      <c r="W26" s="45" t="str">
        <f t="shared" si="1"/>
        <v>Муниципальное автономное общеобразовательное учреждение средняя общеобразовательная школа № 22 г. Томска</v>
      </c>
      <c r="X26" s="39">
        <f t="shared" si="2"/>
        <v>1</v>
      </c>
      <c r="Y26" s="39">
        <f t="shared" si="3"/>
        <v>1</v>
      </c>
      <c r="Z26" s="39">
        <f t="shared" si="4"/>
        <v>1</v>
      </c>
      <c r="AA26" s="39">
        <f t="shared" si="5"/>
        <v>1</v>
      </c>
      <c r="AB26" s="39">
        <f t="shared" si="6"/>
        <v>1</v>
      </c>
      <c r="AC26" s="39">
        <f t="shared" si="7"/>
        <v>1</v>
      </c>
      <c r="AD26" s="39">
        <f t="shared" si="8"/>
        <v>1</v>
      </c>
      <c r="AE26" s="39">
        <f t="shared" si="9"/>
        <v>1</v>
      </c>
      <c r="AF26" s="39">
        <f t="shared" si="10"/>
        <v>1</v>
      </c>
      <c r="AG26" s="39">
        <f t="shared" si="11"/>
        <v>1</v>
      </c>
    </row>
    <row r="27" spans="1:33">
      <c r="A27" s="37">
        <f>'бланки '!D31</f>
        <v>26</v>
      </c>
      <c r="B27" s="43" t="str">
        <f>'бланки '!C31</f>
        <v>Муниципальное бюджетное общеобразовательное учреждение Академический лицей им. Г.А. Псахье г. Томска</v>
      </c>
      <c r="C27" s="44">
        <v>600</v>
      </c>
      <c r="D27" s="44">
        <v>600</v>
      </c>
      <c r="E27" s="44">
        <v>600</v>
      </c>
      <c r="F27" s="44">
        <v>600</v>
      </c>
      <c r="G27" s="44">
        <v>600</v>
      </c>
      <c r="H27" s="44">
        <v>600</v>
      </c>
      <c r="I27" s="44">
        <v>419</v>
      </c>
      <c r="J27" s="44">
        <v>419</v>
      </c>
      <c r="K27" s="44">
        <v>600</v>
      </c>
      <c r="L27" s="44">
        <v>600</v>
      </c>
      <c r="M27" s="44">
        <v>600</v>
      </c>
      <c r="N27" s="44">
        <v>600</v>
      </c>
      <c r="O27" s="44">
        <v>600</v>
      </c>
      <c r="P27" s="44">
        <v>600</v>
      </c>
      <c r="Q27" s="44">
        <v>600</v>
      </c>
      <c r="R27" s="44"/>
      <c r="S27" s="44"/>
      <c r="T27" s="44"/>
      <c r="U27" s="40">
        <f t="shared" si="12"/>
        <v>0</v>
      </c>
      <c r="V27" s="45">
        <f t="shared" ref="V27:V90" si="13">A27</f>
        <v>26</v>
      </c>
      <c r="W27" s="45" t="str">
        <f t="shared" ref="W27:W90" si="14">B27</f>
        <v>Муниципальное бюджетное общеобразовательное учреждение Академический лицей им. Г.А. Псахье г. Томска</v>
      </c>
      <c r="X27" s="39">
        <f t="shared" ref="X27:X90" si="15">G27/F27</f>
        <v>1</v>
      </c>
      <c r="Y27" s="39">
        <f t="shared" ref="Y27:Y90" si="16">E27/D27</f>
        <v>1</v>
      </c>
      <c r="Z27" s="39">
        <f t="shared" ref="Z27:Z90" si="17">H27/$C27</f>
        <v>1</v>
      </c>
      <c r="AA27" s="39">
        <f t="shared" ref="AA27:AA90" si="18">J27/I27</f>
        <v>1</v>
      </c>
      <c r="AB27" s="39">
        <f t="shared" ref="AB27:AB90" si="19">K27/$C27</f>
        <v>1</v>
      </c>
      <c r="AC27" s="39">
        <f t="shared" ref="AC27:AC90" si="20">L27/$C27</f>
        <v>1</v>
      </c>
      <c r="AD27" s="39">
        <f t="shared" ref="AD27:AD90" si="21">N27/M27</f>
        <v>1</v>
      </c>
      <c r="AE27" s="39">
        <f t="shared" ref="AE27:AE90" si="22">O27/$C27</f>
        <v>1</v>
      </c>
      <c r="AF27" s="39">
        <f t="shared" ref="AF27:AF90" si="23">P27/$C27</f>
        <v>1</v>
      </c>
      <c r="AG27" s="39">
        <f t="shared" ref="AG27:AG90" si="24">Q27/$C27</f>
        <v>1</v>
      </c>
    </row>
    <row r="28" spans="1:33">
      <c r="A28" s="37">
        <f>'бланки '!D32</f>
        <v>27</v>
      </c>
      <c r="B28" s="43" t="str">
        <f>'бланки '!C32</f>
        <v>Муниципальное автономное общеобразовательное учреждение средняя общеобразовательная школа № 27 им. Г.Н. Ворошилова г. Томска</v>
      </c>
      <c r="C28" s="44">
        <v>418</v>
      </c>
      <c r="D28" s="44">
        <v>418</v>
      </c>
      <c r="E28" s="44">
        <v>418</v>
      </c>
      <c r="F28" s="44">
        <v>418</v>
      </c>
      <c r="G28" s="44">
        <v>418</v>
      </c>
      <c r="H28" s="44">
        <v>418</v>
      </c>
      <c r="I28" s="44">
        <v>105</v>
      </c>
      <c r="J28" s="44">
        <v>105</v>
      </c>
      <c r="K28" s="44">
        <v>418</v>
      </c>
      <c r="L28" s="44">
        <v>418</v>
      </c>
      <c r="M28" s="44">
        <v>418</v>
      </c>
      <c r="N28" s="44">
        <v>418</v>
      </c>
      <c r="O28" s="44">
        <v>418</v>
      </c>
      <c r="P28" s="44">
        <v>418</v>
      </c>
      <c r="Q28" s="44">
        <v>418</v>
      </c>
      <c r="R28" s="44"/>
      <c r="S28" s="44"/>
      <c r="T28" s="44"/>
      <c r="U28" s="40">
        <f t="shared" si="12"/>
        <v>0</v>
      </c>
      <c r="V28" s="45">
        <f t="shared" si="13"/>
        <v>27</v>
      </c>
      <c r="W28" s="45" t="str">
        <f t="shared" si="14"/>
        <v>Муниципальное автономное общеобразовательное учреждение средняя общеобразовательная школа № 27 им. Г.Н. Ворошилова г. Томска</v>
      </c>
      <c r="X28" s="39">
        <f t="shared" si="15"/>
        <v>1</v>
      </c>
      <c r="Y28" s="39">
        <f t="shared" si="16"/>
        <v>1</v>
      </c>
      <c r="Z28" s="39">
        <f t="shared" si="17"/>
        <v>1</v>
      </c>
      <c r="AA28" s="39">
        <f t="shared" si="18"/>
        <v>1</v>
      </c>
      <c r="AB28" s="39">
        <f t="shared" si="19"/>
        <v>1</v>
      </c>
      <c r="AC28" s="39">
        <f t="shared" si="20"/>
        <v>1</v>
      </c>
      <c r="AD28" s="39">
        <f t="shared" si="21"/>
        <v>1</v>
      </c>
      <c r="AE28" s="39">
        <f t="shared" si="22"/>
        <v>1</v>
      </c>
      <c r="AF28" s="39">
        <f t="shared" si="23"/>
        <v>1</v>
      </c>
      <c r="AG28" s="39">
        <f t="shared" si="24"/>
        <v>1</v>
      </c>
    </row>
    <row r="29" spans="1:33">
      <c r="A29" s="37">
        <f>'бланки '!D33</f>
        <v>28</v>
      </c>
      <c r="B29" s="43" t="str">
        <f>'бланки '!C33</f>
        <v>Муниципальное автономное общеобразовательное учреждение гимназия № 26 города Томска</v>
      </c>
      <c r="C29" s="44">
        <v>600</v>
      </c>
      <c r="D29" s="44">
        <v>600</v>
      </c>
      <c r="E29" s="44">
        <v>600</v>
      </c>
      <c r="F29" s="44">
        <v>600</v>
      </c>
      <c r="G29" s="44">
        <v>600</v>
      </c>
      <c r="H29" s="44">
        <v>600</v>
      </c>
      <c r="I29" s="44">
        <v>163</v>
      </c>
      <c r="J29" s="44">
        <v>163</v>
      </c>
      <c r="K29" s="44">
        <v>600</v>
      </c>
      <c r="L29" s="44">
        <v>600</v>
      </c>
      <c r="M29" s="44">
        <v>600</v>
      </c>
      <c r="N29" s="44">
        <v>600</v>
      </c>
      <c r="O29" s="44">
        <v>600</v>
      </c>
      <c r="P29" s="44">
        <v>600</v>
      </c>
      <c r="Q29" s="44">
        <v>600</v>
      </c>
      <c r="R29" s="44"/>
      <c r="S29" s="44"/>
      <c r="T29" s="44"/>
      <c r="U29" s="40">
        <f t="shared" si="12"/>
        <v>0</v>
      </c>
      <c r="V29" s="45">
        <f t="shared" si="13"/>
        <v>28</v>
      </c>
      <c r="W29" s="45" t="str">
        <f t="shared" si="14"/>
        <v>Муниципальное автономное общеобразовательное учреждение гимназия № 26 города Томска</v>
      </c>
      <c r="X29" s="39">
        <f t="shared" si="15"/>
        <v>1</v>
      </c>
      <c r="Y29" s="39">
        <f t="shared" si="16"/>
        <v>1</v>
      </c>
      <c r="Z29" s="39">
        <f t="shared" si="17"/>
        <v>1</v>
      </c>
      <c r="AA29" s="39">
        <f t="shared" si="18"/>
        <v>1</v>
      </c>
      <c r="AB29" s="39">
        <f t="shared" si="19"/>
        <v>1</v>
      </c>
      <c r="AC29" s="39">
        <f t="shared" si="20"/>
        <v>1</v>
      </c>
      <c r="AD29" s="39">
        <f t="shared" si="21"/>
        <v>1</v>
      </c>
      <c r="AE29" s="39">
        <f t="shared" si="22"/>
        <v>1</v>
      </c>
      <c r="AF29" s="39">
        <f t="shared" si="23"/>
        <v>1</v>
      </c>
      <c r="AG29" s="39">
        <f t="shared" si="24"/>
        <v>1</v>
      </c>
    </row>
    <row r="30" spans="1:33">
      <c r="A30" s="37">
        <f>'бланки '!D34</f>
        <v>29</v>
      </c>
      <c r="B30" s="43" t="str">
        <f>'бланки '!C34</f>
        <v>Муниципальное автономное общеобразовательное учреждение гимназия № 55 им. Е.Г. Вёрсткиной г. Томска</v>
      </c>
      <c r="C30" s="44">
        <v>600</v>
      </c>
      <c r="D30" s="44">
        <v>600</v>
      </c>
      <c r="E30" s="44">
        <v>600</v>
      </c>
      <c r="F30" s="44">
        <v>600</v>
      </c>
      <c r="G30" s="44">
        <v>600</v>
      </c>
      <c r="H30" s="44">
        <v>600</v>
      </c>
      <c r="I30" s="44">
        <v>168</v>
      </c>
      <c r="J30" s="44">
        <v>168</v>
      </c>
      <c r="K30" s="44">
        <v>600</v>
      </c>
      <c r="L30" s="44">
        <v>600</v>
      </c>
      <c r="M30" s="44">
        <v>600</v>
      </c>
      <c r="N30" s="44">
        <v>600</v>
      </c>
      <c r="O30" s="44">
        <v>600</v>
      </c>
      <c r="P30" s="44">
        <v>600</v>
      </c>
      <c r="Q30" s="44">
        <v>600</v>
      </c>
      <c r="R30" s="44"/>
      <c r="S30" s="44"/>
      <c r="T30" s="44"/>
      <c r="U30" s="40">
        <f t="shared" si="12"/>
        <v>0</v>
      </c>
      <c r="V30" s="45">
        <f t="shared" si="13"/>
        <v>29</v>
      </c>
      <c r="W30" s="45" t="str">
        <f t="shared" si="14"/>
        <v>Муниципальное автономное общеобразовательное учреждение гимназия № 55 им. Е.Г. Вёрсткиной г. Томска</v>
      </c>
      <c r="X30" s="39">
        <f t="shared" si="15"/>
        <v>1</v>
      </c>
      <c r="Y30" s="39">
        <f t="shared" si="16"/>
        <v>1</v>
      </c>
      <c r="Z30" s="39">
        <f t="shared" si="17"/>
        <v>1</v>
      </c>
      <c r="AA30" s="39">
        <f t="shared" si="18"/>
        <v>1</v>
      </c>
      <c r="AB30" s="39">
        <f t="shared" si="19"/>
        <v>1</v>
      </c>
      <c r="AC30" s="39">
        <f t="shared" si="20"/>
        <v>1</v>
      </c>
      <c r="AD30" s="39">
        <f t="shared" si="21"/>
        <v>1</v>
      </c>
      <c r="AE30" s="39">
        <f t="shared" si="22"/>
        <v>1</v>
      </c>
      <c r="AF30" s="39">
        <f t="shared" si="23"/>
        <v>1</v>
      </c>
      <c r="AG30" s="39">
        <f t="shared" si="24"/>
        <v>1</v>
      </c>
    </row>
    <row r="31" spans="1:33">
      <c r="A31" s="37">
        <f>'бланки '!D35</f>
        <v>30</v>
      </c>
      <c r="B31" s="43" t="str">
        <f>'бланки '!C35</f>
        <v>Муниципальное автономное общеобразовательное учреждение средняя общеобразовательная школа № 12 г. Томска</v>
      </c>
      <c r="C31" s="44">
        <v>315</v>
      </c>
      <c r="D31" s="44">
        <v>315</v>
      </c>
      <c r="E31" s="44">
        <v>315</v>
      </c>
      <c r="F31" s="44">
        <v>315</v>
      </c>
      <c r="G31" s="44">
        <v>315</v>
      </c>
      <c r="H31" s="44">
        <v>315</v>
      </c>
      <c r="I31" s="44">
        <v>79</v>
      </c>
      <c r="J31" s="44">
        <v>79</v>
      </c>
      <c r="K31" s="44">
        <v>315</v>
      </c>
      <c r="L31" s="44">
        <v>315</v>
      </c>
      <c r="M31" s="44">
        <v>315</v>
      </c>
      <c r="N31" s="44">
        <v>315</v>
      </c>
      <c r="O31" s="44">
        <v>315</v>
      </c>
      <c r="P31" s="44">
        <v>315</v>
      </c>
      <c r="Q31" s="44">
        <v>315</v>
      </c>
      <c r="R31" s="44"/>
      <c r="S31" s="44"/>
      <c r="T31" s="44"/>
      <c r="U31" s="40">
        <f t="shared" si="12"/>
        <v>0</v>
      </c>
      <c r="V31" s="45">
        <f t="shared" si="13"/>
        <v>30</v>
      </c>
      <c r="W31" s="45" t="str">
        <f t="shared" si="14"/>
        <v>Муниципальное автономное общеобразовательное учреждение средняя общеобразовательная школа № 12 г. Томска</v>
      </c>
      <c r="X31" s="39">
        <f t="shared" si="15"/>
        <v>1</v>
      </c>
      <c r="Y31" s="39">
        <f t="shared" si="16"/>
        <v>1</v>
      </c>
      <c r="Z31" s="39">
        <f t="shared" si="17"/>
        <v>1</v>
      </c>
      <c r="AA31" s="39">
        <f t="shared" si="18"/>
        <v>1</v>
      </c>
      <c r="AB31" s="39">
        <f t="shared" si="19"/>
        <v>1</v>
      </c>
      <c r="AC31" s="39">
        <f t="shared" si="20"/>
        <v>1</v>
      </c>
      <c r="AD31" s="39">
        <f t="shared" si="21"/>
        <v>1</v>
      </c>
      <c r="AE31" s="39">
        <f t="shared" si="22"/>
        <v>1</v>
      </c>
      <c r="AF31" s="39">
        <f t="shared" si="23"/>
        <v>1</v>
      </c>
      <c r="AG31" s="39">
        <f t="shared" si="24"/>
        <v>1</v>
      </c>
    </row>
    <row r="32" spans="1:33">
      <c r="A32" s="37">
        <f>'бланки '!D36</f>
        <v>31</v>
      </c>
      <c r="B32" s="43" t="str">
        <f>'бланки '!C36</f>
        <v>Муниципальное автономное общеобразовательное учреждение средняя общеобразовательная школа № 33 г.Томска</v>
      </c>
      <c r="C32" s="44">
        <v>250</v>
      </c>
      <c r="D32" s="44">
        <v>250</v>
      </c>
      <c r="E32" s="44">
        <v>250</v>
      </c>
      <c r="F32" s="44">
        <v>250</v>
      </c>
      <c r="G32" s="44">
        <v>250</v>
      </c>
      <c r="H32" s="44">
        <v>250</v>
      </c>
      <c r="I32" s="44">
        <v>63</v>
      </c>
      <c r="J32" s="44">
        <v>63</v>
      </c>
      <c r="K32" s="44">
        <v>250</v>
      </c>
      <c r="L32" s="44">
        <v>250</v>
      </c>
      <c r="M32" s="44">
        <v>250</v>
      </c>
      <c r="N32" s="44">
        <v>250</v>
      </c>
      <c r="O32" s="44">
        <v>250</v>
      </c>
      <c r="P32" s="44">
        <v>250</v>
      </c>
      <c r="Q32" s="44">
        <v>250</v>
      </c>
      <c r="R32" s="44"/>
      <c r="S32" s="44"/>
      <c r="T32" s="44"/>
      <c r="U32" s="40">
        <f t="shared" si="12"/>
        <v>0</v>
      </c>
      <c r="V32" s="45">
        <f t="shared" si="13"/>
        <v>31</v>
      </c>
      <c r="W32" s="45" t="str">
        <f t="shared" si="14"/>
        <v>Муниципальное автономное общеобразовательное учреждение средняя общеобразовательная школа № 33 г.Томска</v>
      </c>
      <c r="X32" s="39">
        <f t="shared" si="15"/>
        <v>1</v>
      </c>
      <c r="Y32" s="39">
        <f t="shared" si="16"/>
        <v>1</v>
      </c>
      <c r="Z32" s="39">
        <f t="shared" si="17"/>
        <v>1</v>
      </c>
      <c r="AA32" s="39">
        <f t="shared" si="18"/>
        <v>1</v>
      </c>
      <c r="AB32" s="39">
        <f t="shared" si="19"/>
        <v>1</v>
      </c>
      <c r="AC32" s="39">
        <f t="shared" si="20"/>
        <v>1</v>
      </c>
      <c r="AD32" s="39">
        <f t="shared" si="21"/>
        <v>1</v>
      </c>
      <c r="AE32" s="39">
        <f t="shared" si="22"/>
        <v>1</v>
      </c>
      <c r="AF32" s="39">
        <f t="shared" si="23"/>
        <v>1</v>
      </c>
      <c r="AG32" s="39">
        <f t="shared" si="24"/>
        <v>1</v>
      </c>
    </row>
    <row r="33" spans="1:33">
      <c r="A33" s="37">
        <f>'бланки '!D37</f>
        <v>32</v>
      </c>
      <c r="B33" s="43" t="str">
        <f>'бланки '!C37</f>
        <v>Муниципальное автономное общеобразовательное учреждение средняя общеобразовательная школа № 28 г. Томска</v>
      </c>
      <c r="C33" s="44">
        <v>444</v>
      </c>
      <c r="D33" s="44">
        <v>444</v>
      </c>
      <c r="E33" s="44">
        <v>444</v>
      </c>
      <c r="F33" s="44">
        <v>444</v>
      </c>
      <c r="G33" s="44">
        <v>444</v>
      </c>
      <c r="H33" s="44">
        <v>444</v>
      </c>
      <c r="I33" s="44">
        <v>111</v>
      </c>
      <c r="J33" s="44">
        <v>111</v>
      </c>
      <c r="K33" s="44">
        <v>444</v>
      </c>
      <c r="L33" s="44">
        <v>444</v>
      </c>
      <c r="M33" s="44">
        <v>444</v>
      </c>
      <c r="N33" s="44">
        <v>444</v>
      </c>
      <c r="O33" s="44">
        <v>444</v>
      </c>
      <c r="P33" s="44">
        <v>444</v>
      </c>
      <c r="Q33" s="44">
        <v>444</v>
      </c>
      <c r="R33" s="44"/>
      <c r="S33" s="44"/>
      <c r="T33" s="44"/>
      <c r="U33" s="40">
        <f t="shared" si="12"/>
        <v>0</v>
      </c>
      <c r="V33" s="45">
        <f t="shared" si="13"/>
        <v>32</v>
      </c>
      <c r="W33" s="45" t="str">
        <f t="shared" si="14"/>
        <v>Муниципальное автономное общеобразовательное учреждение средняя общеобразовательная школа № 28 г. Томска</v>
      </c>
      <c r="X33" s="39">
        <f t="shared" si="15"/>
        <v>1</v>
      </c>
      <c r="Y33" s="39">
        <f t="shared" si="16"/>
        <v>1</v>
      </c>
      <c r="Z33" s="39">
        <f t="shared" si="17"/>
        <v>1</v>
      </c>
      <c r="AA33" s="39">
        <f t="shared" si="18"/>
        <v>1</v>
      </c>
      <c r="AB33" s="39">
        <f t="shared" si="19"/>
        <v>1</v>
      </c>
      <c r="AC33" s="39">
        <f t="shared" si="20"/>
        <v>1</v>
      </c>
      <c r="AD33" s="39">
        <f t="shared" si="21"/>
        <v>1</v>
      </c>
      <c r="AE33" s="39">
        <f t="shared" si="22"/>
        <v>1</v>
      </c>
      <c r="AF33" s="39">
        <f t="shared" si="23"/>
        <v>1</v>
      </c>
      <c r="AG33" s="39">
        <f t="shared" si="24"/>
        <v>1</v>
      </c>
    </row>
    <row r="34" spans="1:33">
      <c r="A34" s="37">
        <f>'бланки '!D38</f>
        <v>33</v>
      </c>
      <c r="B34" s="43" t="str">
        <f>'бланки '!C38</f>
        <v>Муниципальное автономное общеобразовательное учреждение средняя общеобразовательная школа № 2 г. Томска</v>
      </c>
      <c r="C34" s="44">
        <v>244</v>
      </c>
      <c r="D34" s="44">
        <v>244</v>
      </c>
      <c r="E34" s="44">
        <v>244</v>
      </c>
      <c r="F34" s="44">
        <v>244</v>
      </c>
      <c r="G34" s="44">
        <v>244</v>
      </c>
      <c r="H34" s="44">
        <v>244</v>
      </c>
      <c r="I34" s="44">
        <v>61</v>
      </c>
      <c r="J34" s="44">
        <v>61</v>
      </c>
      <c r="K34" s="44">
        <v>244</v>
      </c>
      <c r="L34" s="44">
        <v>244</v>
      </c>
      <c r="M34" s="44">
        <v>244</v>
      </c>
      <c r="N34" s="44">
        <v>244</v>
      </c>
      <c r="O34" s="44">
        <v>244</v>
      </c>
      <c r="P34" s="44">
        <v>244</v>
      </c>
      <c r="Q34" s="44">
        <v>244</v>
      </c>
      <c r="R34" s="44"/>
      <c r="S34" s="44"/>
      <c r="T34" s="44"/>
      <c r="U34" s="40">
        <f t="shared" si="12"/>
        <v>0</v>
      </c>
      <c r="V34" s="45">
        <f t="shared" si="13"/>
        <v>33</v>
      </c>
      <c r="W34" s="45" t="str">
        <f t="shared" si="14"/>
        <v>Муниципальное автономное общеобразовательное учреждение средняя общеобразовательная школа № 2 г. Томска</v>
      </c>
      <c r="X34" s="39">
        <f t="shared" si="15"/>
        <v>1</v>
      </c>
      <c r="Y34" s="39">
        <f t="shared" si="16"/>
        <v>1</v>
      </c>
      <c r="Z34" s="39">
        <f t="shared" si="17"/>
        <v>1</v>
      </c>
      <c r="AA34" s="39">
        <f t="shared" si="18"/>
        <v>1</v>
      </c>
      <c r="AB34" s="39">
        <f t="shared" si="19"/>
        <v>1</v>
      </c>
      <c r="AC34" s="39">
        <f t="shared" si="20"/>
        <v>1</v>
      </c>
      <c r="AD34" s="39">
        <f t="shared" si="21"/>
        <v>1</v>
      </c>
      <c r="AE34" s="39">
        <f t="shared" si="22"/>
        <v>1</v>
      </c>
      <c r="AF34" s="39">
        <f t="shared" si="23"/>
        <v>1</v>
      </c>
      <c r="AG34" s="39">
        <f t="shared" si="24"/>
        <v>1</v>
      </c>
    </row>
    <row r="35" spans="1:33">
      <c r="A35" s="37">
        <f>'бланки '!D39</f>
        <v>34</v>
      </c>
      <c r="B35" s="43" t="str">
        <f>'бланки '!C39</f>
        <v>Муниципальное автономное общеобразовательное учреждение гимназия № 6 г. Томска</v>
      </c>
      <c r="C35" s="44">
        <v>390</v>
      </c>
      <c r="D35" s="44">
        <v>390</v>
      </c>
      <c r="E35" s="44">
        <v>390</v>
      </c>
      <c r="F35" s="44">
        <v>390</v>
      </c>
      <c r="G35" s="44">
        <v>390</v>
      </c>
      <c r="H35" s="44">
        <v>390</v>
      </c>
      <c r="I35" s="44">
        <v>98</v>
      </c>
      <c r="J35" s="44">
        <v>98</v>
      </c>
      <c r="K35" s="44">
        <v>390</v>
      </c>
      <c r="L35" s="44">
        <v>390</v>
      </c>
      <c r="M35" s="44">
        <v>390</v>
      </c>
      <c r="N35" s="44">
        <v>390</v>
      </c>
      <c r="O35" s="44">
        <v>390</v>
      </c>
      <c r="P35" s="44">
        <v>390</v>
      </c>
      <c r="Q35" s="44">
        <v>390</v>
      </c>
      <c r="R35" s="44"/>
      <c r="S35" s="44"/>
      <c r="T35" s="44"/>
      <c r="U35" s="40">
        <f t="shared" si="12"/>
        <v>0</v>
      </c>
      <c r="V35" s="45">
        <f t="shared" si="13"/>
        <v>34</v>
      </c>
      <c r="W35" s="45" t="str">
        <f t="shared" si="14"/>
        <v>Муниципальное автономное общеобразовательное учреждение гимназия № 6 г. Томска</v>
      </c>
      <c r="X35" s="39">
        <f t="shared" si="15"/>
        <v>1</v>
      </c>
      <c r="Y35" s="39">
        <f t="shared" si="16"/>
        <v>1</v>
      </c>
      <c r="Z35" s="39">
        <f t="shared" si="17"/>
        <v>1</v>
      </c>
      <c r="AA35" s="39">
        <f t="shared" si="18"/>
        <v>1</v>
      </c>
      <c r="AB35" s="39">
        <f t="shared" si="19"/>
        <v>1</v>
      </c>
      <c r="AC35" s="39">
        <f t="shared" si="20"/>
        <v>1</v>
      </c>
      <c r="AD35" s="39">
        <f t="shared" si="21"/>
        <v>1</v>
      </c>
      <c r="AE35" s="39">
        <f t="shared" si="22"/>
        <v>1</v>
      </c>
      <c r="AF35" s="39">
        <f t="shared" si="23"/>
        <v>1</v>
      </c>
      <c r="AG35" s="39">
        <f t="shared" si="24"/>
        <v>1</v>
      </c>
    </row>
    <row r="36" spans="1:33">
      <c r="A36" s="37">
        <f>'бланки '!D40</f>
        <v>35</v>
      </c>
      <c r="B36" s="43" t="str">
        <f>'бланки '!C40</f>
        <v>Муниципальное бюджетное общеобразовательное учреждение общеобразовательная школа-интернат № 1 основного общего образования г. Томска</v>
      </c>
      <c r="C36" s="44">
        <v>100</v>
      </c>
      <c r="D36" s="44">
        <v>100</v>
      </c>
      <c r="E36" s="44">
        <v>100</v>
      </c>
      <c r="F36" s="44">
        <v>100</v>
      </c>
      <c r="G36" s="44">
        <v>100</v>
      </c>
      <c r="H36" s="44">
        <v>100</v>
      </c>
      <c r="I36" s="44">
        <v>25</v>
      </c>
      <c r="J36" s="44">
        <v>25</v>
      </c>
      <c r="K36" s="44">
        <v>100</v>
      </c>
      <c r="L36" s="44">
        <v>100</v>
      </c>
      <c r="M36" s="44">
        <v>100</v>
      </c>
      <c r="N36" s="44">
        <v>100</v>
      </c>
      <c r="O36" s="44">
        <v>100</v>
      </c>
      <c r="P36" s="44">
        <v>100</v>
      </c>
      <c r="Q36" s="44">
        <v>100</v>
      </c>
      <c r="R36" s="44"/>
      <c r="S36" s="44"/>
      <c r="T36" s="44"/>
      <c r="U36" s="40">
        <f t="shared" si="12"/>
        <v>0</v>
      </c>
      <c r="V36" s="45">
        <f t="shared" si="13"/>
        <v>35</v>
      </c>
      <c r="W36" s="45" t="str">
        <f t="shared" si="14"/>
        <v>Муниципальное бюджетное общеобразовательное учреждение общеобразовательная школа-интернат № 1 основного общего образования г. Томска</v>
      </c>
      <c r="X36" s="39">
        <f t="shared" si="15"/>
        <v>1</v>
      </c>
      <c r="Y36" s="39">
        <f t="shared" si="16"/>
        <v>1</v>
      </c>
      <c r="Z36" s="39">
        <f t="shared" si="17"/>
        <v>1</v>
      </c>
      <c r="AA36" s="39">
        <f t="shared" si="18"/>
        <v>1</v>
      </c>
      <c r="AB36" s="39">
        <f t="shared" si="19"/>
        <v>1</v>
      </c>
      <c r="AC36" s="39">
        <f t="shared" si="20"/>
        <v>1</v>
      </c>
      <c r="AD36" s="39">
        <f t="shared" si="21"/>
        <v>1</v>
      </c>
      <c r="AE36" s="39">
        <f t="shared" si="22"/>
        <v>1</v>
      </c>
      <c r="AF36" s="39">
        <f t="shared" si="23"/>
        <v>1</v>
      </c>
      <c r="AG36" s="39">
        <f t="shared" si="24"/>
        <v>1</v>
      </c>
    </row>
    <row r="37" spans="1:33">
      <c r="A37" s="37">
        <f>'бланки '!D41</f>
        <v>36</v>
      </c>
      <c r="B37" s="43" t="str">
        <f>'бланки '!C41</f>
        <v>Муниципальное автономное общеобразовательное учреждение средняя общеобразовательная школа № 4 имени И.С. Черных г. Томска</v>
      </c>
      <c r="C37" s="44">
        <v>600</v>
      </c>
      <c r="D37" s="44">
        <v>600</v>
      </c>
      <c r="E37" s="44">
        <v>600</v>
      </c>
      <c r="F37" s="44">
        <v>600</v>
      </c>
      <c r="G37" s="44">
        <v>600</v>
      </c>
      <c r="H37" s="44">
        <v>600</v>
      </c>
      <c r="I37" s="44">
        <v>216</v>
      </c>
      <c r="J37" s="44">
        <v>216</v>
      </c>
      <c r="K37" s="44">
        <v>600</v>
      </c>
      <c r="L37" s="44">
        <v>600</v>
      </c>
      <c r="M37" s="44">
        <v>600</v>
      </c>
      <c r="N37" s="44">
        <v>600</v>
      </c>
      <c r="O37" s="44">
        <v>600</v>
      </c>
      <c r="P37" s="44">
        <v>600</v>
      </c>
      <c r="Q37" s="44">
        <v>600</v>
      </c>
      <c r="R37" s="44"/>
      <c r="S37" s="44"/>
      <c r="T37" s="44"/>
      <c r="U37" s="40">
        <f t="shared" si="12"/>
        <v>0</v>
      </c>
      <c r="V37" s="45">
        <f t="shared" si="13"/>
        <v>36</v>
      </c>
      <c r="W37" s="45" t="str">
        <f t="shared" si="14"/>
        <v>Муниципальное автономное общеобразовательное учреждение средняя общеобразовательная школа № 4 имени И.С. Черных г. Томска</v>
      </c>
      <c r="X37" s="39">
        <f t="shared" si="15"/>
        <v>1</v>
      </c>
      <c r="Y37" s="39">
        <f t="shared" si="16"/>
        <v>1</v>
      </c>
      <c r="Z37" s="39">
        <f t="shared" si="17"/>
        <v>1</v>
      </c>
      <c r="AA37" s="39">
        <f t="shared" si="18"/>
        <v>1</v>
      </c>
      <c r="AB37" s="39">
        <f t="shared" si="19"/>
        <v>1</v>
      </c>
      <c r="AC37" s="39">
        <f t="shared" si="20"/>
        <v>1</v>
      </c>
      <c r="AD37" s="39">
        <f t="shared" si="21"/>
        <v>1</v>
      </c>
      <c r="AE37" s="39">
        <f t="shared" si="22"/>
        <v>1</v>
      </c>
      <c r="AF37" s="39">
        <f t="shared" si="23"/>
        <v>1</v>
      </c>
      <c r="AG37" s="39">
        <f t="shared" si="24"/>
        <v>1</v>
      </c>
    </row>
    <row r="38" spans="1:33">
      <c r="A38" s="37">
        <f>'бланки '!D42</f>
        <v>37</v>
      </c>
      <c r="B38" s="43" t="str">
        <f>'бланки '!C42</f>
        <v>Муниципальное автономное общеобразовательное учреждение гимназия № 24 им. М.В. Октябрьской г. Томска</v>
      </c>
      <c r="C38" s="44">
        <v>371</v>
      </c>
      <c r="D38" s="44">
        <v>371</v>
      </c>
      <c r="E38" s="44">
        <v>371</v>
      </c>
      <c r="F38" s="44">
        <v>371</v>
      </c>
      <c r="G38" s="44">
        <v>371</v>
      </c>
      <c r="H38" s="44">
        <v>371</v>
      </c>
      <c r="I38" s="44">
        <v>93</v>
      </c>
      <c r="J38" s="44">
        <v>93</v>
      </c>
      <c r="K38" s="44">
        <v>371</v>
      </c>
      <c r="L38" s="44">
        <v>371</v>
      </c>
      <c r="M38" s="44">
        <v>371</v>
      </c>
      <c r="N38" s="44">
        <v>371</v>
      </c>
      <c r="O38" s="44">
        <v>371</v>
      </c>
      <c r="P38" s="44">
        <v>371</v>
      </c>
      <c r="Q38" s="44">
        <v>371</v>
      </c>
      <c r="R38" s="44"/>
      <c r="S38" s="44"/>
      <c r="T38" s="44"/>
      <c r="U38" s="40">
        <f t="shared" si="12"/>
        <v>0</v>
      </c>
      <c r="V38" s="45">
        <f t="shared" si="13"/>
        <v>37</v>
      </c>
      <c r="W38" s="45" t="str">
        <f t="shared" si="14"/>
        <v>Муниципальное автономное общеобразовательное учреждение гимназия № 24 им. М.В. Октябрьской г. Томска</v>
      </c>
      <c r="X38" s="39">
        <f t="shared" si="15"/>
        <v>1</v>
      </c>
      <c r="Y38" s="39">
        <f t="shared" si="16"/>
        <v>1</v>
      </c>
      <c r="Z38" s="39">
        <f t="shared" si="17"/>
        <v>1</v>
      </c>
      <c r="AA38" s="39">
        <f t="shared" si="18"/>
        <v>1</v>
      </c>
      <c r="AB38" s="39">
        <f t="shared" si="19"/>
        <v>1</v>
      </c>
      <c r="AC38" s="39">
        <f t="shared" si="20"/>
        <v>1</v>
      </c>
      <c r="AD38" s="39">
        <f t="shared" si="21"/>
        <v>1</v>
      </c>
      <c r="AE38" s="39">
        <f t="shared" si="22"/>
        <v>1</v>
      </c>
      <c r="AF38" s="39">
        <f t="shared" si="23"/>
        <v>1</v>
      </c>
      <c r="AG38" s="39">
        <f t="shared" si="24"/>
        <v>1</v>
      </c>
    </row>
    <row r="39" spans="1:33">
      <c r="A39" s="37">
        <f>'бланки '!D43</f>
        <v>38</v>
      </c>
      <c r="B39" s="43" t="str">
        <f>'бланки '!C43</f>
        <v>Муниципальное автономное общеобразовательное учреждение средняя общеобразовательная школа № 50 города Томска</v>
      </c>
      <c r="C39" s="44">
        <v>339</v>
      </c>
      <c r="D39" s="44">
        <v>339</v>
      </c>
      <c r="E39" s="44">
        <v>339</v>
      </c>
      <c r="F39" s="44">
        <v>339</v>
      </c>
      <c r="G39" s="44">
        <v>339</v>
      </c>
      <c r="H39" s="44">
        <v>339</v>
      </c>
      <c r="I39" s="44">
        <v>85</v>
      </c>
      <c r="J39" s="44">
        <v>85</v>
      </c>
      <c r="K39" s="44">
        <v>339</v>
      </c>
      <c r="L39" s="44">
        <v>339</v>
      </c>
      <c r="M39" s="44">
        <v>339</v>
      </c>
      <c r="N39" s="44">
        <v>339</v>
      </c>
      <c r="O39" s="44">
        <v>339</v>
      </c>
      <c r="P39" s="44">
        <v>339</v>
      </c>
      <c r="Q39" s="44">
        <v>339</v>
      </c>
      <c r="R39" s="44"/>
      <c r="S39" s="44"/>
      <c r="T39" s="44"/>
      <c r="U39" s="40">
        <f t="shared" si="12"/>
        <v>0</v>
      </c>
      <c r="V39" s="45">
        <f t="shared" si="13"/>
        <v>38</v>
      </c>
      <c r="W39" s="45" t="str">
        <f t="shared" si="14"/>
        <v>Муниципальное автономное общеобразовательное учреждение средняя общеобразовательная школа № 50 города Томска</v>
      </c>
      <c r="X39" s="39">
        <f t="shared" si="15"/>
        <v>1</v>
      </c>
      <c r="Y39" s="39">
        <f t="shared" si="16"/>
        <v>1</v>
      </c>
      <c r="Z39" s="39">
        <f t="shared" si="17"/>
        <v>1</v>
      </c>
      <c r="AA39" s="39">
        <f t="shared" si="18"/>
        <v>1</v>
      </c>
      <c r="AB39" s="39">
        <f t="shared" si="19"/>
        <v>1</v>
      </c>
      <c r="AC39" s="39">
        <f t="shared" si="20"/>
        <v>1</v>
      </c>
      <c r="AD39" s="39">
        <f t="shared" si="21"/>
        <v>1</v>
      </c>
      <c r="AE39" s="39">
        <f t="shared" si="22"/>
        <v>1</v>
      </c>
      <c r="AF39" s="39">
        <f t="shared" si="23"/>
        <v>1</v>
      </c>
      <c r="AG39" s="39">
        <f t="shared" si="24"/>
        <v>1</v>
      </c>
    </row>
    <row r="40" spans="1:33">
      <c r="A40" s="37">
        <f>'бланки '!D44</f>
        <v>39</v>
      </c>
      <c r="B40" s="43" t="str">
        <f>'бланки '!C44</f>
        <v>Муниципальное автономное общеобразовательное учреждение Школа «Перспектива» г. Томска</v>
      </c>
      <c r="C40" s="44">
        <v>600</v>
      </c>
      <c r="D40" s="44">
        <v>600</v>
      </c>
      <c r="E40" s="44">
        <v>600</v>
      </c>
      <c r="F40" s="44">
        <v>600</v>
      </c>
      <c r="G40" s="44">
        <v>600</v>
      </c>
      <c r="H40" s="44">
        <v>600</v>
      </c>
      <c r="I40" s="44">
        <v>181</v>
      </c>
      <c r="J40" s="44">
        <v>181</v>
      </c>
      <c r="K40" s="44">
        <v>600</v>
      </c>
      <c r="L40" s="44">
        <v>600</v>
      </c>
      <c r="M40" s="44">
        <v>600</v>
      </c>
      <c r="N40" s="44">
        <v>600</v>
      </c>
      <c r="O40" s="44">
        <v>600</v>
      </c>
      <c r="P40" s="44">
        <v>600</v>
      </c>
      <c r="Q40" s="44">
        <v>600</v>
      </c>
      <c r="R40" s="44"/>
      <c r="S40" s="44"/>
      <c r="T40" s="44"/>
      <c r="U40" s="40">
        <f t="shared" si="12"/>
        <v>0</v>
      </c>
      <c r="V40" s="45">
        <f t="shared" si="13"/>
        <v>39</v>
      </c>
      <c r="W40" s="45" t="str">
        <f t="shared" si="14"/>
        <v>Муниципальное автономное общеобразовательное учреждение Школа «Перспектива» г. Томска</v>
      </c>
      <c r="X40" s="39">
        <f t="shared" si="15"/>
        <v>1</v>
      </c>
      <c r="Y40" s="39">
        <f t="shared" si="16"/>
        <v>1</v>
      </c>
      <c r="Z40" s="39">
        <f t="shared" si="17"/>
        <v>1</v>
      </c>
      <c r="AA40" s="39">
        <f t="shared" si="18"/>
        <v>1</v>
      </c>
      <c r="AB40" s="39">
        <f t="shared" si="19"/>
        <v>1</v>
      </c>
      <c r="AC40" s="39">
        <f t="shared" si="20"/>
        <v>1</v>
      </c>
      <c r="AD40" s="39">
        <f t="shared" si="21"/>
        <v>1</v>
      </c>
      <c r="AE40" s="39">
        <f t="shared" si="22"/>
        <v>1</v>
      </c>
      <c r="AF40" s="39">
        <f t="shared" si="23"/>
        <v>1</v>
      </c>
      <c r="AG40" s="39">
        <f t="shared" si="24"/>
        <v>1</v>
      </c>
    </row>
    <row r="41" spans="1:33">
      <c r="A41" s="37">
        <f>'бланки '!D45</f>
        <v>40</v>
      </c>
      <c r="B41" s="43" t="str">
        <f>'бланки '!C45</f>
        <v>Муниципальное автономное общеобразовательное учреждение средняя общеобразовательная школа № 32 г.Томска</v>
      </c>
      <c r="C41" s="44">
        <v>564</v>
      </c>
      <c r="D41" s="44">
        <v>564</v>
      </c>
      <c r="E41" s="44">
        <v>564</v>
      </c>
      <c r="F41" s="44">
        <v>564</v>
      </c>
      <c r="G41" s="44">
        <v>564</v>
      </c>
      <c r="H41" s="44">
        <v>564</v>
      </c>
      <c r="I41" s="44">
        <v>141</v>
      </c>
      <c r="J41" s="44">
        <v>141</v>
      </c>
      <c r="K41" s="44">
        <v>564</v>
      </c>
      <c r="L41" s="44">
        <v>564</v>
      </c>
      <c r="M41" s="44">
        <v>564</v>
      </c>
      <c r="N41" s="44">
        <v>564</v>
      </c>
      <c r="O41" s="44">
        <v>564</v>
      </c>
      <c r="P41" s="44">
        <v>564</v>
      </c>
      <c r="Q41" s="44">
        <v>564</v>
      </c>
      <c r="R41" s="44"/>
      <c r="S41" s="44"/>
      <c r="T41" s="44"/>
      <c r="U41" s="40">
        <f t="shared" si="12"/>
        <v>0</v>
      </c>
      <c r="V41" s="45">
        <f t="shared" si="13"/>
        <v>40</v>
      </c>
      <c r="W41" s="45" t="str">
        <f t="shared" si="14"/>
        <v>Муниципальное автономное общеобразовательное учреждение средняя общеобразовательная школа № 32 г.Томска</v>
      </c>
      <c r="X41" s="39">
        <f t="shared" si="15"/>
        <v>1</v>
      </c>
      <c r="Y41" s="39">
        <f t="shared" si="16"/>
        <v>1</v>
      </c>
      <c r="Z41" s="39">
        <f t="shared" si="17"/>
        <v>1</v>
      </c>
      <c r="AA41" s="39">
        <f t="shared" si="18"/>
        <v>1</v>
      </c>
      <c r="AB41" s="39">
        <f t="shared" si="19"/>
        <v>1</v>
      </c>
      <c r="AC41" s="39">
        <f t="shared" si="20"/>
        <v>1</v>
      </c>
      <c r="AD41" s="39">
        <f t="shared" si="21"/>
        <v>1</v>
      </c>
      <c r="AE41" s="39">
        <f t="shared" si="22"/>
        <v>1</v>
      </c>
      <c r="AF41" s="39">
        <f t="shared" si="23"/>
        <v>1</v>
      </c>
      <c r="AG41" s="39">
        <f t="shared" si="24"/>
        <v>1</v>
      </c>
    </row>
    <row r="42" spans="1:33">
      <c r="A42" s="37">
        <f>'бланки '!D46</f>
        <v>41</v>
      </c>
      <c r="B42" s="43" t="str">
        <f>'бланки '!C46</f>
        <v>Муниципальное автономное общеобразовательное учреждение средняя общеобразовательная школа № 41 г.Томска</v>
      </c>
      <c r="C42" s="44">
        <v>255</v>
      </c>
      <c r="D42" s="44">
        <v>255</v>
      </c>
      <c r="E42" s="44">
        <v>255</v>
      </c>
      <c r="F42" s="44">
        <v>255</v>
      </c>
      <c r="G42" s="44">
        <v>255</v>
      </c>
      <c r="H42" s="44">
        <v>255</v>
      </c>
      <c r="I42" s="44">
        <v>64</v>
      </c>
      <c r="J42" s="44">
        <v>64</v>
      </c>
      <c r="K42" s="44">
        <v>255</v>
      </c>
      <c r="L42" s="44">
        <v>255</v>
      </c>
      <c r="M42" s="44">
        <v>255</v>
      </c>
      <c r="N42" s="44">
        <v>255</v>
      </c>
      <c r="O42" s="44">
        <v>255</v>
      </c>
      <c r="P42" s="44">
        <v>255</v>
      </c>
      <c r="Q42" s="44">
        <v>255</v>
      </c>
      <c r="R42" s="44"/>
      <c r="S42" s="44"/>
      <c r="T42" s="44"/>
      <c r="U42" s="40">
        <f t="shared" si="12"/>
        <v>0</v>
      </c>
      <c r="V42" s="45">
        <f t="shared" si="13"/>
        <v>41</v>
      </c>
      <c r="W42" s="45" t="str">
        <f t="shared" si="14"/>
        <v>Муниципальное автономное общеобразовательное учреждение средняя общеобразовательная школа № 41 г.Томска</v>
      </c>
      <c r="X42" s="39">
        <f t="shared" si="15"/>
        <v>1</v>
      </c>
      <c r="Y42" s="39">
        <f t="shared" si="16"/>
        <v>1</v>
      </c>
      <c r="Z42" s="39">
        <f t="shared" si="17"/>
        <v>1</v>
      </c>
      <c r="AA42" s="39">
        <f t="shared" si="18"/>
        <v>1</v>
      </c>
      <c r="AB42" s="39">
        <f t="shared" si="19"/>
        <v>1</v>
      </c>
      <c r="AC42" s="39">
        <f t="shared" si="20"/>
        <v>1</v>
      </c>
      <c r="AD42" s="39">
        <f t="shared" si="21"/>
        <v>1</v>
      </c>
      <c r="AE42" s="39">
        <f t="shared" si="22"/>
        <v>1</v>
      </c>
      <c r="AF42" s="39">
        <f t="shared" si="23"/>
        <v>1</v>
      </c>
      <c r="AG42" s="39">
        <f t="shared" si="24"/>
        <v>1</v>
      </c>
    </row>
    <row r="43" spans="1:33">
      <c r="A43" s="37">
        <f>'бланки '!D47</f>
        <v>42</v>
      </c>
      <c r="B43" s="43" t="str">
        <f>'бланки '!C47</f>
        <v>Муниципальное автономное общеобразовательное учреждение средняя общеобразовательная школа № 46 г. Томска</v>
      </c>
      <c r="C43" s="44">
        <v>442</v>
      </c>
      <c r="D43" s="44">
        <v>442</v>
      </c>
      <c r="E43" s="44">
        <v>442</v>
      </c>
      <c r="F43" s="44">
        <v>442</v>
      </c>
      <c r="G43" s="44">
        <v>442</v>
      </c>
      <c r="H43" s="44">
        <v>442</v>
      </c>
      <c r="I43" s="44">
        <v>111</v>
      </c>
      <c r="J43" s="44">
        <v>111</v>
      </c>
      <c r="K43" s="44">
        <v>442</v>
      </c>
      <c r="L43" s="44">
        <v>442</v>
      </c>
      <c r="M43" s="44">
        <v>442</v>
      </c>
      <c r="N43" s="44">
        <v>442</v>
      </c>
      <c r="O43" s="44">
        <v>442</v>
      </c>
      <c r="P43" s="44">
        <v>442</v>
      </c>
      <c r="Q43" s="44">
        <v>442</v>
      </c>
      <c r="R43" s="44"/>
      <c r="S43" s="44"/>
      <c r="T43" s="44"/>
      <c r="U43" s="40">
        <f t="shared" si="12"/>
        <v>0</v>
      </c>
      <c r="V43" s="45">
        <f t="shared" si="13"/>
        <v>42</v>
      </c>
      <c r="W43" s="45" t="str">
        <f t="shared" si="14"/>
        <v>Муниципальное автономное общеобразовательное учреждение средняя общеобразовательная школа № 46 г. Томска</v>
      </c>
      <c r="X43" s="39">
        <f t="shared" si="15"/>
        <v>1</v>
      </c>
      <c r="Y43" s="39">
        <f t="shared" si="16"/>
        <v>1</v>
      </c>
      <c r="Z43" s="39">
        <f t="shared" si="17"/>
        <v>1</v>
      </c>
      <c r="AA43" s="39">
        <f t="shared" si="18"/>
        <v>1</v>
      </c>
      <c r="AB43" s="39">
        <f t="shared" si="19"/>
        <v>1</v>
      </c>
      <c r="AC43" s="39">
        <f t="shared" si="20"/>
        <v>1</v>
      </c>
      <c r="AD43" s="39">
        <f t="shared" si="21"/>
        <v>1</v>
      </c>
      <c r="AE43" s="39">
        <f t="shared" si="22"/>
        <v>1</v>
      </c>
      <c r="AF43" s="39">
        <f t="shared" si="23"/>
        <v>1</v>
      </c>
      <c r="AG43" s="39">
        <f t="shared" si="24"/>
        <v>1</v>
      </c>
    </row>
    <row r="44" spans="1:33">
      <c r="A44" s="37">
        <f>'бланки '!D48</f>
        <v>43</v>
      </c>
      <c r="B44" s="43" t="str">
        <f>'бланки '!C48</f>
        <v>Муниципальное автономное общеобразовательное учреждение Мариинская средняя общеобразовательная школа № 3 г. Томска</v>
      </c>
      <c r="C44" s="44">
        <v>315</v>
      </c>
      <c r="D44" s="44">
        <v>315</v>
      </c>
      <c r="E44" s="44">
        <v>315</v>
      </c>
      <c r="F44" s="44">
        <v>315</v>
      </c>
      <c r="G44" s="44">
        <v>315</v>
      </c>
      <c r="H44" s="44">
        <v>315</v>
      </c>
      <c r="I44" s="44">
        <v>79</v>
      </c>
      <c r="J44" s="44">
        <v>79</v>
      </c>
      <c r="K44" s="44">
        <v>315</v>
      </c>
      <c r="L44" s="44">
        <v>315</v>
      </c>
      <c r="M44" s="44">
        <v>315</v>
      </c>
      <c r="N44" s="44">
        <v>315</v>
      </c>
      <c r="O44" s="44">
        <v>315</v>
      </c>
      <c r="P44" s="44">
        <v>315</v>
      </c>
      <c r="Q44" s="44">
        <v>315</v>
      </c>
      <c r="R44" s="44"/>
      <c r="S44" s="44"/>
      <c r="T44" s="44"/>
      <c r="U44" s="40">
        <f t="shared" si="12"/>
        <v>0</v>
      </c>
      <c r="V44" s="45">
        <f t="shared" si="13"/>
        <v>43</v>
      </c>
      <c r="W44" s="45" t="str">
        <f t="shared" si="14"/>
        <v>Муниципальное автономное общеобразовательное учреждение Мариинская средняя общеобразовательная школа № 3 г. Томска</v>
      </c>
      <c r="X44" s="39">
        <f t="shared" si="15"/>
        <v>1</v>
      </c>
      <c r="Y44" s="39">
        <f t="shared" si="16"/>
        <v>1</v>
      </c>
      <c r="Z44" s="39">
        <f t="shared" si="17"/>
        <v>1</v>
      </c>
      <c r="AA44" s="39">
        <f t="shared" si="18"/>
        <v>1</v>
      </c>
      <c r="AB44" s="39">
        <f t="shared" si="19"/>
        <v>1</v>
      </c>
      <c r="AC44" s="39">
        <f t="shared" si="20"/>
        <v>1</v>
      </c>
      <c r="AD44" s="39">
        <f t="shared" si="21"/>
        <v>1</v>
      </c>
      <c r="AE44" s="39">
        <f t="shared" si="22"/>
        <v>1</v>
      </c>
      <c r="AF44" s="39">
        <f t="shared" si="23"/>
        <v>1</v>
      </c>
      <c r="AG44" s="39">
        <f t="shared" si="24"/>
        <v>1</v>
      </c>
    </row>
    <row r="45" spans="1:33">
      <c r="A45" s="37">
        <f>'бланки '!D49</f>
        <v>44</v>
      </c>
      <c r="B45" s="43" t="str">
        <f>'бланки '!C49</f>
        <v>Муниципальное автономное общеобразовательное учреждение средняя общеобразовательная школа № 36 г.Томска</v>
      </c>
      <c r="C45" s="44">
        <v>521</v>
      </c>
      <c r="D45" s="44">
        <v>521</v>
      </c>
      <c r="E45" s="44">
        <v>521</v>
      </c>
      <c r="F45" s="44">
        <v>521</v>
      </c>
      <c r="G45" s="44">
        <v>521</v>
      </c>
      <c r="H45" s="44">
        <v>521</v>
      </c>
      <c r="I45" s="44">
        <v>131</v>
      </c>
      <c r="J45" s="44">
        <v>131</v>
      </c>
      <c r="K45" s="44">
        <v>521</v>
      </c>
      <c r="L45" s="44">
        <v>521</v>
      </c>
      <c r="M45" s="44">
        <v>521</v>
      </c>
      <c r="N45" s="44">
        <v>521</v>
      </c>
      <c r="O45" s="44">
        <v>521</v>
      </c>
      <c r="P45" s="44">
        <v>521</v>
      </c>
      <c r="Q45" s="44">
        <v>521</v>
      </c>
      <c r="R45" s="44"/>
      <c r="S45" s="44"/>
      <c r="T45" s="44"/>
      <c r="U45" s="40">
        <f t="shared" si="12"/>
        <v>0</v>
      </c>
      <c r="V45" s="45">
        <f t="shared" si="13"/>
        <v>44</v>
      </c>
      <c r="W45" s="45" t="str">
        <f t="shared" si="14"/>
        <v>Муниципальное автономное общеобразовательное учреждение средняя общеобразовательная школа № 36 г.Томска</v>
      </c>
      <c r="X45" s="39">
        <f t="shared" si="15"/>
        <v>1</v>
      </c>
      <c r="Y45" s="39">
        <f t="shared" si="16"/>
        <v>1</v>
      </c>
      <c r="Z45" s="39">
        <f t="shared" si="17"/>
        <v>1</v>
      </c>
      <c r="AA45" s="39">
        <f t="shared" si="18"/>
        <v>1</v>
      </c>
      <c r="AB45" s="39">
        <f t="shared" si="19"/>
        <v>1</v>
      </c>
      <c r="AC45" s="39">
        <f t="shared" si="20"/>
        <v>1</v>
      </c>
      <c r="AD45" s="39">
        <f t="shared" si="21"/>
        <v>1</v>
      </c>
      <c r="AE45" s="39">
        <f t="shared" si="22"/>
        <v>1</v>
      </c>
      <c r="AF45" s="39">
        <f t="shared" si="23"/>
        <v>1</v>
      </c>
      <c r="AG45" s="39">
        <f t="shared" si="24"/>
        <v>1</v>
      </c>
    </row>
    <row r="46" spans="1:33">
      <c r="A46" s="37">
        <f>'бланки '!D50</f>
        <v>45</v>
      </c>
      <c r="B46" s="43" t="str">
        <f>'бланки '!C50</f>
        <v>Муниципальное автономное общеобразовательное учреждение средняя общеобразовательная школа № 37 г. Томска</v>
      </c>
      <c r="C46" s="44">
        <v>562</v>
      </c>
      <c r="D46" s="44">
        <v>562</v>
      </c>
      <c r="E46" s="44">
        <v>562</v>
      </c>
      <c r="F46" s="44">
        <v>562</v>
      </c>
      <c r="G46" s="44">
        <v>562</v>
      </c>
      <c r="H46" s="44">
        <v>562</v>
      </c>
      <c r="I46" s="44">
        <v>141</v>
      </c>
      <c r="J46" s="44">
        <v>141</v>
      </c>
      <c r="K46" s="44">
        <v>562</v>
      </c>
      <c r="L46" s="44">
        <v>562</v>
      </c>
      <c r="M46" s="44">
        <v>562</v>
      </c>
      <c r="N46" s="44">
        <v>562</v>
      </c>
      <c r="O46" s="44">
        <v>562</v>
      </c>
      <c r="P46" s="44">
        <v>562</v>
      </c>
      <c r="Q46" s="44">
        <v>562</v>
      </c>
      <c r="R46" s="44"/>
      <c r="S46" s="44"/>
      <c r="T46" s="44"/>
      <c r="U46" s="40">
        <f t="shared" si="12"/>
        <v>0</v>
      </c>
      <c r="V46" s="45">
        <f t="shared" si="13"/>
        <v>45</v>
      </c>
      <c r="W46" s="45" t="str">
        <f t="shared" si="14"/>
        <v>Муниципальное автономное общеобразовательное учреждение средняя общеобразовательная школа № 37 г. Томска</v>
      </c>
      <c r="X46" s="39">
        <f t="shared" si="15"/>
        <v>1</v>
      </c>
      <c r="Y46" s="39">
        <f t="shared" si="16"/>
        <v>1</v>
      </c>
      <c r="Z46" s="39">
        <f t="shared" si="17"/>
        <v>1</v>
      </c>
      <c r="AA46" s="39">
        <f t="shared" si="18"/>
        <v>1</v>
      </c>
      <c r="AB46" s="39">
        <f t="shared" si="19"/>
        <v>1</v>
      </c>
      <c r="AC46" s="39">
        <f t="shared" si="20"/>
        <v>1</v>
      </c>
      <c r="AD46" s="39">
        <f t="shared" si="21"/>
        <v>1</v>
      </c>
      <c r="AE46" s="39">
        <f t="shared" si="22"/>
        <v>1</v>
      </c>
      <c r="AF46" s="39">
        <f t="shared" si="23"/>
        <v>1</v>
      </c>
      <c r="AG46" s="39">
        <f t="shared" si="24"/>
        <v>1</v>
      </c>
    </row>
    <row r="47" spans="1:33">
      <c r="A47" s="37">
        <f>'бланки '!D51</f>
        <v>46</v>
      </c>
      <c r="B47" s="43" t="str">
        <f>'бланки '!C51</f>
        <v>Муниципальное автономное общеобразовательное учреждение гимназия № 56 г. Томска</v>
      </c>
      <c r="C47" s="44">
        <v>600</v>
      </c>
      <c r="D47" s="44">
        <v>600</v>
      </c>
      <c r="E47" s="44">
        <v>600</v>
      </c>
      <c r="F47" s="44">
        <v>600</v>
      </c>
      <c r="G47" s="44">
        <v>600</v>
      </c>
      <c r="H47" s="44">
        <v>600</v>
      </c>
      <c r="I47" s="44">
        <v>220</v>
      </c>
      <c r="J47" s="44">
        <v>220</v>
      </c>
      <c r="K47" s="44">
        <v>600</v>
      </c>
      <c r="L47" s="44">
        <v>600</v>
      </c>
      <c r="M47" s="44">
        <v>600</v>
      </c>
      <c r="N47" s="44">
        <v>600</v>
      </c>
      <c r="O47" s="44">
        <v>600</v>
      </c>
      <c r="P47" s="44">
        <v>600</v>
      </c>
      <c r="Q47" s="44">
        <v>600</v>
      </c>
      <c r="R47" s="44"/>
      <c r="S47" s="44"/>
      <c r="T47" s="44"/>
      <c r="U47" s="40">
        <f t="shared" si="12"/>
        <v>0</v>
      </c>
      <c r="V47" s="45">
        <f t="shared" si="13"/>
        <v>46</v>
      </c>
      <c r="W47" s="45" t="str">
        <f t="shared" si="14"/>
        <v>Муниципальное автономное общеобразовательное учреждение гимназия № 56 г. Томска</v>
      </c>
      <c r="X47" s="39">
        <f t="shared" si="15"/>
        <v>1</v>
      </c>
      <c r="Y47" s="39">
        <f t="shared" si="16"/>
        <v>1</v>
      </c>
      <c r="Z47" s="39">
        <f t="shared" si="17"/>
        <v>1</v>
      </c>
      <c r="AA47" s="39">
        <f t="shared" si="18"/>
        <v>1</v>
      </c>
      <c r="AB47" s="39">
        <f t="shared" si="19"/>
        <v>1</v>
      </c>
      <c r="AC47" s="39">
        <f t="shared" si="20"/>
        <v>1</v>
      </c>
      <c r="AD47" s="39">
        <f t="shared" si="21"/>
        <v>1</v>
      </c>
      <c r="AE47" s="39">
        <f t="shared" si="22"/>
        <v>1</v>
      </c>
      <c r="AF47" s="39">
        <f t="shared" si="23"/>
        <v>1</v>
      </c>
      <c r="AG47" s="39">
        <f t="shared" si="24"/>
        <v>1</v>
      </c>
    </row>
    <row r="48" spans="1:33">
      <c r="A48" s="37">
        <f>'бланки '!D52</f>
        <v>47</v>
      </c>
      <c r="B48" s="43" t="str">
        <f>'бланки '!C52</f>
        <v>Муниципальное автономное общеобразовательное учреждение гимназия № 18 г. Томска</v>
      </c>
      <c r="C48" s="44">
        <v>560</v>
      </c>
      <c r="D48" s="44">
        <v>560</v>
      </c>
      <c r="E48" s="44">
        <v>560</v>
      </c>
      <c r="F48" s="44">
        <v>560</v>
      </c>
      <c r="G48" s="44">
        <v>560</v>
      </c>
      <c r="H48" s="44">
        <v>560</v>
      </c>
      <c r="I48" s="44">
        <v>140</v>
      </c>
      <c r="J48" s="44">
        <v>140</v>
      </c>
      <c r="K48" s="44">
        <v>560</v>
      </c>
      <c r="L48" s="44">
        <v>560</v>
      </c>
      <c r="M48" s="44">
        <v>560</v>
      </c>
      <c r="N48" s="44">
        <v>560</v>
      </c>
      <c r="O48" s="44">
        <v>560</v>
      </c>
      <c r="P48" s="44">
        <v>560</v>
      </c>
      <c r="Q48" s="44">
        <v>560</v>
      </c>
      <c r="R48" s="44"/>
      <c r="S48" s="44"/>
      <c r="T48" s="44"/>
      <c r="U48" s="40">
        <f t="shared" si="12"/>
        <v>0</v>
      </c>
      <c r="V48" s="45">
        <f t="shared" si="13"/>
        <v>47</v>
      </c>
      <c r="W48" s="45" t="str">
        <f t="shared" si="14"/>
        <v>Муниципальное автономное общеобразовательное учреждение гимназия № 18 г. Томска</v>
      </c>
      <c r="X48" s="39">
        <f t="shared" si="15"/>
        <v>1</v>
      </c>
      <c r="Y48" s="39">
        <f t="shared" si="16"/>
        <v>1</v>
      </c>
      <c r="Z48" s="39">
        <f t="shared" si="17"/>
        <v>1</v>
      </c>
      <c r="AA48" s="39">
        <f t="shared" si="18"/>
        <v>1</v>
      </c>
      <c r="AB48" s="39">
        <f t="shared" si="19"/>
        <v>1</v>
      </c>
      <c r="AC48" s="39">
        <f t="shared" si="20"/>
        <v>1</v>
      </c>
      <c r="AD48" s="39">
        <f t="shared" si="21"/>
        <v>1</v>
      </c>
      <c r="AE48" s="39">
        <f t="shared" si="22"/>
        <v>1</v>
      </c>
      <c r="AF48" s="39">
        <f t="shared" si="23"/>
        <v>1</v>
      </c>
      <c r="AG48" s="39">
        <f t="shared" si="24"/>
        <v>1</v>
      </c>
    </row>
    <row r="49" spans="1:33">
      <c r="A49" s="37">
        <f>'бланки '!D53</f>
        <v>48</v>
      </c>
      <c r="B49" s="43" t="str">
        <f>'бланки '!C53</f>
        <v>Муниципальное автономное общеобразовательное учреждение средняя общеобразовательная школа № 23 г. Томска</v>
      </c>
      <c r="C49" s="44">
        <v>564</v>
      </c>
      <c r="D49" s="44">
        <v>564</v>
      </c>
      <c r="E49" s="44">
        <v>564</v>
      </c>
      <c r="F49" s="44">
        <v>564</v>
      </c>
      <c r="G49" s="44">
        <v>564</v>
      </c>
      <c r="H49" s="44">
        <v>564</v>
      </c>
      <c r="I49" s="44">
        <v>141</v>
      </c>
      <c r="J49" s="44">
        <v>141</v>
      </c>
      <c r="K49" s="44">
        <v>564</v>
      </c>
      <c r="L49" s="44">
        <v>564</v>
      </c>
      <c r="M49" s="44">
        <v>564</v>
      </c>
      <c r="N49" s="44">
        <v>564</v>
      </c>
      <c r="O49" s="44">
        <v>564</v>
      </c>
      <c r="P49" s="44">
        <v>564</v>
      </c>
      <c r="Q49" s="44">
        <v>564</v>
      </c>
      <c r="R49" s="44"/>
      <c r="S49" s="44"/>
      <c r="T49" s="44"/>
      <c r="U49" s="40">
        <f t="shared" si="12"/>
        <v>0</v>
      </c>
      <c r="V49" s="45">
        <f t="shared" si="13"/>
        <v>48</v>
      </c>
      <c r="W49" s="45" t="str">
        <f t="shared" si="14"/>
        <v>Муниципальное автономное общеобразовательное учреждение средняя общеобразовательная школа № 23 г. Томска</v>
      </c>
      <c r="X49" s="39">
        <f t="shared" si="15"/>
        <v>1</v>
      </c>
      <c r="Y49" s="39">
        <f t="shared" si="16"/>
        <v>1</v>
      </c>
      <c r="Z49" s="39">
        <f t="shared" si="17"/>
        <v>1</v>
      </c>
      <c r="AA49" s="39">
        <f t="shared" si="18"/>
        <v>1</v>
      </c>
      <c r="AB49" s="39">
        <f t="shared" si="19"/>
        <v>1</v>
      </c>
      <c r="AC49" s="39">
        <f t="shared" si="20"/>
        <v>1</v>
      </c>
      <c r="AD49" s="39">
        <f t="shared" si="21"/>
        <v>1</v>
      </c>
      <c r="AE49" s="39">
        <f t="shared" si="22"/>
        <v>1</v>
      </c>
      <c r="AF49" s="39">
        <f t="shared" si="23"/>
        <v>1</v>
      </c>
      <c r="AG49" s="39">
        <f t="shared" si="24"/>
        <v>1</v>
      </c>
    </row>
    <row r="50" spans="1:33">
      <c r="A50" s="37">
        <f>'бланки '!D54</f>
        <v>49</v>
      </c>
      <c r="B50" s="43" t="str">
        <f>'бланки '!C54</f>
        <v>Муниципальное автономное общеобразовательное учреждение средняя общеобразовательная школа № 34 имени 79-й Гвардейской стрелковой дивизии г. Томска</v>
      </c>
      <c r="C50" s="44">
        <v>496</v>
      </c>
      <c r="D50" s="44">
        <v>496</v>
      </c>
      <c r="E50" s="44">
        <v>496</v>
      </c>
      <c r="F50" s="44">
        <v>496</v>
      </c>
      <c r="G50" s="44">
        <v>496</v>
      </c>
      <c r="H50" s="44">
        <v>496</v>
      </c>
      <c r="I50" s="44">
        <v>124</v>
      </c>
      <c r="J50" s="44">
        <v>124</v>
      </c>
      <c r="K50" s="44">
        <v>496</v>
      </c>
      <c r="L50" s="44">
        <v>496</v>
      </c>
      <c r="M50" s="44">
        <v>496</v>
      </c>
      <c r="N50" s="44">
        <v>496</v>
      </c>
      <c r="O50" s="44">
        <v>496</v>
      </c>
      <c r="P50" s="44">
        <v>496</v>
      </c>
      <c r="Q50" s="44">
        <v>496</v>
      </c>
      <c r="R50" s="44"/>
      <c r="S50" s="44"/>
      <c r="T50" s="44"/>
      <c r="U50" s="40">
        <f t="shared" si="12"/>
        <v>0</v>
      </c>
      <c r="V50" s="45">
        <f t="shared" si="13"/>
        <v>49</v>
      </c>
      <c r="W50" s="45" t="str">
        <f t="shared" si="14"/>
        <v>Муниципальное автономное общеобразовательное учреждение средняя общеобразовательная школа № 34 имени 79-й Гвардейской стрелковой дивизии г. Томска</v>
      </c>
      <c r="X50" s="39">
        <f t="shared" si="15"/>
        <v>1</v>
      </c>
      <c r="Y50" s="39">
        <f t="shared" si="16"/>
        <v>1</v>
      </c>
      <c r="Z50" s="39">
        <f t="shared" si="17"/>
        <v>1</v>
      </c>
      <c r="AA50" s="39">
        <f t="shared" si="18"/>
        <v>1</v>
      </c>
      <c r="AB50" s="39">
        <f t="shared" si="19"/>
        <v>1</v>
      </c>
      <c r="AC50" s="39">
        <f t="shared" si="20"/>
        <v>1</v>
      </c>
      <c r="AD50" s="39">
        <f t="shared" si="21"/>
        <v>1</v>
      </c>
      <c r="AE50" s="39">
        <f t="shared" si="22"/>
        <v>1</v>
      </c>
      <c r="AF50" s="39">
        <f t="shared" si="23"/>
        <v>1</v>
      </c>
      <c r="AG50" s="39">
        <f t="shared" si="24"/>
        <v>1</v>
      </c>
    </row>
    <row r="51" spans="1:33">
      <c r="A51" s="37">
        <f>'бланки '!D55</f>
        <v>50</v>
      </c>
      <c r="B51" s="43" t="str">
        <f>'бланки '!C55</f>
        <v>Муниципальное автономное общеобразовательное учреждение средняя общеобразовательная школа № 65 г.Томска</v>
      </c>
      <c r="C51" s="44">
        <v>161</v>
      </c>
      <c r="D51" s="44">
        <v>161</v>
      </c>
      <c r="E51" s="44">
        <v>161</v>
      </c>
      <c r="F51" s="44">
        <v>161</v>
      </c>
      <c r="G51" s="44">
        <v>161</v>
      </c>
      <c r="H51" s="44">
        <v>161</v>
      </c>
      <c r="I51" s="44">
        <v>41</v>
      </c>
      <c r="J51" s="44">
        <v>41</v>
      </c>
      <c r="K51" s="44">
        <v>161</v>
      </c>
      <c r="L51" s="44">
        <v>161</v>
      </c>
      <c r="M51" s="44">
        <v>161</v>
      </c>
      <c r="N51" s="44">
        <v>161</v>
      </c>
      <c r="O51" s="44">
        <v>161</v>
      </c>
      <c r="P51" s="44">
        <v>161</v>
      </c>
      <c r="Q51" s="44">
        <v>161</v>
      </c>
      <c r="R51" s="44"/>
      <c r="S51" s="44"/>
      <c r="T51" s="44"/>
      <c r="U51" s="40">
        <f t="shared" si="12"/>
        <v>0</v>
      </c>
      <c r="V51" s="45">
        <f t="shared" si="13"/>
        <v>50</v>
      </c>
      <c r="W51" s="45" t="str">
        <f t="shared" si="14"/>
        <v>Муниципальное автономное общеобразовательное учреждение средняя общеобразовательная школа № 65 г.Томска</v>
      </c>
      <c r="X51" s="39">
        <f t="shared" si="15"/>
        <v>1</v>
      </c>
      <c r="Y51" s="39">
        <f t="shared" si="16"/>
        <v>1</v>
      </c>
      <c r="Z51" s="39">
        <f t="shared" si="17"/>
        <v>1</v>
      </c>
      <c r="AA51" s="39">
        <f t="shared" si="18"/>
        <v>1</v>
      </c>
      <c r="AB51" s="39">
        <f t="shared" si="19"/>
        <v>1</v>
      </c>
      <c r="AC51" s="39">
        <f t="shared" si="20"/>
        <v>1</v>
      </c>
      <c r="AD51" s="39">
        <f t="shared" si="21"/>
        <v>1</v>
      </c>
      <c r="AE51" s="39">
        <f t="shared" si="22"/>
        <v>1</v>
      </c>
      <c r="AF51" s="39">
        <f t="shared" si="23"/>
        <v>1</v>
      </c>
      <c r="AG51" s="39">
        <f t="shared" si="24"/>
        <v>1</v>
      </c>
    </row>
    <row r="52" spans="1:33">
      <c r="A52" s="37">
        <f>'бланки '!D56</f>
        <v>51</v>
      </c>
      <c r="B52" s="43" t="str">
        <f>'бланки '!C56</f>
        <v>Муниципальное автономное общеобразовательное учреждение Сибирский лицей г. Томска</v>
      </c>
      <c r="C52" s="44">
        <v>281</v>
      </c>
      <c r="D52" s="44">
        <v>281</v>
      </c>
      <c r="E52" s="44">
        <v>281</v>
      </c>
      <c r="F52" s="44">
        <v>281</v>
      </c>
      <c r="G52" s="44">
        <v>281</v>
      </c>
      <c r="H52" s="44">
        <v>281</v>
      </c>
      <c r="I52" s="44">
        <v>71</v>
      </c>
      <c r="J52" s="44">
        <v>71</v>
      </c>
      <c r="K52" s="44">
        <v>281</v>
      </c>
      <c r="L52" s="44">
        <v>281</v>
      </c>
      <c r="M52" s="44">
        <v>281</v>
      </c>
      <c r="N52" s="44">
        <v>281</v>
      </c>
      <c r="O52" s="44">
        <v>281</v>
      </c>
      <c r="P52" s="44">
        <v>281</v>
      </c>
      <c r="Q52" s="44">
        <v>281</v>
      </c>
      <c r="R52" s="44"/>
      <c r="S52" s="44"/>
      <c r="T52" s="44"/>
      <c r="U52" s="40">
        <f t="shared" si="12"/>
        <v>0</v>
      </c>
      <c r="V52" s="45">
        <f t="shared" si="13"/>
        <v>51</v>
      </c>
      <c r="W52" s="45" t="str">
        <f t="shared" si="14"/>
        <v>Муниципальное автономное общеобразовательное учреждение Сибирский лицей г. Томска</v>
      </c>
      <c r="X52" s="39">
        <f t="shared" si="15"/>
        <v>1</v>
      </c>
      <c r="Y52" s="39">
        <f t="shared" si="16"/>
        <v>1</v>
      </c>
      <c r="Z52" s="39">
        <f t="shared" si="17"/>
        <v>1</v>
      </c>
      <c r="AA52" s="39">
        <f t="shared" si="18"/>
        <v>1</v>
      </c>
      <c r="AB52" s="39">
        <f t="shared" si="19"/>
        <v>1</v>
      </c>
      <c r="AC52" s="39">
        <f t="shared" si="20"/>
        <v>1</v>
      </c>
      <c r="AD52" s="39">
        <f t="shared" si="21"/>
        <v>1</v>
      </c>
      <c r="AE52" s="39">
        <f t="shared" si="22"/>
        <v>1</v>
      </c>
      <c r="AF52" s="39">
        <f t="shared" si="23"/>
        <v>1</v>
      </c>
      <c r="AG52" s="39">
        <f t="shared" si="24"/>
        <v>1</v>
      </c>
    </row>
    <row r="53" spans="1:33">
      <c r="A53" s="37">
        <f>'бланки '!D57</f>
        <v>52</v>
      </c>
      <c r="B53" s="43" t="str">
        <f>'бланки '!C57</f>
        <v>Муниципальное автономное общеобразовательное учреждение Гуманитарный лицей г. Томска</v>
      </c>
      <c r="C53" s="44">
        <v>298</v>
      </c>
      <c r="D53" s="44">
        <v>298</v>
      </c>
      <c r="E53" s="44">
        <v>298</v>
      </c>
      <c r="F53" s="44">
        <v>298</v>
      </c>
      <c r="G53" s="44">
        <v>298</v>
      </c>
      <c r="H53" s="44">
        <v>298</v>
      </c>
      <c r="I53" s="44">
        <v>75</v>
      </c>
      <c r="J53" s="44">
        <v>75</v>
      </c>
      <c r="K53" s="44">
        <v>298</v>
      </c>
      <c r="L53" s="44">
        <v>298</v>
      </c>
      <c r="M53" s="44">
        <v>298</v>
      </c>
      <c r="N53" s="44">
        <v>298</v>
      </c>
      <c r="O53" s="44">
        <v>298</v>
      </c>
      <c r="P53" s="44">
        <v>298</v>
      </c>
      <c r="Q53" s="44">
        <v>298</v>
      </c>
      <c r="R53" s="44"/>
      <c r="S53" s="44"/>
      <c r="T53" s="44"/>
      <c r="U53" s="40">
        <f t="shared" si="12"/>
        <v>0</v>
      </c>
      <c r="V53" s="45">
        <f t="shared" si="13"/>
        <v>52</v>
      </c>
      <c r="W53" s="45" t="str">
        <f t="shared" si="14"/>
        <v>Муниципальное автономное общеобразовательное учреждение Гуманитарный лицей г. Томска</v>
      </c>
      <c r="X53" s="39">
        <f t="shared" si="15"/>
        <v>1</v>
      </c>
      <c r="Y53" s="39">
        <f t="shared" si="16"/>
        <v>1</v>
      </c>
      <c r="Z53" s="39">
        <f t="shared" si="17"/>
        <v>1</v>
      </c>
      <c r="AA53" s="39">
        <f t="shared" si="18"/>
        <v>1</v>
      </c>
      <c r="AB53" s="39">
        <f t="shared" si="19"/>
        <v>1</v>
      </c>
      <c r="AC53" s="39">
        <f t="shared" si="20"/>
        <v>1</v>
      </c>
      <c r="AD53" s="39">
        <f t="shared" si="21"/>
        <v>1</v>
      </c>
      <c r="AE53" s="39">
        <f t="shared" si="22"/>
        <v>1</v>
      </c>
      <c r="AF53" s="39">
        <f t="shared" si="23"/>
        <v>1</v>
      </c>
      <c r="AG53" s="39">
        <f t="shared" si="24"/>
        <v>1</v>
      </c>
    </row>
    <row r="54" spans="1:33">
      <c r="A54" s="37">
        <f>'бланки '!D58</f>
        <v>53</v>
      </c>
      <c r="B54" s="43" t="str">
        <f>'бланки '!C58</f>
        <v>ЧАСТНОЕ ОБЩЕОБРАЗОВАТЕЛЬНОЕ УЧРЕЖДЕНИЕ "ЛИЦЕЙ ТГУ"</v>
      </c>
      <c r="C54" s="44">
        <v>62</v>
      </c>
      <c r="D54" s="44">
        <v>62</v>
      </c>
      <c r="E54" s="44">
        <v>62</v>
      </c>
      <c r="F54" s="44">
        <v>62</v>
      </c>
      <c r="G54" s="44">
        <v>62</v>
      </c>
      <c r="H54" s="44">
        <v>62</v>
      </c>
      <c r="I54" s="44">
        <v>16</v>
      </c>
      <c r="J54" s="44">
        <v>16</v>
      </c>
      <c r="K54" s="44">
        <v>62</v>
      </c>
      <c r="L54" s="44">
        <v>62</v>
      </c>
      <c r="M54" s="44">
        <v>62</v>
      </c>
      <c r="N54" s="44">
        <v>62</v>
      </c>
      <c r="O54" s="44">
        <v>62</v>
      </c>
      <c r="P54" s="44">
        <v>62</v>
      </c>
      <c r="Q54" s="44">
        <v>62</v>
      </c>
      <c r="R54" s="44"/>
      <c r="S54" s="44"/>
      <c r="T54" s="44"/>
      <c r="U54" s="40">
        <f t="shared" si="12"/>
        <v>0</v>
      </c>
      <c r="V54" s="45">
        <f t="shared" si="13"/>
        <v>53</v>
      </c>
      <c r="W54" s="45" t="str">
        <f t="shared" si="14"/>
        <v>ЧАСТНОЕ ОБЩЕОБРАЗОВАТЕЛЬНОЕ УЧРЕЖДЕНИЕ "ЛИЦЕЙ ТГУ"</v>
      </c>
      <c r="X54" s="39">
        <f t="shared" si="15"/>
        <v>1</v>
      </c>
      <c r="Y54" s="39">
        <f t="shared" si="16"/>
        <v>1</v>
      </c>
      <c r="Z54" s="39">
        <f t="shared" si="17"/>
        <v>1</v>
      </c>
      <c r="AA54" s="39">
        <f t="shared" si="18"/>
        <v>1</v>
      </c>
      <c r="AB54" s="39">
        <f t="shared" si="19"/>
        <v>1</v>
      </c>
      <c r="AC54" s="39">
        <f t="shared" si="20"/>
        <v>1</v>
      </c>
      <c r="AD54" s="39">
        <f t="shared" si="21"/>
        <v>1</v>
      </c>
      <c r="AE54" s="39">
        <f t="shared" si="22"/>
        <v>1</v>
      </c>
      <c r="AF54" s="39">
        <f t="shared" si="23"/>
        <v>1</v>
      </c>
      <c r="AG54" s="39">
        <f t="shared" si="24"/>
        <v>1</v>
      </c>
    </row>
    <row r="55" spans="1:33">
      <c r="A55" s="37">
        <f>'бланки '!D59</f>
        <v>54</v>
      </c>
      <c r="B55" s="43" t="str">
        <f>'бланки '!C59</f>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C55" s="44">
        <v>600</v>
      </c>
      <c r="D55" s="44">
        <v>600</v>
      </c>
      <c r="E55" s="44">
        <v>600</v>
      </c>
      <c r="F55" s="44">
        <v>600</v>
      </c>
      <c r="G55" s="44">
        <v>600</v>
      </c>
      <c r="H55" s="44">
        <v>600</v>
      </c>
      <c r="I55" s="44">
        <v>360</v>
      </c>
      <c r="J55" s="44">
        <v>360</v>
      </c>
      <c r="K55" s="44">
        <v>600</v>
      </c>
      <c r="L55" s="44">
        <v>600</v>
      </c>
      <c r="M55" s="44">
        <v>600</v>
      </c>
      <c r="N55" s="44">
        <v>600</v>
      </c>
      <c r="O55" s="44">
        <v>600</v>
      </c>
      <c r="P55" s="44">
        <v>600</v>
      </c>
      <c r="Q55" s="44">
        <v>600</v>
      </c>
      <c r="R55" s="44"/>
      <c r="S55" s="44"/>
      <c r="T55" s="44"/>
      <c r="U55" s="40">
        <f t="shared" si="12"/>
        <v>0</v>
      </c>
      <c r="V55" s="45">
        <f t="shared" si="13"/>
        <v>54</v>
      </c>
      <c r="W55" s="45" t="str">
        <f t="shared" si="14"/>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X55" s="39">
        <f t="shared" si="15"/>
        <v>1</v>
      </c>
      <c r="Y55" s="39">
        <f t="shared" si="16"/>
        <v>1</v>
      </c>
      <c r="Z55" s="39">
        <f t="shared" si="17"/>
        <v>1</v>
      </c>
      <c r="AA55" s="39">
        <f t="shared" si="18"/>
        <v>1</v>
      </c>
      <c r="AB55" s="39">
        <f t="shared" si="19"/>
        <v>1</v>
      </c>
      <c r="AC55" s="39">
        <f t="shared" si="20"/>
        <v>1</v>
      </c>
      <c r="AD55" s="39">
        <f t="shared" si="21"/>
        <v>1</v>
      </c>
      <c r="AE55" s="39">
        <f t="shared" si="22"/>
        <v>1</v>
      </c>
      <c r="AF55" s="39">
        <f t="shared" si="23"/>
        <v>1</v>
      </c>
      <c r="AG55" s="39">
        <f t="shared" si="24"/>
        <v>1</v>
      </c>
    </row>
    <row r="56" spans="1:33">
      <c r="A56" s="37">
        <f>'бланки '!D60</f>
        <v>55</v>
      </c>
      <c r="B56" s="43" t="str">
        <f>'бланки '!C60</f>
        <v>Муниципальное автономное общеобразовательное учреждение прогимназия «Кристина» г. Томска</v>
      </c>
      <c r="C56" s="44">
        <v>103</v>
      </c>
      <c r="D56" s="44">
        <v>103</v>
      </c>
      <c r="E56" s="44">
        <v>103</v>
      </c>
      <c r="F56" s="44">
        <v>103</v>
      </c>
      <c r="G56" s="44">
        <v>103</v>
      </c>
      <c r="H56" s="44">
        <v>103</v>
      </c>
      <c r="I56" s="44">
        <v>26</v>
      </c>
      <c r="J56" s="44">
        <v>26</v>
      </c>
      <c r="K56" s="44">
        <v>103</v>
      </c>
      <c r="L56" s="44">
        <v>103</v>
      </c>
      <c r="M56" s="44">
        <v>103</v>
      </c>
      <c r="N56" s="44">
        <v>103</v>
      </c>
      <c r="O56" s="44">
        <v>103</v>
      </c>
      <c r="P56" s="44">
        <v>103</v>
      </c>
      <c r="Q56" s="44">
        <v>103</v>
      </c>
      <c r="R56" s="44"/>
      <c r="S56" s="44"/>
      <c r="T56" s="44"/>
      <c r="U56" s="40">
        <f t="shared" si="12"/>
        <v>0</v>
      </c>
      <c r="V56" s="45">
        <f t="shared" si="13"/>
        <v>55</v>
      </c>
      <c r="W56" s="45" t="str">
        <f t="shared" si="14"/>
        <v>Муниципальное автономное общеобразовательное учреждение прогимназия «Кристина» г. Томска</v>
      </c>
      <c r="X56" s="39">
        <f t="shared" si="15"/>
        <v>1</v>
      </c>
      <c r="Y56" s="39">
        <f t="shared" si="16"/>
        <v>1</v>
      </c>
      <c r="Z56" s="39">
        <f t="shared" si="17"/>
        <v>1</v>
      </c>
      <c r="AA56" s="39">
        <f t="shared" si="18"/>
        <v>1</v>
      </c>
      <c r="AB56" s="39">
        <f t="shared" si="19"/>
        <v>1</v>
      </c>
      <c r="AC56" s="39">
        <f t="shared" si="20"/>
        <v>1</v>
      </c>
      <c r="AD56" s="39">
        <f t="shared" si="21"/>
        <v>1</v>
      </c>
      <c r="AE56" s="39">
        <f t="shared" si="22"/>
        <v>1</v>
      </c>
      <c r="AF56" s="39">
        <f t="shared" si="23"/>
        <v>1</v>
      </c>
      <c r="AG56" s="39">
        <f t="shared" si="24"/>
        <v>1</v>
      </c>
    </row>
    <row r="57" spans="1:33">
      <c r="A57" s="37">
        <f>'бланки '!D61</f>
        <v>56</v>
      </c>
      <c r="B57" s="43" t="str">
        <f>'бланки '!C61</f>
        <v>Муниципальное бюджетное общеобразовательное учреждение Русская классическая гимназия № 2 г.Томска</v>
      </c>
      <c r="C57" s="44">
        <v>300</v>
      </c>
      <c r="D57" s="44">
        <v>300</v>
      </c>
      <c r="E57" s="44">
        <v>300</v>
      </c>
      <c r="F57" s="44">
        <v>300</v>
      </c>
      <c r="G57" s="44">
        <v>300</v>
      </c>
      <c r="H57" s="44">
        <v>300</v>
      </c>
      <c r="I57" s="44">
        <v>75</v>
      </c>
      <c r="J57" s="44">
        <v>75</v>
      </c>
      <c r="K57" s="44">
        <v>300</v>
      </c>
      <c r="L57" s="44">
        <v>300</v>
      </c>
      <c r="M57" s="44">
        <v>300</v>
      </c>
      <c r="N57" s="44">
        <v>300</v>
      </c>
      <c r="O57" s="44">
        <v>300</v>
      </c>
      <c r="P57" s="44">
        <v>300</v>
      </c>
      <c r="Q57" s="44">
        <v>300</v>
      </c>
      <c r="R57" s="44"/>
      <c r="S57" s="44"/>
      <c r="T57" s="44"/>
      <c r="U57" s="40">
        <f t="shared" si="12"/>
        <v>0</v>
      </c>
      <c r="V57" s="45">
        <f t="shared" si="13"/>
        <v>56</v>
      </c>
      <c r="W57" s="45" t="str">
        <f t="shared" si="14"/>
        <v>Муниципальное бюджетное общеобразовательное учреждение Русская классическая гимназия № 2 г.Томска</v>
      </c>
      <c r="X57" s="39">
        <f t="shared" si="15"/>
        <v>1</v>
      </c>
      <c r="Y57" s="39">
        <f t="shared" si="16"/>
        <v>1</v>
      </c>
      <c r="Z57" s="39">
        <f t="shared" si="17"/>
        <v>1</v>
      </c>
      <c r="AA57" s="39">
        <f t="shared" si="18"/>
        <v>1</v>
      </c>
      <c r="AB57" s="39">
        <f t="shared" si="19"/>
        <v>1</v>
      </c>
      <c r="AC57" s="39">
        <f t="shared" si="20"/>
        <v>1</v>
      </c>
      <c r="AD57" s="39">
        <f t="shared" si="21"/>
        <v>1</v>
      </c>
      <c r="AE57" s="39">
        <f t="shared" si="22"/>
        <v>1</v>
      </c>
      <c r="AF57" s="39">
        <f t="shared" si="23"/>
        <v>1</v>
      </c>
      <c r="AG57" s="39">
        <f t="shared" si="24"/>
        <v>1</v>
      </c>
    </row>
    <row r="58" spans="1:33">
      <c r="A58" s="37">
        <f>'бланки '!D62</f>
        <v>57</v>
      </c>
      <c r="B58" s="43" t="str">
        <f>'бланки '!C62</f>
        <v>НЕГОСУДАРСТВЕННОЕ ОБЩЕОБРАЗОВАТЕЛЬНОЕ УЧРЕЖДЕНИЕ "КАТОЛИЧЕСКАЯ ГИМНАЗИЯ Г. ТОМСКА"</v>
      </c>
      <c r="C58" s="44">
        <v>84</v>
      </c>
      <c r="D58" s="44">
        <v>84</v>
      </c>
      <c r="E58" s="44">
        <v>84</v>
      </c>
      <c r="F58" s="44">
        <v>84</v>
      </c>
      <c r="G58" s="44">
        <v>84</v>
      </c>
      <c r="H58" s="44">
        <v>84</v>
      </c>
      <c r="I58" s="44">
        <v>21</v>
      </c>
      <c r="J58" s="44">
        <v>21</v>
      </c>
      <c r="K58" s="44">
        <v>84</v>
      </c>
      <c r="L58" s="44">
        <v>84</v>
      </c>
      <c r="M58" s="44">
        <v>84</v>
      </c>
      <c r="N58" s="44">
        <v>84</v>
      </c>
      <c r="O58" s="44">
        <v>84</v>
      </c>
      <c r="P58" s="44">
        <v>84</v>
      </c>
      <c r="Q58" s="44">
        <v>84</v>
      </c>
      <c r="R58" s="44"/>
      <c r="S58" s="44"/>
      <c r="T58" s="44"/>
      <c r="U58" s="40">
        <f t="shared" si="12"/>
        <v>0</v>
      </c>
      <c r="V58" s="45">
        <f t="shared" si="13"/>
        <v>57</v>
      </c>
      <c r="W58" s="45" t="str">
        <f t="shared" si="14"/>
        <v>НЕГОСУДАРСТВЕННОЕ ОБЩЕОБРАЗОВАТЕЛЬНОЕ УЧРЕЖДЕНИЕ "КАТОЛИЧЕСКАЯ ГИМНАЗИЯ Г. ТОМСКА"</v>
      </c>
      <c r="X58" s="39">
        <f t="shared" si="15"/>
        <v>1</v>
      </c>
      <c r="Y58" s="39">
        <f t="shared" si="16"/>
        <v>1</v>
      </c>
      <c r="Z58" s="39">
        <f t="shared" si="17"/>
        <v>1</v>
      </c>
      <c r="AA58" s="39">
        <f t="shared" si="18"/>
        <v>1</v>
      </c>
      <c r="AB58" s="39">
        <f t="shared" si="19"/>
        <v>1</v>
      </c>
      <c r="AC58" s="39">
        <f t="shared" si="20"/>
        <v>1</v>
      </c>
      <c r="AD58" s="39">
        <f t="shared" si="21"/>
        <v>1</v>
      </c>
      <c r="AE58" s="39">
        <f t="shared" si="22"/>
        <v>1</v>
      </c>
      <c r="AF58" s="39">
        <f t="shared" si="23"/>
        <v>1</v>
      </c>
      <c r="AG58" s="39">
        <f t="shared" si="24"/>
        <v>1</v>
      </c>
    </row>
    <row r="59" spans="1:33">
      <c r="A59" s="37">
        <f>'бланки '!D63</f>
        <v>58</v>
      </c>
      <c r="B59" s="43" t="str">
        <f>'бланки '!C63</f>
        <v>Муниципальное автономное общеобразовательное учреждение средняя общеобразовательная школа № 19 г. Томска</v>
      </c>
      <c r="C59" s="44">
        <v>600</v>
      </c>
      <c r="D59" s="44">
        <v>600</v>
      </c>
      <c r="E59" s="44">
        <v>600</v>
      </c>
      <c r="F59" s="44">
        <v>600</v>
      </c>
      <c r="G59" s="44">
        <v>600</v>
      </c>
      <c r="H59" s="44">
        <v>600</v>
      </c>
      <c r="I59" s="44">
        <v>186</v>
      </c>
      <c r="J59" s="44">
        <v>186</v>
      </c>
      <c r="K59" s="44">
        <v>600</v>
      </c>
      <c r="L59" s="44">
        <v>600</v>
      </c>
      <c r="M59" s="44">
        <v>600</v>
      </c>
      <c r="N59" s="44">
        <v>600</v>
      </c>
      <c r="O59" s="44">
        <v>600</v>
      </c>
      <c r="P59" s="44">
        <v>600</v>
      </c>
      <c r="Q59" s="44">
        <v>600</v>
      </c>
      <c r="R59" s="44"/>
      <c r="S59" s="44"/>
      <c r="T59" s="44"/>
      <c r="U59" s="40">
        <f t="shared" si="12"/>
        <v>0</v>
      </c>
      <c r="V59" s="45">
        <f t="shared" si="13"/>
        <v>58</v>
      </c>
      <c r="W59" s="45" t="str">
        <f t="shared" si="14"/>
        <v>Муниципальное автономное общеобразовательное учреждение средняя общеобразовательная школа № 19 г. Томска</v>
      </c>
      <c r="X59" s="39">
        <f t="shared" si="15"/>
        <v>1</v>
      </c>
      <c r="Y59" s="39">
        <f t="shared" si="16"/>
        <v>1</v>
      </c>
      <c r="Z59" s="39">
        <f t="shared" si="17"/>
        <v>1</v>
      </c>
      <c r="AA59" s="39">
        <f t="shared" si="18"/>
        <v>1</v>
      </c>
      <c r="AB59" s="39">
        <f t="shared" si="19"/>
        <v>1</v>
      </c>
      <c r="AC59" s="39">
        <f t="shared" si="20"/>
        <v>1</v>
      </c>
      <c r="AD59" s="39">
        <f t="shared" si="21"/>
        <v>1</v>
      </c>
      <c r="AE59" s="39">
        <f t="shared" si="22"/>
        <v>1</v>
      </c>
      <c r="AF59" s="39">
        <f t="shared" si="23"/>
        <v>1</v>
      </c>
      <c r="AG59" s="39">
        <f t="shared" si="24"/>
        <v>1</v>
      </c>
    </row>
    <row r="60" spans="1:33">
      <c r="A60" s="37">
        <f>'бланки '!D64</f>
        <v>59</v>
      </c>
      <c r="B60" s="43" t="str">
        <f>'бланки '!C64</f>
        <v>Муниципальное автономное общеобразовательное учреждение средняя общеобразовательная школа № 35 г.Томска</v>
      </c>
      <c r="C60" s="44">
        <v>461</v>
      </c>
      <c r="D60" s="44">
        <v>461</v>
      </c>
      <c r="E60" s="44">
        <v>461</v>
      </c>
      <c r="F60" s="44">
        <v>461</v>
      </c>
      <c r="G60" s="44">
        <v>461</v>
      </c>
      <c r="H60" s="44">
        <v>461</v>
      </c>
      <c r="I60" s="44">
        <v>116</v>
      </c>
      <c r="J60" s="44">
        <v>116</v>
      </c>
      <c r="K60" s="44">
        <v>461</v>
      </c>
      <c r="L60" s="44">
        <v>461</v>
      </c>
      <c r="M60" s="44">
        <v>461</v>
      </c>
      <c r="N60" s="44">
        <v>461</v>
      </c>
      <c r="O60" s="44">
        <v>461</v>
      </c>
      <c r="P60" s="44">
        <v>461</v>
      </c>
      <c r="Q60" s="44">
        <v>461</v>
      </c>
      <c r="R60" s="44"/>
      <c r="S60" s="44"/>
      <c r="T60" s="44"/>
      <c r="U60" s="40">
        <f t="shared" si="12"/>
        <v>0</v>
      </c>
      <c r="V60" s="45">
        <f t="shared" si="13"/>
        <v>59</v>
      </c>
      <c r="W60" s="45" t="str">
        <f t="shared" si="14"/>
        <v>Муниципальное автономное общеобразовательное учреждение средняя общеобразовательная школа № 35 г.Томска</v>
      </c>
      <c r="X60" s="39">
        <f t="shared" si="15"/>
        <v>1</v>
      </c>
      <c r="Y60" s="39">
        <f t="shared" si="16"/>
        <v>1</v>
      </c>
      <c r="Z60" s="39">
        <f t="shared" si="17"/>
        <v>1</v>
      </c>
      <c r="AA60" s="39">
        <f t="shared" si="18"/>
        <v>1</v>
      </c>
      <c r="AB60" s="39">
        <f t="shared" si="19"/>
        <v>1</v>
      </c>
      <c r="AC60" s="39">
        <f t="shared" si="20"/>
        <v>1</v>
      </c>
      <c r="AD60" s="39">
        <f t="shared" si="21"/>
        <v>1</v>
      </c>
      <c r="AE60" s="39">
        <f t="shared" si="22"/>
        <v>1</v>
      </c>
      <c r="AF60" s="39">
        <f t="shared" si="23"/>
        <v>1</v>
      </c>
      <c r="AG60" s="39">
        <f t="shared" si="24"/>
        <v>1</v>
      </c>
    </row>
    <row r="61" spans="1:33">
      <c r="A61" s="37">
        <f>'бланки '!D65</f>
        <v>60</v>
      </c>
      <c r="B61" s="43" t="str">
        <f>'бланки '!C65</f>
        <v>Муниципальное автономное общеобразовательное учреждение средняя общеобразовательная школа № 15 имени Г.Е. Николаевой г. Томска</v>
      </c>
      <c r="C61" s="44">
        <v>333</v>
      </c>
      <c r="D61" s="44">
        <v>333</v>
      </c>
      <c r="E61" s="44">
        <v>333</v>
      </c>
      <c r="F61" s="44">
        <v>333</v>
      </c>
      <c r="G61" s="44">
        <v>333</v>
      </c>
      <c r="H61" s="44">
        <v>333</v>
      </c>
      <c r="I61" s="44">
        <v>84</v>
      </c>
      <c r="J61" s="44">
        <v>84</v>
      </c>
      <c r="K61" s="44">
        <v>333</v>
      </c>
      <c r="L61" s="44">
        <v>333</v>
      </c>
      <c r="M61" s="44">
        <v>333</v>
      </c>
      <c r="N61" s="44">
        <v>333</v>
      </c>
      <c r="O61" s="44">
        <v>333</v>
      </c>
      <c r="P61" s="44">
        <v>333</v>
      </c>
      <c r="Q61" s="44">
        <v>333</v>
      </c>
      <c r="R61" s="44"/>
      <c r="S61" s="44"/>
      <c r="T61" s="44"/>
      <c r="U61" s="40">
        <f t="shared" si="12"/>
        <v>0</v>
      </c>
      <c r="V61" s="45">
        <f t="shared" si="13"/>
        <v>60</v>
      </c>
      <c r="W61" s="45" t="str">
        <f t="shared" si="14"/>
        <v>Муниципальное автономное общеобразовательное учреждение средняя общеобразовательная школа № 15 имени Г.Е. Николаевой г. Томска</v>
      </c>
      <c r="X61" s="39">
        <f t="shared" si="15"/>
        <v>1</v>
      </c>
      <c r="Y61" s="39">
        <f t="shared" si="16"/>
        <v>1</v>
      </c>
      <c r="Z61" s="39">
        <f t="shared" si="17"/>
        <v>1</v>
      </c>
      <c r="AA61" s="39">
        <f t="shared" si="18"/>
        <v>1</v>
      </c>
      <c r="AB61" s="39">
        <f t="shared" si="19"/>
        <v>1</v>
      </c>
      <c r="AC61" s="39">
        <f t="shared" si="20"/>
        <v>1</v>
      </c>
      <c r="AD61" s="39">
        <f t="shared" si="21"/>
        <v>1</v>
      </c>
      <c r="AE61" s="39">
        <f t="shared" si="22"/>
        <v>1</v>
      </c>
      <c r="AF61" s="39">
        <f t="shared" si="23"/>
        <v>1</v>
      </c>
      <c r="AG61" s="39">
        <f t="shared" si="24"/>
        <v>1</v>
      </c>
    </row>
    <row r="62" spans="1:33">
      <c r="A62" s="37">
        <f>'бланки '!D66</f>
        <v>61</v>
      </c>
      <c r="B62" s="43" t="str">
        <f>'бланки '!C66</f>
        <v>Муниципальное автономное общеобразовательное учреждение основная общеобразовательная школа № 66 г. Томска</v>
      </c>
      <c r="C62" s="44">
        <v>79</v>
      </c>
      <c r="D62" s="44">
        <v>79</v>
      </c>
      <c r="E62" s="44">
        <v>79</v>
      </c>
      <c r="F62" s="44">
        <v>79</v>
      </c>
      <c r="G62" s="44">
        <v>79</v>
      </c>
      <c r="H62" s="44">
        <v>79</v>
      </c>
      <c r="I62" s="44">
        <v>20</v>
      </c>
      <c r="J62" s="44">
        <v>20</v>
      </c>
      <c r="K62" s="44">
        <v>79</v>
      </c>
      <c r="L62" s="44">
        <v>79</v>
      </c>
      <c r="M62" s="44">
        <v>79</v>
      </c>
      <c r="N62" s="44">
        <v>79</v>
      </c>
      <c r="O62" s="44">
        <v>79</v>
      </c>
      <c r="P62" s="44">
        <v>79</v>
      </c>
      <c r="Q62" s="44">
        <v>79</v>
      </c>
      <c r="R62" s="44"/>
      <c r="S62" s="44"/>
      <c r="T62" s="44"/>
      <c r="U62" s="40">
        <f t="shared" si="12"/>
        <v>0</v>
      </c>
      <c r="V62" s="45">
        <f t="shared" si="13"/>
        <v>61</v>
      </c>
      <c r="W62" s="45" t="str">
        <f t="shared" si="14"/>
        <v>Муниципальное автономное общеобразовательное учреждение основная общеобразовательная школа № 66 г. Томска</v>
      </c>
      <c r="X62" s="39">
        <f t="shared" si="15"/>
        <v>1</v>
      </c>
      <c r="Y62" s="39">
        <f t="shared" si="16"/>
        <v>1</v>
      </c>
      <c r="Z62" s="39">
        <f t="shared" si="17"/>
        <v>1</v>
      </c>
      <c r="AA62" s="39">
        <f t="shared" si="18"/>
        <v>1</v>
      </c>
      <c r="AB62" s="39">
        <f t="shared" si="19"/>
        <v>1</v>
      </c>
      <c r="AC62" s="39">
        <f t="shared" si="20"/>
        <v>1</v>
      </c>
      <c r="AD62" s="39">
        <f t="shared" si="21"/>
        <v>1</v>
      </c>
      <c r="AE62" s="39">
        <f t="shared" si="22"/>
        <v>1</v>
      </c>
      <c r="AF62" s="39">
        <f t="shared" si="23"/>
        <v>1</v>
      </c>
      <c r="AG62" s="39">
        <f t="shared" si="24"/>
        <v>1</v>
      </c>
    </row>
    <row r="63" spans="1:33">
      <c r="A63" s="37">
        <f>'бланки '!D67</f>
        <v>62</v>
      </c>
      <c r="B63" s="43" t="str">
        <f>'бланки '!C67</f>
        <v>ЧАСТНОЕ ОБЩЕОБРАЗОВАТЕЛЬНОЕ УЧРЕЖДЕНИЕ ГИМНАЗИЯ "ТОМЬ"</v>
      </c>
      <c r="C63" s="44">
        <v>76</v>
      </c>
      <c r="D63" s="44">
        <v>76</v>
      </c>
      <c r="E63" s="44">
        <v>76</v>
      </c>
      <c r="F63" s="44">
        <v>76</v>
      </c>
      <c r="G63" s="44">
        <v>76</v>
      </c>
      <c r="H63" s="44">
        <v>76</v>
      </c>
      <c r="I63" s="44">
        <v>19</v>
      </c>
      <c r="J63" s="44">
        <v>19</v>
      </c>
      <c r="K63" s="44">
        <v>76</v>
      </c>
      <c r="L63" s="44">
        <v>76</v>
      </c>
      <c r="M63" s="44">
        <v>76</v>
      </c>
      <c r="N63" s="44">
        <v>76</v>
      </c>
      <c r="O63" s="44">
        <v>76</v>
      </c>
      <c r="P63" s="44">
        <v>76</v>
      </c>
      <c r="Q63" s="44">
        <v>76</v>
      </c>
      <c r="R63" s="44"/>
      <c r="S63" s="44"/>
      <c r="T63" s="44"/>
      <c r="U63" s="40">
        <f t="shared" si="12"/>
        <v>0</v>
      </c>
      <c r="V63" s="45">
        <f t="shared" si="13"/>
        <v>62</v>
      </c>
      <c r="W63" s="45" t="str">
        <f t="shared" si="14"/>
        <v>ЧАСТНОЕ ОБЩЕОБРАЗОВАТЕЛЬНОЕ УЧРЕЖДЕНИЕ ГИМНАЗИЯ "ТОМЬ"</v>
      </c>
      <c r="X63" s="39">
        <f t="shared" si="15"/>
        <v>1</v>
      </c>
      <c r="Y63" s="39">
        <f t="shared" si="16"/>
        <v>1</v>
      </c>
      <c r="Z63" s="39">
        <f t="shared" si="17"/>
        <v>1</v>
      </c>
      <c r="AA63" s="39">
        <f t="shared" si="18"/>
        <v>1</v>
      </c>
      <c r="AB63" s="39">
        <f t="shared" si="19"/>
        <v>1</v>
      </c>
      <c r="AC63" s="39">
        <f t="shared" si="20"/>
        <v>1</v>
      </c>
      <c r="AD63" s="39">
        <f t="shared" si="21"/>
        <v>1</v>
      </c>
      <c r="AE63" s="39">
        <f t="shared" si="22"/>
        <v>1</v>
      </c>
      <c r="AF63" s="39">
        <f t="shared" si="23"/>
        <v>1</v>
      </c>
      <c r="AG63" s="39">
        <f t="shared" si="24"/>
        <v>1</v>
      </c>
    </row>
    <row r="64" spans="1:33">
      <c r="A64" s="37">
        <f>'бланки '!D68</f>
        <v>63</v>
      </c>
      <c r="B64" s="43" t="str">
        <f>'бланки '!C68</f>
        <v>ЧАСТНОЕ ОБЩЕОБРАЗОВАТЕЛЬНОЕ УЧРЕЖДЕНИЕ СИБИРСКИЙ ИНСТИТУТ РАЗВИВАЮЩЕГО ОБУЧЕНИЯ "ПЕЛЕНГ"</v>
      </c>
      <c r="C64" s="44">
        <v>111</v>
      </c>
      <c r="D64" s="44">
        <v>111</v>
      </c>
      <c r="E64" s="44">
        <v>111</v>
      </c>
      <c r="F64" s="44">
        <v>111</v>
      </c>
      <c r="G64" s="44">
        <v>111</v>
      </c>
      <c r="H64" s="44">
        <v>111</v>
      </c>
      <c r="I64" s="44">
        <v>28</v>
      </c>
      <c r="J64" s="44">
        <v>28</v>
      </c>
      <c r="K64" s="44">
        <v>111</v>
      </c>
      <c r="L64" s="44">
        <v>111</v>
      </c>
      <c r="M64" s="44">
        <v>111</v>
      </c>
      <c r="N64" s="44">
        <v>111</v>
      </c>
      <c r="O64" s="44">
        <v>111</v>
      </c>
      <c r="P64" s="44">
        <v>111</v>
      </c>
      <c r="Q64" s="44">
        <v>111</v>
      </c>
      <c r="R64" s="44"/>
      <c r="S64" s="44"/>
      <c r="T64" s="44"/>
      <c r="U64" s="40">
        <f t="shared" si="12"/>
        <v>0</v>
      </c>
      <c r="V64" s="45">
        <f t="shared" si="13"/>
        <v>63</v>
      </c>
      <c r="W64" s="45" t="str">
        <f t="shared" si="14"/>
        <v>ЧАСТНОЕ ОБЩЕОБРАЗОВАТЕЛЬНОЕ УЧРЕЖДЕНИЕ СИБИРСКИЙ ИНСТИТУТ РАЗВИВАЮЩЕГО ОБУЧЕНИЯ "ПЕЛЕНГ"</v>
      </c>
      <c r="X64" s="39">
        <f t="shared" si="15"/>
        <v>1</v>
      </c>
      <c r="Y64" s="39">
        <f t="shared" si="16"/>
        <v>1</v>
      </c>
      <c r="Z64" s="39">
        <f t="shared" si="17"/>
        <v>1</v>
      </c>
      <c r="AA64" s="39">
        <f t="shared" si="18"/>
        <v>1</v>
      </c>
      <c r="AB64" s="39">
        <f t="shared" si="19"/>
        <v>1</v>
      </c>
      <c r="AC64" s="39">
        <f t="shared" si="20"/>
        <v>1</v>
      </c>
      <c r="AD64" s="39">
        <f t="shared" si="21"/>
        <v>1</v>
      </c>
      <c r="AE64" s="39">
        <f t="shared" si="22"/>
        <v>1</v>
      </c>
      <c r="AF64" s="39">
        <f t="shared" si="23"/>
        <v>1</v>
      </c>
      <c r="AG64" s="39">
        <f t="shared" si="24"/>
        <v>1</v>
      </c>
    </row>
    <row r="65" spans="1:33">
      <c r="A65" s="37">
        <f>'бланки '!D69</f>
        <v>64</v>
      </c>
      <c r="B65" s="43" t="str">
        <f>'бланки '!C69</f>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C65" s="44">
        <v>462</v>
      </c>
      <c r="D65" s="44">
        <v>462</v>
      </c>
      <c r="E65" s="44">
        <v>462</v>
      </c>
      <c r="F65" s="44">
        <v>462</v>
      </c>
      <c r="G65" s="44">
        <v>462</v>
      </c>
      <c r="H65" s="44">
        <v>462</v>
      </c>
      <c r="I65" s="44">
        <v>116</v>
      </c>
      <c r="J65" s="44">
        <v>116</v>
      </c>
      <c r="K65" s="44">
        <v>462</v>
      </c>
      <c r="L65" s="44">
        <v>462</v>
      </c>
      <c r="M65" s="44">
        <v>462</v>
      </c>
      <c r="N65" s="44">
        <v>462</v>
      </c>
      <c r="O65" s="44">
        <v>462</v>
      </c>
      <c r="P65" s="44">
        <v>462</v>
      </c>
      <c r="Q65" s="44">
        <v>462</v>
      </c>
      <c r="R65" s="44"/>
      <c r="S65" s="44"/>
      <c r="T65" s="44"/>
      <c r="U65" s="40">
        <f t="shared" si="12"/>
        <v>0</v>
      </c>
      <c r="V65" s="45">
        <f t="shared" si="13"/>
        <v>64</v>
      </c>
      <c r="W65" s="45" t="str">
        <f t="shared" si="14"/>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X65" s="39">
        <f t="shared" si="15"/>
        <v>1</v>
      </c>
      <c r="Y65" s="39">
        <f t="shared" si="16"/>
        <v>1</v>
      </c>
      <c r="Z65" s="39">
        <f t="shared" si="17"/>
        <v>1</v>
      </c>
      <c r="AA65" s="39">
        <f t="shared" si="18"/>
        <v>1</v>
      </c>
      <c r="AB65" s="39">
        <f t="shared" si="19"/>
        <v>1</v>
      </c>
      <c r="AC65" s="39">
        <f t="shared" si="20"/>
        <v>1</v>
      </c>
      <c r="AD65" s="39">
        <f t="shared" si="21"/>
        <v>1</v>
      </c>
      <c r="AE65" s="39">
        <f t="shared" si="22"/>
        <v>1</v>
      </c>
      <c r="AF65" s="39">
        <f t="shared" si="23"/>
        <v>1</v>
      </c>
      <c r="AG65" s="39">
        <f t="shared" si="24"/>
        <v>1</v>
      </c>
    </row>
    <row r="66" spans="1:33">
      <c r="A66" s="37">
        <f>'бланки '!D70</f>
        <v>65</v>
      </c>
      <c r="B66" s="43" t="str">
        <f>'бланки '!C70</f>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C66" s="44">
        <v>460</v>
      </c>
      <c r="D66" s="44">
        <v>460</v>
      </c>
      <c r="E66" s="44">
        <v>460</v>
      </c>
      <c r="F66" s="44">
        <v>460</v>
      </c>
      <c r="G66" s="44">
        <v>460</v>
      </c>
      <c r="H66" s="44">
        <v>460</v>
      </c>
      <c r="I66" s="44">
        <v>115</v>
      </c>
      <c r="J66" s="44">
        <v>115</v>
      </c>
      <c r="K66" s="44">
        <v>460</v>
      </c>
      <c r="L66" s="44">
        <v>460</v>
      </c>
      <c r="M66" s="44">
        <v>460</v>
      </c>
      <c r="N66" s="44">
        <v>460</v>
      </c>
      <c r="O66" s="44">
        <v>460</v>
      </c>
      <c r="P66" s="44">
        <v>460</v>
      </c>
      <c r="Q66" s="44">
        <v>460</v>
      </c>
      <c r="R66" s="44"/>
      <c r="S66" s="44"/>
      <c r="T66" s="44"/>
      <c r="U66" s="40">
        <f t="shared" si="12"/>
        <v>0</v>
      </c>
      <c r="V66" s="45">
        <f t="shared" si="13"/>
        <v>65</v>
      </c>
      <c r="W66" s="45" t="str">
        <f t="shared" si="14"/>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X66" s="39">
        <f t="shared" si="15"/>
        <v>1</v>
      </c>
      <c r="Y66" s="39">
        <f t="shared" si="16"/>
        <v>1</v>
      </c>
      <c r="Z66" s="39">
        <f t="shared" si="17"/>
        <v>1</v>
      </c>
      <c r="AA66" s="39">
        <f t="shared" si="18"/>
        <v>1</v>
      </c>
      <c r="AB66" s="39">
        <f t="shared" si="19"/>
        <v>1</v>
      </c>
      <c r="AC66" s="39">
        <f t="shared" si="20"/>
        <v>1</v>
      </c>
      <c r="AD66" s="39">
        <f t="shared" si="21"/>
        <v>1</v>
      </c>
      <c r="AE66" s="39">
        <f t="shared" si="22"/>
        <v>1</v>
      </c>
      <c r="AF66" s="39">
        <f t="shared" si="23"/>
        <v>1</v>
      </c>
      <c r="AG66" s="39">
        <f t="shared" si="24"/>
        <v>1</v>
      </c>
    </row>
    <row r="67" spans="1:33">
      <c r="A67" s="37">
        <f>'бланки '!D71</f>
        <v>66</v>
      </c>
      <c r="B67" s="43" t="str">
        <f>'бланки '!C71</f>
        <v>Муниципальное общеобразовательное учреждение Средняя общеобразовательная школа № 2 городского округа Стрежевой</v>
      </c>
      <c r="C67" s="44">
        <v>260</v>
      </c>
      <c r="D67" s="44">
        <v>260</v>
      </c>
      <c r="E67" s="44">
        <v>260</v>
      </c>
      <c r="F67" s="44">
        <v>260</v>
      </c>
      <c r="G67" s="44">
        <v>260</v>
      </c>
      <c r="H67" s="44">
        <v>260</v>
      </c>
      <c r="I67" s="44">
        <v>65</v>
      </c>
      <c r="J67" s="44">
        <v>65</v>
      </c>
      <c r="K67" s="44">
        <v>260</v>
      </c>
      <c r="L67" s="44">
        <v>260</v>
      </c>
      <c r="M67" s="44">
        <v>260</v>
      </c>
      <c r="N67" s="44">
        <v>260</v>
      </c>
      <c r="O67" s="44">
        <v>260</v>
      </c>
      <c r="P67" s="44">
        <v>260</v>
      </c>
      <c r="Q67" s="44">
        <v>260</v>
      </c>
      <c r="R67" s="44"/>
      <c r="S67" s="44"/>
      <c r="T67" s="44"/>
      <c r="U67" s="40">
        <f t="shared" ref="U67:U130" si="25">IF(C67&lt;20,C67,IF(C67&lt;R67,R67,IF(C67&gt;S67,S67,C67)))</f>
        <v>0</v>
      </c>
      <c r="V67" s="45">
        <f t="shared" si="13"/>
        <v>66</v>
      </c>
      <c r="W67" s="45" t="str">
        <f t="shared" si="14"/>
        <v>Муниципальное общеобразовательное учреждение Средняя общеобразовательная школа № 2 городского округа Стрежевой</v>
      </c>
      <c r="X67" s="39">
        <f t="shared" si="15"/>
        <v>1</v>
      </c>
      <c r="Y67" s="39">
        <f t="shared" si="16"/>
        <v>1</v>
      </c>
      <c r="Z67" s="39">
        <f t="shared" si="17"/>
        <v>1</v>
      </c>
      <c r="AA67" s="39">
        <f t="shared" si="18"/>
        <v>1</v>
      </c>
      <c r="AB67" s="39">
        <f t="shared" si="19"/>
        <v>1</v>
      </c>
      <c r="AC67" s="39">
        <f t="shared" si="20"/>
        <v>1</v>
      </c>
      <c r="AD67" s="39">
        <f t="shared" si="21"/>
        <v>1</v>
      </c>
      <c r="AE67" s="39">
        <f t="shared" si="22"/>
        <v>1</v>
      </c>
      <c r="AF67" s="39">
        <f t="shared" si="23"/>
        <v>1</v>
      </c>
      <c r="AG67" s="39">
        <f t="shared" si="24"/>
        <v>1</v>
      </c>
    </row>
    <row r="68" spans="1:33">
      <c r="A68" s="37">
        <f>'бланки '!D72</f>
        <v>67</v>
      </c>
      <c r="B68" s="43" t="str">
        <f>'бланки '!C72</f>
        <v>Муниципальное общеобразовательное учреждение "Специальная (коррекционная) школа" городского округа Стрежевой</v>
      </c>
      <c r="C68" s="44">
        <v>68</v>
      </c>
      <c r="D68" s="44">
        <v>68</v>
      </c>
      <c r="E68" s="44">
        <v>68</v>
      </c>
      <c r="F68" s="44">
        <v>68</v>
      </c>
      <c r="G68" s="44">
        <v>68</v>
      </c>
      <c r="H68" s="44">
        <v>68</v>
      </c>
      <c r="I68" s="44">
        <v>17</v>
      </c>
      <c r="J68" s="44">
        <v>17</v>
      </c>
      <c r="K68" s="44">
        <v>68</v>
      </c>
      <c r="L68" s="44">
        <v>68</v>
      </c>
      <c r="M68" s="44">
        <v>68</v>
      </c>
      <c r="N68" s="44">
        <v>68</v>
      </c>
      <c r="O68" s="44">
        <v>68</v>
      </c>
      <c r="P68" s="44">
        <v>68</v>
      </c>
      <c r="Q68" s="44">
        <v>68</v>
      </c>
      <c r="R68" s="44"/>
      <c r="S68" s="44"/>
      <c r="T68" s="44"/>
      <c r="U68" s="40">
        <f t="shared" si="25"/>
        <v>0</v>
      </c>
      <c r="V68" s="45">
        <f t="shared" si="13"/>
        <v>67</v>
      </c>
      <c r="W68" s="45" t="str">
        <f t="shared" si="14"/>
        <v>Муниципальное общеобразовательное учреждение "Специальная (коррекционная) школа" городского округа Стрежевой</v>
      </c>
      <c r="X68" s="39">
        <f t="shared" si="15"/>
        <v>1</v>
      </c>
      <c r="Y68" s="39">
        <f t="shared" si="16"/>
        <v>1</v>
      </c>
      <c r="Z68" s="39">
        <f t="shared" si="17"/>
        <v>1</v>
      </c>
      <c r="AA68" s="39">
        <f t="shared" si="18"/>
        <v>1</v>
      </c>
      <c r="AB68" s="39">
        <f t="shared" si="19"/>
        <v>1</v>
      </c>
      <c r="AC68" s="39">
        <f t="shared" si="20"/>
        <v>1</v>
      </c>
      <c r="AD68" s="39">
        <f t="shared" si="21"/>
        <v>1</v>
      </c>
      <c r="AE68" s="39">
        <f t="shared" si="22"/>
        <v>1</v>
      </c>
      <c r="AF68" s="39">
        <f t="shared" si="23"/>
        <v>1</v>
      </c>
      <c r="AG68" s="39">
        <f t="shared" si="24"/>
        <v>1</v>
      </c>
    </row>
    <row r="69" spans="1:33">
      <c r="A69" s="37">
        <f>'бланки '!D73</f>
        <v>68</v>
      </c>
      <c r="B69" s="43" t="str">
        <f>'бланки '!C73</f>
        <v>Муниципальное общеобразовательное учреждение "Средняя общеобразовательная школа № 6 городского округа Стрежевой"</v>
      </c>
      <c r="C69" s="44">
        <v>135</v>
      </c>
      <c r="D69" s="44">
        <v>135</v>
      </c>
      <c r="E69" s="44">
        <v>135</v>
      </c>
      <c r="F69" s="44">
        <v>135</v>
      </c>
      <c r="G69" s="44">
        <v>135</v>
      </c>
      <c r="H69" s="44">
        <v>135</v>
      </c>
      <c r="I69" s="44">
        <v>34</v>
      </c>
      <c r="J69" s="44">
        <v>34</v>
      </c>
      <c r="K69" s="44">
        <v>135</v>
      </c>
      <c r="L69" s="44">
        <v>135</v>
      </c>
      <c r="M69" s="44">
        <v>135</v>
      </c>
      <c r="N69" s="44">
        <v>135</v>
      </c>
      <c r="O69" s="44">
        <v>135</v>
      </c>
      <c r="P69" s="44">
        <v>135</v>
      </c>
      <c r="Q69" s="44">
        <v>135</v>
      </c>
      <c r="R69" s="44"/>
      <c r="S69" s="44"/>
      <c r="T69" s="44"/>
      <c r="U69" s="40">
        <f t="shared" si="25"/>
        <v>0</v>
      </c>
      <c r="V69" s="45">
        <f t="shared" si="13"/>
        <v>68</v>
      </c>
      <c r="W69" s="45" t="str">
        <f t="shared" si="14"/>
        <v>Муниципальное общеобразовательное учреждение "Средняя общеобразовательная школа № 6 городского округа Стрежевой"</v>
      </c>
      <c r="X69" s="39">
        <f t="shared" si="15"/>
        <v>1</v>
      </c>
      <c r="Y69" s="39">
        <f t="shared" si="16"/>
        <v>1</v>
      </c>
      <c r="Z69" s="39">
        <f t="shared" si="17"/>
        <v>1</v>
      </c>
      <c r="AA69" s="39">
        <f t="shared" si="18"/>
        <v>1</v>
      </c>
      <c r="AB69" s="39">
        <f t="shared" si="19"/>
        <v>1</v>
      </c>
      <c r="AC69" s="39">
        <f t="shared" si="20"/>
        <v>1</v>
      </c>
      <c r="AD69" s="39">
        <f t="shared" si="21"/>
        <v>1</v>
      </c>
      <c r="AE69" s="39">
        <f t="shared" si="22"/>
        <v>1</v>
      </c>
      <c r="AF69" s="39">
        <f t="shared" si="23"/>
        <v>1</v>
      </c>
      <c r="AG69" s="39">
        <f t="shared" si="24"/>
        <v>1</v>
      </c>
    </row>
    <row r="70" spans="1:33">
      <c r="A70" s="37">
        <f>'бланки '!D74</f>
        <v>69</v>
      </c>
      <c r="B70" s="43" t="str">
        <f>'бланки '!C74</f>
        <v>Муниципальное общеобразовательное учреждение "Средняя общеобразовательная школа №3 городского округа Стрежевой"</v>
      </c>
      <c r="C70" s="44">
        <v>397</v>
      </c>
      <c r="D70" s="44">
        <v>397</v>
      </c>
      <c r="E70" s="44">
        <v>397</v>
      </c>
      <c r="F70" s="44">
        <v>397</v>
      </c>
      <c r="G70" s="44">
        <v>397</v>
      </c>
      <c r="H70" s="44">
        <v>397</v>
      </c>
      <c r="I70" s="44">
        <v>100</v>
      </c>
      <c r="J70" s="44">
        <v>100</v>
      </c>
      <c r="K70" s="44">
        <v>397</v>
      </c>
      <c r="L70" s="44">
        <v>397</v>
      </c>
      <c r="M70" s="44">
        <v>397</v>
      </c>
      <c r="N70" s="44">
        <v>397</v>
      </c>
      <c r="O70" s="44">
        <v>397</v>
      </c>
      <c r="P70" s="44">
        <v>397</v>
      </c>
      <c r="Q70" s="44">
        <v>397</v>
      </c>
      <c r="R70" s="44"/>
      <c r="S70" s="44"/>
      <c r="T70" s="44"/>
      <c r="U70" s="40">
        <f t="shared" si="25"/>
        <v>0</v>
      </c>
      <c r="V70" s="45">
        <f t="shared" si="13"/>
        <v>69</v>
      </c>
      <c r="W70" s="45" t="str">
        <f t="shared" si="14"/>
        <v>Муниципальное общеобразовательное учреждение "Средняя общеобразовательная школа №3 городского округа Стрежевой"</v>
      </c>
      <c r="X70" s="39">
        <f t="shared" si="15"/>
        <v>1</v>
      </c>
      <c r="Y70" s="39">
        <f t="shared" si="16"/>
        <v>1</v>
      </c>
      <c r="Z70" s="39">
        <f t="shared" si="17"/>
        <v>1</v>
      </c>
      <c r="AA70" s="39">
        <f t="shared" si="18"/>
        <v>1</v>
      </c>
      <c r="AB70" s="39">
        <f t="shared" si="19"/>
        <v>1</v>
      </c>
      <c r="AC70" s="39">
        <f t="shared" si="20"/>
        <v>1</v>
      </c>
      <c r="AD70" s="39">
        <f t="shared" si="21"/>
        <v>1</v>
      </c>
      <c r="AE70" s="39">
        <f t="shared" si="22"/>
        <v>1</v>
      </c>
      <c r="AF70" s="39">
        <f t="shared" si="23"/>
        <v>1</v>
      </c>
      <c r="AG70" s="39">
        <f t="shared" si="24"/>
        <v>1</v>
      </c>
    </row>
    <row r="71" spans="1:33">
      <c r="A71" s="37">
        <f>'бланки '!D75</f>
        <v>70</v>
      </c>
      <c r="B71" s="43" t="str">
        <f>'бланки '!C75</f>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C71" s="44">
        <v>600</v>
      </c>
      <c r="D71" s="44">
        <v>600</v>
      </c>
      <c r="E71" s="44">
        <v>600</v>
      </c>
      <c r="F71" s="44">
        <v>600</v>
      </c>
      <c r="G71" s="44">
        <v>600</v>
      </c>
      <c r="H71" s="44">
        <v>600</v>
      </c>
      <c r="I71" s="44">
        <v>153</v>
      </c>
      <c r="J71" s="44">
        <v>153</v>
      </c>
      <c r="K71" s="44">
        <v>600</v>
      </c>
      <c r="L71" s="44">
        <v>600</v>
      </c>
      <c r="M71" s="44">
        <v>600</v>
      </c>
      <c r="N71" s="44">
        <v>600</v>
      </c>
      <c r="O71" s="44">
        <v>600</v>
      </c>
      <c r="P71" s="44">
        <v>600</v>
      </c>
      <c r="Q71" s="44">
        <v>600</v>
      </c>
      <c r="R71" s="44"/>
      <c r="S71" s="44"/>
      <c r="T71" s="44"/>
      <c r="U71" s="40">
        <f t="shared" si="25"/>
        <v>0</v>
      </c>
      <c r="V71" s="45">
        <f t="shared" si="13"/>
        <v>70</v>
      </c>
      <c r="W71" s="45" t="str">
        <f t="shared" si="14"/>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X71" s="39">
        <f t="shared" si="15"/>
        <v>1</v>
      </c>
      <c r="Y71" s="39">
        <f t="shared" si="16"/>
        <v>1</v>
      </c>
      <c r="Z71" s="39">
        <f t="shared" si="17"/>
        <v>1</v>
      </c>
      <c r="AA71" s="39">
        <f t="shared" si="18"/>
        <v>1</v>
      </c>
      <c r="AB71" s="39">
        <f t="shared" si="19"/>
        <v>1</v>
      </c>
      <c r="AC71" s="39">
        <f t="shared" si="20"/>
        <v>1</v>
      </c>
      <c r="AD71" s="39">
        <f t="shared" si="21"/>
        <v>1</v>
      </c>
      <c r="AE71" s="39">
        <f t="shared" si="22"/>
        <v>1</v>
      </c>
      <c r="AF71" s="39">
        <f t="shared" si="23"/>
        <v>1</v>
      </c>
      <c r="AG71" s="39">
        <f t="shared" si="24"/>
        <v>1</v>
      </c>
    </row>
    <row r="72" spans="1:33">
      <c r="A72" s="37">
        <f>'бланки '!D76</f>
        <v>71</v>
      </c>
      <c r="B72" s="43" t="str">
        <f>'бланки '!C76</f>
        <v>Муниципальное общеобразовательное учреждение "Гимназия №1 городского округа Стрежевой"</v>
      </c>
      <c r="C72" s="44">
        <v>272</v>
      </c>
      <c r="D72" s="44">
        <v>272</v>
      </c>
      <c r="E72" s="44">
        <v>272</v>
      </c>
      <c r="F72" s="44">
        <v>272</v>
      </c>
      <c r="G72" s="44">
        <v>272</v>
      </c>
      <c r="H72" s="44">
        <v>272</v>
      </c>
      <c r="I72" s="44">
        <v>68</v>
      </c>
      <c r="J72" s="44">
        <v>68</v>
      </c>
      <c r="K72" s="44">
        <v>272</v>
      </c>
      <c r="L72" s="44">
        <v>272</v>
      </c>
      <c r="M72" s="44">
        <v>272</v>
      </c>
      <c r="N72" s="44">
        <v>272</v>
      </c>
      <c r="O72" s="44">
        <v>272</v>
      </c>
      <c r="P72" s="44">
        <v>272</v>
      </c>
      <c r="Q72" s="44">
        <v>272</v>
      </c>
      <c r="R72" s="44"/>
      <c r="S72" s="44"/>
      <c r="T72" s="44"/>
      <c r="U72" s="40">
        <f t="shared" si="25"/>
        <v>0</v>
      </c>
      <c r="V72" s="45">
        <f t="shared" si="13"/>
        <v>71</v>
      </c>
      <c r="W72" s="45" t="str">
        <f t="shared" si="14"/>
        <v>Муниципальное общеобразовательное учреждение "Гимназия №1 городского округа Стрежевой"</v>
      </c>
      <c r="X72" s="39">
        <f t="shared" si="15"/>
        <v>1</v>
      </c>
      <c r="Y72" s="39">
        <f t="shared" si="16"/>
        <v>1</v>
      </c>
      <c r="Z72" s="39">
        <f t="shared" si="17"/>
        <v>1</v>
      </c>
      <c r="AA72" s="39">
        <f t="shared" si="18"/>
        <v>1</v>
      </c>
      <c r="AB72" s="39">
        <f t="shared" si="19"/>
        <v>1</v>
      </c>
      <c r="AC72" s="39">
        <f t="shared" si="20"/>
        <v>1</v>
      </c>
      <c r="AD72" s="39">
        <f t="shared" si="21"/>
        <v>1</v>
      </c>
      <c r="AE72" s="39">
        <f t="shared" si="22"/>
        <v>1</v>
      </c>
      <c r="AF72" s="39">
        <f t="shared" si="23"/>
        <v>1</v>
      </c>
      <c r="AG72" s="39">
        <f t="shared" si="24"/>
        <v>1</v>
      </c>
    </row>
    <row r="73" spans="1:33">
      <c r="A73" s="37">
        <f>'бланки '!D77</f>
        <v>72</v>
      </c>
      <c r="B73" s="43" t="str">
        <f>'бланки '!C77</f>
        <v>Муниципальное бюджетное образовательное учреждение «Средняя общеобразовательная школа № 88 имени А.Бородина и А.Кочева»</v>
      </c>
      <c r="C73" s="44">
        <v>444</v>
      </c>
      <c r="D73" s="44">
        <v>444</v>
      </c>
      <c r="E73" s="44">
        <v>444</v>
      </c>
      <c r="F73" s="44">
        <v>444</v>
      </c>
      <c r="G73" s="44">
        <v>444</v>
      </c>
      <c r="H73" s="44">
        <v>444</v>
      </c>
      <c r="I73" s="44">
        <v>111</v>
      </c>
      <c r="J73" s="44">
        <v>111</v>
      </c>
      <c r="K73" s="44">
        <v>444</v>
      </c>
      <c r="L73" s="44">
        <v>444</v>
      </c>
      <c r="M73" s="44">
        <v>444</v>
      </c>
      <c r="N73" s="44">
        <v>444</v>
      </c>
      <c r="O73" s="44">
        <v>444</v>
      </c>
      <c r="P73" s="44">
        <v>444</v>
      </c>
      <c r="Q73" s="44">
        <v>444</v>
      </c>
      <c r="R73" s="44"/>
      <c r="S73" s="44"/>
      <c r="T73" s="44"/>
      <c r="U73" s="40">
        <f t="shared" si="25"/>
        <v>0</v>
      </c>
      <c r="V73" s="45">
        <f t="shared" si="13"/>
        <v>72</v>
      </c>
      <c r="W73" s="45" t="str">
        <f t="shared" si="14"/>
        <v>Муниципальное бюджетное образовательное учреждение «Средняя общеобразовательная школа № 88 имени А.Бородина и А.Кочева»</v>
      </c>
      <c r="X73" s="39">
        <f t="shared" si="15"/>
        <v>1</v>
      </c>
      <c r="Y73" s="39">
        <f t="shared" si="16"/>
        <v>1</v>
      </c>
      <c r="Z73" s="39">
        <f t="shared" si="17"/>
        <v>1</v>
      </c>
      <c r="AA73" s="39">
        <f t="shared" si="18"/>
        <v>1</v>
      </c>
      <c r="AB73" s="39">
        <f t="shared" si="19"/>
        <v>1</v>
      </c>
      <c r="AC73" s="39">
        <f t="shared" si="20"/>
        <v>1</v>
      </c>
      <c r="AD73" s="39">
        <f t="shared" si="21"/>
        <v>1</v>
      </c>
      <c r="AE73" s="39">
        <f t="shared" si="22"/>
        <v>1</v>
      </c>
      <c r="AF73" s="39">
        <f t="shared" si="23"/>
        <v>1</v>
      </c>
      <c r="AG73" s="39">
        <f t="shared" si="24"/>
        <v>1</v>
      </c>
    </row>
    <row r="74" spans="1:33">
      <c r="A74" s="37">
        <f>'бланки '!D78</f>
        <v>73</v>
      </c>
      <c r="B74" s="43" t="str">
        <f>'бланки '!C78</f>
        <v>Муниципальное бюджетное образовательное учреждение «Средняя общеобразовательная школа № 78»</v>
      </c>
      <c r="C74" s="44">
        <v>298</v>
      </c>
      <c r="D74" s="44">
        <v>298</v>
      </c>
      <c r="E74" s="44">
        <v>298</v>
      </c>
      <c r="F74" s="44">
        <v>298</v>
      </c>
      <c r="G74" s="44">
        <v>298</v>
      </c>
      <c r="H74" s="44">
        <v>298</v>
      </c>
      <c r="I74" s="44">
        <v>75</v>
      </c>
      <c r="J74" s="44">
        <v>75</v>
      </c>
      <c r="K74" s="44">
        <v>298</v>
      </c>
      <c r="L74" s="44">
        <v>298</v>
      </c>
      <c r="M74" s="44">
        <v>298</v>
      </c>
      <c r="N74" s="44">
        <v>298</v>
      </c>
      <c r="O74" s="44">
        <v>298</v>
      </c>
      <c r="P74" s="44">
        <v>298</v>
      </c>
      <c r="Q74" s="44">
        <v>298</v>
      </c>
      <c r="R74" s="44"/>
      <c r="S74" s="44"/>
      <c r="T74" s="44"/>
      <c r="U74" s="40">
        <f t="shared" si="25"/>
        <v>0</v>
      </c>
      <c r="V74" s="45">
        <f t="shared" si="13"/>
        <v>73</v>
      </c>
      <c r="W74" s="45" t="str">
        <f t="shared" si="14"/>
        <v>Муниципальное бюджетное образовательное учреждение «Средняя общеобразовательная школа № 78»</v>
      </c>
      <c r="X74" s="39">
        <f t="shared" si="15"/>
        <v>1</v>
      </c>
      <c r="Y74" s="39">
        <f t="shared" si="16"/>
        <v>1</v>
      </c>
      <c r="Z74" s="39">
        <f t="shared" si="17"/>
        <v>1</v>
      </c>
      <c r="AA74" s="39">
        <f t="shared" si="18"/>
        <v>1</v>
      </c>
      <c r="AB74" s="39">
        <f t="shared" si="19"/>
        <v>1</v>
      </c>
      <c r="AC74" s="39">
        <f t="shared" si="20"/>
        <v>1</v>
      </c>
      <c r="AD74" s="39">
        <f t="shared" si="21"/>
        <v>1</v>
      </c>
      <c r="AE74" s="39">
        <f t="shared" si="22"/>
        <v>1</v>
      </c>
      <c r="AF74" s="39">
        <f t="shared" si="23"/>
        <v>1</v>
      </c>
      <c r="AG74" s="39">
        <f t="shared" si="24"/>
        <v>1</v>
      </c>
    </row>
    <row r="75" spans="1:33">
      <c r="A75" s="37">
        <f>'бланки '!D79</f>
        <v>74</v>
      </c>
      <c r="B75" s="43" t="str">
        <f>'бланки '!C79</f>
        <v>Муниципальное бюджетное образовательное учреждение «Северская гимназия»</v>
      </c>
      <c r="C75" s="44">
        <v>194</v>
      </c>
      <c r="D75" s="44">
        <v>194</v>
      </c>
      <c r="E75" s="44">
        <v>194</v>
      </c>
      <c r="F75" s="44">
        <v>194</v>
      </c>
      <c r="G75" s="44">
        <v>194</v>
      </c>
      <c r="H75" s="44">
        <v>194</v>
      </c>
      <c r="I75" s="44">
        <v>49</v>
      </c>
      <c r="J75" s="44">
        <v>49</v>
      </c>
      <c r="K75" s="44">
        <v>194</v>
      </c>
      <c r="L75" s="44">
        <v>194</v>
      </c>
      <c r="M75" s="44">
        <v>194</v>
      </c>
      <c r="N75" s="44">
        <v>194</v>
      </c>
      <c r="O75" s="44">
        <v>194</v>
      </c>
      <c r="P75" s="44">
        <v>194</v>
      </c>
      <c r="Q75" s="44">
        <v>194</v>
      </c>
      <c r="R75" s="44"/>
      <c r="S75" s="44"/>
      <c r="T75" s="44"/>
      <c r="U75" s="40">
        <f t="shared" si="25"/>
        <v>0</v>
      </c>
      <c r="V75" s="45">
        <f t="shared" si="13"/>
        <v>74</v>
      </c>
      <c r="W75" s="45" t="str">
        <f t="shared" si="14"/>
        <v>Муниципальное бюджетное образовательное учреждение «Северская гимназия»</v>
      </c>
      <c r="X75" s="39">
        <f t="shared" si="15"/>
        <v>1</v>
      </c>
      <c r="Y75" s="39">
        <f t="shared" si="16"/>
        <v>1</v>
      </c>
      <c r="Z75" s="39">
        <f t="shared" si="17"/>
        <v>1</v>
      </c>
      <c r="AA75" s="39">
        <f t="shared" si="18"/>
        <v>1</v>
      </c>
      <c r="AB75" s="39">
        <f t="shared" si="19"/>
        <v>1</v>
      </c>
      <c r="AC75" s="39">
        <f t="shared" si="20"/>
        <v>1</v>
      </c>
      <c r="AD75" s="39">
        <f t="shared" si="21"/>
        <v>1</v>
      </c>
      <c r="AE75" s="39">
        <f t="shared" si="22"/>
        <v>1</v>
      </c>
      <c r="AF75" s="39">
        <f t="shared" si="23"/>
        <v>1</v>
      </c>
      <c r="AG75" s="39">
        <f t="shared" si="24"/>
        <v>1</v>
      </c>
    </row>
    <row r="76" spans="1:33">
      <c r="A76" s="37">
        <f>'бланки '!D80</f>
        <v>75</v>
      </c>
      <c r="B76" s="43" t="str">
        <f>'бланки '!C80</f>
        <v>Муниципальное бюджетное образовательное учреждение «Средняя общеобразовательная школа № 87»</v>
      </c>
      <c r="C76" s="44">
        <v>403</v>
      </c>
      <c r="D76" s="44">
        <v>403</v>
      </c>
      <c r="E76" s="44">
        <v>403</v>
      </c>
      <c r="F76" s="44">
        <v>403</v>
      </c>
      <c r="G76" s="44">
        <v>403</v>
      </c>
      <c r="H76" s="44">
        <v>403</v>
      </c>
      <c r="I76" s="44">
        <v>101</v>
      </c>
      <c r="J76" s="44">
        <v>101</v>
      </c>
      <c r="K76" s="44">
        <v>403</v>
      </c>
      <c r="L76" s="44">
        <v>403</v>
      </c>
      <c r="M76" s="44">
        <v>403</v>
      </c>
      <c r="N76" s="44">
        <v>403</v>
      </c>
      <c r="O76" s="44">
        <v>403</v>
      </c>
      <c r="P76" s="44">
        <v>403</v>
      </c>
      <c r="Q76" s="44">
        <v>403</v>
      </c>
      <c r="R76" s="44"/>
      <c r="S76" s="44"/>
      <c r="T76" s="44"/>
      <c r="U76" s="40">
        <f t="shared" si="25"/>
        <v>0</v>
      </c>
      <c r="V76" s="45">
        <f t="shared" si="13"/>
        <v>75</v>
      </c>
      <c r="W76" s="45" t="str">
        <f t="shared" si="14"/>
        <v>Муниципальное бюджетное образовательное учреждение «Средняя общеобразовательная школа № 87»</v>
      </c>
      <c r="X76" s="39">
        <f t="shared" si="15"/>
        <v>1</v>
      </c>
      <c r="Y76" s="39">
        <f t="shared" si="16"/>
        <v>1</v>
      </c>
      <c r="Z76" s="39">
        <f t="shared" si="17"/>
        <v>1</v>
      </c>
      <c r="AA76" s="39">
        <f t="shared" si="18"/>
        <v>1</v>
      </c>
      <c r="AB76" s="39">
        <f t="shared" si="19"/>
        <v>1</v>
      </c>
      <c r="AC76" s="39">
        <f t="shared" si="20"/>
        <v>1</v>
      </c>
      <c r="AD76" s="39">
        <f t="shared" si="21"/>
        <v>1</v>
      </c>
      <c r="AE76" s="39">
        <f t="shared" si="22"/>
        <v>1</v>
      </c>
      <c r="AF76" s="39">
        <f t="shared" si="23"/>
        <v>1</v>
      </c>
      <c r="AG76" s="39">
        <f t="shared" si="24"/>
        <v>1</v>
      </c>
    </row>
    <row r="77" spans="1:33">
      <c r="A77" s="37">
        <f>'бланки '!D81</f>
        <v>76</v>
      </c>
      <c r="B77" s="43" t="str">
        <f>'бланки '!C81</f>
        <v>Муниципальное бюджетное образовательное учреждение «Северский лицей»</v>
      </c>
      <c r="C77" s="44">
        <v>282</v>
      </c>
      <c r="D77" s="44">
        <v>282</v>
      </c>
      <c r="E77" s="44">
        <v>282</v>
      </c>
      <c r="F77" s="44">
        <v>282</v>
      </c>
      <c r="G77" s="44">
        <v>282</v>
      </c>
      <c r="H77" s="44">
        <v>282</v>
      </c>
      <c r="I77" s="44">
        <v>71</v>
      </c>
      <c r="J77" s="44">
        <v>71</v>
      </c>
      <c r="K77" s="44">
        <v>282</v>
      </c>
      <c r="L77" s="44">
        <v>282</v>
      </c>
      <c r="M77" s="44">
        <v>282</v>
      </c>
      <c r="N77" s="44">
        <v>282</v>
      </c>
      <c r="O77" s="44">
        <v>282</v>
      </c>
      <c r="P77" s="44">
        <v>282</v>
      </c>
      <c r="Q77" s="44">
        <v>282</v>
      </c>
      <c r="R77" s="44"/>
      <c r="S77" s="44"/>
      <c r="T77" s="44"/>
      <c r="U77" s="40">
        <f t="shared" si="25"/>
        <v>0</v>
      </c>
      <c r="V77" s="45">
        <f t="shared" si="13"/>
        <v>76</v>
      </c>
      <c r="W77" s="45" t="str">
        <f t="shared" si="14"/>
        <v>Муниципальное бюджетное образовательное учреждение «Северский лицей»</v>
      </c>
      <c r="X77" s="39">
        <f t="shared" si="15"/>
        <v>1</v>
      </c>
      <c r="Y77" s="39">
        <f t="shared" si="16"/>
        <v>1</v>
      </c>
      <c r="Z77" s="39">
        <f t="shared" si="17"/>
        <v>1</v>
      </c>
      <c r="AA77" s="39">
        <f t="shared" si="18"/>
        <v>1</v>
      </c>
      <c r="AB77" s="39">
        <f t="shared" si="19"/>
        <v>1</v>
      </c>
      <c r="AC77" s="39">
        <f t="shared" si="20"/>
        <v>1</v>
      </c>
      <c r="AD77" s="39">
        <f t="shared" si="21"/>
        <v>1</v>
      </c>
      <c r="AE77" s="39">
        <f t="shared" si="22"/>
        <v>1</v>
      </c>
      <c r="AF77" s="39">
        <f t="shared" si="23"/>
        <v>1</v>
      </c>
      <c r="AG77" s="39">
        <f t="shared" si="24"/>
        <v>1</v>
      </c>
    </row>
    <row r="78" spans="1:33">
      <c r="A78" s="37">
        <f>'бланки '!D82</f>
        <v>77</v>
      </c>
      <c r="B78" s="43" t="str">
        <f>'бланки '!C82</f>
        <v>Муниципальное автономное образовательное учреждение «Средняя общеобразовательная школа № 80»</v>
      </c>
      <c r="C78" s="44">
        <v>325</v>
      </c>
      <c r="D78" s="44">
        <v>325</v>
      </c>
      <c r="E78" s="44">
        <v>325</v>
      </c>
      <c r="F78" s="44">
        <v>325</v>
      </c>
      <c r="G78" s="44">
        <v>325</v>
      </c>
      <c r="H78" s="44">
        <v>325</v>
      </c>
      <c r="I78" s="44">
        <v>82</v>
      </c>
      <c r="J78" s="44">
        <v>82</v>
      </c>
      <c r="K78" s="44">
        <v>325</v>
      </c>
      <c r="L78" s="44">
        <v>325</v>
      </c>
      <c r="M78" s="44">
        <v>325</v>
      </c>
      <c r="N78" s="44">
        <v>325</v>
      </c>
      <c r="O78" s="44">
        <v>325</v>
      </c>
      <c r="P78" s="44">
        <v>325</v>
      </c>
      <c r="Q78" s="44">
        <v>325</v>
      </c>
      <c r="R78" s="44"/>
      <c r="S78" s="44"/>
      <c r="T78" s="44"/>
      <c r="U78" s="40">
        <f t="shared" si="25"/>
        <v>0</v>
      </c>
      <c r="V78" s="45">
        <f t="shared" si="13"/>
        <v>77</v>
      </c>
      <c r="W78" s="45" t="str">
        <f t="shared" si="14"/>
        <v>Муниципальное автономное образовательное учреждение «Средняя общеобразовательная школа № 80»</v>
      </c>
      <c r="X78" s="39">
        <f t="shared" si="15"/>
        <v>1</v>
      </c>
      <c r="Y78" s="39">
        <f t="shared" si="16"/>
        <v>1</v>
      </c>
      <c r="Z78" s="39">
        <f t="shared" si="17"/>
        <v>1</v>
      </c>
      <c r="AA78" s="39">
        <f t="shared" si="18"/>
        <v>1</v>
      </c>
      <c r="AB78" s="39">
        <f t="shared" si="19"/>
        <v>1</v>
      </c>
      <c r="AC78" s="39">
        <f t="shared" si="20"/>
        <v>1</v>
      </c>
      <c r="AD78" s="39">
        <f t="shared" si="21"/>
        <v>1</v>
      </c>
      <c r="AE78" s="39">
        <f t="shared" si="22"/>
        <v>1</v>
      </c>
      <c r="AF78" s="39">
        <f t="shared" si="23"/>
        <v>1</v>
      </c>
      <c r="AG78" s="39">
        <f t="shared" si="24"/>
        <v>1</v>
      </c>
    </row>
    <row r="79" spans="1:33">
      <c r="A79" s="37">
        <f>'бланки '!D83</f>
        <v>78</v>
      </c>
      <c r="B79" s="43" t="str">
        <f>'бланки '!C83</f>
        <v>Муниципальное бюджетное образовательное учреждение 2Средняя общеобразовательная школа № 83»</v>
      </c>
      <c r="C79" s="44">
        <v>382</v>
      </c>
      <c r="D79" s="44">
        <v>382</v>
      </c>
      <c r="E79" s="44">
        <v>382</v>
      </c>
      <c r="F79" s="44">
        <v>382</v>
      </c>
      <c r="G79" s="44">
        <v>382</v>
      </c>
      <c r="H79" s="44">
        <v>382</v>
      </c>
      <c r="I79" s="44">
        <v>96</v>
      </c>
      <c r="J79" s="44">
        <v>96</v>
      </c>
      <c r="K79" s="44">
        <v>382</v>
      </c>
      <c r="L79" s="44">
        <v>382</v>
      </c>
      <c r="M79" s="44">
        <v>382</v>
      </c>
      <c r="N79" s="44">
        <v>382</v>
      </c>
      <c r="O79" s="44">
        <v>382</v>
      </c>
      <c r="P79" s="44">
        <v>382</v>
      </c>
      <c r="Q79" s="44">
        <v>382</v>
      </c>
      <c r="R79" s="44"/>
      <c r="S79" s="44"/>
      <c r="T79" s="44"/>
      <c r="U79" s="40">
        <f t="shared" si="25"/>
        <v>0</v>
      </c>
      <c r="V79" s="45">
        <f t="shared" si="13"/>
        <v>78</v>
      </c>
      <c r="W79" s="45" t="str">
        <f t="shared" si="14"/>
        <v>Муниципальное бюджетное образовательное учреждение 2Средняя общеобразовательная школа № 83»</v>
      </c>
      <c r="X79" s="39">
        <f t="shared" si="15"/>
        <v>1</v>
      </c>
      <c r="Y79" s="39">
        <f t="shared" si="16"/>
        <v>1</v>
      </c>
      <c r="Z79" s="39">
        <f t="shared" si="17"/>
        <v>1</v>
      </c>
      <c r="AA79" s="39">
        <f t="shared" si="18"/>
        <v>1</v>
      </c>
      <c r="AB79" s="39">
        <f t="shared" si="19"/>
        <v>1</v>
      </c>
      <c r="AC79" s="39">
        <f t="shared" si="20"/>
        <v>1</v>
      </c>
      <c r="AD79" s="39">
        <f t="shared" si="21"/>
        <v>1</v>
      </c>
      <c r="AE79" s="39">
        <f t="shared" si="22"/>
        <v>1</v>
      </c>
      <c r="AF79" s="39">
        <f t="shared" si="23"/>
        <v>1</v>
      </c>
      <c r="AG79" s="39">
        <f t="shared" si="24"/>
        <v>1</v>
      </c>
    </row>
    <row r="80" spans="1:33">
      <c r="A80" s="37">
        <f>'бланки '!D84</f>
        <v>79</v>
      </c>
      <c r="B80" s="43" t="str">
        <f>'бланки '!C84</f>
        <v>Муниципальное бюджетное образовательное учреждение "Средняя общеобразовательная школа №198"</v>
      </c>
      <c r="C80" s="44">
        <v>600</v>
      </c>
      <c r="D80" s="44">
        <v>600</v>
      </c>
      <c r="E80" s="44">
        <v>600</v>
      </c>
      <c r="F80" s="44">
        <v>600</v>
      </c>
      <c r="G80" s="44">
        <v>600</v>
      </c>
      <c r="H80" s="44">
        <v>600</v>
      </c>
      <c r="I80" s="44">
        <v>155</v>
      </c>
      <c r="J80" s="44">
        <v>155</v>
      </c>
      <c r="K80" s="44">
        <v>600</v>
      </c>
      <c r="L80" s="44">
        <v>600</v>
      </c>
      <c r="M80" s="44">
        <v>600</v>
      </c>
      <c r="N80" s="44">
        <v>600</v>
      </c>
      <c r="O80" s="44">
        <v>600</v>
      </c>
      <c r="P80" s="44">
        <v>600</v>
      </c>
      <c r="Q80" s="44">
        <v>600</v>
      </c>
      <c r="R80" s="44"/>
      <c r="S80" s="44"/>
      <c r="T80" s="44"/>
      <c r="U80" s="40">
        <f t="shared" si="25"/>
        <v>0</v>
      </c>
      <c r="V80" s="45">
        <f t="shared" si="13"/>
        <v>79</v>
      </c>
      <c r="W80" s="45" t="str">
        <f t="shared" si="14"/>
        <v>Муниципальное бюджетное образовательное учреждение "Средняя общеобразовательная школа №198"</v>
      </c>
      <c r="X80" s="39">
        <f t="shared" si="15"/>
        <v>1</v>
      </c>
      <c r="Y80" s="39">
        <f t="shared" si="16"/>
        <v>1</v>
      </c>
      <c r="Z80" s="39">
        <f t="shared" si="17"/>
        <v>1</v>
      </c>
      <c r="AA80" s="39">
        <f t="shared" si="18"/>
        <v>1</v>
      </c>
      <c r="AB80" s="39">
        <f t="shared" si="19"/>
        <v>1</v>
      </c>
      <c r="AC80" s="39">
        <f t="shared" si="20"/>
        <v>1</v>
      </c>
      <c r="AD80" s="39">
        <f t="shared" si="21"/>
        <v>1</v>
      </c>
      <c r="AE80" s="39">
        <f t="shared" si="22"/>
        <v>1</v>
      </c>
      <c r="AF80" s="39">
        <f t="shared" si="23"/>
        <v>1</v>
      </c>
      <c r="AG80" s="39">
        <f t="shared" si="24"/>
        <v>1</v>
      </c>
    </row>
    <row r="81" spans="1:33">
      <c r="A81" s="37">
        <f>'бланки '!D85</f>
        <v>80</v>
      </c>
      <c r="B81" s="43" t="str">
        <f>'бланки '!C85</f>
        <v>Муниципальное бюджетное образовательное учреждение «Средняя общеобразовательная школа №89»</v>
      </c>
      <c r="C81" s="44">
        <v>322</v>
      </c>
      <c r="D81" s="44">
        <v>322</v>
      </c>
      <c r="E81" s="44">
        <v>322</v>
      </c>
      <c r="F81" s="44">
        <v>322</v>
      </c>
      <c r="G81" s="44">
        <v>322</v>
      </c>
      <c r="H81" s="44">
        <v>322</v>
      </c>
      <c r="I81" s="44">
        <v>81</v>
      </c>
      <c r="J81" s="44">
        <v>81</v>
      </c>
      <c r="K81" s="44">
        <v>322</v>
      </c>
      <c r="L81" s="44">
        <v>322</v>
      </c>
      <c r="M81" s="44">
        <v>322</v>
      </c>
      <c r="N81" s="44">
        <v>322</v>
      </c>
      <c r="O81" s="44">
        <v>322</v>
      </c>
      <c r="P81" s="44">
        <v>322</v>
      </c>
      <c r="Q81" s="44">
        <v>322</v>
      </c>
      <c r="R81" s="44"/>
      <c r="S81" s="44"/>
      <c r="T81" s="44"/>
      <c r="U81" s="40">
        <f t="shared" si="25"/>
        <v>0</v>
      </c>
      <c r="V81" s="45">
        <f t="shared" si="13"/>
        <v>80</v>
      </c>
      <c r="W81" s="45" t="str">
        <f t="shared" si="14"/>
        <v>Муниципальное бюджетное образовательное учреждение «Средняя общеобразовательная школа №89»</v>
      </c>
      <c r="X81" s="39">
        <f t="shared" si="15"/>
        <v>1</v>
      </c>
      <c r="Y81" s="39">
        <f t="shared" si="16"/>
        <v>1</v>
      </c>
      <c r="Z81" s="39">
        <f t="shared" si="17"/>
        <v>1</v>
      </c>
      <c r="AA81" s="39">
        <f t="shared" si="18"/>
        <v>1</v>
      </c>
      <c r="AB81" s="39">
        <f t="shared" si="19"/>
        <v>1</v>
      </c>
      <c r="AC81" s="39">
        <f t="shared" si="20"/>
        <v>1</v>
      </c>
      <c r="AD81" s="39">
        <f t="shared" si="21"/>
        <v>1</v>
      </c>
      <c r="AE81" s="39">
        <f t="shared" si="22"/>
        <v>1</v>
      </c>
      <c r="AF81" s="39">
        <f t="shared" si="23"/>
        <v>1</v>
      </c>
      <c r="AG81" s="39">
        <f t="shared" si="24"/>
        <v>1</v>
      </c>
    </row>
    <row r="82" spans="1:33">
      <c r="A82" s="37">
        <f>'бланки '!D86</f>
        <v>81</v>
      </c>
      <c r="B82" s="43" t="str">
        <f>'бланки '!C86</f>
        <v>Муниципальное бюджетное образовательное учреждение «Северская школа-интернат для обучающихся с ограниченными возможностями здоровья»</v>
      </c>
      <c r="C82" s="44">
        <v>85</v>
      </c>
      <c r="D82" s="44">
        <v>85</v>
      </c>
      <c r="E82" s="44">
        <v>85</v>
      </c>
      <c r="F82" s="44">
        <v>85</v>
      </c>
      <c r="G82" s="44">
        <v>85</v>
      </c>
      <c r="H82" s="44">
        <v>85</v>
      </c>
      <c r="I82" s="44">
        <v>22</v>
      </c>
      <c r="J82" s="44">
        <v>22</v>
      </c>
      <c r="K82" s="44">
        <v>85</v>
      </c>
      <c r="L82" s="44">
        <v>85</v>
      </c>
      <c r="M82" s="44">
        <v>85</v>
      </c>
      <c r="N82" s="44">
        <v>85</v>
      </c>
      <c r="O82" s="44">
        <v>85</v>
      </c>
      <c r="P82" s="44">
        <v>85</v>
      </c>
      <c r="Q82" s="44">
        <v>85</v>
      </c>
      <c r="R82" s="44"/>
      <c r="S82" s="44"/>
      <c r="T82" s="44"/>
      <c r="U82" s="40">
        <f t="shared" si="25"/>
        <v>0</v>
      </c>
      <c r="V82" s="45">
        <f t="shared" si="13"/>
        <v>81</v>
      </c>
      <c r="W82" s="45" t="str">
        <f t="shared" si="14"/>
        <v>Муниципальное бюджетное образовательное учреждение «Северская школа-интернат для обучающихся с ограниченными возможностями здоровья»</v>
      </c>
      <c r="X82" s="39">
        <f t="shared" si="15"/>
        <v>1</v>
      </c>
      <c r="Y82" s="39">
        <f t="shared" si="16"/>
        <v>1</v>
      </c>
      <c r="Z82" s="39">
        <f t="shared" si="17"/>
        <v>1</v>
      </c>
      <c r="AA82" s="39">
        <f t="shared" si="18"/>
        <v>1</v>
      </c>
      <c r="AB82" s="39">
        <f t="shared" si="19"/>
        <v>1</v>
      </c>
      <c r="AC82" s="39">
        <f t="shared" si="20"/>
        <v>1</v>
      </c>
      <c r="AD82" s="39">
        <f t="shared" si="21"/>
        <v>1</v>
      </c>
      <c r="AE82" s="39">
        <f t="shared" si="22"/>
        <v>1</v>
      </c>
      <c r="AF82" s="39">
        <f t="shared" si="23"/>
        <v>1</v>
      </c>
      <c r="AG82" s="39">
        <f t="shared" si="24"/>
        <v>1</v>
      </c>
    </row>
    <row r="83" spans="1:33">
      <c r="A83" s="37">
        <f>'бланки '!D87</f>
        <v>82</v>
      </c>
      <c r="B83" s="43" t="str">
        <f>'бланки '!C87</f>
        <v>Муниципальное автономное образовательное учреждение «Северский физико-математический лицей»</v>
      </c>
      <c r="C83" s="44">
        <v>288</v>
      </c>
      <c r="D83" s="44">
        <v>288</v>
      </c>
      <c r="E83" s="44">
        <v>288</v>
      </c>
      <c r="F83" s="44">
        <v>288</v>
      </c>
      <c r="G83" s="44">
        <v>288</v>
      </c>
      <c r="H83" s="44">
        <v>288</v>
      </c>
      <c r="I83" s="44">
        <v>72</v>
      </c>
      <c r="J83" s="44">
        <v>72</v>
      </c>
      <c r="K83" s="44">
        <v>288</v>
      </c>
      <c r="L83" s="44">
        <v>288</v>
      </c>
      <c r="M83" s="44">
        <v>288</v>
      </c>
      <c r="N83" s="44">
        <v>288</v>
      </c>
      <c r="O83" s="44">
        <v>288</v>
      </c>
      <c r="P83" s="44">
        <v>288</v>
      </c>
      <c r="Q83" s="44">
        <v>288</v>
      </c>
      <c r="R83" s="44"/>
      <c r="S83" s="44"/>
      <c r="T83" s="44"/>
      <c r="U83" s="40">
        <f t="shared" si="25"/>
        <v>0</v>
      </c>
      <c r="V83" s="45">
        <f t="shared" si="13"/>
        <v>82</v>
      </c>
      <c r="W83" s="45" t="str">
        <f t="shared" si="14"/>
        <v>Муниципальное автономное образовательное учреждение «Северский физико-математический лицей»</v>
      </c>
      <c r="X83" s="39">
        <f t="shared" si="15"/>
        <v>1</v>
      </c>
      <c r="Y83" s="39">
        <f t="shared" si="16"/>
        <v>1</v>
      </c>
      <c r="Z83" s="39">
        <f t="shared" si="17"/>
        <v>1</v>
      </c>
      <c r="AA83" s="39">
        <f t="shared" si="18"/>
        <v>1</v>
      </c>
      <c r="AB83" s="39">
        <f t="shared" si="19"/>
        <v>1</v>
      </c>
      <c r="AC83" s="39">
        <f t="shared" si="20"/>
        <v>1</v>
      </c>
      <c r="AD83" s="39">
        <f t="shared" si="21"/>
        <v>1</v>
      </c>
      <c r="AE83" s="39">
        <f t="shared" si="22"/>
        <v>1</v>
      </c>
      <c r="AF83" s="39">
        <f t="shared" si="23"/>
        <v>1</v>
      </c>
      <c r="AG83" s="39">
        <f t="shared" si="24"/>
        <v>1</v>
      </c>
    </row>
    <row r="84" spans="1:33">
      <c r="A84" s="37">
        <f>'бланки '!D88</f>
        <v>83</v>
      </c>
      <c r="B84" s="43" t="str">
        <f>'бланки '!C88</f>
        <v>Муниципальное бюджетное образовательное учреждение «Средняя общеобразовательная школа №197 им.В.Маркелова»</v>
      </c>
      <c r="C84" s="44">
        <v>289</v>
      </c>
      <c r="D84" s="44">
        <v>289</v>
      </c>
      <c r="E84" s="44">
        <v>289</v>
      </c>
      <c r="F84" s="44">
        <v>289</v>
      </c>
      <c r="G84" s="44">
        <v>289</v>
      </c>
      <c r="H84" s="44">
        <v>289</v>
      </c>
      <c r="I84" s="44">
        <v>73</v>
      </c>
      <c r="J84" s="44">
        <v>73</v>
      </c>
      <c r="K84" s="44">
        <v>289</v>
      </c>
      <c r="L84" s="44">
        <v>289</v>
      </c>
      <c r="M84" s="44">
        <v>289</v>
      </c>
      <c r="N84" s="44">
        <v>289</v>
      </c>
      <c r="O84" s="44">
        <v>289</v>
      </c>
      <c r="P84" s="44">
        <v>289</v>
      </c>
      <c r="Q84" s="44">
        <v>289</v>
      </c>
      <c r="R84" s="44"/>
      <c r="S84" s="44"/>
      <c r="T84" s="44"/>
      <c r="U84" s="40">
        <f t="shared" si="25"/>
        <v>0</v>
      </c>
      <c r="V84" s="45">
        <f t="shared" si="13"/>
        <v>83</v>
      </c>
      <c r="W84" s="45" t="str">
        <f t="shared" si="14"/>
        <v>Муниципальное бюджетное образовательное учреждение «Средняя общеобразовательная школа №197 им.В.Маркелова»</v>
      </c>
      <c r="X84" s="39">
        <f t="shared" si="15"/>
        <v>1</v>
      </c>
      <c r="Y84" s="39">
        <f t="shared" si="16"/>
        <v>1</v>
      </c>
      <c r="Z84" s="39">
        <f t="shared" si="17"/>
        <v>1</v>
      </c>
      <c r="AA84" s="39">
        <f t="shared" si="18"/>
        <v>1</v>
      </c>
      <c r="AB84" s="39">
        <f t="shared" si="19"/>
        <v>1</v>
      </c>
      <c r="AC84" s="39">
        <f t="shared" si="20"/>
        <v>1</v>
      </c>
      <c r="AD84" s="39">
        <f t="shared" si="21"/>
        <v>1</v>
      </c>
      <c r="AE84" s="39">
        <f t="shared" si="22"/>
        <v>1</v>
      </c>
      <c r="AF84" s="39">
        <f t="shared" si="23"/>
        <v>1</v>
      </c>
      <c r="AG84" s="39">
        <f t="shared" si="24"/>
        <v>1</v>
      </c>
    </row>
    <row r="85" spans="1:33">
      <c r="A85" s="37">
        <f>'бланки '!D89</f>
        <v>84</v>
      </c>
      <c r="B85" s="43" t="str">
        <f>'бланки '!C89</f>
        <v>Муниципальное бюджетное образовательное учреждение «Средняя общеобразовательная школа № 90»</v>
      </c>
      <c r="C85" s="44">
        <v>401</v>
      </c>
      <c r="D85" s="44">
        <v>401</v>
      </c>
      <c r="E85" s="44">
        <v>401</v>
      </c>
      <c r="F85" s="44">
        <v>401</v>
      </c>
      <c r="G85" s="44">
        <v>401</v>
      </c>
      <c r="H85" s="44">
        <v>401</v>
      </c>
      <c r="I85" s="44">
        <v>101</v>
      </c>
      <c r="J85" s="44">
        <v>101</v>
      </c>
      <c r="K85" s="44">
        <v>401</v>
      </c>
      <c r="L85" s="44">
        <v>401</v>
      </c>
      <c r="M85" s="44">
        <v>401</v>
      </c>
      <c r="N85" s="44">
        <v>401</v>
      </c>
      <c r="O85" s="44">
        <v>401</v>
      </c>
      <c r="P85" s="44">
        <v>401</v>
      </c>
      <c r="Q85" s="44">
        <v>401</v>
      </c>
      <c r="R85" s="44"/>
      <c r="S85" s="44"/>
      <c r="T85" s="44"/>
      <c r="U85" s="40">
        <f t="shared" si="25"/>
        <v>0</v>
      </c>
      <c r="V85" s="45">
        <f t="shared" si="13"/>
        <v>84</v>
      </c>
      <c r="W85" s="45" t="str">
        <f t="shared" si="14"/>
        <v>Муниципальное бюджетное образовательное учреждение «Средняя общеобразовательная школа № 90»</v>
      </c>
      <c r="X85" s="39">
        <f t="shared" si="15"/>
        <v>1</v>
      </c>
      <c r="Y85" s="39">
        <f t="shared" si="16"/>
        <v>1</v>
      </c>
      <c r="Z85" s="39">
        <f t="shared" si="17"/>
        <v>1</v>
      </c>
      <c r="AA85" s="39">
        <f t="shared" si="18"/>
        <v>1</v>
      </c>
      <c r="AB85" s="39">
        <f t="shared" si="19"/>
        <v>1</v>
      </c>
      <c r="AC85" s="39">
        <f t="shared" si="20"/>
        <v>1</v>
      </c>
      <c r="AD85" s="39">
        <f t="shared" si="21"/>
        <v>1</v>
      </c>
      <c r="AE85" s="39">
        <f t="shared" si="22"/>
        <v>1</v>
      </c>
      <c r="AF85" s="39">
        <f t="shared" si="23"/>
        <v>1</v>
      </c>
      <c r="AG85" s="39">
        <f t="shared" si="24"/>
        <v>1</v>
      </c>
    </row>
    <row r="86" spans="1:33">
      <c r="A86" s="37">
        <f>'бланки '!D90</f>
        <v>85</v>
      </c>
      <c r="B86" s="43" t="str">
        <f>'бланки '!C90</f>
        <v>Муниципальное бюджетное образовательное учреждение «Орловская cредняя общеобразовательная школа»</v>
      </c>
      <c r="C86" s="44">
        <v>62</v>
      </c>
      <c r="D86" s="44">
        <v>62</v>
      </c>
      <c r="E86" s="44">
        <v>62</v>
      </c>
      <c r="F86" s="44">
        <v>62</v>
      </c>
      <c r="G86" s="44">
        <v>62</v>
      </c>
      <c r="H86" s="44">
        <v>62</v>
      </c>
      <c r="I86" s="44">
        <v>16</v>
      </c>
      <c r="J86" s="44">
        <v>16</v>
      </c>
      <c r="K86" s="44">
        <v>62</v>
      </c>
      <c r="L86" s="44">
        <v>62</v>
      </c>
      <c r="M86" s="44">
        <v>62</v>
      </c>
      <c r="N86" s="44">
        <v>62</v>
      </c>
      <c r="O86" s="44">
        <v>62</v>
      </c>
      <c r="P86" s="44">
        <v>62</v>
      </c>
      <c r="Q86" s="44">
        <v>62</v>
      </c>
      <c r="R86" s="44"/>
      <c r="S86" s="44"/>
      <c r="T86" s="44"/>
      <c r="U86" s="40">
        <f t="shared" si="25"/>
        <v>0</v>
      </c>
      <c r="V86" s="45">
        <f t="shared" si="13"/>
        <v>85</v>
      </c>
      <c r="W86" s="45" t="str">
        <f t="shared" si="14"/>
        <v>Муниципальное бюджетное образовательное учреждение «Орловская cредняя общеобразовательная школа»</v>
      </c>
      <c r="X86" s="39">
        <f t="shared" si="15"/>
        <v>1</v>
      </c>
      <c r="Y86" s="39">
        <f t="shared" si="16"/>
        <v>1</v>
      </c>
      <c r="Z86" s="39">
        <f t="shared" si="17"/>
        <v>1</v>
      </c>
      <c r="AA86" s="39">
        <f t="shared" si="18"/>
        <v>1</v>
      </c>
      <c r="AB86" s="39">
        <f t="shared" si="19"/>
        <v>1</v>
      </c>
      <c r="AC86" s="39">
        <f t="shared" si="20"/>
        <v>1</v>
      </c>
      <c r="AD86" s="39">
        <f t="shared" si="21"/>
        <v>1</v>
      </c>
      <c r="AE86" s="39">
        <f t="shared" si="22"/>
        <v>1</v>
      </c>
      <c r="AF86" s="39">
        <f t="shared" si="23"/>
        <v>1</v>
      </c>
      <c r="AG86" s="39">
        <f t="shared" si="24"/>
        <v>1</v>
      </c>
    </row>
    <row r="87" spans="1:33">
      <c r="A87" s="37">
        <f>'бланки '!D91</f>
        <v>86</v>
      </c>
      <c r="B87" s="43" t="str">
        <f>'бланки '!C91</f>
        <v>Муниципальное бюджетное образовательное учреждение «Средняя общеобразовательная школа № 84»</v>
      </c>
      <c r="C87" s="44">
        <v>370</v>
      </c>
      <c r="D87" s="44">
        <v>370</v>
      </c>
      <c r="E87" s="44">
        <v>370</v>
      </c>
      <c r="F87" s="44">
        <v>370</v>
      </c>
      <c r="G87" s="44">
        <v>370</v>
      </c>
      <c r="H87" s="44">
        <v>370</v>
      </c>
      <c r="I87" s="44">
        <v>93</v>
      </c>
      <c r="J87" s="44">
        <v>93</v>
      </c>
      <c r="K87" s="44">
        <v>370</v>
      </c>
      <c r="L87" s="44">
        <v>370</v>
      </c>
      <c r="M87" s="44">
        <v>370</v>
      </c>
      <c r="N87" s="44">
        <v>370</v>
      </c>
      <c r="O87" s="44">
        <v>370</v>
      </c>
      <c r="P87" s="44">
        <v>370</v>
      </c>
      <c r="Q87" s="44">
        <v>370</v>
      </c>
      <c r="R87" s="44"/>
      <c r="S87" s="44"/>
      <c r="T87" s="44"/>
      <c r="U87" s="40">
        <f t="shared" si="25"/>
        <v>0</v>
      </c>
      <c r="V87" s="45">
        <f t="shared" si="13"/>
        <v>86</v>
      </c>
      <c r="W87" s="45" t="str">
        <f t="shared" si="14"/>
        <v>Муниципальное бюджетное образовательное учреждение «Средняя общеобразовательная школа № 84»</v>
      </c>
      <c r="X87" s="39">
        <f t="shared" si="15"/>
        <v>1</v>
      </c>
      <c r="Y87" s="39">
        <f t="shared" si="16"/>
        <v>1</v>
      </c>
      <c r="Z87" s="39">
        <f t="shared" si="17"/>
        <v>1</v>
      </c>
      <c r="AA87" s="39">
        <f t="shared" si="18"/>
        <v>1</v>
      </c>
      <c r="AB87" s="39">
        <f t="shared" si="19"/>
        <v>1</v>
      </c>
      <c r="AC87" s="39">
        <f t="shared" si="20"/>
        <v>1</v>
      </c>
      <c r="AD87" s="39">
        <f t="shared" si="21"/>
        <v>1</v>
      </c>
      <c r="AE87" s="39">
        <f t="shared" si="22"/>
        <v>1</v>
      </c>
      <c r="AF87" s="39">
        <f t="shared" si="23"/>
        <v>1</v>
      </c>
      <c r="AG87" s="39">
        <f t="shared" si="24"/>
        <v>1</v>
      </c>
    </row>
    <row r="88" spans="1:33">
      <c r="A88" s="37">
        <f>'бланки '!D92</f>
        <v>87</v>
      </c>
      <c r="B88" s="43" t="str">
        <f>'бланки '!C92</f>
        <v>Муниципальное бюджетное образовательное учреждение «Средняя общеобразовательная школа № 196»</v>
      </c>
      <c r="C88" s="44">
        <v>273</v>
      </c>
      <c r="D88" s="44">
        <v>273</v>
      </c>
      <c r="E88" s="44">
        <v>273</v>
      </c>
      <c r="F88" s="44">
        <v>273</v>
      </c>
      <c r="G88" s="44">
        <v>273</v>
      </c>
      <c r="H88" s="44">
        <v>273</v>
      </c>
      <c r="I88" s="44">
        <v>69</v>
      </c>
      <c r="J88" s="44">
        <v>69</v>
      </c>
      <c r="K88" s="44">
        <v>273</v>
      </c>
      <c r="L88" s="44">
        <v>273</v>
      </c>
      <c r="M88" s="44">
        <v>273</v>
      </c>
      <c r="N88" s="44">
        <v>273</v>
      </c>
      <c r="O88" s="44">
        <v>273</v>
      </c>
      <c r="P88" s="44">
        <v>273</v>
      </c>
      <c r="Q88" s="44">
        <v>273</v>
      </c>
      <c r="R88" s="44"/>
      <c r="S88" s="44"/>
      <c r="T88" s="44"/>
      <c r="U88" s="40">
        <f t="shared" si="25"/>
        <v>0</v>
      </c>
      <c r="V88" s="45">
        <f t="shared" si="13"/>
        <v>87</v>
      </c>
      <c r="W88" s="45" t="str">
        <f t="shared" si="14"/>
        <v>Муниципальное бюджетное образовательное учреждение «Средняя общеобразовательная школа № 196»</v>
      </c>
      <c r="X88" s="39">
        <f t="shared" si="15"/>
        <v>1</v>
      </c>
      <c r="Y88" s="39">
        <f t="shared" si="16"/>
        <v>1</v>
      </c>
      <c r="Z88" s="39">
        <f t="shared" si="17"/>
        <v>1</v>
      </c>
      <c r="AA88" s="39">
        <f t="shared" si="18"/>
        <v>1</v>
      </c>
      <c r="AB88" s="39">
        <f t="shared" si="19"/>
        <v>1</v>
      </c>
      <c r="AC88" s="39">
        <f t="shared" si="20"/>
        <v>1</v>
      </c>
      <c r="AD88" s="39">
        <f t="shared" si="21"/>
        <v>1</v>
      </c>
      <c r="AE88" s="39">
        <f t="shared" si="22"/>
        <v>1</v>
      </c>
      <c r="AF88" s="39">
        <f t="shared" si="23"/>
        <v>1</v>
      </c>
      <c r="AG88" s="39">
        <f t="shared" si="24"/>
        <v>1</v>
      </c>
    </row>
    <row r="89" spans="1:33">
      <c r="A89" s="37">
        <f>'бланки '!D93</f>
        <v>88</v>
      </c>
      <c r="B89" s="43" t="str">
        <f>'бланки '!C93</f>
        <v>Муниципальное бюджетное образовательное учреждение «Самусьский лицей им. академика В.В.Пекарского»</v>
      </c>
      <c r="C89" s="44">
        <v>268</v>
      </c>
      <c r="D89" s="44">
        <v>268</v>
      </c>
      <c r="E89" s="44">
        <v>268</v>
      </c>
      <c r="F89" s="44">
        <v>268</v>
      </c>
      <c r="G89" s="44">
        <v>268</v>
      </c>
      <c r="H89" s="44">
        <v>268</v>
      </c>
      <c r="I89" s="44">
        <v>67</v>
      </c>
      <c r="J89" s="44">
        <v>67</v>
      </c>
      <c r="K89" s="44">
        <v>268</v>
      </c>
      <c r="L89" s="44">
        <v>268</v>
      </c>
      <c r="M89" s="44">
        <v>268</v>
      </c>
      <c r="N89" s="44">
        <v>268</v>
      </c>
      <c r="O89" s="44">
        <v>268</v>
      </c>
      <c r="P89" s="44">
        <v>268</v>
      </c>
      <c r="Q89" s="44">
        <v>268</v>
      </c>
      <c r="R89" s="44"/>
      <c r="S89" s="44"/>
      <c r="T89" s="44"/>
      <c r="U89" s="40">
        <f t="shared" si="25"/>
        <v>0</v>
      </c>
      <c r="V89" s="45">
        <f t="shared" si="13"/>
        <v>88</v>
      </c>
      <c r="W89" s="45" t="str">
        <f t="shared" si="14"/>
        <v>Муниципальное бюджетное образовательное учреждение «Самусьский лицей им. академика В.В.Пекарского»</v>
      </c>
      <c r="X89" s="39">
        <f t="shared" si="15"/>
        <v>1</v>
      </c>
      <c r="Y89" s="39">
        <f t="shared" si="16"/>
        <v>1</v>
      </c>
      <c r="Z89" s="39">
        <f t="shared" si="17"/>
        <v>1</v>
      </c>
      <c r="AA89" s="39">
        <f t="shared" si="18"/>
        <v>1</v>
      </c>
      <c r="AB89" s="39">
        <f t="shared" si="19"/>
        <v>1</v>
      </c>
      <c r="AC89" s="39">
        <f t="shared" si="20"/>
        <v>1</v>
      </c>
      <c r="AD89" s="39">
        <f t="shared" si="21"/>
        <v>1</v>
      </c>
      <c r="AE89" s="39">
        <f t="shared" si="22"/>
        <v>1</v>
      </c>
      <c r="AF89" s="39">
        <f t="shared" si="23"/>
        <v>1</v>
      </c>
      <c r="AG89" s="39">
        <f t="shared" si="24"/>
        <v>1</v>
      </c>
    </row>
    <row r="90" spans="1:33">
      <c r="A90" s="37">
        <f>'бланки '!D94</f>
        <v>89</v>
      </c>
      <c r="B90" s="43" t="str">
        <f>'бланки '!C94</f>
        <v>Муниципальное автономное образовательное учреждение «Средняя общеобразовательная школа № 76»</v>
      </c>
      <c r="C90" s="44">
        <v>288</v>
      </c>
      <c r="D90" s="44">
        <v>288</v>
      </c>
      <c r="E90" s="44">
        <v>288</v>
      </c>
      <c r="F90" s="44">
        <v>288</v>
      </c>
      <c r="G90" s="44">
        <v>288</v>
      </c>
      <c r="H90" s="44">
        <v>288</v>
      </c>
      <c r="I90" s="44">
        <v>72</v>
      </c>
      <c r="J90" s="44">
        <v>72</v>
      </c>
      <c r="K90" s="44">
        <v>288</v>
      </c>
      <c r="L90" s="44">
        <v>288</v>
      </c>
      <c r="M90" s="44">
        <v>288</v>
      </c>
      <c r="N90" s="44">
        <v>288</v>
      </c>
      <c r="O90" s="44">
        <v>288</v>
      </c>
      <c r="P90" s="44">
        <v>288</v>
      </c>
      <c r="Q90" s="44">
        <v>288</v>
      </c>
      <c r="R90" s="44"/>
      <c r="S90" s="44"/>
      <c r="T90" s="44"/>
      <c r="U90" s="40">
        <f t="shared" si="25"/>
        <v>0</v>
      </c>
      <c r="V90" s="45">
        <f t="shared" si="13"/>
        <v>89</v>
      </c>
      <c r="W90" s="45" t="str">
        <f t="shared" si="14"/>
        <v>Муниципальное автономное образовательное учреждение «Средняя общеобразовательная школа № 76»</v>
      </c>
      <c r="X90" s="39">
        <f t="shared" si="15"/>
        <v>1</v>
      </c>
      <c r="Y90" s="39">
        <f t="shared" si="16"/>
        <v>1</v>
      </c>
      <c r="Z90" s="39">
        <f t="shared" si="17"/>
        <v>1</v>
      </c>
      <c r="AA90" s="39">
        <f t="shared" si="18"/>
        <v>1</v>
      </c>
      <c r="AB90" s="39">
        <f t="shared" si="19"/>
        <v>1</v>
      </c>
      <c r="AC90" s="39">
        <f t="shared" si="20"/>
        <v>1</v>
      </c>
      <c r="AD90" s="39">
        <f t="shared" si="21"/>
        <v>1</v>
      </c>
      <c r="AE90" s="39">
        <f t="shared" si="22"/>
        <v>1</v>
      </c>
      <c r="AF90" s="39">
        <f t="shared" si="23"/>
        <v>1</v>
      </c>
      <c r="AG90" s="39">
        <f t="shared" si="24"/>
        <v>1</v>
      </c>
    </row>
    <row r="91" spans="1:33">
      <c r="A91" s="37">
        <f>'бланки '!D95</f>
        <v>90</v>
      </c>
      <c r="B91" s="43" t="str">
        <f>'бланки '!C95</f>
        <v>Муниципальное автономное общеобразовательное учреждение "Средняя общеобразовательная школа № 1 с. Александровское"</v>
      </c>
      <c r="C91" s="44">
        <v>330</v>
      </c>
      <c r="D91" s="44">
        <v>330</v>
      </c>
      <c r="E91" s="44">
        <v>330</v>
      </c>
      <c r="F91" s="44">
        <v>330</v>
      </c>
      <c r="G91" s="44">
        <v>330</v>
      </c>
      <c r="H91" s="44">
        <v>330</v>
      </c>
      <c r="I91" s="44">
        <v>83</v>
      </c>
      <c r="J91" s="44">
        <v>83</v>
      </c>
      <c r="K91" s="44">
        <v>330</v>
      </c>
      <c r="L91" s="44">
        <v>330</v>
      </c>
      <c r="M91" s="44">
        <v>330</v>
      </c>
      <c r="N91" s="44">
        <v>330</v>
      </c>
      <c r="O91" s="44">
        <v>330</v>
      </c>
      <c r="P91" s="44">
        <v>330</v>
      </c>
      <c r="Q91" s="44">
        <v>330</v>
      </c>
      <c r="R91" s="44"/>
      <c r="S91" s="44"/>
      <c r="T91" s="44"/>
      <c r="U91" s="40">
        <f t="shared" si="25"/>
        <v>0</v>
      </c>
      <c r="V91" s="45">
        <f t="shared" ref="V91:V154" si="26">A91</f>
        <v>90</v>
      </c>
      <c r="W91" s="45" t="str">
        <f t="shared" ref="W91:W154" si="27">B91</f>
        <v>Муниципальное автономное общеобразовательное учреждение "Средняя общеобразовательная школа № 1 с. Александровское"</v>
      </c>
      <c r="X91" s="39">
        <f t="shared" ref="X91:X154" si="28">G91/F91</f>
        <v>1</v>
      </c>
      <c r="Y91" s="39">
        <f t="shared" ref="Y91:Y154" si="29">E91/D91</f>
        <v>1</v>
      </c>
      <c r="Z91" s="39">
        <f t="shared" ref="Z91:Z154" si="30">H91/$C91</f>
        <v>1</v>
      </c>
      <c r="AA91" s="39">
        <f t="shared" ref="AA91:AA154" si="31">J91/I91</f>
        <v>1</v>
      </c>
      <c r="AB91" s="39">
        <f t="shared" ref="AB91:AB154" si="32">K91/$C91</f>
        <v>1</v>
      </c>
      <c r="AC91" s="39">
        <f t="shared" ref="AC91:AC154" si="33">L91/$C91</f>
        <v>1</v>
      </c>
      <c r="AD91" s="39">
        <f t="shared" ref="AD91:AD154" si="34">N91/M91</f>
        <v>1</v>
      </c>
      <c r="AE91" s="39">
        <f t="shared" ref="AE91:AE154" si="35">O91/$C91</f>
        <v>1</v>
      </c>
      <c r="AF91" s="39">
        <f t="shared" ref="AF91:AF154" si="36">P91/$C91</f>
        <v>1</v>
      </c>
      <c r="AG91" s="39">
        <f t="shared" ref="AG91:AG154" si="37">Q91/$C91</f>
        <v>1</v>
      </c>
    </row>
    <row r="92" spans="1:33">
      <c r="A92" s="37">
        <f>'бланки '!D96</f>
        <v>91</v>
      </c>
      <c r="B92" s="43" t="str">
        <f>'бланки '!C96</f>
        <v>Муниципальное автономное общеобразовательное учреждение "Средняя общеобразовательная школа № 2 с. Александровское"</v>
      </c>
      <c r="C92" s="44">
        <v>149</v>
      </c>
      <c r="D92" s="44">
        <v>149</v>
      </c>
      <c r="E92" s="44">
        <v>149</v>
      </c>
      <c r="F92" s="44">
        <v>149</v>
      </c>
      <c r="G92" s="44">
        <v>149</v>
      </c>
      <c r="H92" s="44">
        <v>149</v>
      </c>
      <c r="I92" s="44">
        <v>38</v>
      </c>
      <c r="J92" s="44">
        <v>38</v>
      </c>
      <c r="K92" s="44">
        <v>149</v>
      </c>
      <c r="L92" s="44">
        <v>149</v>
      </c>
      <c r="M92" s="44">
        <v>149</v>
      </c>
      <c r="N92" s="44">
        <v>149</v>
      </c>
      <c r="O92" s="44">
        <v>149</v>
      </c>
      <c r="P92" s="44">
        <v>149</v>
      </c>
      <c r="Q92" s="44">
        <v>149</v>
      </c>
      <c r="R92" s="44"/>
      <c r="S92" s="44"/>
      <c r="T92" s="44"/>
      <c r="U92" s="40">
        <f t="shared" si="25"/>
        <v>0</v>
      </c>
      <c r="V92" s="45">
        <f t="shared" si="26"/>
        <v>91</v>
      </c>
      <c r="W92" s="45" t="str">
        <f t="shared" si="27"/>
        <v>Муниципальное автономное общеобразовательное учреждение "Средняя общеобразовательная школа № 2 с. Александровское"</v>
      </c>
      <c r="X92" s="39">
        <f t="shared" si="28"/>
        <v>1</v>
      </c>
      <c r="Y92" s="39">
        <f t="shared" si="29"/>
        <v>1</v>
      </c>
      <c r="Z92" s="39">
        <f t="shared" si="30"/>
        <v>1</v>
      </c>
      <c r="AA92" s="39">
        <f t="shared" si="31"/>
        <v>1</v>
      </c>
      <c r="AB92" s="39">
        <f t="shared" si="32"/>
        <v>1</v>
      </c>
      <c r="AC92" s="39">
        <f t="shared" si="33"/>
        <v>1</v>
      </c>
      <c r="AD92" s="39">
        <f t="shared" si="34"/>
        <v>1</v>
      </c>
      <c r="AE92" s="39">
        <f t="shared" si="35"/>
        <v>1</v>
      </c>
      <c r="AF92" s="39">
        <f t="shared" si="36"/>
        <v>1</v>
      </c>
      <c r="AG92" s="39">
        <f t="shared" si="37"/>
        <v>1</v>
      </c>
    </row>
    <row r="93" spans="1:33">
      <c r="A93" s="37">
        <f>'бланки '!D97</f>
        <v>92</v>
      </c>
      <c r="B93" s="43" t="str">
        <f>'бланки '!C97</f>
        <v>Муниципальное казённое общеобразовательное учреждение "Средняя общеобразовательная школа с. Новоникольское"</v>
      </c>
      <c r="C93" s="44">
        <v>4</v>
      </c>
      <c r="D93" s="44">
        <v>4</v>
      </c>
      <c r="E93" s="44">
        <v>4</v>
      </c>
      <c r="F93" s="44">
        <v>4</v>
      </c>
      <c r="G93" s="44">
        <v>4</v>
      </c>
      <c r="H93" s="44">
        <v>4</v>
      </c>
      <c r="I93" s="44">
        <v>1</v>
      </c>
      <c r="J93" s="44">
        <v>1</v>
      </c>
      <c r="K93" s="44">
        <v>4</v>
      </c>
      <c r="L93" s="44">
        <v>4</v>
      </c>
      <c r="M93" s="44">
        <v>4</v>
      </c>
      <c r="N93" s="44">
        <v>4</v>
      </c>
      <c r="O93" s="44">
        <v>4</v>
      </c>
      <c r="P93" s="44">
        <v>4</v>
      </c>
      <c r="Q93" s="44">
        <v>4</v>
      </c>
      <c r="R93" s="44"/>
      <c r="S93" s="44"/>
      <c r="T93" s="44"/>
      <c r="U93" s="40">
        <f t="shared" si="25"/>
        <v>4</v>
      </c>
      <c r="V93" s="45">
        <f t="shared" si="26"/>
        <v>92</v>
      </c>
      <c r="W93" s="45" t="str">
        <f t="shared" si="27"/>
        <v>Муниципальное казённое общеобразовательное учреждение "Средняя общеобразовательная школа с. Новоникольское"</v>
      </c>
      <c r="X93" s="39">
        <f t="shared" si="28"/>
        <v>1</v>
      </c>
      <c r="Y93" s="39">
        <f t="shared" si="29"/>
        <v>1</v>
      </c>
      <c r="Z93" s="39">
        <f t="shared" si="30"/>
        <v>1</v>
      </c>
      <c r="AA93" s="39">
        <f t="shared" si="31"/>
        <v>1</v>
      </c>
      <c r="AB93" s="39">
        <f t="shared" si="32"/>
        <v>1</v>
      </c>
      <c r="AC93" s="39">
        <f t="shared" si="33"/>
        <v>1</v>
      </c>
      <c r="AD93" s="39">
        <f t="shared" si="34"/>
        <v>1</v>
      </c>
      <c r="AE93" s="39">
        <f t="shared" si="35"/>
        <v>1</v>
      </c>
      <c r="AF93" s="39">
        <f t="shared" si="36"/>
        <v>1</v>
      </c>
      <c r="AG93" s="39">
        <f t="shared" si="37"/>
        <v>1</v>
      </c>
    </row>
    <row r="94" spans="1:33">
      <c r="A94" s="37">
        <f>'бланки '!D98</f>
        <v>93</v>
      </c>
      <c r="B94" s="43" t="str">
        <f>'бланки '!C98</f>
        <v>Муниципальное казённое общеобразовательное учреждение "Средняя общеобразовательная школа с. Назино"</v>
      </c>
      <c r="C94" s="44">
        <v>22</v>
      </c>
      <c r="D94" s="44">
        <v>22</v>
      </c>
      <c r="E94" s="44">
        <v>22</v>
      </c>
      <c r="F94" s="44">
        <v>22</v>
      </c>
      <c r="G94" s="44">
        <v>22</v>
      </c>
      <c r="H94" s="44">
        <v>22</v>
      </c>
      <c r="I94" s="44">
        <v>6</v>
      </c>
      <c r="J94" s="44">
        <v>6</v>
      </c>
      <c r="K94" s="44">
        <v>22</v>
      </c>
      <c r="L94" s="44">
        <v>22</v>
      </c>
      <c r="M94" s="44">
        <v>22</v>
      </c>
      <c r="N94" s="44">
        <v>22</v>
      </c>
      <c r="O94" s="44">
        <v>22</v>
      </c>
      <c r="P94" s="44">
        <v>22</v>
      </c>
      <c r="Q94" s="44">
        <v>22</v>
      </c>
      <c r="R94" s="44"/>
      <c r="S94" s="44"/>
      <c r="T94" s="44"/>
      <c r="U94" s="40">
        <f t="shared" si="25"/>
        <v>0</v>
      </c>
      <c r="V94" s="45">
        <f t="shared" si="26"/>
        <v>93</v>
      </c>
      <c r="W94" s="45" t="str">
        <f t="shared" si="27"/>
        <v>Муниципальное казённое общеобразовательное учреждение "Средняя общеобразовательная школа с. Назино"</v>
      </c>
      <c r="X94" s="39">
        <f t="shared" si="28"/>
        <v>1</v>
      </c>
      <c r="Y94" s="39">
        <f t="shared" si="29"/>
        <v>1</v>
      </c>
      <c r="Z94" s="39">
        <f t="shared" si="30"/>
        <v>1</v>
      </c>
      <c r="AA94" s="39">
        <f t="shared" si="31"/>
        <v>1</v>
      </c>
      <c r="AB94" s="39">
        <f t="shared" si="32"/>
        <v>1</v>
      </c>
      <c r="AC94" s="39">
        <f t="shared" si="33"/>
        <v>1</v>
      </c>
      <c r="AD94" s="39">
        <f t="shared" si="34"/>
        <v>1</v>
      </c>
      <c r="AE94" s="39">
        <f t="shared" si="35"/>
        <v>1</v>
      </c>
      <c r="AF94" s="39">
        <f t="shared" si="36"/>
        <v>1</v>
      </c>
      <c r="AG94" s="39">
        <f t="shared" si="37"/>
        <v>1</v>
      </c>
    </row>
    <row r="95" spans="1:33">
      <c r="A95" s="37">
        <f>'бланки '!D99</f>
        <v>94</v>
      </c>
      <c r="B95" s="43" t="str">
        <f>'бланки '!C99</f>
        <v>Муниципальное казённое общеобразовательное учреждение "Средняя общеобразовательная школа с. Лукашкин Яр"</v>
      </c>
      <c r="C95" s="44">
        <v>9</v>
      </c>
      <c r="D95" s="44">
        <v>9</v>
      </c>
      <c r="E95" s="44">
        <v>9</v>
      </c>
      <c r="F95" s="44">
        <v>9</v>
      </c>
      <c r="G95" s="44">
        <v>9</v>
      </c>
      <c r="H95" s="44">
        <v>9</v>
      </c>
      <c r="I95" s="44">
        <v>3</v>
      </c>
      <c r="J95" s="44">
        <v>3</v>
      </c>
      <c r="K95" s="44">
        <v>9</v>
      </c>
      <c r="L95" s="44">
        <v>9</v>
      </c>
      <c r="M95" s="44">
        <v>9</v>
      </c>
      <c r="N95" s="44">
        <v>9</v>
      </c>
      <c r="O95" s="44">
        <v>9</v>
      </c>
      <c r="P95" s="44">
        <v>9</v>
      </c>
      <c r="Q95" s="44">
        <v>9</v>
      </c>
      <c r="R95" s="44"/>
      <c r="S95" s="44"/>
      <c r="T95" s="44"/>
      <c r="U95" s="40">
        <f t="shared" si="25"/>
        <v>9</v>
      </c>
      <c r="V95" s="45">
        <f t="shared" si="26"/>
        <v>94</v>
      </c>
      <c r="W95" s="45" t="str">
        <f t="shared" si="27"/>
        <v>Муниципальное казённое общеобразовательное учреждение "Средняя общеобразовательная школа с. Лукашкин Яр"</v>
      </c>
      <c r="X95" s="39">
        <f t="shared" si="28"/>
        <v>1</v>
      </c>
      <c r="Y95" s="39">
        <f t="shared" si="29"/>
        <v>1</v>
      </c>
      <c r="Z95" s="39">
        <f t="shared" si="30"/>
        <v>1</v>
      </c>
      <c r="AA95" s="39">
        <f t="shared" si="31"/>
        <v>1</v>
      </c>
      <c r="AB95" s="39">
        <f t="shared" si="32"/>
        <v>1</v>
      </c>
      <c r="AC95" s="39">
        <f t="shared" si="33"/>
        <v>1</v>
      </c>
      <c r="AD95" s="39">
        <f t="shared" si="34"/>
        <v>1</v>
      </c>
      <c r="AE95" s="39">
        <f t="shared" si="35"/>
        <v>1</v>
      </c>
      <c r="AF95" s="39">
        <f t="shared" si="36"/>
        <v>1</v>
      </c>
      <c r="AG95" s="39">
        <f t="shared" si="37"/>
        <v>1</v>
      </c>
    </row>
    <row r="96" spans="1:33">
      <c r="A96" s="37">
        <f>'бланки '!D100</f>
        <v>95</v>
      </c>
      <c r="B96" s="43" t="str">
        <f>'бланки '!C100</f>
        <v>Муниципальное казённое общеобразовательное учреждение "Основная общеобразовательная школа п. Октябрьский"</v>
      </c>
      <c r="C96" s="44">
        <v>4</v>
      </c>
      <c r="D96" s="44">
        <v>4</v>
      </c>
      <c r="E96" s="44">
        <v>4</v>
      </c>
      <c r="F96" s="44">
        <v>4</v>
      </c>
      <c r="G96" s="44">
        <v>4</v>
      </c>
      <c r="H96" s="44">
        <v>4</v>
      </c>
      <c r="I96" s="44">
        <v>1</v>
      </c>
      <c r="J96" s="44">
        <v>1</v>
      </c>
      <c r="K96" s="44">
        <v>4</v>
      </c>
      <c r="L96" s="44">
        <v>4</v>
      </c>
      <c r="M96" s="44">
        <v>4</v>
      </c>
      <c r="N96" s="44">
        <v>4</v>
      </c>
      <c r="O96" s="44">
        <v>4</v>
      </c>
      <c r="P96" s="44">
        <v>4</v>
      </c>
      <c r="Q96" s="44">
        <v>4</v>
      </c>
      <c r="R96" s="44"/>
      <c r="S96" s="44"/>
      <c r="T96" s="44"/>
      <c r="U96" s="40">
        <f t="shared" si="25"/>
        <v>4</v>
      </c>
      <c r="V96" s="45">
        <f t="shared" si="26"/>
        <v>95</v>
      </c>
      <c r="W96" s="45" t="str">
        <f t="shared" si="27"/>
        <v>Муниципальное казённое общеобразовательное учреждение "Основная общеобразовательная школа п. Октябрьский"</v>
      </c>
      <c r="X96" s="39">
        <f t="shared" si="28"/>
        <v>1</v>
      </c>
      <c r="Y96" s="39">
        <f t="shared" si="29"/>
        <v>1</v>
      </c>
      <c r="Z96" s="39">
        <f t="shared" si="30"/>
        <v>1</v>
      </c>
      <c r="AA96" s="39">
        <f t="shared" si="31"/>
        <v>1</v>
      </c>
      <c r="AB96" s="39">
        <f t="shared" si="32"/>
        <v>1</v>
      </c>
      <c r="AC96" s="39">
        <f t="shared" si="33"/>
        <v>1</v>
      </c>
      <c r="AD96" s="39">
        <f t="shared" si="34"/>
        <v>1</v>
      </c>
      <c r="AE96" s="39">
        <f t="shared" si="35"/>
        <v>1</v>
      </c>
      <c r="AF96" s="39">
        <f t="shared" si="36"/>
        <v>1</v>
      </c>
      <c r="AG96" s="39">
        <f t="shared" si="37"/>
        <v>1</v>
      </c>
    </row>
    <row r="97" spans="1:33">
      <c r="A97" s="37">
        <f>'бланки '!D101</f>
        <v>96</v>
      </c>
      <c r="B97" s="43" t="str">
        <f>'бланки '!C101</f>
        <v>Муниципальное бюджетное общеобразовательное учреждение вечерняя (сменная) общеобразовательная школа № 9 г. Асино</v>
      </c>
      <c r="C97" s="44">
        <v>54</v>
      </c>
      <c r="D97" s="44">
        <v>54</v>
      </c>
      <c r="E97" s="44">
        <v>54</v>
      </c>
      <c r="F97" s="44">
        <v>54</v>
      </c>
      <c r="G97" s="44">
        <v>54</v>
      </c>
      <c r="H97" s="44">
        <v>54</v>
      </c>
      <c r="I97" s="44">
        <v>14</v>
      </c>
      <c r="J97" s="44">
        <v>14</v>
      </c>
      <c r="K97" s="44">
        <v>54</v>
      </c>
      <c r="L97" s="44">
        <v>54</v>
      </c>
      <c r="M97" s="44">
        <v>54</v>
      </c>
      <c r="N97" s="44">
        <v>54</v>
      </c>
      <c r="O97" s="44">
        <v>54</v>
      </c>
      <c r="P97" s="44">
        <v>54</v>
      </c>
      <c r="Q97" s="44">
        <v>54</v>
      </c>
      <c r="R97" s="44"/>
      <c r="S97" s="44"/>
      <c r="T97" s="44"/>
      <c r="U97" s="40">
        <f t="shared" si="25"/>
        <v>0</v>
      </c>
      <c r="V97" s="45">
        <f t="shared" si="26"/>
        <v>96</v>
      </c>
      <c r="W97" s="45" t="str">
        <f t="shared" si="27"/>
        <v>Муниципальное бюджетное общеобразовательное учреждение вечерняя (сменная) общеобразовательная школа № 9 г. Асино</v>
      </c>
      <c r="X97" s="39">
        <f t="shared" si="28"/>
        <v>1</v>
      </c>
      <c r="Y97" s="39">
        <f t="shared" si="29"/>
        <v>1</v>
      </c>
      <c r="Z97" s="39">
        <f t="shared" si="30"/>
        <v>1</v>
      </c>
      <c r="AA97" s="39">
        <f t="shared" si="31"/>
        <v>1</v>
      </c>
      <c r="AB97" s="39">
        <f t="shared" si="32"/>
        <v>1</v>
      </c>
      <c r="AC97" s="39">
        <f t="shared" si="33"/>
        <v>1</v>
      </c>
      <c r="AD97" s="39">
        <f t="shared" si="34"/>
        <v>1</v>
      </c>
      <c r="AE97" s="39">
        <f t="shared" si="35"/>
        <v>1</v>
      </c>
      <c r="AF97" s="39">
        <f t="shared" si="36"/>
        <v>1</v>
      </c>
      <c r="AG97" s="39">
        <f t="shared" si="37"/>
        <v>1</v>
      </c>
    </row>
    <row r="98" spans="1:33">
      <c r="A98" s="37">
        <f>'бланки '!D102</f>
        <v>97</v>
      </c>
      <c r="B98" s="43" t="str">
        <f>'бланки '!C102</f>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C98" s="44">
        <v>56</v>
      </c>
      <c r="D98" s="44">
        <v>56</v>
      </c>
      <c r="E98" s="44">
        <v>56</v>
      </c>
      <c r="F98" s="44">
        <v>56</v>
      </c>
      <c r="G98" s="44">
        <v>56</v>
      </c>
      <c r="H98" s="44">
        <v>56</v>
      </c>
      <c r="I98" s="44">
        <v>14</v>
      </c>
      <c r="J98" s="44">
        <v>14</v>
      </c>
      <c r="K98" s="44">
        <v>56</v>
      </c>
      <c r="L98" s="44">
        <v>56</v>
      </c>
      <c r="M98" s="44">
        <v>56</v>
      </c>
      <c r="N98" s="44">
        <v>56</v>
      </c>
      <c r="O98" s="44">
        <v>56</v>
      </c>
      <c r="P98" s="44">
        <v>56</v>
      </c>
      <c r="Q98" s="44">
        <v>56</v>
      </c>
      <c r="R98" s="44"/>
      <c r="S98" s="44"/>
      <c r="T98" s="44"/>
      <c r="U98" s="40">
        <f t="shared" si="25"/>
        <v>0</v>
      </c>
      <c r="V98" s="45">
        <f t="shared" si="26"/>
        <v>97</v>
      </c>
      <c r="W98" s="45" t="str">
        <f t="shared" si="27"/>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X98" s="39">
        <f t="shared" si="28"/>
        <v>1</v>
      </c>
      <c r="Y98" s="39">
        <f t="shared" si="29"/>
        <v>1</v>
      </c>
      <c r="Z98" s="39">
        <f t="shared" si="30"/>
        <v>1</v>
      </c>
      <c r="AA98" s="39">
        <f t="shared" si="31"/>
        <v>1</v>
      </c>
      <c r="AB98" s="39">
        <f t="shared" si="32"/>
        <v>1</v>
      </c>
      <c r="AC98" s="39">
        <f t="shared" si="33"/>
        <v>1</v>
      </c>
      <c r="AD98" s="39">
        <f t="shared" si="34"/>
        <v>1</v>
      </c>
      <c r="AE98" s="39">
        <f t="shared" si="35"/>
        <v>1</v>
      </c>
      <c r="AF98" s="39">
        <f t="shared" si="36"/>
        <v>1</v>
      </c>
      <c r="AG98" s="39">
        <f t="shared" si="37"/>
        <v>1</v>
      </c>
    </row>
    <row r="99" spans="1:33">
      <c r="A99" s="37">
        <f>'бланки '!D103</f>
        <v>98</v>
      </c>
      <c r="B99" s="43" t="str">
        <f>'бланки '!C103</f>
        <v>Муниципальное автономное общеобразовательное учреждение - средняя общеобразовательная школа с. Батурино Асиновского района Томской области</v>
      </c>
      <c r="C99" s="44">
        <v>86</v>
      </c>
      <c r="D99" s="44">
        <v>86</v>
      </c>
      <c r="E99" s="44">
        <v>86</v>
      </c>
      <c r="F99" s="44">
        <v>86</v>
      </c>
      <c r="G99" s="44">
        <v>86</v>
      </c>
      <c r="H99" s="44">
        <v>86</v>
      </c>
      <c r="I99" s="44">
        <v>22</v>
      </c>
      <c r="J99" s="44">
        <v>22</v>
      </c>
      <c r="K99" s="44">
        <v>86</v>
      </c>
      <c r="L99" s="44">
        <v>86</v>
      </c>
      <c r="M99" s="44">
        <v>86</v>
      </c>
      <c r="N99" s="44">
        <v>86</v>
      </c>
      <c r="O99" s="44">
        <v>86</v>
      </c>
      <c r="P99" s="44">
        <v>86</v>
      </c>
      <c r="Q99" s="44">
        <v>86</v>
      </c>
      <c r="R99" s="44"/>
      <c r="S99" s="44"/>
      <c r="T99" s="44"/>
      <c r="U99" s="40">
        <f t="shared" si="25"/>
        <v>0</v>
      </c>
      <c r="V99" s="45">
        <f t="shared" si="26"/>
        <v>98</v>
      </c>
      <c r="W99" s="45" t="str">
        <f t="shared" si="27"/>
        <v>Муниципальное автономное общеобразовательное учреждение - средняя общеобразовательная школа с. Батурино Асиновского района Томской области</v>
      </c>
      <c r="X99" s="39">
        <f t="shared" si="28"/>
        <v>1</v>
      </c>
      <c r="Y99" s="39">
        <f t="shared" si="29"/>
        <v>1</v>
      </c>
      <c r="Z99" s="39">
        <f t="shared" si="30"/>
        <v>1</v>
      </c>
      <c r="AA99" s="39">
        <f t="shared" si="31"/>
        <v>1</v>
      </c>
      <c r="AB99" s="39">
        <f t="shared" si="32"/>
        <v>1</v>
      </c>
      <c r="AC99" s="39">
        <f t="shared" si="33"/>
        <v>1</v>
      </c>
      <c r="AD99" s="39">
        <f t="shared" si="34"/>
        <v>1</v>
      </c>
      <c r="AE99" s="39">
        <f t="shared" si="35"/>
        <v>1</v>
      </c>
      <c r="AF99" s="39">
        <f t="shared" si="36"/>
        <v>1</v>
      </c>
      <c r="AG99" s="39">
        <f t="shared" si="37"/>
        <v>1</v>
      </c>
    </row>
    <row r="100" spans="1:33">
      <c r="A100" s="37">
        <f>'бланки '!D104</f>
        <v>99</v>
      </c>
      <c r="B100" s="43" t="str">
        <f>'бланки '!C104</f>
        <v>Муниципальное автономное общеобразовательное учреждение «Средняя общеобразовательная школа с.Ново-Кусково Асиновского района Томской области»</v>
      </c>
      <c r="C100" s="44">
        <v>119</v>
      </c>
      <c r="D100" s="44">
        <v>119</v>
      </c>
      <c r="E100" s="44">
        <v>119</v>
      </c>
      <c r="F100" s="44">
        <v>119</v>
      </c>
      <c r="G100" s="44">
        <v>119</v>
      </c>
      <c r="H100" s="44">
        <v>119</v>
      </c>
      <c r="I100" s="44">
        <v>30</v>
      </c>
      <c r="J100" s="44">
        <v>30</v>
      </c>
      <c r="K100" s="44">
        <v>119</v>
      </c>
      <c r="L100" s="44">
        <v>119</v>
      </c>
      <c r="M100" s="44">
        <v>119</v>
      </c>
      <c r="N100" s="44">
        <v>119</v>
      </c>
      <c r="O100" s="44">
        <v>119</v>
      </c>
      <c r="P100" s="44">
        <v>119</v>
      </c>
      <c r="Q100" s="44">
        <v>119</v>
      </c>
      <c r="R100" s="44"/>
      <c r="S100" s="44"/>
      <c r="T100" s="44"/>
      <c r="U100" s="40">
        <f t="shared" si="25"/>
        <v>0</v>
      </c>
      <c r="V100" s="45">
        <f t="shared" si="26"/>
        <v>99</v>
      </c>
      <c r="W100" s="45" t="str">
        <f t="shared" si="27"/>
        <v>Муниципальное автономное общеобразовательное учреждение «Средняя общеобразовательная школа с.Ново-Кусково Асиновского района Томской области»</v>
      </c>
      <c r="X100" s="39">
        <f t="shared" si="28"/>
        <v>1</v>
      </c>
      <c r="Y100" s="39">
        <f t="shared" si="29"/>
        <v>1</v>
      </c>
      <c r="Z100" s="39">
        <f t="shared" si="30"/>
        <v>1</v>
      </c>
      <c r="AA100" s="39">
        <f t="shared" si="31"/>
        <v>1</v>
      </c>
      <c r="AB100" s="39">
        <f t="shared" si="32"/>
        <v>1</v>
      </c>
      <c r="AC100" s="39">
        <f t="shared" si="33"/>
        <v>1</v>
      </c>
      <c r="AD100" s="39">
        <f t="shared" si="34"/>
        <v>1</v>
      </c>
      <c r="AE100" s="39">
        <f t="shared" si="35"/>
        <v>1</v>
      </c>
      <c r="AF100" s="39">
        <f t="shared" si="36"/>
        <v>1</v>
      </c>
      <c r="AG100" s="39">
        <f t="shared" si="37"/>
        <v>1</v>
      </c>
    </row>
    <row r="101" spans="1:33">
      <c r="A101" s="37">
        <f>'бланки '!D105</f>
        <v>100</v>
      </c>
      <c r="B101" s="43" t="str">
        <f>'бланки '!C105</f>
        <v>Муниципальное автономное общеобразовательное учреждение-основная общеобразовательная школа с.Больше-Дорохово Асиновского района Томской области</v>
      </c>
      <c r="C101" s="44">
        <v>22</v>
      </c>
      <c r="D101" s="44">
        <v>22</v>
      </c>
      <c r="E101" s="44">
        <v>22</v>
      </c>
      <c r="F101" s="44">
        <v>22</v>
      </c>
      <c r="G101" s="44">
        <v>22</v>
      </c>
      <c r="H101" s="44">
        <v>22</v>
      </c>
      <c r="I101" s="44">
        <v>6</v>
      </c>
      <c r="J101" s="44">
        <v>6</v>
      </c>
      <c r="K101" s="44">
        <v>22</v>
      </c>
      <c r="L101" s="44">
        <v>22</v>
      </c>
      <c r="M101" s="44">
        <v>22</v>
      </c>
      <c r="N101" s="44">
        <v>22</v>
      </c>
      <c r="O101" s="44">
        <v>22</v>
      </c>
      <c r="P101" s="44">
        <v>22</v>
      </c>
      <c r="Q101" s="44">
        <v>22</v>
      </c>
      <c r="R101" s="44"/>
      <c r="S101" s="44"/>
      <c r="T101" s="44"/>
      <c r="U101" s="40">
        <f t="shared" si="25"/>
        <v>0</v>
      </c>
      <c r="V101" s="45">
        <f t="shared" si="26"/>
        <v>100</v>
      </c>
      <c r="W101" s="45" t="str">
        <f t="shared" si="27"/>
        <v>Муниципальное автономное общеобразовательное учреждение-основная общеобразовательная школа с.Больше-Дорохово Асиновского района Томской области</v>
      </c>
      <c r="X101" s="39">
        <f t="shared" si="28"/>
        <v>1</v>
      </c>
      <c r="Y101" s="39">
        <f t="shared" si="29"/>
        <v>1</v>
      </c>
      <c r="Z101" s="39">
        <f t="shared" si="30"/>
        <v>1</v>
      </c>
      <c r="AA101" s="39">
        <f t="shared" si="31"/>
        <v>1</v>
      </c>
      <c r="AB101" s="39">
        <f t="shared" si="32"/>
        <v>1</v>
      </c>
      <c r="AC101" s="39">
        <f t="shared" si="33"/>
        <v>1</v>
      </c>
      <c r="AD101" s="39">
        <f t="shared" si="34"/>
        <v>1</v>
      </c>
      <c r="AE101" s="39">
        <f t="shared" si="35"/>
        <v>1</v>
      </c>
      <c r="AF101" s="39">
        <f t="shared" si="36"/>
        <v>1</v>
      </c>
      <c r="AG101" s="39">
        <f t="shared" si="37"/>
        <v>1</v>
      </c>
    </row>
    <row r="102" spans="1:33">
      <c r="A102" s="37">
        <f>'бланки '!D106</f>
        <v>101</v>
      </c>
      <c r="B102" s="43" t="str">
        <f>'бланки '!C106</f>
        <v>Муниципальное автономное общеобразовательное учреждение – средняя общеобразовательная школа с. Минаевки Асиновского района Томской области</v>
      </c>
      <c r="C102" s="44">
        <v>42</v>
      </c>
      <c r="D102" s="44">
        <v>42</v>
      </c>
      <c r="E102" s="44">
        <v>42</v>
      </c>
      <c r="F102" s="44">
        <v>42</v>
      </c>
      <c r="G102" s="44">
        <v>42</v>
      </c>
      <c r="H102" s="44">
        <v>42</v>
      </c>
      <c r="I102" s="44">
        <v>11</v>
      </c>
      <c r="J102" s="44">
        <v>11</v>
      </c>
      <c r="K102" s="44">
        <v>42</v>
      </c>
      <c r="L102" s="44">
        <v>42</v>
      </c>
      <c r="M102" s="44">
        <v>42</v>
      </c>
      <c r="N102" s="44">
        <v>42</v>
      </c>
      <c r="O102" s="44">
        <v>42</v>
      </c>
      <c r="P102" s="44">
        <v>42</v>
      </c>
      <c r="Q102" s="44">
        <v>42</v>
      </c>
      <c r="R102" s="44"/>
      <c r="S102" s="44"/>
      <c r="T102" s="44"/>
      <c r="U102" s="40">
        <f t="shared" si="25"/>
        <v>0</v>
      </c>
      <c r="V102" s="45">
        <f t="shared" si="26"/>
        <v>101</v>
      </c>
      <c r="W102" s="45" t="str">
        <f t="shared" si="27"/>
        <v>Муниципальное автономное общеобразовательное учреждение – средняя общеобразовательная школа с. Минаевки Асиновского района Томской области</v>
      </c>
      <c r="X102" s="39">
        <f t="shared" si="28"/>
        <v>1</v>
      </c>
      <c r="Y102" s="39">
        <f t="shared" si="29"/>
        <v>1</v>
      </c>
      <c r="Z102" s="39">
        <f t="shared" si="30"/>
        <v>1</v>
      </c>
      <c r="AA102" s="39">
        <f t="shared" si="31"/>
        <v>1</v>
      </c>
      <c r="AB102" s="39">
        <f t="shared" si="32"/>
        <v>1</v>
      </c>
      <c r="AC102" s="39">
        <f t="shared" si="33"/>
        <v>1</v>
      </c>
      <c r="AD102" s="39">
        <f t="shared" si="34"/>
        <v>1</v>
      </c>
      <c r="AE102" s="39">
        <f t="shared" si="35"/>
        <v>1</v>
      </c>
      <c r="AF102" s="39">
        <f t="shared" si="36"/>
        <v>1</v>
      </c>
      <c r="AG102" s="39">
        <f t="shared" si="37"/>
        <v>1</v>
      </c>
    </row>
    <row r="103" spans="1:33">
      <c r="A103" s="37">
        <f>'бланки '!D107</f>
        <v>102</v>
      </c>
      <c r="B103" s="43" t="str">
        <f>'бланки '!C107</f>
        <v>Муниципальное автономное общеобразовательное учреждение - средняя общеобразовательная школа с. Новиковка Асиновского района Томской области</v>
      </c>
      <c r="C103" s="44">
        <v>64</v>
      </c>
      <c r="D103" s="44">
        <v>64</v>
      </c>
      <c r="E103" s="44">
        <v>64</v>
      </c>
      <c r="F103" s="44">
        <v>64</v>
      </c>
      <c r="G103" s="44">
        <v>64</v>
      </c>
      <c r="H103" s="44">
        <v>64</v>
      </c>
      <c r="I103" s="44">
        <v>16</v>
      </c>
      <c r="J103" s="44">
        <v>16</v>
      </c>
      <c r="K103" s="44">
        <v>64</v>
      </c>
      <c r="L103" s="44">
        <v>64</v>
      </c>
      <c r="M103" s="44">
        <v>64</v>
      </c>
      <c r="N103" s="44">
        <v>64</v>
      </c>
      <c r="O103" s="44">
        <v>64</v>
      </c>
      <c r="P103" s="44">
        <v>64</v>
      </c>
      <c r="Q103" s="44">
        <v>64</v>
      </c>
      <c r="R103" s="44"/>
      <c r="S103" s="44"/>
      <c r="T103" s="44"/>
      <c r="U103" s="40">
        <f t="shared" si="25"/>
        <v>0</v>
      </c>
      <c r="V103" s="45">
        <f t="shared" si="26"/>
        <v>102</v>
      </c>
      <c r="W103" s="45" t="str">
        <f t="shared" si="27"/>
        <v>Муниципальное автономное общеобразовательное учреждение - средняя общеобразовательная школа с. Новиковка Асиновского района Томской области</v>
      </c>
      <c r="X103" s="39">
        <f t="shared" si="28"/>
        <v>1</v>
      </c>
      <c r="Y103" s="39">
        <f t="shared" si="29"/>
        <v>1</v>
      </c>
      <c r="Z103" s="39">
        <f t="shared" si="30"/>
        <v>1</v>
      </c>
      <c r="AA103" s="39">
        <f t="shared" si="31"/>
        <v>1</v>
      </c>
      <c r="AB103" s="39">
        <f t="shared" si="32"/>
        <v>1</v>
      </c>
      <c r="AC103" s="39">
        <f t="shared" si="33"/>
        <v>1</v>
      </c>
      <c r="AD103" s="39">
        <f t="shared" si="34"/>
        <v>1</v>
      </c>
      <c r="AE103" s="39">
        <f t="shared" si="35"/>
        <v>1</v>
      </c>
      <c r="AF103" s="39">
        <f t="shared" si="36"/>
        <v>1</v>
      </c>
      <c r="AG103" s="39">
        <f t="shared" si="37"/>
        <v>1</v>
      </c>
    </row>
    <row r="104" spans="1:33">
      <c r="A104" s="37">
        <f>'бланки '!D108</f>
        <v>103</v>
      </c>
      <c r="B104" s="43" t="str">
        <f>'бланки '!C108</f>
        <v>Муниципальное автономное общеобразовательное учреждение «Общеобразовательная школа № 5 г. Асино»</v>
      </c>
      <c r="C104" s="44">
        <v>208</v>
      </c>
      <c r="D104" s="44">
        <v>208</v>
      </c>
      <c r="E104" s="44">
        <v>208</v>
      </c>
      <c r="F104" s="44">
        <v>208</v>
      </c>
      <c r="G104" s="44">
        <v>208</v>
      </c>
      <c r="H104" s="44">
        <v>208</v>
      </c>
      <c r="I104" s="44">
        <v>52</v>
      </c>
      <c r="J104" s="44">
        <v>52</v>
      </c>
      <c r="K104" s="44">
        <v>208</v>
      </c>
      <c r="L104" s="44">
        <v>208</v>
      </c>
      <c r="M104" s="44">
        <v>208</v>
      </c>
      <c r="N104" s="44">
        <v>208</v>
      </c>
      <c r="O104" s="44">
        <v>208</v>
      </c>
      <c r="P104" s="44">
        <v>208</v>
      </c>
      <c r="Q104" s="44">
        <v>208</v>
      </c>
      <c r="R104" s="44"/>
      <c r="S104" s="44"/>
      <c r="T104" s="44"/>
      <c r="U104" s="40">
        <f t="shared" si="25"/>
        <v>0</v>
      </c>
      <c r="V104" s="45">
        <f t="shared" si="26"/>
        <v>103</v>
      </c>
      <c r="W104" s="45" t="str">
        <f t="shared" si="27"/>
        <v>Муниципальное автономное общеобразовательное учреждение «Общеобразовательная школа № 5 г. Асино»</v>
      </c>
      <c r="X104" s="39">
        <f t="shared" si="28"/>
        <v>1</v>
      </c>
      <c r="Y104" s="39">
        <f t="shared" si="29"/>
        <v>1</v>
      </c>
      <c r="Z104" s="39">
        <f t="shared" si="30"/>
        <v>1</v>
      </c>
      <c r="AA104" s="39">
        <f t="shared" si="31"/>
        <v>1</v>
      </c>
      <c r="AB104" s="39">
        <f t="shared" si="32"/>
        <v>1</v>
      </c>
      <c r="AC104" s="39">
        <f t="shared" si="33"/>
        <v>1</v>
      </c>
      <c r="AD104" s="39">
        <f t="shared" si="34"/>
        <v>1</v>
      </c>
      <c r="AE104" s="39">
        <f t="shared" si="35"/>
        <v>1</v>
      </c>
      <c r="AF104" s="39">
        <f t="shared" si="36"/>
        <v>1</v>
      </c>
      <c r="AG104" s="39">
        <f t="shared" si="37"/>
        <v>1</v>
      </c>
    </row>
    <row r="105" spans="1:33">
      <c r="A105" s="37">
        <f>'бланки '!D109</f>
        <v>104</v>
      </c>
      <c r="B105" s="43" t="str">
        <f>'бланки '!C109</f>
        <v>Муниципальное автономное общеобразовательное учреждение - средняя общеобразовательная школа с. Новониколавки Асиновского района Томской области</v>
      </c>
      <c r="C105" s="44">
        <v>64</v>
      </c>
      <c r="D105" s="44">
        <v>64</v>
      </c>
      <c r="E105" s="44">
        <v>64</v>
      </c>
      <c r="F105" s="44">
        <v>64</v>
      </c>
      <c r="G105" s="44">
        <v>64</v>
      </c>
      <c r="H105" s="44">
        <v>64</v>
      </c>
      <c r="I105" s="44">
        <v>16</v>
      </c>
      <c r="J105" s="44">
        <v>16</v>
      </c>
      <c r="K105" s="44">
        <v>64</v>
      </c>
      <c r="L105" s="44">
        <v>64</v>
      </c>
      <c r="M105" s="44">
        <v>64</v>
      </c>
      <c r="N105" s="44">
        <v>64</v>
      </c>
      <c r="O105" s="44">
        <v>64</v>
      </c>
      <c r="P105" s="44">
        <v>64</v>
      </c>
      <c r="Q105" s="44">
        <v>64</v>
      </c>
      <c r="R105" s="44"/>
      <c r="S105" s="44"/>
      <c r="T105" s="44"/>
      <c r="U105" s="40">
        <f t="shared" si="25"/>
        <v>0</v>
      </c>
      <c r="V105" s="45">
        <f t="shared" si="26"/>
        <v>104</v>
      </c>
      <c r="W105" s="45" t="str">
        <f t="shared" si="27"/>
        <v>Муниципальное автономное общеобразовательное учреждение - средняя общеобразовательная школа с. Новониколавки Асиновского района Томской области</v>
      </c>
      <c r="X105" s="39">
        <f t="shared" si="28"/>
        <v>1</v>
      </c>
      <c r="Y105" s="39">
        <f t="shared" si="29"/>
        <v>1</v>
      </c>
      <c r="Z105" s="39">
        <f t="shared" si="30"/>
        <v>1</v>
      </c>
      <c r="AA105" s="39">
        <f t="shared" si="31"/>
        <v>1</v>
      </c>
      <c r="AB105" s="39">
        <f t="shared" si="32"/>
        <v>1</v>
      </c>
      <c r="AC105" s="39">
        <f t="shared" si="33"/>
        <v>1</v>
      </c>
      <c r="AD105" s="39">
        <f t="shared" si="34"/>
        <v>1</v>
      </c>
      <c r="AE105" s="39">
        <f t="shared" si="35"/>
        <v>1</v>
      </c>
      <c r="AF105" s="39">
        <f t="shared" si="36"/>
        <v>1</v>
      </c>
      <c r="AG105" s="39">
        <f t="shared" si="37"/>
        <v>1</v>
      </c>
    </row>
    <row r="106" spans="1:33">
      <c r="A106" s="37">
        <f>'бланки '!D110</f>
        <v>105</v>
      </c>
      <c r="B106" s="43" t="str">
        <f>'бланки '!C110</f>
        <v>Муниципальное автономное общеобразовательное учреждение средняя общеобразовательная школа № 1 г. Асино</v>
      </c>
      <c r="C106" s="44">
        <v>495</v>
      </c>
      <c r="D106" s="44">
        <v>495</v>
      </c>
      <c r="E106" s="44">
        <v>495</v>
      </c>
      <c r="F106" s="44">
        <v>495</v>
      </c>
      <c r="G106" s="44">
        <v>495</v>
      </c>
      <c r="H106" s="44">
        <v>495</v>
      </c>
      <c r="I106" s="44">
        <v>124</v>
      </c>
      <c r="J106" s="44">
        <v>124</v>
      </c>
      <c r="K106" s="44">
        <v>495</v>
      </c>
      <c r="L106" s="44">
        <v>495</v>
      </c>
      <c r="M106" s="44">
        <v>495</v>
      </c>
      <c r="N106" s="44">
        <v>495</v>
      </c>
      <c r="O106" s="44">
        <v>495</v>
      </c>
      <c r="P106" s="44">
        <v>495</v>
      </c>
      <c r="Q106" s="44">
        <v>495</v>
      </c>
      <c r="R106" s="44"/>
      <c r="S106" s="44"/>
      <c r="T106" s="44"/>
      <c r="U106" s="40">
        <f t="shared" si="25"/>
        <v>0</v>
      </c>
      <c r="V106" s="45">
        <f t="shared" si="26"/>
        <v>105</v>
      </c>
      <c r="W106" s="45" t="str">
        <f t="shared" si="27"/>
        <v>Муниципальное автономное общеобразовательное учреждение средняя общеобразовательная школа № 1 г. Асино</v>
      </c>
      <c r="X106" s="39">
        <f t="shared" si="28"/>
        <v>1</v>
      </c>
      <c r="Y106" s="39">
        <f t="shared" si="29"/>
        <v>1</v>
      </c>
      <c r="Z106" s="39">
        <f t="shared" si="30"/>
        <v>1</v>
      </c>
      <c r="AA106" s="39">
        <f t="shared" si="31"/>
        <v>1</v>
      </c>
      <c r="AB106" s="39">
        <f t="shared" si="32"/>
        <v>1</v>
      </c>
      <c r="AC106" s="39">
        <f t="shared" si="33"/>
        <v>1</v>
      </c>
      <c r="AD106" s="39">
        <f t="shared" si="34"/>
        <v>1</v>
      </c>
      <c r="AE106" s="39">
        <f t="shared" si="35"/>
        <v>1</v>
      </c>
      <c r="AF106" s="39">
        <f t="shared" si="36"/>
        <v>1</v>
      </c>
      <c r="AG106" s="39">
        <f t="shared" si="37"/>
        <v>1</v>
      </c>
    </row>
    <row r="107" spans="1:33">
      <c r="A107" s="37">
        <f>'бланки '!D111</f>
        <v>106</v>
      </c>
      <c r="B107" s="43" t="str">
        <f>'бланки '!C111</f>
        <v>Муниципальное автономное общеобразовательное учреждение гимназия № 2 г. Асино</v>
      </c>
      <c r="C107" s="44">
        <v>496</v>
      </c>
      <c r="D107" s="44">
        <v>496</v>
      </c>
      <c r="E107" s="44">
        <v>496</v>
      </c>
      <c r="F107" s="44">
        <v>496</v>
      </c>
      <c r="G107" s="44">
        <v>496</v>
      </c>
      <c r="H107" s="44">
        <v>496</v>
      </c>
      <c r="I107" s="44">
        <v>124</v>
      </c>
      <c r="J107" s="44">
        <v>124</v>
      </c>
      <c r="K107" s="44">
        <v>496</v>
      </c>
      <c r="L107" s="44">
        <v>496</v>
      </c>
      <c r="M107" s="44">
        <v>496</v>
      </c>
      <c r="N107" s="44">
        <v>496</v>
      </c>
      <c r="O107" s="44">
        <v>496</v>
      </c>
      <c r="P107" s="44">
        <v>496</v>
      </c>
      <c r="Q107" s="44">
        <v>496</v>
      </c>
      <c r="R107" s="44"/>
      <c r="S107" s="44"/>
      <c r="T107" s="44"/>
      <c r="U107" s="40">
        <f t="shared" si="25"/>
        <v>0</v>
      </c>
      <c r="V107" s="45">
        <f t="shared" si="26"/>
        <v>106</v>
      </c>
      <c r="W107" s="45" t="str">
        <f t="shared" si="27"/>
        <v>Муниципальное автономное общеобразовательное учреждение гимназия № 2 г. Асино</v>
      </c>
      <c r="X107" s="39">
        <f t="shared" si="28"/>
        <v>1</v>
      </c>
      <c r="Y107" s="39">
        <f t="shared" si="29"/>
        <v>1</v>
      </c>
      <c r="Z107" s="39">
        <f t="shared" si="30"/>
        <v>1</v>
      </c>
      <c r="AA107" s="39">
        <f t="shared" si="31"/>
        <v>1</v>
      </c>
      <c r="AB107" s="39">
        <f t="shared" si="32"/>
        <v>1</v>
      </c>
      <c r="AC107" s="39">
        <f t="shared" si="33"/>
        <v>1</v>
      </c>
      <c r="AD107" s="39">
        <f t="shared" si="34"/>
        <v>1</v>
      </c>
      <c r="AE107" s="39">
        <f t="shared" si="35"/>
        <v>1</v>
      </c>
      <c r="AF107" s="39">
        <f t="shared" si="36"/>
        <v>1</v>
      </c>
      <c r="AG107" s="39">
        <f t="shared" si="37"/>
        <v>1</v>
      </c>
    </row>
    <row r="108" spans="1:33">
      <c r="A108" s="37">
        <f>'бланки '!D112</f>
        <v>107</v>
      </c>
      <c r="B108" s="43" t="str">
        <f>'бланки '!C112</f>
        <v>Муниципальное автономное общеобразовательное учреждение - средняя общеобразовательная школа с. Ягодного Асиновского района Томской области</v>
      </c>
      <c r="C108" s="44">
        <v>76</v>
      </c>
      <c r="D108" s="44">
        <v>76</v>
      </c>
      <c r="E108" s="44">
        <v>76</v>
      </c>
      <c r="F108" s="44">
        <v>76</v>
      </c>
      <c r="G108" s="44">
        <v>76</v>
      </c>
      <c r="H108" s="44">
        <v>76</v>
      </c>
      <c r="I108" s="44">
        <v>19</v>
      </c>
      <c r="J108" s="44">
        <v>19</v>
      </c>
      <c r="K108" s="44">
        <v>76</v>
      </c>
      <c r="L108" s="44">
        <v>76</v>
      </c>
      <c r="M108" s="44">
        <v>76</v>
      </c>
      <c r="N108" s="44">
        <v>76</v>
      </c>
      <c r="O108" s="44">
        <v>76</v>
      </c>
      <c r="P108" s="44">
        <v>76</v>
      </c>
      <c r="Q108" s="44">
        <v>76</v>
      </c>
      <c r="R108" s="44"/>
      <c r="S108" s="44"/>
      <c r="T108" s="44"/>
      <c r="U108" s="40">
        <f t="shared" si="25"/>
        <v>0</v>
      </c>
      <c r="V108" s="45">
        <f t="shared" si="26"/>
        <v>107</v>
      </c>
      <c r="W108" s="45" t="str">
        <f t="shared" si="27"/>
        <v>Муниципальное автономное общеобразовательное учреждение - средняя общеобразовательная школа с. Ягодного Асиновского района Томской области</v>
      </c>
      <c r="X108" s="39">
        <f t="shared" si="28"/>
        <v>1</v>
      </c>
      <c r="Y108" s="39">
        <f t="shared" si="29"/>
        <v>1</v>
      </c>
      <c r="Z108" s="39">
        <f t="shared" si="30"/>
        <v>1</v>
      </c>
      <c r="AA108" s="39">
        <f t="shared" si="31"/>
        <v>1</v>
      </c>
      <c r="AB108" s="39">
        <f t="shared" si="32"/>
        <v>1</v>
      </c>
      <c r="AC108" s="39">
        <f t="shared" si="33"/>
        <v>1</v>
      </c>
      <c r="AD108" s="39">
        <f t="shared" si="34"/>
        <v>1</v>
      </c>
      <c r="AE108" s="39">
        <f t="shared" si="35"/>
        <v>1</v>
      </c>
      <c r="AF108" s="39">
        <f t="shared" si="36"/>
        <v>1</v>
      </c>
      <c r="AG108" s="39">
        <f t="shared" si="37"/>
        <v>1</v>
      </c>
    </row>
    <row r="109" spans="1:33">
      <c r="A109" s="37">
        <f>'бланки '!D113</f>
        <v>108</v>
      </c>
      <c r="B109" s="43" t="str">
        <f>'бланки '!C113</f>
        <v>Муниципальное автономное общеобразовательное учреждение средняя общеобразовательная школа № 4 г. Асино</v>
      </c>
      <c r="C109" s="44">
        <v>531</v>
      </c>
      <c r="D109" s="44">
        <v>531</v>
      </c>
      <c r="E109" s="44">
        <v>531</v>
      </c>
      <c r="F109" s="44">
        <v>531</v>
      </c>
      <c r="G109" s="44">
        <v>531</v>
      </c>
      <c r="H109" s="44">
        <v>531</v>
      </c>
      <c r="I109" s="44">
        <v>133</v>
      </c>
      <c r="J109" s="44">
        <v>133</v>
      </c>
      <c r="K109" s="44">
        <v>531</v>
      </c>
      <c r="L109" s="44">
        <v>531</v>
      </c>
      <c r="M109" s="44">
        <v>531</v>
      </c>
      <c r="N109" s="44">
        <v>531</v>
      </c>
      <c r="O109" s="44">
        <v>531</v>
      </c>
      <c r="P109" s="44">
        <v>531</v>
      </c>
      <c r="Q109" s="44">
        <v>531</v>
      </c>
      <c r="R109" s="44"/>
      <c r="S109" s="44"/>
      <c r="T109" s="44"/>
      <c r="U109" s="40">
        <f t="shared" si="25"/>
        <v>0</v>
      </c>
      <c r="V109" s="45">
        <f t="shared" si="26"/>
        <v>108</v>
      </c>
      <c r="W109" s="45" t="str">
        <f t="shared" si="27"/>
        <v>Муниципальное автономное общеобразовательное учреждение средняя общеобразовательная школа № 4 г. Асино</v>
      </c>
      <c r="X109" s="39">
        <f t="shared" si="28"/>
        <v>1</v>
      </c>
      <c r="Y109" s="39">
        <f t="shared" si="29"/>
        <v>1</v>
      </c>
      <c r="Z109" s="39">
        <f t="shared" si="30"/>
        <v>1</v>
      </c>
      <c r="AA109" s="39">
        <f t="shared" si="31"/>
        <v>1</v>
      </c>
      <c r="AB109" s="39">
        <f t="shared" si="32"/>
        <v>1</v>
      </c>
      <c r="AC109" s="39">
        <f t="shared" si="33"/>
        <v>1</v>
      </c>
      <c r="AD109" s="39">
        <f t="shared" si="34"/>
        <v>1</v>
      </c>
      <c r="AE109" s="39">
        <f t="shared" si="35"/>
        <v>1</v>
      </c>
      <c r="AF109" s="39">
        <f t="shared" si="36"/>
        <v>1</v>
      </c>
      <c r="AG109" s="39">
        <f t="shared" si="37"/>
        <v>1</v>
      </c>
    </row>
    <row r="110" spans="1:33">
      <c r="A110" s="37">
        <f>'бланки '!D114</f>
        <v>109</v>
      </c>
      <c r="B110" s="43" t="str">
        <f>'бланки '!C114</f>
        <v>Муниципальное казённое общеобразовательное учреждение "Вавиловская средняя общеобразовательная школа"</v>
      </c>
      <c r="C110" s="44">
        <v>60</v>
      </c>
      <c r="D110" s="44">
        <v>60</v>
      </c>
      <c r="E110" s="44">
        <v>60</v>
      </c>
      <c r="F110" s="44">
        <v>60</v>
      </c>
      <c r="G110" s="44">
        <v>60</v>
      </c>
      <c r="H110" s="44">
        <v>60</v>
      </c>
      <c r="I110" s="44">
        <v>15</v>
      </c>
      <c r="J110" s="44">
        <v>15</v>
      </c>
      <c r="K110" s="44">
        <v>60</v>
      </c>
      <c r="L110" s="44">
        <v>60</v>
      </c>
      <c r="M110" s="44">
        <v>60</v>
      </c>
      <c r="N110" s="44">
        <v>60</v>
      </c>
      <c r="O110" s="44">
        <v>60</v>
      </c>
      <c r="P110" s="44">
        <v>60</v>
      </c>
      <c r="Q110" s="44">
        <v>60</v>
      </c>
      <c r="R110" s="44"/>
      <c r="S110" s="44"/>
      <c r="T110" s="44"/>
      <c r="U110" s="40">
        <f t="shared" si="25"/>
        <v>0</v>
      </c>
      <c r="V110" s="45">
        <f t="shared" si="26"/>
        <v>109</v>
      </c>
      <c r="W110" s="45" t="str">
        <f t="shared" si="27"/>
        <v>Муниципальное казённое общеобразовательное учреждение "Вавиловская средняя общеобразовательная школа"</v>
      </c>
      <c r="X110" s="39">
        <f t="shared" si="28"/>
        <v>1</v>
      </c>
      <c r="Y110" s="39">
        <f t="shared" si="29"/>
        <v>1</v>
      </c>
      <c r="Z110" s="39">
        <f t="shared" si="30"/>
        <v>1</v>
      </c>
      <c r="AA110" s="39">
        <f t="shared" si="31"/>
        <v>1</v>
      </c>
      <c r="AB110" s="39">
        <f t="shared" si="32"/>
        <v>1</v>
      </c>
      <c r="AC110" s="39">
        <f t="shared" si="33"/>
        <v>1</v>
      </c>
      <c r="AD110" s="39">
        <f t="shared" si="34"/>
        <v>1</v>
      </c>
      <c r="AE110" s="39">
        <f t="shared" si="35"/>
        <v>1</v>
      </c>
      <c r="AF110" s="39">
        <f t="shared" si="36"/>
        <v>1</v>
      </c>
      <c r="AG110" s="39">
        <f t="shared" si="37"/>
        <v>1</v>
      </c>
    </row>
    <row r="111" spans="1:33">
      <c r="A111" s="37">
        <f>'бланки '!D115</f>
        <v>110</v>
      </c>
      <c r="B111" s="43" t="str">
        <f>'бланки '!C115</f>
        <v>Муниципальное бюджетное общеобразовательное учреждение "Парбигская средняя общеобразовательная школа имени Михаила Тимофеевича Калашникова"</v>
      </c>
      <c r="C111" s="44">
        <v>95</v>
      </c>
      <c r="D111" s="44">
        <v>95</v>
      </c>
      <c r="E111" s="44">
        <v>95</v>
      </c>
      <c r="F111" s="44">
        <v>95</v>
      </c>
      <c r="G111" s="44">
        <v>95</v>
      </c>
      <c r="H111" s="44">
        <v>95</v>
      </c>
      <c r="I111" s="44">
        <v>24</v>
      </c>
      <c r="J111" s="44">
        <v>24</v>
      </c>
      <c r="K111" s="44">
        <v>95</v>
      </c>
      <c r="L111" s="44">
        <v>95</v>
      </c>
      <c r="M111" s="44">
        <v>95</v>
      </c>
      <c r="N111" s="44">
        <v>95</v>
      </c>
      <c r="O111" s="44">
        <v>95</v>
      </c>
      <c r="P111" s="44">
        <v>95</v>
      </c>
      <c r="Q111" s="44">
        <v>95</v>
      </c>
      <c r="R111" s="44"/>
      <c r="S111" s="44"/>
      <c r="T111" s="44"/>
      <c r="U111" s="40">
        <f t="shared" si="25"/>
        <v>0</v>
      </c>
      <c r="V111" s="45">
        <f t="shared" si="26"/>
        <v>110</v>
      </c>
      <c r="W111" s="45" t="str">
        <f t="shared" si="27"/>
        <v>Муниципальное бюджетное общеобразовательное учреждение "Парбигская средняя общеобразовательная школа имени Михаила Тимофеевича Калашникова"</v>
      </c>
      <c r="X111" s="39">
        <f t="shared" si="28"/>
        <v>1</v>
      </c>
      <c r="Y111" s="39">
        <f t="shared" si="29"/>
        <v>1</v>
      </c>
      <c r="Z111" s="39">
        <f t="shared" si="30"/>
        <v>1</v>
      </c>
      <c r="AA111" s="39">
        <f t="shared" si="31"/>
        <v>1</v>
      </c>
      <c r="AB111" s="39">
        <f t="shared" si="32"/>
        <v>1</v>
      </c>
      <c r="AC111" s="39">
        <f t="shared" si="33"/>
        <v>1</v>
      </c>
      <c r="AD111" s="39">
        <f t="shared" si="34"/>
        <v>1</v>
      </c>
      <c r="AE111" s="39">
        <f t="shared" si="35"/>
        <v>1</v>
      </c>
      <c r="AF111" s="39">
        <f t="shared" si="36"/>
        <v>1</v>
      </c>
      <c r="AG111" s="39">
        <f t="shared" si="37"/>
        <v>1</v>
      </c>
    </row>
    <row r="112" spans="1:33">
      <c r="A112" s="37">
        <f>'бланки '!D116</f>
        <v>111</v>
      </c>
      <c r="B112" s="43" t="str">
        <f>'бланки '!C116</f>
        <v>Муниципальное казённое общеобразовательное учреждение "Плотниковская средняя общеобразовательная школа"</v>
      </c>
      <c r="C112" s="44">
        <v>38</v>
      </c>
      <c r="D112" s="44">
        <v>38</v>
      </c>
      <c r="E112" s="44">
        <v>38</v>
      </c>
      <c r="F112" s="44">
        <v>38</v>
      </c>
      <c r="G112" s="44">
        <v>38</v>
      </c>
      <c r="H112" s="44">
        <v>38</v>
      </c>
      <c r="I112" s="44">
        <v>10</v>
      </c>
      <c r="J112" s="44">
        <v>10</v>
      </c>
      <c r="K112" s="44">
        <v>38</v>
      </c>
      <c r="L112" s="44">
        <v>38</v>
      </c>
      <c r="M112" s="44">
        <v>38</v>
      </c>
      <c r="N112" s="44">
        <v>38</v>
      </c>
      <c r="O112" s="44">
        <v>38</v>
      </c>
      <c r="P112" s="44">
        <v>38</v>
      </c>
      <c r="Q112" s="44">
        <v>38</v>
      </c>
      <c r="R112" s="44"/>
      <c r="S112" s="44"/>
      <c r="T112" s="44"/>
      <c r="U112" s="40">
        <f t="shared" si="25"/>
        <v>0</v>
      </c>
      <c r="V112" s="45">
        <f t="shared" si="26"/>
        <v>111</v>
      </c>
      <c r="W112" s="45" t="str">
        <f t="shared" si="27"/>
        <v>Муниципальное казённое общеобразовательное учреждение "Плотниковская средняя общеобразовательная школа"</v>
      </c>
      <c r="X112" s="39">
        <f t="shared" si="28"/>
        <v>1</v>
      </c>
      <c r="Y112" s="39">
        <f t="shared" si="29"/>
        <v>1</v>
      </c>
      <c r="Z112" s="39">
        <f t="shared" si="30"/>
        <v>1</v>
      </c>
      <c r="AA112" s="39">
        <f t="shared" si="31"/>
        <v>1</v>
      </c>
      <c r="AB112" s="39">
        <f t="shared" si="32"/>
        <v>1</v>
      </c>
      <c r="AC112" s="39">
        <f t="shared" si="33"/>
        <v>1</v>
      </c>
      <c r="AD112" s="39">
        <f t="shared" si="34"/>
        <v>1</v>
      </c>
      <c r="AE112" s="39">
        <f t="shared" si="35"/>
        <v>1</v>
      </c>
      <c r="AF112" s="39">
        <f t="shared" si="36"/>
        <v>1</v>
      </c>
      <c r="AG112" s="39">
        <f t="shared" si="37"/>
        <v>1</v>
      </c>
    </row>
    <row r="113" spans="1:33">
      <c r="A113" s="37">
        <f>'бланки '!D117</f>
        <v>112</v>
      </c>
      <c r="B113" s="43" t="str">
        <f>'бланки '!C117</f>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C113" s="44">
        <v>26</v>
      </c>
      <c r="D113" s="44">
        <v>26</v>
      </c>
      <c r="E113" s="44">
        <v>26</v>
      </c>
      <c r="F113" s="44">
        <v>26</v>
      </c>
      <c r="G113" s="44">
        <v>26</v>
      </c>
      <c r="H113" s="44">
        <v>26</v>
      </c>
      <c r="I113" s="44">
        <v>7</v>
      </c>
      <c r="J113" s="44">
        <v>7</v>
      </c>
      <c r="K113" s="44">
        <v>26</v>
      </c>
      <c r="L113" s="44">
        <v>26</v>
      </c>
      <c r="M113" s="44">
        <v>26</v>
      </c>
      <c r="N113" s="44">
        <v>26</v>
      </c>
      <c r="O113" s="44">
        <v>26</v>
      </c>
      <c r="P113" s="44">
        <v>26</v>
      </c>
      <c r="Q113" s="44">
        <v>26</v>
      </c>
      <c r="R113" s="44"/>
      <c r="S113" s="44"/>
      <c r="T113" s="44"/>
      <c r="U113" s="40">
        <f t="shared" si="25"/>
        <v>0</v>
      </c>
      <c r="V113" s="45">
        <f t="shared" si="26"/>
        <v>112</v>
      </c>
      <c r="W113" s="45" t="str">
        <f t="shared" si="27"/>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X113" s="39">
        <f t="shared" si="28"/>
        <v>1</v>
      </c>
      <c r="Y113" s="39">
        <f t="shared" si="29"/>
        <v>1</v>
      </c>
      <c r="Z113" s="39">
        <f t="shared" si="30"/>
        <v>1</v>
      </c>
      <c r="AA113" s="39">
        <f t="shared" si="31"/>
        <v>1</v>
      </c>
      <c r="AB113" s="39">
        <f t="shared" si="32"/>
        <v>1</v>
      </c>
      <c r="AC113" s="39">
        <f t="shared" si="33"/>
        <v>1</v>
      </c>
      <c r="AD113" s="39">
        <f t="shared" si="34"/>
        <v>1</v>
      </c>
      <c r="AE113" s="39">
        <f t="shared" si="35"/>
        <v>1</v>
      </c>
      <c r="AF113" s="39">
        <f t="shared" si="36"/>
        <v>1</v>
      </c>
      <c r="AG113" s="39">
        <f t="shared" si="37"/>
        <v>1</v>
      </c>
    </row>
    <row r="114" spans="1:33">
      <c r="A114" s="37">
        <f>'бланки '!D118</f>
        <v>113</v>
      </c>
      <c r="B114" s="43" t="str">
        <f>'бланки '!C118</f>
        <v>Муниципальное бюджетное общеобразовательное учреждение "Бакчарская средняя общеобразовательная школа"</v>
      </c>
      <c r="C114" s="44">
        <v>444</v>
      </c>
      <c r="D114" s="44">
        <v>444</v>
      </c>
      <c r="E114" s="44">
        <v>444</v>
      </c>
      <c r="F114" s="44">
        <v>444</v>
      </c>
      <c r="G114" s="44">
        <v>444</v>
      </c>
      <c r="H114" s="44">
        <v>444</v>
      </c>
      <c r="I114" s="44">
        <v>111</v>
      </c>
      <c r="J114" s="44">
        <v>111</v>
      </c>
      <c r="K114" s="44">
        <v>444</v>
      </c>
      <c r="L114" s="44">
        <v>444</v>
      </c>
      <c r="M114" s="44">
        <v>444</v>
      </c>
      <c r="N114" s="44">
        <v>444</v>
      </c>
      <c r="O114" s="44">
        <v>444</v>
      </c>
      <c r="P114" s="44">
        <v>444</v>
      </c>
      <c r="Q114" s="44">
        <v>444</v>
      </c>
      <c r="R114" s="44"/>
      <c r="S114" s="44"/>
      <c r="T114" s="44"/>
      <c r="U114" s="40">
        <f t="shared" si="25"/>
        <v>0</v>
      </c>
      <c r="V114" s="45">
        <f t="shared" si="26"/>
        <v>113</v>
      </c>
      <c r="W114" s="45" t="str">
        <f t="shared" si="27"/>
        <v>Муниципальное бюджетное общеобразовательное учреждение "Бакчарская средняя общеобразовательная школа"</v>
      </c>
      <c r="X114" s="39">
        <f t="shared" si="28"/>
        <v>1</v>
      </c>
      <c r="Y114" s="39">
        <f t="shared" si="29"/>
        <v>1</v>
      </c>
      <c r="Z114" s="39">
        <f t="shared" si="30"/>
        <v>1</v>
      </c>
      <c r="AA114" s="39">
        <f t="shared" si="31"/>
        <v>1</v>
      </c>
      <c r="AB114" s="39">
        <f t="shared" si="32"/>
        <v>1</v>
      </c>
      <c r="AC114" s="39">
        <f t="shared" si="33"/>
        <v>1</v>
      </c>
      <c r="AD114" s="39">
        <f t="shared" si="34"/>
        <v>1</v>
      </c>
      <c r="AE114" s="39">
        <f t="shared" si="35"/>
        <v>1</v>
      </c>
      <c r="AF114" s="39">
        <f t="shared" si="36"/>
        <v>1</v>
      </c>
      <c r="AG114" s="39">
        <f t="shared" si="37"/>
        <v>1</v>
      </c>
    </row>
    <row r="115" spans="1:33">
      <c r="A115" s="37">
        <f>'бланки '!D119</f>
        <v>114</v>
      </c>
      <c r="B115" s="43" t="str">
        <f>'бланки '!C119</f>
        <v>Муниципальное казённое общеобразовательное учреждение "Поротниковская средняя общеобразовательная школа"</v>
      </c>
      <c r="C115" s="44">
        <v>46</v>
      </c>
      <c r="D115" s="44">
        <v>46</v>
      </c>
      <c r="E115" s="44">
        <v>46</v>
      </c>
      <c r="F115" s="44">
        <v>46</v>
      </c>
      <c r="G115" s="44">
        <v>46</v>
      </c>
      <c r="H115" s="44">
        <v>46</v>
      </c>
      <c r="I115" s="44">
        <v>12</v>
      </c>
      <c r="J115" s="44">
        <v>12</v>
      </c>
      <c r="K115" s="44">
        <v>46</v>
      </c>
      <c r="L115" s="44">
        <v>46</v>
      </c>
      <c r="M115" s="44">
        <v>46</v>
      </c>
      <c r="N115" s="44">
        <v>46</v>
      </c>
      <c r="O115" s="44">
        <v>46</v>
      </c>
      <c r="P115" s="44">
        <v>46</v>
      </c>
      <c r="Q115" s="44">
        <v>46</v>
      </c>
      <c r="R115" s="44"/>
      <c r="S115" s="44"/>
      <c r="T115" s="44"/>
      <c r="U115" s="40">
        <f t="shared" si="25"/>
        <v>0</v>
      </c>
      <c r="V115" s="45">
        <f t="shared" si="26"/>
        <v>114</v>
      </c>
      <c r="W115" s="45" t="str">
        <f t="shared" si="27"/>
        <v>Муниципальное казённое общеобразовательное учреждение "Поротниковская средняя общеобразовательная школа"</v>
      </c>
      <c r="X115" s="39">
        <f t="shared" si="28"/>
        <v>1</v>
      </c>
      <c r="Y115" s="39">
        <f t="shared" si="29"/>
        <v>1</v>
      </c>
      <c r="Z115" s="39">
        <f t="shared" si="30"/>
        <v>1</v>
      </c>
      <c r="AA115" s="39">
        <f t="shared" si="31"/>
        <v>1</v>
      </c>
      <c r="AB115" s="39">
        <f t="shared" si="32"/>
        <v>1</v>
      </c>
      <c r="AC115" s="39">
        <f t="shared" si="33"/>
        <v>1</v>
      </c>
      <c r="AD115" s="39">
        <f t="shared" si="34"/>
        <v>1</v>
      </c>
      <c r="AE115" s="39">
        <f t="shared" si="35"/>
        <v>1</v>
      </c>
      <c r="AF115" s="39">
        <f t="shared" si="36"/>
        <v>1</v>
      </c>
      <c r="AG115" s="39">
        <f t="shared" si="37"/>
        <v>1</v>
      </c>
    </row>
    <row r="116" spans="1:33">
      <c r="A116" s="37">
        <f>'бланки '!D120</f>
        <v>115</v>
      </c>
      <c r="B116" s="43" t="str">
        <f>'бланки '!C120</f>
        <v>Муниципальное казённое общеобразовательное учреждение "Большегалкинская средняя общеобразовательная школа"</v>
      </c>
      <c r="C116" s="44">
        <v>38</v>
      </c>
      <c r="D116" s="44">
        <v>38</v>
      </c>
      <c r="E116" s="44">
        <v>38</v>
      </c>
      <c r="F116" s="44">
        <v>38</v>
      </c>
      <c r="G116" s="44">
        <v>38</v>
      </c>
      <c r="H116" s="44">
        <v>38</v>
      </c>
      <c r="I116" s="44">
        <v>10</v>
      </c>
      <c r="J116" s="44">
        <v>10</v>
      </c>
      <c r="K116" s="44">
        <v>38</v>
      </c>
      <c r="L116" s="44">
        <v>38</v>
      </c>
      <c r="M116" s="44">
        <v>38</v>
      </c>
      <c r="N116" s="44">
        <v>38</v>
      </c>
      <c r="O116" s="44">
        <v>38</v>
      </c>
      <c r="P116" s="44">
        <v>38</v>
      </c>
      <c r="Q116" s="44">
        <v>38</v>
      </c>
      <c r="R116" s="44"/>
      <c r="S116" s="44"/>
      <c r="T116" s="44"/>
      <c r="U116" s="40">
        <f t="shared" si="25"/>
        <v>0</v>
      </c>
      <c r="V116" s="45">
        <f t="shared" si="26"/>
        <v>115</v>
      </c>
      <c r="W116" s="45" t="str">
        <f t="shared" si="27"/>
        <v>Муниципальное казённое общеобразовательное учреждение "Большегалкинская средняя общеобразовательная школа"</v>
      </c>
      <c r="X116" s="39">
        <f t="shared" si="28"/>
        <v>1</v>
      </c>
      <c r="Y116" s="39">
        <f t="shared" si="29"/>
        <v>1</v>
      </c>
      <c r="Z116" s="39">
        <f t="shared" si="30"/>
        <v>1</v>
      </c>
      <c r="AA116" s="39">
        <f t="shared" si="31"/>
        <v>1</v>
      </c>
      <c r="AB116" s="39">
        <f t="shared" si="32"/>
        <v>1</v>
      </c>
      <c r="AC116" s="39">
        <f t="shared" si="33"/>
        <v>1</v>
      </c>
      <c r="AD116" s="39">
        <f t="shared" si="34"/>
        <v>1</v>
      </c>
      <c r="AE116" s="39">
        <f t="shared" si="35"/>
        <v>1</v>
      </c>
      <c r="AF116" s="39">
        <f t="shared" si="36"/>
        <v>1</v>
      </c>
      <c r="AG116" s="39">
        <f t="shared" si="37"/>
        <v>1</v>
      </c>
    </row>
    <row r="117" spans="1:33">
      <c r="A117" s="37">
        <f>'бланки '!D121</f>
        <v>116</v>
      </c>
      <c r="B117" s="43" t="str">
        <f>'бланки '!C121</f>
        <v>Муниципальное казённое общеобразовательное учреждение "Высокоярская средняя общеобразовательная школа"</v>
      </c>
      <c r="C117" s="44">
        <v>28</v>
      </c>
      <c r="D117" s="44">
        <v>28</v>
      </c>
      <c r="E117" s="44">
        <v>28</v>
      </c>
      <c r="F117" s="44">
        <v>28</v>
      </c>
      <c r="G117" s="44">
        <v>28</v>
      </c>
      <c r="H117" s="44">
        <v>28</v>
      </c>
      <c r="I117" s="44">
        <v>7</v>
      </c>
      <c r="J117" s="44">
        <v>7</v>
      </c>
      <c r="K117" s="44">
        <v>28</v>
      </c>
      <c r="L117" s="44">
        <v>28</v>
      </c>
      <c r="M117" s="44">
        <v>28</v>
      </c>
      <c r="N117" s="44">
        <v>28</v>
      </c>
      <c r="O117" s="44">
        <v>28</v>
      </c>
      <c r="P117" s="44">
        <v>28</v>
      </c>
      <c r="Q117" s="44">
        <v>28</v>
      </c>
      <c r="R117" s="44"/>
      <c r="S117" s="44"/>
      <c r="T117" s="44"/>
      <c r="U117" s="40">
        <f t="shared" si="25"/>
        <v>0</v>
      </c>
      <c r="V117" s="45">
        <f t="shared" si="26"/>
        <v>116</v>
      </c>
      <c r="W117" s="45" t="str">
        <f t="shared" si="27"/>
        <v>Муниципальное казённое общеобразовательное учреждение "Высокоярская средняя общеобразовательная школа"</v>
      </c>
      <c r="X117" s="39">
        <f t="shared" si="28"/>
        <v>1</v>
      </c>
      <c r="Y117" s="39">
        <f t="shared" si="29"/>
        <v>1</v>
      </c>
      <c r="Z117" s="39">
        <f t="shared" si="30"/>
        <v>1</v>
      </c>
      <c r="AA117" s="39">
        <f t="shared" si="31"/>
        <v>1</v>
      </c>
      <c r="AB117" s="39">
        <f t="shared" si="32"/>
        <v>1</v>
      </c>
      <c r="AC117" s="39">
        <f t="shared" si="33"/>
        <v>1</v>
      </c>
      <c r="AD117" s="39">
        <f t="shared" si="34"/>
        <v>1</v>
      </c>
      <c r="AE117" s="39">
        <f t="shared" si="35"/>
        <v>1</v>
      </c>
      <c r="AF117" s="39">
        <f t="shared" si="36"/>
        <v>1</v>
      </c>
      <c r="AG117" s="39">
        <f t="shared" si="37"/>
        <v>1</v>
      </c>
    </row>
    <row r="118" spans="1:33">
      <c r="A118" s="37">
        <f>'бланки '!D122</f>
        <v>117</v>
      </c>
      <c r="B118" s="43" t="str">
        <f>'бланки '!C122</f>
        <v>Муниципальное бюджетное общеобразовательное учреждение "Клюквинская средняя общеобразовательная школа - интернат"</v>
      </c>
      <c r="C118" s="44">
        <v>117</v>
      </c>
      <c r="D118" s="44">
        <v>117</v>
      </c>
      <c r="E118" s="44">
        <v>117</v>
      </c>
      <c r="F118" s="44">
        <v>117</v>
      </c>
      <c r="G118" s="44">
        <v>117</v>
      </c>
      <c r="H118" s="44">
        <v>117</v>
      </c>
      <c r="I118" s="44">
        <v>30</v>
      </c>
      <c r="J118" s="44">
        <v>30</v>
      </c>
      <c r="K118" s="44">
        <v>117</v>
      </c>
      <c r="L118" s="44">
        <v>117</v>
      </c>
      <c r="M118" s="44">
        <v>117</v>
      </c>
      <c r="N118" s="44">
        <v>117</v>
      </c>
      <c r="O118" s="44">
        <v>117</v>
      </c>
      <c r="P118" s="44">
        <v>117</v>
      </c>
      <c r="Q118" s="44">
        <v>117</v>
      </c>
      <c r="R118" s="44"/>
      <c r="S118" s="44"/>
      <c r="T118" s="44"/>
      <c r="U118" s="40">
        <f t="shared" si="25"/>
        <v>0</v>
      </c>
      <c r="V118" s="45">
        <f t="shared" si="26"/>
        <v>117</v>
      </c>
      <c r="W118" s="45" t="str">
        <f t="shared" si="27"/>
        <v>Муниципальное бюджетное общеобразовательное учреждение "Клюквинская средняя общеобразовательная школа - интернат"</v>
      </c>
      <c r="X118" s="39">
        <f t="shared" si="28"/>
        <v>1</v>
      </c>
      <c r="Y118" s="39">
        <f t="shared" si="29"/>
        <v>1</v>
      </c>
      <c r="Z118" s="39">
        <f t="shared" si="30"/>
        <v>1</v>
      </c>
      <c r="AA118" s="39">
        <f t="shared" si="31"/>
        <v>1</v>
      </c>
      <c r="AB118" s="39">
        <f t="shared" si="32"/>
        <v>1</v>
      </c>
      <c r="AC118" s="39">
        <f t="shared" si="33"/>
        <v>1</v>
      </c>
      <c r="AD118" s="39">
        <f t="shared" si="34"/>
        <v>1</v>
      </c>
      <c r="AE118" s="39">
        <f t="shared" si="35"/>
        <v>1</v>
      </c>
      <c r="AF118" s="39">
        <f t="shared" si="36"/>
        <v>1</v>
      </c>
      <c r="AG118" s="39">
        <f t="shared" si="37"/>
        <v>1</v>
      </c>
    </row>
    <row r="119" spans="1:33">
      <c r="A119" s="37">
        <f>'бланки '!D123</f>
        <v>118</v>
      </c>
      <c r="B119" s="43" t="str">
        <f>'бланки '!C123</f>
        <v>Муниципальное бюджетное общеобразовательное учреждение "Белоярская средняя общеобразовательная школа №1" Верхнекетского района Томской области</v>
      </c>
      <c r="C119" s="44">
        <v>365</v>
      </c>
      <c r="D119" s="44">
        <v>365</v>
      </c>
      <c r="E119" s="44">
        <v>365</v>
      </c>
      <c r="F119" s="44">
        <v>365</v>
      </c>
      <c r="G119" s="44">
        <v>365</v>
      </c>
      <c r="H119" s="44">
        <v>365</v>
      </c>
      <c r="I119" s="44">
        <v>92</v>
      </c>
      <c r="J119" s="44">
        <v>92</v>
      </c>
      <c r="K119" s="44">
        <v>365</v>
      </c>
      <c r="L119" s="44">
        <v>365</v>
      </c>
      <c r="M119" s="44">
        <v>365</v>
      </c>
      <c r="N119" s="44">
        <v>365</v>
      </c>
      <c r="O119" s="44">
        <v>365</v>
      </c>
      <c r="P119" s="44">
        <v>365</v>
      </c>
      <c r="Q119" s="44">
        <v>365</v>
      </c>
      <c r="R119" s="44"/>
      <c r="S119" s="44"/>
      <c r="T119" s="44"/>
      <c r="U119" s="40">
        <f t="shared" si="25"/>
        <v>0</v>
      </c>
      <c r="V119" s="45">
        <f t="shared" si="26"/>
        <v>118</v>
      </c>
      <c r="W119" s="45" t="str">
        <f t="shared" si="27"/>
        <v>Муниципальное бюджетное общеобразовательное учреждение "Белоярская средняя общеобразовательная школа №1" Верхнекетского района Томской области</v>
      </c>
      <c r="X119" s="39">
        <f t="shared" si="28"/>
        <v>1</v>
      </c>
      <c r="Y119" s="39">
        <f t="shared" si="29"/>
        <v>1</v>
      </c>
      <c r="Z119" s="39">
        <f t="shared" si="30"/>
        <v>1</v>
      </c>
      <c r="AA119" s="39">
        <f t="shared" si="31"/>
        <v>1</v>
      </c>
      <c r="AB119" s="39">
        <f t="shared" si="32"/>
        <v>1</v>
      </c>
      <c r="AC119" s="39">
        <f t="shared" si="33"/>
        <v>1</v>
      </c>
      <c r="AD119" s="39">
        <f t="shared" si="34"/>
        <v>1</v>
      </c>
      <c r="AE119" s="39">
        <f t="shared" si="35"/>
        <v>1</v>
      </c>
      <c r="AF119" s="39">
        <f t="shared" si="36"/>
        <v>1</v>
      </c>
      <c r="AG119" s="39">
        <f t="shared" si="37"/>
        <v>1</v>
      </c>
    </row>
    <row r="120" spans="1:33">
      <c r="A120" s="37">
        <f>'бланки '!D124</f>
        <v>119</v>
      </c>
      <c r="B120" s="43" t="str">
        <f>'бланки '!C124</f>
        <v>Муниципальное бюджетное общеобразовательное учреждение "Степановская средняя общеобразовательная школа" Верхнекетского района Томской области</v>
      </c>
      <c r="C120" s="44">
        <v>100</v>
      </c>
      <c r="D120" s="44">
        <v>100</v>
      </c>
      <c r="E120" s="44">
        <v>100</v>
      </c>
      <c r="F120" s="44">
        <v>100</v>
      </c>
      <c r="G120" s="44">
        <v>100</v>
      </c>
      <c r="H120" s="44">
        <v>100</v>
      </c>
      <c r="I120" s="44">
        <v>25</v>
      </c>
      <c r="J120" s="44">
        <v>25</v>
      </c>
      <c r="K120" s="44">
        <v>100</v>
      </c>
      <c r="L120" s="44">
        <v>100</v>
      </c>
      <c r="M120" s="44">
        <v>100</v>
      </c>
      <c r="N120" s="44">
        <v>100</v>
      </c>
      <c r="O120" s="44">
        <v>100</v>
      </c>
      <c r="P120" s="44">
        <v>100</v>
      </c>
      <c r="Q120" s="44">
        <v>100</v>
      </c>
      <c r="R120" s="44"/>
      <c r="S120" s="44"/>
      <c r="T120" s="44"/>
      <c r="U120" s="40">
        <f t="shared" si="25"/>
        <v>0</v>
      </c>
      <c r="V120" s="45">
        <f t="shared" si="26"/>
        <v>119</v>
      </c>
      <c r="W120" s="45" t="str">
        <f t="shared" si="27"/>
        <v>Муниципальное бюджетное общеобразовательное учреждение "Степановская средняя общеобразовательная школа" Верхнекетского района Томской области</v>
      </c>
      <c r="X120" s="39">
        <f t="shared" si="28"/>
        <v>1</v>
      </c>
      <c r="Y120" s="39">
        <f t="shared" si="29"/>
        <v>1</v>
      </c>
      <c r="Z120" s="39">
        <f t="shared" si="30"/>
        <v>1</v>
      </c>
      <c r="AA120" s="39">
        <f t="shared" si="31"/>
        <v>1</v>
      </c>
      <c r="AB120" s="39">
        <f t="shared" si="32"/>
        <v>1</v>
      </c>
      <c r="AC120" s="39">
        <f t="shared" si="33"/>
        <v>1</v>
      </c>
      <c r="AD120" s="39">
        <f t="shared" si="34"/>
        <v>1</v>
      </c>
      <c r="AE120" s="39">
        <f t="shared" si="35"/>
        <v>1</v>
      </c>
      <c r="AF120" s="39">
        <f t="shared" si="36"/>
        <v>1</v>
      </c>
      <c r="AG120" s="39">
        <f t="shared" si="37"/>
        <v>1</v>
      </c>
    </row>
    <row r="121" spans="1:33">
      <c r="A121" s="37">
        <f>'бланки '!D125</f>
        <v>120</v>
      </c>
      <c r="B121" s="43" t="str">
        <f>'бланки '!C125</f>
        <v>Муниципальное бюджетное общеобразовательное учреждение "Сайгинская средняя общеобразовательная школа" Верхнекетского района Томской области</v>
      </c>
      <c r="C121" s="44">
        <v>48</v>
      </c>
      <c r="D121" s="44">
        <v>48</v>
      </c>
      <c r="E121" s="44">
        <v>48</v>
      </c>
      <c r="F121" s="44">
        <v>48</v>
      </c>
      <c r="G121" s="44">
        <v>48</v>
      </c>
      <c r="H121" s="44">
        <v>48</v>
      </c>
      <c r="I121" s="44">
        <v>12</v>
      </c>
      <c r="J121" s="44">
        <v>12</v>
      </c>
      <c r="K121" s="44">
        <v>48</v>
      </c>
      <c r="L121" s="44">
        <v>48</v>
      </c>
      <c r="M121" s="44">
        <v>48</v>
      </c>
      <c r="N121" s="44">
        <v>48</v>
      </c>
      <c r="O121" s="44">
        <v>48</v>
      </c>
      <c r="P121" s="44">
        <v>48</v>
      </c>
      <c r="Q121" s="44">
        <v>48</v>
      </c>
      <c r="R121" s="44"/>
      <c r="S121" s="44"/>
      <c r="T121" s="44"/>
      <c r="U121" s="40">
        <f t="shared" si="25"/>
        <v>0</v>
      </c>
      <c r="V121" s="45">
        <f t="shared" si="26"/>
        <v>120</v>
      </c>
      <c r="W121" s="45" t="str">
        <f t="shared" si="27"/>
        <v>Муниципальное бюджетное общеобразовательное учреждение "Сайгинская средняя общеобразовательная школа" Верхнекетского района Томской области</v>
      </c>
      <c r="X121" s="39">
        <f t="shared" si="28"/>
        <v>1</v>
      </c>
      <c r="Y121" s="39">
        <f t="shared" si="29"/>
        <v>1</v>
      </c>
      <c r="Z121" s="39">
        <f t="shared" si="30"/>
        <v>1</v>
      </c>
      <c r="AA121" s="39">
        <f t="shared" si="31"/>
        <v>1</v>
      </c>
      <c r="AB121" s="39">
        <f t="shared" si="32"/>
        <v>1</v>
      </c>
      <c r="AC121" s="39">
        <f t="shared" si="33"/>
        <v>1</v>
      </c>
      <c r="AD121" s="39">
        <f t="shared" si="34"/>
        <v>1</v>
      </c>
      <c r="AE121" s="39">
        <f t="shared" si="35"/>
        <v>1</v>
      </c>
      <c r="AF121" s="39">
        <f t="shared" si="36"/>
        <v>1</v>
      </c>
      <c r="AG121" s="39">
        <f t="shared" si="37"/>
        <v>1</v>
      </c>
    </row>
    <row r="122" spans="1:33">
      <c r="A122" s="37">
        <f>'бланки '!D126</f>
        <v>121</v>
      </c>
      <c r="B122" s="43" t="str">
        <f>'бланки '!C126</f>
        <v>Муниципальное бюджетное общеобразовательное учреждение "Катайгинская средняя общеобразовательная школа" Верхнекетского района Томской области</v>
      </c>
      <c r="C122" s="44">
        <v>55</v>
      </c>
      <c r="D122" s="44">
        <v>55</v>
      </c>
      <c r="E122" s="44">
        <v>55</v>
      </c>
      <c r="F122" s="44">
        <v>55</v>
      </c>
      <c r="G122" s="44">
        <v>55</v>
      </c>
      <c r="H122" s="44">
        <v>55</v>
      </c>
      <c r="I122" s="44">
        <v>14</v>
      </c>
      <c r="J122" s="44">
        <v>14</v>
      </c>
      <c r="K122" s="44">
        <v>55</v>
      </c>
      <c r="L122" s="44">
        <v>55</v>
      </c>
      <c r="M122" s="44">
        <v>55</v>
      </c>
      <c r="N122" s="44">
        <v>55</v>
      </c>
      <c r="O122" s="44">
        <v>55</v>
      </c>
      <c r="P122" s="44">
        <v>55</v>
      </c>
      <c r="Q122" s="44">
        <v>55</v>
      </c>
      <c r="R122" s="44"/>
      <c r="S122" s="44"/>
      <c r="T122" s="44"/>
      <c r="U122" s="40">
        <f t="shared" si="25"/>
        <v>0</v>
      </c>
      <c r="V122" s="45">
        <f t="shared" si="26"/>
        <v>121</v>
      </c>
      <c r="W122" s="45" t="str">
        <f t="shared" si="27"/>
        <v>Муниципальное бюджетное общеобразовательное учреждение "Катайгинская средняя общеобразовательная школа" Верхнекетского района Томской области</v>
      </c>
      <c r="X122" s="39">
        <f t="shared" si="28"/>
        <v>1</v>
      </c>
      <c r="Y122" s="39">
        <f t="shared" si="29"/>
        <v>1</v>
      </c>
      <c r="Z122" s="39">
        <f t="shared" si="30"/>
        <v>1</v>
      </c>
      <c r="AA122" s="39">
        <f t="shared" si="31"/>
        <v>1</v>
      </c>
      <c r="AB122" s="39">
        <f t="shared" si="32"/>
        <v>1</v>
      </c>
      <c r="AC122" s="39">
        <f t="shared" si="33"/>
        <v>1</v>
      </c>
      <c r="AD122" s="39">
        <f t="shared" si="34"/>
        <v>1</v>
      </c>
      <c r="AE122" s="39">
        <f t="shared" si="35"/>
        <v>1</v>
      </c>
      <c r="AF122" s="39">
        <f t="shared" si="36"/>
        <v>1</v>
      </c>
      <c r="AG122" s="39">
        <f t="shared" si="37"/>
        <v>1</v>
      </c>
    </row>
    <row r="123" spans="1:33">
      <c r="A123" s="37">
        <f>'бланки '!D127</f>
        <v>122</v>
      </c>
      <c r="B123" s="43" t="str">
        <f>'бланки '!C127</f>
        <v>Муниципальное автономное общеобразовательное учреждение "Белоярская средняя общеобразовательная школа №2"</v>
      </c>
      <c r="C123" s="44">
        <v>259</v>
      </c>
      <c r="D123" s="44">
        <v>259</v>
      </c>
      <c r="E123" s="44">
        <v>259</v>
      </c>
      <c r="F123" s="44">
        <v>259</v>
      </c>
      <c r="G123" s="44">
        <v>259</v>
      </c>
      <c r="H123" s="44">
        <v>259</v>
      </c>
      <c r="I123" s="44">
        <v>65</v>
      </c>
      <c r="J123" s="44">
        <v>65</v>
      </c>
      <c r="K123" s="44">
        <v>259</v>
      </c>
      <c r="L123" s="44">
        <v>259</v>
      </c>
      <c r="M123" s="44">
        <v>259</v>
      </c>
      <c r="N123" s="44">
        <v>259</v>
      </c>
      <c r="O123" s="44">
        <v>259</v>
      </c>
      <c r="P123" s="44">
        <v>259</v>
      </c>
      <c r="Q123" s="44">
        <v>259</v>
      </c>
      <c r="R123" s="44"/>
      <c r="S123" s="44"/>
      <c r="T123" s="44"/>
      <c r="U123" s="40">
        <f t="shared" si="25"/>
        <v>0</v>
      </c>
      <c r="V123" s="45">
        <f t="shared" si="26"/>
        <v>122</v>
      </c>
      <c r="W123" s="45" t="str">
        <f t="shared" si="27"/>
        <v>Муниципальное автономное общеобразовательное учреждение "Белоярская средняя общеобразовательная школа №2"</v>
      </c>
      <c r="X123" s="39">
        <f t="shared" si="28"/>
        <v>1</v>
      </c>
      <c r="Y123" s="39">
        <f t="shared" si="29"/>
        <v>1</v>
      </c>
      <c r="Z123" s="39">
        <f t="shared" si="30"/>
        <v>1</v>
      </c>
      <c r="AA123" s="39">
        <f t="shared" si="31"/>
        <v>1</v>
      </c>
      <c r="AB123" s="39">
        <f t="shared" si="32"/>
        <v>1</v>
      </c>
      <c r="AC123" s="39">
        <f t="shared" si="33"/>
        <v>1</v>
      </c>
      <c r="AD123" s="39">
        <f t="shared" si="34"/>
        <v>1</v>
      </c>
      <c r="AE123" s="39">
        <f t="shared" si="35"/>
        <v>1</v>
      </c>
      <c r="AF123" s="39">
        <f t="shared" si="36"/>
        <v>1</v>
      </c>
      <c r="AG123" s="39">
        <f t="shared" si="37"/>
        <v>1</v>
      </c>
    </row>
    <row r="124" spans="1:33">
      <c r="A124" s="37">
        <f>'бланки '!D128</f>
        <v>123</v>
      </c>
      <c r="B124" s="43" t="str">
        <f>'бланки '!C128</f>
        <v>Муниципальное общеобразовательное учреждение «Высоковская средняя общеобразовательная школа» Зырянского района</v>
      </c>
      <c r="C124" s="44">
        <v>43</v>
      </c>
      <c r="D124" s="44">
        <v>43</v>
      </c>
      <c r="E124" s="44">
        <v>43</v>
      </c>
      <c r="F124" s="44">
        <v>43</v>
      </c>
      <c r="G124" s="44">
        <v>43</v>
      </c>
      <c r="H124" s="44">
        <v>43</v>
      </c>
      <c r="I124" s="44">
        <v>11</v>
      </c>
      <c r="J124" s="44">
        <v>11</v>
      </c>
      <c r="K124" s="44">
        <v>43</v>
      </c>
      <c r="L124" s="44">
        <v>43</v>
      </c>
      <c r="M124" s="44">
        <v>43</v>
      </c>
      <c r="N124" s="44">
        <v>43</v>
      </c>
      <c r="O124" s="44">
        <v>43</v>
      </c>
      <c r="P124" s="44">
        <v>43</v>
      </c>
      <c r="Q124" s="44">
        <v>43</v>
      </c>
      <c r="R124" s="44"/>
      <c r="S124" s="44"/>
      <c r="T124" s="44"/>
      <c r="U124" s="40">
        <f t="shared" si="25"/>
        <v>0</v>
      </c>
      <c r="V124" s="45">
        <f t="shared" si="26"/>
        <v>123</v>
      </c>
      <c r="W124" s="45" t="str">
        <f t="shared" si="27"/>
        <v>Муниципальное общеобразовательное учреждение «Высоковская средняя общеобразовательная школа» Зырянского района</v>
      </c>
      <c r="X124" s="39">
        <f t="shared" si="28"/>
        <v>1</v>
      </c>
      <c r="Y124" s="39">
        <f t="shared" si="29"/>
        <v>1</v>
      </c>
      <c r="Z124" s="39">
        <f t="shared" si="30"/>
        <v>1</v>
      </c>
      <c r="AA124" s="39">
        <f t="shared" si="31"/>
        <v>1</v>
      </c>
      <c r="AB124" s="39">
        <f t="shared" si="32"/>
        <v>1</v>
      </c>
      <c r="AC124" s="39">
        <f t="shared" si="33"/>
        <v>1</v>
      </c>
      <c r="AD124" s="39">
        <f t="shared" si="34"/>
        <v>1</v>
      </c>
      <c r="AE124" s="39">
        <f t="shared" si="35"/>
        <v>1</v>
      </c>
      <c r="AF124" s="39">
        <f t="shared" si="36"/>
        <v>1</v>
      </c>
      <c r="AG124" s="39">
        <f t="shared" si="37"/>
        <v>1</v>
      </c>
    </row>
    <row r="125" spans="1:33">
      <c r="A125" s="37">
        <f>'бланки '!D129</f>
        <v>124</v>
      </c>
      <c r="B125" s="43" t="str">
        <f>'бланки '!C129</f>
        <v>Муниципальное бюджетное общеобразовательное учреждение «Зырянская средняя общеобразовательная школа» Зырянского района</v>
      </c>
      <c r="C125" s="44">
        <v>439</v>
      </c>
      <c r="D125" s="44">
        <v>439</v>
      </c>
      <c r="E125" s="44">
        <v>439</v>
      </c>
      <c r="F125" s="44">
        <v>439</v>
      </c>
      <c r="G125" s="44">
        <v>439</v>
      </c>
      <c r="H125" s="44">
        <v>439</v>
      </c>
      <c r="I125" s="44">
        <v>110</v>
      </c>
      <c r="J125" s="44">
        <v>110</v>
      </c>
      <c r="K125" s="44">
        <v>439</v>
      </c>
      <c r="L125" s="44">
        <v>439</v>
      </c>
      <c r="M125" s="44">
        <v>439</v>
      </c>
      <c r="N125" s="44">
        <v>439</v>
      </c>
      <c r="O125" s="44">
        <v>439</v>
      </c>
      <c r="P125" s="44">
        <v>439</v>
      </c>
      <c r="Q125" s="44">
        <v>439</v>
      </c>
      <c r="R125" s="44"/>
      <c r="S125" s="44"/>
      <c r="T125" s="44"/>
      <c r="U125" s="40">
        <f t="shared" si="25"/>
        <v>0</v>
      </c>
      <c r="V125" s="45">
        <f t="shared" si="26"/>
        <v>124</v>
      </c>
      <c r="W125" s="45" t="str">
        <f t="shared" si="27"/>
        <v>Муниципальное бюджетное общеобразовательное учреждение «Зырянская средняя общеобразовательная школа» Зырянского района</v>
      </c>
      <c r="X125" s="39">
        <f t="shared" si="28"/>
        <v>1</v>
      </c>
      <c r="Y125" s="39">
        <f t="shared" si="29"/>
        <v>1</v>
      </c>
      <c r="Z125" s="39">
        <f t="shared" si="30"/>
        <v>1</v>
      </c>
      <c r="AA125" s="39">
        <f t="shared" si="31"/>
        <v>1</v>
      </c>
      <c r="AB125" s="39">
        <f t="shared" si="32"/>
        <v>1</v>
      </c>
      <c r="AC125" s="39">
        <f t="shared" si="33"/>
        <v>1</v>
      </c>
      <c r="AD125" s="39">
        <f t="shared" si="34"/>
        <v>1</v>
      </c>
      <c r="AE125" s="39">
        <f t="shared" si="35"/>
        <v>1</v>
      </c>
      <c r="AF125" s="39">
        <f t="shared" si="36"/>
        <v>1</v>
      </c>
      <c r="AG125" s="39">
        <f t="shared" si="37"/>
        <v>1</v>
      </c>
    </row>
    <row r="126" spans="1:33">
      <c r="A126" s="37">
        <f>'бланки '!D130</f>
        <v>125</v>
      </c>
      <c r="B126" s="43" t="str">
        <f>'бланки '!C130</f>
        <v>Муниципальное бюджетное общеобразовательное учреждение «Берлинская основная общеобразовательная школа» Зырянского района</v>
      </c>
      <c r="C126" s="44">
        <v>32</v>
      </c>
      <c r="D126" s="44">
        <v>32</v>
      </c>
      <c r="E126" s="44">
        <v>32</v>
      </c>
      <c r="F126" s="44">
        <v>32</v>
      </c>
      <c r="G126" s="44">
        <v>32</v>
      </c>
      <c r="H126" s="44">
        <v>32</v>
      </c>
      <c r="I126" s="44">
        <v>8</v>
      </c>
      <c r="J126" s="44">
        <v>8</v>
      </c>
      <c r="K126" s="44">
        <v>32</v>
      </c>
      <c r="L126" s="44">
        <v>32</v>
      </c>
      <c r="M126" s="44">
        <v>32</v>
      </c>
      <c r="N126" s="44">
        <v>32</v>
      </c>
      <c r="O126" s="44">
        <v>32</v>
      </c>
      <c r="P126" s="44">
        <v>32</v>
      </c>
      <c r="Q126" s="44">
        <v>32</v>
      </c>
      <c r="R126" s="44"/>
      <c r="S126" s="44"/>
      <c r="T126" s="44"/>
      <c r="U126" s="40">
        <f t="shared" si="25"/>
        <v>0</v>
      </c>
      <c r="V126" s="45">
        <f t="shared" si="26"/>
        <v>125</v>
      </c>
      <c r="W126" s="45" t="str">
        <f t="shared" si="27"/>
        <v>Муниципальное бюджетное общеобразовательное учреждение «Берлинская основная общеобразовательная школа» Зырянского района</v>
      </c>
      <c r="X126" s="39">
        <f t="shared" si="28"/>
        <v>1</v>
      </c>
      <c r="Y126" s="39">
        <f t="shared" si="29"/>
        <v>1</v>
      </c>
      <c r="Z126" s="39">
        <f t="shared" si="30"/>
        <v>1</v>
      </c>
      <c r="AA126" s="39">
        <f t="shared" si="31"/>
        <v>1</v>
      </c>
      <c r="AB126" s="39">
        <f t="shared" si="32"/>
        <v>1</v>
      </c>
      <c r="AC126" s="39">
        <f t="shared" si="33"/>
        <v>1</v>
      </c>
      <c r="AD126" s="39">
        <f t="shared" si="34"/>
        <v>1</v>
      </c>
      <c r="AE126" s="39">
        <f t="shared" si="35"/>
        <v>1</v>
      </c>
      <c r="AF126" s="39">
        <f t="shared" si="36"/>
        <v>1</v>
      </c>
      <c r="AG126" s="39">
        <f t="shared" si="37"/>
        <v>1</v>
      </c>
    </row>
    <row r="127" spans="1:33">
      <c r="A127" s="37">
        <f>'бланки '!D131</f>
        <v>126</v>
      </c>
      <c r="B127" s="43" t="str">
        <f>'бланки '!C131</f>
        <v>Муниципальное бюджетное общеобразовательное учреждение «Семёновская основная общеобразовательная школа» Зырянского района</v>
      </c>
      <c r="C127" s="44">
        <v>28</v>
      </c>
      <c r="D127" s="44">
        <v>28</v>
      </c>
      <c r="E127" s="44">
        <v>28</v>
      </c>
      <c r="F127" s="44">
        <v>28</v>
      </c>
      <c r="G127" s="44">
        <v>28</v>
      </c>
      <c r="H127" s="44">
        <v>28</v>
      </c>
      <c r="I127" s="44">
        <v>7</v>
      </c>
      <c r="J127" s="44">
        <v>7</v>
      </c>
      <c r="K127" s="44">
        <v>28</v>
      </c>
      <c r="L127" s="44">
        <v>28</v>
      </c>
      <c r="M127" s="44">
        <v>28</v>
      </c>
      <c r="N127" s="44">
        <v>28</v>
      </c>
      <c r="O127" s="44">
        <v>28</v>
      </c>
      <c r="P127" s="44">
        <v>28</v>
      </c>
      <c r="Q127" s="44">
        <v>28</v>
      </c>
      <c r="R127" s="44"/>
      <c r="S127" s="44"/>
      <c r="T127" s="44"/>
      <c r="U127" s="40">
        <f t="shared" si="25"/>
        <v>0</v>
      </c>
      <c r="V127" s="45">
        <f t="shared" si="26"/>
        <v>126</v>
      </c>
      <c r="W127" s="45" t="str">
        <f t="shared" si="27"/>
        <v>Муниципальное бюджетное общеобразовательное учреждение «Семёновская основная общеобразовательная школа» Зырянского района</v>
      </c>
      <c r="X127" s="39">
        <f t="shared" si="28"/>
        <v>1</v>
      </c>
      <c r="Y127" s="39">
        <f t="shared" si="29"/>
        <v>1</v>
      </c>
      <c r="Z127" s="39">
        <f t="shared" si="30"/>
        <v>1</v>
      </c>
      <c r="AA127" s="39">
        <f t="shared" si="31"/>
        <v>1</v>
      </c>
      <c r="AB127" s="39">
        <f t="shared" si="32"/>
        <v>1</v>
      </c>
      <c r="AC127" s="39">
        <f t="shared" si="33"/>
        <v>1</v>
      </c>
      <c r="AD127" s="39">
        <f t="shared" si="34"/>
        <v>1</v>
      </c>
      <c r="AE127" s="39">
        <f t="shared" si="35"/>
        <v>1</v>
      </c>
      <c r="AF127" s="39">
        <f t="shared" si="36"/>
        <v>1</v>
      </c>
      <c r="AG127" s="39">
        <f t="shared" si="37"/>
        <v>1</v>
      </c>
    </row>
    <row r="128" spans="1:33">
      <c r="A128" s="37">
        <f>'бланки '!D132</f>
        <v>127</v>
      </c>
      <c r="B128" s="43" t="str">
        <f>'бланки '!C132</f>
        <v>Муниципальное бюджетное общеобразовательное учреждение «Дубровская основная общеобразовательная школа» Зырянского района</v>
      </c>
      <c r="C128" s="44">
        <v>22</v>
      </c>
      <c r="D128" s="44">
        <v>22</v>
      </c>
      <c r="E128" s="44">
        <v>22</v>
      </c>
      <c r="F128" s="44">
        <v>22</v>
      </c>
      <c r="G128" s="44">
        <v>22</v>
      </c>
      <c r="H128" s="44">
        <v>22</v>
      </c>
      <c r="I128" s="44">
        <v>6</v>
      </c>
      <c r="J128" s="44">
        <v>6</v>
      </c>
      <c r="K128" s="44">
        <v>22</v>
      </c>
      <c r="L128" s="44">
        <v>22</v>
      </c>
      <c r="M128" s="44">
        <v>22</v>
      </c>
      <c r="N128" s="44">
        <v>22</v>
      </c>
      <c r="O128" s="44">
        <v>22</v>
      </c>
      <c r="P128" s="44">
        <v>22</v>
      </c>
      <c r="Q128" s="44">
        <v>22</v>
      </c>
      <c r="R128" s="44"/>
      <c r="S128" s="44"/>
      <c r="T128" s="44"/>
      <c r="U128" s="40">
        <f t="shared" si="25"/>
        <v>0</v>
      </c>
      <c r="V128" s="45">
        <f t="shared" si="26"/>
        <v>127</v>
      </c>
      <c r="W128" s="45" t="str">
        <f t="shared" si="27"/>
        <v>Муниципальное бюджетное общеобразовательное учреждение «Дубровская основная общеобразовательная школа» Зырянского района</v>
      </c>
      <c r="X128" s="39">
        <f t="shared" si="28"/>
        <v>1</v>
      </c>
      <c r="Y128" s="39">
        <f t="shared" si="29"/>
        <v>1</v>
      </c>
      <c r="Z128" s="39">
        <f t="shared" si="30"/>
        <v>1</v>
      </c>
      <c r="AA128" s="39">
        <f t="shared" si="31"/>
        <v>1</v>
      </c>
      <c r="AB128" s="39">
        <f t="shared" si="32"/>
        <v>1</v>
      </c>
      <c r="AC128" s="39">
        <f t="shared" si="33"/>
        <v>1</v>
      </c>
      <c r="AD128" s="39">
        <f t="shared" si="34"/>
        <v>1</v>
      </c>
      <c r="AE128" s="39">
        <f t="shared" si="35"/>
        <v>1</v>
      </c>
      <c r="AF128" s="39">
        <f t="shared" si="36"/>
        <v>1</v>
      </c>
      <c r="AG128" s="39">
        <f t="shared" si="37"/>
        <v>1</v>
      </c>
    </row>
    <row r="129" spans="1:33">
      <c r="A129" s="37">
        <f>'бланки '!D133</f>
        <v>128</v>
      </c>
      <c r="B129" s="43" t="str">
        <f>'бланки '!C133</f>
        <v>Муниципальное общеобразовательное учреждение «Чердатская средняя общеобразовательная школа» Зырянского района</v>
      </c>
      <c r="C129" s="44">
        <v>77</v>
      </c>
      <c r="D129" s="44">
        <v>77</v>
      </c>
      <c r="E129" s="44">
        <v>77</v>
      </c>
      <c r="F129" s="44">
        <v>77</v>
      </c>
      <c r="G129" s="44">
        <v>77</v>
      </c>
      <c r="H129" s="44">
        <v>77</v>
      </c>
      <c r="I129" s="44">
        <v>20</v>
      </c>
      <c r="J129" s="44">
        <v>20</v>
      </c>
      <c r="K129" s="44">
        <v>77</v>
      </c>
      <c r="L129" s="44">
        <v>77</v>
      </c>
      <c r="M129" s="44">
        <v>77</v>
      </c>
      <c r="N129" s="44">
        <v>77</v>
      </c>
      <c r="O129" s="44">
        <v>77</v>
      </c>
      <c r="P129" s="44">
        <v>77</v>
      </c>
      <c r="Q129" s="44">
        <v>77</v>
      </c>
      <c r="R129" s="44"/>
      <c r="S129" s="44"/>
      <c r="T129" s="44"/>
      <c r="U129" s="40">
        <f t="shared" si="25"/>
        <v>0</v>
      </c>
      <c r="V129" s="45">
        <f t="shared" si="26"/>
        <v>128</v>
      </c>
      <c r="W129" s="45" t="str">
        <f t="shared" si="27"/>
        <v>Муниципальное общеобразовательное учреждение «Чердатская средняя общеобразовательная школа» Зырянского района</v>
      </c>
      <c r="X129" s="39">
        <f t="shared" si="28"/>
        <v>1</v>
      </c>
      <c r="Y129" s="39">
        <f t="shared" si="29"/>
        <v>1</v>
      </c>
      <c r="Z129" s="39">
        <f t="shared" si="30"/>
        <v>1</v>
      </c>
      <c r="AA129" s="39">
        <f t="shared" si="31"/>
        <v>1</v>
      </c>
      <c r="AB129" s="39">
        <f t="shared" si="32"/>
        <v>1</v>
      </c>
      <c r="AC129" s="39">
        <f t="shared" si="33"/>
        <v>1</v>
      </c>
      <c r="AD129" s="39">
        <f t="shared" si="34"/>
        <v>1</v>
      </c>
      <c r="AE129" s="39">
        <f t="shared" si="35"/>
        <v>1</v>
      </c>
      <c r="AF129" s="39">
        <f t="shared" si="36"/>
        <v>1</v>
      </c>
      <c r="AG129" s="39">
        <f t="shared" si="37"/>
        <v>1</v>
      </c>
    </row>
    <row r="130" spans="1:33">
      <c r="A130" s="37">
        <f>'бланки '!D134</f>
        <v>129</v>
      </c>
      <c r="B130" s="43" t="str">
        <f>'бланки '!C134</f>
        <v>Муниципальное казённое общеобразовательное учреждение «Староюгинская основная общеобразовательная школа»</v>
      </c>
      <c r="C130" s="44">
        <v>12</v>
      </c>
      <c r="D130" s="44">
        <v>12</v>
      </c>
      <c r="E130" s="44">
        <v>12</v>
      </c>
      <c r="F130" s="44">
        <v>12</v>
      </c>
      <c r="G130" s="44">
        <v>12</v>
      </c>
      <c r="H130" s="44">
        <v>12</v>
      </c>
      <c r="I130" s="44">
        <v>3</v>
      </c>
      <c r="J130" s="44">
        <v>3</v>
      </c>
      <c r="K130" s="44">
        <v>12</v>
      </c>
      <c r="L130" s="44">
        <v>12</v>
      </c>
      <c r="M130" s="44">
        <v>12</v>
      </c>
      <c r="N130" s="44">
        <v>12</v>
      </c>
      <c r="O130" s="44">
        <v>12</v>
      </c>
      <c r="P130" s="44">
        <v>12</v>
      </c>
      <c r="Q130" s="44">
        <v>12</v>
      </c>
      <c r="R130" s="44"/>
      <c r="S130" s="44"/>
      <c r="T130" s="44"/>
      <c r="U130" s="40">
        <f t="shared" si="25"/>
        <v>12</v>
      </c>
      <c r="V130" s="45">
        <f t="shared" si="26"/>
        <v>129</v>
      </c>
      <c r="W130" s="45" t="str">
        <f t="shared" si="27"/>
        <v>Муниципальное казённое общеобразовательное учреждение «Староюгинская основная общеобразовательная школа»</v>
      </c>
      <c r="X130" s="39">
        <f t="shared" si="28"/>
        <v>1</v>
      </c>
      <c r="Y130" s="39">
        <f t="shared" si="29"/>
        <v>1</v>
      </c>
      <c r="Z130" s="39">
        <f t="shared" si="30"/>
        <v>1</v>
      </c>
      <c r="AA130" s="39">
        <f t="shared" si="31"/>
        <v>1</v>
      </c>
      <c r="AB130" s="39">
        <f t="shared" si="32"/>
        <v>1</v>
      </c>
      <c r="AC130" s="39">
        <f t="shared" si="33"/>
        <v>1</v>
      </c>
      <c r="AD130" s="39">
        <f t="shared" si="34"/>
        <v>1</v>
      </c>
      <c r="AE130" s="39">
        <f t="shared" si="35"/>
        <v>1</v>
      </c>
      <c r="AF130" s="39">
        <f t="shared" si="36"/>
        <v>1</v>
      </c>
      <c r="AG130" s="39">
        <f t="shared" si="37"/>
        <v>1</v>
      </c>
    </row>
    <row r="131" spans="1:33">
      <c r="A131" s="37">
        <f>'бланки '!D135</f>
        <v>130</v>
      </c>
      <c r="B131" s="43" t="str">
        <f>'бланки '!C135</f>
        <v>Муниципальное казённое общеобразовательное учреждение "Вертикосская средняя общеобразовательная школа"</v>
      </c>
      <c r="C131" s="44">
        <v>36</v>
      </c>
      <c r="D131" s="44">
        <v>36</v>
      </c>
      <c r="E131" s="44">
        <v>36</v>
      </c>
      <c r="F131" s="44">
        <v>36</v>
      </c>
      <c r="G131" s="44">
        <v>36</v>
      </c>
      <c r="H131" s="44">
        <v>36</v>
      </c>
      <c r="I131" s="44">
        <v>9</v>
      </c>
      <c r="J131" s="44">
        <v>9</v>
      </c>
      <c r="K131" s="44">
        <v>36</v>
      </c>
      <c r="L131" s="44">
        <v>36</v>
      </c>
      <c r="M131" s="44">
        <v>36</v>
      </c>
      <c r="N131" s="44">
        <v>36</v>
      </c>
      <c r="O131" s="44">
        <v>36</v>
      </c>
      <c r="P131" s="44">
        <v>36</v>
      </c>
      <c r="Q131" s="44">
        <v>36</v>
      </c>
      <c r="R131" s="44"/>
      <c r="S131" s="44"/>
      <c r="T131" s="44"/>
      <c r="U131" s="40">
        <f t="shared" ref="U131:U194" si="38">IF(C131&lt;20,C131,IF(C131&lt;R131,R131,IF(C131&gt;S131,S131,C131)))</f>
        <v>0</v>
      </c>
      <c r="V131" s="45">
        <f t="shared" si="26"/>
        <v>130</v>
      </c>
      <c r="W131" s="45" t="str">
        <f t="shared" si="27"/>
        <v>Муниципальное казённое общеобразовательное учреждение "Вертикосская средняя общеобразовательная школа"</v>
      </c>
      <c r="X131" s="39">
        <f t="shared" si="28"/>
        <v>1</v>
      </c>
      <c r="Y131" s="39">
        <f t="shared" si="29"/>
        <v>1</v>
      </c>
      <c r="Z131" s="39">
        <f t="shared" si="30"/>
        <v>1</v>
      </c>
      <c r="AA131" s="39">
        <f t="shared" si="31"/>
        <v>1</v>
      </c>
      <c r="AB131" s="39">
        <f t="shared" si="32"/>
        <v>1</v>
      </c>
      <c r="AC131" s="39">
        <f t="shared" si="33"/>
        <v>1</v>
      </c>
      <c r="AD131" s="39">
        <f t="shared" si="34"/>
        <v>1</v>
      </c>
      <c r="AE131" s="39">
        <f t="shared" si="35"/>
        <v>1</v>
      </c>
      <c r="AF131" s="39">
        <f t="shared" si="36"/>
        <v>1</v>
      </c>
      <c r="AG131" s="39">
        <f t="shared" si="37"/>
        <v>1</v>
      </c>
    </row>
    <row r="132" spans="1:33">
      <c r="A132" s="37">
        <f>'бланки '!D136</f>
        <v>131</v>
      </c>
      <c r="B132" s="43" t="str">
        <f>'бланки '!C136</f>
        <v>Муниципальное бюджетное общеобразовательное учреждение «Каргасокская средняя общеобразовательная школа №2»</v>
      </c>
      <c r="C132" s="44">
        <v>329</v>
      </c>
      <c r="D132" s="44">
        <v>329</v>
      </c>
      <c r="E132" s="44">
        <v>329</v>
      </c>
      <c r="F132" s="44">
        <v>329</v>
      </c>
      <c r="G132" s="44">
        <v>329</v>
      </c>
      <c r="H132" s="44">
        <v>329</v>
      </c>
      <c r="I132" s="44">
        <v>83</v>
      </c>
      <c r="J132" s="44">
        <v>83</v>
      </c>
      <c r="K132" s="44">
        <v>329</v>
      </c>
      <c r="L132" s="44">
        <v>329</v>
      </c>
      <c r="M132" s="44">
        <v>329</v>
      </c>
      <c r="N132" s="44">
        <v>329</v>
      </c>
      <c r="O132" s="44">
        <v>329</v>
      </c>
      <c r="P132" s="44">
        <v>329</v>
      </c>
      <c r="Q132" s="44">
        <v>329</v>
      </c>
      <c r="R132" s="44"/>
      <c r="S132" s="44"/>
      <c r="T132" s="44"/>
      <c r="U132" s="40">
        <f t="shared" si="38"/>
        <v>0</v>
      </c>
      <c r="V132" s="45">
        <f t="shared" si="26"/>
        <v>131</v>
      </c>
      <c r="W132" s="45" t="str">
        <f t="shared" si="27"/>
        <v>Муниципальное бюджетное общеобразовательное учреждение «Каргасокская средняя общеобразовательная школа №2»</v>
      </c>
      <c r="X132" s="39">
        <f t="shared" si="28"/>
        <v>1</v>
      </c>
      <c r="Y132" s="39">
        <f t="shared" si="29"/>
        <v>1</v>
      </c>
      <c r="Z132" s="39">
        <f t="shared" si="30"/>
        <v>1</v>
      </c>
      <c r="AA132" s="39">
        <f t="shared" si="31"/>
        <v>1</v>
      </c>
      <c r="AB132" s="39">
        <f t="shared" si="32"/>
        <v>1</v>
      </c>
      <c r="AC132" s="39">
        <f t="shared" si="33"/>
        <v>1</v>
      </c>
      <c r="AD132" s="39">
        <f t="shared" si="34"/>
        <v>1</v>
      </c>
      <c r="AE132" s="39">
        <f t="shared" si="35"/>
        <v>1</v>
      </c>
      <c r="AF132" s="39">
        <f t="shared" si="36"/>
        <v>1</v>
      </c>
      <c r="AG132" s="39">
        <f t="shared" si="37"/>
        <v>1</v>
      </c>
    </row>
    <row r="133" spans="1:33">
      <c r="A133" s="37">
        <f>'бланки '!D137</f>
        <v>132</v>
      </c>
      <c r="B133" s="43" t="str">
        <f>'бланки '!C137</f>
        <v>Муниципальное казённое общеобразовательное учреждение «Тымская основная общеобразовательная школа»</v>
      </c>
      <c r="C133" s="44">
        <v>8</v>
      </c>
      <c r="D133" s="44">
        <v>8</v>
      </c>
      <c r="E133" s="44">
        <v>8</v>
      </c>
      <c r="F133" s="44">
        <v>8</v>
      </c>
      <c r="G133" s="44">
        <v>8</v>
      </c>
      <c r="H133" s="44">
        <v>8</v>
      </c>
      <c r="I133" s="44">
        <v>2</v>
      </c>
      <c r="J133" s="44">
        <v>2</v>
      </c>
      <c r="K133" s="44">
        <v>8</v>
      </c>
      <c r="L133" s="44">
        <v>8</v>
      </c>
      <c r="M133" s="44">
        <v>8</v>
      </c>
      <c r="N133" s="44">
        <v>8</v>
      </c>
      <c r="O133" s="44">
        <v>8</v>
      </c>
      <c r="P133" s="44">
        <v>8</v>
      </c>
      <c r="Q133" s="44">
        <v>8</v>
      </c>
      <c r="R133" s="44"/>
      <c r="S133" s="44"/>
      <c r="T133" s="44"/>
      <c r="U133" s="40">
        <f t="shared" si="38"/>
        <v>8</v>
      </c>
      <c r="V133" s="45">
        <f t="shared" si="26"/>
        <v>132</v>
      </c>
      <c r="W133" s="45" t="str">
        <f t="shared" si="27"/>
        <v>Муниципальное казённое общеобразовательное учреждение «Тымская основная общеобразовательная школа»</v>
      </c>
      <c r="X133" s="39">
        <f t="shared" si="28"/>
        <v>1</v>
      </c>
      <c r="Y133" s="39">
        <f t="shared" si="29"/>
        <v>1</v>
      </c>
      <c r="Z133" s="39">
        <f t="shared" si="30"/>
        <v>1</v>
      </c>
      <c r="AA133" s="39">
        <f t="shared" si="31"/>
        <v>1</v>
      </c>
      <c r="AB133" s="39">
        <f t="shared" si="32"/>
        <v>1</v>
      </c>
      <c r="AC133" s="39">
        <f t="shared" si="33"/>
        <v>1</v>
      </c>
      <c r="AD133" s="39">
        <f t="shared" si="34"/>
        <v>1</v>
      </c>
      <c r="AE133" s="39">
        <f t="shared" si="35"/>
        <v>1</v>
      </c>
      <c r="AF133" s="39">
        <f t="shared" si="36"/>
        <v>1</v>
      </c>
      <c r="AG133" s="39">
        <f t="shared" si="37"/>
        <v>1</v>
      </c>
    </row>
    <row r="134" spans="1:33">
      <c r="A134" s="37">
        <f>'бланки '!D138</f>
        <v>133</v>
      </c>
      <c r="B134" s="43" t="str">
        <f>'бланки '!C138</f>
        <v>Муниципальное казённое общеобразовательное учреждение «Усть-Тымская основная общеобразовательная школа»</v>
      </c>
      <c r="C134" s="44">
        <v>20</v>
      </c>
      <c r="D134" s="44">
        <v>20</v>
      </c>
      <c r="E134" s="44">
        <v>20</v>
      </c>
      <c r="F134" s="44">
        <v>20</v>
      </c>
      <c r="G134" s="44">
        <v>20</v>
      </c>
      <c r="H134" s="44">
        <v>20</v>
      </c>
      <c r="I134" s="44">
        <v>5</v>
      </c>
      <c r="J134" s="44">
        <v>5</v>
      </c>
      <c r="K134" s="44">
        <v>20</v>
      </c>
      <c r="L134" s="44">
        <v>20</v>
      </c>
      <c r="M134" s="44">
        <v>20</v>
      </c>
      <c r="N134" s="44">
        <v>20</v>
      </c>
      <c r="O134" s="44">
        <v>20</v>
      </c>
      <c r="P134" s="44">
        <v>20</v>
      </c>
      <c r="Q134" s="44">
        <v>20</v>
      </c>
      <c r="R134" s="44"/>
      <c r="S134" s="44"/>
      <c r="T134" s="44"/>
      <c r="U134" s="40">
        <f t="shared" si="38"/>
        <v>0</v>
      </c>
      <c r="V134" s="45">
        <f t="shared" si="26"/>
        <v>133</v>
      </c>
      <c r="W134" s="45" t="str">
        <f t="shared" si="27"/>
        <v>Муниципальное казённое общеобразовательное учреждение «Усть-Тымская основная общеобразовательная школа»</v>
      </c>
      <c r="X134" s="39">
        <f t="shared" si="28"/>
        <v>1</v>
      </c>
      <c r="Y134" s="39">
        <f t="shared" si="29"/>
        <v>1</v>
      </c>
      <c r="Z134" s="39">
        <f t="shared" si="30"/>
        <v>1</v>
      </c>
      <c r="AA134" s="39">
        <f t="shared" si="31"/>
        <v>1</v>
      </c>
      <c r="AB134" s="39">
        <f t="shared" si="32"/>
        <v>1</v>
      </c>
      <c r="AC134" s="39">
        <f t="shared" si="33"/>
        <v>1</v>
      </c>
      <c r="AD134" s="39">
        <f t="shared" si="34"/>
        <v>1</v>
      </c>
      <c r="AE134" s="39">
        <f t="shared" si="35"/>
        <v>1</v>
      </c>
      <c r="AF134" s="39">
        <f t="shared" si="36"/>
        <v>1</v>
      </c>
      <c r="AG134" s="39">
        <f t="shared" si="37"/>
        <v>1</v>
      </c>
    </row>
    <row r="135" spans="1:33">
      <c r="A135" s="37">
        <f>'бланки '!D139</f>
        <v>134</v>
      </c>
      <c r="B135" s="43" t="str">
        <f>'бланки '!C139</f>
        <v>Муниципальное бюджетное общеобразовательное учреждение Каргасокская средняя общеобразовательная школа-интернат №1</v>
      </c>
      <c r="C135" s="44">
        <v>573</v>
      </c>
      <c r="D135" s="44">
        <v>573</v>
      </c>
      <c r="E135" s="44">
        <v>573</v>
      </c>
      <c r="F135" s="44">
        <v>573</v>
      </c>
      <c r="G135" s="44">
        <v>573</v>
      </c>
      <c r="H135" s="44">
        <v>573</v>
      </c>
      <c r="I135" s="44">
        <v>144</v>
      </c>
      <c r="J135" s="44">
        <v>144</v>
      </c>
      <c r="K135" s="44">
        <v>573</v>
      </c>
      <c r="L135" s="44">
        <v>573</v>
      </c>
      <c r="M135" s="44">
        <v>573</v>
      </c>
      <c r="N135" s="44">
        <v>573</v>
      </c>
      <c r="O135" s="44">
        <v>573</v>
      </c>
      <c r="P135" s="44">
        <v>573</v>
      </c>
      <c r="Q135" s="44">
        <v>573</v>
      </c>
      <c r="R135" s="44"/>
      <c r="S135" s="44"/>
      <c r="T135" s="44"/>
      <c r="U135" s="40">
        <f t="shared" si="38"/>
        <v>0</v>
      </c>
      <c r="V135" s="45">
        <f t="shared" si="26"/>
        <v>134</v>
      </c>
      <c r="W135" s="45" t="str">
        <f t="shared" si="27"/>
        <v>Муниципальное бюджетное общеобразовательное учреждение Каргасокская средняя общеобразовательная школа-интернат №1</v>
      </c>
      <c r="X135" s="39">
        <f t="shared" si="28"/>
        <v>1</v>
      </c>
      <c r="Y135" s="39">
        <f t="shared" si="29"/>
        <v>1</v>
      </c>
      <c r="Z135" s="39">
        <f t="shared" si="30"/>
        <v>1</v>
      </c>
      <c r="AA135" s="39">
        <f t="shared" si="31"/>
        <v>1</v>
      </c>
      <c r="AB135" s="39">
        <f t="shared" si="32"/>
        <v>1</v>
      </c>
      <c r="AC135" s="39">
        <f t="shared" si="33"/>
        <v>1</v>
      </c>
      <c r="AD135" s="39">
        <f t="shared" si="34"/>
        <v>1</v>
      </c>
      <c r="AE135" s="39">
        <f t="shared" si="35"/>
        <v>1</v>
      </c>
      <c r="AF135" s="39">
        <f t="shared" si="36"/>
        <v>1</v>
      </c>
      <c r="AG135" s="39">
        <f t="shared" si="37"/>
        <v>1</v>
      </c>
    </row>
    <row r="136" spans="1:33">
      <c r="A136" s="37">
        <f>'бланки '!D140</f>
        <v>135</v>
      </c>
      <c r="B136" s="43" t="str">
        <f>'бланки '!C140</f>
        <v>Муниципальное казённое общеобразовательное учреждение «Павловская основная общеобразовательная школа»</v>
      </c>
      <c r="C136" s="44">
        <v>37</v>
      </c>
      <c r="D136" s="44">
        <v>37</v>
      </c>
      <c r="E136" s="44">
        <v>37</v>
      </c>
      <c r="F136" s="44">
        <v>37</v>
      </c>
      <c r="G136" s="44">
        <v>37</v>
      </c>
      <c r="H136" s="44">
        <v>37</v>
      </c>
      <c r="I136" s="44">
        <v>10</v>
      </c>
      <c r="J136" s="44">
        <v>10</v>
      </c>
      <c r="K136" s="44">
        <v>37</v>
      </c>
      <c r="L136" s="44">
        <v>37</v>
      </c>
      <c r="M136" s="44">
        <v>37</v>
      </c>
      <c r="N136" s="44">
        <v>37</v>
      </c>
      <c r="O136" s="44">
        <v>37</v>
      </c>
      <c r="P136" s="44">
        <v>37</v>
      </c>
      <c r="Q136" s="44">
        <v>37</v>
      </c>
      <c r="R136" s="44"/>
      <c r="S136" s="44"/>
      <c r="T136" s="44"/>
      <c r="U136" s="40">
        <f t="shared" si="38"/>
        <v>0</v>
      </c>
      <c r="V136" s="45">
        <f t="shared" si="26"/>
        <v>135</v>
      </c>
      <c r="W136" s="45" t="str">
        <f t="shared" si="27"/>
        <v>Муниципальное казённое общеобразовательное учреждение «Павловская основная общеобразовательная школа»</v>
      </c>
      <c r="X136" s="39">
        <f t="shared" si="28"/>
        <v>1</v>
      </c>
      <c r="Y136" s="39">
        <f t="shared" si="29"/>
        <v>1</v>
      </c>
      <c r="Z136" s="39">
        <f t="shared" si="30"/>
        <v>1</v>
      </c>
      <c r="AA136" s="39">
        <f t="shared" si="31"/>
        <v>1</v>
      </c>
      <c r="AB136" s="39">
        <f t="shared" si="32"/>
        <v>1</v>
      </c>
      <c r="AC136" s="39">
        <f t="shared" si="33"/>
        <v>1</v>
      </c>
      <c r="AD136" s="39">
        <f t="shared" si="34"/>
        <v>1</v>
      </c>
      <c r="AE136" s="39">
        <f t="shared" si="35"/>
        <v>1</v>
      </c>
      <c r="AF136" s="39">
        <f t="shared" si="36"/>
        <v>1</v>
      </c>
      <c r="AG136" s="39">
        <f t="shared" si="37"/>
        <v>1</v>
      </c>
    </row>
    <row r="137" spans="1:33">
      <c r="A137" s="37">
        <f>'бланки '!D141</f>
        <v>136</v>
      </c>
      <c r="B137" s="43" t="str">
        <f>'бланки '!C141</f>
        <v>Муниципальное казённое общеобразовательное учреждение "Средневасюганская средняя общеобразовательная школа"</v>
      </c>
      <c r="C137" s="44">
        <v>61</v>
      </c>
      <c r="D137" s="44">
        <v>61</v>
      </c>
      <c r="E137" s="44">
        <v>61</v>
      </c>
      <c r="F137" s="44">
        <v>61</v>
      </c>
      <c r="G137" s="44">
        <v>61</v>
      </c>
      <c r="H137" s="44">
        <v>61</v>
      </c>
      <c r="I137" s="44">
        <v>16</v>
      </c>
      <c r="J137" s="44">
        <v>16</v>
      </c>
      <c r="K137" s="44">
        <v>61</v>
      </c>
      <c r="L137" s="44">
        <v>61</v>
      </c>
      <c r="M137" s="44">
        <v>61</v>
      </c>
      <c r="N137" s="44">
        <v>61</v>
      </c>
      <c r="O137" s="44">
        <v>61</v>
      </c>
      <c r="P137" s="44">
        <v>61</v>
      </c>
      <c r="Q137" s="44">
        <v>61</v>
      </c>
      <c r="R137" s="44"/>
      <c r="S137" s="44"/>
      <c r="T137" s="44"/>
      <c r="U137" s="40">
        <f t="shared" si="38"/>
        <v>0</v>
      </c>
      <c r="V137" s="45">
        <f t="shared" si="26"/>
        <v>136</v>
      </c>
      <c r="W137" s="45" t="str">
        <f t="shared" si="27"/>
        <v>Муниципальное казённое общеобразовательное учреждение "Средневасюганская средняя общеобразовательная школа"</v>
      </c>
      <c r="X137" s="39">
        <f t="shared" si="28"/>
        <v>1</v>
      </c>
      <c r="Y137" s="39">
        <f t="shared" si="29"/>
        <v>1</v>
      </c>
      <c r="Z137" s="39">
        <f t="shared" si="30"/>
        <v>1</v>
      </c>
      <c r="AA137" s="39">
        <f t="shared" si="31"/>
        <v>1</v>
      </c>
      <c r="AB137" s="39">
        <f t="shared" si="32"/>
        <v>1</v>
      </c>
      <c r="AC137" s="39">
        <f t="shared" si="33"/>
        <v>1</v>
      </c>
      <c r="AD137" s="39">
        <f t="shared" si="34"/>
        <v>1</v>
      </c>
      <c r="AE137" s="39">
        <f t="shared" si="35"/>
        <v>1</v>
      </c>
      <c r="AF137" s="39">
        <f t="shared" si="36"/>
        <v>1</v>
      </c>
      <c r="AG137" s="39">
        <f t="shared" si="37"/>
        <v>1</v>
      </c>
    </row>
    <row r="138" spans="1:33">
      <c r="A138" s="37">
        <f>'бланки '!D142</f>
        <v>137</v>
      </c>
      <c r="B138" s="43" t="str">
        <f>'бланки '!C142</f>
        <v>Муниципальное казённое общеобразовательное учреждение «Среднетымская средняя общеобразовательная школа»</v>
      </c>
      <c r="C138" s="44">
        <v>26</v>
      </c>
      <c r="D138" s="44">
        <v>26</v>
      </c>
      <c r="E138" s="44">
        <v>26</v>
      </c>
      <c r="F138" s="44">
        <v>26</v>
      </c>
      <c r="G138" s="44">
        <v>26</v>
      </c>
      <c r="H138" s="44">
        <v>26</v>
      </c>
      <c r="I138" s="44">
        <v>7</v>
      </c>
      <c r="J138" s="44">
        <v>7</v>
      </c>
      <c r="K138" s="44">
        <v>26</v>
      </c>
      <c r="L138" s="44">
        <v>26</v>
      </c>
      <c r="M138" s="44">
        <v>26</v>
      </c>
      <c r="N138" s="44">
        <v>26</v>
      </c>
      <c r="O138" s="44">
        <v>26</v>
      </c>
      <c r="P138" s="44">
        <v>26</v>
      </c>
      <c r="Q138" s="44">
        <v>26</v>
      </c>
      <c r="R138" s="44"/>
      <c r="S138" s="44"/>
      <c r="T138" s="44"/>
      <c r="U138" s="40">
        <f t="shared" si="38"/>
        <v>0</v>
      </c>
      <c r="V138" s="45">
        <f t="shared" si="26"/>
        <v>137</v>
      </c>
      <c r="W138" s="45" t="str">
        <f t="shared" si="27"/>
        <v>Муниципальное казённое общеобразовательное учреждение «Среднетымская средняя общеобразовательная школа»</v>
      </c>
      <c r="X138" s="39">
        <f t="shared" si="28"/>
        <v>1</v>
      </c>
      <c r="Y138" s="39">
        <f t="shared" si="29"/>
        <v>1</v>
      </c>
      <c r="Z138" s="39">
        <f t="shared" si="30"/>
        <v>1</v>
      </c>
      <c r="AA138" s="39">
        <f t="shared" si="31"/>
        <v>1</v>
      </c>
      <c r="AB138" s="39">
        <f t="shared" si="32"/>
        <v>1</v>
      </c>
      <c r="AC138" s="39">
        <f t="shared" si="33"/>
        <v>1</v>
      </c>
      <c r="AD138" s="39">
        <f t="shared" si="34"/>
        <v>1</v>
      </c>
      <c r="AE138" s="39">
        <f t="shared" si="35"/>
        <v>1</v>
      </c>
      <c r="AF138" s="39">
        <f t="shared" si="36"/>
        <v>1</v>
      </c>
      <c r="AG138" s="39">
        <f t="shared" si="37"/>
        <v>1</v>
      </c>
    </row>
    <row r="139" spans="1:33">
      <c r="A139" s="37">
        <f>'бланки '!D143</f>
        <v>138</v>
      </c>
      <c r="B139" s="43" t="str">
        <f>'бланки '!C143</f>
        <v>Муниципальное казённое общеобразовательное учреждение «Мыльджинская основная общеобразовательная школа имени Владимира Николаевича Ляшенко»</v>
      </c>
      <c r="C139" s="44">
        <v>16</v>
      </c>
      <c r="D139" s="44">
        <v>16</v>
      </c>
      <c r="E139" s="44">
        <v>16</v>
      </c>
      <c r="F139" s="44">
        <v>16</v>
      </c>
      <c r="G139" s="44">
        <v>16</v>
      </c>
      <c r="H139" s="44">
        <v>16</v>
      </c>
      <c r="I139" s="44">
        <v>4</v>
      </c>
      <c r="J139" s="44">
        <v>4</v>
      </c>
      <c r="K139" s="44">
        <v>16</v>
      </c>
      <c r="L139" s="44">
        <v>16</v>
      </c>
      <c r="M139" s="44">
        <v>16</v>
      </c>
      <c r="N139" s="44">
        <v>16</v>
      </c>
      <c r="O139" s="44">
        <v>16</v>
      </c>
      <c r="P139" s="44">
        <v>16</v>
      </c>
      <c r="Q139" s="44">
        <v>16</v>
      </c>
      <c r="R139" s="44"/>
      <c r="S139" s="44"/>
      <c r="T139" s="44"/>
      <c r="U139" s="40">
        <f t="shared" si="38"/>
        <v>16</v>
      </c>
      <c r="V139" s="45">
        <f t="shared" si="26"/>
        <v>138</v>
      </c>
      <c r="W139" s="45" t="str">
        <f t="shared" si="27"/>
        <v>Муниципальное казённое общеобразовательное учреждение «Мыльджинская основная общеобразовательная школа имени Владимира Николаевича Ляшенко»</v>
      </c>
      <c r="X139" s="39">
        <f t="shared" si="28"/>
        <v>1</v>
      </c>
      <c r="Y139" s="39">
        <f t="shared" si="29"/>
        <v>1</v>
      </c>
      <c r="Z139" s="39">
        <f t="shared" si="30"/>
        <v>1</v>
      </c>
      <c r="AA139" s="39">
        <f t="shared" si="31"/>
        <v>1</v>
      </c>
      <c r="AB139" s="39">
        <f t="shared" si="32"/>
        <v>1</v>
      </c>
      <c r="AC139" s="39">
        <f t="shared" si="33"/>
        <v>1</v>
      </c>
      <c r="AD139" s="39">
        <f t="shared" si="34"/>
        <v>1</v>
      </c>
      <c r="AE139" s="39">
        <f t="shared" si="35"/>
        <v>1</v>
      </c>
      <c r="AF139" s="39">
        <f t="shared" si="36"/>
        <v>1</v>
      </c>
      <c r="AG139" s="39">
        <f t="shared" si="37"/>
        <v>1</v>
      </c>
    </row>
    <row r="140" spans="1:33">
      <c r="A140" s="37">
        <f>'бланки '!D144</f>
        <v>139</v>
      </c>
      <c r="B140" s="43" t="str">
        <f>'бланки '!C144</f>
        <v>Муниципальное казённое общеобразовательное учреждение «Напасская основная общеобразовательная школа»</v>
      </c>
      <c r="C140" s="44">
        <v>12</v>
      </c>
      <c r="D140" s="44">
        <v>12</v>
      </c>
      <c r="E140" s="44">
        <v>12</v>
      </c>
      <c r="F140" s="44">
        <v>12</v>
      </c>
      <c r="G140" s="44">
        <v>12</v>
      </c>
      <c r="H140" s="44">
        <v>12</v>
      </c>
      <c r="I140" s="44">
        <v>3</v>
      </c>
      <c r="J140" s="44">
        <v>3</v>
      </c>
      <c r="K140" s="44">
        <v>12</v>
      </c>
      <c r="L140" s="44">
        <v>12</v>
      </c>
      <c r="M140" s="44">
        <v>12</v>
      </c>
      <c r="N140" s="44">
        <v>12</v>
      </c>
      <c r="O140" s="44">
        <v>12</v>
      </c>
      <c r="P140" s="44">
        <v>12</v>
      </c>
      <c r="Q140" s="44">
        <v>12</v>
      </c>
      <c r="R140" s="44"/>
      <c r="S140" s="44"/>
      <c r="T140" s="44"/>
      <c r="U140" s="40">
        <f t="shared" si="38"/>
        <v>12</v>
      </c>
      <c r="V140" s="45">
        <f t="shared" si="26"/>
        <v>139</v>
      </c>
      <c r="W140" s="45" t="str">
        <f t="shared" si="27"/>
        <v>Муниципальное казённое общеобразовательное учреждение «Напасская основная общеобразовательная школа»</v>
      </c>
      <c r="X140" s="39">
        <f t="shared" si="28"/>
        <v>1</v>
      </c>
      <c r="Y140" s="39">
        <f t="shared" si="29"/>
        <v>1</v>
      </c>
      <c r="Z140" s="39">
        <f t="shared" si="30"/>
        <v>1</v>
      </c>
      <c r="AA140" s="39">
        <f t="shared" si="31"/>
        <v>1</v>
      </c>
      <c r="AB140" s="39">
        <f t="shared" si="32"/>
        <v>1</v>
      </c>
      <c r="AC140" s="39">
        <f t="shared" si="33"/>
        <v>1</v>
      </c>
      <c r="AD140" s="39">
        <f t="shared" si="34"/>
        <v>1</v>
      </c>
      <c r="AE140" s="39">
        <f t="shared" si="35"/>
        <v>1</v>
      </c>
      <c r="AF140" s="39">
        <f t="shared" si="36"/>
        <v>1</v>
      </c>
      <c r="AG140" s="39">
        <f t="shared" si="37"/>
        <v>1</v>
      </c>
    </row>
    <row r="141" spans="1:33">
      <c r="A141" s="37">
        <f>'бланки '!D145</f>
        <v>140</v>
      </c>
      <c r="B141" s="43" t="str">
        <f>'бланки '!C145</f>
        <v>Муниципальное казённое общеобразовательное учреждение «Новоюгинская средняя общеобразовательная школа»</v>
      </c>
      <c r="C141" s="44">
        <v>50</v>
      </c>
      <c r="D141" s="44">
        <v>50</v>
      </c>
      <c r="E141" s="44">
        <v>50</v>
      </c>
      <c r="F141" s="44">
        <v>50</v>
      </c>
      <c r="G141" s="44">
        <v>50</v>
      </c>
      <c r="H141" s="44">
        <v>50</v>
      </c>
      <c r="I141" s="44">
        <v>13</v>
      </c>
      <c r="J141" s="44">
        <v>13</v>
      </c>
      <c r="K141" s="44">
        <v>50</v>
      </c>
      <c r="L141" s="44">
        <v>50</v>
      </c>
      <c r="M141" s="44">
        <v>50</v>
      </c>
      <c r="N141" s="44">
        <v>50</v>
      </c>
      <c r="O141" s="44">
        <v>50</v>
      </c>
      <c r="P141" s="44">
        <v>50</v>
      </c>
      <c r="Q141" s="44">
        <v>50</v>
      </c>
      <c r="R141" s="44"/>
      <c r="S141" s="44"/>
      <c r="T141" s="44"/>
      <c r="U141" s="40">
        <f t="shared" si="38"/>
        <v>0</v>
      </c>
      <c r="V141" s="45">
        <f t="shared" si="26"/>
        <v>140</v>
      </c>
      <c r="W141" s="45" t="str">
        <f t="shared" si="27"/>
        <v>Муниципальное казённое общеобразовательное учреждение «Новоюгинская средняя общеобразовательная школа»</v>
      </c>
      <c r="X141" s="39">
        <f t="shared" si="28"/>
        <v>1</v>
      </c>
      <c r="Y141" s="39">
        <f t="shared" si="29"/>
        <v>1</v>
      </c>
      <c r="Z141" s="39">
        <f t="shared" si="30"/>
        <v>1</v>
      </c>
      <c r="AA141" s="39">
        <f t="shared" si="31"/>
        <v>1</v>
      </c>
      <c r="AB141" s="39">
        <f t="shared" si="32"/>
        <v>1</v>
      </c>
      <c r="AC141" s="39">
        <f t="shared" si="33"/>
        <v>1</v>
      </c>
      <c r="AD141" s="39">
        <f t="shared" si="34"/>
        <v>1</v>
      </c>
      <c r="AE141" s="39">
        <f t="shared" si="35"/>
        <v>1</v>
      </c>
      <c r="AF141" s="39">
        <f t="shared" si="36"/>
        <v>1</v>
      </c>
      <c r="AG141" s="39">
        <f t="shared" si="37"/>
        <v>1</v>
      </c>
    </row>
    <row r="142" spans="1:33">
      <c r="A142" s="37">
        <f>'бланки '!D146</f>
        <v>141</v>
      </c>
      <c r="B142" s="43" t="str">
        <f>'бланки '!C146</f>
        <v>Муниципальное бюджетное общеобразовательное учреждение "Нововасюганская средняя общеобразовательная школа"</v>
      </c>
      <c r="C142" s="44">
        <v>136</v>
      </c>
      <c r="D142" s="44">
        <v>136</v>
      </c>
      <c r="E142" s="44">
        <v>136</v>
      </c>
      <c r="F142" s="44">
        <v>136</v>
      </c>
      <c r="G142" s="44">
        <v>136</v>
      </c>
      <c r="H142" s="44">
        <v>136</v>
      </c>
      <c r="I142" s="44">
        <v>34</v>
      </c>
      <c r="J142" s="44">
        <v>34</v>
      </c>
      <c r="K142" s="44">
        <v>136</v>
      </c>
      <c r="L142" s="44">
        <v>136</v>
      </c>
      <c r="M142" s="44">
        <v>136</v>
      </c>
      <c r="N142" s="44">
        <v>136</v>
      </c>
      <c r="O142" s="44">
        <v>136</v>
      </c>
      <c r="P142" s="44">
        <v>136</v>
      </c>
      <c r="Q142" s="44">
        <v>136</v>
      </c>
      <c r="R142" s="44"/>
      <c r="S142" s="44"/>
      <c r="T142" s="44"/>
      <c r="U142" s="40">
        <f t="shared" si="38"/>
        <v>0</v>
      </c>
      <c r="V142" s="45">
        <f t="shared" si="26"/>
        <v>141</v>
      </c>
      <c r="W142" s="45" t="str">
        <f t="shared" si="27"/>
        <v>Муниципальное бюджетное общеобразовательное учреждение "Нововасюганская средняя общеобразовательная школа"</v>
      </c>
      <c r="X142" s="39">
        <f t="shared" si="28"/>
        <v>1</v>
      </c>
      <c r="Y142" s="39">
        <f t="shared" si="29"/>
        <v>1</v>
      </c>
      <c r="Z142" s="39">
        <f t="shared" si="30"/>
        <v>1</v>
      </c>
      <c r="AA142" s="39">
        <f t="shared" si="31"/>
        <v>1</v>
      </c>
      <c r="AB142" s="39">
        <f t="shared" si="32"/>
        <v>1</v>
      </c>
      <c r="AC142" s="39">
        <f t="shared" si="33"/>
        <v>1</v>
      </c>
      <c r="AD142" s="39">
        <f t="shared" si="34"/>
        <v>1</v>
      </c>
      <c r="AE142" s="39">
        <f t="shared" si="35"/>
        <v>1</v>
      </c>
      <c r="AF142" s="39">
        <f t="shared" si="36"/>
        <v>1</v>
      </c>
      <c r="AG142" s="39">
        <f t="shared" si="37"/>
        <v>1</v>
      </c>
    </row>
    <row r="143" spans="1:33">
      <c r="A143" s="37">
        <f>'бланки '!D147</f>
        <v>142</v>
      </c>
      <c r="B143" s="43" t="str">
        <f>'бланки '!C147</f>
        <v>Муниципальное казённое общеобразовательное учреждение «Киндальская начальная общеобразовательная школа</v>
      </c>
      <c r="C143" s="44">
        <v>2</v>
      </c>
      <c r="D143" s="44">
        <v>2</v>
      </c>
      <c r="E143" s="44">
        <v>2</v>
      </c>
      <c r="F143" s="44">
        <v>2</v>
      </c>
      <c r="G143" s="44">
        <v>2</v>
      </c>
      <c r="H143" s="44">
        <v>2</v>
      </c>
      <c r="I143" s="44">
        <v>1</v>
      </c>
      <c r="J143" s="44">
        <v>1</v>
      </c>
      <c r="K143" s="44">
        <v>2</v>
      </c>
      <c r="L143" s="44">
        <v>2</v>
      </c>
      <c r="M143" s="44">
        <v>2</v>
      </c>
      <c r="N143" s="44">
        <v>2</v>
      </c>
      <c r="O143" s="44">
        <v>2</v>
      </c>
      <c r="P143" s="44">
        <v>2</v>
      </c>
      <c r="Q143" s="44">
        <v>2</v>
      </c>
      <c r="R143" s="44"/>
      <c r="S143" s="44"/>
      <c r="T143" s="44"/>
      <c r="U143" s="40">
        <f t="shared" si="38"/>
        <v>2</v>
      </c>
      <c r="V143" s="45">
        <f t="shared" si="26"/>
        <v>142</v>
      </c>
      <c r="W143" s="45" t="str">
        <f t="shared" si="27"/>
        <v>Муниципальное казённое общеобразовательное учреждение «Киндальская начальная общеобразовательная школа</v>
      </c>
      <c r="X143" s="39">
        <f t="shared" si="28"/>
        <v>1</v>
      </c>
      <c r="Y143" s="39">
        <f t="shared" si="29"/>
        <v>1</v>
      </c>
      <c r="Z143" s="39">
        <f t="shared" si="30"/>
        <v>1</v>
      </c>
      <c r="AA143" s="39">
        <f t="shared" si="31"/>
        <v>1</v>
      </c>
      <c r="AB143" s="39">
        <f t="shared" si="32"/>
        <v>1</v>
      </c>
      <c r="AC143" s="39">
        <f t="shared" si="33"/>
        <v>1</v>
      </c>
      <c r="AD143" s="39">
        <f t="shared" si="34"/>
        <v>1</v>
      </c>
      <c r="AE143" s="39">
        <f t="shared" si="35"/>
        <v>1</v>
      </c>
      <c r="AF143" s="39">
        <f t="shared" si="36"/>
        <v>1</v>
      </c>
      <c r="AG143" s="39">
        <f t="shared" si="37"/>
        <v>1</v>
      </c>
    </row>
    <row r="144" spans="1:33">
      <c r="A144" s="37">
        <f>'бланки '!D148</f>
        <v>143</v>
      </c>
      <c r="B144" s="43" t="str">
        <f>'бланки '!C148</f>
        <v>Муниципальное казённое общеобразовательное учреждение «Сосновская основная общеобразовательная школа»</v>
      </c>
      <c r="C144" s="44">
        <v>40</v>
      </c>
      <c r="D144" s="44">
        <v>40</v>
      </c>
      <c r="E144" s="44">
        <v>40</v>
      </c>
      <c r="F144" s="44">
        <v>40</v>
      </c>
      <c r="G144" s="44">
        <v>40</v>
      </c>
      <c r="H144" s="44">
        <v>40</v>
      </c>
      <c r="I144" s="44">
        <v>10</v>
      </c>
      <c r="J144" s="44">
        <v>10</v>
      </c>
      <c r="K144" s="44">
        <v>40</v>
      </c>
      <c r="L144" s="44">
        <v>40</v>
      </c>
      <c r="M144" s="44">
        <v>40</v>
      </c>
      <c r="N144" s="44">
        <v>40</v>
      </c>
      <c r="O144" s="44">
        <v>40</v>
      </c>
      <c r="P144" s="44">
        <v>40</v>
      </c>
      <c r="Q144" s="44">
        <v>40</v>
      </c>
      <c r="R144" s="44"/>
      <c r="S144" s="44"/>
      <c r="T144" s="44"/>
      <c r="U144" s="40">
        <f t="shared" si="38"/>
        <v>0</v>
      </c>
      <c r="V144" s="45">
        <f t="shared" si="26"/>
        <v>143</v>
      </c>
      <c r="W144" s="45" t="str">
        <f t="shared" si="27"/>
        <v>Муниципальное казённое общеобразовательное учреждение «Сосновская основная общеобразовательная школа»</v>
      </c>
      <c r="X144" s="39">
        <f t="shared" si="28"/>
        <v>1</v>
      </c>
      <c r="Y144" s="39">
        <f t="shared" si="29"/>
        <v>1</v>
      </c>
      <c r="Z144" s="39">
        <f t="shared" si="30"/>
        <v>1</v>
      </c>
      <c r="AA144" s="39">
        <f t="shared" si="31"/>
        <v>1</v>
      </c>
      <c r="AB144" s="39">
        <f t="shared" si="32"/>
        <v>1</v>
      </c>
      <c r="AC144" s="39">
        <f t="shared" si="33"/>
        <v>1</v>
      </c>
      <c r="AD144" s="39">
        <f t="shared" si="34"/>
        <v>1</v>
      </c>
      <c r="AE144" s="39">
        <f t="shared" si="35"/>
        <v>1</v>
      </c>
      <c r="AF144" s="39">
        <f t="shared" si="36"/>
        <v>1</v>
      </c>
      <c r="AG144" s="39">
        <f t="shared" si="37"/>
        <v>1</v>
      </c>
    </row>
    <row r="145" spans="1:33">
      <c r="A145" s="37">
        <f>'бланки '!D149</f>
        <v>144</v>
      </c>
      <c r="B145" s="43" t="str">
        <f>'бланки '!C149</f>
        <v>Муниципальное казённое общеобразовательное учреждение «Киевская основная общеобразовательная школа»</v>
      </c>
      <c r="C145" s="44">
        <v>16</v>
      </c>
      <c r="D145" s="44">
        <v>16</v>
      </c>
      <c r="E145" s="44">
        <v>16</v>
      </c>
      <c r="F145" s="44">
        <v>16</v>
      </c>
      <c r="G145" s="44">
        <v>16</v>
      </c>
      <c r="H145" s="44">
        <v>16</v>
      </c>
      <c r="I145" s="44">
        <v>4</v>
      </c>
      <c r="J145" s="44">
        <v>4</v>
      </c>
      <c r="K145" s="44">
        <v>16</v>
      </c>
      <c r="L145" s="44">
        <v>16</v>
      </c>
      <c r="M145" s="44">
        <v>16</v>
      </c>
      <c r="N145" s="44">
        <v>16</v>
      </c>
      <c r="O145" s="44">
        <v>16</v>
      </c>
      <c r="P145" s="44">
        <v>16</v>
      </c>
      <c r="Q145" s="44">
        <v>16</v>
      </c>
      <c r="R145" s="44"/>
      <c r="S145" s="44"/>
      <c r="T145" s="44"/>
      <c r="U145" s="40">
        <f t="shared" si="38"/>
        <v>16</v>
      </c>
      <c r="V145" s="45">
        <f t="shared" si="26"/>
        <v>144</v>
      </c>
      <c r="W145" s="45" t="str">
        <f t="shared" si="27"/>
        <v>Муниципальное казённое общеобразовательное учреждение «Киевская основная общеобразовательная школа»</v>
      </c>
      <c r="X145" s="39">
        <f t="shared" si="28"/>
        <v>1</v>
      </c>
      <c r="Y145" s="39">
        <f t="shared" si="29"/>
        <v>1</v>
      </c>
      <c r="Z145" s="39">
        <f t="shared" si="30"/>
        <v>1</v>
      </c>
      <c r="AA145" s="39">
        <f t="shared" si="31"/>
        <v>1</v>
      </c>
      <c r="AB145" s="39">
        <f t="shared" si="32"/>
        <v>1</v>
      </c>
      <c r="AC145" s="39">
        <f t="shared" si="33"/>
        <v>1</v>
      </c>
      <c r="AD145" s="39">
        <f t="shared" si="34"/>
        <v>1</v>
      </c>
      <c r="AE145" s="39">
        <f t="shared" si="35"/>
        <v>1</v>
      </c>
      <c r="AF145" s="39">
        <f t="shared" si="36"/>
        <v>1</v>
      </c>
      <c r="AG145" s="39">
        <f t="shared" si="37"/>
        <v>1</v>
      </c>
    </row>
    <row r="146" spans="1:33">
      <c r="A146" s="37">
        <f>'бланки '!D150</f>
        <v>145</v>
      </c>
      <c r="B146" s="43" t="str">
        <f>'бланки '!C150</f>
        <v>Филиал Муниципального казённого общеобразовательного учреждения «Киевская основная общеобразовательная школа» в пос. Нёготка</v>
      </c>
      <c r="C146" s="44">
        <v>16</v>
      </c>
      <c r="D146" s="44">
        <v>16</v>
      </c>
      <c r="E146" s="44">
        <v>16</v>
      </c>
      <c r="F146" s="44">
        <v>16</v>
      </c>
      <c r="G146" s="44">
        <v>16</v>
      </c>
      <c r="H146" s="44">
        <v>16</v>
      </c>
      <c r="I146" s="44">
        <v>4</v>
      </c>
      <c r="J146" s="44">
        <v>4</v>
      </c>
      <c r="K146" s="44">
        <v>16</v>
      </c>
      <c r="L146" s="44">
        <v>16</v>
      </c>
      <c r="M146" s="44">
        <v>16</v>
      </c>
      <c r="N146" s="44">
        <v>16</v>
      </c>
      <c r="O146" s="44">
        <v>16</v>
      </c>
      <c r="P146" s="44">
        <v>16</v>
      </c>
      <c r="Q146" s="44">
        <v>16</v>
      </c>
      <c r="R146" s="44"/>
      <c r="S146" s="44"/>
      <c r="T146" s="44"/>
      <c r="U146" s="40">
        <f t="shared" si="38"/>
        <v>16</v>
      </c>
      <c r="V146" s="45">
        <f t="shared" si="26"/>
        <v>145</v>
      </c>
      <c r="W146" s="45" t="str">
        <f t="shared" si="27"/>
        <v>Филиал Муниципального казённого общеобразовательного учреждения «Киевская основная общеобразовательная школа» в пос. Нёготка</v>
      </c>
      <c r="X146" s="39">
        <f t="shared" si="28"/>
        <v>1</v>
      </c>
      <c r="Y146" s="39">
        <f t="shared" si="29"/>
        <v>1</v>
      </c>
      <c r="Z146" s="39">
        <f t="shared" si="30"/>
        <v>1</v>
      </c>
      <c r="AA146" s="39">
        <f t="shared" si="31"/>
        <v>1</v>
      </c>
      <c r="AB146" s="39">
        <f t="shared" si="32"/>
        <v>1</v>
      </c>
      <c r="AC146" s="39">
        <f t="shared" si="33"/>
        <v>1</v>
      </c>
      <c r="AD146" s="39">
        <f t="shared" si="34"/>
        <v>1</v>
      </c>
      <c r="AE146" s="39">
        <f t="shared" si="35"/>
        <v>1</v>
      </c>
      <c r="AF146" s="39">
        <f t="shared" si="36"/>
        <v>1</v>
      </c>
      <c r="AG146" s="39">
        <f t="shared" si="37"/>
        <v>1</v>
      </c>
    </row>
    <row r="147" spans="1:33">
      <c r="A147" s="37">
        <f>'бланки '!D151</f>
        <v>146</v>
      </c>
      <c r="B147" s="43" t="str">
        <f>'бланки '!C151</f>
        <v>Филиал Муниципального казённого общеобразовательного учреждения «Новоюгинская средняя общеобразовательная школа» в пос.Старая Берёзовка</v>
      </c>
      <c r="C147" s="44">
        <v>7</v>
      </c>
      <c r="D147" s="44">
        <v>7</v>
      </c>
      <c r="E147" s="44">
        <v>7</v>
      </c>
      <c r="F147" s="44">
        <v>7</v>
      </c>
      <c r="G147" s="44">
        <v>7</v>
      </c>
      <c r="H147" s="44">
        <v>7</v>
      </c>
      <c r="I147" s="44">
        <v>2</v>
      </c>
      <c r="J147" s="44">
        <v>2</v>
      </c>
      <c r="K147" s="44">
        <v>7</v>
      </c>
      <c r="L147" s="44">
        <v>7</v>
      </c>
      <c r="M147" s="44">
        <v>7</v>
      </c>
      <c r="N147" s="44">
        <v>7</v>
      </c>
      <c r="O147" s="44">
        <v>7</v>
      </c>
      <c r="P147" s="44">
        <v>7</v>
      </c>
      <c r="Q147" s="44">
        <v>7</v>
      </c>
      <c r="R147" s="44"/>
      <c r="S147" s="44"/>
      <c r="T147" s="44"/>
      <c r="U147" s="40">
        <f t="shared" si="38"/>
        <v>7</v>
      </c>
      <c r="V147" s="45">
        <f t="shared" si="26"/>
        <v>146</v>
      </c>
      <c r="W147" s="45" t="str">
        <f t="shared" si="27"/>
        <v>Филиал Муниципального казённого общеобразовательного учреждения «Новоюгинская средняя общеобразовательная школа» в пос.Старая Берёзовка</v>
      </c>
      <c r="X147" s="39">
        <f t="shared" si="28"/>
        <v>1</v>
      </c>
      <c r="Y147" s="39">
        <f t="shared" si="29"/>
        <v>1</v>
      </c>
      <c r="Z147" s="39">
        <f t="shared" si="30"/>
        <v>1</v>
      </c>
      <c r="AA147" s="39">
        <f t="shared" si="31"/>
        <v>1</v>
      </c>
      <c r="AB147" s="39">
        <f t="shared" si="32"/>
        <v>1</v>
      </c>
      <c r="AC147" s="39">
        <f t="shared" si="33"/>
        <v>1</v>
      </c>
      <c r="AD147" s="39">
        <f t="shared" si="34"/>
        <v>1</v>
      </c>
      <c r="AE147" s="39">
        <f t="shared" si="35"/>
        <v>1</v>
      </c>
      <c r="AF147" s="39">
        <f t="shared" si="36"/>
        <v>1</v>
      </c>
      <c r="AG147" s="39">
        <f t="shared" si="37"/>
        <v>1</v>
      </c>
    </row>
    <row r="148" spans="1:33">
      <c r="A148" s="37">
        <f>'бланки '!D152</f>
        <v>147</v>
      </c>
      <c r="B148" s="43" t="str">
        <f>'бланки '!C152</f>
        <v>Муниципальное казённое общеобразовательное учреждение "Малиновская основная общеобразовательная школа"</v>
      </c>
      <c r="C148" s="44">
        <v>20</v>
      </c>
      <c r="D148" s="44">
        <v>20</v>
      </c>
      <c r="E148" s="44">
        <v>20</v>
      </c>
      <c r="F148" s="44">
        <v>20</v>
      </c>
      <c r="G148" s="44">
        <v>20</v>
      </c>
      <c r="H148" s="44">
        <v>20</v>
      </c>
      <c r="I148" s="44">
        <v>5</v>
      </c>
      <c r="J148" s="44">
        <v>5</v>
      </c>
      <c r="K148" s="44">
        <v>20</v>
      </c>
      <c r="L148" s="44">
        <v>20</v>
      </c>
      <c r="M148" s="44">
        <v>20</v>
      </c>
      <c r="N148" s="44">
        <v>20</v>
      </c>
      <c r="O148" s="44">
        <v>20</v>
      </c>
      <c r="P148" s="44">
        <v>20</v>
      </c>
      <c r="Q148" s="44">
        <v>20</v>
      </c>
      <c r="R148" s="44"/>
      <c r="S148" s="44"/>
      <c r="T148" s="44"/>
      <c r="U148" s="40">
        <f t="shared" si="38"/>
        <v>0</v>
      </c>
      <c r="V148" s="45">
        <f t="shared" si="26"/>
        <v>147</v>
      </c>
      <c r="W148" s="45" t="str">
        <f t="shared" si="27"/>
        <v>Муниципальное казённое общеобразовательное учреждение "Малиновская основная общеобразовательная школа"</v>
      </c>
      <c r="X148" s="39">
        <f t="shared" si="28"/>
        <v>1</v>
      </c>
      <c r="Y148" s="39">
        <f t="shared" si="29"/>
        <v>1</v>
      </c>
      <c r="Z148" s="39">
        <f t="shared" si="30"/>
        <v>1</v>
      </c>
      <c r="AA148" s="39">
        <f t="shared" si="31"/>
        <v>1</v>
      </c>
      <c r="AB148" s="39">
        <f t="shared" si="32"/>
        <v>1</v>
      </c>
      <c r="AC148" s="39">
        <f t="shared" si="33"/>
        <v>1</v>
      </c>
      <c r="AD148" s="39">
        <f t="shared" si="34"/>
        <v>1</v>
      </c>
      <c r="AE148" s="39">
        <f t="shared" si="35"/>
        <v>1</v>
      </c>
      <c r="AF148" s="39">
        <f t="shared" si="36"/>
        <v>1</v>
      </c>
      <c r="AG148" s="39">
        <f t="shared" si="37"/>
        <v>1</v>
      </c>
    </row>
    <row r="149" spans="1:33">
      <c r="A149" s="37">
        <f>'бланки '!D153</f>
        <v>148</v>
      </c>
      <c r="B149" s="43" t="str">
        <f>'бланки '!C153</f>
        <v>Муниципальное казённое общеобразовательное учреждение "Елгайская основная общеобразовательная школа"</v>
      </c>
      <c r="C149" s="44">
        <v>39</v>
      </c>
      <c r="D149" s="44">
        <v>39</v>
      </c>
      <c r="E149" s="44">
        <v>39</v>
      </c>
      <c r="F149" s="44">
        <v>39</v>
      </c>
      <c r="G149" s="44">
        <v>39</v>
      </c>
      <c r="H149" s="44">
        <v>39</v>
      </c>
      <c r="I149" s="44">
        <v>10</v>
      </c>
      <c r="J149" s="44">
        <v>10</v>
      </c>
      <c r="K149" s="44">
        <v>39</v>
      </c>
      <c r="L149" s="44">
        <v>39</v>
      </c>
      <c r="M149" s="44">
        <v>39</v>
      </c>
      <c r="N149" s="44">
        <v>39</v>
      </c>
      <c r="O149" s="44">
        <v>39</v>
      </c>
      <c r="P149" s="44">
        <v>39</v>
      </c>
      <c r="Q149" s="44">
        <v>39</v>
      </c>
      <c r="R149" s="44"/>
      <c r="S149" s="44"/>
      <c r="T149" s="44"/>
      <c r="U149" s="40">
        <f t="shared" si="38"/>
        <v>0</v>
      </c>
      <c r="V149" s="45">
        <f t="shared" si="26"/>
        <v>148</v>
      </c>
      <c r="W149" s="45" t="str">
        <f t="shared" si="27"/>
        <v>Муниципальное казённое общеобразовательное учреждение "Елгайская основная общеобразовательная школа"</v>
      </c>
      <c r="X149" s="39">
        <f t="shared" si="28"/>
        <v>1</v>
      </c>
      <c r="Y149" s="39">
        <f t="shared" si="29"/>
        <v>1</v>
      </c>
      <c r="Z149" s="39">
        <f t="shared" si="30"/>
        <v>1</v>
      </c>
      <c r="AA149" s="39">
        <f t="shared" si="31"/>
        <v>1</v>
      </c>
      <c r="AB149" s="39">
        <f t="shared" si="32"/>
        <v>1</v>
      </c>
      <c r="AC149" s="39">
        <f t="shared" si="33"/>
        <v>1</v>
      </c>
      <c r="AD149" s="39">
        <f t="shared" si="34"/>
        <v>1</v>
      </c>
      <c r="AE149" s="39">
        <f t="shared" si="35"/>
        <v>1</v>
      </c>
      <c r="AF149" s="39">
        <f t="shared" si="36"/>
        <v>1</v>
      </c>
      <c r="AG149" s="39">
        <f t="shared" si="37"/>
        <v>1</v>
      </c>
    </row>
    <row r="150" spans="1:33">
      <c r="A150" s="37">
        <f>'бланки '!D154</f>
        <v>149</v>
      </c>
      <c r="B150" s="43" t="str">
        <f>'бланки '!C154</f>
        <v>Муниципальное казённое общеобразовательное учреждение "Вороновская средняя общеобразовательная школа"</v>
      </c>
      <c r="C150" s="44">
        <v>94</v>
      </c>
      <c r="D150" s="44">
        <v>94</v>
      </c>
      <c r="E150" s="44">
        <v>94</v>
      </c>
      <c r="F150" s="44">
        <v>94</v>
      </c>
      <c r="G150" s="44">
        <v>94</v>
      </c>
      <c r="H150" s="44">
        <v>94</v>
      </c>
      <c r="I150" s="44">
        <v>24</v>
      </c>
      <c r="J150" s="44">
        <v>24</v>
      </c>
      <c r="K150" s="44">
        <v>94</v>
      </c>
      <c r="L150" s="44">
        <v>94</v>
      </c>
      <c r="M150" s="44">
        <v>94</v>
      </c>
      <c r="N150" s="44">
        <v>94</v>
      </c>
      <c r="O150" s="44">
        <v>94</v>
      </c>
      <c r="P150" s="44">
        <v>94</v>
      </c>
      <c r="Q150" s="44">
        <v>94</v>
      </c>
      <c r="R150" s="44"/>
      <c r="S150" s="44"/>
      <c r="T150" s="44"/>
      <c r="U150" s="40">
        <f t="shared" si="38"/>
        <v>0</v>
      </c>
      <c r="V150" s="45">
        <f t="shared" si="26"/>
        <v>149</v>
      </c>
      <c r="W150" s="45" t="str">
        <f t="shared" si="27"/>
        <v>Муниципальное казённое общеобразовательное учреждение "Вороновская средняя общеобразовательная школа"</v>
      </c>
      <c r="X150" s="39">
        <f t="shared" si="28"/>
        <v>1</v>
      </c>
      <c r="Y150" s="39">
        <f t="shared" si="29"/>
        <v>1</v>
      </c>
      <c r="Z150" s="39">
        <f t="shared" si="30"/>
        <v>1</v>
      </c>
      <c r="AA150" s="39">
        <f t="shared" si="31"/>
        <v>1</v>
      </c>
      <c r="AB150" s="39">
        <f t="shared" si="32"/>
        <v>1</v>
      </c>
      <c r="AC150" s="39">
        <f t="shared" si="33"/>
        <v>1</v>
      </c>
      <c r="AD150" s="39">
        <f t="shared" si="34"/>
        <v>1</v>
      </c>
      <c r="AE150" s="39">
        <f t="shared" si="35"/>
        <v>1</v>
      </c>
      <c r="AF150" s="39">
        <f t="shared" si="36"/>
        <v>1</v>
      </c>
      <c r="AG150" s="39">
        <f t="shared" si="37"/>
        <v>1</v>
      </c>
    </row>
    <row r="151" spans="1:33">
      <c r="A151" s="37">
        <f>'бланки '!D155</f>
        <v>150</v>
      </c>
      <c r="B151" s="43" t="str">
        <f>'бланки '!C155</f>
        <v>Муниципальное казённое общеобразовательное учреждение "Песочнодубровская средняя общеобразовательная школа"</v>
      </c>
      <c r="C151" s="44">
        <v>73</v>
      </c>
      <c r="D151" s="44">
        <v>73</v>
      </c>
      <c r="E151" s="44">
        <v>73</v>
      </c>
      <c r="F151" s="44">
        <v>73</v>
      </c>
      <c r="G151" s="44">
        <v>73</v>
      </c>
      <c r="H151" s="44">
        <v>73</v>
      </c>
      <c r="I151" s="44">
        <v>19</v>
      </c>
      <c r="J151" s="44">
        <v>19</v>
      </c>
      <c r="K151" s="44">
        <v>73</v>
      </c>
      <c r="L151" s="44">
        <v>73</v>
      </c>
      <c r="M151" s="44">
        <v>73</v>
      </c>
      <c r="N151" s="44">
        <v>73</v>
      </c>
      <c r="O151" s="44">
        <v>73</v>
      </c>
      <c r="P151" s="44">
        <v>73</v>
      </c>
      <c r="Q151" s="44">
        <v>73</v>
      </c>
      <c r="R151" s="44"/>
      <c r="S151" s="44"/>
      <c r="T151" s="44"/>
      <c r="U151" s="40">
        <f t="shared" si="38"/>
        <v>0</v>
      </c>
      <c r="V151" s="45">
        <f t="shared" si="26"/>
        <v>150</v>
      </c>
      <c r="W151" s="45" t="str">
        <f t="shared" si="27"/>
        <v>Муниципальное казённое общеобразовательное учреждение "Песочнодубровская средняя общеобразовательная школа"</v>
      </c>
      <c r="X151" s="39">
        <f t="shared" si="28"/>
        <v>1</v>
      </c>
      <c r="Y151" s="39">
        <f t="shared" si="29"/>
        <v>1</v>
      </c>
      <c r="Z151" s="39">
        <f t="shared" si="30"/>
        <v>1</v>
      </c>
      <c r="AA151" s="39">
        <f t="shared" si="31"/>
        <v>1</v>
      </c>
      <c r="AB151" s="39">
        <f t="shared" si="32"/>
        <v>1</v>
      </c>
      <c r="AC151" s="39">
        <f t="shared" si="33"/>
        <v>1</v>
      </c>
      <c r="AD151" s="39">
        <f t="shared" si="34"/>
        <v>1</v>
      </c>
      <c r="AE151" s="39">
        <f t="shared" si="35"/>
        <v>1</v>
      </c>
      <c r="AF151" s="39">
        <f t="shared" si="36"/>
        <v>1</v>
      </c>
      <c r="AG151" s="39">
        <f t="shared" si="37"/>
        <v>1</v>
      </c>
    </row>
    <row r="152" spans="1:33">
      <c r="A152" s="37">
        <f>'бланки '!D156</f>
        <v>151</v>
      </c>
      <c r="B152" s="43" t="str">
        <f>'бланки '!C156</f>
        <v>Муниципальное казённое общеобразовательное учреждение "Новосергеевская основная общеобразовательная школа"</v>
      </c>
      <c r="C152" s="44">
        <v>18</v>
      </c>
      <c r="D152" s="44">
        <v>18</v>
      </c>
      <c r="E152" s="44">
        <v>18</v>
      </c>
      <c r="F152" s="44">
        <v>18</v>
      </c>
      <c r="G152" s="44">
        <v>18</v>
      </c>
      <c r="H152" s="44">
        <v>18</v>
      </c>
      <c r="I152" s="44">
        <v>5</v>
      </c>
      <c r="J152" s="44">
        <v>5</v>
      </c>
      <c r="K152" s="44">
        <v>18</v>
      </c>
      <c r="L152" s="44">
        <v>18</v>
      </c>
      <c r="M152" s="44">
        <v>18</v>
      </c>
      <c r="N152" s="44">
        <v>18</v>
      </c>
      <c r="O152" s="44">
        <v>18</v>
      </c>
      <c r="P152" s="44">
        <v>18</v>
      </c>
      <c r="Q152" s="44">
        <v>18</v>
      </c>
      <c r="R152" s="44"/>
      <c r="S152" s="44"/>
      <c r="T152" s="44"/>
      <c r="U152" s="40">
        <f t="shared" si="38"/>
        <v>18</v>
      </c>
      <c r="V152" s="45">
        <f t="shared" si="26"/>
        <v>151</v>
      </c>
      <c r="W152" s="45" t="str">
        <f t="shared" si="27"/>
        <v>Муниципальное казённое общеобразовательное учреждение "Новосергеевская основная общеобразовательная школа"</v>
      </c>
      <c r="X152" s="39">
        <f t="shared" si="28"/>
        <v>1</v>
      </c>
      <c r="Y152" s="39">
        <f t="shared" si="29"/>
        <v>1</v>
      </c>
      <c r="Z152" s="39">
        <f t="shared" si="30"/>
        <v>1</v>
      </c>
      <c r="AA152" s="39">
        <f t="shared" si="31"/>
        <v>1</v>
      </c>
      <c r="AB152" s="39">
        <f t="shared" si="32"/>
        <v>1</v>
      </c>
      <c r="AC152" s="39">
        <f t="shared" si="33"/>
        <v>1</v>
      </c>
      <c r="AD152" s="39">
        <f t="shared" si="34"/>
        <v>1</v>
      </c>
      <c r="AE152" s="39">
        <f t="shared" si="35"/>
        <v>1</v>
      </c>
      <c r="AF152" s="39">
        <f t="shared" si="36"/>
        <v>1</v>
      </c>
      <c r="AG152" s="39">
        <f t="shared" si="37"/>
        <v>1</v>
      </c>
    </row>
    <row r="153" spans="1:33">
      <c r="A153" s="37">
        <f>'бланки '!D157</f>
        <v>152</v>
      </c>
      <c r="B153" s="43" t="str">
        <f>'бланки '!C157</f>
        <v>Муниципальное казённое общеобразовательное учреждение "Батуринская основная общеобразовательная школа"</v>
      </c>
      <c r="C153" s="44">
        <v>19</v>
      </c>
      <c r="D153" s="44">
        <v>19</v>
      </c>
      <c r="E153" s="44">
        <v>19</v>
      </c>
      <c r="F153" s="44">
        <v>19</v>
      </c>
      <c r="G153" s="44">
        <v>19</v>
      </c>
      <c r="H153" s="44">
        <v>19</v>
      </c>
      <c r="I153" s="44">
        <v>5</v>
      </c>
      <c r="J153" s="44">
        <v>5</v>
      </c>
      <c r="K153" s="44">
        <v>19</v>
      </c>
      <c r="L153" s="44">
        <v>19</v>
      </c>
      <c r="M153" s="44">
        <v>19</v>
      </c>
      <c r="N153" s="44">
        <v>19</v>
      </c>
      <c r="O153" s="44">
        <v>19</v>
      </c>
      <c r="P153" s="44">
        <v>19</v>
      </c>
      <c r="Q153" s="44">
        <v>19</v>
      </c>
      <c r="R153" s="44"/>
      <c r="S153" s="44"/>
      <c r="T153" s="44"/>
      <c r="U153" s="40">
        <f t="shared" si="38"/>
        <v>19</v>
      </c>
      <c r="V153" s="45">
        <f t="shared" si="26"/>
        <v>152</v>
      </c>
      <c r="W153" s="45" t="str">
        <f t="shared" si="27"/>
        <v>Муниципальное казённое общеобразовательное учреждение "Батуринская основная общеобразовательная школа"</v>
      </c>
      <c r="X153" s="39">
        <f t="shared" si="28"/>
        <v>1</v>
      </c>
      <c r="Y153" s="39">
        <f t="shared" si="29"/>
        <v>1</v>
      </c>
      <c r="Z153" s="39">
        <f t="shared" si="30"/>
        <v>1</v>
      </c>
      <c r="AA153" s="39">
        <f t="shared" si="31"/>
        <v>1</v>
      </c>
      <c r="AB153" s="39">
        <f t="shared" si="32"/>
        <v>1</v>
      </c>
      <c r="AC153" s="39">
        <f t="shared" si="33"/>
        <v>1</v>
      </c>
      <c r="AD153" s="39">
        <f t="shared" si="34"/>
        <v>1</v>
      </c>
      <c r="AE153" s="39">
        <f t="shared" si="35"/>
        <v>1</v>
      </c>
      <c r="AF153" s="39">
        <f t="shared" si="36"/>
        <v>1</v>
      </c>
      <c r="AG153" s="39">
        <f t="shared" si="37"/>
        <v>1</v>
      </c>
    </row>
    <row r="154" spans="1:33">
      <c r="A154" s="37">
        <f>'бланки '!D158</f>
        <v>153</v>
      </c>
      <c r="B154" s="43" t="str">
        <f>'бланки '!C158</f>
        <v>Муниципальное казённое общеобразовательное учреждение "Базойская основная общеобразовательная школа"</v>
      </c>
      <c r="C154" s="44">
        <v>26</v>
      </c>
      <c r="D154" s="44">
        <v>26</v>
      </c>
      <c r="E154" s="44">
        <v>26</v>
      </c>
      <c r="F154" s="44">
        <v>26</v>
      </c>
      <c r="G154" s="44">
        <v>26</v>
      </c>
      <c r="H154" s="44">
        <v>26</v>
      </c>
      <c r="I154" s="44">
        <v>7</v>
      </c>
      <c r="J154" s="44">
        <v>7</v>
      </c>
      <c r="K154" s="44">
        <v>26</v>
      </c>
      <c r="L154" s="44">
        <v>26</v>
      </c>
      <c r="M154" s="44">
        <v>26</v>
      </c>
      <c r="N154" s="44">
        <v>26</v>
      </c>
      <c r="O154" s="44">
        <v>26</v>
      </c>
      <c r="P154" s="44">
        <v>26</v>
      </c>
      <c r="Q154" s="44">
        <v>26</v>
      </c>
      <c r="R154" s="44"/>
      <c r="S154" s="44"/>
      <c r="T154" s="44"/>
      <c r="U154" s="40">
        <f t="shared" si="38"/>
        <v>0</v>
      </c>
      <c r="V154" s="45">
        <f t="shared" si="26"/>
        <v>153</v>
      </c>
      <c r="W154" s="45" t="str">
        <f t="shared" si="27"/>
        <v>Муниципальное казённое общеобразовательное учреждение "Базойская основная общеобразовательная школа"</v>
      </c>
      <c r="X154" s="39">
        <f t="shared" si="28"/>
        <v>1</v>
      </c>
      <c r="Y154" s="39">
        <f t="shared" si="29"/>
        <v>1</v>
      </c>
      <c r="Z154" s="39">
        <f t="shared" si="30"/>
        <v>1</v>
      </c>
      <c r="AA154" s="39">
        <f t="shared" si="31"/>
        <v>1</v>
      </c>
      <c r="AB154" s="39">
        <f t="shared" si="32"/>
        <v>1</v>
      </c>
      <c r="AC154" s="39">
        <f t="shared" si="33"/>
        <v>1</v>
      </c>
      <c r="AD154" s="39">
        <f t="shared" si="34"/>
        <v>1</v>
      </c>
      <c r="AE154" s="39">
        <f t="shared" si="35"/>
        <v>1</v>
      </c>
      <c r="AF154" s="39">
        <f t="shared" si="36"/>
        <v>1</v>
      </c>
      <c r="AG154" s="39">
        <f t="shared" si="37"/>
        <v>1</v>
      </c>
    </row>
    <row r="155" spans="1:33">
      <c r="A155" s="37">
        <v>154</v>
      </c>
      <c r="B155" s="43" t="str">
        <f>'бланки '!C159</f>
        <v>Муниципальное казённое общеобразовательное учреждение "Уртамская средняя общеобразовательная школа"</v>
      </c>
      <c r="C155" s="44">
        <v>66</v>
      </c>
      <c r="D155" s="44">
        <v>66</v>
      </c>
      <c r="E155" s="44">
        <v>66</v>
      </c>
      <c r="F155" s="44">
        <v>66</v>
      </c>
      <c r="G155" s="44">
        <v>66</v>
      </c>
      <c r="H155" s="44">
        <v>66</v>
      </c>
      <c r="I155" s="44">
        <v>17</v>
      </c>
      <c r="J155" s="44">
        <v>17</v>
      </c>
      <c r="K155" s="44">
        <v>66</v>
      </c>
      <c r="L155" s="44">
        <v>66</v>
      </c>
      <c r="M155" s="44">
        <v>66</v>
      </c>
      <c r="N155" s="44">
        <v>66</v>
      </c>
      <c r="O155" s="44">
        <v>66</v>
      </c>
      <c r="P155" s="44">
        <v>66</v>
      </c>
      <c r="Q155" s="44">
        <v>66</v>
      </c>
      <c r="R155" s="44"/>
      <c r="S155" s="44"/>
      <c r="T155" s="44"/>
      <c r="U155" s="40">
        <f t="shared" si="38"/>
        <v>0</v>
      </c>
      <c r="V155" s="45">
        <f t="shared" ref="V155:V218" si="39">A155</f>
        <v>154</v>
      </c>
      <c r="W155" s="45" t="str">
        <f t="shared" ref="W155:W218" si="40">B155</f>
        <v>Муниципальное казённое общеобразовательное учреждение "Уртамская средняя общеобразовательная школа"</v>
      </c>
      <c r="X155" s="39">
        <f t="shared" ref="X155:X218" si="41">G155/F155</f>
        <v>1</v>
      </c>
      <c r="Y155" s="39">
        <f t="shared" ref="Y155:Y218" si="42">E155/D155</f>
        <v>1</v>
      </c>
      <c r="Z155" s="39">
        <f t="shared" ref="Z155:Z218" si="43">H155/$C155</f>
        <v>1</v>
      </c>
      <c r="AA155" s="39">
        <f t="shared" ref="AA155:AA218" si="44">J155/I155</f>
        <v>1</v>
      </c>
      <c r="AB155" s="39">
        <f t="shared" ref="AB155:AB218" si="45">K155/$C155</f>
        <v>1</v>
      </c>
      <c r="AC155" s="39">
        <f t="shared" ref="AC155:AC218" si="46">L155/$C155</f>
        <v>1</v>
      </c>
      <c r="AD155" s="39">
        <f t="shared" ref="AD155:AD218" si="47">N155/M155</f>
        <v>1</v>
      </c>
      <c r="AE155" s="39">
        <f t="shared" ref="AE155:AE218" si="48">O155/$C155</f>
        <v>1</v>
      </c>
      <c r="AF155" s="39">
        <f t="shared" ref="AF155:AF218" si="49">P155/$C155</f>
        <v>1</v>
      </c>
      <c r="AG155" s="39">
        <f t="shared" ref="AG155:AG218" si="50">Q155/$C155</f>
        <v>1</v>
      </c>
    </row>
    <row r="156" spans="1:33">
      <c r="A156" s="37">
        <f>'бланки '!D160</f>
        <v>155</v>
      </c>
      <c r="B156" s="43" t="str">
        <f>'бланки '!C160</f>
        <v>Муниципальное казённое общеобразовательное учреждение "Чилинская средняя общеобразовательная школа"</v>
      </c>
      <c r="C156" s="44">
        <v>56</v>
      </c>
      <c r="D156" s="44">
        <v>56</v>
      </c>
      <c r="E156" s="44">
        <v>56</v>
      </c>
      <c r="F156" s="44">
        <v>56</v>
      </c>
      <c r="G156" s="44">
        <v>56</v>
      </c>
      <c r="H156" s="44">
        <v>56</v>
      </c>
      <c r="I156" s="44">
        <v>14</v>
      </c>
      <c r="J156" s="44">
        <v>14</v>
      </c>
      <c r="K156" s="44">
        <v>56</v>
      </c>
      <c r="L156" s="44">
        <v>56</v>
      </c>
      <c r="M156" s="44">
        <v>56</v>
      </c>
      <c r="N156" s="44">
        <v>56</v>
      </c>
      <c r="O156" s="44">
        <v>56</v>
      </c>
      <c r="P156" s="44">
        <v>56</v>
      </c>
      <c r="Q156" s="44">
        <v>56</v>
      </c>
      <c r="R156" s="44"/>
      <c r="S156" s="44"/>
      <c r="T156" s="44"/>
      <c r="U156" s="40">
        <f t="shared" si="38"/>
        <v>0</v>
      </c>
      <c r="V156" s="45">
        <f t="shared" si="39"/>
        <v>155</v>
      </c>
      <c r="W156" s="45" t="str">
        <f t="shared" si="40"/>
        <v>Муниципальное казённое общеобразовательное учреждение "Чилинская средняя общеобразовательная школа"</v>
      </c>
      <c r="X156" s="39">
        <f t="shared" si="41"/>
        <v>1</v>
      </c>
      <c r="Y156" s="39">
        <f t="shared" si="42"/>
        <v>1</v>
      </c>
      <c r="Z156" s="39">
        <f t="shared" si="43"/>
        <v>1</v>
      </c>
      <c r="AA156" s="39">
        <f t="shared" si="44"/>
        <v>1</v>
      </c>
      <c r="AB156" s="39">
        <f t="shared" si="45"/>
        <v>1</v>
      </c>
      <c r="AC156" s="39">
        <f t="shared" si="46"/>
        <v>1</v>
      </c>
      <c r="AD156" s="39">
        <f t="shared" si="47"/>
        <v>1</v>
      </c>
      <c r="AE156" s="39">
        <f t="shared" si="48"/>
        <v>1</v>
      </c>
      <c r="AF156" s="39">
        <f t="shared" si="49"/>
        <v>1</v>
      </c>
      <c r="AG156" s="39">
        <f t="shared" si="50"/>
        <v>1</v>
      </c>
    </row>
    <row r="157" spans="1:33">
      <c r="A157" s="37">
        <f>'бланки '!D161</f>
        <v>156</v>
      </c>
      <c r="B157" s="43" t="str">
        <f>'бланки '!C161</f>
        <v>Муниципальное автономное общеобразовательное учреждение "Кожевниковская средняя общеобразовательная школа №2"</v>
      </c>
      <c r="C157" s="44">
        <v>372</v>
      </c>
      <c r="D157" s="44">
        <v>372</v>
      </c>
      <c r="E157" s="44">
        <v>372</v>
      </c>
      <c r="F157" s="44">
        <v>372</v>
      </c>
      <c r="G157" s="44">
        <v>372</v>
      </c>
      <c r="H157" s="44">
        <v>372</v>
      </c>
      <c r="I157" s="44">
        <v>93</v>
      </c>
      <c r="J157" s="44">
        <v>93</v>
      </c>
      <c r="K157" s="44">
        <v>372</v>
      </c>
      <c r="L157" s="44">
        <v>372</v>
      </c>
      <c r="M157" s="44">
        <v>372</v>
      </c>
      <c r="N157" s="44">
        <v>372</v>
      </c>
      <c r="O157" s="44">
        <v>372</v>
      </c>
      <c r="P157" s="44">
        <v>372</v>
      </c>
      <c r="Q157" s="44">
        <v>372</v>
      </c>
      <c r="R157" s="44"/>
      <c r="S157" s="44"/>
      <c r="T157" s="44"/>
      <c r="U157" s="40">
        <f t="shared" si="38"/>
        <v>0</v>
      </c>
      <c r="V157" s="45">
        <f t="shared" si="39"/>
        <v>156</v>
      </c>
      <c r="W157" s="45" t="str">
        <f t="shared" si="40"/>
        <v>Муниципальное автономное общеобразовательное учреждение "Кожевниковская средняя общеобразовательная школа №2"</v>
      </c>
      <c r="X157" s="39">
        <f t="shared" si="41"/>
        <v>1</v>
      </c>
      <c r="Y157" s="39">
        <f t="shared" si="42"/>
        <v>1</v>
      </c>
      <c r="Z157" s="39">
        <f t="shared" si="43"/>
        <v>1</v>
      </c>
      <c r="AA157" s="39">
        <f t="shared" si="44"/>
        <v>1</v>
      </c>
      <c r="AB157" s="39">
        <f t="shared" si="45"/>
        <v>1</v>
      </c>
      <c r="AC157" s="39">
        <f t="shared" si="46"/>
        <v>1</v>
      </c>
      <c r="AD157" s="39">
        <f t="shared" si="47"/>
        <v>1</v>
      </c>
      <c r="AE157" s="39">
        <f t="shared" si="48"/>
        <v>1</v>
      </c>
      <c r="AF157" s="39">
        <f t="shared" si="49"/>
        <v>1</v>
      </c>
      <c r="AG157" s="39">
        <f t="shared" si="50"/>
        <v>1</v>
      </c>
    </row>
    <row r="158" spans="1:33">
      <c r="A158" s="37">
        <f>'бланки '!D162</f>
        <v>157</v>
      </c>
      <c r="B158" s="43" t="str">
        <f>'бланки '!C162</f>
        <v>Муниципальное казённое общеобразовательное учреждение "Новопокровская основная общеобразовательная школа"</v>
      </c>
      <c r="C158" s="44">
        <v>30</v>
      </c>
      <c r="D158" s="44">
        <v>30</v>
      </c>
      <c r="E158" s="44">
        <v>30</v>
      </c>
      <c r="F158" s="44">
        <v>30</v>
      </c>
      <c r="G158" s="44">
        <v>30</v>
      </c>
      <c r="H158" s="44">
        <v>30</v>
      </c>
      <c r="I158" s="44">
        <v>8</v>
      </c>
      <c r="J158" s="44">
        <v>8</v>
      </c>
      <c r="K158" s="44">
        <v>30</v>
      </c>
      <c r="L158" s="44">
        <v>30</v>
      </c>
      <c r="M158" s="44">
        <v>30</v>
      </c>
      <c r="N158" s="44">
        <v>30</v>
      </c>
      <c r="O158" s="44">
        <v>30</v>
      </c>
      <c r="P158" s="44">
        <v>30</v>
      </c>
      <c r="Q158" s="44">
        <v>30</v>
      </c>
      <c r="R158" s="44"/>
      <c r="S158" s="44"/>
      <c r="T158" s="44"/>
      <c r="U158" s="40">
        <f t="shared" si="38"/>
        <v>0</v>
      </c>
      <c r="V158" s="45">
        <f t="shared" si="39"/>
        <v>157</v>
      </c>
      <c r="W158" s="45" t="str">
        <f t="shared" si="40"/>
        <v>Муниципальное казённое общеобразовательное учреждение "Новопокровская основная общеобразовательная школа"</v>
      </c>
      <c r="X158" s="39">
        <f t="shared" si="41"/>
        <v>1</v>
      </c>
      <c r="Y158" s="39">
        <f t="shared" si="42"/>
        <v>1</v>
      </c>
      <c r="Z158" s="39">
        <f t="shared" si="43"/>
        <v>1</v>
      </c>
      <c r="AA158" s="39">
        <f t="shared" si="44"/>
        <v>1</v>
      </c>
      <c r="AB158" s="39">
        <f t="shared" si="45"/>
        <v>1</v>
      </c>
      <c r="AC158" s="39">
        <f t="shared" si="46"/>
        <v>1</v>
      </c>
      <c r="AD158" s="39">
        <f t="shared" si="47"/>
        <v>1</v>
      </c>
      <c r="AE158" s="39">
        <f t="shared" si="48"/>
        <v>1</v>
      </c>
      <c r="AF158" s="39">
        <f t="shared" si="49"/>
        <v>1</v>
      </c>
      <c r="AG158" s="39">
        <f t="shared" si="50"/>
        <v>1</v>
      </c>
    </row>
    <row r="159" spans="1:33">
      <c r="A159" s="37">
        <f>'бланки '!D163</f>
        <v>158</v>
      </c>
      <c r="B159" s="43" t="str">
        <f>'бланки '!C163</f>
        <v>Муниципальное казённое общеобразовательное учреждение "Осиновская средняя общеобразовательная школа"</v>
      </c>
      <c r="C159" s="44">
        <v>16</v>
      </c>
      <c r="D159" s="44">
        <v>16</v>
      </c>
      <c r="E159" s="44">
        <v>16</v>
      </c>
      <c r="F159" s="44">
        <v>16</v>
      </c>
      <c r="G159" s="44">
        <v>16</v>
      </c>
      <c r="H159" s="44">
        <v>16</v>
      </c>
      <c r="I159" s="44">
        <v>4</v>
      </c>
      <c r="J159" s="44">
        <v>4</v>
      </c>
      <c r="K159" s="44">
        <v>16</v>
      </c>
      <c r="L159" s="44">
        <v>16</v>
      </c>
      <c r="M159" s="44">
        <v>16</v>
      </c>
      <c r="N159" s="44">
        <v>16</v>
      </c>
      <c r="O159" s="44">
        <v>16</v>
      </c>
      <c r="P159" s="44">
        <v>16</v>
      </c>
      <c r="Q159" s="44">
        <v>16</v>
      </c>
      <c r="R159" s="44"/>
      <c r="S159" s="44"/>
      <c r="T159" s="44"/>
      <c r="U159" s="40">
        <f t="shared" si="38"/>
        <v>16</v>
      </c>
      <c r="V159" s="45">
        <f t="shared" si="39"/>
        <v>158</v>
      </c>
      <c r="W159" s="45" t="str">
        <f t="shared" si="40"/>
        <v>Муниципальное казённое общеобразовательное учреждение "Осиновская средняя общеобразовательная школа"</v>
      </c>
      <c r="X159" s="39">
        <f t="shared" si="41"/>
        <v>1</v>
      </c>
      <c r="Y159" s="39">
        <f t="shared" si="42"/>
        <v>1</v>
      </c>
      <c r="Z159" s="39">
        <f t="shared" si="43"/>
        <v>1</v>
      </c>
      <c r="AA159" s="39">
        <f t="shared" si="44"/>
        <v>1</v>
      </c>
      <c r="AB159" s="39">
        <f t="shared" si="45"/>
        <v>1</v>
      </c>
      <c r="AC159" s="39">
        <f t="shared" si="46"/>
        <v>1</v>
      </c>
      <c r="AD159" s="39">
        <f t="shared" si="47"/>
        <v>1</v>
      </c>
      <c r="AE159" s="39">
        <f t="shared" si="48"/>
        <v>1</v>
      </c>
      <c r="AF159" s="39">
        <f t="shared" si="49"/>
        <v>1</v>
      </c>
      <c r="AG159" s="39">
        <f t="shared" si="50"/>
        <v>1</v>
      </c>
    </row>
    <row r="160" spans="1:33">
      <c r="A160" s="37">
        <f>'бланки '!D164</f>
        <v>159</v>
      </c>
      <c r="B160" s="43" t="str">
        <f>'бланки '!C164</f>
        <v>Муниципальное автономное общеобразовательное учреждение "Кожевниковская средняя общеобразовательная школа № 1"</v>
      </c>
      <c r="C160" s="44">
        <v>340</v>
      </c>
      <c r="D160" s="44">
        <v>340</v>
      </c>
      <c r="E160" s="44">
        <v>340</v>
      </c>
      <c r="F160" s="44">
        <v>340</v>
      </c>
      <c r="G160" s="44">
        <v>340</v>
      </c>
      <c r="H160" s="44">
        <v>340</v>
      </c>
      <c r="I160" s="44">
        <v>85</v>
      </c>
      <c r="J160" s="44">
        <v>85</v>
      </c>
      <c r="K160" s="44">
        <v>340</v>
      </c>
      <c r="L160" s="44">
        <v>340</v>
      </c>
      <c r="M160" s="44">
        <v>340</v>
      </c>
      <c r="N160" s="44">
        <v>340</v>
      </c>
      <c r="O160" s="44">
        <v>340</v>
      </c>
      <c r="P160" s="44">
        <v>340</v>
      </c>
      <c r="Q160" s="44">
        <v>340</v>
      </c>
      <c r="R160" s="44"/>
      <c r="S160" s="44"/>
      <c r="T160" s="44"/>
      <c r="U160" s="40">
        <f t="shared" si="38"/>
        <v>0</v>
      </c>
      <c r="V160" s="45">
        <f t="shared" si="39"/>
        <v>159</v>
      </c>
      <c r="W160" s="45" t="str">
        <f t="shared" si="40"/>
        <v>Муниципальное автономное общеобразовательное учреждение "Кожевниковская средняя общеобразовательная школа № 1"</v>
      </c>
      <c r="X160" s="39">
        <f t="shared" si="41"/>
        <v>1</v>
      </c>
      <c r="Y160" s="39">
        <f t="shared" si="42"/>
        <v>1</v>
      </c>
      <c r="Z160" s="39">
        <f t="shared" si="43"/>
        <v>1</v>
      </c>
      <c r="AA160" s="39">
        <f t="shared" si="44"/>
        <v>1</v>
      </c>
      <c r="AB160" s="39">
        <f t="shared" si="45"/>
        <v>1</v>
      </c>
      <c r="AC160" s="39">
        <f t="shared" si="46"/>
        <v>1</v>
      </c>
      <c r="AD160" s="39">
        <f t="shared" si="47"/>
        <v>1</v>
      </c>
      <c r="AE160" s="39">
        <f t="shared" si="48"/>
        <v>1</v>
      </c>
      <c r="AF160" s="39">
        <f t="shared" si="49"/>
        <v>1</v>
      </c>
      <c r="AG160" s="39">
        <f t="shared" si="50"/>
        <v>1</v>
      </c>
    </row>
    <row r="161" spans="1:33">
      <c r="A161" s="37">
        <f>'бланки '!D165</f>
        <v>160</v>
      </c>
      <c r="B161" s="43" t="str">
        <f>'бланки '!C165</f>
        <v>Муниципальное казённое общеобразовательное учреждение "Староювалинская основная общеобразовательная школа"</v>
      </c>
      <c r="C161" s="44">
        <v>48</v>
      </c>
      <c r="D161" s="44">
        <v>48</v>
      </c>
      <c r="E161" s="44">
        <v>48</v>
      </c>
      <c r="F161" s="44">
        <v>48</v>
      </c>
      <c r="G161" s="44">
        <v>48</v>
      </c>
      <c r="H161" s="44">
        <v>48</v>
      </c>
      <c r="I161" s="44">
        <v>12</v>
      </c>
      <c r="J161" s="44">
        <v>12</v>
      </c>
      <c r="K161" s="44">
        <v>48</v>
      </c>
      <c r="L161" s="44">
        <v>48</v>
      </c>
      <c r="M161" s="44">
        <v>48</v>
      </c>
      <c r="N161" s="44">
        <v>48</v>
      </c>
      <c r="O161" s="44">
        <v>48</v>
      </c>
      <c r="P161" s="44">
        <v>48</v>
      </c>
      <c r="Q161" s="44">
        <v>48</v>
      </c>
      <c r="R161" s="44"/>
      <c r="S161" s="44"/>
      <c r="T161" s="44"/>
      <c r="U161" s="40">
        <f t="shared" si="38"/>
        <v>0</v>
      </c>
      <c r="V161" s="45">
        <f t="shared" si="39"/>
        <v>160</v>
      </c>
      <c r="W161" s="45" t="str">
        <f t="shared" si="40"/>
        <v>Муниципальное казённое общеобразовательное учреждение "Староювалинская основная общеобразовательная школа"</v>
      </c>
      <c r="X161" s="39">
        <f t="shared" si="41"/>
        <v>1</v>
      </c>
      <c r="Y161" s="39">
        <f t="shared" si="42"/>
        <v>1</v>
      </c>
      <c r="Z161" s="39">
        <f t="shared" si="43"/>
        <v>1</v>
      </c>
      <c r="AA161" s="39">
        <f t="shared" si="44"/>
        <v>1</v>
      </c>
      <c r="AB161" s="39">
        <f t="shared" si="45"/>
        <v>1</v>
      </c>
      <c r="AC161" s="39">
        <f t="shared" si="46"/>
        <v>1</v>
      </c>
      <c r="AD161" s="39">
        <f t="shared" si="47"/>
        <v>1</v>
      </c>
      <c r="AE161" s="39">
        <f t="shared" si="48"/>
        <v>1</v>
      </c>
      <c r="AF161" s="39">
        <f t="shared" si="49"/>
        <v>1</v>
      </c>
      <c r="AG161" s="39">
        <f t="shared" si="50"/>
        <v>1</v>
      </c>
    </row>
    <row r="162" spans="1:33">
      <c r="A162" s="37">
        <f>'бланки '!D166</f>
        <v>161</v>
      </c>
      <c r="B162" s="43" t="str">
        <f>'бланки '!C166</f>
        <v>Муниципальное казённое общеобразовательное учреждение "Зайцевская основная общеобразовательная школа"</v>
      </c>
      <c r="C162" s="44">
        <v>33</v>
      </c>
      <c r="D162" s="44">
        <v>33</v>
      </c>
      <c r="E162" s="44">
        <v>33</v>
      </c>
      <c r="F162" s="44">
        <v>33</v>
      </c>
      <c r="G162" s="44">
        <v>33</v>
      </c>
      <c r="H162" s="44">
        <v>33</v>
      </c>
      <c r="I162" s="44">
        <v>9</v>
      </c>
      <c r="J162" s="44">
        <v>9</v>
      </c>
      <c r="K162" s="44">
        <v>33</v>
      </c>
      <c r="L162" s="44">
        <v>33</v>
      </c>
      <c r="M162" s="44">
        <v>33</v>
      </c>
      <c r="N162" s="44">
        <v>33</v>
      </c>
      <c r="O162" s="44">
        <v>33</v>
      </c>
      <c r="P162" s="44">
        <v>33</v>
      </c>
      <c r="Q162" s="44">
        <v>33</v>
      </c>
      <c r="R162" s="44"/>
      <c r="S162" s="44"/>
      <c r="T162" s="44"/>
      <c r="U162" s="40">
        <f t="shared" si="38"/>
        <v>0</v>
      </c>
      <c r="V162" s="45">
        <f t="shared" si="39"/>
        <v>161</v>
      </c>
      <c r="W162" s="45" t="str">
        <f t="shared" si="40"/>
        <v>Муниципальное казённое общеобразовательное учреждение "Зайцевская основная общеобразовательная школа"</v>
      </c>
      <c r="X162" s="39">
        <f t="shared" si="41"/>
        <v>1</v>
      </c>
      <c r="Y162" s="39">
        <f t="shared" si="42"/>
        <v>1</v>
      </c>
      <c r="Z162" s="39">
        <f t="shared" si="43"/>
        <v>1</v>
      </c>
      <c r="AA162" s="39">
        <f t="shared" si="44"/>
        <v>1</v>
      </c>
      <c r="AB162" s="39">
        <f t="shared" si="45"/>
        <v>1</v>
      </c>
      <c r="AC162" s="39">
        <f t="shared" si="46"/>
        <v>1</v>
      </c>
      <c r="AD162" s="39">
        <f t="shared" si="47"/>
        <v>1</v>
      </c>
      <c r="AE162" s="39">
        <f t="shared" si="48"/>
        <v>1</v>
      </c>
      <c r="AF162" s="39">
        <f t="shared" si="49"/>
        <v>1</v>
      </c>
      <c r="AG162" s="39">
        <f t="shared" si="50"/>
        <v>1</v>
      </c>
    </row>
    <row r="163" spans="1:33">
      <c r="A163" s="37">
        <f>'бланки '!D167</f>
        <v>162</v>
      </c>
      <c r="B163" s="43" t="str">
        <f>'бланки '!C167</f>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C163" s="44">
        <v>565</v>
      </c>
      <c r="D163" s="44">
        <v>565</v>
      </c>
      <c r="E163" s="44">
        <v>565</v>
      </c>
      <c r="F163" s="44">
        <v>565</v>
      </c>
      <c r="G163" s="44">
        <v>565</v>
      </c>
      <c r="H163" s="44">
        <v>565</v>
      </c>
      <c r="I163" s="44">
        <v>142</v>
      </c>
      <c r="J163" s="44">
        <v>142</v>
      </c>
      <c r="K163" s="44">
        <v>565</v>
      </c>
      <c r="L163" s="44">
        <v>565</v>
      </c>
      <c r="M163" s="44">
        <v>565</v>
      </c>
      <c r="N163" s="44">
        <v>565</v>
      </c>
      <c r="O163" s="44">
        <v>565</v>
      </c>
      <c r="P163" s="44">
        <v>565</v>
      </c>
      <c r="Q163" s="44">
        <v>565</v>
      </c>
      <c r="R163" s="44"/>
      <c r="S163" s="44"/>
      <c r="T163" s="44"/>
      <c r="U163" s="40">
        <f t="shared" si="38"/>
        <v>0</v>
      </c>
      <c r="V163" s="45">
        <f t="shared" si="39"/>
        <v>162</v>
      </c>
      <c r="W163" s="45" t="str">
        <f t="shared" si="40"/>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X163" s="39">
        <f t="shared" si="41"/>
        <v>1</v>
      </c>
      <c r="Y163" s="39">
        <f t="shared" si="42"/>
        <v>1</v>
      </c>
      <c r="Z163" s="39">
        <f t="shared" si="43"/>
        <v>1</v>
      </c>
      <c r="AA163" s="39">
        <f t="shared" si="44"/>
        <v>1</v>
      </c>
      <c r="AB163" s="39">
        <f t="shared" si="45"/>
        <v>1</v>
      </c>
      <c r="AC163" s="39">
        <f t="shared" si="46"/>
        <v>1</v>
      </c>
      <c r="AD163" s="39">
        <f t="shared" si="47"/>
        <v>1</v>
      </c>
      <c r="AE163" s="39">
        <f t="shared" si="48"/>
        <v>1</v>
      </c>
      <c r="AF163" s="39">
        <f t="shared" si="49"/>
        <v>1</v>
      </c>
      <c r="AG163" s="39">
        <f t="shared" si="50"/>
        <v>1</v>
      </c>
    </row>
    <row r="164" spans="1:33">
      <c r="A164" s="37">
        <f>'бланки '!D168</f>
        <v>163</v>
      </c>
      <c r="B164" s="43" t="str">
        <f>'бланки '!C168</f>
        <v>Муниципальное казённое общеобразовательное учреждение "Новогоренская средняя общеобразовательная школа"</v>
      </c>
      <c r="C164" s="44">
        <v>18</v>
      </c>
      <c r="D164" s="44">
        <v>18</v>
      </c>
      <c r="E164" s="44">
        <v>18</v>
      </c>
      <c r="F164" s="44">
        <v>18</v>
      </c>
      <c r="G164" s="44">
        <v>18</v>
      </c>
      <c r="H164" s="44">
        <v>18</v>
      </c>
      <c r="I164" s="44">
        <v>5</v>
      </c>
      <c r="J164" s="44">
        <v>5</v>
      </c>
      <c r="K164" s="44">
        <v>18</v>
      </c>
      <c r="L164" s="44">
        <v>18</v>
      </c>
      <c r="M164" s="44">
        <v>18</v>
      </c>
      <c r="N164" s="44">
        <v>18</v>
      </c>
      <c r="O164" s="44">
        <v>18</v>
      </c>
      <c r="P164" s="44">
        <v>18</v>
      </c>
      <c r="Q164" s="44">
        <v>18</v>
      </c>
      <c r="R164" s="44"/>
      <c r="S164" s="44"/>
      <c r="T164" s="44"/>
      <c r="U164" s="40">
        <f t="shared" si="38"/>
        <v>18</v>
      </c>
      <c r="V164" s="45">
        <f t="shared" si="39"/>
        <v>163</v>
      </c>
      <c r="W164" s="45" t="str">
        <f t="shared" si="40"/>
        <v>Муниципальное казённое общеобразовательное учреждение "Новогоренская средняя общеобразовательная школа"</v>
      </c>
      <c r="X164" s="39">
        <f t="shared" si="41"/>
        <v>1</v>
      </c>
      <c r="Y164" s="39">
        <f t="shared" si="42"/>
        <v>1</v>
      </c>
      <c r="Z164" s="39">
        <f t="shared" si="43"/>
        <v>1</v>
      </c>
      <c r="AA164" s="39">
        <f t="shared" si="44"/>
        <v>1</v>
      </c>
      <c r="AB164" s="39">
        <f t="shared" si="45"/>
        <v>1</v>
      </c>
      <c r="AC164" s="39">
        <f t="shared" si="46"/>
        <v>1</v>
      </c>
      <c r="AD164" s="39">
        <f t="shared" si="47"/>
        <v>1</v>
      </c>
      <c r="AE164" s="39">
        <f t="shared" si="48"/>
        <v>1</v>
      </c>
      <c r="AF164" s="39">
        <f t="shared" si="49"/>
        <v>1</v>
      </c>
      <c r="AG164" s="39">
        <f t="shared" si="50"/>
        <v>1</v>
      </c>
    </row>
    <row r="165" spans="1:33">
      <c r="A165" s="37">
        <f>'бланки '!D169</f>
        <v>164</v>
      </c>
      <c r="B165" s="43" t="str">
        <f>'бланки '!C169</f>
        <v>Муниципальное бюджетное общеобразовательное учреждение "Озеренская средняя общеобразовательная школа"</v>
      </c>
      <c r="C165" s="44">
        <v>40</v>
      </c>
      <c r="D165" s="44">
        <v>40</v>
      </c>
      <c r="E165" s="44">
        <v>40</v>
      </c>
      <c r="F165" s="44">
        <v>40</v>
      </c>
      <c r="G165" s="44">
        <v>40</v>
      </c>
      <c r="H165" s="44">
        <v>40</v>
      </c>
      <c r="I165" s="44">
        <v>10</v>
      </c>
      <c r="J165" s="44">
        <v>10</v>
      </c>
      <c r="K165" s="44">
        <v>40</v>
      </c>
      <c r="L165" s="44">
        <v>40</v>
      </c>
      <c r="M165" s="44">
        <v>40</v>
      </c>
      <c r="N165" s="44">
        <v>40</v>
      </c>
      <c r="O165" s="44">
        <v>40</v>
      </c>
      <c r="P165" s="44">
        <v>40</v>
      </c>
      <c r="Q165" s="44">
        <v>40</v>
      </c>
      <c r="R165" s="44"/>
      <c r="S165" s="44"/>
      <c r="T165" s="44"/>
      <c r="U165" s="40">
        <f t="shared" si="38"/>
        <v>0</v>
      </c>
      <c r="V165" s="45">
        <f t="shared" si="39"/>
        <v>164</v>
      </c>
      <c r="W165" s="45" t="str">
        <f t="shared" si="40"/>
        <v>Муниципальное бюджетное общеобразовательное учреждение "Озеренская средняя общеобразовательная школа"</v>
      </c>
      <c r="X165" s="39">
        <f t="shared" si="41"/>
        <v>1</v>
      </c>
      <c r="Y165" s="39">
        <f t="shared" si="42"/>
        <v>1</v>
      </c>
      <c r="Z165" s="39">
        <f t="shared" si="43"/>
        <v>1</v>
      </c>
      <c r="AA165" s="39">
        <f t="shared" si="44"/>
        <v>1</v>
      </c>
      <c r="AB165" s="39">
        <f t="shared" si="45"/>
        <v>1</v>
      </c>
      <c r="AC165" s="39">
        <f t="shared" si="46"/>
        <v>1</v>
      </c>
      <c r="AD165" s="39">
        <f t="shared" si="47"/>
        <v>1</v>
      </c>
      <c r="AE165" s="39">
        <f t="shared" si="48"/>
        <v>1</v>
      </c>
      <c r="AF165" s="39">
        <f t="shared" si="49"/>
        <v>1</v>
      </c>
      <c r="AG165" s="39">
        <f t="shared" si="50"/>
        <v>1</v>
      </c>
    </row>
    <row r="166" spans="1:33">
      <c r="A166" s="37">
        <f>'бланки '!D170</f>
        <v>165</v>
      </c>
      <c r="B166" s="43" t="str">
        <f>'бланки '!C170</f>
        <v>Муниципальное казённое общеобразовательное учреждение "Копыловская основная общеобразовательная школа"</v>
      </c>
      <c r="C166" s="44">
        <v>6</v>
      </c>
      <c r="D166" s="44">
        <v>6</v>
      </c>
      <c r="E166" s="44">
        <v>6</v>
      </c>
      <c r="F166" s="44">
        <v>6</v>
      </c>
      <c r="G166" s="44">
        <v>6</v>
      </c>
      <c r="H166" s="44">
        <v>6</v>
      </c>
      <c r="I166" s="44">
        <v>2</v>
      </c>
      <c r="J166" s="44">
        <v>2</v>
      </c>
      <c r="K166" s="44">
        <v>6</v>
      </c>
      <c r="L166" s="44">
        <v>6</v>
      </c>
      <c r="M166" s="44">
        <v>6</v>
      </c>
      <c r="N166" s="44">
        <v>6</v>
      </c>
      <c r="O166" s="44">
        <v>6</v>
      </c>
      <c r="P166" s="44">
        <v>6</v>
      </c>
      <c r="Q166" s="44">
        <v>6</v>
      </c>
      <c r="R166" s="44"/>
      <c r="S166" s="44"/>
      <c r="T166" s="44"/>
      <c r="U166" s="40">
        <f t="shared" si="38"/>
        <v>6</v>
      </c>
      <c r="V166" s="45">
        <f t="shared" si="39"/>
        <v>165</v>
      </c>
      <c r="W166" s="45" t="str">
        <f t="shared" si="40"/>
        <v>Муниципальное казённое общеобразовательное учреждение "Копыловская основная общеобразовательная школа"</v>
      </c>
      <c r="X166" s="39">
        <f t="shared" si="41"/>
        <v>1</v>
      </c>
      <c r="Y166" s="39">
        <f t="shared" si="42"/>
        <v>1</v>
      </c>
      <c r="Z166" s="39">
        <f t="shared" si="43"/>
        <v>1</v>
      </c>
      <c r="AA166" s="39">
        <f t="shared" si="44"/>
        <v>1</v>
      </c>
      <c r="AB166" s="39">
        <f t="shared" si="45"/>
        <v>1</v>
      </c>
      <c r="AC166" s="39">
        <f t="shared" si="46"/>
        <v>1</v>
      </c>
      <c r="AD166" s="39">
        <f t="shared" si="47"/>
        <v>1</v>
      </c>
      <c r="AE166" s="39">
        <f t="shared" si="48"/>
        <v>1</v>
      </c>
      <c r="AF166" s="39">
        <f t="shared" si="49"/>
        <v>1</v>
      </c>
      <c r="AG166" s="39">
        <f t="shared" si="50"/>
        <v>1</v>
      </c>
    </row>
    <row r="167" spans="1:33">
      <c r="A167" s="37">
        <f>'бланки '!D171</f>
        <v>166</v>
      </c>
      <c r="B167" s="43" t="str">
        <f>'бланки '!C171</f>
        <v>Муниципальное бюджетное общеобразовательное учреждение "Средняя общеобразовательная школа №5"</v>
      </c>
      <c r="C167" s="44">
        <v>299</v>
      </c>
      <c r="D167" s="44">
        <v>299</v>
      </c>
      <c r="E167" s="44">
        <v>299</v>
      </c>
      <c r="F167" s="44">
        <v>299</v>
      </c>
      <c r="G167" s="44">
        <v>299</v>
      </c>
      <c r="H167" s="44">
        <v>299</v>
      </c>
      <c r="I167" s="44">
        <v>75</v>
      </c>
      <c r="J167" s="44">
        <v>75</v>
      </c>
      <c r="K167" s="44">
        <v>299</v>
      </c>
      <c r="L167" s="44">
        <v>299</v>
      </c>
      <c r="M167" s="44">
        <v>299</v>
      </c>
      <c r="N167" s="44">
        <v>299</v>
      </c>
      <c r="O167" s="44">
        <v>299</v>
      </c>
      <c r="P167" s="44">
        <v>299</v>
      </c>
      <c r="Q167" s="44">
        <v>299</v>
      </c>
      <c r="R167" s="44"/>
      <c r="S167" s="44"/>
      <c r="T167" s="44"/>
      <c r="U167" s="40">
        <f t="shared" si="38"/>
        <v>0</v>
      </c>
      <c r="V167" s="45">
        <f t="shared" si="39"/>
        <v>166</v>
      </c>
      <c r="W167" s="45" t="str">
        <f t="shared" si="40"/>
        <v>Муниципальное бюджетное общеобразовательное учреждение "Средняя общеобразовательная школа №5"</v>
      </c>
      <c r="X167" s="39">
        <f t="shared" si="41"/>
        <v>1</v>
      </c>
      <c r="Y167" s="39">
        <f t="shared" si="42"/>
        <v>1</v>
      </c>
      <c r="Z167" s="39">
        <f t="shared" si="43"/>
        <v>1</v>
      </c>
      <c r="AA167" s="39">
        <f t="shared" si="44"/>
        <v>1</v>
      </c>
      <c r="AB167" s="39">
        <f t="shared" si="45"/>
        <v>1</v>
      </c>
      <c r="AC167" s="39">
        <f t="shared" si="46"/>
        <v>1</v>
      </c>
      <c r="AD167" s="39">
        <f t="shared" si="47"/>
        <v>1</v>
      </c>
      <c r="AE167" s="39">
        <f t="shared" si="48"/>
        <v>1</v>
      </c>
      <c r="AF167" s="39">
        <f t="shared" si="49"/>
        <v>1</v>
      </c>
      <c r="AG167" s="39">
        <f t="shared" si="50"/>
        <v>1</v>
      </c>
    </row>
    <row r="168" spans="1:33">
      <c r="A168" s="37">
        <f>'бланки '!D172</f>
        <v>167</v>
      </c>
      <c r="B168" s="43" t="str">
        <f>'бланки '!C172</f>
        <v>Муниципальное автономное общеобразовательное учреждение "Средняя общеобразовательная школа №7"</v>
      </c>
      <c r="C168" s="44">
        <v>575</v>
      </c>
      <c r="D168" s="44">
        <v>575</v>
      </c>
      <c r="E168" s="44">
        <v>575</v>
      </c>
      <c r="F168" s="44">
        <v>575</v>
      </c>
      <c r="G168" s="44">
        <v>575</v>
      </c>
      <c r="H168" s="44">
        <v>575</v>
      </c>
      <c r="I168" s="44">
        <v>144</v>
      </c>
      <c r="J168" s="44">
        <v>144</v>
      </c>
      <c r="K168" s="44">
        <v>575</v>
      </c>
      <c r="L168" s="44">
        <v>575</v>
      </c>
      <c r="M168" s="44">
        <v>575</v>
      </c>
      <c r="N168" s="44">
        <v>575</v>
      </c>
      <c r="O168" s="44">
        <v>575</v>
      </c>
      <c r="P168" s="44">
        <v>575</v>
      </c>
      <c r="Q168" s="44">
        <v>575</v>
      </c>
      <c r="R168" s="44"/>
      <c r="S168" s="44"/>
      <c r="T168" s="44"/>
      <c r="U168" s="40">
        <f t="shared" si="38"/>
        <v>0</v>
      </c>
      <c r="V168" s="45">
        <f t="shared" si="39"/>
        <v>167</v>
      </c>
      <c r="W168" s="45" t="str">
        <f t="shared" si="40"/>
        <v>Муниципальное автономное общеобразовательное учреждение "Средняя общеобразовательная школа №7"</v>
      </c>
      <c r="X168" s="39">
        <f t="shared" si="41"/>
        <v>1</v>
      </c>
      <c r="Y168" s="39">
        <f t="shared" si="42"/>
        <v>1</v>
      </c>
      <c r="Z168" s="39">
        <f t="shared" si="43"/>
        <v>1</v>
      </c>
      <c r="AA168" s="39">
        <f t="shared" si="44"/>
        <v>1</v>
      </c>
      <c r="AB168" s="39">
        <f t="shared" si="45"/>
        <v>1</v>
      </c>
      <c r="AC168" s="39">
        <f t="shared" si="46"/>
        <v>1</v>
      </c>
      <c r="AD168" s="39">
        <f t="shared" si="47"/>
        <v>1</v>
      </c>
      <c r="AE168" s="39">
        <f t="shared" si="48"/>
        <v>1</v>
      </c>
      <c r="AF168" s="39">
        <f t="shared" si="49"/>
        <v>1</v>
      </c>
      <c r="AG168" s="39">
        <f t="shared" si="50"/>
        <v>1</v>
      </c>
    </row>
    <row r="169" spans="1:33">
      <c r="A169" s="37">
        <f>'бланки '!D173</f>
        <v>168</v>
      </c>
      <c r="B169" s="43" t="str">
        <f>'бланки '!C173</f>
        <v>Муниципальное казённое общеобразовательное учреждение "Открытая (сменная) общеобразовательная школа"</v>
      </c>
      <c r="C169" s="44">
        <v>127</v>
      </c>
      <c r="D169" s="44">
        <v>127</v>
      </c>
      <c r="E169" s="44">
        <v>127</v>
      </c>
      <c r="F169" s="44">
        <v>127</v>
      </c>
      <c r="G169" s="44">
        <v>127</v>
      </c>
      <c r="H169" s="44">
        <v>127</v>
      </c>
      <c r="I169" s="44">
        <v>32</v>
      </c>
      <c r="J169" s="44">
        <v>32</v>
      </c>
      <c r="K169" s="44">
        <v>127</v>
      </c>
      <c r="L169" s="44">
        <v>127</v>
      </c>
      <c r="M169" s="44">
        <v>127</v>
      </c>
      <c r="N169" s="44">
        <v>127</v>
      </c>
      <c r="O169" s="44">
        <v>127</v>
      </c>
      <c r="P169" s="44">
        <v>127</v>
      </c>
      <c r="Q169" s="44">
        <v>127</v>
      </c>
      <c r="R169" s="44"/>
      <c r="S169" s="44"/>
      <c r="T169" s="44"/>
      <c r="U169" s="40">
        <f t="shared" si="38"/>
        <v>0</v>
      </c>
      <c r="V169" s="45">
        <f t="shared" si="39"/>
        <v>168</v>
      </c>
      <c r="W169" s="45" t="str">
        <f t="shared" si="40"/>
        <v>Муниципальное казённое общеобразовательное учреждение "Открытая (сменная) общеобразовательная школа"</v>
      </c>
      <c r="X169" s="39">
        <f t="shared" si="41"/>
        <v>1</v>
      </c>
      <c r="Y169" s="39">
        <f t="shared" si="42"/>
        <v>1</v>
      </c>
      <c r="Z169" s="39">
        <f t="shared" si="43"/>
        <v>1</v>
      </c>
      <c r="AA169" s="39">
        <f t="shared" si="44"/>
        <v>1</v>
      </c>
      <c r="AB169" s="39">
        <f t="shared" si="45"/>
        <v>1</v>
      </c>
      <c r="AC169" s="39">
        <f t="shared" si="46"/>
        <v>1</v>
      </c>
      <c r="AD169" s="39">
        <f t="shared" si="47"/>
        <v>1</v>
      </c>
      <c r="AE169" s="39">
        <f t="shared" si="48"/>
        <v>1</v>
      </c>
      <c r="AF169" s="39">
        <f t="shared" si="49"/>
        <v>1</v>
      </c>
      <c r="AG169" s="39">
        <f t="shared" si="50"/>
        <v>1</v>
      </c>
    </row>
    <row r="170" spans="1:33">
      <c r="A170" s="37">
        <f>'бланки '!D174</f>
        <v>169</v>
      </c>
      <c r="B170" s="43" t="str">
        <f>'бланки '!C174</f>
        <v>Муниципальное бюджетное общеобразовательное учреждение "Новоселовская средняя общеобразовательная школа"</v>
      </c>
      <c r="C170" s="44">
        <v>70</v>
      </c>
      <c r="D170" s="44">
        <v>70</v>
      </c>
      <c r="E170" s="44">
        <v>70</v>
      </c>
      <c r="F170" s="44">
        <v>70</v>
      </c>
      <c r="G170" s="44">
        <v>70</v>
      </c>
      <c r="H170" s="44">
        <v>70</v>
      </c>
      <c r="I170" s="44">
        <v>18</v>
      </c>
      <c r="J170" s="44">
        <v>18</v>
      </c>
      <c r="K170" s="44">
        <v>70</v>
      </c>
      <c r="L170" s="44">
        <v>70</v>
      </c>
      <c r="M170" s="44">
        <v>70</v>
      </c>
      <c r="N170" s="44">
        <v>70</v>
      </c>
      <c r="O170" s="44">
        <v>70</v>
      </c>
      <c r="P170" s="44">
        <v>70</v>
      </c>
      <c r="Q170" s="44">
        <v>70</v>
      </c>
      <c r="R170" s="44"/>
      <c r="S170" s="44"/>
      <c r="T170" s="44"/>
      <c r="U170" s="40">
        <f t="shared" si="38"/>
        <v>0</v>
      </c>
      <c r="V170" s="45">
        <f t="shared" si="39"/>
        <v>169</v>
      </c>
      <c r="W170" s="45" t="str">
        <f t="shared" si="40"/>
        <v>Муниципальное бюджетное общеобразовательное учреждение "Новоселовская средняя общеобразовательная школа"</v>
      </c>
      <c r="X170" s="39">
        <f t="shared" si="41"/>
        <v>1</v>
      </c>
      <c r="Y170" s="39">
        <f t="shared" si="42"/>
        <v>1</v>
      </c>
      <c r="Z170" s="39">
        <f t="shared" si="43"/>
        <v>1</v>
      </c>
      <c r="AA170" s="39">
        <f t="shared" si="44"/>
        <v>1</v>
      </c>
      <c r="AB170" s="39">
        <f t="shared" si="45"/>
        <v>1</v>
      </c>
      <c r="AC170" s="39">
        <f t="shared" si="46"/>
        <v>1</v>
      </c>
      <c r="AD170" s="39">
        <f t="shared" si="47"/>
        <v>1</v>
      </c>
      <c r="AE170" s="39">
        <f t="shared" si="48"/>
        <v>1</v>
      </c>
      <c r="AF170" s="39">
        <f t="shared" si="49"/>
        <v>1</v>
      </c>
      <c r="AG170" s="39">
        <f t="shared" si="50"/>
        <v>1</v>
      </c>
    </row>
    <row r="171" spans="1:33">
      <c r="A171" s="37">
        <f>'бланки '!D175</f>
        <v>170</v>
      </c>
      <c r="B171" s="43" t="str">
        <f>'бланки '!C175</f>
        <v>Муниципальное бюджетное общеобразовательное учреждение "Инкинская средняя общеобразовательная школа"</v>
      </c>
      <c r="C171" s="44">
        <v>51</v>
      </c>
      <c r="D171" s="44">
        <v>51</v>
      </c>
      <c r="E171" s="44">
        <v>51</v>
      </c>
      <c r="F171" s="44">
        <v>51</v>
      </c>
      <c r="G171" s="44">
        <v>51</v>
      </c>
      <c r="H171" s="44">
        <v>51</v>
      </c>
      <c r="I171" s="44">
        <v>13</v>
      </c>
      <c r="J171" s="44">
        <v>13</v>
      </c>
      <c r="K171" s="44">
        <v>51</v>
      </c>
      <c r="L171" s="44">
        <v>51</v>
      </c>
      <c r="M171" s="44">
        <v>51</v>
      </c>
      <c r="N171" s="44">
        <v>51</v>
      </c>
      <c r="O171" s="44">
        <v>51</v>
      </c>
      <c r="P171" s="44">
        <v>51</v>
      </c>
      <c r="Q171" s="44">
        <v>51</v>
      </c>
      <c r="R171" s="44"/>
      <c r="S171" s="44"/>
      <c r="T171" s="44"/>
      <c r="U171" s="40">
        <f t="shared" si="38"/>
        <v>0</v>
      </c>
      <c r="V171" s="45">
        <f t="shared" si="39"/>
        <v>170</v>
      </c>
      <c r="W171" s="45" t="str">
        <f t="shared" si="40"/>
        <v>Муниципальное бюджетное общеобразовательное учреждение "Инкинская средняя общеобразовательная школа"</v>
      </c>
      <c r="X171" s="39">
        <f t="shared" si="41"/>
        <v>1</v>
      </c>
      <c r="Y171" s="39">
        <f t="shared" si="42"/>
        <v>1</v>
      </c>
      <c r="Z171" s="39">
        <f t="shared" si="43"/>
        <v>1</v>
      </c>
      <c r="AA171" s="39">
        <f t="shared" si="44"/>
        <v>1</v>
      </c>
      <c r="AB171" s="39">
        <f t="shared" si="45"/>
        <v>1</v>
      </c>
      <c r="AC171" s="39">
        <f t="shared" si="46"/>
        <v>1</v>
      </c>
      <c r="AD171" s="39">
        <f t="shared" si="47"/>
        <v>1</v>
      </c>
      <c r="AE171" s="39">
        <f t="shared" si="48"/>
        <v>1</v>
      </c>
      <c r="AF171" s="39">
        <f t="shared" si="49"/>
        <v>1</v>
      </c>
      <c r="AG171" s="39">
        <f t="shared" si="50"/>
        <v>1</v>
      </c>
    </row>
    <row r="172" spans="1:33">
      <c r="A172" s="37">
        <f>'бланки '!D176</f>
        <v>171</v>
      </c>
      <c r="B172" s="43" t="str">
        <f>'бланки '!C176</f>
        <v>Муниципальное бюджетное общеобразовательное учреждение "Чажемтовская средняя общеобразовательная школа"</v>
      </c>
      <c r="C172" s="44">
        <v>148</v>
      </c>
      <c r="D172" s="44">
        <v>148</v>
      </c>
      <c r="E172" s="44">
        <v>148</v>
      </c>
      <c r="F172" s="44">
        <v>148</v>
      </c>
      <c r="G172" s="44">
        <v>148</v>
      </c>
      <c r="H172" s="44">
        <v>148</v>
      </c>
      <c r="I172" s="44">
        <v>37</v>
      </c>
      <c r="J172" s="44">
        <v>37</v>
      </c>
      <c r="K172" s="44">
        <v>148</v>
      </c>
      <c r="L172" s="44">
        <v>148</v>
      </c>
      <c r="M172" s="44">
        <v>148</v>
      </c>
      <c r="N172" s="44">
        <v>148</v>
      </c>
      <c r="O172" s="44">
        <v>148</v>
      </c>
      <c r="P172" s="44">
        <v>148</v>
      </c>
      <c r="Q172" s="44">
        <v>148</v>
      </c>
      <c r="R172" s="44"/>
      <c r="S172" s="44"/>
      <c r="T172" s="44"/>
      <c r="U172" s="40">
        <f t="shared" si="38"/>
        <v>0</v>
      </c>
      <c r="V172" s="45">
        <f t="shared" si="39"/>
        <v>171</v>
      </c>
      <c r="W172" s="45" t="str">
        <f t="shared" si="40"/>
        <v>Муниципальное бюджетное общеобразовательное учреждение "Чажемтовская средняя общеобразовательная школа"</v>
      </c>
      <c r="X172" s="39">
        <f t="shared" si="41"/>
        <v>1</v>
      </c>
      <c r="Y172" s="39">
        <f t="shared" si="42"/>
        <v>1</v>
      </c>
      <c r="Z172" s="39">
        <f t="shared" si="43"/>
        <v>1</v>
      </c>
      <c r="AA172" s="39">
        <f t="shared" si="44"/>
        <v>1</v>
      </c>
      <c r="AB172" s="39">
        <f t="shared" si="45"/>
        <v>1</v>
      </c>
      <c r="AC172" s="39">
        <f t="shared" si="46"/>
        <v>1</v>
      </c>
      <c r="AD172" s="39">
        <f t="shared" si="47"/>
        <v>1</v>
      </c>
      <c r="AE172" s="39">
        <f t="shared" si="48"/>
        <v>1</v>
      </c>
      <c r="AF172" s="39">
        <f t="shared" si="49"/>
        <v>1</v>
      </c>
      <c r="AG172" s="39">
        <f t="shared" si="50"/>
        <v>1</v>
      </c>
    </row>
    <row r="173" spans="1:33">
      <c r="A173" s="37">
        <f>'бланки '!D177</f>
        <v>172</v>
      </c>
      <c r="B173" s="43" t="str">
        <f>'бланки '!C177</f>
        <v>Муниципальное казённое общеобразовательное учреждение "Старо-Короткинская основная общеобразовательная школа"</v>
      </c>
      <c r="C173" s="44">
        <v>16</v>
      </c>
      <c r="D173" s="44">
        <v>16</v>
      </c>
      <c r="E173" s="44">
        <v>16</v>
      </c>
      <c r="F173" s="44">
        <v>16</v>
      </c>
      <c r="G173" s="44">
        <v>16</v>
      </c>
      <c r="H173" s="44">
        <v>16</v>
      </c>
      <c r="I173" s="44">
        <v>4</v>
      </c>
      <c r="J173" s="44">
        <v>4</v>
      </c>
      <c r="K173" s="44">
        <v>16</v>
      </c>
      <c r="L173" s="44">
        <v>16</v>
      </c>
      <c r="M173" s="44">
        <v>16</v>
      </c>
      <c r="N173" s="44">
        <v>16</v>
      </c>
      <c r="O173" s="44">
        <v>16</v>
      </c>
      <c r="P173" s="44">
        <v>16</v>
      </c>
      <c r="Q173" s="44">
        <v>16</v>
      </c>
      <c r="R173" s="44"/>
      <c r="S173" s="44"/>
      <c r="T173" s="44"/>
      <c r="U173" s="40">
        <f t="shared" si="38"/>
        <v>16</v>
      </c>
      <c r="V173" s="45">
        <f t="shared" si="39"/>
        <v>172</v>
      </c>
      <c r="W173" s="45" t="str">
        <f t="shared" si="40"/>
        <v>Муниципальное казённое общеобразовательное учреждение "Старо-Короткинская основная общеобразовательная школа"</v>
      </c>
      <c r="X173" s="39">
        <f t="shared" si="41"/>
        <v>1</v>
      </c>
      <c r="Y173" s="39">
        <f t="shared" si="42"/>
        <v>1</v>
      </c>
      <c r="Z173" s="39">
        <f t="shared" si="43"/>
        <v>1</v>
      </c>
      <c r="AA173" s="39">
        <f t="shared" si="44"/>
        <v>1</v>
      </c>
      <c r="AB173" s="39">
        <f t="shared" si="45"/>
        <v>1</v>
      </c>
      <c r="AC173" s="39">
        <f t="shared" si="46"/>
        <v>1</v>
      </c>
      <c r="AD173" s="39">
        <f t="shared" si="47"/>
        <v>1</v>
      </c>
      <c r="AE173" s="39">
        <f t="shared" si="48"/>
        <v>1</v>
      </c>
      <c r="AF173" s="39">
        <f t="shared" si="49"/>
        <v>1</v>
      </c>
      <c r="AG173" s="39">
        <f t="shared" si="50"/>
        <v>1</v>
      </c>
    </row>
    <row r="174" spans="1:33">
      <c r="A174" s="37">
        <f>'бланки '!D178</f>
        <v>173</v>
      </c>
      <c r="B174" s="43" t="str">
        <f>'бланки '!C178</f>
        <v>Муниципальное казённое общеобразовательное учреждение "Мараксинская основная общеобразовательная школа"</v>
      </c>
      <c r="C174" s="44">
        <v>39</v>
      </c>
      <c r="D174" s="44">
        <v>39</v>
      </c>
      <c r="E174" s="44">
        <v>39</v>
      </c>
      <c r="F174" s="44">
        <v>39</v>
      </c>
      <c r="G174" s="44">
        <v>39</v>
      </c>
      <c r="H174" s="44">
        <v>39</v>
      </c>
      <c r="I174" s="44">
        <v>10</v>
      </c>
      <c r="J174" s="44">
        <v>10</v>
      </c>
      <c r="K174" s="44">
        <v>39</v>
      </c>
      <c r="L174" s="44">
        <v>39</v>
      </c>
      <c r="M174" s="44">
        <v>39</v>
      </c>
      <c r="N174" s="44">
        <v>39</v>
      </c>
      <c r="O174" s="44">
        <v>39</v>
      </c>
      <c r="P174" s="44">
        <v>39</v>
      </c>
      <c r="Q174" s="44">
        <v>39</v>
      </c>
      <c r="R174" s="44"/>
      <c r="S174" s="44"/>
      <c r="T174" s="44"/>
      <c r="U174" s="40">
        <f t="shared" si="38"/>
        <v>0</v>
      </c>
      <c r="V174" s="45">
        <f t="shared" si="39"/>
        <v>173</v>
      </c>
      <c r="W174" s="45" t="str">
        <f t="shared" si="40"/>
        <v>Муниципальное казённое общеобразовательное учреждение "Мараксинская основная общеобразовательная школа"</v>
      </c>
      <c r="X174" s="39">
        <f t="shared" si="41"/>
        <v>1</v>
      </c>
      <c r="Y174" s="39">
        <f t="shared" si="42"/>
        <v>1</v>
      </c>
      <c r="Z174" s="39">
        <f t="shared" si="43"/>
        <v>1</v>
      </c>
      <c r="AA174" s="39">
        <f t="shared" si="44"/>
        <v>1</v>
      </c>
      <c r="AB174" s="39">
        <f t="shared" si="45"/>
        <v>1</v>
      </c>
      <c r="AC174" s="39">
        <f t="shared" si="46"/>
        <v>1</v>
      </c>
      <c r="AD174" s="39">
        <f t="shared" si="47"/>
        <v>1</v>
      </c>
      <c r="AE174" s="39">
        <f t="shared" si="48"/>
        <v>1</v>
      </c>
      <c r="AF174" s="39">
        <f t="shared" si="49"/>
        <v>1</v>
      </c>
      <c r="AG174" s="39">
        <f t="shared" si="50"/>
        <v>1</v>
      </c>
    </row>
    <row r="175" spans="1:33">
      <c r="A175" s="37">
        <f>'бланки '!D179</f>
        <v>174</v>
      </c>
      <c r="B175" s="43" t="str">
        <f>'бланки '!C179</f>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C175" s="44">
        <v>472</v>
      </c>
      <c r="D175" s="44">
        <v>472</v>
      </c>
      <c r="E175" s="44">
        <v>472</v>
      </c>
      <c r="F175" s="44">
        <v>472</v>
      </c>
      <c r="G175" s="44">
        <v>472</v>
      </c>
      <c r="H175" s="44">
        <v>472</v>
      </c>
      <c r="I175" s="44">
        <v>118</v>
      </c>
      <c r="J175" s="44">
        <v>118</v>
      </c>
      <c r="K175" s="44">
        <v>472</v>
      </c>
      <c r="L175" s="44">
        <v>472</v>
      </c>
      <c r="M175" s="44">
        <v>472</v>
      </c>
      <c r="N175" s="44">
        <v>472</v>
      </c>
      <c r="O175" s="44">
        <v>472</v>
      </c>
      <c r="P175" s="44">
        <v>472</v>
      </c>
      <c r="Q175" s="44">
        <v>472</v>
      </c>
      <c r="R175" s="44"/>
      <c r="S175" s="44"/>
      <c r="T175" s="44"/>
      <c r="U175" s="40">
        <f t="shared" si="38"/>
        <v>0</v>
      </c>
      <c r="V175" s="45">
        <f t="shared" si="39"/>
        <v>174</v>
      </c>
      <c r="W175" s="45" t="str">
        <f t="shared" si="40"/>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X175" s="39">
        <f t="shared" si="41"/>
        <v>1</v>
      </c>
      <c r="Y175" s="39">
        <f t="shared" si="42"/>
        <v>1</v>
      </c>
      <c r="Z175" s="39">
        <f t="shared" si="43"/>
        <v>1</v>
      </c>
      <c r="AA175" s="39">
        <f t="shared" si="44"/>
        <v>1</v>
      </c>
      <c r="AB175" s="39">
        <f t="shared" si="45"/>
        <v>1</v>
      </c>
      <c r="AC175" s="39">
        <f t="shared" si="46"/>
        <v>1</v>
      </c>
      <c r="AD175" s="39">
        <f t="shared" si="47"/>
        <v>1</v>
      </c>
      <c r="AE175" s="39">
        <f t="shared" si="48"/>
        <v>1</v>
      </c>
      <c r="AF175" s="39">
        <f t="shared" si="49"/>
        <v>1</v>
      </c>
      <c r="AG175" s="39">
        <f t="shared" si="50"/>
        <v>1</v>
      </c>
    </row>
    <row r="176" spans="1:33">
      <c r="A176" s="37">
        <f>'бланки '!D180</f>
        <v>175</v>
      </c>
      <c r="B176" s="43" t="str">
        <f>'бланки '!C180</f>
        <v>Муниципальное казённое общеобразовательное учреждение "Никольская основная общеобразовательная школа"</v>
      </c>
      <c r="C176" s="44">
        <v>10</v>
      </c>
      <c r="D176" s="44">
        <v>10</v>
      </c>
      <c r="E176" s="44">
        <v>10</v>
      </c>
      <c r="F176" s="44">
        <v>10</v>
      </c>
      <c r="G176" s="44">
        <v>10</v>
      </c>
      <c r="H176" s="44">
        <v>10</v>
      </c>
      <c r="I176" s="44">
        <v>3</v>
      </c>
      <c r="J176" s="44">
        <v>3</v>
      </c>
      <c r="K176" s="44">
        <v>10</v>
      </c>
      <c r="L176" s="44">
        <v>10</v>
      </c>
      <c r="M176" s="44">
        <v>10</v>
      </c>
      <c r="N176" s="44">
        <v>10</v>
      </c>
      <c r="O176" s="44">
        <v>10</v>
      </c>
      <c r="P176" s="44">
        <v>10</v>
      </c>
      <c r="Q176" s="44">
        <v>10</v>
      </c>
      <c r="R176" s="44"/>
      <c r="S176" s="44"/>
      <c r="T176" s="44"/>
      <c r="U176" s="40">
        <f t="shared" si="38"/>
        <v>10</v>
      </c>
      <c r="V176" s="45">
        <f t="shared" si="39"/>
        <v>175</v>
      </c>
      <c r="W176" s="45" t="str">
        <f t="shared" si="40"/>
        <v>Муниципальное казённое общеобразовательное учреждение "Никольская основная общеобразовательная школа"</v>
      </c>
      <c r="X176" s="39">
        <f t="shared" si="41"/>
        <v>1</v>
      </c>
      <c r="Y176" s="39">
        <f t="shared" si="42"/>
        <v>1</v>
      </c>
      <c r="Z176" s="39">
        <f t="shared" si="43"/>
        <v>1</v>
      </c>
      <c r="AA176" s="39">
        <f t="shared" si="44"/>
        <v>1</v>
      </c>
      <c r="AB176" s="39">
        <f t="shared" si="45"/>
        <v>1</v>
      </c>
      <c r="AC176" s="39">
        <f t="shared" si="46"/>
        <v>1</v>
      </c>
      <c r="AD176" s="39">
        <f t="shared" si="47"/>
        <v>1</v>
      </c>
      <c r="AE176" s="39">
        <f t="shared" si="48"/>
        <v>1</v>
      </c>
      <c r="AF176" s="39">
        <f t="shared" si="49"/>
        <v>1</v>
      </c>
      <c r="AG176" s="39">
        <f t="shared" si="50"/>
        <v>1</v>
      </c>
    </row>
    <row r="177" spans="1:33">
      <c r="A177" s="37">
        <f>'бланки '!D181</f>
        <v>176</v>
      </c>
      <c r="B177" s="43" t="str">
        <f>'бланки '!C181</f>
        <v>Муниципальное бюджетное общеобразовательное учреждение "Кривошеинская средняя общеобразовательная школа"</v>
      </c>
      <c r="C177" s="44">
        <v>419</v>
      </c>
      <c r="D177" s="44">
        <v>419</v>
      </c>
      <c r="E177" s="44">
        <v>419</v>
      </c>
      <c r="F177" s="44">
        <v>419</v>
      </c>
      <c r="G177" s="44">
        <v>419</v>
      </c>
      <c r="H177" s="44">
        <v>419</v>
      </c>
      <c r="I177" s="44">
        <v>105</v>
      </c>
      <c r="J177" s="44">
        <v>105</v>
      </c>
      <c r="K177" s="44">
        <v>419</v>
      </c>
      <c r="L177" s="44">
        <v>419</v>
      </c>
      <c r="M177" s="44">
        <v>419</v>
      </c>
      <c r="N177" s="44">
        <v>419</v>
      </c>
      <c r="O177" s="44">
        <v>419</v>
      </c>
      <c r="P177" s="44">
        <v>419</v>
      </c>
      <c r="Q177" s="44">
        <v>419</v>
      </c>
      <c r="R177" s="44"/>
      <c r="S177" s="44"/>
      <c r="T177" s="44"/>
      <c r="U177" s="40">
        <f t="shared" si="38"/>
        <v>0</v>
      </c>
      <c r="V177" s="45">
        <f t="shared" si="39"/>
        <v>176</v>
      </c>
      <c r="W177" s="45" t="str">
        <f t="shared" si="40"/>
        <v>Муниципальное бюджетное общеобразовательное учреждение "Кривошеинская средняя общеобразовательная школа"</v>
      </c>
      <c r="X177" s="39">
        <f t="shared" si="41"/>
        <v>1</v>
      </c>
      <c r="Y177" s="39">
        <f t="shared" si="42"/>
        <v>1</v>
      </c>
      <c r="Z177" s="39">
        <f t="shared" si="43"/>
        <v>1</v>
      </c>
      <c r="AA177" s="39">
        <f t="shared" si="44"/>
        <v>1</v>
      </c>
      <c r="AB177" s="39">
        <f t="shared" si="45"/>
        <v>1</v>
      </c>
      <c r="AC177" s="39">
        <f t="shared" si="46"/>
        <v>1</v>
      </c>
      <c r="AD177" s="39">
        <f t="shared" si="47"/>
        <v>1</v>
      </c>
      <c r="AE177" s="39">
        <f t="shared" si="48"/>
        <v>1</v>
      </c>
      <c r="AF177" s="39">
        <f t="shared" si="49"/>
        <v>1</v>
      </c>
      <c r="AG177" s="39">
        <f t="shared" si="50"/>
        <v>1</v>
      </c>
    </row>
    <row r="178" spans="1:33">
      <c r="A178" s="37">
        <f>'бланки '!D182</f>
        <v>177</v>
      </c>
      <c r="B178" s="43" t="str">
        <f>'бланки '!C182</f>
        <v>Муниципальное бюджетное общеобразовательное учреждение "Белобугорская основная общеобразовательная школа"</v>
      </c>
      <c r="C178" s="44">
        <v>37</v>
      </c>
      <c r="D178" s="44">
        <v>37</v>
      </c>
      <c r="E178" s="44">
        <v>37</v>
      </c>
      <c r="F178" s="44">
        <v>37</v>
      </c>
      <c r="G178" s="44">
        <v>37</v>
      </c>
      <c r="H178" s="44">
        <v>37</v>
      </c>
      <c r="I178" s="44">
        <v>10</v>
      </c>
      <c r="J178" s="44">
        <v>10</v>
      </c>
      <c r="K178" s="44">
        <v>37</v>
      </c>
      <c r="L178" s="44">
        <v>37</v>
      </c>
      <c r="M178" s="44">
        <v>37</v>
      </c>
      <c r="N178" s="44">
        <v>37</v>
      </c>
      <c r="O178" s="44">
        <v>37</v>
      </c>
      <c r="P178" s="44">
        <v>37</v>
      </c>
      <c r="Q178" s="44">
        <v>37</v>
      </c>
      <c r="R178" s="44"/>
      <c r="S178" s="44"/>
      <c r="T178" s="44"/>
      <c r="U178" s="40">
        <f t="shared" si="38"/>
        <v>0</v>
      </c>
      <c r="V178" s="45">
        <f t="shared" si="39"/>
        <v>177</v>
      </c>
      <c r="W178" s="45" t="str">
        <f t="shared" si="40"/>
        <v>Муниципальное бюджетное общеобразовательное учреждение "Белобугорская основная общеобразовательная школа"</v>
      </c>
      <c r="X178" s="39">
        <f t="shared" si="41"/>
        <v>1</v>
      </c>
      <c r="Y178" s="39">
        <f t="shared" si="42"/>
        <v>1</v>
      </c>
      <c r="Z178" s="39">
        <f t="shared" si="43"/>
        <v>1</v>
      </c>
      <c r="AA178" s="39">
        <f t="shared" si="44"/>
        <v>1</v>
      </c>
      <c r="AB178" s="39">
        <f t="shared" si="45"/>
        <v>1</v>
      </c>
      <c r="AC178" s="39">
        <f t="shared" si="46"/>
        <v>1</v>
      </c>
      <c r="AD178" s="39">
        <f t="shared" si="47"/>
        <v>1</v>
      </c>
      <c r="AE178" s="39">
        <f t="shared" si="48"/>
        <v>1</v>
      </c>
      <c r="AF178" s="39">
        <f t="shared" si="49"/>
        <v>1</v>
      </c>
      <c r="AG178" s="39">
        <f t="shared" si="50"/>
        <v>1</v>
      </c>
    </row>
    <row r="179" spans="1:33">
      <c r="A179" s="37">
        <f>'бланки '!D183</f>
        <v>178</v>
      </c>
      <c r="B179" s="43" t="str">
        <f>'бланки '!C183</f>
        <v>Муниципальное бюджетное общеобразовательное учреждение "Пудовская средняя общеобразовательная школа"</v>
      </c>
      <c r="C179" s="44">
        <v>48</v>
      </c>
      <c r="D179" s="44">
        <v>48</v>
      </c>
      <c r="E179" s="44">
        <v>48</v>
      </c>
      <c r="F179" s="44">
        <v>48</v>
      </c>
      <c r="G179" s="44">
        <v>48</v>
      </c>
      <c r="H179" s="44">
        <v>48</v>
      </c>
      <c r="I179" s="44">
        <v>12</v>
      </c>
      <c r="J179" s="44">
        <v>12</v>
      </c>
      <c r="K179" s="44">
        <v>48</v>
      </c>
      <c r="L179" s="44">
        <v>48</v>
      </c>
      <c r="M179" s="44">
        <v>48</v>
      </c>
      <c r="N179" s="44">
        <v>48</v>
      </c>
      <c r="O179" s="44">
        <v>48</v>
      </c>
      <c r="P179" s="44">
        <v>48</v>
      </c>
      <c r="Q179" s="44">
        <v>48</v>
      </c>
      <c r="R179" s="44"/>
      <c r="S179" s="44"/>
      <c r="T179" s="44"/>
      <c r="U179" s="40">
        <f t="shared" si="38"/>
        <v>0</v>
      </c>
      <c r="V179" s="45">
        <f t="shared" si="39"/>
        <v>178</v>
      </c>
      <c r="W179" s="45" t="str">
        <f t="shared" si="40"/>
        <v>Муниципальное бюджетное общеобразовательное учреждение "Пудовская средняя общеобразовательная школа"</v>
      </c>
      <c r="X179" s="39">
        <f t="shared" si="41"/>
        <v>1</v>
      </c>
      <c r="Y179" s="39">
        <f t="shared" si="42"/>
        <v>1</v>
      </c>
      <c r="Z179" s="39">
        <f t="shared" si="43"/>
        <v>1</v>
      </c>
      <c r="AA179" s="39">
        <f t="shared" si="44"/>
        <v>1</v>
      </c>
      <c r="AB179" s="39">
        <f t="shared" si="45"/>
        <v>1</v>
      </c>
      <c r="AC179" s="39">
        <f t="shared" si="46"/>
        <v>1</v>
      </c>
      <c r="AD179" s="39">
        <f t="shared" si="47"/>
        <v>1</v>
      </c>
      <c r="AE179" s="39">
        <f t="shared" si="48"/>
        <v>1</v>
      </c>
      <c r="AF179" s="39">
        <f t="shared" si="49"/>
        <v>1</v>
      </c>
      <c r="AG179" s="39">
        <f t="shared" si="50"/>
        <v>1</v>
      </c>
    </row>
    <row r="180" spans="1:33">
      <c r="A180" s="37">
        <f>'бланки '!D184</f>
        <v>179</v>
      </c>
      <c r="B180" s="43" t="str">
        <f>'бланки '!C184</f>
        <v>Муниципальное бюджетное общеобразовательное учреждение "Новокривошеинская основная общеобразовательная школа"</v>
      </c>
      <c r="C180" s="44">
        <v>19</v>
      </c>
      <c r="D180" s="44">
        <v>19</v>
      </c>
      <c r="E180" s="44">
        <v>19</v>
      </c>
      <c r="F180" s="44">
        <v>19</v>
      </c>
      <c r="G180" s="44">
        <v>19</v>
      </c>
      <c r="H180" s="44">
        <v>19</v>
      </c>
      <c r="I180" s="44">
        <v>5</v>
      </c>
      <c r="J180" s="44">
        <v>5</v>
      </c>
      <c r="K180" s="44">
        <v>19</v>
      </c>
      <c r="L180" s="44">
        <v>19</v>
      </c>
      <c r="M180" s="44">
        <v>19</v>
      </c>
      <c r="N180" s="44">
        <v>19</v>
      </c>
      <c r="O180" s="44">
        <v>19</v>
      </c>
      <c r="P180" s="44">
        <v>19</v>
      </c>
      <c r="Q180" s="44">
        <v>19</v>
      </c>
      <c r="R180" s="44"/>
      <c r="S180" s="44"/>
      <c r="T180" s="44"/>
      <c r="U180" s="40">
        <f t="shared" si="38"/>
        <v>19</v>
      </c>
      <c r="V180" s="45">
        <f t="shared" si="39"/>
        <v>179</v>
      </c>
      <c r="W180" s="45" t="str">
        <f t="shared" si="40"/>
        <v>Муниципальное бюджетное общеобразовательное учреждение "Новокривошеинская основная общеобразовательная школа"</v>
      </c>
      <c r="X180" s="39">
        <f t="shared" si="41"/>
        <v>1</v>
      </c>
      <c r="Y180" s="39">
        <f t="shared" si="42"/>
        <v>1</v>
      </c>
      <c r="Z180" s="39">
        <f t="shared" si="43"/>
        <v>1</v>
      </c>
      <c r="AA180" s="39">
        <f t="shared" si="44"/>
        <v>1</v>
      </c>
      <c r="AB180" s="39">
        <f t="shared" si="45"/>
        <v>1</v>
      </c>
      <c r="AC180" s="39">
        <f t="shared" si="46"/>
        <v>1</v>
      </c>
      <c r="AD180" s="39">
        <f t="shared" si="47"/>
        <v>1</v>
      </c>
      <c r="AE180" s="39">
        <f t="shared" si="48"/>
        <v>1</v>
      </c>
      <c r="AF180" s="39">
        <f t="shared" si="49"/>
        <v>1</v>
      </c>
      <c r="AG180" s="39">
        <f t="shared" si="50"/>
        <v>1</v>
      </c>
    </row>
    <row r="181" spans="1:33">
      <c r="A181" s="37">
        <f>'бланки '!D185</f>
        <v>180</v>
      </c>
      <c r="B181" s="43" t="str">
        <f>'бланки '!C185</f>
        <v>Муниципальное бюджетное общеобразовательное учреждение "Красноярская средняя общеобразовательная школа"</v>
      </c>
      <c r="C181" s="44">
        <v>69</v>
      </c>
      <c r="D181" s="44">
        <v>69</v>
      </c>
      <c r="E181" s="44">
        <v>69</v>
      </c>
      <c r="F181" s="44">
        <v>69</v>
      </c>
      <c r="G181" s="44">
        <v>69</v>
      </c>
      <c r="H181" s="44">
        <v>69</v>
      </c>
      <c r="I181" s="44">
        <v>18</v>
      </c>
      <c r="J181" s="44">
        <v>18</v>
      </c>
      <c r="K181" s="44">
        <v>69</v>
      </c>
      <c r="L181" s="44">
        <v>69</v>
      </c>
      <c r="M181" s="44">
        <v>69</v>
      </c>
      <c r="N181" s="44">
        <v>69</v>
      </c>
      <c r="O181" s="44">
        <v>69</v>
      </c>
      <c r="P181" s="44">
        <v>69</v>
      </c>
      <c r="Q181" s="44">
        <v>69</v>
      </c>
      <c r="R181" s="44"/>
      <c r="S181" s="44"/>
      <c r="T181" s="44"/>
      <c r="U181" s="40">
        <f t="shared" si="38"/>
        <v>0</v>
      </c>
      <c r="V181" s="45">
        <f t="shared" si="39"/>
        <v>180</v>
      </c>
      <c r="W181" s="45" t="str">
        <f t="shared" si="40"/>
        <v>Муниципальное бюджетное общеобразовательное учреждение "Красноярская средняя общеобразовательная школа"</v>
      </c>
      <c r="X181" s="39">
        <f t="shared" si="41"/>
        <v>1</v>
      </c>
      <c r="Y181" s="39">
        <f t="shared" si="42"/>
        <v>1</v>
      </c>
      <c r="Z181" s="39">
        <f t="shared" si="43"/>
        <v>1</v>
      </c>
      <c r="AA181" s="39">
        <f t="shared" si="44"/>
        <v>1</v>
      </c>
      <c r="AB181" s="39">
        <f t="shared" si="45"/>
        <v>1</v>
      </c>
      <c r="AC181" s="39">
        <f t="shared" si="46"/>
        <v>1</v>
      </c>
      <c r="AD181" s="39">
        <f t="shared" si="47"/>
        <v>1</v>
      </c>
      <c r="AE181" s="39">
        <f t="shared" si="48"/>
        <v>1</v>
      </c>
      <c r="AF181" s="39">
        <f t="shared" si="49"/>
        <v>1</v>
      </c>
      <c r="AG181" s="39">
        <f t="shared" si="50"/>
        <v>1</v>
      </c>
    </row>
    <row r="182" spans="1:33">
      <c r="A182" s="37">
        <f>'бланки '!D186</f>
        <v>181</v>
      </c>
      <c r="B182" s="43" t="str">
        <f>'бланки '!C186</f>
        <v>Муниципальное казённое общеобразовательное учреждение "Петровская основная общеобразовательная школа"</v>
      </c>
      <c r="C182" s="44">
        <v>20</v>
      </c>
      <c r="D182" s="44">
        <v>20</v>
      </c>
      <c r="E182" s="44">
        <v>20</v>
      </c>
      <c r="F182" s="44">
        <v>20</v>
      </c>
      <c r="G182" s="44">
        <v>20</v>
      </c>
      <c r="H182" s="44">
        <v>20</v>
      </c>
      <c r="I182" s="44">
        <v>5</v>
      </c>
      <c r="J182" s="44">
        <v>5</v>
      </c>
      <c r="K182" s="44">
        <v>20</v>
      </c>
      <c r="L182" s="44">
        <v>20</v>
      </c>
      <c r="M182" s="44">
        <v>20</v>
      </c>
      <c r="N182" s="44">
        <v>20</v>
      </c>
      <c r="O182" s="44">
        <v>20</v>
      </c>
      <c r="P182" s="44">
        <v>20</v>
      </c>
      <c r="Q182" s="44">
        <v>20</v>
      </c>
      <c r="R182" s="44"/>
      <c r="S182" s="44"/>
      <c r="T182" s="44"/>
      <c r="U182" s="40">
        <f t="shared" si="38"/>
        <v>0</v>
      </c>
      <c r="V182" s="45">
        <f t="shared" si="39"/>
        <v>181</v>
      </c>
      <c r="W182" s="45" t="str">
        <f t="shared" si="40"/>
        <v>Муниципальное казённое общеобразовательное учреждение "Петровская основная общеобразовательная школа"</v>
      </c>
      <c r="X182" s="39">
        <f t="shared" si="41"/>
        <v>1</v>
      </c>
      <c r="Y182" s="39">
        <f t="shared" si="42"/>
        <v>1</v>
      </c>
      <c r="Z182" s="39">
        <f t="shared" si="43"/>
        <v>1</v>
      </c>
      <c r="AA182" s="39">
        <f t="shared" si="44"/>
        <v>1</v>
      </c>
      <c r="AB182" s="39">
        <f t="shared" si="45"/>
        <v>1</v>
      </c>
      <c r="AC182" s="39">
        <f t="shared" si="46"/>
        <v>1</v>
      </c>
      <c r="AD182" s="39">
        <f t="shared" si="47"/>
        <v>1</v>
      </c>
      <c r="AE182" s="39">
        <f t="shared" si="48"/>
        <v>1</v>
      </c>
      <c r="AF182" s="39">
        <f t="shared" si="49"/>
        <v>1</v>
      </c>
      <c r="AG182" s="39">
        <f t="shared" si="50"/>
        <v>1</v>
      </c>
    </row>
    <row r="183" spans="1:33">
      <c r="A183" s="37">
        <f>'бланки '!D187</f>
        <v>182</v>
      </c>
      <c r="B183" s="43" t="str">
        <f>'бланки '!C187</f>
        <v>Муниципальное бюджетное общеобразовательное учреждение "Володинская средняя общеобразовательная школа"</v>
      </c>
      <c r="C183" s="44">
        <v>77</v>
      </c>
      <c r="D183" s="44">
        <v>77</v>
      </c>
      <c r="E183" s="44">
        <v>77</v>
      </c>
      <c r="F183" s="44">
        <v>77</v>
      </c>
      <c r="G183" s="44">
        <v>77</v>
      </c>
      <c r="H183" s="44">
        <v>77</v>
      </c>
      <c r="I183" s="44">
        <v>20</v>
      </c>
      <c r="J183" s="44">
        <v>20</v>
      </c>
      <c r="K183" s="44">
        <v>77</v>
      </c>
      <c r="L183" s="44">
        <v>77</v>
      </c>
      <c r="M183" s="44">
        <v>77</v>
      </c>
      <c r="N183" s="44">
        <v>77</v>
      </c>
      <c r="O183" s="44">
        <v>77</v>
      </c>
      <c r="P183" s="44">
        <v>77</v>
      </c>
      <c r="Q183" s="44">
        <v>77</v>
      </c>
      <c r="R183" s="44"/>
      <c r="S183" s="44"/>
      <c r="T183" s="44"/>
      <c r="U183" s="40">
        <f t="shared" si="38"/>
        <v>0</v>
      </c>
      <c r="V183" s="45">
        <f t="shared" si="39"/>
        <v>182</v>
      </c>
      <c r="W183" s="45" t="str">
        <f t="shared" si="40"/>
        <v>Муниципальное бюджетное общеобразовательное учреждение "Володинская средняя общеобразовательная школа"</v>
      </c>
      <c r="X183" s="39">
        <f t="shared" si="41"/>
        <v>1</v>
      </c>
      <c r="Y183" s="39">
        <f t="shared" si="42"/>
        <v>1</v>
      </c>
      <c r="Z183" s="39">
        <f t="shared" si="43"/>
        <v>1</v>
      </c>
      <c r="AA183" s="39">
        <f t="shared" si="44"/>
        <v>1</v>
      </c>
      <c r="AB183" s="39">
        <f t="shared" si="45"/>
        <v>1</v>
      </c>
      <c r="AC183" s="39">
        <f t="shared" si="46"/>
        <v>1</v>
      </c>
      <c r="AD183" s="39">
        <f t="shared" si="47"/>
        <v>1</v>
      </c>
      <c r="AE183" s="39">
        <f t="shared" si="48"/>
        <v>1</v>
      </c>
      <c r="AF183" s="39">
        <f t="shared" si="49"/>
        <v>1</v>
      </c>
      <c r="AG183" s="39">
        <f t="shared" si="50"/>
        <v>1</v>
      </c>
    </row>
    <row r="184" spans="1:33">
      <c r="A184" s="37">
        <f>'бланки '!D188</f>
        <v>183</v>
      </c>
      <c r="B184" s="43" t="str">
        <f>'бланки '!C188</f>
        <v>Муниципальное бюджетное общеобразовательное учреждение "Иштанская основная общеобразовательная школа"</v>
      </c>
      <c r="C184" s="44">
        <v>18</v>
      </c>
      <c r="D184" s="44">
        <v>18</v>
      </c>
      <c r="E184" s="44">
        <v>18</v>
      </c>
      <c r="F184" s="44">
        <v>18</v>
      </c>
      <c r="G184" s="44">
        <v>18</v>
      </c>
      <c r="H184" s="44">
        <v>18</v>
      </c>
      <c r="I184" s="44">
        <v>5</v>
      </c>
      <c r="J184" s="44">
        <v>5</v>
      </c>
      <c r="K184" s="44">
        <v>18</v>
      </c>
      <c r="L184" s="44">
        <v>18</v>
      </c>
      <c r="M184" s="44">
        <v>18</v>
      </c>
      <c r="N184" s="44">
        <v>18</v>
      </c>
      <c r="O184" s="44">
        <v>18</v>
      </c>
      <c r="P184" s="44">
        <v>18</v>
      </c>
      <c r="Q184" s="44">
        <v>18</v>
      </c>
      <c r="R184" s="44"/>
      <c r="S184" s="44"/>
      <c r="T184" s="44"/>
      <c r="U184" s="40">
        <f t="shared" si="38"/>
        <v>18</v>
      </c>
      <c r="V184" s="45">
        <f t="shared" si="39"/>
        <v>183</v>
      </c>
      <c r="W184" s="45" t="str">
        <f t="shared" si="40"/>
        <v>Муниципальное бюджетное общеобразовательное учреждение "Иштанская основная общеобразовательная школа"</v>
      </c>
      <c r="X184" s="39">
        <f t="shared" si="41"/>
        <v>1</v>
      </c>
      <c r="Y184" s="39">
        <f t="shared" si="42"/>
        <v>1</v>
      </c>
      <c r="Z184" s="39">
        <f t="shared" si="43"/>
        <v>1</v>
      </c>
      <c r="AA184" s="39">
        <f t="shared" si="44"/>
        <v>1</v>
      </c>
      <c r="AB184" s="39">
        <f t="shared" si="45"/>
        <v>1</v>
      </c>
      <c r="AC184" s="39">
        <f t="shared" si="46"/>
        <v>1</v>
      </c>
      <c r="AD184" s="39">
        <f t="shared" si="47"/>
        <v>1</v>
      </c>
      <c r="AE184" s="39">
        <f t="shared" si="48"/>
        <v>1</v>
      </c>
      <c r="AF184" s="39">
        <f t="shared" si="49"/>
        <v>1</v>
      </c>
      <c r="AG184" s="39">
        <f t="shared" si="50"/>
        <v>1</v>
      </c>
    </row>
    <row r="185" spans="1:33">
      <c r="A185" s="37">
        <f>'бланки '!D189</f>
        <v>184</v>
      </c>
      <c r="B185" s="43" t="str">
        <f>'бланки '!C189</f>
        <v>Муниципальное бюджетное общеобразовательное учреждение "Малиновская основная общеобразовательная школа"</v>
      </c>
      <c r="C185" s="44">
        <v>66</v>
      </c>
      <c r="D185" s="44">
        <v>66</v>
      </c>
      <c r="E185" s="44">
        <v>66</v>
      </c>
      <c r="F185" s="44">
        <v>66</v>
      </c>
      <c r="G185" s="44">
        <v>66</v>
      </c>
      <c r="H185" s="44">
        <v>66</v>
      </c>
      <c r="I185" s="44">
        <v>17</v>
      </c>
      <c r="J185" s="44">
        <v>17</v>
      </c>
      <c r="K185" s="44">
        <v>66</v>
      </c>
      <c r="L185" s="44">
        <v>66</v>
      </c>
      <c r="M185" s="44">
        <v>66</v>
      </c>
      <c r="N185" s="44">
        <v>66</v>
      </c>
      <c r="O185" s="44">
        <v>66</v>
      </c>
      <c r="P185" s="44">
        <v>66</v>
      </c>
      <c r="Q185" s="44">
        <v>66</v>
      </c>
      <c r="R185" s="44"/>
      <c r="S185" s="44"/>
      <c r="T185" s="44"/>
      <c r="U185" s="40">
        <f t="shared" si="38"/>
        <v>0</v>
      </c>
      <c r="V185" s="45">
        <f t="shared" si="39"/>
        <v>184</v>
      </c>
      <c r="W185" s="45" t="str">
        <f t="shared" si="40"/>
        <v>Муниципальное бюджетное общеобразовательное учреждение "Малиновская основная общеобразовательная школа"</v>
      </c>
      <c r="X185" s="39">
        <f t="shared" si="41"/>
        <v>1</v>
      </c>
      <c r="Y185" s="39">
        <f t="shared" si="42"/>
        <v>1</v>
      </c>
      <c r="Z185" s="39">
        <f t="shared" si="43"/>
        <v>1</v>
      </c>
      <c r="AA185" s="39">
        <f t="shared" si="44"/>
        <v>1</v>
      </c>
      <c r="AB185" s="39">
        <f t="shared" si="45"/>
        <v>1</v>
      </c>
      <c r="AC185" s="39">
        <f t="shared" si="46"/>
        <v>1</v>
      </c>
      <c r="AD185" s="39">
        <f t="shared" si="47"/>
        <v>1</v>
      </c>
      <c r="AE185" s="39">
        <f t="shared" si="48"/>
        <v>1</v>
      </c>
      <c r="AF185" s="39">
        <f t="shared" si="49"/>
        <v>1</v>
      </c>
      <c r="AG185" s="39">
        <f t="shared" si="50"/>
        <v>1</v>
      </c>
    </row>
    <row r="186" spans="1:33">
      <c r="A186" s="37">
        <f>'бланки '!D190</f>
        <v>185</v>
      </c>
      <c r="B186" s="43" t="str">
        <f>'бланки '!C190</f>
        <v>Муниципальное автономное общеобразовательное учреждение "Тунгусовская средняя общеобразовательная школа"</v>
      </c>
      <c r="C186" s="44">
        <v>101</v>
      </c>
      <c r="D186" s="44">
        <v>101</v>
      </c>
      <c r="E186" s="44">
        <v>101</v>
      </c>
      <c r="F186" s="44">
        <v>101</v>
      </c>
      <c r="G186" s="44">
        <v>101</v>
      </c>
      <c r="H186" s="44">
        <v>101</v>
      </c>
      <c r="I186" s="44">
        <v>26</v>
      </c>
      <c r="J186" s="44">
        <v>26</v>
      </c>
      <c r="K186" s="44">
        <v>101</v>
      </c>
      <c r="L186" s="44">
        <v>101</v>
      </c>
      <c r="M186" s="44">
        <v>101</v>
      </c>
      <c r="N186" s="44">
        <v>101</v>
      </c>
      <c r="O186" s="44">
        <v>101</v>
      </c>
      <c r="P186" s="44">
        <v>101</v>
      </c>
      <c r="Q186" s="44">
        <v>101</v>
      </c>
      <c r="R186" s="44"/>
      <c r="S186" s="44"/>
      <c r="T186" s="44"/>
      <c r="U186" s="40">
        <f t="shared" si="38"/>
        <v>0</v>
      </c>
      <c r="V186" s="45">
        <f t="shared" si="39"/>
        <v>185</v>
      </c>
      <c r="W186" s="45" t="str">
        <f t="shared" si="40"/>
        <v>Муниципальное автономное общеобразовательное учреждение "Тунгусовская средняя общеобразовательная школа"</v>
      </c>
      <c r="X186" s="39">
        <f t="shared" si="41"/>
        <v>1</v>
      </c>
      <c r="Y186" s="39">
        <f t="shared" si="42"/>
        <v>1</v>
      </c>
      <c r="Z186" s="39">
        <f t="shared" si="43"/>
        <v>1</v>
      </c>
      <c r="AA186" s="39">
        <f t="shared" si="44"/>
        <v>1</v>
      </c>
      <c r="AB186" s="39">
        <f t="shared" si="45"/>
        <v>1</v>
      </c>
      <c r="AC186" s="39">
        <f t="shared" si="46"/>
        <v>1</v>
      </c>
      <c r="AD186" s="39">
        <f t="shared" si="47"/>
        <v>1</v>
      </c>
      <c r="AE186" s="39">
        <f t="shared" si="48"/>
        <v>1</v>
      </c>
      <c r="AF186" s="39">
        <f t="shared" si="49"/>
        <v>1</v>
      </c>
      <c r="AG186" s="39">
        <f t="shared" si="50"/>
        <v>1</v>
      </c>
    </row>
    <row r="187" spans="1:33">
      <c r="A187" s="37">
        <f>'бланки '!D191</f>
        <v>186</v>
      </c>
      <c r="B187" s="43" t="str">
        <f>'бланки '!C191</f>
        <v>Муниципальное бюджетное общеобразовательное учреждение "Могочинская средняя общеобразовательная школа имени А.С. Пушкина"</v>
      </c>
      <c r="C187" s="44">
        <v>144</v>
      </c>
      <c r="D187" s="44">
        <v>144</v>
      </c>
      <c r="E187" s="44">
        <v>144</v>
      </c>
      <c r="F187" s="44">
        <v>144</v>
      </c>
      <c r="G187" s="44">
        <v>144</v>
      </c>
      <c r="H187" s="44">
        <v>144</v>
      </c>
      <c r="I187" s="44">
        <v>36</v>
      </c>
      <c r="J187" s="44">
        <v>36</v>
      </c>
      <c r="K187" s="44">
        <v>144</v>
      </c>
      <c r="L187" s="44">
        <v>144</v>
      </c>
      <c r="M187" s="44">
        <v>144</v>
      </c>
      <c r="N187" s="44">
        <v>144</v>
      </c>
      <c r="O187" s="44">
        <v>144</v>
      </c>
      <c r="P187" s="44">
        <v>144</v>
      </c>
      <c r="Q187" s="44">
        <v>144</v>
      </c>
      <c r="R187" s="44"/>
      <c r="S187" s="44"/>
      <c r="T187" s="44"/>
      <c r="U187" s="40">
        <f t="shared" si="38"/>
        <v>0</v>
      </c>
      <c r="V187" s="45">
        <f t="shared" si="39"/>
        <v>186</v>
      </c>
      <c r="W187" s="45" t="str">
        <f t="shared" si="40"/>
        <v>Муниципальное бюджетное общеобразовательное учреждение "Могочинская средняя общеобразовательная школа имени А.С. Пушкина"</v>
      </c>
      <c r="X187" s="39">
        <f t="shared" si="41"/>
        <v>1</v>
      </c>
      <c r="Y187" s="39">
        <f t="shared" si="42"/>
        <v>1</v>
      </c>
      <c r="Z187" s="39">
        <f t="shared" si="43"/>
        <v>1</v>
      </c>
      <c r="AA187" s="39">
        <f t="shared" si="44"/>
        <v>1</v>
      </c>
      <c r="AB187" s="39">
        <f t="shared" si="45"/>
        <v>1</v>
      </c>
      <c r="AC187" s="39">
        <f t="shared" si="46"/>
        <v>1</v>
      </c>
      <c r="AD187" s="39">
        <f t="shared" si="47"/>
        <v>1</v>
      </c>
      <c r="AE187" s="39">
        <f t="shared" si="48"/>
        <v>1</v>
      </c>
      <c r="AF187" s="39">
        <f t="shared" si="49"/>
        <v>1</v>
      </c>
      <c r="AG187" s="39">
        <f t="shared" si="50"/>
        <v>1</v>
      </c>
    </row>
    <row r="188" spans="1:33">
      <c r="A188" s="37">
        <f>'бланки '!D192</f>
        <v>187</v>
      </c>
      <c r="B188" s="43" t="str">
        <f>'бланки '!C192</f>
        <v>Муниципальное автономное общеобразовательное учреждение "Молчановская средняя общеобразовательная школа №1"</v>
      </c>
      <c r="C188" s="44">
        <v>291</v>
      </c>
      <c r="D188" s="44">
        <v>291</v>
      </c>
      <c r="E188" s="44">
        <v>291</v>
      </c>
      <c r="F188" s="44">
        <v>291</v>
      </c>
      <c r="G188" s="44">
        <v>291</v>
      </c>
      <c r="H188" s="44">
        <v>291</v>
      </c>
      <c r="I188" s="44">
        <v>73</v>
      </c>
      <c r="J188" s="44">
        <v>73</v>
      </c>
      <c r="K188" s="44">
        <v>291</v>
      </c>
      <c r="L188" s="44">
        <v>291</v>
      </c>
      <c r="M188" s="44">
        <v>291</v>
      </c>
      <c r="N188" s="44">
        <v>291</v>
      </c>
      <c r="O188" s="44">
        <v>291</v>
      </c>
      <c r="P188" s="44">
        <v>291</v>
      </c>
      <c r="Q188" s="44">
        <v>291</v>
      </c>
      <c r="R188" s="44"/>
      <c r="S188" s="44"/>
      <c r="T188" s="44"/>
      <c r="U188" s="40">
        <f t="shared" si="38"/>
        <v>0</v>
      </c>
      <c r="V188" s="45">
        <f t="shared" si="39"/>
        <v>187</v>
      </c>
      <c r="W188" s="45" t="str">
        <f t="shared" si="40"/>
        <v>Муниципальное автономное общеобразовательное учреждение "Молчановская средняя общеобразовательная школа №1"</v>
      </c>
      <c r="X188" s="39">
        <f t="shared" si="41"/>
        <v>1</v>
      </c>
      <c r="Y188" s="39">
        <f t="shared" si="42"/>
        <v>1</v>
      </c>
      <c r="Z188" s="39">
        <f t="shared" si="43"/>
        <v>1</v>
      </c>
      <c r="AA188" s="39">
        <f t="shared" si="44"/>
        <v>1</v>
      </c>
      <c r="AB188" s="39">
        <f t="shared" si="45"/>
        <v>1</v>
      </c>
      <c r="AC188" s="39">
        <f t="shared" si="46"/>
        <v>1</v>
      </c>
      <c r="AD188" s="39">
        <f t="shared" si="47"/>
        <v>1</v>
      </c>
      <c r="AE188" s="39">
        <f t="shared" si="48"/>
        <v>1</v>
      </c>
      <c r="AF188" s="39">
        <f t="shared" si="49"/>
        <v>1</v>
      </c>
      <c r="AG188" s="39">
        <f t="shared" si="50"/>
        <v>1</v>
      </c>
    </row>
    <row r="189" spans="1:33">
      <c r="A189" s="37">
        <f>'бланки '!D193</f>
        <v>188</v>
      </c>
      <c r="B189" s="43" t="str">
        <f>'бланки '!C193</f>
        <v>Муниципальное автономное общеобразовательное учреждение "Суйгинская средняя общеобразовательная школа"</v>
      </c>
      <c r="C189" s="44">
        <v>30</v>
      </c>
      <c r="D189" s="44">
        <v>30</v>
      </c>
      <c r="E189" s="44">
        <v>30</v>
      </c>
      <c r="F189" s="44">
        <v>30</v>
      </c>
      <c r="G189" s="44">
        <v>30</v>
      </c>
      <c r="H189" s="44">
        <v>30</v>
      </c>
      <c r="I189" s="44">
        <v>8</v>
      </c>
      <c r="J189" s="44">
        <v>8</v>
      </c>
      <c r="K189" s="44">
        <v>30</v>
      </c>
      <c r="L189" s="44">
        <v>30</v>
      </c>
      <c r="M189" s="44">
        <v>30</v>
      </c>
      <c r="N189" s="44">
        <v>30</v>
      </c>
      <c r="O189" s="44">
        <v>30</v>
      </c>
      <c r="P189" s="44">
        <v>30</v>
      </c>
      <c r="Q189" s="44">
        <v>30</v>
      </c>
      <c r="R189" s="44"/>
      <c r="S189" s="44"/>
      <c r="T189" s="44"/>
      <c r="U189" s="40">
        <f t="shared" si="38"/>
        <v>0</v>
      </c>
      <c r="V189" s="45">
        <f t="shared" si="39"/>
        <v>188</v>
      </c>
      <c r="W189" s="45" t="str">
        <f t="shared" si="40"/>
        <v>Муниципальное автономное общеобразовательное учреждение "Суйгинская средняя общеобразовательная школа"</v>
      </c>
      <c r="X189" s="39">
        <f t="shared" si="41"/>
        <v>1</v>
      </c>
      <c r="Y189" s="39">
        <f t="shared" si="42"/>
        <v>1</v>
      </c>
      <c r="Z189" s="39">
        <f t="shared" si="43"/>
        <v>1</v>
      </c>
      <c r="AA189" s="39">
        <f t="shared" si="44"/>
        <v>1</v>
      </c>
      <c r="AB189" s="39">
        <f t="shared" si="45"/>
        <v>1</v>
      </c>
      <c r="AC189" s="39">
        <f t="shared" si="46"/>
        <v>1</v>
      </c>
      <c r="AD189" s="39">
        <f t="shared" si="47"/>
        <v>1</v>
      </c>
      <c r="AE189" s="39">
        <f t="shared" si="48"/>
        <v>1</v>
      </c>
      <c r="AF189" s="39">
        <f t="shared" si="49"/>
        <v>1</v>
      </c>
      <c r="AG189" s="39">
        <f t="shared" si="50"/>
        <v>1</v>
      </c>
    </row>
    <row r="190" spans="1:33">
      <c r="A190" s="37">
        <f>'бланки '!D194</f>
        <v>189</v>
      </c>
      <c r="B190" s="43" t="str">
        <f>'бланки '!C194</f>
        <v>Муниципальное автономное общеобразовательное учреждение "Молчановская средняя общеобразовательная школа № 2"</v>
      </c>
      <c r="C190" s="44">
        <v>181</v>
      </c>
      <c r="D190" s="44">
        <v>181</v>
      </c>
      <c r="E190" s="44">
        <v>181</v>
      </c>
      <c r="F190" s="44">
        <v>181</v>
      </c>
      <c r="G190" s="44">
        <v>181</v>
      </c>
      <c r="H190" s="44">
        <v>181</v>
      </c>
      <c r="I190" s="44">
        <v>46</v>
      </c>
      <c r="J190" s="44">
        <v>46</v>
      </c>
      <c r="K190" s="44">
        <v>181</v>
      </c>
      <c r="L190" s="44">
        <v>181</v>
      </c>
      <c r="M190" s="44">
        <v>181</v>
      </c>
      <c r="N190" s="44">
        <v>181</v>
      </c>
      <c r="O190" s="44">
        <v>181</v>
      </c>
      <c r="P190" s="44">
        <v>181</v>
      </c>
      <c r="Q190" s="44">
        <v>181</v>
      </c>
      <c r="R190" s="44"/>
      <c r="S190" s="44"/>
      <c r="T190" s="44"/>
      <c r="U190" s="40">
        <f t="shared" si="38"/>
        <v>0</v>
      </c>
      <c r="V190" s="45">
        <f t="shared" si="39"/>
        <v>189</v>
      </c>
      <c r="W190" s="45" t="str">
        <f t="shared" si="40"/>
        <v>Муниципальное автономное общеобразовательное учреждение "Молчановская средняя общеобразовательная школа № 2"</v>
      </c>
      <c r="X190" s="39">
        <f t="shared" si="41"/>
        <v>1</v>
      </c>
      <c r="Y190" s="39">
        <f t="shared" si="42"/>
        <v>1</v>
      </c>
      <c r="Z190" s="39">
        <f t="shared" si="43"/>
        <v>1</v>
      </c>
      <c r="AA190" s="39">
        <f t="shared" si="44"/>
        <v>1</v>
      </c>
      <c r="AB190" s="39">
        <f t="shared" si="45"/>
        <v>1</v>
      </c>
      <c r="AC190" s="39">
        <f t="shared" si="46"/>
        <v>1</v>
      </c>
      <c r="AD190" s="39">
        <f t="shared" si="47"/>
        <v>1</v>
      </c>
      <c r="AE190" s="39">
        <f t="shared" si="48"/>
        <v>1</v>
      </c>
      <c r="AF190" s="39">
        <f t="shared" si="49"/>
        <v>1</v>
      </c>
      <c r="AG190" s="39">
        <f t="shared" si="50"/>
        <v>1</v>
      </c>
    </row>
    <row r="191" spans="1:33">
      <c r="A191" s="37">
        <f>'бланки '!D195</f>
        <v>190</v>
      </c>
      <c r="B191" s="43" t="str">
        <f>'бланки '!C195</f>
        <v>Муниципальное бюджетное общеобразовательное учреждение "Сарафановская средняя общеобразовательная школа"</v>
      </c>
      <c r="C191" s="44">
        <v>33</v>
      </c>
      <c r="D191" s="44">
        <v>33</v>
      </c>
      <c r="E191" s="44">
        <v>33</v>
      </c>
      <c r="F191" s="44">
        <v>33</v>
      </c>
      <c r="G191" s="44">
        <v>33</v>
      </c>
      <c r="H191" s="44">
        <v>33</v>
      </c>
      <c r="I191" s="44">
        <v>9</v>
      </c>
      <c r="J191" s="44">
        <v>9</v>
      </c>
      <c r="K191" s="44">
        <v>33</v>
      </c>
      <c r="L191" s="44">
        <v>33</v>
      </c>
      <c r="M191" s="44">
        <v>33</v>
      </c>
      <c r="N191" s="44">
        <v>33</v>
      </c>
      <c r="O191" s="44">
        <v>33</v>
      </c>
      <c r="P191" s="44">
        <v>33</v>
      </c>
      <c r="Q191" s="44">
        <v>33</v>
      </c>
      <c r="R191" s="44"/>
      <c r="S191" s="44"/>
      <c r="T191" s="44"/>
      <c r="U191" s="40">
        <f t="shared" si="38"/>
        <v>0</v>
      </c>
      <c r="V191" s="45">
        <f t="shared" si="39"/>
        <v>190</v>
      </c>
      <c r="W191" s="45" t="str">
        <f t="shared" si="40"/>
        <v>Муниципальное бюджетное общеобразовательное учреждение "Сарафановская средняя общеобразовательная школа"</v>
      </c>
      <c r="X191" s="39">
        <f t="shared" si="41"/>
        <v>1</v>
      </c>
      <c r="Y191" s="39">
        <f t="shared" si="42"/>
        <v>1</v>
      </c>
      <c r="Z191" s="39">
        <f t="shared" si="43"/>
        <v>1</v>
      </c>
      <c r="AA191" s="39">
        <f t="shared" si="44"/>
        <v>1</v>
      </c>
      <c r="AB191" s="39">
        <f t="shared" si="45"/>
        <v>1</v>
      </c>
      <c r="AC191" s="39">
        <f t="shared" si="46"/>
        <v>1</v>
      </c>
      <c r="AD191" s="39">
        <f t="shared" si="47"/>
        <v>1</v>
      </c>
      <c r="AE191" s="39">
        <f t="shared" si="48"/>
        <v>1</v>
      </c>
      <c r="AF191" s="39">
        <f t="shared" si="49"/>
        <v>1</v>
      </c>
      <c r="AG191" s="39">
        <f t="shared" si="50"/>
        <v>1</v>
      </c>
    </row>
    <row r="192" spans="1:33">
      <c r="A192" s="37">
        <f>'бланки '!D196</f>
        <v>191</v>
      </c>
      <c r="B192" s="43" t="str">
        <f>'бланки '!C196</f>
        <v>Муниципальное автономное общеобразовательное учреждение "Сулзатская средняя общеобразовательная школа"</v>
      </c>
      <c r="C192" s="44">
        <v>40</v>
      </c>
      <c r="D192" s="44">
        <v>40</v>
      </c>
      <c r="E192" s="44">
        <v>40</v>
      </c>
      <c r="F192" s="44">
        <v>40</v>
      </c>
      <c r="G192" s="44">
        <v>40</v>
      </c>
      <c r="H192" s="44">
        <v>40</v>
      </c>
      <c r="I192" s="44">
        <v>10</v>
      </c>
      <c r="J192" s="44">
        <v>10</v>
      </c>
      <c r="K192" s="44">
        <v>40</v>
      </c>
      <c r="L192" s="44">
        <v>40</v>
      </c>
      <c r="M192" s="44">
        <v>40</v>
      </c>
      <c r="N192" s="44">
        <v>40</v>
      </c>
      <c r="O192" s="44">
        <v>40</v>
      </c>
      <c r="P192" s="44">
        <v>40</v>
      </c>
      <c r="Q192" s="44">
        <v>40</v>
      </c>
      <c r="R192" s="44"/>
      <c r="S192" s="44"/>
      <c r="T192" s="44"/>
      <c r="U192" s="40">
        <f t="shared" si="38"/>
        <v>0</v>
      </c>
      <c r="V192" s="45">
        <f t="shared" si="39"/>
        <v>191</v>
      </c>
      <c r="W192" s="45" t="str">
        <f t="shared" si="40"/>
        <v>Муниципальное автономное общеобразовательное учреждение "Сулзатская средняя общеобразовательная школа"</v>
      </c>
      <c r="X192" s="39">
        <f t="shared" si="41"/>
        <v>1</v>
      </c>
      <c r="Y192" s="39">
        <f t="shared" si="42"/>
        <v>1</v>
      </c>
      <c r="Z192" s="39">
        <f t="shared" si="43"/>
        <v>1</v>
      </c>
      <c r="AA192" s="39">
        <f t="shared" si="44"/>
        <v>1</v>
      </c>
      <c r="AB192" s="39">
        <f t="shared" si="45"/>
        <v>1</v>
      </c>
      <c r="AC192" s="39">
        <f t="shared" si="46"/>
        <v>1</v>
      </c>
      <c r="AD192" s="39">
        <f t="shared" si="47"/>
        <v>1</v>
      </c>
      <c r="AE192" s="39">
        <f t="shared" si="48"/>
        <v>1</v>
      </c>
      <c r="AF192" s="39">
        <f t="shared" si="49"/>
        <v>1</v>
      </c>
      <c r="AG192" s="39">
        <f t="shared" si="50"/>
        <v>1</v>
      </c>
    </row>
    <row r="193" spans="1:33">
      <c r="A193" s="37">
        <f>'бланки '!D197</f>
        <v>192</v>
      </c>
      <c r="B193" s="43" t="str">
        <f>'бланки '!C197</f>
        <v>Муниципальное бюджетное общеобразовательное учреждение "Наргинская средняя общеобразовательная школа"</v>
      </c>
      <c r="C193" s="44">
        <v>64</v>
      </c>
      <c r="D193" s="44">
        <v>64</v>
      </c>
      <c r="E193" s="44">
        <v>64</v>
      </c>
      <c r="F193" s="44">
        <v>64</v>
      </c>
      <c r="G193" s="44">
        <v>64</v>
      </c>
      <c r="H193" s="44">
        <v>64</v>
      </c>
      <c r="I193" s="44">
        <v>16</v>
      </c>
      <c r="J193" s="44">
        <v>16</v>
      </c>
      <c r="K193" s="44">
        <v>64</v>
      </c>
      <c r="L193" s="44">
        <v>64</v>
      </c>
      <c r="M193" s="44">
        <v>64</v>
      </c>
      <c r="N193" s="44">
        <v>64</v>
      </c>
      <c r="O193" s="44">
        <v>64</v>
      </c>
      <c r="P193" s="44">
        <v>64</v>
      </c>
      <c r="Q193" s="44">
        <v>64</v>
      </c>
      <c r="R193" s="44"/>
      <c r="S193" s="44"/>
      <c r="T193" s="44"/>
      <c r="U193" s="40">
        <f t="shared" si="38"/>
        <v>0</v>
      </c>
      <c r="V193" s="45">
        <f t="shared" si="39"/>
        <v>192</v>
      </c>
      <c r="W193" s="45" t="str">
        <f t="shared" si="40"/>
        <v>Муниципальное бюджетное общеобразовательное учреждение "Наргинская средняя общеобразовательная школа"</v>
      </c>
      <c r="X193" s="39">
        <f t="shared" si="41"/>
        <v>1</v>
      </c>
      <c r="Y193" s="39">
        <f t="shared" si="42"/>
        <v>1</v>
      </c>
      <c r="Z193" s="39">
        <f t="shared" si="43"/>
        <v>1</v>
      </c>
      <c r="AA193" s="39">
        <f t="shared" si="44"/>
        <v>1</v>
      </c>
      <c r="AB193" s="39">
        <f t="shared" si="45"/>
        <v>1</v>
      </c>
      <c r="AC193" s="39">
        <f t="shared" si="46"/>
        <v>1</v>
      </c>
      <c r="AD193" s="39">
        <f t="shared" si="47"/>
        <v>1</v>
      </c>
      <c r="AE193" s="39">
        <f t="shared" si="48"/>
        <v>1</v>
      </c>
      <c r="AF193" s="39">
        <f t="shared" si="49"/>
        <v>1</v>
      </c>
      <c r="AG193" s="39">
        <f t="shared" si="50"/>
        <v>1</v>
      </c>
    </row>
    <row r="194" spans="1:33">
      <c r="A194" s="37">
        <f>'бланки '!D198</f>
        <v>193</v>
      </c>
      <c r="B194" s="43" t="str">
        <f>'бланки '!C198</f>
        <v>Муниципальное казённое общеобразовательное учреждение "Новосельцевская средняя школа"</v>
      </c>
      <c r="C194" s="44">
        <v>60</v>
      </c>
      <c r="D194" s="44">
        <v>60</v>
      </c>
      <c r="E194" s="44">
        <v>60</v>
      </c>
      <c r="F194" s="44">
        <v>60</v>
      </c>
      <c r="G194" s="44">
        <v>60</v>
      </c>
      <c r="H194" s="44">
        <v>60</v>
      </c>
      <c r="I194" s="44">
        <v>15</v>
      </c>
      <c r="J194" s="44">
        <v>15</v>
      </c>
      <c r="K194" s="44">
        <v>60</v>
      </c>
      <c r="L194" s="44">
        <v>60</v>
      </c>
      <c r="M194" s="44">
        <v>60</v>
      </c>
      <c r="N194" s="44">
        <v>60</v>
      </c>
      <c r="O194" s="44">
        <v>60</v>
      </c>
      <c r="P194" s="44">
        <v>60</v>
      </c>
      <c r="Q194" s="44">
        <v>60</v>
      </c>
      <c r="R194" s="44"/>
      <c r="S194" s="44"/>
      <c r="T194" s="44"/>
      <c r="U194" s="40">
        <f t="shared" si="38"/>
        <v>0</v>
      </c>
      <c r="V194" s="45">
        <f t="shared" si="39"/>
        <v>193</v>
      </c>
      <c r="W194" s="45" t="str">
        <f t="shared" si="40"/>
        <v>Муниципальное казённое общеобразовательное учреждение "Новосельцевская средняя школа"</v>
      </c>
      <c r="X194" s="39">
        <f t="shared" si="41"/>
        <v>1</v>
      </c>
      <c r="Y194" s="39">
        <f t="shared" si="42"/>
        <v>1</v>
      </c>
      <c r="Z194" s="39">
        <f t="shared" si="43"/>
        <v>1</v>
      </c>
      <c r="AA194" s="39">
        <f t="shared" si="44"/>
        <v>1</v>
      </c>
      <c r="AB194" s="39">
        <f t="shared" si="45"/>
        <v>1</v>
      </c>
      <c r="AC194" s="39">
        <f t="shared" si="46"/>
        <v>1</v>
      </c>
      <c r="AD194" s="39">
        <f t="shared" si="47"/>
        <v>1</v>
      </c>
      <c r="AE194" s="39">
        <f t="shared" si="48"/>
        <v>1</v>
      </c>
      <c r="AF194" s="39">
        <f t="shared" si="49"/>
        <v>1</v>
      </c>
      <c r="AG194" s="39">
        <f t="shared" si="50"/>
        <v>1</v>
      </c>
    </row>
    <row r="195" spans="1:33">
      <c r="A195" s="37">
        <f>'бланки '!D199</f>
        <v>194</v>
      </c>
      <c r="B195" s="43" t="str">
        <f>'бланки '!C199</f>
        <v>Муниципальное бюджетное общеобразовательное учреждение "Шпалозаводская средняя школа"</v>
      </c>
      <c r="C195" s="44">
        <v>24</v>
      </c>
      <c r="D195" s="44">
        <v>24</v>
      </c>
      <c r="E195" s="44">
        <v>24</v>
      </c>
      <c r="F195" s="44">
        <v>24</v>
      </c>
      <c r="G195" s="44">
        <v>24</v>
      </c>
      <c r="H195" s="44">
        <v>24</v>
      </c>
      <c r="I195" s="44">
        <v>6</v>
      </c>
      <c r="J195" s="44">
        <v>6</v>
      </c>
      <c r="K195" s="44">
        <v>24</v>
      </c>
      <c r="L195" s="44">
        <v>24</v>
      </c>
      <c r="M195" s="44">
        <v>24</v>
      </c>
      <c r="N195" s="44">
        <v>24</v>
      </c>
      <c r="O195" s="44">
        <v>24</v>
      </c>
      <c r="P195" s="44">
        <v>24</v>
      </c>
      <c r="Q195" s="44">
        <v>24</v>
      </c>
      <c r="R195" s="44"/>
      <c r="S195" s="44"/>
      <c r="T195" s="44"/>
      <c r="U195" s="40">
        <f t="shared" ref="U195:U258" si="51">IF(C195&lt;20,C195,IF(C195&lt;R195,R195,IF(C195&gt;S195,S195,C195)))</f>
        <v>0</v>
      </c>
      <c r="V195" s="45">
        <f t="shared" si="39"/>
        <v>194</v>
      </c>
      <c r="W195" s="45" t="str">
        <f t="shared" si="40"/>
        <v>Муниципальное бюджетное общеобразовательное учреждение "Шпалозаводская средняя школа"</v>
      </c>
      <c r="X195" s="39">
        <f t="shared" si="41"/>
        <v>1</v>
      </c>
      <c r="Y195" s="39">
        <f t="shared" si="42"/>
        <v>1</v>
      </c>
      <c r="Z195" s="39">
        <f t="shared" si="43"/>
        <v>1</v>
      </c>
      <c r="AA195" s="39">
        <f t="shared" si="44"/>
        <v>1</v>
      </c>
      <c r="AB195" s="39">
        <f t="shared" si="45"/>
        <v>1</v>
      </c>
      <c r="AC195" s="39">
        <f t="shared" si="46"/>
        <v>1</v>
      </c>
      <c r="AD195" s="39">
        <f t="shared" si="47"/>
        <v>1</v>
      </c>
      <c r="AE195" s="39">
        <f t="shared" si="48"/>
        <v>1</v>
      </c>
      <c r="AF195" s="39">
        <f t="shared" si="49"/>
        <v>1</v>
      </c>
      <c r="AG195" s="39">
        <f t="shared" si="50"/>
        <v>1</v>
      </c>
    </row>
    <row r="196" spans="1:33">
      <c r="A196" s="37">
        <f>'бланки '!D200</f>
        <v>195</v>
      </c>
      <c r="B196" s="43" t="str">
        <f>'бланки '!C200</f>
        <v>Муниципальное бюджетное общеобразовательное учреждение "Парабельская средняя школа имени Николая Андреевича Образцова"</v>
      </c>
      <c r="C196" s="44">
        <v>352</v>
      </c>
      <c r="D196" s="44">
        <v>352</v>
      </c>
      <c r="E196" s="44">
        <v>352</v>
      </c>
      <c r="F196" s="44">
        <v>352</v>
      </c>
      <c r="G196" s="44">
        <v>352</v>
      </c>
      <c r="H196" s="44">
        <v>352</v>
      </c>
      <c r="I196" s="44">
        <v>88</v>
      </c>
      <c r="J196" s="44">
        <v>88</v>
      </c>
      <c r="K196" s="44">
        <v>352</v>
      </c>
      <c r="L196" s="44">
        <v>352</v>
      </c>
      <c r="M196" s="44">
        <v>352</v>
      </c>
      <c r="N196" s="44">
        <v>352</v>
      </c>
      <c r="O196" s="44">
        <v>352</v>
      </c>
      <c r="P196" s="44">
        <v>352</v>
      </c>
      <c r="Q196" s="44">
        <v>352</v>
      </c>
      <c r="R196" s="44"/>
      <c r="S196" s="44"/>
      <c r="T196" s="44"/>
      <c r="U196" s="40">
        <f t="shared" si="51"/>
        <v>0</v>
      </c>
      <c r="V196" s="45">
        <f t="shared" si="39"/>
        <v>195</v>
      </c>
      <c r="W196" s="45" t="str">
        <f t="shared" si="40"/>
        <v>Муниципальное бюджетное общеобразовательное учреждение "Парабельская средняя школа имени Николая Андреевича Образцова"</v>
      </c>
      <c r="X196" s="39">
        <f t="shared" si="41"/>
        <v>1</v>
      </c>
      <c r="Y196" s="39">
        <f t="shared" si="42"/>
        <v>1</v>
      </c>
      <c r="Z196" s="39">
        <f t="shared" si="43"/>
        <v>1</v>
      </c>
      <c r="AA196" s="39">
        <f t="shared" si="44"/>
        <v>1</v>
      </c>
      <c r="AB196" s="39">
        <f t="shared" si="45"/>
        <v>1</v>
      </c>
      <c r="AC196" s="39">
        <f t="shared" si="46"/>
        <v>1</v>
      </c>
      <c r="AD196" s="39">
        <f t="shared" si="47"/>
        <v>1</v>
      </c>
      <c r="AE196" s="39">
        <f t="shared" si="48"/>
        <v>1</v>
      </c>
      <c r="AF196" s="39">
        <f t="shared" si="49"/>
        <v>1</v>
      </c>
      <c r="AG196" s="39">
        <f t="shared" si="50"/>
        <v>1</v>
      </c>
    </row>
    <row r="197" spans="1:33">
      <c r="A197" s="37">
        <f>'бланки '!D201</f>
        <v>196</v>
      </c>
      <c r="B197" s="43" t="str">
        <f>'бланки '!C201</f>
        <v>Муниципальное бюджетное общеобразовательное учреждение "Парабельская гимназия"</v>
      </c>
      <c r="C197" s="44">
        <v>342</v>
      </c>
      <c r="D197" s="44">
        <v>342</v>
      </c>
      <c r="E197" s="44">
        <v>342</v>
      </c>
      <c r="F197" s="44">
        <v>342</v>
      </c>
      <c r="G197" s="44">
        <v>342</v>
      </c>
      <c r="H197" s="44">
        <v>342</v>
      </c>
      <c r="I197" s="44">
        <v>86</v>
      </c>
      <c r="J197" s="44">
        <v>86</v>
      </c>
      <c r="K197" s="44">
        <v>342</v>
      </c>
      <c r="L197" s="44">
        <v>342</v>
      </c>
      <c r="M197" s="44">
        <v>342</v>
      </c>
      <c r="N197" s="44">
        <v>342</v>
      </c>
      <c r="O197" s="44">
        <v>342</v>
      </c>
      <c r="P197" s="44">
        <v>342</v>
      </c>
      <c r="Q197" s="44">
        <v>342</v>
      </c>
      <c r="R197" s="44"/>
      <c r="S197" s="44"/>
      <c r="T197" s="44"/>
      <c r="U197" s="40">
        <f t="shared" si="51"/>
        <v>0</v>
      </c>
      <c r="V197" s="45">
        <f t="shared" si="39"/>
        <v>196</v>
      </c>
      <c r="W197" s="45" t="str">
        <f t="shared" si="40"/>
        <v>Муниципальное бюджетное общеобразовательное учреждение "Парабельская гимназия"</v>
      </c>
      <c r="X197" s="39">
        <f t="shared" si="41"/>
        <v>1</v>
      </c>
      <c r="Y197" s="39">
        <f t="shared" si="42"/>
        <v>1</v>
      </c>
      <c r="Z197" s="39">
        <f t="shared" si="43"/>
        <v>1</v>
      </c>
      <c r="AA197" s="39">
        <f t="shared" si="44"/>
        <v>1</v>
      </c>
      <c r="AB197" s="39">
        <f t="shared" si="45"/>
        <v>1</v>
      </c>
      <c r="AC197" s="39">
        <f t="shared" si="46"/>
        <v>1</v>
      </c>
      <c r="AD197" s="39">
        <f t="shared" si="47"/>
        <v>1</v>
      </c>
      <c r="AE197" s="39">
        <f t="shared" si="48"/>
        <v>1</v>
      </c>
      <c r="AF197" s="39">
        <f t="shared" si="49"/>
        <v>1</v>
      </c>
      <c r="AG197" s="39">
        <f t="shared" si="50"/>
        <v>1</v>
      </c>
    </row>
    <row r="198" spans="1:33">
      <c r="A198" s="37">
        <f>'бланки '!D202</f>
        <v>197</v>
      </c>
      <c r="B198" s="43" t="str">
        <f>'бланки '!C202</f>
        <v>Муниципальное казённое общеобразовательное учреждение "Заводская средняя школа"</v>
      </c>
      <c r="C198" s="44">
        <v>62</v>
      </c>
      <c r="D198" s="44">
        <v>62</v>
      </c>
      <c r="E198" s="44">
        <v>62</v>
      </c>
      <c r="F198" s="44">
        <v>62</v>
      </c>
      <c r="G198" s="44">
        <v>62</v>
      </c>
      <c r="H198" s="44">
        <v>62</v>
      </c>
      <c r="I198" s="44">
        <v>16</v>
      </c>
      <c r="J198" s="44">
        <v>16</v>
      </c>
      <c r="K198" s="44">
        <v>62</v>
      </c>
      <c r="L198" s="44">
        <v>62</v>
      </c>
      <c r="M198" s="44">
        <v>62</v>
      </c>
      <c r="N198" s="44">
        <v>62</v>
      </c>
      <c r="O198" s="44">
        <v>62</v>
      </c>
      <c r="P198" s="44">
        <v>62</v>
      </c>
      <c r="Q198" s="44">
        <v>62</v>
      </c>
      <c r="R198" s="44"/>
      <c r="S198" s="44"/>
      <c r="T198" s="44"/>
      <c r="U198" s="40">
        <f t="shared" si="51"/>
        <v>0</v>
      </c>
      <c r="V198" s="45">
        <f t="shared" si="39"/>
        <v>197</v>
      </c>
      <c r="W198" s="45" t="str">
        <f t="shared" si="40"/>
        <v>Муниципальное казённое общеобразовательное учреждение "Заводская средняя школа"</v>
      </c>
      <c r="X198" s="39">
        <f t="shared" si="41"/>
        <v>1</v>
      </c>
      <c r="Y198" s="39">
        <f t="shared" si="42"/>
        <v>1</v>
      </c>
      <c r="Z198" s="39">
        <f t="shared" si="43"/>
        <v>1</v>
      </c>
      <c r="AA198" s="39">
        <f t="shared" si="44"/>
        <v>1</v>
      </c>
      <c r="AB198" s="39">
        <f t="shared" si="45"/>
        <v>1</v>
      </c>
      <c r="AC198" s="39">
        <f t="shared" si="46"/>
        <v>1</v>
      </c>
      <c r="AD198" s="39">
        <f t="shared" si="47"/>
        <v>1</v>
      </c>
      <c r="AE198" s="39">
        <f t="shared" si="48"/>
        <v>1</v>
      </c>
      <c r="AF198" s="39">
        <f t="shared" si="49"/>
        <v>1</v>
      </c>
      <c r="AG198" s="39">
        <f t="shared" si="50"/>
        <v>1</v>
      </c>
    </row>
    <row r="199" spans="1:33">
      <c r="A199" s="37">
        <f>'бланки '!D203</f>
        <v>198</v>
      </c>
      <c r="B199" s="43" t="str">
        <f>'бланки '!C203</f>
        <v>Муниципальное бюджетное общеобразовательное учреждение "Нарымская средняя школа"</v>
      </c>
      <c r="C199" s="44">
        <v>53</v>
      </c>
      <c r="D199" s="44">
        <v>53</v>
      </c>
      <c r="E199" s="44">
        <v>53</v>
      </c>
      <c r="F199" s="44">
        <v>53</v>
      </c>
      <c r="G199" s="44">
        <v>53</v>
      </c>
      <c r="H199" s="44">
        <v>53</v>
      </c>
      <c r="I199" s="44">
        <v>14</v>
      </c>
      <c r="J199" s="44">
        <v>14</v>
      </c>
      <c r="K199" s="44">
        <v>53</v>
      </c>
      <c r="L199" s="44">
        <v>53</v>
      </c>
      <c r="M199" s="44">
        <v>53</v>
      </c>
      <c r="N199" s="44">
        <v>53</v>
      </c>
      <c r="O199" s="44">
        <v>53</v>
      </c>
      <c r="P199" s="44">
        <v>53</v>
      </c>
      <c r="Q199" s="44">
        <v>53</v>
      </c>
      <c r="R199" s="44"/>
      <c r="S199" s="44"/>
      <c r="T199" s="44"/>
      <c r="U199" s="40">
        <f t="shared" si="51"/>
        <v>0</v>
      </c>
      <c r="V199" s="45">
        <f t="shared" si="39"/>
        <v>198</v>
      </c>
      <c r="W199" s="45" t="str">
        <f t="shared" si="40"/>
        <v>Муниципальное бюджетное общеобразовательное учреждение "Нарымская средняя школа"</v>
      </c>
      <c r="X199" s="39">
        <f t="shared" si="41"/>
        <v>1</v>
      </c>
      <c r="Y199" s="39">
        <f t="shared" si="42"/>
        <v>1</v>
      </c>
      <c r="Z199" s="39">
        <f t="shared" si="43"/>
        <v>1</v>
      </c>
      <c r="AA199" s="39">
        <f t="shared" si="44"/>
        <v>1</v>
      </c>
      <c r="AB199" s="39">
        <f t="shared" si="45"/>
        <v>1</v>
      </c>
      <c r="AC199" s="39">
        <f t="shared" si="46"/>
        <v>1</v>
      </c>
      <c r="AD199" s="39">
        <f t="shared" si="47"/>
        <v>1</v>
      </c>
      <c r="AE199" s="39">
        <f t="shared" si="48"/>
        <v>1</v>
      </c>
      <c r="AF199" s="39">
        <f t="shared" si="49"/>
        <v>1</v>
      </c>
      <c r="AG199" s="39">
        <f t="shared" si="50"/>
        <v>1</v>
      </c>
    </row>
    <row r="200" spans="1:33">
      <c r="A200" s="37">
        <f>'бланки '!D204</f>
        <v>199</v>
      </c>
      <c r="B200" s="43" t="str">
        <f>'бланки '!C204</f>
        <v>Муниципальное казённое общеобразовательное учреждение "Нельмачевская основная школа"</v>
      </c>
      <c r="C200" s="44">
        <v>7</v>
      </c>
      <c r="D200" s="44">
        <v>7</v>
      </c>
      <c r="E200" s="44">
        <v>7</v>
      </c>
      <c r="F200" s="44">
        <v>7</v>
      </c>
      <c r="G200" s="44">
        <v>7</v>
      </c>
      <c r="H200" s="44">
        <v>7</v>
      </c>
      <c r="I200" s="44">
        <v>2</v>
      </c>
      <c r="J200" s="44">
        <v>2</v>
      </c>
      <c r="K200" s="44">
        <v>7</v>
      </c>
      <c r="L200" s="44">
        <v>7</v>
      </c>
      <c r="M200" s="44">
        <v>7</v>
      </c>
      <c r="N200" s="44">
        <v>7</v>
      </c>
      <c r="O200" s="44">
        <v>7</v>
      </c>
      <c r="P200" s="44">
        <v>7</v>
      </c>
      <c r="Q200" s="44">
        <v>7</v>
      </c>
      <c r="R200" s="44"/>
      <c r="S200" s="44"/>
      <c r="T200" s="44"/>
      <c r="U200" s="40">
        <f t="shared" si="51"/>
        <v>7</v>
      </c>
      <c r="V200" s="45">
        <f t="shared" si="39"/>
        <v>199</v>
      </c>
      <c r="W200" s="45" t="str">
        <f t="shared" si="40"/>
        <v>Муниципальное казённое общеобразовательное учреждение "Нельмачевская основная школа"</v>
      </c>
      <c r="X200" s="39">
        <f t="shared" si="41"/>
        <v>1</v>
      </c>
      <c r="Y200" s="39">
        <f t="shared" si="42"/>
        <v>1</v>
      </c>
      <c r="Z200" s="39">
        <f t="shared" si="43"/>
        <v>1</v>
      </c>
      <c r="AA200" s="39">
        <f t="shared" si="44"/>
        <v>1</v>
      </c>
      <c r="AB200" s="39">
        <f t="shared" si="45"/>
        <v>1</v>
      </c>
      <c r="AC200" s="39">
        <f t="shared" si="46"/>
        <v>1</v>
      </c>
      <c r="AD200" s="39">
        <f t="shared" si="47"/>
        <v>1</v>
      </c>
      <c r="AE200" s="39">
        <f t="shared" si="48"/>
        <v>1</v>
      </c>
      <c r="AF200" s="39">
        <f t="shared" si="49"/>
        <v>1</v>
      </c>
      <c r="AG200" s="39">
        <f t="shared" si="50"/>
        <v>1</v>
      </c>
    </row>
    <row r="201" spans="1:33">
      <c r="A201" s="37">
        <f>'бланки '!D205</f>
        <v>200</v>
      </c>
      <c r="B201" s="43" t="str">
        <f>'бланки '!C205</f>
        <v>Муниципальное бюджетное общеобразовательное учреждение "Старицинская средняя школа"</v>
      </c>
      <c r="C201" s="44">
        <v>16</v>
      </c>
      <c r="D201" s="44">
        <v>16</v>
      </c>
      <c r="E201" s="44">
        <v>16</v>
      </c>
      <c r="F201" s="44">
        <v>16</v>
      </c>
      <c r="G201" s="44">
        <v>16</v>
      </c>
      <c r="H201" s="44">
        <v>16</v>
      </c>
      <c r="I201" s="44">
        <v>4</v>
      </c>
      <c r="J201" s="44">
        <v>4</v>
      </c>
      <c r="K201" s="44">
        <v>16</v>
      </c>
      <c r="L201" s="44">
        <v>16</v>
      </c>
      <c r="M201" s="44">
        <v>16</v>
      </c>
      <c r="N201" s="44">
        <v>16</v>
      </c>
      <c r="O201" s="44">
        <v>16</v>
      </c>
      <c r="P201" s="44">
        <v>16</v>
      </c>
      <c r="Q201" s="44">
        <v>16</v>
      </c>
      <c r="R201" s="44"/>
      <c r="S201" s="44"/>
      <c r="T201" s="44"/>
      <c r="U201" s="40">
        <f t="shared" si="51"/>
        <v>16</v>
      </c>
      <c r="V201" s="45">
        <f t="shared" si="39"/>
        <v>200</v>
      </c>
      <c r="W201" s="45" t="str">
        <f t="shared" si="40"/>
        <v>Муниципальное бюджетное общеобразовательное учреждение "Старицинская средняя школа"</v>
      </c>
      <c r="X201" s="39">
        <f t="shared" si="41"/>
        <v>1</v>
      </c>
      <c r="Y201" s="39">
        <f t="shared" si="42"/>
        <v>1</v>
      </c>
      <c r="Z201" s="39">
        <f t="shared" si="43"/>
        <v>1</v>
      </c>
      <c r="AA201" s="39">
        <f t="shared" si="44"/>
        <v>1</v>
      </c>
      <c r="AB201" s="39">
        <f t="shared" si="45"/>
        <v>1</v>
      </c>
      <c r="AC201" s="39">
        <f t="shared" si="46"/>
        <v>1</v>
      </c>
      <c r="AD201" s="39">
        <f t="shared" si="47"/>
        <v>1</v>
      </c>
      <c r="AE201" s="39">
        <f t="shared" si="48"/>
        <v>1</v>
      </c>
      <c r="AF201" s="39">
        <f t="shared" si="49"/>
        <v>1</v>
      </c>
      <c r="AG201" s="39">
        <f t="shared" si="50"/>
        <v>1</v>
      </c>
    </row>
    <row r="202" spans="1:33">
      <c r="A202" s="37">
        <f>'бланки '!D206</f>
        <v>201</v>
      </c>
      <c r="B202" s="43" t="str">
        <f>'бланки '!C206</f>
        <v>Муниципальное автономное общеобразовательное учреждение Сергеевская средняя общеобразовательная школа Первомайского района</v>
      </c>
      <c r="C202" s="44">
        <v>57</v>
      </c>
      <c r="D202" s="44">
        <v>57</v>
      </c>
      <c r="E202" s="44">
        <v>57</v>
      </c>
      <c r="F202" s="44">
        <v>57</v>
      </c>
      <c r="G202" s="44">
        <v>57</v>
      </c>
      <c r="H202" s="44">
        <v>57</v>
      </c>
      <c r="I202" s="44">
        <v>15</v>
      </c>
      <c r="J202" s="44">
        <v>15</v>
      </c>
      <c r="K202" s="44">
        <v>57</v>
      </c>
      <c r="L202" s="44">
        <v>57</v>
      </c>
      <c r="M202" s="44">
        <v>57</v>
      </c>
      <c r="N202" s="44">
        <v>57</v>
      </c>
      <c r="O202" s="44">
        <v>57</v>
      </c>
      <c r="P202" s="44">
        <v>57</v>
      </c>
      <c r="Q202" s="44">
        <v>57</v>
      </c>
      <c r="R202" s="44"/>
      <c r="S202" s="44"/>
      <c r="T202" s="44"/>
      <c r="U202" s="40">
        <f t="shared" si="51"/>
        <v>0</v>
      </c>
      <c r="V202" s="45">
        <f t="shared" si="39"/>
        <v>201</v>
      </c>
      <c r="W202" s="45" t="str">
        <f t="shared" si="40"/>
        <v>Муниципальное автономное общеобразовательное учреждение Сергеевская средняя общеобразовательная школа Первомайского района</v>
      </c>
      <c r="X202" s="39">
        <f t="shared" si="41"/>
        <v>1</v>
      </c>
      <c r="Y202" s="39">
        <f t="shared" si="42"/>
        <v>1</v>
      </c>
      <c r="Z202" s="39">
        <f t="shared" si="43"/>
        <v>1</v>
      </c>
      <c r="AA202" s="39">
        <f t="shared" si="44"/>
        <v>1</v>
      </c>
      <c r="AB202" s="39">
        <f t="shared" si="45"/>
        <v>1</v>
      </c>
      <c r="AC202" s="39">
        <f t="shared" si="46"/>
        <v>1</v>
      </c>
      <c r="AD202" s="39">
        <f t="shared" si="47"/>
        <v>1</v>
      </c>
      <c r="AE202" s="39">
        <f t="shared" si="48"/>
        <v>1</v>
      </c>
      <c r="AF202" s="39">
        <f t="shared" si="49"/>
        <v>1</v>
      </c>
      <c r="AG202" s="39">
        <f t="shared" si="50"/>
        <v>1</v>
      </c>
    </row>
    <row r="203" spans="1:33">
      <c r="A203" s="37">
        <f>'бланки '!D207</f>
        <v>202</v>
      </c>
      <c r="B203" s="43" t="str">
        <f>'бланки '!C207</f>
        <v>Муниципальное бюджетное общеобразовательное учреждение Куяновская средняя общеобразовательная школа Первомайского района</v>
      </c>
      <c r="C203" s="44">
        <v>62</v>
      </c>
      <c r="D203" s="44">
        <v>62</v>
      </c>
      <c r="E203" s="44">
        <v>62</v>
      </c>
      <c r="F203" s="44">
        <v>62</v>
      </c>
      <c r="G203" s="44">
        <v>62</v>
      </c>
      <c r="H203" s="44">
        <v>62</v>
      </c>
      <c r="I203" s="44">
        <v>16</v>
      </c>
      <c r="J203" s="44">
        <v>16</v>
      </c>
      <c r="K203" s="44">
        <v>62</v>
      </c>
      <c r="L203" s="44">
        <v>62</v>
      </c>
      <c r="M203" s="44">
        <v>62</v>
      </c>
      <c r="N203" s="44">
        <v>62</v>
      </c>
      <c r="O203" s="44">
        <v>62</v>
      </c>
      <c r="P203" s="44">
        <v>62</v>
      </c>
      <c r="Q203" s="44">
        <v>62</v>
      </c>
      <c r="R203" s="44"/>
      <c r="S203" s="44"/>
      <c r="T203" s="44"/>
      <c r="U203" s="40">
        <f t="shared" si="51"/>
        <v>0</v>
      </c>
      <c r="V203" s="45">
        <f t="shared" si="39"/>
        <v>202</v>
      </c>
      <c r="W203" s="45" t="str">
        <f t="shared" si="40"/>
        <v>Муниципальное бюджетное общеобразовательное учреждение Куяновская средняя общеобразовательная школа Первомайского района</v>
      </c>
      <c r="X203" s="39">
        <f t="shared" si="41"/>
        <v>1</v>
      </c>
      <c r="Y203" s="39">
        <f t="shared" si="42"/>
        <v>1</v>
      </c>
      <c r="Z203" s="39">
        <f t="shared" si="43"/>
        <v>1</v>
      </c>
      <c r="AA203" s="39">
        <f t="shared" si="44"/>
        <v>1</v>
      </c>
      <c r="AB203" s="39">
        <f t="shared" si="45"/>
        <v>1</v>
      </c>
      <c r="AC203" s="39">
        <f t="shared" si="46"/>
        <v>1</v>
      </c>
      <c r="AD203" s="39">
        <f t="shared" si="47"/>
        <v>1</v>
      </c>
      <c r="AE203" s="39">
        <f t="shared" si="48"/>
        <v>1</v>
      </c>
      <c r="AF203" s="39">
        <f t="shared" si="49"/>
        <v>1</v>
      </c>
      <c r="AG203" s="39">
        <f t="shared" si="50"/>
        <v>1</v>
      </c>
    </row>
    <row r="204" spans="1:33">
      <c r="A204" s="37">
        <f>'бланки '!D208</f>
        <v>203</v>
      </c>
      <c r="B204" s="43" t="str">
        <f>'бланки '!C208</f>
        <v>Муниципальное автономное общеобразовательное учреждение Туендатская основная общеобразовательная школа Первомайского района</v>
      </c>
      <c r="C204" s="44">
        <v>34</v>
      </c>
      <c r="D204" s="44">
        <v>34</v>
      </c>
      <c r="E204" s="44">
        <v>34</v>
      </c>
      <c r="F204" s="44">
        <v>34</v>
      </c>
      <c r="G204" s="44">
        <v>34</v>
      </c>
      <c r="H204" s="44">
        <v>34</v>
      </c>
      <c r="I204" s="44">
        <v>9</v>
      </c>
      <c r="J204" s="44">
        <v>9</v>
      </c>
      <c r="K204" s="44">
        <v>34</v>
      </c>
      <c r="L204" s="44">
        <v>34</v>
      </c>
      <c r="M204" s="44">
        <v>34</v>
      </c>
      <c r="N204" s="44">
        <v>34</v>
      </c>
      <c r="O204" s="44">
        <v>34</v>
      </c>
      <c r="P204" s="44">
        <v>34</v>
      </c>
      <c r="Q204" s="44">
        <v>34</v>
      </c>
      <c r="R204" s="44"/>
      <c r="S204" s="44"/>
      <c r="T204" s="44"/>
      <c r="U204" s="40">
        <f t="shared" si="51"/>
        <v>0</v>
      </c>
      <c r="V204" s="45">
        <f t="shared" si="39"/>
        <v>203</v>
      </c>
      <c r="W204" s="45" t="str">
        <f t="shared" si="40"/>
        <v>Муниципальное автономное общеобразовательное учреждение Туендатская основная общеобразовательная школа Первомайского района</v>
      </c>
      <c r="X204" s="39">
        <f t="shared" si="41"/>
        <v>1</v>
      </c>
      <c r="Y204" s="39">
        <f t="shared" si="42"/>
        <v>1</v>
      </c>
      <c r="Z204" s="39">
        <f t="shared" si="43"/>
        <v>1</v>
      </c>
      <c r="AA204" s="39">
        <f t="shared" si="44"/>
        <v>1</v>
      </c>
      <c r="AB204" s="39">
        <f t="shared" si="45"/>
        <v>1</v>
      </c>
      <c r="AC204" s="39">
        <f t="shared" si="46"/>
        <v>1</v>
      </c>
      <c r="AD204" s="39">
        <f t="shared" si="47"/>
        <v>1</v>
      </c>
      <c r="AE204" s="39">
        <f t="shared" si="48"/>
        <v>1</v>
      </c>
      <c r="AF204" s="39">
        <f t="shared" si="49"/>
        <v>1</v>
      </c>
      <c r="AG204" s="39">
        <f t="shared" si="50"/>
        <v>1</v>
      </c>
    </row>
    <row r="205" spans="1:33">
      <c r="A205" s="37">
        <f>'бланки '!D209</f>
        <v>204</v>
      </c>
      <c r="B205" s="43" t="str">
        <f>'бланки '!C209</f>
        <v>Муниципальное автономное общеобразовательное учреждение Улу-Юльская средняя общеобразовательная школа Первомайского район</v>
      </c>
      <c r="C205" s="44">
        <v>84</v>
      </c>
      <c r="D205" s="44">
        <v>84</v>
      </c>
      <c r="E205" s="44">
        <v>84</v>
      </c>
      <c r="F205" s="44">
        <v>84</v>
      </c>
      <c r="G205" s="44">
        <v>84</v>
      </c>
      <c r="H205" s="44">
        <v>84</v>
      </c>
      <c r="I205" s="44">
        <v>21</v>
      </c>
      <c r="J205" s="44">
        <v>21</v>
      </c>
      <c r="K205" s="44">
        <v>84</v>
      </c>
      <c r="L205" s="44">
        <v>84</v>
      </c>
      <c r="M205" s="44">
        <v>84</v>
      </c>
      <c r="N205" s="44">
        <v>84</v>
      </c>
      <c r="O205" s="44">
        <v>84</v>
      </c>
      <c r="P205" s="44">
        <v>84</v>
      </c>
      <c r="Q205" s="44">
        <v>84</v>
      </c>
      <c r="R205" s="44"/>
      <c r="S205" s="44"/>
      <c r="T205" s="44"/>
      <c r="U205" s="40">
        <f t="shared" si="51"/>
        <v>0</v>
      </c>
      <c r="V205" s="45">
        <f t="shared" si="39"/>
        <v>204</v>
      </c>
      <c r="W205" s="45" t="str">
        <f t="shared" si="40"/>
        <v>Муниципальное автономное общеобразовательное учреждение Улу-Юльская средняя общеобразовательная школа Первомайского район</v>
      </c>
      <c r="X205" s="39">
        <f t="shared" si="41"/>
        <v>1</v>
      </c>
      <c r="Y205" s="39">
        <f t="shared" si="42"/>
        <v>1</v>
      </c>
      <c r="Z205" s="39">
        <f t="shared" si="43"/>
        <v>1</v>
      </c>
      <c r="AA205" s="39">
        <f t="shared" si="44"/>
        <v>1</v>
      </c>
      <c r="AB205" s="39">
        <f t="shared" si="45"/>
        <v>1</v>
      </c>
      <c r="AC205" s="39">
        <f t="shared" si="46"/>
        <v>1</v>
      </c>
      <c r="AD205" s="39">
        <f t="shared" si="47"/>
        <v>1</v>
      </c>
      <c r="AE205" s="39">
        <f t="shared" si="48"/>
        <v>1</v>
      </c>
      <c r="AF205" s="39">
        <f t="shared" si="49"/>
        <v>1</v>
      </c>
      <c r="AG205" s="39">
        <f t="shared" si="50"/>
        <v>1</v>
      </c>
    </row>
    <row r="206" spans="1:33">
      <c r="A206" s="37">
        <f>'бланки '!D210</f>
        <v>205</v>
      </c>
      <c r="B206" s="43" t="str">
        <f>'бланки '!C210</f>
        <v>Муниципальное бюджетное общеобразовательное учреждение Первомайская средняя общеобразовательная школа Первомайского района</v>
      </c>
      <c r="C206" s="44">
        <v>506</v>
      </c>
      <c r="D206" s="44">
        <v>506</v>
      </c>
      <c r="E206" s="44">
        <v>506</v>
      </c>
      <c r="F206" s="44">
        <v>506</v>
      </c>
      <c r="G206" s="44">
        <v>506</v>
      </c>
      <c r="H206" s="44">
        <v>506</v>
      </c>
      <c r="I206" s="44">
        <v>127</v>
      </c>
      <c r="J206" s="44">
        <v>127</v>
      </c>
      <c r="K206" s="44">
        <v>506</v>
      </c>
      <c r="L206" s="44">
        <v>506</v>
      </c>
      <c r="M206" s="44">
        <v>506</v>
      </c>
      <c r="N206" s="44">
        <v>506</v>
      </c>
      <c r="O206" s="44">
        <v>506</v>
      </c>
      <c r="P206" s="44">
        <v>506</v>
      </c>
      <c r="Q206" s="44">
        <v>506</v>
      </c>
      <c r="R206" s="44"/>
      <c r="S206" s="44"/>
      <c r="T206" s="44"/>
      <c r="U206" s="40">
        <f t="shared" si="51"/>
        <v>0</v>
      </c>
      <c r="V206" s="45">
        <f t="shared" si="39"/>
        <v>205</v>
      </c>
      <c r="W206" s="45" t="str">
        <f t="shared" si="40"/>
        <v>Муниципальное бюджетное общеобразовательное учреждение Первомайская средняя общеобразовательная школа Первомайского района</v>
      </c>
      <c r="X206" s="39">
        <f t="shared" si="41"/>
        <v>1</v>
      </c>
      <c r="Y206" s="39">
        <f t="shared" si="42"/>
        <v>1</v>
      </c>
      <c r="Z206" s="39">
        <f t="shared" si="43"/>
        <v>1</v>
      </c>
      <c r="AA206" s="39">
        <f t="shared" si="44"/>
        <v>1</v>
      </c>
      <c r="AB206" s="39">
        <f t="shared" si="45"/>
        <v>1</v>
      </c>
      <c r="AC206" s="39">
        <f t="shared" si="46"/>
        <v>1</v>
      </c>
      <c r="AD206" s="39">
        <f t="shared" si="47"/>
        <v>1</v>
      </c>
      <c r="AE206" s="39">
        <f t="shared" si="48"/>
        <v>1</v>
      </c>
      <c r="AF206" s="39">
        <f t="shared" si="49"/>
        <v>1</v>
      </c>
      <c r="AG206" s="39">
        <f t="shared" si="50"/>
        <v>1</v>
      </c>
    </row>
    <row r="207" spans="1:33">
      <c r="A207" s="37">
        <f>'бланки '!D211</f>
        <v>206</v>
      </c>
      <c r="B207" s="43" t="str">
        <f>'бланки '!C211</f>
        <v>Муниципальное бюджетное общеобразовательное учреждение Берёзовская средняя общеобразовательная школа Первомайского района</v>
      </c>
      <c r="C207" s="44">
        <v>21</v>
      </c>
      <c r="D207" s="44">
        <v>21</v>
      </c>
      <c r="E207" s="44">
        <v>21</v>
      </c>
      <c r="F207" s="44">
        <v>21</v>
      </c>
      <c r="G207" s="44">
        <v>21</v>
      </c>
      <c r="H207" s="44">
        <v>21</v>
      </c>
      <c r="I207" s="44">
        <v>6</v>
      </c>
      <c r="J207" s="44">
        <v>6</v>
      </c>
      <c r="K207" s="44">
        <v>21</v>
      </c>
      <c r="L207" s="44">
        <v>21</v>
      </c>
      <c r="M207" s="44">
        <v>21</v>
      </c>
      <c r="N207" s="44">
        <v>21</v>
      </c>
      <c r="O207" s="44">
        <v>21</v>
      </c>
      <c r="P207" s="44">
        <v>21</v>
      </c>
      <c r="Q207" s="44">
        <v>21</v>
      </c>
      <c r="R207" s="44"/>
      <c r="S207" s="44"/>
      <c r="T207" s="44"/>
      <c r="U207" s="40">
        <f t="shared" si="51"/>
        <v>0</v>
      </c>
      <c r="V207" s="45">
        <f t="shared" si="39"/>
        <v>206</v>
      </c>
      <c r="W207" s="45" t="str">
        <f t="shared" si="40"/>
        <v>Муниципальное бюджетное общеобразовательное учреждение Берёзовская средняя общеобразовательная школа Первомайского района</v>
      </c>
      <c r="X207" s="39">
        <f t="shared" si="41"/>
        <v>1</v>
      </c>
      <c r="Y207" s="39">
        <f t="shared" si="42"/>
        <v>1</v>
      </c>
      <c r="Z207" s="39">
        <f t="shared" si="43"/>
        <v>1</v>
      </c>
      <c r="AA207" s="39">
        <f t="shared" si="44"/>
        <v>1</v>
      </c>
      <c r="AB207" s="39">
        <f t="shared" si="45"/>
        <v>1</v>
      </c>
      <c r="AC207" s="39">
        <f t="shared" si="46"/>
        <v>1</v>
      </c>
      <c r="AD207" s="39">
        <f t="shared" si="47"/>
        <v>1</v>
      </c>
      <c r="AE207" s="39">
        <f t="shared" si="48"/>
        <v>1</v>
      </c>
      <c r="AF207" s="39">
        <f t="shared" si="49"/>
        <v>1</v>
      </c>
      <c r="AG207" s="39">
        <f t="shared" si="50"/>
        <v>1</v>
      </c>
    </row>
    <row r="208" spans="1:33">
      <c r="A208" s="37">
        <f>'бланки '!D212</f>
        <v>207</v>
      </c>
      <c r="B208" s="43" t="str">
        <f>'бланки '!C212</f>
        <v>Муниципальное бюджетное общеобразовательное учреждение основная общеобразовательная школа п. Новый Первомайского района</v>
      </c>
      <c r="C208" s="44">
        <v>48</v>
      </c>
      <c r="D208" s="44">
        <v>48</v>
      </c>
      <c r="E208" s="44">
        <v>48</v>
      </c>
      <c r="F208" s="44">
        <v>48</v>
      </c>
      <c r="G208" s="44">
        <v>48</v>
      </c>
      <c r="H208" s="44">
        <v>48</v>
      </c>
      <c r="I208" s="44">
        <v>12</v>
      </c>
      <c r="J208" s="44">
        <v>12</v>
      </c>
      <c r="K208" s="44">
        <v>48</v>
      </c>
      <c r="L208" s="44">
        <v>48</v>
      </c>
      <c r="M208" s="44">
        <v>48</v>
      </c>
      <c r="N208" s="44">
        <v>48</v>
      </c>
      <c r="O208" s="44">
        <v>48</v>
      </c>
      <c r="P208" s="44">
        <v>48</v>
      </c>
      <c r="Q208" s="44">
        <v>48</v>
      </c>
      <c r="R208" s="44"/>
      <c r="S208" s="44"/>
      <c r="T208" s="44"/>
      <c r="U208" s="40">
        <f t="shared" si="51"/>
        <v>0</v>
      </c>
      <c r="V208" s="45">
        <f t="shared" si="39"/>
        <v>207</v>
      </c>
      <c r="W208" s="45" t="str">
        <f t="shared" si="40"/>
        <v>Муниципальное бюджетное общеобразовательное учреждение основная общеобразовательная школа п. Новый Первомайского района</v>
      </c>
      <c r="X208" s="39">
        <f t="shared" si="41"/>
        <v>1</v>
      </c>
      <c r="Y208" s="39">
        <f t="shared" si="42"/>
        <v>1</v>
      </c>
      <c r="Z208" s="39">
        <f t="shared" si="43"/>
        <v>1</v>
      </c>
      <c r="AA208" s="39">
        <f t="shared" si="44"/>
        <v>1</v>
      </c>
      <c r="AB208" s="39">
        <f t="shared" si="45"/>
        <v>1</v>
      </c>
      <c r="AC208" s="39">
        <f t="shared" si="46"/>
        <v>1</v>
      </c>
      <c r="AD208" s="39">
        <f t="shared" si="47"/>
        <v>1</v>
      </c>
      <c r="AE208" s="39">
        <f t="shared" si="48"/>
        <v>1</v>
      </c>
      <c r="AF208" s="39">
        <f t="shared" si="49"/>
        <v>1</v>
      </c>
      <c r="AG208" s="39">
        <f t="shared" si="50"/>
        <v>1</v>
      </c>
    </row>
    <row r="209" spans="1:33">
      <c r="A209" s="37">
        <f>'бланки '!D213</f>
        <v>208</v>
      </c>
      <c r="B209" s="43" t="str">
        <f>'бланки '!C213</f>
        <v>Муниципальное бюджетное общеобразовательное учреждение Ежинская основная общеобразовательная школа Первомайского района</v>
      </c>
      <c r="C209" s="44">
        <v>35</v>
      </c>
      <c r="D209" s="44">
        <v>35</v>
      </c>
      <c r="E209" s="44">
        <v>35</v>
      </c>
      <c r="F209" s="44">
        <v>35</v>
      </c>
      <c r="G209" s="44">
        <v>35</v>
      </c>
      <c r="H209" s="44">
        <v>35</v>
      </c>
      <c r="I209" s="44">
        <v>9</v>
      </c>
      <c r="J209" s="44">
        <v>9</v>
      </c>
      <c r="K209" s="44">
        <v>35</v>
      </c>
      <c r="L209" s="44">
        <v>35</v>
      </c>
      <c r="M209" s="44">
        <v>35</v>
      </c>
      <c r="N209" s="44">
        <v>35</v>
      </c>
      <c r="O209" s="44">
        <v>35</v>
      </c>
      <c r="P209" s="44">
        <v>35</v>
      </c>
      <c r="Q209" s="44">
        <v>35</v>
      </c>
      <c r="R209" s="44"/>
      <c r="S209" s="44"/>
      <c r="T209" s="44"/>
      <c r="U209" s="40">
        <f t="shared" si="51"/>
        <v>0</v>
      </c>
      <c r="V209" s="45">
        <f t="shared" si="39"/>
        <v>208</v>
      </c>
      <c r="W209" s="45" t="str">
        <f t="shared" si="40"/>
        <v>Муниципальное бюджетное общеобразовательное учреждение Ежинская основная общеобразовательная школа Первомайского района</v>
      </c>
      <c r="X209" s="39">
        <f t="shared" si="41"/>
        <v>1</v>
      </c>
      <c r="Y209" s="39">
        <f t="shared" si="42"/>
        <v>1</v>
      </c>
      <c r="Z209" s="39">
        <f t="shared" si="43"/>
        <v>1</v>
      </c>
      <c r="AA209" s="39">
        <f t="shared" si="44"/>
        <v>1</v>
      </c>
      <c r="AB209" s="39">
        <f t="shared" si="45"/>
        <v>1</v>
      </c>
      <c r="AC209" s="39">
        <f t="shared" si="46"/>
        <v>1</v>
      </c>
      <c r="AD209" s="39">
        <f t="shared" si="47"/>
        <v>1</v>
      </c>
      <c r="AE209" s="39">
        <f t="shared" si="48"/>
        <v>1</v>
      </c>
      <c r="AF209" s="39">
        <f t="shared" si="49"/>
        <v>1</v>
      </c>
      <c r="AG209" s="39">
        <f t="shared" si="50"/>
        <v>1</v>
      </c>
    </row>
    <row r="210" spans="1:33">
      <c r="A210" s="37">
        <f>'бланки '!D214</f>
        <v>209</v>
      </c>
      <c r="B210" s="43" t="str">
        <f>'бланки '!C214</f>
        <v>Муниципальное автономное общеобразовательное учреждение Аргат-Юльская средняя общеобразовательная школа Первомайского района</v>
      </c>
      <c r="C210" s="44">
        <v>14</v>
      </c>
      <c r="D210" s="44">
        <v>14</v>
      </c>
      <c r="E210" s="44">
        <v>14</v>
      </c>
      <c r="F210" s="44">
        <v>14</v>
      </c>
      <c r="G210" s="44">
        <v>14</v>
      </c>
      <c r="H210" s="44">
        <v>14</v>
      </c>
      <c r="I210" s="44">
        <v>4</v>
      </c>
      <c r="J210" s="44">
        <v>4</v>
      </c>
      <c r="K210" s="44">
        <v>14</v>
      </c>
      <c r="L210" s="44">
        <v>14</v>
      </c>
      <c r="M210" s="44">
        <v>14</v>
      </c>
      <c r="N210" s="44">
        <v>14</v>
      </c>
      <c r="O210" s="44">
        <v>14</v>
      </c>
      <c r="P210" s="44">
        <v>14</v>
      </c>
      <c r="Q210" s="44">
        <v>14</v>
      </c>
      <c r="R210" s="44"/>
      <c r="S210" s="44"/>
      <c r="T210" s="44"/>
      <c r="U210" s="40">
        <f t="shared" si="51"/>
        <v>14</v>
      </c>
      <c r="V210" s="45">
        <f t="shared" si="39"/>
        <v>209</v>
      </c>
      <c r="W210" s="45" t="str">
        <f t="shared" si="40"/>
        <v>Муниципальное автономное общеобразовательное учреждение Аргат-Юльская средняя общеобразовательная школа Первомайского района</v>
      </c>
      <c r="X210" s="39">
        <f t="shared" si="41"/>
        <v>1</v>
      </c>
      <c r="Y210" s="39">
        <f t="shared" si="42"/>
        <v>1</v>
      </c>
      <c r="Z210" s="39">
        <f t="shared" si="43"/>
        <v>1</v>
      </c>
      <c r="AA210" s="39">
        <f t="shared" si="44"/>
        <v>1</v>
      </c>
      <c r="AB210" s="39">
        <f t="shared" si="45"/>
        <v>1</v>
      </c>
      <c r="AC210" s="39">
        <f t="shared" si="46"/>
        <v>1</v>
      </c>
      <c r="AD210" s="39">
        <f t="shared" si="47"/>
        <v>1</v>
      </c>
      <c r="AE210" s="39">
        <f t="shared" si="48"/>
        <v>1</v>
      </c>
      <c r="AF210" s="39">
        <f t="shared" si="49"/>
        <v>1</v>
      </c>
      <c r="AG210" s="39">
        <f t="shared" si="50"/>
        <v>1</v>
      </c>
    </row>
    <row r="211" spans="1:33">
      <c r="A211" s="37">
        <f>'бланки '!D215</f>
        <v>210</v>
      </c>
      <c r="B211" s="43" t="str">
        <f>'бланки '!C215</f>
        <v>Муниципальное бюджетное общеобразовательное учреждение Торбеевская основная общеобразовательная школа Первомайского района</v>
      </c>
      <c r="C211" s="44">
        <v>48</v>
      </c>
      <c r="D211" s="44">
        <v>48</v>
      </c>
      <c r="E211" s="44">
        <v>48</v>
      </c>
      <c r="F211" s="44">
        <v>48</v>
      </c>
      <c r="G211" s="44">
        <v>48</v>
      </c>
      <c r="H211" s="44">
        <v>48</v>
      </c>
      <c r="I211" s="44">
        <v>12</v>
      </c>
      <c r="J211" s="44">
        <v>12</v>
      </c>
      <c r="K211" s="44">
        <v>48</v>
      </c>
      <c r="L211" s="44">
        <v>48</v>
      </c>
      <c r="M211" s="44">
        <v>48</v>
      </c>
      <c r="N211" s="44">
        <v>48</v>
      </c>
      <c r="O211" s="44">
        <v>48</v>
      </c>
      <c r="P211" s="44">
        <v>48</v>
      </c>
      <c r="Q211" s="44">
        <v>48</v>
      </c>
      <c r="R211" s="44"/>
      <c r="S211" s="44"/>
      <c r="T211" s="44"/>
      <c r="U211" s="40">
        <f t="shared" si="51"/>
        <v>0</v>
      </c>
      <c r="V211" s="45">
        <f t="shared" si="39"/>
        <v>210</v>
      </c>
      <c r="W211" s="45" t="str">
        <f t="shared" si="40"/>
        <v>Муниципальное бюджетное общеобразовательное учреждение Торбеевская основная общеобразовательная школа Первомайского района</v>
      </c>
      <c r="X211" s="39">
        <f t="shared" si="41"/>
        <v>1</v>
      </c>
      <c r="Y211" s="39">
        <f t="shared" si="42"/>
        <v>1</v>
      </c>
      <c r="Z211" s="39">
        <f t="shared" si="43"/>
        <v>1</v>
      </c>
      <c r="AA211" s="39">
        <f t="shared" si="44"/>
        <v>1</v>
      </c>
      <c r="AB211" s="39">
        <f t="shared" si="45"/>
        <v>1</v>
      </c>
      <c r="AC211" s="39">
        <f t="shared" si="46"/>
        <v>1</v>
      </c>
      <c r="AD211" s="39">
        <f t="shared" si="47"/>
        <v>1</v>
      </c>
      <c r="AE211" s="39">
        <f t="shared" si="48"/>
        <v>1</v>
      </c>
      <c r="AF211" s="39">
        <f t="shared" si="49"/>
        <v>1</v>
      </c>
      <c r="AG211" s="39">
        <f t="shared" si="50"/>
        <v>1</v>
      </c>
    </row>
    <row r="212" spans="1:33">
      <c r="A212" s="37">
        <f>'бланки '!D216</f>
        <v>211</v>
      </c>
      <c r="B212" s="43" t="str">
        <f>'бланки '!C216</f>
        <v>Муниципальное бюджетное общеобразовательное учреждение Беляйская основная общеобразовательная школа Первомайского района</v>
      </c>
      <c r="C212" s="44">
        <v>69</v>
      </c>
      <c r="D212" s="44">
        <v>69</v>
      </c>
      <c r="E212" s="44">
        <v>69</v>
      </c>
      <c r="F212" s="44">
        <v>69</v>
      </c>
      <c r="G212" s="44">
        <v>69</v>
      </c>
      <c r="H212" s="44">
        <v>69</v>
      </c>
      <c r="I212" s="44">
        <v>18</v>
      </c>
      <c r="J212" s="44">
        <v>18</v>
      </c>
      <c r="K212" s="44">
        <v>69</v>
      </c>
      <c r="L212" s="44">
        <v>69</v>
      </c>
      <c r="M212" s="44">
        <v>69</v>
      </c>
      <c r="N212" s="44">
        <v>69</v>
      </c>
      <c r="O212" s="44">
        <v>69</v>
      </c>
      <c r="P212" s="44">
        <v>69</v>
      </c>
      <c r="Q212" s="44">
        <v>69</v>
      </c>
      <c r="R212" s="44"/>
      <c r="S212" s="44"/>
      <c r="T212" s="44"/>
      <c r="U212" s="40">
        <f t="shared" si="51"/>
        <v>0</v>
      </c>
      <c r="V212" s="45">
        <f t="shared" si="39"/>
        <v>211</v>
      </c>
      <c r="W212" s="45" t="str">
        <f t="shared" si="40"/>
        <v>Муниципальное бюджетное общеобразовательное учреждение Беляйская основная общеобразовательная школа Первомайского района</v>
      </c>
      <c r="X212" s="39">
        <f t="shared" si="41"/>
        <v>1</v>
      </c>
      <c r="Y212" s="39">
        <f t="shared" si="42"/>
        <v>1</v>
      </c>
      <c r="Z212" s="39">
        <f t="shared" si="43"/>
        <v>1</v>
      </c>
      <c r="AA212" s="39">
        <f t="shared" si="44"/>
        <v>1</v>
      </c>
      <c r="AB212" s="39">
        <f t="shared" si="45"/>
        <v>1</v>
      </c>
      <c r="AC212" s="39">
        <f t="shared" si="46"/>
        <v>1</v>
      </c>
      <c r="AD212" s="39">
        <f t="shared" si="47"/>
        <v>1</v>
      </c>
      <c r="AE212" s="39">
        <f t="shared" si="48"/>
        <v>1</v>
      </c>
      <c r="AF212" s="39">
        <f t="shared" si="49"/>
        <v>1</v>
      </c>
      <c r="AG212" s="39">
        <f t="shared" si="50"/>
        <v>1</v>
      </c>
    </row>
    <row r="213" spans="1:33">
      <c r="A213" s="37">
        <f>'бланки '!D217</f>
        <v>212</v>
      </c>
      <c r="B213" s="43" t="str">
        <f>'бланки '!C217</f>
        <v>Муниципальное бюджетное общеобразовательное учреждение Ореховская средняя общеобразовательная школа Первомайского района</v>
      </c>
      <c r="C213" s="44">
        <v>21</v>
      </c>
      <c r="D213" s="44">
        <v>21</v>
      </c>
      <c r="E213" s="44">
        <v>21</v>
      </c>
      <c r="F213" s="44">
        <v>21</v>
      </c>
      <c r="G213" s="44">
        <v>21</v>
      </c>
      <c r="H213" s="44">
        <v>21</v>
      </c>
      <c r="I213" s="44">
        <v>6</v>
      </c>
      <c r="J213" s="44">
        <v>6</v>
      </c>
      <c r="K213" s="44">
        <v>21</v>
      </c>
      <c r="L213" s="44">
        <v>21</v>
      </c>
      <c r="M213" s="44">
        <v>21</v>
      </c>
      <c r="N213" s="44">
        <v>21</v>
      </c>
      <c r="O213" s="44">
        <v>21</v>
      </c>
      <c r="P213" s="44">
        <v>21</v>
      </c>
      <c r="Q213" s="44">
        <v>21</v>
      </c>
      <c r="R213" s="44"/>
      <c r="S213" s="44"/>
      <c r="T213" s="44"/>
      <c r="U213" s="40">
        <f t="shared" si="51"/>
        <v>0</v>
      </c>
      <c r="V213" s="45">
        <f t="shared" si="39"/>
        <v>212</v>
      </c>
      <c r="W213" s="45" t="str">
        <f t="shared" si="40"/>
        <v>Муниципальное бюджетное общеобразовательное учреждение Ореховская средняя общеобразовательная школа Первомайского района</v>
      </c>
      <c r="X213" s="39">
        <f t="shared" si="41"/>
        <v>1</v>
      </c>
      <c r="Y213" s="39">
        <f t="shared" si="42"/>
        <v>1</v>
      </c>
      <c r="Z213" s="39">
        <f t="shared" si="43"/>
        <v>1</v>
      </c>
      <c r="AA213" s="39">
        <f t="shared" si="44"/>
        <v>1</v>
      </c>
      <c r="AB213" s="39">
        <f t="shared" si="45"/>
        <v>1</v>
      </c>
      <c r="AC213" s="39">
        <f t="shared" si="46"/>
        <v>1</v>
      </c>
      <c r="AD213" s="39">
        <f t="shared" si="47"/>
        <v>1</v>
      </c>
      <c r="AE213" s="39">
        <f t="shared" si="48"/>
        <v>1</v>
      </c>
      <c r="AF213" s="39">
        <f t="shared" si="49"/>
        <v>1</v>
      </c>
      <c r="AG213" s="39">
        <f t="shared" si="50"/>
        <v>1</v>
      </c>
    </row>
    <row r="214" spans="1:33">
      <c r="A214" s="37">
        <f>'бланки '!D218</f>
        <v>213</v>
      </c>
      <c r="B214" s="43" t="str">
        <f>'бланки '!C218</f>
        <v>Муниципальное автономное общеобразовательное учреждение Альмяковская основная общеобразовательная школа Первомайского района</v>
      </c>
      <c r="C214" s="44">
        <v>10</v>
      </c>
      <c r="D214" s="44">
        <v>10</v>
      </c>
      <c r="E214" s="44">
        <v>10</v>
      </c>
      <c r="F214" s="44">
        <v>10</v>
      </c>
      <c r="G214" s="44">
        <v>10</v>
      </c>
      <c r="H214" s="44">
        <v>10</v>
      </c>
      <c r="I214" s="44">
        <v>3</v>
      </c>
      <c r="J214" s="44">
        <v>3</v>
      </c>
      <c r="K214" s="44">
        <v>10</v>
      </c>
      <c r="L214" s="44">
        <v>10</v>
      </c>
      <c r="M214" s="44">
        <v>10</v>
      </c>
      <c r="N214" s="44">
        <v>10</v>
      </c>
      <c r="O214" s="44">
        <v>10</v>
      </c>
      <c r="P214" s="44">
        <v>10</v>
      </c>
      <c r="Q214" s="44">
        <v>10</v>
      </c>
      <c r="R214" s="44"/>
      <c r="S214" s="44"/>
      <c r="T214" s="44"/>
      <c r="U214" s="40">
        <f t="shared" si="51"/>
        <v>10</v>
      </c>
      <c r="V214" s="45">
        <f t="shared" si="39"/>
        <v>213</v>
      </c>
      <c r="W214" s="45" t="str">
        <f t="shared" si="40"/>
        <v>Муниципальное автономное общеобразовательное учреждение Альмяковская основная общеобразовательная школа Первомайского района</v>
      </c>
      <c r="X214" s="39">
        <f t="shared" si="41"/>
        <v>1</v>
      </c>
      <c r="Y214" s="39">
        <f t="shared" si="42"/>
        <v>1</v>
      </c>
      <c r="Z214" s="39">
        <f t="shared" si="43"/>
        <v>1</v>
      </c>
      <c r="AA214" s="39">
        <f t="shared" si="44"/>
        <v>1</v>
      </c>
      <c r="AB214" s="39">
        <f t="shared" si="45"/>
        <v>1</v>
      </c>
      <c r="AC214" s="39">
        <f t="shared" si="46"/>
        <v>1</v>
      </c>
      <c r="AD214" s="39">
        <f t="shared" si="47"/>
        <v>1</v>
      </c>
      <c r="AE214" s="39">
        <f t="shared" si="48"/>
        <v>1</v>
      </c>
      <c r="AF214" s="39">
        <f t="shared" si="49"/>
        <v>1</v>
      </c>
      <c r="AG214" s="39">
        <f t="shared" si="50"/>
        <v>1</v>
      </c>
    </row>
    <row r="215" spans="1:33">
      <c r="A215" s="37">
        <f>'бланки '!D219</f>
        <v>214</v>
      </c>
      <c r="B215" s="43" t="str">
        <f>'бланки '!C219</f>
        <v>Муниципальное казённое образовательное учреждение "Тегульдетская средняя общеобразовательная школа"</v>
      </c>
      <c r="C215" s="44">
        <v>353</v>
      </c>
      <c r="D215" s="44">
        <v>353</v>
      </c>
      <c r="E215" s="44">
        <v>353</v>
      </c>
      <c r="F215" s="44">
        <v>353</v>
      </c>
      <c r="G215" s="44">
        <v>353</v>
      </c>
      <c r="H215" s="44">
        <v>353</v>
      </c>
      <c r="I215" s="44">
        <v>89</v>
      </c>
      <c r="J215" s="44">
        <v>89</v>
      </c>
      <c r="K215" s="44">
        <v>353</v>
      </c>
      <c r="L215" s="44">
        <v>353</v>
      </c>
      <c r="M215" s="44">
        <v>353</v>
      </c>
      <c r="N215" s="44">
        <v>353</v>
      </c>
      <c r="O215" s="44">
        <v>353</v>
      </c>
      <c r="P215" s="44">
        <v>353</v>
      </c>
      <c r="Q215" s="44">
        <v>353</v>
      </c>
      <c r="R215" s="44"/>
      <c r="S215" s="44"/>
      <c r="T215" s="44"/>
      <c r="U215" s="40">
        <f t="shared" si="51"/>
        <v>0</v>
      </c>
      <c r="V215" s="45">
        <f t="shared" si="39"/>
        <v>214</v>
      </c>
      <c r="W215" s="45" t="str">
        <f t="shared" si="40"/>
        <v>Муниципальное казённое образовательное учреждение "Тегульдетская средняя общеобразовательная школа"</v>
      </c>
      <c r="X215" s="39">
        <f t="shared" si="41"/>
        <v>1</v>
      </c>
      <c r="Y215" s="39">
        <f t="shared" si="42"/>
        <v>1</v>
      </c>
      <c r="Z215" s="39">
        <f t="shared" si="43"/>
        <v>1</v>
      </c>
      <c r="AA215" s="39">
        <f t="shared" si="44"/>
        <v>1</v>
      </c>
      <c r="AB215" s="39">
        <f t="shared" si="45"/>
        <v>1</v>
      </c>
      <c r="AC215" s="39">
        <f t="shared" si="46"/>
        <v>1</v>
      </c>
      <c r="AD215" s="39">
        <f t="shared" si="47"/>
        <v>1</v>
      </c>
      <c r="AE215" s="39">
        <f t="shared" si="48"/>
        <v>1</v>
      </c>
      <c r="AF215" s="39">
        <f t="shared" si="49"/>
        <v>1</v>
      </c>
      <c r="AG215" s="39">
        <f t="shared" si="50"/>
        <v>1</v>
      </c>
    </row>
    <row r="216" spans="1:33">
      <c r="A216" s="37">
        <f>'бланки '!D220</f>
        <v>215</v>
      </c>
      <c r="B216" s="43" t="str">
        <f>'бланки '!C220</f>
        <v>Муниципальное казённое образовательное учреждение "Четь-Конторская основная общеобразовательная школа"</v>
      </c>
      <c r="C216" s="44">
        <v>14</v>
      </c>
      <c r="D216" s="44">
        <v>14</v>
      </c>
      <c r="E216" s="44">
        <v>14</v>
      </c>
      <c r="F216" s="44">
        <v>14</v>
      </c>
      <c r="G216" s="44">
        <v>14</v>
      </c>
      <c r="H216" s="44">
        <v>14</v>
      </c>
      <c r="I216" s="44">
        <v>4</v>
      </c>
      <c r="J216" s="44">
        <v>4</v>
      </c>
      <c r="K216" s="44">
        <v>14</v>
      </c>
      <c r="L216" s="44">
        <v>14</v>
      </c>
      <c r="M216" s="44">
        <v>14</v>
      </c>
      <c r="N216" s="44">
        <v>14</v>
      </c>
      <c r="O216" s="44">
        <v>14</v>
      </c>
      <c r="P216" s="44">
        <v>14</v>
      </c>
      <c r="Q216" s="44">
        <v>14</v>
      </c>
      <c r="R216" s="44"/>
      <c r="S216" s="44"/>
      <c r="T216" s="44"/>
      <c r="U216" s="40">
        <f t="shared" si="51"/>
        <v>14</v>
      </c>
      <c r="V216" s="45">
        <f t="shared" si="39"/>
        <v>215</v>
      </c>
      <c r="W216" s="45" t="str">
        <f t="shared" si="40"/>
        <v>Муниципальное казённое образовательное учреждение "Четь-Конторская основная общеобразовательная школа"</v>
      </c>
      <c r="X216" s="39">
        <f t="shared" si="41"/>
        <v>1</v>
      </c>
      <c r="Y216" s="39">
        <f t="shared" si="42"/>
        <v>1</v>
      </c>
      <c r="Z216" s="39">
        <f t="shared" si="43"/>
        <v>1</v>
      </c>
      <c r="AA216" s="39">
        <f t="shared" si="44"/>
        <v>1</v>
      </c>
      <c r="AB216" s="39">
        <f t="shared" si="45"/>
        <v>1</v>
      </c>
      <c r="AC216" s="39">
        <f t="shared" si="46"/>
        <v>1</v>
      </c>
      <c r="AD216" s="39">
        <f t="shared" si="47"/>
        <v>1</v>
      </c>
      <c r="AE216" s="39">
        <f t="shared" si="48"/>
        <v>1</v>
      </c>
      <c r="AF216" s="39">
        <f t="shared" si="49"/>
        <v>1</v>
      </c>
      <c r="AG216" s="39">
        <f t="shared" si="50"/>
        <v>1</v>
      </c>
    </row>
    <row r="217" spans="1:33">
      <c r="A217" s="37">
        <f>'бланки '!D221</f>
        <v>216</v>
      </c>
      <c r="B217" s="43" t="str">
        <f>'бланки '!C221</f>
        <v>Муниципальное казённое образовательное учреждение "Красногорская основная общеобразовательная школа"</v>
      </c>
      <c r="C217" s="44">
        <v>7</v>
      </c>
      <c r="D217" s="44">
        <v>7</v>
      </c>
      <c r="E217" s="44">
        <v>7</v>
      </c>
      <c r="F217" s="44">
        <v>7</v>
      </c>
      <c r="G217" s="44">
        <v>7</v>
      </c>
      <c r="H217" s="44">
        <v>7</v>
      </c>
      <c r="I217" s="44">
        <v>2</v>
      </c>
      <c r="J217" s="44">
        <v>2</v>
      </c>
      <c r="K217" s="44">
        <v>7</v>
      </c>
      <c r="L217" s="44">
        <v>7</v>
      </c>
      <c r="M217" s="44">
        <v>7</v>
      </c>
      <c r="N217" s="44">
        <v>7</v>
      </c>
      <c r="O217" s="44">
        <v>7</v>
      </c>
      <c r="P217" s="44">
        <v>7</v>
      </c>
      <c r="Q217" s="44">
        <v>7</v>
      </c>
      <c r="R217" s="44"/>
      <c r="S217" s="44"/>
      <c r="T217" s="44"/>
      <c r="U217" s="40">
        <f t="shared" si="51"/>
        <v>7</v>
      </c>
      <c r="V217" s="45">
        <f t="shared" si="39"/>
        <v>216</v>
      </c>
      <c r="W217" s="45" t="str">
        <f t="shared" si="40"/>
        <v>Муниципальное казённое образовательное учреждение "Красногорская основная общеобразовательная школа"</v>
      </c>
      <c r="X217" s="39">
        <f t="shared" si="41"/>
        <v>1</v>
      </c>
      <c r="Y217" s="39">
        <f t="shared" si="42"/>
        <v>1</v>
      </c>
      <c r="Z217" s="39">
        <f t="shared" si="43"/>
        <v>1</v>
      </c>
      <c r="AA217" s="39">
        <f t="shared" si="44"/>
        <v>1</v>
      </c>
      <c r="AB217" s="39">
        <f t="shared" si="45"/>
        <v>1</v>
      </c>
      <c r="AC217" s="39">
        <f t="shared" si="46"/>
        <v>1</v>
      </c>
      <c r="AD217" s="39">
        <f t="shared" si="47"/>
        <v>1</v>
      </c>
      <c r="AE217" s="39">
        <f t="shared" si="48"/>
        <v>1</v>
      </c>
      <c r="AF217" s="39">
        <f t="shared" si="49"/>
        <v>1</v>
      </c>
      <c r="AG217" s="39">
        <f t="shared" si="50"/>
        <v>1</v>
      </c>
    </row>
    <row r="218" spans="1:33">
      <c r="A218" s="37">
        <f>'бланки '!D222</f>
        <v>217</v>
      </c>
      <c r="B218" s="43" t="str">
        <f>'бланки '!C222</f>
        <v>Муниципальное казённое образовательное учреждение "Белоярская средняя общеобразовательная школа"</v>
      </c>
      <c r="C218" s="44">
        <v>25</v>
      </c>
      <c r="D218" s="44">
        <v>25</v>
      </c>
      <c r="E218" s="44">
        <v>25</v>
      </c>
      <c r="F218" s="44">
        <v>25</v>
      </c>
      <c r="G218" s="44">
        <v>25</v>
      </c>
      <c r="H218" s="44">
        <v>25</v>
      </c>
      <c r="I218" s="44">
        <v>7</v>
      </c>
      <c r="J218" s="44">
        <v>7</v>
      </c>
      <c r="K218" s="44">
        <v>25</v>
      </c>
      <c r="L218" s="44">
        <v>25</v>
      </c>
      <c r="M218" s="44">
        <v>25</v>
      </c>
      <c r="N218" s="44">
        <v>25</v>
      </c>
      <c r="O218" s="44">
        <v>25</v>
      </c>
      <c r="P218" s="44">
        <v>25</v>
      </c>
      <c r="Q218" s="44">
        <v>25</v>
      </c>
      <c r="R218" s="44"/>
      <c r="S218" s="44"/>
      <c r="T218" s="44"/>
      <c r="U218" s="40">
        <f t="shared" si="51"/>
        <v>0</v>
      </c>
      <c r="V218" s="45">
        <f t="shared" si="39"/>
        <v>217</v>
      </c>
      <c r="W218" s="45" t="str">
        <f t="shared" si="40"/>
        <v>Муниципальное казённое образовательное учреждение "Белоярская средняя общеобразовательная школа"</v>
      </c>
      <c r="X218" s="39">
        <f t="shared" si="41"/>
        <v>1</v>
      </c>
      <c r="Y218" s="39">
        <f t="shared" si="42"/>
        <v>1</v>
      </c>
      <c r="Z218" s="39">
        <f t="shared" si="43"/>
        <v>1</v>
      </c>
      <c r="AA218" s="39">
        <f t="shared" si="44"/>
        <v>1</v>
      </c>
      <c r="AB218" s="39">
        <f t="shared" si="45"/>
        <v>1</v>
      </c>
      <c r="AC218" s="39">
        <f t="shared" si="46"/>
        <v>1</v>
      </c>
      <c r="AD218" s="39">
        <f t="shared" si="47"/>
        <v>1</v>
      </c>
      <c r="AE218" s="39">
        <f t="shared" si="48"/>
        <v>1</v>
      </c>
      <c r="AF218" s="39">
        <f t="shared" si="49"/>
        <v>1</v>
      </c>
      <c r="AG218" s="39">
        <f t="shared" si="50"/>
        <v>1</v>
      </c>
    </row>
    <row r="219" spans="1:33">
      <c r="A219" s="37">
        <f>'бланки '!D223</f>
        <v>218</v>
      </c>
      <c r="B219" s="43" t="str">
        <f>'бланки '!C223</f>
        <v>Муниципальное казённое образовательное учреждение "Берегаевская средняя общеобразовательная школа"</v>
      </c>
      <c r="C219" s="44">
        <v>32</v>
      </c>
      <c r="D219" s="44">
        <v>32</v>
      </c>
      <c r="E219" s="44">
        <v>32</v>
      </c>
      <c r="F219" s="44">
        <v>32</v>
      </c>
      <c r="G219" s="44">
        <v>32</v>
      </c>
      <c r="H219" s="44">
        <v>32</v>
      </c>
      <c r="I219" s="44">
        <v>8</v>
      </c>
      <c r="J219" s="44">
        <v>8</v>
      </c>
      <c r="K219" s="44">
        <v>32</v>
      </c>
      <c r="L219" s="44">
        <v>32</v>
      </c>
      <c r="M219" s="44">
        <v>32</v>
      </c>
      <c r="N219" s="44">
        <v>32</v>
      </c>
      <c r="O219" s="44">
        <v>32</v>
      </c>
      <c r="P219" s="44">
        <v>32</v>
      </c>
      <c r="Q219" s="44">
        <v>32</v>
      </c>
      <c r="R219" s="44"/>
      <c r="S219" s="44"/>
      <c r="T219" s="44"/>
      <c r="U219" s="40">
        <f t="shared" si="51"/>
        <v>0</v>
      </c>
      <c r="V219" s="45">
        <f t="shared" ref="V219:V275" si="52">A219</f>
        <v>218</v>
      </c>
      <c r="W219" s="45" t="str">
        <f t="shared" ref="W219:W275" si="53">B219</f>
        <v>Муниципальное казённое образовательное учреждение "Берегаевская средняя общеобразовательная школа"</v>
      </c>
      <c r="X219" s="39">
        <f t="shared" ref="X219:X275" si="54">G219/F219</f>
        <v>1</v>
      </c>
      <c r="Y219" s="39">
        <f t="shared" ref="Y219:Y275" si="55">E219/D219</f>
        <v>1</v>
      </c>
      <c r="Z219" s="39">
        <f t="shared" ref="Z219:Z275" si="56">H219/$C219</f>
        <v>1</v>
      </c>
      <c r="AA219" s="39">
        <f t="shared" ref="AA219:AA275" si="57">J219/I219</f>
        <v>1</v>
      </c>
      <c r="AB219" s="39">
        <f t="shared" ref="AB219:AB275" si="58">K219/$C219</f>
        <v>1</v>
      </c>
      <c r="AC219" s="39">
        <f t="shared" ref="AC219:AC275" si="59">L219/$C219</f>
        <v>1</v>
      </c>
      <c r="AD219" s="39">
        <f t="shared" ref="AD219:AD275" si="60">N219/M219</f>
        <v>1</v>
      </c>
      <c r="AE219" s="39">
        <f t="shared" ref="AE219:AE275" si="61">O219/$C219</f>
        <v>1</v>
      </c>
      <c r="AF219" s="39">
        <f t="shared" ref="AF219:AF275" si="62">P219/$C219</f>
        <v>1</v>
      </c>
      <c r="AG219" s="39">
        <f t="shared" ref="AG219:AG275" si="63">Q219/$C219</f>
        <v>1</v>
      </c>
    </row>
    <row r="220" spans="1:33">
      <c r="A220" s="37">
        <f>'бланки '!D224</f>
        <v>219</v>
      </c>
      <c r="B220" s="43" t="str">
        <f>'бланки '!C224</f>
        <v>Муниципальное казённое образовательное учреждение "Черноярская средняя общеобразовательная школа"</v>
      </c>
      <c r="C220" s="44">
        <v>24</v>
      </c>
      <c r="D220" s="44">
        <v>24</v>
      </c>
      <c r="E220" s="44">
        <v>24</v>
      </c>
      <c r="F220" s="44">
        <v>24</v>
      </c>
      <c r="G220" s="44">
        <v>24</v>
      </c>
      <c r="H220" s="44">
        <v>24</v>
      </c>
      <c r="I220" s="44">
        <v>6</v>
      </c>
      <c r="J220" s="44">
        <v>6</v>
      </c>
      <c r="K220" s="44">
        <v>24</v>
      </c>
      <c r="L220" s="44">
        <v>24</v>
      </c>
      <c r="M220" s="44">
        <v>24</v>
      </c>
      <c r="N220" s="44">
        <v>24</v>
      </c>
      <c r="O220" s="44">
        <v>24</v>
      </c>
      <c r="P220" s="44">
        <v>24</v>
      </c>
      <c r="Q220" s="44">
        <v>24</v>
      </c>
      <c r="R220" s="44"/>
      <c r="S220" s="44"/>
      <c r="T220" s="44"/>
      <c r="U220" s="40">
        <f t="shared" si="51"/>
        <v>0</v>
      </c>
      <c r="V220" s="45">
        <f t="shared" si="52"/>
        <v>219</v>
      </c>
      <c r="W220" s="45" t="str">
        <f t="shared" si="53"/>
        <v>Муниципальное казённое образовательное учреждение "Черноярская средняя общеобразовательная школа"</v>
      </c>
      <c r="X220" s="39">
        <f t="shared" si="54"/>
        <v>1</v>
      </c>
      <c r="Y220" s="39">
        <f t="shared" si="55"/>
        <v>1</v>
      </c>
      <c r="Z220" s="39">
        <f t="shared" si="56"/>
        <v>1</v>
      </c>
      <c r="AA220" s="39">
        <f t="shared" si="57"/>
        <v>1</v>
      </c>
      <c r="AB220" s="39">
        <f t="shared" si="58"/>
        <v>1</v>
      </c>
      <c r="AC220" s="39">
        <f t="shared" si="59"/>
        <v>1</v>
      </c>
      <c r="AD220" s="39">
        <f t="shared" si="60"/>
        <v>1</v>
      </c>
      <c r="AE220" s="39">
        <f t="shared" si="61"/>
        <v>1</v>
      </c>
      <c r="AF220" s="39">
        <f t="shared" si="62"/>
        <v>1</v>
      </c>
      <c r="AG220" s="39">
        <f t="shared" si="63"/>
        <v>1</v>
      </c>
    </row>
    <row r="221" spans="1:33">
      <c r="A221" s="37">
        <f>'бланки '!D225</f>
        <v>220</v>
      </c>
      <c r="B221" s="43" t="str">
        <f>'бланки '!C225</f>
        <v>Муниципальное автономное общеобразовательное учреждение «Итатская средняя общеобразовательная школа» Томского района</v>
      </c>
      <c r="C221" s="44">
        <v>116</v>
      </c>
      <c r="D221" s="44">
        <v>116</v>
      </c>
      <c r="E221" s="44">
        <v>116</v>
      </c>
      <c r="F221" s="44">
        <v>116</v>
      </c>
      <c r="G221" s="44">
        <v>116</v>
      </c>
      <c r="H221" s="44">
        <v>116</v>
      </c>
      <c r="I221" s="44">
        <v>29</v>
      </c>
      <c r="J221" s="44">
        <v>29</v>
      </c>
      <c r="K221" s="44">
        <v>116</v>
      </c>
      <c r="L221" s="44">
        <v>116</v>
      </c>
      <c r="M221" s="44">
        <v>116</v>
      </c>
      <c r="N221" s="44">
        <v>116</v>
      </c>
      <c r="O221" s="44">
        <v>116</v>
      </c>
      <c r="P221" s="44">
        <v>116</v>
      </c>
      <c r="Q221" s="44">
        <v>116</v>
      </c>
      <c r="R221" s="44"/>
      <c r="S221" s="44"/>
      <c r="T221" s="44"/>
      <c r="U221" s="40">
        <f t="shared" si="51"/>
        <v>0</v>
      </c>
      <c r="V221" s="45">
        <f t="shared" si="52"/>
        <v>220</v>
      </c>
      <c r="W221" s="45" t="str">
        <f t="shared" si="53"/>
        <v>Муниципальное автономное общеобразовательное учреждение «Итатская средняя общеобразовательная школа» Томского района</v>
      </c>
      <c r="X221" s="39">
        <f t="shared" si="54"/>
        <v>1</v>
      </c>
      <c r="Y221" s="39">
        <f t="shared" si="55"/>
        <v>1</v>
      </c>
      <c r="Z221" s="39">
        <f t="shared" si="56"/>
        <v>1</v>
      </c>
      <c r="AA221" s="39">
        <f t="shared" si="57"/>
        <v>1</v>
      </c>
      <c r="AB221" s="39">
        <f t="shared" si="58"/>
        <v>1</v>
      </c>
      <c r="AC221" s="39">
        <f t="shared" si="59"/>
        <v>1</v>
      </c>
      <c r="AD221" s="39">
        <f t="shared" si="60"/>
        <v>1</v>
      </c>
      <c r="AE221" s="39">
        <f t="shared" si="61"/>
        <v>1</v>
      </c>
      <c r="AF221" s="39">
        <f t="shared" si="62"/>
        <v>1</v>
      </c>
      <c r="AG221" s="39">
        <f t="shared" si="63"/>
        <v>1</v>
      </c>
    </row>
    <row r="222" spans="1:33">
      <c r="A222" s="37">
        <f>'бланки '!D226</f>
        <v>221</v>
      </c>
      <c r="B222" s="43" t="str">
        <f>'бланки '!C226</f>
        <v>Муниципальное автономное общеобразовательное учреждение «Калтайская средняя общеобразовательная школа» Томского района</v>
      </c>
      <c r="C222" s="44">
        <v>123</v>
      </c>
      <c r="D222" s="44">
        <v>123</v>
      </c>
      <c r="E222" s="44">
        <v>123</v>
      </c>
      <c r="F222" s="44">
        <v>123</v>
      </c>
      <c r="G222" s="44">
        <v>123</v>
      </c>
      <c r="H222" s="44">
        <v>123</v>
      </c>
      <c r="I222" s="44">
        <v>31</v>
      </c>
      <c r="J222" s="44">
        <v>31</v>
      </c>
      <c r="K222" s="44">
        <v>123</v>
      </c>
      <c r="L222" s="44">
        <v>123</v>
      </c>
      <c r="M222" s="44">
        <v>123</v>
      </c>
      <c r="N222" s="44">
        <v>123</v>
      </c>
      <c r="O222" s="44">
        <v>123</v>
      </c>
      <c r="P222" s="44">
        <v>123</v>
      </c>
      <c r="Q222" s="44">
        <v>123</v>
      </c>
      <c r="R222" s="44"/>
      <c r="S222" s="44"/>
      <c r="T222" s="44"/>
      <c r="U222" s="40">
        <f t="shared" si="51"/>
        <v>0</v>
      </c>
      <c r="V222" s="45">
        <f t="shared" si="52"/>
        <v>221</v>
      </c>
      <c r="W222" s="45" t="str">
        <f t="shared" si="53"/>
        <v>Муниципальное автономное общеобразовательное учреждение «Калтайская средняя общеобразовательная школа» Томского района</v>
      </c>
      <c r="X222" s="39">
        <f t="shared" si="54"/>
        <v>1</v>
      </c>
      <c r="Y222" s="39">
        <f t="shared" si="55"/>
        <v>1</v>
      </c>
      <c r="Z222" s="39">
        <f t="shared" si="56"/>
        <v>1</v>
      </c>
      <c r="AA222" s="39">
        <f t="shared" si="57"/>
        <v>1</v>
      </c>
      <c r="AB222" s="39">
        <f t="shared" si="58"/>
        <v>1</v>
      </c>
      <c r="AC222" s="39">
        <f t="shared" si="59"/>
        <v>1</v>
      </c>
      <c r="AD222" s="39">
        <f t="shared" si="60"/>
        <v>1</v>
      </c>
      <c r="AE222" s="39">
        <f t="shared" si="61"/>
        <v>1</v>
      </c>
      <c r="AF222" s="39">
        <f t="shared" si="62"/>
        <v>1</v>
      </c>
      <c r="AG222" s="39">
        <f t="shared" si="63"/>
        <v>1</v>
      </c>
    </row>
    <row r="223" spans="1:33">
      <c r="A223" s="37">
        <f>'бланки '!D227</f>
        <v>222</v>
      </c>
      <c r="B223" s="43" t="str">
        <f>'бланки '!C227</f>
        <v>Муниципальное бюджетное общеобразовательное учреждение «Наумовская средняя общеобразовательная школа» Томского района</v>
      </c>
      <c r="C223" s="44">
        <v>29</v>
      </c>
      <c r="D223" s="44">
        <v>29</v>
      </c>
      <c r="E223" s="44">
        <v>29</v>
      </c>
      <c r="F223" s="44">
        <v>29</v>
      </c>
      <c r="G223" s="44">
        <v>29</v>
      </c>
      <c r="H223" s="44">
        <v>29</v>
      </c>
      <c r="I223" s="44">
        <v>8</v>
      </c>
      <c r="J223" s="44">
        <v>8</v>
      </c>
      <c r="K223" s="44">
        <v>29</v>
      </c>
      <c r="L223" s="44">
        <v>29</v>
      </c>
      <c r="M223" s="44">
        <v>29</v>
      </c>
      <c r="N223" s="44">
        <v>29</v>
      </c>
      <c r="O223" s="44">
        <v>29</v>
      </c>
      <c r="P223" s="44">
        <v>29</v>
      </c>
      <c r="Q223" s="44">
        <v>29</v>
      </c>
      <c r="R223" s="44"/>
      <c r="S223" s="44"/>
      <c r="T223" s="44"/>
      <c r="U223" s="40">
        <f t="shared" si="51"/>
        <v>0</v>
      </c>
      <c r="V223" s="45">
        <f t="shared" si="52"/>
        <v>222</v>
      </c>
      <c r="W223" s="45" t="str">
        <f t="shared" si="53"/>
        <v>Муниципальное бюджетное общеобразовательное учреждение «Наумовская средняя общеобразовательная школа» Томского района</v>
      </c>
      <c r="X223" s="39">
        <f t="shared" si="54"/>
        <v>1</v>
      </c>
      <c r="Y223" s="39">
        <f t="shared" si="55"/>
        <v>1</v>
      </c>
      <c r="Z223" s="39">
        <f t="shared" si="56"/>
        <v>1</v>
      </c>
      <c r="AA223" s="39">
        <f t="shared" si="57"/>
        <v>1</v>
      </c>
      <c r="AB223" s="39">
        <f t="shared" si="58"/>
        <v>1</v>
      </c>
      <c r="AC223" s="39">
        <f t="shared" si="59"/>
        <v>1</v>
      </c>
      <c r="AD223" s="39">
        <f t="shared" si="60"/>
        <v>1</v>
      </c>
      <c r="AE223" s="39">
        <f t="shared" si="61"/>
        <v>1</v>
      </c>
      <c r="AF223" s="39">
        <f t="shared" si="62"/>
        <v>1</v>
      </c>
      <c r="AG223" s="39">
        <f t="shared" si="63"/>
        <v>1</v>
      </c>
    </row>
    <row r="224" spans="1:33">
      <c r="A224" s="37">
        <f>'бланки '!D228</f>
        <v>223</v>
      </c>
      <c r="B224" s="43" t="str">
        <f>'бланки '!C228</f>
        <v>Муниципальное бюджетное общеобразовательное учреждение «Межениновская средняя общеобразовательная школа» Томского района</v>
      </c>
      <c r="C224" s="44">
        <v>68</v>
      </c>
      <c r="D224" s="44">
        <v>68</v>
      </c>
      <c r="E224" s="44">
        <v>68</v>
      </c>
      <c r="F224" s="44">
        <v>68</v>
      </c>
      <c r="G224" s="44">
        <v>68</v>
      </c>
      <c r="H224" s="44">
        <v>68</v>
      </c>
      <c r="I224" s="44">
        <v>17</v>
      </c>
      <c r="J224" s="44">
        <v>17</v>
      </c>
      <c r="K224" s="44">
        <v>68</v>
      </c>
      <c r="L224" s="44">
        <v>68</v>
      </c>
      <c r="M224" s="44">
        <v>68</v>
      </c>
      <c r="N224" s="44">
        <v>68</v>
      </c>
      <c r="O224" s="44">
        <v>68</v>
      </c>
      <c r="P224" s="44">
        <v>68</v>
      </c>
      <c r="Q224" s="44">
        <v>68</v>
      </c>
      <c r="R224" s="44"/>
      <c r="S224" s="44"/>
      <c r="T224" s="44"/>
      <c r="U224" s="40">
        <f t="shared" si="51"/>
        <v>0</v>
      </c>
      <c r="V224" s="45">
        <f t="shared" si="52"/>
        <v>223</v>
      </c>
      <c r="W224" s="45" t="str">
        <f t="shared" si="53"/>
        <v>Муниципальное бюджетное общеобразовательное учреждение «Межениновская средняя общеобразовательная школа» Томского района</v>
      </c>
      <c r="X224" s="39">
        <f t="shared" si="54"/>
        <v>1</v>
      </c>
      <c r="Y224" s="39">
        <f t="shared" si="55"/>
        <v>1</v>
      </c>
      <c r="Z224" s="39">
        <f t="shared" si="56"/>
        <v>1</v>
      </c>
      <c r="AA224" s="39">
        <f t="shared" si="57"/>
        <v>1</v>
      </c>
      <c r="AB224" s="39">
        <f t="shared" si="58"/>
        <v>1</v>
      </c>
      <c r="AC224" s="39">
        <f t="shared" si="59"/>
        <v>1</v>
      </c>
      <c r="AD224" s="39">
        <f t="shared" si="60"/>
        <v>1</v>
      </c>
      <c r="AE224" s="39">
        <f t="shared" si="61"/>
        <v>1</v>
      </c>
      <c r="AF224" s="39">
        <f t="shared" si="62"/>
        <v>1</v>
      </c>
      <c r="AG224" s="39">
        <f t="shared" si="63"/>
        <v>1</v>
      </c>
    </row>
    <row r="225" spans="1:33">
      <c r="A225" s="37">
        <f>'бланки '!D229</f>
        <v>224</v>
      </c>
      <c r="B225" s="43" t="str">
        <f>'бланки '!C229</f>
        <v>Муниципальное автономное общеобразовательное учреждение «Моряковская средняя общеобразовательная школа» Томского района</v>
      </c>
      <c r="C225" s="44">
        <v>347</v>
      </c>
      <c r="D225" s="44">
        <v>347</v>
      </c>
      <c r="E225" s="44">
        <v>347</v>
      </c>
      <c r="F225" s="44">
        <v>347</v>
      </c>
      <c r="G225" s="44">
        <v>347</v>
      </c>
      <c r="H225" s="44">
        <v>347</v>
      </c>
      <c r="I225" s="44">
        <v>87</v>
      </c>
      <c r="J225" s="44">
        <v>87</v>
      </c>
      <c r="K225" s="44">
        <v>347</v>
      </c>
      <c r="L225" s="44">
        <v>347</v>
      </c>
      <c r="M225" s="44">
        <v>347</v>
      </c>
      <c r="N225" s="44">
        <v>347</v>
      </c>
      <c r="O225" s="44">
        <v>347</v>
      </c>
      <c r="P225" s="44">
        <v>347</v>
      </c>
      <c r="Q225" s="44">
        <v>347</v>
      </c>
      <c r="R225" s="44"/>
      <c r="S225" s="44"/>
      <c r="T225" s="44"/>
      <c r="U225" s="40">
        <f t="shared" si="51"/>
        <v>0</v>
      </c>
      <c r="V225" s="45">
        <f t="shared" si="52"/>
        <v>224</v>
      </c>
      <c r="W225" s="45" t="str">
        <f t="shared" si="53"/>
        <v>Муниципальное автономное общеобразовательное учреждение «Моряковская средняя общеобразовательная школа» Томского района</v>
      </c>
      <c r="X225" s="39">
        <f t="shared" si="54"/>
        <v>1</v>
      </c>
      <c r="Y225" s="39">
        <f t="shared" si="55"/>
        <v>1</v>
      </c>
      <c r="Z225" s="39">
        <f t="shared" si="56"/>
        <v>1</v>
      </c>
      <c r="AA225" s="39">
        <f t="shared" si="57"/>
        <v>1</v>
      </c>
      <c r="AB225" s="39">
        <f t="shared" si="58"/>
        <v>1</v>
      </c>
      <c r="AC225" s="39">
        <f t="shared" si="59"/>
        <v>1</v>
      </c>
      <c r="AD225" s="39">
        <f t="shared" si="60"/>
        <v>1</v>
      </c>
      <c r="AE225" s="39">
        <f t="shared" si="61"/>
        <v>1</v>
      </c>
      <c r="AF225" s="39">
        <f t="shared" si="62"/>
        <v>1</v>
      </c>
      <c r="AG225" s="39">
        <f t="shared" si="63"/>
        <v>1</v>
      </c>
    </row>
    <row r="226" spans="1:33">
      <c r="A226" s="37">
        <f>'бланки '!D230</f>
        <v>225</v>
      </c>
      <c r="B226" s="43" t="str">
        <f>'бланки '!C230</f>
        <v>Муниципальное бюджетное общеобразовательное учреждение «Лучановская средняя общеобразовательная школа имени В.В. Михетко» Томского района</v>
      </c>
      <c r="C226" s="44">
        <v>88</v>
      </c>
      <c r="D226" s="44">
        <v>88</v>
      </c>
      <c r="E226" s="44">
        <v>88</v>
      </c>
      <c r="F226" s="44">
        <v>88</v>
      </c>
      <c r="G226" s="44">
        <v>88</v>
      </c>
      <c r="H226" s="44">
        <v>88</v>
      </c>
      <c r="I226" s="44">
        <v>22</v>
      </c>
      <c r="J226" s="44">
        <v>22</v>
      </c>
      <c r="K226" s="44">
        <v>88</v>
      </c>
      <c r="L226" s="44">
        <v>88</v>
      </c>
      <c r="M226" s="44">
        <v>88</v>
      </c>
      <c r="N226" s="44">
        <v>88</v>
      </c>
      <c r="O226" s="44">
        <v>88</v>
      </c>
      <c r="P226" s="44">
        <v>88</v>
      </c>
      <c r="Q226" s="44">
        <v>88</v>
      </c>
      <c r="R226" s="44"/>
      <c r="S226" s="44"/>
      <c r="T226" s="44"/>
      <c r="U226" s="40">
        <f t="shared" si="51"/>
        <v>0</v>
      </c>
      <c r="V226" s="45">
        <f t="shared" si="52"/>
        <v>225</v>
      </c>
      <c r="W226" s="45" t="str">
        <f t="shared" si="53"/>
        <v>Муниципальное бюджетное общеобразовательное учреждение «Лучановская средняя общеобразовательная школа имени В.В. Михетко» Томского района</v>
      </c>
      <c r="X226" s="39">
        <f t="shared" si="54"/>
        <v>1</v>
      </c>
      <c r="Y226" s="39">
        <f t="shared" si="55"/>
        <v>1</v>
      </c>
      <c r="Z226" s="39">
        <f t="shared" si="56"/>
        <v>1</v>
      </c>
      <c r="AA226" s="39">
        <f t="shared" si="57"/>
        <v>1</v>
      </c>
      <c r="AB226" s="39">
        <f t="shared" si="58"/>
        <v>1</v>
      </c>
      <c r="AC226" s="39">
        <f t="shared" si="59"/>
        <v>1</v>
      </c>
      <c r="AD226" s="39">
        <f t="shared" si="60"/>
        <v>1</v>
      </c>
      <c r="AE226" s="39">
        <f t="shared" si="61"/>
        <v>1</v>
      </c>
      <c r="AF226" s="39">
        <f t="shared" si="62"/>
        <v>1</v>
      </c>
      <c r="AG226" s="39">
        <f t="shared" si="63"/>
        <v>1</v>
      </c>
    </row>
    <row r="227" spans="1:33">
      <c r="A227" s="37">
        <f>'бланки '!D231</f>
        <v>226</v>
      </c>
      <c r="B227" s="43" t="str">
        <f>'бланки '!C231</f>
        <v>Муниципальное автономное общеобразовательное учреждение «Кафтанчиковская средняя общеобразовательная школа» Томского района</v>
      </c>
      <c r="C227" s="44">
        <v>183</v>
      </c>
      <c r="D227" s="44">
        <v>183</v>
      </c>
      <c r="E227" s="44">
        <v>183</v>
      </c>
      <c r="F227" s="44">
        <v>183</v>
      </c>
      <c r="G227" s="44">
        <v>183</v>
      </c>
      <c r="H227" s="44">
        <v>183</v>
      </c>
      <c r="I227" s="44">
        <v>46</v>
      </c>
      <c r="J227" s="44">
        <v>46</v>
      </c>
      <c r="K227" s="44">
        <v>183</v>
      </c>
      <c r="L227" s="44">
        <v>183</v>
      </c>
      <c r="M227" s="44">
        <v>183</v>
      </c>
      <c r="N227" s="44">
        <v>183</v>
      </c>
      <c r="O227" s="44">
        <v>183</v>
      </c>
      <c r="P227" s="44">
        <v>183</v>
      </c>
      <c r="Q227" s="44">
        <v>183</v>
      </c>
      <c r="R227" s="44"/>
      <c r="S227" s="44"/>
      <c r="T227" s="44"/>
      <c r="U227" s="40">
        <f t="shared" si="51"/>
        <v>0</v>
      </c>
      <c r="V227" s="45">
        <f t="shared" si="52"/>
        <v>226</v>
      </c>
      <c r="W227" s="45" t="str">
        <f t="shared" si="53"/>
        <v>Муниципальное автономное общеобразовательное учреждение «Кафтанчиковская средняя общеобразовательная школа» Томского района</v>
      </c>
      <c r="X227" s="39">
        <f t="shared" si="54"/>
        <v>1</v>
      </c>
      <c r="Y227" s="39">
        <f t="shared" si="55"/>
        <v>1</v>
      </c>
      <c r="Z227" s="39">
        <f t="shared" si="56"/>
        <v>1</v>
      </c>
      <c r="AA227" s="39">
        <f t="shared" si="57"/>
        <v>1</v>
      </c>
      <c r="AB227" s="39">
        <f t="shared" si="58"/>
        <v>1</v>
      </c>
      <c r="AC227" s="39">
        <f t="shared" si="59"/>
        <v>1</v>
      </c>
      <c r="AD227" s="39">
        <f t="shared" si="60"/>
        <v>1</v>
      </c>
      <c r="AE227" s="39">
        <f t="shared" si="61"/>
        <v>1</v>
      </c>
      <c r="AF227" s="39">
        <f t="shared" si="62"/>
        <v>1</v>
      </c>
      <c r="AG227" s="39">
        <f t="shared" si="63"/>
        <v>1</v>
      </c>
    </row>
    <row r="228" spans="1:33">
      <c r="A228" s="37">
        <f>'бланки '!D232</f>
        <v>227</v>
      </c>
      <c r="B228" s="43" t="str">
        <f>'бланки '!C232</f>
        <v>Муниципальное бюджетное общеобразовательное учреждение «Курлекская средняя общеобразовательная школа» Томского района</v>
      </c>
      <c r="C228" s="44">
        <v>82</v>
      </c>
      <c r="D228" s="44">
        <v>82</v>
      </c>
      <c r="E228" s="44">
        <v>82</v>
      </c>
      <c r="F228" s="44">
        <v>82</v>
      </c>
      <c r="G228" s="44">
        <v>82</v>
      </c>
      <c r="H228" s="44">
        <v>82</v>
      </c>
      <c r="I228" s="44">
        <v>21</v>
      </c>
      <c r="J228" s="44">
        <v>21</v>
      </c>
      <c r="K228" s="44">
        <v>82</v>
      </c>
      <c r="L228" s="44">
        <v>82</v>
      </c>
      <c r="M228" s="44">
        <v>82</v>
      </c>
      <c r="N228" s="44">
        <v>82</v>
      </c>
      <c r="O228" s="44">
        <v>82</v>
      </c>
      <c r="P228" s="44">
        <v>82</v>
      </c>
      <c r="Q228" s="44">
        <v>82</v>
      </c>
      <c r="R228" s="44"/>
      <c r="S228" s="44"/>
      <c r="T228" s="44"/>
      <c r="U228" s="40">
        <f t="shared" si="51"/>
        <v>0</v>
      </c>
      <c r="V228" s="45">
        <f t="shared" si="52"/>
        <v>227</v>
      </c>
      <c r="W228" s="45" t="str">
        <f t="shared" si="53"/>
        <v>Муниципальное бюджетное общеобразовательное учреждение «Курлекская средняя общеобразовательная школа» Томского района</v>
      </c>
      <c r="X228" s="39">
        <f t="shared" si="54"/>
        <v>1</v>
      </c>
      <c r="Y228" s="39">
        <f t="shared" si="55"/>
        <v>1</v>
      </c>
      <c r="Z228" s="39">
        <f t="shared" si="56"/>
        <v>1</v>
      </c>
      <c r="AA228" s="39">
        <f t="shared" si="57"/>
        <v>1</v>
      </c>
      <c r="AB228" s="39">
        <f t="shared" si="58"/>
        <v>1</v>
      </c>
      <c r="AC228" s="39">
        <f t="shared" si="59"/>
        <v>1</v>
      </c>
      <c r="AD228" s="39">
        <f t="shared" si="60"/>
        <v>1</v>
      </c>
      <c r="AE228" s="39">
        <f t="shared" si="61"/>
        <v>1</v>
      </c>
      <c r="AF228" s="39">
        <f t="shared" si="62"/>
        <v>1</v>
      </c>
      <c r="AG228" s="39">
        <f t="shared" si="63"/>
        <v>1</v>
      </c>
    </row>
    <row r="229" spans="1:33">
      <c r="A229" s="37">
        <f>'бланки '!D233</f>
        <v>228</v>
      </c>
      <c r="B229" s="43" t="str">
        <f>'бланки '!C233</f>
        <v>Муниципальное бюджетное общеобразовательное учреждение «Молодежненская средняя общеобразовательная школа» Томского района</v>
      </c>
      <c r="C229" s="44">
        <v>100</v>
      </c>
      <c r="D229" s="44">
        <v>100</v>
      </c>
      <c r="E229" s="44">
        <v>100</v>
      </c>
      <c r="F229" s="44">
        <v>100</v>
      </c>
      <c r="G229" s="44">
        <v>100</v>
      </c>
      <c r="H229" s="44">
        <v>100</v>
      </c>
      <c r="I229" s="44">
        <v>25</v>
      </c>
      <c r="J229" s="44">
        <v>25</v>
      </c>
      <c r="K229" s="44">
        <v>100</v>
      </c>
      <c r="L229" s="44">
        <v>100</v>
      </c>
      <c r="M229" s="44">
        <v>100</v>
      </c>
      <c r="N229" s="44">
        <v>100</v>
      </c>
      <c r="O229" s="44">
        <v>100</v>
      </c>
      <c r="P229" s="44">
        <v>100</v>
      </c>
      <c r="Q229" s="44">
        <v>100</v>
      </c>
      <c r="R229" s="44"/>
      <c r="S229" s="44"/>
      <c r="T229" s="44"/>
      <c r="U229" s="40">
        <f t="shared" si="51"/>
        <v>0</v>
      </c>
      <c r="V229" s="45">
        <f t="shared" si="52"/>
        <v>228</v>
      </c>
      <c r="W229" s="45" t="str">
        <f t="shared" si="53"/>
        <v>Муниципальное бюджетное общеобразовательное учреждение «Молодежненская средняя общеобразовательная школа» Томского района</v>
      </c>
      <c r="X229" s="39">
        <f t="shared" si="54"/>
        <v>1</v>
      </c>
      <c r="Y229" s="39">
        <f t="shared" si="55"/>
        <v>1</v>
      </c>
      <c r="Z229" s="39">
        <f t="shared" si="56"/>
        <v>1</v>
      </c>
      <c r="AA229" s="39">
        <f t="shared" si="57"/>
        <v>1</v>
      </c>
      <c r="AB229" s="39">
        <f t="shared" si="58"/>
        <v>1</v>
      </c>
      <c r="AC229" s="39">
        <f t="shared" si="59"/>
        <v>1</v>
      </c>
      <c r="AD229" s="39">
        <f t="shared" si="60"/>
        <v>1</v>
      </c>
      <c r="AE229" s="39">
        <f t="shared" si="61"/>
        <v>1</v>
      </c>
      <c r="AF229" s="39">
        <f t="shared" si="62"/>
        <v>1</v>
      </c>
      <c r="AG229" s="39">
        <f t="shared" si="63"/>
        <v>1</v>
      </c>
    </row>
    <row r="230" spans="1:33">
      <c r="A230" s="37">
        <f>'бланки '!D234</f>
        <v>229</v>
      </c>
      <c r="B230" s="43" t="str">
        <f>'бланки '!C234</f>
        <v>Муниципальное бюджетное общеобразовательное учреждение «Поросинская средняя общеобразовательная школа» Томского района</v>
      </c>
      <c r="C230" s="44">
        <v>98</v>
      </c>
      <c r="D230" s="44">
        <v>98</v>
      </c>
      <c r="E230" s="44">
        <v>98</v>
      </c>
      <c r="F230" s="44">
        <v>98</v>
      </c>
      <c r="G230" s="44">
        <v>98</v>
      </c>
      <c r="H230" s="44">
        <v>98</v>
      </c>
      <c r="I230" s="44">
        <v>25</v>
      </c>
      <c r="J230" s="44">
        <v>25</v>
      </c>
      <c r="K230" s="44">
        <v>98</v>
      </c>
      <c r="L230" s="44">
        <v>98</v>
      </c>
      <c r="M230" s="44">
        <v>98</v>
      </c>
      <c r="N230" s="44">
        <v>98</v>
      </c>
      <c r="O230" s="44">
        <v>98</v>
      </c>
      <c r="P230" s="44">
        <v>98</v>
      </c>
      <c r="Q230" s="44">
        <v>98</v>
      </c>
      <c r="R230" s="44"/>
      <c r="S230" s="44"/>
      <c r="T230" s="44"/>
      <c r="U230" s="40">
        <f t="shared" si="51"/>
        <v>0</v>
      </c>
      <c r="V230" s="45">
        <f t="shared" si="52"/>
        <v>229</v>
      </c>
      <c r="W230" s="45" t="str">
        <f t="shared" si="53"/>
        <v>Муниципальное бюджетное общеобразовательное учреждение «Поросинская средняя общеобразовательная школа» Томского района</v>
      </c>
      <c r="X230" s="39">
        <f t="shared" si="54"/>
        <v>1</v>
      </c>
      <c r="Y230" s="39">
        <f t="shared" si="55"/>
        <v>1</v>
      </c>
      <c r="Z230" s="39">
        <f t="shared" si="56"/>
        <v>1</v>
      </c>
      <c r="AA230" s="39">
        <f t="shared" si="57"/>
        <v>1</v>
      </c>
      <c r="AB230" s="39">
        <f t="shared" si="58"/>
        <v>1</v>
      </c>
      <c r="AC230" s="39">
        <f t="shared" si="59"/>
        <v>1</v>
      </c>
      <c r="AD230" s="39">
        <f t="shared" si="60"/>
        <v>1</v>
      </c>
      <c r="AE230" s="39">
        <f t="shared" si="61"/>
        <v>1</v>
      </c>
      <c r="AF230" s="39">
        <f t="shared" si="62"/>
        <v>1</v>
      </c>
      <c r="AG230" s="39">
        <f t="shared" si="63"/>
        <v>1</v>
      </c>
    </row>
    <row r="231" spans="1:33">
      <c r="A231" s="37">
        <f>'бланки '!D235</f>
        <v>230</v>
      </c>
      <c r="B231" s="43" t="str">
        <f>'бланки '!C235</f>
        <v>Муниципальное автономное общеобразовательное учреждение «Малиновская средняя общеобразовательная школа» Томского района</v>
      </c>
      <c r="C231" s="44">
        <v>190</v>
      </c>
      <c r="D231" s="44">
        <v>190</v>
      </c>
      <c r="E231" s="44">
        <v>190</v>
      </c>
      <c r="F231" s="44">
        <v>190</v>
      </c>
      <c r="G231" s="44">
        <v>190</v>
      </c>
      <c r="H231" s="44">
        <v>190</v>
      </c>
      <c r="I231" s="44">
        <v>48</v>
      </c>
      <c r="J231" s="44">
        <v>48</v>
      </c>
      <c r="K231" s="44">
        <v>190</v>
      </c>
      <c r="L231" s="44">
        <v>190</v>
      </c>
      <c r="M231" s="44">
        <v>190</v>
      </c>
      <c r="N231" s="44">
        <v>190</v>
      </c>
      <c r="O231" s="44">
        <v>190</v>
      </c>
      <c r="P231" s="44">
        <v>190</v>
      </c>
      <c r="Q231" s="44">
        <v>190</v>
      </c>
      <c r="R231" s="44"/>
      <c r="S231" s="44"/>
      <c r="T231" s="44"/>
      <c r="U231" s="40">
        <f t="shared" si="51"/>
        <v>0</v>
      </c>
      <c r="V231" s="45">
        <f t="shared" si="52"/>
        <v>230</v>
      </c>
      <c r="W231" s="45" t="str">
        <f t="shared" si="53"/>
        <v>Муниципальное автономное общеобразовательное учреждение «Малиновская средняя общеобразовательная школа» Томского района</v>
      </c>
      <c r="X231" s="39">
        <f t="shared" si="54"/>
        <v>1</v>
      </c>
      <c r="Y231" s="39">
        <f t="shared" si="55"/>
        <v>1</v>
      </c>
      <c r="Z231" s="39">
        <f t="shared" si="56"/>
        <v>1</v>
      </c>
      <c r="AA231" s="39">
        <f t="shared" si="57"/>
        <v>1</v>
      </c>
      <c r="AB231" s="39">
        <f t="shared" si="58"/>
        <v>1</v>
      </c>
      <c r="AC231" s="39">
        <f t="shared" si="59"/>
        <v>1</v>
      </c>
      <c r="AD231" s="39">
        <f t="shared" si="60"/>
        <v>1</v>
      </c>
      <c r="AE231" s="39">
        <f t="shared" si="61"/>
        <v>1</v>
      </c>
      <c r="AF231" s="39">
        <f t="shared" si="62"/>
        <v>1</v>
      </c>
      <c r="AG231" s="39">
        <f t="shared" si="63"/>
        <v>1</v>
      </c>
    </row>
    <row r="232" spans="1:33">
      <c r="A232" s="37">
        <f>'бланки '!D236</f>
        <v>231</v>
      </c>
      <c r="B232" s="43" t="str">
        <f>'бланки '!C236</f>
        <v>Муниципальное бюджетное общеобразовательное учреждение «Воронинская средняя общеобразовательная школа» Томского района</v>
      </c>
      <c r="C232" s="44">
        <v>108</v>
      </c>
      <c r="D232" s="44">
        <v>108</v>
      </c>
      <c r="E232" s="44">
        <v>108</v>
      </c>
      <c r="F232" s="44">
        <v>108</v>
      </c>
      <c r="G232" s="44">
        <v>108</v>
      </c>
      <c r="H232" s="44">
        <v>108</v>
      </c>
      <c r="I232" s="44">
        <v>27</v>
      </c>
      <c r="J232" s="44">
        <v>27</v>
      </c>
      <c r="K232" s="44">
        <v>108</v>
      </c>
      <c r="L232" s="44">
        <v>108</v>
      </c>
      <c r="M232" s="44">
        <v>108</v>
      </c>
      <c r="N232" s="44">
        <v>108</v>
      </c>
      <c r="O232" s="44">
        <v>108</v>
      </c>
      <c r="P232" s="44">
        <v>108</v>
      </c>
      <c r="Q232" s="44">
        <v>108</v>
      </c>
      <c r="R232" s="44"/>
      <c r="S232" s="44"/>
      <c r="T232" s="44"/>
      <c r="U232" s="40">
        <f t="shared" si="51"/>
        <v>0</v>
      </c>
      <c r="V232" s="45">
        <f t="shared" si="52"/>
        <v>231</v>
      </c>
      <c r="W232" s="45" t="str">
        <f t="shared" si="53"/>
        <v>Муниципальное бюджетное общеобразовательное учреждение «Воронинская средняя общеобразовательная школа» Томского района</v>
      </c>
      <c r="X232" s="39">
        <f t="shared" si="54"/>
        <v>1</v>
      </c>
      <c r="Y232" s="39">
        <f t="shared" si="55"/>
        <v>1</v>
      </c>
      <c r="Z232" s="39">
        <f t="shared" si="56"/>
        <v>1</v>
      </c>
      <c r="AA232" s="39">
        <f t="shared" si="57"/>
        <v>1</v>
      </c>
      <c r="AB232" s="39">
        <f t="shared" si="58"/>
        <v>1</v>
      </c>
      <c r="AC232" s="39">
        <f t="shared" si="59"/>
        <v>1</v>
      </c>
      <c r="AD232" s="39">
        <f t="shared" si="60"/>
        <v>1</v>
      </c>
      <c r="AE232" s="39">
        <f t="shared" si="61"/>
        <v>1</v>
      </c>
      <c r="AF232" s="39">
        <f t="shared" si="62"/>
        <v>1</v>
      </c>
      <c r="AG232" s="39">
        <f t="shared" si="63"/>
        <v>1</v>
      </c>
    </row>
    <row r="233" spans="1:33">
      <c r="A233" s="37">
        <f>'бланки '!D237</f>
        <v>232</v>
      </c>
      <c r="B233" s="43" t="str">
        <f>'бланки '!C237</f>
        <v>Муниципальное бюджетное общеобразовательное учреждение «Новоархангельская средняя общеобразовательная школа» Томского района</v>
      </c>
      <c r="C233" s="44">
        <v>23</v>
      </c>
      <c r="D233" s="44">
        <v>23</v>
      </c>
      <c r="E233" s="44">
        <v>23</v>
      </c>
      <c r="F233" s="44">
        <v>23</v>
      </c>
      <c r="G233" s="44">
        <v>23</v>
      </c>
      <c r="H233" s="44">
        <v>23</v>
      </c>
      <c r="I233" s="44">
        <v>6</v>
      </c>
      <c r="J233" s="44">
        <v>6</v>
      </c>
      <c r="K233" s="44">
        <v>23</v>
      </c>
      <c r="L233" s="44">
        <v>23</v>
      </c>
      <c r="M233" s="44">
        <v>23</v>
      </c>
      <c r="N233" s="44">
        <v>23</v>
      </c>
      <c r="O233" s="44">
        <v>23</v>
      </c>
      <c r="P233" s="44">
        <v>23</v>
      </c>
      <c r="Q233" s="44">
        <v>23</v>
      </c>
      <c r="R233" s="44"/>
      <c r="S233" s="44"/>
      <c r="T233" s="44"/>
      <c r="U233" s="40">
        <f t="shared" si="51"/>
        <v>0</v>
      </c>
      <c r="V233" s="45">
        <f t="shared" si="52"/>
        <v>232</v>
      </c>
      <c r="W233" s="45" t="str">
        <f t="shared" si="53"/>
        <v>Муниципальное бюджетное общеобразовательное учреждение «Новоархангельская средняя общеобразовательная школа» Томского района</v>
      </c>
      <c r="X233" s="39">
        <f t="shared" si="54"/>
        <v>1</v>
      </c>
      <c r="Y233" s="39">
        <f t="shared" si="55"/>
        <v>1</v>
      </c>
      <c r="Z233" s="39">
        <f t="shared" si="56"/>
        <v>1</v>
      </c>
      <c r="AA233" s="39">
        <f t="shared" si="57"/>
        <v>1</v>
      </c>
      <c r="AB233" s="39">
        <f t="shared" si="58"/>
        <v>1</v>
      </c>
      <c r="AC233" s="39">
        <f t="shared" si="59"/>
        <v>1</v>
      </c>
      <c r="AD233" s="39">
        <f t="shared" si="60"/>
        <v>1</v>
      </c>
      <c r="AE233" s="39">
        <f t="shared" si="61"/>
        <v>1</v>
      </c>
      <c r="AF233" s="39">
        <f t="shared" si="62"/>
        <v>1</v>
      </c>
      <c r="AG233" s="39">
        <f t="shared" si="63"/>
        <v>1</v>
      </c>
    </row>
    <row r="234" spans="1:33">
      <c r="A234" s="37">
        <f>'бланки '!D238</f>
        <v>233</v>
      </c>
      <c r="B234" s="43" t="str">
        <f>'бланки '!C238</f>
        <v>Муниципальное бюджетное общеобразовательное учреждение «Рассветовская средняя общеобразовательная школа» Томского района</v>
      </c>
      <c r="C234" s="44">
        <v>127</v>
      </c>
      <c r="D234" s="44">
        <v>127</v>
      </c>
      <c r="E234" s="44">
        <v>127</v>
      </c>
      <c r="F234" s="44">
        <v>127</v>
      </c>
      <c r="G234" s="44">
        <v>127</v>
      </c>
      <c r="H234" s="44">
        <v>127</v>
      </c>
      <c r="I234" s="44">
        <v>32</v>
      </c>
      <c r="J234" s="44">
        <v>32</v>
      </c>
      <c r="K234" s="44">
        <v>127</v>
      </c>
      <c r="L234" s="44">
        <v>127</v>
      </c>
      <c r="M234" s="44">
        <v>127</v>
      </c>
      <c r="N234" s="44">
        <v>127</v>
      </c>
      <c r="O234" s="44">
        <v>127</v>
      </c>
      <c r="P234" s="44">
        <v>127</v>
      </c>
      <c r="Q234" s="44">
        <v>127</v>
      </c>
      <c r="R234" s="44"/>
      <c r="S234" s="44"/>
      <c r="T234" s="44"/>
      <c r="U234" s="40">
        <f t="shared" si="51"/>
        <v>0</v>
      </c>
      <c r="V234" s="45">
        <f t="shared" si="52"/>
        <v>233</v>
      </c>
      <c r="W234" s="45" t="str">
        <f t="shared" si="53"/>
        <v>Муниципальное бюджетное общеобразовательное учреждение «Рассветовская средняя общеобразовательная школа» Томского района</v>
      </c>
      <c r="X234" s="39">
        <f t="shared" si="54"/>
        <v>1</v>
      </c>
      <c r="Y234" s="39">
        <f t="shared" si="55"/>
        <v>1</v>
      </c>
      <c r="Z234" s="39">
        <f t="shared" si="56"/>
        <v>1</v>
      </c>
      <c r="AA234" s="39">
        <f t="shared" si="57"/>
        <v>1</v>
      </c>
      <c r="AB234" s="39">
        <f t="shared" si="58"/>
        <v>1</v>
      </c>
      <c r="AC234" s="39">
        <f t="shared" si="59"/>
        <v>1</v>
      </c>
      <c r="AD234" s="39">
        <f t="shared" si="60"/>
        <v>1</v>
      </c>
      <c r="AE234" s="39">
        <f t="shared" si="61"/>
        <v>1</v>
      </c>
      <c r="AF234" s="39">
        <f t="shared" si="62"/>
        <v>1</v>
      </c>
      <c r="AG234" s="39">
        <f t="shared" si="63"/>
        <v>1</v>
      </c>
    </row>
    <row r="235" spans="1:33">
      <c r="A235" s="37">
        <f>'бланки '!D239</f>
        <v>234</v>
      </c>
      <c r="B235" s="43" t="str">
        <f>'бланки '!C239</f>
        <v>Муниципальное бюджетное общеобразовательное учреждение «Рыбаловская средняя общеобразовательная школа» Томского района</v>
      </c>
      <c r="C235" s="44">
        <v>159</v>
      </c>
      <c r="D235" s="44">
        <v>159</v>
      </c>
      <c r="E235" s="44">
        <v>159</v>
      </c>
      <c r="F235" s="44">
        <v>159</v>
      </c>
      <c r="G235" s="44">
        <v>159</v>
      </c>
      <c r="H235" s="44">
        <v>159</v>
      </c>
      <c r="I235" s="44">
        <v>40</v>
      </c>
      <c r="J235" s="44">
        <v>40</v>
      </c>
      <c r="K235" s="44">
        <v>159</v>
      </c>
      <c r="L235" s="44">
        <v>159</v>
      </c>
      <c r="M235" s="44">
        <v>159</v>
      </c>
      <c r="N235" s="44">
        <v>159</v>
      </c>
      <c r="O235" s="44">
        <v>159</v>
      </c>
      <c r="P235" s="44">
        <v>159</v>
      </c>
      <c r="Q235" s="44">
        <v>159</v>
      </c>
      <c r="R235" s="44"/>
      <c r="S235" s="44"/>
      <c r="T235" s="44"/>
      <c r="U235" s="40">
        <f t="shared" si="51"/>
        <v>0</v>
      </c>
      <c r="V235" s="45">
        <f t="shared" si="52"/>
        <v>234</v>
      </c>
      <c r="W235" s="45" t="str">
        <f t="shared" si="53"/>
        <v>Муниципальное бюджетное общеобразовательное учреждение «Рыбаловская средняя общеобразовательная школа» Томского района</v>
      </c>
      <c r="X235" s="39">
        <f t="shared" si="54"/>
        <v>1</v>
      </c>
      <c r="Y235" s="39">
        <f t="shared" si="55"/>
        <v>1</v>
      </c>
      <c r="Z235" s="39">
        <f t="shared" si="56"/>
        <v>1</v>
      </c>
      <c r="AA235" s="39">
        <f t="shared" si="57"/>
        <v>1</v>
      </c>
      <c r="AB235" s="39">
        <f t="shared" si="58"/>
        <v>1</v>
      </c>
      <c r="AC235" s="39">
        <f t="shared" si="59"/>
        <v>1</v>
      </c>
      <c r="AD235" s="39">
        <f t="shared" si="60"/>
        <v>1</v>
      </c>
      <c r="AE235" s="39">
        <f t="shared" si="61"/>
        <v>1</v>
      </c>
      <c r="AF235" s="39">
        <f t="shared" si="62"/>
        <v>1</v>
      </c>
      <c r="AG235" s="39">
        <f t="shared" si="63"/>
        <v>1</v>
      </c>
    </row>
    <row r="236" spans="1:33">
      <c r="A236" s="37">
        <f>'бланки '!D240</f>
        <v>235</v>
      </c>
      <c r="B236" s="43" t="str">
        <f>'бланки '!C240</f>
        <v>Муниципальное бюджетное общеобразовательное учреждение «Александровская средняя общеобразовательная школа» Томского района</v>
      </c>
      <c r="C236" s="44">
        <v>80</v>
      </c>
      <c r="D236" s="44">
        <v>80</v>
      </c>
      <c r="E236" s="44">
        <v>80</v>
      </c>
      <c r="F236" s="44">
        <v>80</v>
      </c>
      <c r="G236" s="44">
        <v>80</v>
      </c>
      <c r="H236" s="44">
        <v>80</v>
      </c>
      <c r="I236" s="44">
        <v>20</v>
      </c>
      <c r="J236" s="44">
        <v>20</v>
      </c>
      <c r="K236" s="44">
        <v>80</v>
      </c>
      <c r="L236" s="44">
        <v>80</v>
      </c>
      <c r="M236" s="44">
        <v>80</v>
      </c>
      <c r="N236" s="44">
        <v>80</v>
      </c>
      <c r="O236" s="44">
        <v>80</v>
      </c>
      <c r="P236" s="44">
        <v>80</v>
      </c>
      <c r="Q236" s="44">
        <v>80</v>
      </c>
      <c r="R236" s="44"/>
      <c r="S236" s="44"/>
      <c r="T236" s="44"/>
      <c r="U236" s="40">
        <f t="shared" si="51"/>
        <v>0</v>
      </c>
      <c r="V236" s="45">
        <f t="shared" si="52"/>
        <v>235</v>
      </c>
      <c r="W236" s="45" t="str">
        <f t="shared" si="53"/>
        <v>Муниципальное бюджетное общеобразовательное учреждение «Александровская средняя общеобразовательная школа» Томского района</v>
      </c>
      <c r="X236" s="39">
        <f t="shared" si="54"/>
        <v>1</v>
      </c>
      <c r="Y236" s="39">
        <f t="shared" si="55"/>
        <v>1</v>
      </c>
      <c r="Z236" s="39">
        <f t="shared" si="56"/>
        <v>1</v>
      </c>
      <c r="AA236" s="39">
        <f t="shared" si="57"/>
        <v>1</v>
      </c>
      <c r="AB236" s="39">
        <f t="shared" si="58"/>
        <v>1</v>
      </c>
      <c r="AC236" s="39">
        <f t="shared" si="59"/>
        <v>1</v>
      </c>
      <c r="AD236" s="39">
        <f t="shared" si="60"/>
        <v>1</v>
      </c>
      <c r="AE236" s="39">
        <f t="shared" si="61"/>
        <v>1</v>
      </c>
      <c r="AF236" s="39">
        <f t="shared" si="62"/>
        <v>1</v>
      </c>
      <c r="AG236" s="39">
        <f t="shared" si="63"/>
        <v>1</v>
      </c>
    </row>
    <row r="237" spans="1:33">
      <c r="A237" s="37">
        <f>'бланки '!D241</f>
        <v>236</v>
      </c>
      <c r="B237" s="43" t="str">
        <f>'бланки '!C241</f>
        <v>Муниципальное бюджетное общеобразовательное учреждение «Октябрьская средняя общеобразовательная школа» Томского района</v>
      </c>
      <c r="C237" s="44">
        <v>131</v>
      </c>
      <c r="D237" s="44">
        <v>131</v>
      </c>
      <c r="E237" s="44">
        <v>131</v>
      </c>
      <c r="F237" s="44">
        <v>131</v>
      </c>
      <c r="G237" s="44">
        <v>131</v>
      </c>
      <c r="H237" s="44">
        <v>131</v>
      </c>
      <c r="I237" s="44">
        <v>33</v>
      </c>
      <c r="J237" s="44">
        <v>33</v>
      </c>
      <c r="K237" s="44">
        <v>131</v>
      </c>
      <c r="L237" s="44">
        <v>131</v>
      </c>
      <c r="M237" s="44">
        <v>131</v>
      </c>
      <c r="N237" s="44">
        <v>131</v>
      </c>
      <c r="O237" s="44">
        <v>131</v>
      </c>
      <c r="P237" s="44">
        <v>131</v>
      </c>
      <c r="Q237" s="44">
        <v>131</v>
      </c>
      <c r="R237" s="44"/>
      <c r="S237" s="44"/>
      <c r="T237" s="44"/>
      <c r="U237" s="40">
        <f t="shared" si="51"/>
        <v>0</v>
      </c>
      <c r="V237" s="45">
        <f t="shared" si="52"/>
        <v>236</v>
      </c>
      <c r="W237" s="45" t="str">
        <f t="shared" si="53"/>
        <v>Муниципальное бюджетное общеобразовательное учреждение «Октябрьская средняя общеобразовательная школа» Томского района</v>
      </c>
      <c r="X237" s="39">
        <f t="shared" si="54"/>
        <v>1</v>
      </c>
      <c r="Y237" s="39">
        <f t="shared" si="55"/>
        <v>1</v>
      </c>
      <c r="Z237" s="39">
        <f t="shared" si="56"/>
        <v>1</v>
      </c>
      <c r="AA237" s="39">
        <f t="shared" si="57"/>
        <v>1</v>
      </c>
      <c r="AB237" s="39">
        <f t="shared" si="58"/>
        <v>1</v>
      </c>
      <c r="AC237" s="39">
        <f t="shared" si="59"/>
        <v>1</v>
      </c>
      <c r="AD237" s="39">
        <f t="shared" si="60"/>
        <v>1</v>
      </c>
      <c r="AE237" s="39">
        <f t="shared" si="61"/>
        <v>1</v>
      </c>
      <c r="AF237" s="39">
        <f t="shared" si="62"/>
        <v>1</v>
      </c>
      <c r="AG237" s="39">
        <f t="shared" si="63"/>
        <v>1</v>
      </c>
    </row>
    <row r="238" spans="1:33">
      <c r="A238" s="37">
        <f>'бланки '!D242</f>
        <v>237</v>
      </c>
      <c r="B238" s="43" t="str">
        <f>'бланки '!C242</f>
        <v>Муниципальное бюджетное общеобразовательное учреждение «Кисловская средняя общеобразовательная школа»Томского района</v>
      </c>
      <c r="C238" s="44">
        <v>394</v>
      </c>
      <c r="D238" s="44">
        <v>394</v>
      </c>
      <c r="E238" s="44">
        <v>394</v>
      </c>
      <c r="F238" s="44">
        <v>394</v>
      </c>
      <c r="G238" s="44">
        <v>394</v>
      </c>
      <c r="H238" s="44">
        <v>394</v>
      </c>
      <c r="I238" s="44">
        <v>99</v>
      </c>
      <c r="J238" s="44">
        <v>99</v>
      </c>
      <c r="K238" s="44">
        <v>394</v>
      </c>
      <c r="L238" s="44">
        <v>394</v>
      </c>
      <c r="M238" s="44">
        <v>394</v>
      </c>
      <c r="N238" s="44">
        <v>394</v>
      </c>
      <c r="O238" s="44">
        <v>394</v>
      </c>
      <c r="P238" s="44">
        <v>394</v>
      </c>
      <c r="Q238" s="44">
        <v>394</v>
      </c>
      <c r="R238" s="44"/>
      <c r="S238" s="44"/>
      <c r="T238" s="44"/>
      <c r="U238" s="40">
        <f t="shared" si="51"/>
        <v>0</v>
      </c>
      <c r="V238" s="45">
        <f t="shared" si="52"/>
        <v>237</v>
      </c>
      <c r="W238" s="45" t="str">
        <f t="shared" si="53"/>
        <v>Муниципальное бюджетное общеобразовательное учреждение «Кисловская средняя общеобразовательная школа»Томского района</v>
      </c>
      <c r="X238" s="39">
        <f t="shared" si="54"/>
        <v>1</v>
      </c>
      <c r="Y238" s="39">
        <f t="shared" si="55"/>
        <v>1</v>
      </c>
      <c r="Z238" s="39">
        <f t="shared" si="56"/>
        <v>1</v>
      </c>
      <c r="AA238" s="39">
        <f t="shared" si="57"/>
        <v>1</v>
      </c>
      <c r="AB238" s="39">
        <f t="shared" si="58"/>
        <v>1</v>
      </c>
      <c r="AC238" s="39">
        <f t="shared" si="59"/>
        <v>1</v>
      </c>
      <c r="AD238" s="39">
        <f t="shared" si="60"/>
        <v>1</v>
      </c>
      <c r="AE238" s="39">
        <f t="shared" si="61"/>
        <v>1</v>
      </c>
      <c r="AF238" s="39">
        <f t="shared" si="62"/>
        <v>1</v>
      </c>
      <c r="AG238" s="39">
        <f t="shared" si="63"/>
        <v>1</v>
      </c>
    </row>
    <row r="239" spans="1:33">
      <c r="A239" s="37">
        <f>'бланки '!D243</f>
        <v>238</v>
      </c>
      <c r="B239" s="43" t="str">
        <f>'бланки '!C243</f>
        <v>Муниципальное бюджетное общеобразовательное учреждение "Начальная общеобразовательная школа мкр. "Южные Ворота" Томского района</v>
      </c>
      <c r="C239" s="44">
        <v>3</v>
      </c>
      <c r="D239" s="44">
        <v>3</v>
      </c>
      <c r="E239" s="44">
        <v>3</v>
      </c>
      <c r="F239" s="44">
        <v>3</v>
      </c>
      <c r="G239" s="44">
        <v>3</v>
      </c>
      <c r="H239" s="44">
        <v>3</v>
      </c>
      <c r="I239" s="44">
        <v>1</v>
      </c>
      <c r="J239" s="44">
        <v>1</v>
      </c>
      <c r="K239" s="44">
        <v>3</v>
      </c>
      <c r="L239" s="44">
        <v>3</v>
      </c>
      <c r="M239" s="44">
        <v>3</v>
      </c>
      <c r="N239" s="44">
        <v>3</v>
      </c>
      <c r="O239" s="44">
        <v>3</v>
      </c>
      <c r="P239" s="44">
        <v>3</v>
      </c>
      <c r="Q239" s="44">
        <v>3</v>
      </c>
      <c r="R239" s="44"/>
      <c r="S239" s="44"/>
      <c r="T239" s="44"/>
      <c r="U239" s="40">
        <f t="shared" si="51"/>
        <v>3</v>
      </c>
      <c r="V239" s="45">
        <f t="shared" si="52"/>
        <v>238</v>
      </c>
      <c r="W239" s="45" t="str">
        <f t="shared" si="53"/>
        <v>Муниципальное бюджетное общеобразовательное учреждение "Начальная общеобразовательная школа мкр. "Южные Ворота" Томского района</v>
      </c>
      <c r="X239" s="39">
        <f t="shared" si="54"/>
        <v>1</v>
      </c>
      <c r="Y239" s="39">
        <f t="shared" si="55"/>
        <v>1</v>
      </c>
      <c r="Z239" s="39">
        <f t="shared" si="56"/>
        <v>1</v>
      </c>
      <c r="AA239" s="39">
        <f t="shared" si="57"/>
        <v>1</v>
      </c>
      <c r="AB239" s="39">
        <f t="shared" si="58"/>
        <v>1</v>
      </c>
      <c r="AC239" s="39">
        <f t="shared" si="59"/>
        <v>1</v>
      </c>
      <c r="AD239" s="39">
        <f t="shared" si="60"/>
        <v>1</v>
      </c>
      <c r="AE239" s="39">
        <f t="shared" si="61"/>
        <v>1</v>
      </c>
      <c r="AF239" s="39">
        <f t="shared" si="62"/>
        <v>1</v>
      </c>
      <c r="AG239" s="39">
        <f t="shared" si="63"/>
        <v>1</v>
      </c>
    </row>
    <row r="240" spans="1:33">
      <c r="A240" s="37">
        <f>'бланки '!D244</f>
        <v>239</v>
      </c>
      <c r="B240" s="43" t="str">
        <f>'бланки '!C244</f>
        <v>Муниципальное бюджетное общеобразовательное учреждение «Халдеевская основная общеобразовательная школа» Томского района</v>
      </c>
      <c r="C240" s="44">
        <v>21</v>
      </c>
      <c r="D240" s="44">
        <v>21</v>
      </c>
      <c r="E240" s="44">
        <v>21</v>
      </c>
      <c r="F240" s="44">
        <v>21</v>
      </c>
      <c r="G240" s="44">
        <v>21</v>
      </c>
      <c r="H240" s="44">
        <v>21</v>
      </c>
      <c r="I240" s="44">
        <v>6</v>
      </c>
      <c r="J240" s="44">
        <v>6</v>
      </c>
      <c r="K240" s="44">
        <v>21</v>
      </c>
      <c r="L240" s="44">
        <v>21</v>
      </c>
      <c r="M240" s="44">
        <v>21</v>
      </c>
      <c r="N240" s="44">
        <v>21</v>
      </c>
      <c r="O240" s="44">
        <v>21</v>
      </c>
      <c r="P240" s="44">
        <v>21</v>
      </c>
      <c r="Q240" s="44">
        <v>21</v>
      </c>
      <c r="R240" s="44"/>
      <c r="S240" s="44"/>
      <c r="T240" s="44"/>
      <c r="U240" s="40">
        <f t="shared" si="51"/>
        <v>0</v>
      </c>
      <c r="V240" s="45">
        <f t="shared" si="52"/>
        <v>239</v>
      </c>
      <c r="W240" s="45" t="str">
        <f t="shared" si="53"/>
        <v>Муниципальное бюджетное общеобразовательное учреждение «Халдеевская основная общеобразовательная школа» Томского района</v>
      </c>
      <c r="X240" s="39">
        <f t="shared" si="54"/>
        <v>1</v>
      </c>
      <c r="Y240" s="39">
        <f t="shared" si="55"/>
        <v>1</v>
      </c>
      <c r="Z240" s="39">
        <f t="shared" si="56"/>
        <v>1</v>
      </c>
      <c r="AA240" s="39">
        <f t="shared" si="57"/>
        <v>1</v>
      </c>
      <c r="AB240" s="39">
        <f t="shared" si="58"/>
        <v>1</v>
      </c>
      <c r="AC240" s="39">
        <f t="shared" si="59"/>
        <v>1</v>
      </c>
      <c r="AD240" s="39">
        <f t="shared" si="60"/>
        <v>1</v>
      </c>
      <c r="AE240" s="39">
        <f t="shared" si="61"/>
        <v>1</v>
      </c>
      <c r="AF240" s="39">
        <f t="shared" si="62"/>
        <v>1</v>
      </c>
      <c r="AG240" s="39">
        <f t="shared" si="63"/>
        <v>1</v>
      </c>
    </row>
    <row r="241" spans="1:33">
      <c r="A241" s="37">
        <f>'бланки '!D245</f>
        <v>240</v>
      </c>
      <c r="B241" s="43" t="str">
        <f>'бланки '!C245</f>
        <v>Муниципальное бюджетное общеобразовательное учреждение «Нелюбинская средняя общеобразовательная школа» Томского района</v>
      </c>
      <c r="C241" s="44">
        <v>91</v>
      </c>
      <c r="D241" s="44">
        <v>91</v>
      </c>
      <c r="E241" s="44">
        <v>91</v>
      </c>
      <c r="F241" s="44">
        <v>91</v>
      </c>
      <c r="G241" s="44">
        <v>91</v>
      </c>
      <c r="H241" s="44">
        <v>91</v>
      </c>
      <c r="I241" s="44">
        <v>23</v>
      </c>
      <c r="J241" s="44">
        <v>23</v>
      </c>
      <c r="K241" s="44">
        <v>91</v>
      </c>
      <c r="L241" s="44">
        <v>91</v>
      </c>
      <c r="M241" s="44">
        <v>91</v>
      </c>
      <c r="N241" s="44">
        <v>91</v>
      </c>
      <c r="O241" s="44">
        <v>91</v>
      </c>
      <c r="P241" s="44">
        <v>91</v>
      </c>
      <c r="Q241" s="44">
        <v>91</v>
      </c>
      <c r="R241" s="44"/>
      <c r="S241" s="44"/>
      <c r="T241" s="44"/>
      <c r="U241" s="40">
        <f t="shared" si="51"/>
        <v>0</v>
      </c>
      <c r="V241" s="45">
        <f t="shared" si="52"/>
        <v>240</v>
      </c>
      <c r="W241" s="45" t="str">
        <f t="shared" si="53"/>
        <v>Муниципальное бюджетное общеобразовательное учреждение «Нелюбинская средняя общеобразовательная школа» Томского района</v>
      </c>
      <c r="X241" s="39">
        <f t="shared" si="54"/>
        <v>1</v>
      </c>
      <c r="Y241" s="39">
        <f t="shared" si="55"/>
        <v>1</v>
      </c>
      <c r="Z241" s="39">
        <f t="shared" si="56"/>
        <v>1</v>
      </c>
      <c r="AA241" s="39">
        <f t="shared" si="57"/>
        <v>1</v>
      </c>
      <c r="AB241" s="39">
        <f t="shared" si="58"/>
        <v>1</v>
      </c>
      <c r="AC241" s="39">
        <f t="shared" si="59"/>
        <v>1</v>
      </c>
      <c r="AD241" s="39">
        <f t="shared" si="60"/>
        <v>1</v>
      </c>
      <c r="AE241" s="39">
        <f t="shared" si="61"/>
        <v>1</v>
      </c>
      <c r="AF241" s="39">
        <f t="shared" si="62"/>
        <v>1</v>
      </c>
      <c r="AG241" s="39">
        <f t="shared" si="63"/>
        <v>1</v>
      </c>
    </row>
    <row r="242" spans="1:33">
      <c r="A242" s="37">
        <f>'бланки '!D246</f>
        <v>241</v>
      </c>
      <c r="B242" s="43" t="str">
        <f>'бланки '!C246</f>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C242" s="44">
        <v>45</v>
      </c>
      <c r="D242" s="44">
        <v>45</v>
      </c>
      <c r="E242" s="44">
        <v>45</v>
      </c>
      <c r="F242" s="44">
        <v>45</v>
      </c>
      <c r="G242" s="44">
        <v>45</v>
      </c>
      <c r="H242" s="44">
        <v>45</v>
      </c>
      <c r="I242" s="44">
        <v>12</v>
      </c>
      <c r="J242" s="44">
        <v>12</v>
      </c>
      <c r="K242" s="44">
        <v>45</v>
      </c>
      <c r="L242" s="44">
        <v>45</v>
      </c>
      <c r="M242" s="44">
        <v>45</v>
      </c>
      <c r="N242" s="44">
        <v>45</v>
      </c>
      <c r="O242" s="44">
        <v>45</v>
      </c>
      <c r="P242" s="44">
        <v>45</v>
      </c>
      <c r="Q242" s="44">
        <v>45</v>
      </c>
      <c r="R242" s="44"/>
      <c r="S242" s="44"/>
      <c r="T242" s="44"/>
      <c r="U242" s="40">
        <f t="shared" si="51"/>
        <v>0</v>
      </c>
      <c r="V242" s="45">
        <f t="shared" si="52"/>
        <v>241</v>
      </c>
      <c r="W242" s="45" t="str">
        <f t="shared" si="53"/>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X242" s="39">
        <f t="shared" si="54"/>
        <v>1</v>
      </c>
      <c r="Y242" s="39">
        <f t="shared" si="55"/>
        <v>1</v>
      </c>
      <c r="Z242" s="39">
        <f t="shared" si="56"/>
        <v>1</v>
      </c>
      <c r="AA242" s="39">
        <f t="shared" si="57"/>
        <v>1</v>
      </c>
      <c r="AB242" s="39">
        <f t="shared" si="58"/>
        <v>1</v>
      </c>
      <c r="AC242" s="39">
        <f t="shared" si="59"/>
        <v>1</v>
      </c>
      <c r="AD242" s="39">
        <f t="shared" si="60"/>
        <v>1</v>
      </c>
      <c r="AE242" s="39">
        <f t="shared" si="61"/>
        <v>1</v>
      </c>
      <c r="AF242" s="39">
        <f t="shared" si="62"/>
        <v>1</v>
      </c>
      <c r="AG242" s="39">
        <f t="shared" si="63"/>
        <v>1</v>
      </c>
    </row>
    <row r="243" spans="1:33">
      <c r="A243" s="37">
        <f>'бланки '!D247</f>
        <v>242</v>
      </c>
      <c r="B243" s="43" t="str">
        <f>'бланки '!C247</f>
        <v>Муниципальное автономное общеобразовательное учреждение «Зональненская средняя общеобразовательная школа» Томского района</v>
      </c>
      <c r="C243" s="44">
        <v>600</v>
      </c>
      <c r="D243" s="44">
        <v>600</v>
      </c>
      <c r="E243" s="44">
        <v>600</v>
      </c>
      <c r="F243" s="44">
        <v>600</v>
      </c>
      <c r="G243" s="44">
        <v>600</v>
      </c>
      <c r="H243" s="44">
        <v>600</v>
      </c>
      <c r="I243" s="44">
        <v>168</v>
      </c>
      <c r="J243" s="44">
        <v>168</v>
      </c>
      <c r="K243" s="44">
        <v>600</v>
      </c>
      <c r="L243" s="44">
        <v>600</v>
      </c>
      <c r="M243" s="44">
        <v>600</v>
      </c>
      <c r="N243" s="44">
        <v>600</v>
      </c>
      <c r="O243" s="44">
        <v>600</v>
      </c>
      <c r="P243" s="44">
        <v>600</v>
      </c>
      <c r="Q243" s="44">
        <v>600</v>
      </c>
      <c r="R243" s="44"/>
      <c r="S243" s="44"/>
      <c r="T243" s="44"/>
      <c r="U243" s="40">
        <f t="shared" si="51"/>
        <v>0</v>
      </c>
      <c r="V243" s="45">
        <f t="shared" si="52"/>
        <v>242</v>
      </c>
      <c r="W243" s="45" t="str">
        <f t="shared" si="53"/>
        <v>Муниципальное автономное общеобразовательное учреждение «Зональненская средняя общеобразовательная школа» Томского района</v>
      </c>
      <c r="X243" s="39">
        <f t="shared" si="54"/>
        <v>1</v>
      </c>
      <c r="Y243" s="39">
        <f t="shared" si="55"/>
        <v>1</v>
      </c>
      <c r="Z243" s="39">
        <f t="shared" si="56"/>
        <v>1</v>
      </c>
      <c r="AA243" s="39">
        <f t="shared" si="57"/>
        <v>1</v>
      </c>
      <c r="AB243" s="39">
        <f t="shared" si="58"/>
        <v>1</v>
      </c>
      <c r="AC243" s="39">
        <f t="shared" si="59"/>
        <v>1</v>
      </c>
      <c r="AD243" s="39">
        <f t="shared" si="60"/>
        <v>1</v>
      </c>
      <c r="AE243" s="39">
        <f t="shared" si="61"/>
        <v>1</v>
      </c>
      <c r="AF243" s="39">
        <f t="shared" si="62"/>
        <v>1</v>
      </c>
      <c r="AG243" s="39">
        <f t="shared" si="63"/>
        <v>1</v>
      </c>
    </row>
    <row r="244" spans="1:33">
      <c r="A244" s="37">
        <f>'бланки '!D248</f>
        <v>243</v>
      </c>
      <c r="B244" s="43" t="str">
        <f>'бланки '!C248</f>
        <v>Муниципальное бюджетное общеобразовательное учреждение «Богашевская средняя общеобразовательная школа им. А.И.Федорова» Томского района</v>
      </c>
      <c r="C244" s="44">
        <v>349</v>
      </c>
      <c r="D244" s="44">
        <v>349</v>
      </c>
      <c r="E244" s="44">
        <v>349</v>
      </c>
      <c r="F244" s="44">
        <v>349</v>
      </c>
      <c r="G244" s="44">
        <v>349</v>
      </c>
      <c r="H244" s="44">
        <v>349</v>
      </c>
      <c r="I244" s="44">
        <v>88</v>
      </c>
      <c r="J244" s="44">
        <v>88</v>
      </c>
      <c r="K244" s="44">
        <v>349</v>
      </c>
      <c r="L244" s="44">
        <v>349</v>
      </c>
      <c r="M244" s="44">
        <v>349</v>
      </c>
      <c r="N244" s="44">
        <v>349</v>
      </c>
      <c r="O244" s="44">
        <v>349</v>
      </c>
      <c r="P244" s="44">
        <v>349</v>
      </c>
      <c r="Q244" s="44">
        <v>349</v>
      </c>
      <c r="R244" s="44"/>
      <c r="S244" s="44"/>
      <c r="T244" s="44"/>
      <c r="U244" s="40">
        <f t="shared" si="51"/>
        <v>0</v>
      </c>
      <c r="V244" s="45">
        <f t="shared" si="52"/>
        <v>243</v>
      </c>
      <c r="W244" s="45" t="str">
        <f t="shared" si="53"/>
        <v>Муниципальное бюджетное общеобразовательное учреждение «Богашевская средняя общеобразовательная школа им. А.И.Федорова» Томского района</v>
      </c>
      <c r="X244" s="39">
        <f t="shared" si="54"/>
        <v>1</v>
      </c>
      <c r="Y244" s="39">
        <f t="shared" si="55"/>
        <v>1</v>
      </c>
      <c r="Z244" s="39">
        <f t="shared" si="56"/>
        <v>1</v>
      </c>
      <c r="AA244" s="39">
        <f t="shared" si="57"/>
        <v>1</v>
      </c>
      <c r="AB244" s="39">
        <f t="shared" si="58"/>
        <v>1</v>
      </c>
      <c r="AC244" s="39">
        <f t="shared" si="59"/>
        <v>1</v>
      </c>
      <c r="AD244" s="39">
        <f t="shared" si="60"/>
        <v>1</v>
      </c>
      <c r="AE244" s="39">
        <f t="shared" si="61"/>
        <v>1</v>
      </c>
      <c r="AF244" s="39">
        <f t="shared" si="62"/>
        <v>1</v>
      </c>
      <c r="AG244" s="39">
        <f t="shared" si="63"/>
        <v>1</v>
      </c>
    </row>
    <row r="245" spans="1:33">
      <c r="A245" s="37">
        <f>'бланки '!D249</f>
        <v>244</v>
      </c>
      <c r="B245" s="43" t="str">
        <f>'бланки '!C249</f>
        <v>Муниципальное бюджетное общеобразовательное учреждение «Корниловская средняя обшеобразовательная школа» Томского района</v>
      </c>
      <c r="C245" s="44">
        <v>359</v>
      </c>
      <c r="D245" s="44">
        <v>359</v>
      </c>
      <c r="E245" s="44">
        <v>359</v>
      </c>
      <c r="F245" s="44">
        <v>359</v>
      </c>
      <c r="G245" s="44">
        <v>359</v>
      </c>
      <c r="H245" s="44">
        <v>359</v>
      </c>
      <c r="I245" s="44">
        <v>90</v>
      </c>
      <c r="J245" s="44">
        <v>90</v>
      </c>
      <c r="K245" s="44">
        <v>359</v>
      </c>
      <c r="L245" s="44">
        <v>359</v>
      </c>
      <c r="M245" s="44">
        <v>359</v>
      </c>
      <c r="N245" s="44">
        <v>359</v>
      </c>
      <c r="O245" s="44">
        <v>359</v>
      </c>
      <c r="P245" s="44">
        <v>359</v>
      </c>
      <c r="Q245" s="44">
        <v>359</v>
      </c>
      <c r="R245" s="44"/>
      <c r="S245" s="44"/>
      <c r="T245" s="44"/>
      <c r="U245" s="40">
        <f t="shared" si="51"/>
        <v>0</v>
      </c>
      <c r="V245" s="45">
        <f t="shared" si="52"/>
        <v>244</v>
      </c>
      <c r="W245" s="45" t="str">
        <f t="shared" si="53"/>
        <v>Муниципальное бюджетное общеобразовательное учреждение «Корниловская средняя обшеобразовательная школа» Томского района</v>
      </c>
      <c r="X245" s="39">
        <f t="shared" si="54"/>
        <v>1</v>
      </c>
      <c r="Y245" s="39">
        <f t="shared" si="55"/>
        <v>1</v>
      </c>
      <c r="Z245" s="39">
        <f t="shared" si="56"/>
        <v>1</v>
      </c>
      <c r="AA245" s="39">
        <f t="shared" si="57"/>
        <v>1</v>
      </c>
      <c r="AB245" s="39">
        <f t="shared" si="58"/>
        <v>1</v>
      </c>
      <c r="AC245" s="39">
        <f t="shared" si="59"/>
        <v>1</v>
      </c>
      <c r="AD245" s="39">
        <f t="shared" si="60"/>
        <v>1</v>
      </c>
      <c r="AE245" s="39">
        <f t="shared" si="61"/>
        <v>1</v>
      </c>
      <c r="AF245" s="39">
        <f t="shared" si="62"/>
        <v>1</v>
      </c>
      <c r="AG245" s="39">
        <f t="shared" si="63"/>
        <v>1</v>
      </c>
    </row>
    <row r="246" spans="1:33">
      <c r="A246" s="37">
        <f>'бланки '!D250</f>
        <v>245</v>
      </c>
      <c r="B246" s="43" t="str">
        <f>'бланки '!C250</f>
        <v>Муниципальное бюджетное общеобразовательное учреждение «Семилуженская средняя общеобразовательная школа» Томского района</v>
      </c>
      <c r="C246" s="44">
        <v>84</v>
      </c>
      <c r="D246" s="44">
        <v>84</v>
      </c>
      <c r="E246" s="44">
        <v>84</v>
      </c>
      <c r="F246" s="44">
        <v>84</v>
      </c>
      <c r="G246" s="44">
        <v>84</v>
      </c>
      <c r="H246" s="44">
        <v>84</v>
      </c>
      <c r="I246" s="44">
        <v>21</v>
      </c>
      <c r="J246" s="44">
        <v>21</v>
      </c>
      <c r="K246" s="44">
        <v>84</v>
      </c>
      <c r="L246" s="44">
        <v>84</v>
      </c>
      <c r="M246" s="44">
        <v>84</v>
      </c>
      <c r="N246" s="44">
        <v>84</v>
      </c>
      <c r="O246" s="44">
        <v>84</v>
      </c>
      <c r="P246" s="44">
        <v>84</v>
      </c>
      <c r="Q246" s="44">
        <v>84</v>
      </c>
      <c r="R246" s="44"/>
      <c r="S246" s="44"/>
      <c r="T246" s="44"/>
      <c r="U246" s="40">
        <f t="shared" si="51"/>
        <v>0</v>
      </c>
      <c r="V246" s="45">
        <f t="shared" si="52"/>
        <v>245</v>
      </c>
      <c r="W246" s="45" t="str">
        <f t="shared" si="53"/>
        <v>Муниципальное бюджетное общеобразовательное учреждение «Семилуженская средняя общеобразовательная школа» Томского района</v>
      </c>
      <c r="X246" s="39">
        <f t="shared" si="54"/>
        <v>1</v>
      </c>
      <c r="Y246" s="39">
        <f t="shared" si="55"/>
        <v>1</v>
      </c>
      <c r="Z246" s="39">
        <f t="shared" si="56"/>
        <v>1</v>
      </c>
      <c r="AA246" s="39">
        <f t="shared" si="57"/>
        <v>1</v>
      </c>
      <c r="AB246" s="39">
        <f t="shared" si="58"/>
        <v>1</v>
      </c>
      <c r="AC246" s="39">
        <f t="shared" si="59"/>
        <v>1</v>
      </c>
      <c r="AD246" s="39">
        <f t="shared" si="60"/>
        <v>1</v>
      </c>
      <c r="AE246" s="39">
        <f t="shared" si="61"/>
        <v>1</v>
      </c>
      <c r="AF246" s="39">
        <f t="shared" si="62"/>
        <v>1</v>
      </c>
      <c r="AG246" s="39">
        <f t="shared" si="63"/>
        <v>1</v>
      </c>
    </row>
    <row r="247" spans="1:33">
      <c r="A247" s="37">
        <f>'бланки '!D251</f>
        <v>246</v>
      </c>
      <c r="B247" s="43" t="str">
        <f>'бланки '!C251</f>
        <v>Муниципальное автономное общеобразовательное учреждение «Лицей им. И.В. Авдзейко» Томского района</v>
      </c>
      <c r="C247" s="44">
        <v>218</v>
      </c>
      <c r="D247" s="44">
        <v>218</v>
      </c>
      <c r="E247" s="44">
        <v>218</v>
      </c>
      <c r="F247" s="44">
        <v>218</v>
      </c>
      <c r="G247" s="44">
        <v>218</v>
      </c>
      <c r="H247" s="44">
        <v>218</v>
      </c>
      <c r="I247" s="44">
        <v>55</v>
      </c>
      <c r="J247" s="44">
        <v>55</v>
      </c>
      <c r="K247" s="44">
        <v>218</v>
      </c>
      <c r="L247" s="44">
        <v>218</v>
      </c>
      <c r="M247" s="44">
        <v>218</v>
      </c>
      <c r="N247" s="44">
        <v>218</v>
      </c>
      <c r="O247" s="44">
        <v>218</v>
      </c>
      <c r="P247" s="44">
        <v>218</v>
      </c>
      <c r="Q247" s="44">
        <v>218</v>
      </c>
      <c r="R247" s="44"/>
      <c r="S247" s="44"/>
      <c r="T247" s="44"/>
      <c r="U247" s="40">
        <f t="shared" si="51"/>
        <v>0</v>
      </c>
      <c r="V247" s="45">
        <f t="shared" si="52"/>
        <v>246</v>
      </c>
      <c r="W247" s="45" t="str">
        <f t="shared" si="53"/>
        <v>Муниципальное автономное общеобразовательное учреждение «Лицей им. И.В. Авдзейко» Томского района</v>
      </c>
      <c r="X247" s="39">
        <f t="shared" si="54"/>
        <v>1</v>
      </c>
      <c r="Y247" s="39">
        <f t="shared" si="55"/>
        <v>1</v>
      </c>
      <c r="Z247" s="39">
        <f t="shared" si="56"/>
        <v>1</v>
      </c>
      <c r="AA247" s="39">
        <f t="shared" si="57"/>
        <v>1</v>
      </c>
      <c r="AB247" s="39">
        <f t="shared" si="58"/>
        <v>1</v>
      </c>
      <c r="AC247" s="39">
        <f t="shared" si="59"/>
        <v>1</v>
      </c>
      <c r="AD247" s="39">
        <f t="shared" si="60"/>
        <v>1</v>
      </c>
      <c r="AE247" s="39">
        <f t="shared" si="61"/>
        <v>1</v>
      </c>
      <c r="AF247" s="39">
        <f t="shared" si="62"/>
        <v>1</v>
      </c>
      <c r="AG247" s="39">
        <f t="shared" si="63"/>
        <v>1</v>
      </c>
    </row>
    <row r="248" spans="1:33">
      <c r="A248" s="37">
        <f>'бланки '!D252</f>
        <v>247</v>
      </c>
      <c r="B248" s="43" t="str">
        <f>'бланки '!C252</f>
        <v>Муниципальное бюджетное общеобразовательное учреждение «Турунтаевская средняя общеобразовательная школа» Томского района</v>
      </c>
      <c r="C248" s="44">
        <v>62</v>
      </c>
      <c r="D248" s="44">
        <v>62</v>
      </c>
      <c r="E248" s="44">
        <v>62</v>
      </c>
      <c r="F248" s="44">
        <v>62</v>
      </c>
      <c r="G248" s="44">
        <v>62</v>
      </c>
      <c r="H248" s="44">
        <v>62</v>
      </c>
      <c r="I248" s="44">
        <v>16</v>
      </c>
      <c r="J248" s="44">
        <v>16</v>
      </c>
      <c r="K248" s="44">
        <v>62</v>
      </c>
      <c r="L248" s="44">
        <v>62</v>
      </c>
      <c r="M248" s="44">
        <v>62</v>
      </c>
      <c r="N248" s="44">
        <v>62</v>
      </c>
      <c r="O248" s="44">
        <v>62</v>
      </c>
      <c r="P248" s="44">
        <v>62</v>
      </c>
      <c r="Q248" s="44">
        <v>62</v>
      </c>
      <c r="R248" s="44"/>
      <c r="S248" s="44"/>
      <c r="T248" s="44"/>
      <c r="U248" s="40">
        <f t="shared" si="51"/>
        <v>0</v>
      </c>
      <c r="V248" s="45">
        <f t="shared" si="52"/>
        <v>247</v>
      </c>
      <c r="W248" s="45" t="str">
        <f t="shared" si="53"/>
        <v>Муниципальное бюджетное общеобразовательное учреждение «Турунтаевская средняя общеобразовательная школа» Томского района</v>
      </c>
      <c r="X248" s="39">
        <f t="shared" si="54"/>
        <v>1</v>
      </c>
      <c r="Y248" s="39">
        <f t="shared" si="55"/>
        <v>1</v>
      </c>
      <c r="Z248" s="39">
        <f t="shared" si="56"/>
        <v>1</v>
      </c>
      <c r="AA248" s="39">
        <f t="shared" si="57"/>
        <v>1</v>
      </c>
      <c r="AB248" s="39">
        <f t="shared" si="58"/>
        <v>1</v>
      </c>
      <c r="AC248" s="39">
        <f t="shared" si="59"/>
        <v>1</v>
      </c>
      <c r="AD248" s="39">
        <f t="shared" si="60"/>
        <v>1</v>
      </c>
      <c r="AE248" s="39">
        <f t="shared" si="61"/>
        <v>1</v>
      </c>
      <c r="AF248" s="39">
        <f t="shared" si="62"/>
        <v>1</v>
      </c>
      <c r="AG248" s="39">
        <f t="shared" si="63"/>
        <v>1</v>
      </c>
    </row>
    <row r="249" spans="1:33">
      <c r="A249" s="37">
        <f>'бланки '!D253</f>
        <v>248</v>
      </c>
      <c r="B249" s="43" t="str">
        <f>'бланки '!C253</f>
        <v>Муниципальное автономное общеобразовательное учреждение «Копыловская средняя общеобразовательная школа» Томского района</v>
      </c>
      <c r="C249" s="44">
        <v>163</v>
      </c>
      <c r="D249" s="44">
        <v>163</v>
      </c>
      <c r="E249" s="44">
        <v>163</v>
      </c>
      <c r="F249" s="44">
        <v>163</v>
      </c>
      <c r="G249" s="44">
        <v>163</v>
      </c>
      <c r="H249" s="44">
        <v>163</v>
      </c>
      <c r="I249" s="44">
        <v>41</v>
      </c>
      <c r="J249" s="44">
        <v>41</v>
      </c>
      <c r="K249" s="44">
        <v>163</v>
      </c>
      <c r="L249" s="44">
        <v>163</v>
      </c>
      <c r="M249" s="44">
        <v>163</v>
      </c>
      <c r="N249" s="44">
        <v>163</v>
      </c>
      <c r="O249" s="44">
        <v>163</v>
      </c>
      <c r="P249" s="44">
        <v>163</v>
      </c>
      <c r="Q249" s="44">
        <v>163</v>
      </c>
      <c r="R249" s="44"/>
      <c r="S249" s="44"/>
      <c r="T249" s="44"/>
      <c r="U249" s="40">
        <f t="shared" si="51"/>
        <v>0</v>
      </c>
      <c r="V249" s="45">
        <f t="shared" si="52"/>
        <v>248</v>
      </c>
      <c r="W249" s="45" t="str">
        <f t="shared" si="53"/>
        <v>Муниципальное автономное общеобразовательное учреждение «Копыловская средняя общеобразовательная школа» Томского района</v>
      </c>
      <c r="X249" s="39">
        <f t="shared" si="54"/>
        <v>1</v>
      </c>
      <c r="Y249" s="39">
        <f t="shared" si="55"/>
        <v>1</v>
      </c>
      <c r="Z249" s="39">
        <f t="shared" si="56"/>
        <v>1</v>
      </c>
      <c r="AA249" s="39">
        <f t="shared" si="57"/>
        <v>1</v>
      </c>
      <c r="AB249" s="39">
        <f t="shared" si="58"/>
        <v>1</v>
      </c>
      <c r="AC249" s="39">
        <f t="shared" si="59"/>
        <v>1</v>
      </c>
      <c r="AD249" s="39">
        <f t="shared" si="60"/>
        <v>1</v>
      </c>
      <c r="AE249" s="39">
        <f t="shared" si="61"/>
        <v>1</v>
      </c>
      <c r="AF249" s="39">
        <f t="shared" si="62"/>
        <v>1</v>
      </c>
      <c r="AG249" s="39">
        <f t="shared" si="63"/>
        <v>1</v>
      </c>
    </row>
    <row r="250" spans="1:33">
      <c r="A250" s="37">
        <f>'бланки '!D254</f>
        <v>249</v>
      </c>
      <c r="B250" s="43" t="str">
        <f>'бланки '!C254</f>
        <v>Муниципальное бюджетное общеобразовательное учреждение «Петуховская средняя общеобразовательная школа» Томского района</v>
      </c>
      <c r="C250" s="44">
        <v>52</v>
      </c>
      <c r="D250" s="44">
        <v>52</v>
      </c>
      <c r="E250" s="44">
        <v>52</v>
      </c>
      <c r="F250" s="44">
        <v>52</v>
      </c>
      <c r="G250" s="44">
        <v>52</v>
      </c>
      <c r="H250" s="44">
        <v>52</v>
      </c>
      <c r="I250" s="44">
        <v>13</v>
      </c>
      <c r="J250" s="44">
        <v>13</v>
      </c>
      <c r="K250" s="44">
        <v>52</v>
      </c>
      <c r="L250" s="44">
        <v>52</v>
      </c>
      <c r="M250" s="44">
        <v>52</v>
      </c>
      <c r="N250" s="44">
        <v>52</v>
      </c>
      <c r="O250" s="44">
        <v>52</v>
      </c>
      <c r="P250" s="44">
        <v>52</v>
      </c>
      <c r="Q250" s="44">
        <v>52</v>
      </c>
      <c r="R250" s="44"/>
      <c r="S250" s="44"/>
      <c r="T250" s="44"/>
      <c r="U250" s="40">
        <f t="shared" si="51"/>
        <v>0</v>
      </c>
      <c r="V250" s="45">
        <f t="shared" si="52"/>
        <v>249</v>
      </c>
      <c r="W250" s="45" t="str">
        <f t="shared" si="53"/>
        <v>Муниципальное бюджетное общеобразовательное учреждение «Петуховская средняя общеобразовательная школа» Томского района</v>
      </c>
      <c r="X250" s="39">
        <f t="shared" si="54"/>
        <v>1</v>
      </c>
      <c r="Y250" s="39">
        <f t="shared" si="55"/>
        <v>1</v>
      </c>
      <c r="Z250" s="39">
        <f t="shared" si="56"/>
        <v>1</v>
      </c>
      <c r="AA250" s="39">
        <f t="shared" si="57"/>
        <v>1</v>
      </c>
      <c r="AB250" s="39">
        <f t="shared" si="58"/>
        <v>1</v>
      </c>
      <c r="AC250" s="39">
        <f t="shared" si="59"/>
        <v>1</v>
      </c>
      <c r="AD250" s="39">
        <f t="shared" si="60"/>
        <v>1</v>
      </c>
      <c r="AE250" s="39">
        <f t="shared" si="61"/>
        <v>1</v>
      </c>
      <c r="AF250" s="39">
        <f t="shared" si="62"/>
        <v>1</v>
      </c>
      <c r="AG250" s="39">
        <f t="shared" si="63"/>
        <v>1</v>
      </c>
    </row>
    <row r="251" spans="1:33">
      <c r="A251" s="37">
        <f>'бланки '!D255</f>
        <v>250</v>
      </c>
      <c r="B251" s="43" t="str">
        <f>'бланки '!C255</f>
        <v>Муниципальное бюджетное общеобразовательное учреждение «Басандайская средняя общеобразовательная школа им.Д.А.Козлова» Томского района</v>
      </c>
      <c r="C251" s="44">
        <v>44</v>
      </c>
      <c r="D251" s="44">
        <v>44</v>
      </c>
      <c r="E251" s="44">
        <v>44</v>
      </c>
      <c r="F251" s="44">
        <v>44</v>
      </c>
      <c r="G251" s="44">
        <v>44</v>
      </c>
      <c r="H251" s="44">
        <v>44</v>
      </c>
      <c r="I251" s="44">
        <v>11</v>
      </c>
      <c r="J251" s="44">
        <v>11</v>
      </c>
      <c r="K251" s="44">
        <v>44</v>
      </c>
      <c r="L251" s="44">
        <v>44</v>
      </c>
      <c r="M251" s="44">
        <v>44</v>
      </c>
      <c r="N251" s="44">
        <v>44</v>
      </c>
      <c r="O251" s="44">
        <v>44</v>
      </c>
      <c r="P251" s="44">
        <v>44</v>
      </c>
      <c r="Q251" s="44">
        <v>44</v>
      </c>
      <c r="R251" s="44"/>
      <c r="S251" s="44"/>
      <c r="T251" s="44"/>
      <c r="U251" s="40">
        <f t="shared" si="51"/>
        <v>0</v>
      </c>
      <c r="V251" s="45">
        <f t="shared" si="52"/>
        <v>250</v>
      </c>
      <c r="W251" s="45" t="str">
        <f t="shared" si="53"/>
        <v>Муниципальное бюджетное общеобразовательное учреждение «Басандайская средняя общеобразовательная школа им.Д.А.Козлова» Томского района</v>
      </c>
      <c r="X251" s="39">
        <f t="shared" si="54"/>
        <v>1</v>
      </c>
      <c r="Y251" s="39">
        <f t="shared" si="55"/>
        <v>1</v>
      </c>
      <c r="Z251" s="39">
        <f t="shared" si="56"/>
        <v>1</v>
      </c>
      <c r="AA251" s="39">
        <f t="shared" si="57"/>
        <v>1</v>
      </c>
      <c r="AB251" s="39">
        <f t="shared" si="58"/>
        <v>1</v>
      </c>
      <c r="AC251" s="39">
        <f t="shared" si="59"/>
        <v>1</v>
      </c>
      <c r="AD251" s="39">
        <f t="shared" si="60"/>
        <v>1</v>
      </c>
      <c r="AE251" s="39">
        <f t="shared" si="61"/>
        <v>1</v>
      </c>
      <c r="AF251" s="39">
        <f t="shared" si="62"/>
        <v>1</v>
      </c>
      <c r="AG251" s="39">
        <f t="shared" si="63"/>
        <v>1</v>
      </c>
    </row>
    <row r="252" spans="1:33">
      <c r="A252" s="37">
        <f>'бланки '!D256</f>
        <v>251</v>
      </c>
      <c r="B252" s="43" t="str">
        <f>'бланки '!C256</f>
        <v>Муниципальное бюджетное общеобразовательное учреждение «Мазаловская средняя общеобразовательная школа» Томского района</v>
      </c>
      <c r="C252" s="44">
        <v>16</v>
      </c>
      <c r="D252" s="44">
        <v>16</v>
      </c>
      <c r="E252" s="44">
        <v>16</v>
      </c>
      <c r="F252" s="44">
        <v>16</v>
      </c>
      <c r="G252" s="44">
        <v>16</v>
      </c>
      <c r="H252" s="44">
        <v>16</v>
      </c>
      <c r="I252" s="44">
        <v>4</v>
      </c>
      <c r="J252" s="44">
        <v>4</v>
      </c>
      <c r="K252" s="44">
        <v>16</v>
      </c>
      <c r="L252" s="44">
        <v>16</v>
      </c>
      <c r="M252" s="44">
        <v>16</v>
      </c>
      <c r="N252" s="44">
        <v>16</v>
      </c>
      <c r="O252" s="44">
        <v>16</v>
      </c>
      <c r="P252" s="44">
        <v>16</v>
      </c>
      <c r="Q252" s="44">
        <v>16</v>
      </c>
      <c r="R252" s="44"/>
      <c r="S252" s="44"/>
      <c r="T252" s="44"/>
      <c r="U252" s="40">
        <f t="shared" si="51"/>
        <v>16</v>
      </c>
      <c r="V252" s="45">
        <f t="shared" si="52"/>
        <v>251</v>
      </c>
      <c r="W252" s="45" t="str">
        <f t="shared" si="53"/>
        <v>Муниципальное бюджетное общеобразовательное учреждение «Мазаловская средняя общеобразовательная школа» Томского района</v>
      </c>
      <c r="X252" s="39">
        <f t="shared" si="54"/>
        <v>1</v>
      </c>
      <c r="Y252" s="39">
        <f t="shared" si="55"/>
        <v>1</v>
      </c>
      <c r="Z252" s="39">
        <f t="shared" si="56"/>
        <v>1</v>
      </c>
      <c r="AA252" s="39">
        <f t="shared" si="57"/>
        <v>1</v>
      </c>
      <c r="AB252" s="39">
        <f t="shared" si="58"/>
        <v>1</v>
      </c>
      <c r="AC252" s="39">
        <f t="shared" si="59"/>
        <v>1</v>
      </c>
      <c r="AD252" s="39">
        <f t="shared" si="60"/>
        <v>1</v>
      </c>
      <c r="AE252" s="39">
        <f t="shared" si="61"/>
        <v>1</v>
      </c>
      <c r="AF252" s="39">
        <f t="shared" si="62"/>
        <v>1</v>
      </c>
      <c r="AG252" s="39">
        <f t="shared" si="63"/>
        <v>1</v>
      </c>
    </row>
    <row r="253" spans="1:33">
      <c r="A253" s="37">
        <f>'бланки '!D257</f>
        <v>252</v>
      </c>
      <c r="B253" s="43" t="str">
        <f>'бланки '!C257</f>
        <v>Муниципальное бюджетное общеобразовательное учреждение «Зоркальцевская средняя общеобразовательная школа» Томского района</v>
      </c>
      <c r="C253" s="44">
        <v>202</v>
      </c>
      <c r="D253" s="44">
        <v>202</v>
      </c>
      <c r="E253" s="44">
        <v>202</v>
      </c>
      <c r="F253" s="44">
        <v>202</v>
      </c>
      <c r="G253" s="44">
        <v>202</v>
      </c>
      <c r="H253" s="44">
        <v>202</v>
      </c>
      <c r="I253" s="44">
        <v>51</v>
      </c>
      <c r="J253" s="44">
        <v>51</v>
      </c>
      <c r="K253" s="44">
        <v>202</v>
      </c>
      <c r="L253" s="44">
        <v>202</v>
      </c>
      <c r="M253" s="44">
        <v>202</v>
      </c>
      <c r="N253" s="44">
        <v>202</v>
      </c>
      <c r="O253" s="44">
        <v>202</v>
      </c>
      <c r="P253" s="44">
        <v>202</v>
      </c>
      <c r="Q253" s="44">
        <v>202</v>
      </c>
      <c r="R253" s="44"/>
      <c r="S253" s="44"/>
      <c r="T253" s="44"/>
      <c r="U253" s="40">
        <f t="shared" si="51"/>
        <v>0</v>
      </c>
      <c r="V253" s="45">
        <f t="shared" si="52"/>
        <v>252</v>
      </c>
      <c r="W253" s="45" t="str">
        <f t="shared" si="53"/>
        <v>Муниципальное бюджетное общеобразовательное учреждение «Зоркальцевская средняя общеобразовательная школа» Томского района</v>
      </c>
      <c r="X253" s="39">
        <f t="shared" si="54"/>
        <v>1</v>
      </c>
      <c r="Y253" s="39">
        <f t="shared" si="55"/>
        <v>1</v>
      </c>
      <c r="Z253" s="39">
        <f t="shared" si="56"/>
        <v>1</v>
      </c>
      <c r="AA253" s="39">
        <f t="shared" si="57"/>
        <v>1</v>
      </c>
      <c r="AB253" s="39">
        <f t="shared" si="58"/>
        <v>1</v>
      </c>
      <c r="AC253" s="39">
        <f t="shared" si="59"/>
        <v>1</v>
      </c>
      <c r="AD253" s="39">
        <f t="shared" si="60"/>
        <v>1</v>
      </c>
      <c r="AE253" s="39">
        <f t="shared" si="61"/>
        <v>1</v>
      </c>
      <c r="AF253" s="39">
        <f t="shared" si="62"/>
        <v>1</v>
      </c>
      <c r="AG253" s="39">
        <f t="shared" si="63"/>
        <v>1</v>
      </c>
    </row>
    <row r="254" spans="1:33">
      <c r="A254" s="37">
        <f>'бланки '!D258</f>
        <v>253</v>
      </c>
      <c r="B254" s="43" t="str">
        <f>'бланки '!C258</f>
        <v>Муниципальное бюджетное общеобразовательное учреждение "Усть-Бакчарская средняя общеобразовательная школа"</v>
      </c>
      <c r="C254" s="44">
        <v>42</v>
      </c>
      <c r="D254" s="44">
        <v>42</v>
      </c>
      <c r="E254" s="44">
        <v>42</v>
      </c>
      <c r="F254" s="44">
        <v>42</v>
      </c>
      <c r="G254" s="44">
        <v>42</v>
      </c>
      <c r="H254" s="44">
        <v>42</v>
      </c>
      <c r="I254" s="44">
        <v>11</v>
      </c>
      <c r="J254" s="44">
        <v>11</v>
      </c>
      <c r="K254" s="44">
        <v>42</v>
      </c>
      <c r="L254" s="44">
        <v>42</v>
      </c>
      <c r="M254" s="44">
        <v>42</v>
      </c>
      <c r="N254" s="44">
        <v>42</v>
      </c>
      <c r="O254" s="44">
        <v>42</v>
      </c>
      <c r="P254" s="44">
        <v>42</v>
      </c>
      <c r="Q254" s="44">
        <v>42</v>
      </c>
      <c r="R254" s="44"/>
      <c r="S254" s="44"/>
      <c r="T254" s="44"/>
      <c r="U254" s="40">
        <f t="shared" si="51"/>
        <v>0</v>
      </c>
      <c r="V254" s="45">
        <f t="shared" si="52"/>
        <v>253</v>
      </c>
      <c r="W254" s="45" t="str">
        <f t="shared" si="53"/>
        <v>Муниципальное бюджетное общеобразовательное учреждение "Усть-Бакчарская средняя общеобразовательная школа"</v>
      </c>
      <c r="X254" s="39">
        <f t="shared" si="54"/>
        <v>1</v>
      </c>
      <c r="Y254" s="39">
        <f t="shared" si="55"/>
        <v>1</v>
      </c>
      <c r="Z254" s="39">
        <f t="shared" si="56"/>
        <v>1</v>
      </c>
      <c r="AA254" s="39">
        <f t="shared" si="57"/>
        <v>1</v>
      </c>
      <c r="AB254" s="39">
        <f t="shared" si="58"/>
        <v>1</v>
      </c>
      <c r="AC254" s="39">
        <f t="shared" si="59"/>
        <v>1</v>
      </c>
      <c r="AD254" s="39">
        <f t="shared" si="60"/>
        <v>1</v>
      </c>
      <c r="AE254" s="39">
        <f t="shared" si="61"/>
        <v>1</v>
      </c>
      <c r="AF254" s="39">
        <f t="shared" si="62"/>
        <v>1</v>
      </c>
      <c r="AG254" s="39">
        <f t="shared" si="63"/>
        <v>1</v>
      </c>
    </row>
    <row r="255" spans="1:33">
      <c r="A255" s="37">
        <f>'бланки '!D259</f>
        <v>254</v>
      </c>
      <c r="B255" s="43" t="str">
        <f>'бланки '!C259</f>
        <v>Муниципальное автономное общеобразовательное учреждение Чаинского района "Подгорнская средняя общеобразовательная школа"</v>
      </c>
      <c r="C255" s="44">
        <v>430</v>
      </c>
      <c r="D255" s="44">
        <v>430</v>
      </c>
      <c r="E255" s="44">
        <v>430</v>
      </c>
      <c r="F255" s="44">
        <v>430</v>
      </c>
      <c r="G255" s="44">
        <v>430</v>
      </c>
      <c r="H255" s="44">
        <v>430</v>
      </c>
      <c r="I255" s="44">
        <v>108</v>
      </c>
      <c r="J255" s="44">
        <v>108</v>
      </c>
      <c r="K255" s="44">
        <v>430</v>
      </c>
      <c r="L255" s="44">
        <v>430</v>
      </c>
      <c r="M255" s="44">
        <v>430</v>
      </c>
      <c r="N255" s="44">
        <v>430</v>
      </c>
      <c r="O255" s="44">
        <v>430</v>
      </c>
      <c r="P255" s="44">
        <v>430</v>
      </c>
      <c r="Q255" s="44">
        <v>430</v>
      </c>
      <c r="R255" s="44"/>
      <c r="S255" s="44"/>
      <c r="T255" s="44"/>
      <c r="U255" s="40">
        <f t="shared" si="51"/>
        <v>0</v>
      </c>
      <c r="V255" s="45">
        <f t="shared" si="52"/>
        <v>254</v>
      </c>
      <c r="W255" s="45" t="str">
        <f t="shared" si="53"/>
        <v>Муниципальное автономное общеобразовательное учреждение Чаинского района "Подгорнская средняя общеобразовательная школа"</v>
      </c>
      <c r="X255" s="39">
        <f t="shared" si="54"/>
        <v>1</v>
      </c>
      <c r="Y255" s="39">
        <f t="shared" si="55"/>
        <v>1</v>
      </c>
      <c r="Z255" s="39">
        <f t="shared" si="56"/>
        <v>1</v>
      </c>
      <c r="AA255" s="39">
        <f t="shared" si="57"/>
        <v>1</v>
      </c>
      <c r="AB255" s="39">
        <f t="shared" si="58"/>
        <v>1</v>
      </c>
      <c r="AC255" s="39">
        <f t="shared" si="59"/>
        <v>1</v>
      </c>
      <c r="AD255" s="39">
        <f t="shared" si="60"/>
        <v>1</v>
      </c>
      <c r="AE255" s="39">
        <f t="shared" si="61"/>
        <v>1</v>
      </c>
      <c r="AF255" s="39">
        <f t="shared" si="62"/>
        <v>1</v>
      </c>
      <c r="AG255" s="39">
        <f t="shared" si="63"/>
        <v>1</v>
      </c>
    </row>
    <row r="256" spans="1:33">
      <c r="A256" s="37">
        <f>'бланки '!D260</f>
        <v>255</v>
      </c>
      <c r="B256" s="43" t="str">
        <f>'бланки '!C260</f>
        <v>Муниципальное казённое общеобразовательное учреждение " Чаинская школа-интернат"</v>
      </c>
      <c r="C256" s="44">
        <v>28</v>
      </c>
      <c r="D256" s="44">
        <v>28</v>
      </c>
      <c r="E256" s="44">
        <v>28</v>
      </c>
      <c r="F256" s="44">
        <v>28</v>
      </c>
      <c r="G256" s="44">
        <v>28</v>
      </c>
      <c r="H256" s="44">
        <v>28</v>
      </c>
      <c r="I256" s="44">
        <v>7</v>
      </c>
      <c r="J256" s="44">
        <v>7</v>
      </c>
      <c r="K256" s="44">
        <v>28</v>
      </c>
      <c r="L256" s="44">
        <v>28</v>
      </c>
      <c r="M256" s="44">
        <v>28</v>
      </c>
      <c r="N256" s="44">
        <v>28</v>
      </c>
      <c r="O256" s="44">
        <v>28</v>
      </c>
      <c r="P256" s="44">
        <v>28</v>
      </c>
      <c r="Q256" s="44">
        <v>28</v>
      </c>
      <c r="R256" s="44"/>
      <c r="S256" s="44"/>
      <c r="T256" s="44"/>
      <c r="U256" s="40">
        <f t="shared" si="51"/>
        <v>0</v>
      </c>
      <c r="V256" s="45">
        <f t="shared" si="52"/>
        <v>255</v>
      </c>
      <c r="W256" s="45" t="str">
        <f t="shared" si="53"/>
        <v>Муниципальное казённое общеобразовательное учреждение " Чаинская школа-интернат"</v>
      </c>
      <c r="X256" s="39">
        <f t="shared" si="54"/>
        <v>1</v>
      </c>
      <c r="Y256" s="39">
        <f t="shared" si="55"/>
        <v>1</v>
      </c>
      <c r="Z256" s="39">
        <f t="shared" si="56"/>
        <v>1</v>
      </c>
      <c r="AA256" s="39">
        <f t="shared" si="57"/>
        <v>1</v>
      </c>
      <c r="AB256" s="39">
        <f t="shared" si="58"/>
        <v>1</v>
      </c>
      <c r="AC256" s="39">
        <f t="shared" si="59"/>
        <v>1</v>
      </c>
      <c r="AD256" s="39">
        <f t="shared" si="60"/>
        <v>1</v>
      </c>
      <c r="AE256" s="39">
        <f t="shared" si="61"/>
        <v>1</v>
      </c>
      <c r="AF256" s="39">
        <f t="shared" si="62"/>
        <v>1</v>
      </c>
      <c r="AG256" s="39">
        <f t="shared" si="63"/>
        <v>1</v>
      </c>
    </row>
    <row r="257" spans="1:33">
      <c r="A257" s="37">
        <f>'бланки '!D261</f>
        <v>256</v>
      </c>
      <c r="B257" s="43" t="str">
        <f>'бланки '!C261</f>
        <v>Муниципальное бюджетное общеобразовательное учреждение " Гореловская основная общеобразовательная школа"</v>
      </c>
      <c r="C257" s="44">
        <v>12</v>
      </c>
      <c r="D257" s="44">
        <v>12</v>
      </c>
      <c r="E257" s="44">
        <v>12</v>
      </c>
      <c r="F257" s="44">
        <v>12</v>
      </c>
      <c r="G257" s="44">
        <v>12</v>
      </c>
      <c r="H257" s="44">
        <v>12</v>
      </c>
      <c r="I257" s="44">
        <v>3</v>
      </c>
      <c r="J257" s="44">
        <v>3</v>
      </c>
      <c r="K257" s="44">
        <v>12</v>
      </c>
      <c r="L257" s="44">
        <v>12</v>
      </c>
      <c r="M257" s="44">
        <v>12</v>
      </c>
      <c r="N257" s="44">
        <v>12</v>
      </c>
      <c r="O257" s="44">
        <v>12</v>
      </c>
      <c r="P257" s="44">
        <v>12</v>
      </c>
      <c r="Q257" s="44">
        <v>12</v>
      </c>
      <c r="R257" s="44"/>
      <c r="S257" s="44"/>
      <c r="T257" s="44"/>
      <c r="U257" s="40">
        <f t="shared" si="51"/>
        <v>12</v>
      </c>
      <c r="V257" s="45">
        <f t="shared" si="52"/>
        <v>256</v>
      </c>
      <c r="W257" s="45" t="str">
        <f t="shared" si="53"/>
        <v>Муниципальное бюджетное общеобразовательное учреждение " Гореловская основная общеобразовательная школа"</v>
      </c>
      <c r="X257" s="39">
        <f t="shared" si="54"/>
        <v>1</v>
      </c>
      <c r="Y257" s="39">
        <f t="shared" si="55"/>
        <v>1</v>
      </c>
      <c r="Z257" s="39">
        <f t="shared" si="56"/>
        <v>1</v>
      </c>
      <c r="AA257" s="39">
        <f t="shared" si="57"/>
        <v>1</v>
      </c>
      <c r="AB257" s="39">
        <f t="shared" si="58"/>
        <v>1</v>
      </c>
      <c r="AC257" s="39">
        <f t="shared" si="59"/>
        <v>1</v>
      </c>
      <c r="AD257" s="39">
        <f t="shared" si="60"/>
        <v>1</v>
      </c>
      <c r="AE257" s="39">
        <f t="shared" si="61"/>
        <v>1</v>
      </c>
      <c r="AF257" s="39">
        <f t="shared" si="62"/>
        <v>1</v>
      </c>
      <c r="AG257" s="39">
        <f t="shared" si="63"/>
        <v>1</v>
      </c>
    </row>
    <row r="258" spans="1:33">
      <c r="A258" s="37">
        <f>'бланки '!D262</f>
        <v>257</v>
      </c>
      <c r="B258" s="43" t="str">
        <f>'бланки '!C262</f>
        <v>Муниципальное бюджетное общеобразовательное учреждение "Леботёрская основная общеобразовательная школа"</v>
      </c>
      <c r="C258" s="44">
        <v>22</v>
      </c>
      <c r="D258" s="44">
        <v>22</v>
      </c>
      <c r="E258" s="44">
        <v>22</v>
      </c>
      <c r="F258" s="44">
        <v>22</v>
      </c>
      <c r="G258" s="44">
        <v>22</v>
      </c>
      <c r="H258" s="44">
        <v>22</v>
      </c>
      <c r="I258" s="44">
        <v>6</v>
      </c>
      <c r="J258" s="44">
        <v>6</v>
      </c>
      <c r="K258" s="44">
        <v>22</v>
      </c>
      <c r="L258" s="44">
        <v>22</v>
      </c>
      <c r="M258" s="44">
        <v>22</v>
      </c>
      <c r="N258" s="44">
        <v>22</v>
      </c>
      <c r="O258" s="44">
        <v>22</v>
      </c>
      <c r="P258" s="44">
        <v>22</v>
      </c>
      <c r="Q258" s="44">
        <v>22</v>
      </c>
      <c r="R258" s="44"/>
      <c r="S258" s="44"/>
      <c r="T258" s="44"/>
      <c r="U258" s="40">
        <f t="shared" si="51"/>
        <v>0</v>
      </c>
      <c r="V258" s="45">
        <f t="shared" si="52"/>
        <v>257</v>
      </c>
      <c r="W258" s="45" t="str">
        <f t="shared" si="53"/>
        <v>Муниципальное бюджетное общеобразовательное учреждение "Леботёрская основная общеобразовательная школа"</v>
      </c>
      <c r="X258" s="39">
        <f t="shared" si="54"/>
        <v>1</v>
      </c>
      <c r="Y258" s="39">
        <f t="shared" si="55"/>
        <v>1</v>
      </c>
      <c r="Z258" s="39">
        <f t="shared" si="56"/>
        <v>1</v>
      </c>
      <c r="AA258" s="39">
        <f t="shared" si="57"/>
        <v>1</v>
      </c>
      <c r="AB258" s="39">
        <f t="shared" si="58"/>
        <v>1</v>
      </c>
      <c r="AC258" s="39">
        <f t="shared" si="59"/>
        <v>1</v>
      </c>
      <c r="AD258" s="39">
        <f t="shared" si="60"/>
        <v>1</v>
      </c>
      <c r="AE258" s="39">
        <f t="shared" si="61"/>
        <v>1</v>
      </c>
      <c r="AF258" s="39">
        <f t="shared" si="62"/>
        <v>1</v>
      </c>
      <c r="AG258" s="39">
        <f t="shared" si="63"/>
        <v>1</v>
      </c>
    </row>
    <row r="259" spans="1:33">
      <c r="A259" s="37">
        <f>'бланки '!D263</f>
        <v>258</v>
      </c>
      <c r="B259" s="43" t="str">
        <f>'бланки '!C263</f>
        <v>Муниципальное бюджетное общеобразовательное учреждение "Варгатёрская основная общеобразовательная школа"</v>
      </c>
      <c r="C259" s="44">
        <v>34</v>
      </c>
      <c r="D259" s="44">
        <v>34</v>
      </c>
      <c r="E259" s="44">
        <v>34</v>
      </c>
      <c r="F259" s="44">
        <v>34</v>
      </c>
      <c r="G259" s="44">
        <v>34</v>
      </c>
      <c r="H259" s="44">
        <v>34</v>
      </c>
      <c r="I259" s="44">
        <v>9</v>
      </c>
      <c r="J259" s="44">
        <v>9</v>
      </c>
      <c r="K259" s="44">
        <v>34</v>
      </c>
      <c r="L259" s="44">
        <v>34</v>
      </c>
      <c r="M259" s="44">
        <v>34</v>
      </c>
      <c r="N259" s="44">
        <v>34</v>
      </c>
      <c r="O259" s="44">
        <v>34</v>
      </c>
      <c r="P259" s="44">
        <v>34</v>
      </c>
      <c r="Q259" s="44">
        <v>34</v>
      </c>
      <c r="R259" s="44"/>
      <c r="S259" s="44"/>
      <c r="T259" s="44"/>
      <c r="U259" s="40">
        <f t="shared" ref="U259:U275" si="64">IF(C259&lt;20,C259,IF(C259&lt;R259,R259,IF(C259&gt;S259,S259,C259)))</f>
        <v>0</v>
      </c>
      <c r="V259" s="45">
        <f t="shared" si="52"/>
        <v>258</v>
      </c>
      <c r="W259" s="45" t="str">
        <f t="shared" si="53"/>
        <v>Муниципальное бюджетное общеобразовательное учреждение "Варгатёрская основная общеобразовательная школа"</v>
      </c>
      <c r="X259" s="39">
        <f t="shared" si="54"/>
        <v>1</v>
      </c>
      <c r="Y259" s="39">
        <f t="shared" si="55"/>
        <v>1</v>
      </c>
      <c r="Z259" s="39">
        <f t="shared" si="56"/>
        <v>1</v>
      </c>
      <c r="AA259" s="39">
        <f t="shared" si="57"/>
        <v>1</v>
      </c>
      <c r="AB259" s="39">
        <f t="shared" si="58"/>
        <v>1</v>
      </c>
      <c r="AC259" s="39">
        <f t="shared" si="59"/>
        <v>1</v>
      </c>
      <c r="AD259" s="39">
        <f t="shared" si="60"/>
        <v>1</v>
      </c>
      <c r="AE259" s="39">
        <f t="shared" si="61"/>
        <v>1</v>
      </c>
      <c r="AF259" s="39">
        <f t="shared" si="62"/>
        <v>1</v>
      </c>
      <c r="AG259" s="39">
        <f t="shared" si="63"/>
        <v>1</v>
      </c>
    </row>
    <row r="260" spans="1:33">
      <c r="A260" s="37">
        <f>'бланки '!D264</f>
        <v>259</v>
      </c>
      <c r="B260" s="43" t="str">
        <f>'бланки '!C264</f>
        <v>Муниципальное бюджетное общеобразовательное учреждение "Нижнетигинская основная общеобразовательная школа"</v>
      </c>
      <c r="C260" s="44">
        <v>26</v>
      </c>
      <c r="D260" s="44">
        <v>26</v>
      </c>
      <c r="E260" s="44">
        <v>26</v>
      </c>
      <c r="F260" s="44">
        <v>26</v>
      </c>
      <c r="G260" s="44">
        <v>26</v>
      </c>
      <c r="H260" s="44">
        <v>26</v>
      </c>
      <c r="I260" s="44">
        <v>7</v>
      </c>
      <c r="J260" s="44">
        <v>7</v>
      </c>
      <c r="K260" s="44">
        <v>26</v>
      </c>
      <c r="L260" s="44">
        <v>26</v>
      </c>
      <c r="M260" s="44">
        <v>26</v>
      </c>
      <c r="N260" s="44">
        <v>26</v>
      </c>
      <c r="O260" s="44">
        <v>26</v>
      </c>
      <c r="P260" s="44">
        <v>26</v>
      </c>
      <c r="Q260" s="44">
        <v>26</v>
      </c>
      <c r="R260" s="44"/>
      <c r="S260" s="44"/>
      <c r="T260" s="44"/>
      <c r="U260" s="40">
        <f t="shared" si="64"/>
        <v>0</v>
      </c>
      <c r="V260" s="45">
        <f t="shared" si="52"/>
        <v>259</v>
      </c>
      <c r="W260" s="45" t="str">
        <f t="shared" si="53"/>
        <v>Муниципальное бюджетное общеобразовательное учреждение "Нижнетигинская основная общеобразовательная школа"</v>
      </c>
      <c r="X260" s="39">
        <f t="shared" si="54"/>
        <v>1</v>
      </c>
      <c r="Y260" s="39">
        <f t="shared" si="55"/>
        <v>1</v>
      </c>
      <c r="Z260" s="39">
        <f t="shared" si="56"/>
        <v>1</v>
      </c>
      <c r="AA260" s="39">
        <f t="shared" si="57"/>
        <v>1</v>
      </c>
      <c r="AB260" s="39">
        <f t="shared" si="58"/>
        <v>1</v>
      </c>
      <c r="AC260" s="39">
        <f t="shared" si="59"/>
        <v>1</v>
      </c>
      <c r="AD260" s="39">
        <f t="shared" si="60"/>
        <v>1</v>
      </c>
      <c r="AE260" s="39">
        <f t="shared" si="61"/>
        <v>1</v>
      </c>
      <c r="AF260" s="39">
        <f t="shared" si="62"/>
        <v>1</v>
      </c>
      <c r="AG260" s="39">
        <f t="shared" si="63"/>
        <v>1</v>
      </c>
    </row>
    <row r="261" spans="1:33">
      <c r="A261" s="37">
        <f>'бланки '!D265</f>
        <v>260</v>
      </c>
      <c r="B261" s="43" t="str">
        <f>'бланки '!C265</f>
        <v>Муниципальное бюджетное общеобразовательное учреждение "Новоколоминская средняя общеобразовательная школа"</v>
      </c>
      <c r="C261" s="44">
        <v>34</v>
      </c>
      <c r="D261" s="44">
        <v>34</v>
      </c>
      <c r="E261" s="44">
        <v>34</v>
      </c>
      <c r="F261" s="44">
        <v>34</v>
      </c>
      <c r="G261" s="44">
        <v>34</v>
      </c>
      <c r="H261" s="44">
        <v>34</v>
      </c>
      <c r="I261" s="44">
        <v>9</v>
      </c>
      <c r="J261" s="44">
        <v>9</v>
      </c>
      <c r="K261" s="44">
        <v>34</v>
      </c>
      <c r="L261" s="44">
        <v>34</v>
      </c>
      <c r="M261" s="44">
        <v>34</v>
      </c>
      <c r="N261" s="44">
        <v>34</v>
      </c>
      <c r="O261" s="44">
        <v>34</v>
      </c>
      <c r="P261" s="44">
        <v>34</v>
      </c>
      <c r="Q261" s="44">
        <v>34</v>
      </c>
      <c r="R261" s="44"/>
      <c r="S261" s="44"/>
      <c r="T261" s="44"/>
      <c r="U261" s="40">
        <f t="shared" si="64"/>
        <v>0</v>
      </c>
      <c r="V261" s="45">
        <f t="shared" si="52"/>
        <v>260</v>
      </c>
      <c r="W261" s="45" t="str">
        <f t="shared" si="53"/>
        <v>Муниципальное бюджетное общеобразовательное учреждение "Новоколоминская средняя общеобразовательная школа"</v>
      </c>
      <c r="X261" s="39">
        <f t="shared" si="54"/>
        <v>1</v>
      </c>
      <c r="Y261" s="39">
        <f t="shared" si="55"/>
        <v>1</v>
      </c>
      <c r="Z261" s="39">
        <f t="shared" si="56"/>
        <v>1</v>
      </c>
      <c r="AA261" s="39">
        <f t="shared" si="57"/>
        <v>1</v>
      </c>
      <c r="AB261" s="39">
        <f t="shared" si="58"/>
        <v>1</v>
      </c>
      <c r="AC261" s="39">
        <f t="shared" si="59"/>
        <v>1</v>
      </c>
      <c r="AD261" s="39">
        <f t="shared" si="60"/>
        <v>1</v>
      </c>
      <c r="AE261" s="39">
        <f t="shared" si="61"/>
        <v>1</v>
      </c>
      <c r="AF261" s="39">
        <f t="shared" si="62"/>
        <v>1</v>
      </c>
      <c r="AG261" s="39">
        <f t="shared" si="63"/>
        <v>1</v>
      </c>
    </row>
    <row r="262" spans="1:33">
      <c r="A262" s="37">
        <f>'бланки '!D266</f>
        <v>261</v>
      </c>
      <c r="B262" s="43" t="str">
        <f>'бланки '!C266</f>
        <v>Муниципальное бюджетное общеобразовательное учреждение "Коломиногривская средняя общеобразовательная школа"</v>
      </c>
      <c r="C262" s="44">
        <v>37</v>
      </c>
      <c r="D262" s="44">
        <v>37</v>
      </c>
      <c r="E262" s="44">
        <v>37</v>
      </c>
      <c r="F262" s="44">
        <v>37</v>
      </c>
      <c r="G262" s="44">
        <v>37</v>
      </c>
      <c r="H262" s="44">
        <v>37</v>
      </c>
      <c r="I262" s="44">
        <v>10</v>
      </c>
      <c r="J262" s="44">
        <v>10</v>
      </c>
      <c r="K262" s="44">
        <v>37</v>
      </c>
      <c r="L262" s="44">
        <v>37</v>
      </c>
      <c r="M262" s="44">
        <v>37</v>
      </c>
      <c r="N262" s="44">
        <v>37</v>
      </c>
      <c r="O262" s="44">
        <v>37</v>
      </c>
      <c r="P262" s="44">
        <v>37</v>
      </c>
      <c r="Q262" s="44">
        <v>37</v>
      </c>
      <c r="R262" s="44"/>
      <c r="S262" s="44"/>
      <c r="T262" s="44"/>
      <c r="U262" s="40">
        <f t="shared" si="64"/>
        <v>0</v>
      </c>
      <c r="V262" s="45">
        <f t="shared" si="52"/>
        <v>261</v>
      </c>
      <c r="W262" s="45" t="str">
        <f t="shared" si="53"/>
        <v>Муниципальное бюджетное общеобразовательное учреждение "Коломиногривская средняя общеобразовательная школа"</v>
      </c>
      <c r="X262" s="39">
        <f t="shared" si="54"/>
        <v>1</v>
      </c>
      <c r="Y262" s="39">
        <f t="shared" si="55"/>
        <v>1</v>
      </c>
      <c r="Z262" s="39">
        <f t="shared" si="56"/>
        <v>1</v>
      </c>
      <c r="AA262" s="39">
        <f t="shared" si="57"/>
        <v>1</v>
      </c>
      <c r="AB262" s="39">
        <f t="shared" si="58"/>
        <v>1</v>
      </c>
      <c r="AC262" s="39">
        <f t="shared" si="59"/>
        <v>1</v>
      </c>
      <c r="AD262" s="39">
        <f t="shared" si="60"/>
        <v>1</v>
      </c>
      <c r="AE262" s="39">
        <f t="shared" si="61"/>
        <v>1</v>
      </c>
      <c r="AF262" s="39">
        <f t="shared" si="62"/>
        <v>1</v>
      </c>
      <c r="AG262" s="39">
        <f t="shared" si="63"/>
        <v>1</v>
      </c>
    </row>
    <row r="263" spans="1:33">
      <c r="A263" s="37">
        <f>'бланки '!D267</f>
        <v>262</v>
      </c>
      <c r="B263" s="43" t="str">
        <f>'бланки '!C267</f>
        <v>Муниципальное бюджетное общеобразовательное учреждение «Анастасьевская средняя общеобразовательная школа»</v>
      </c>
      <c r="C263" s="44">
        <v>25</v>
      </c>
      <c r="D263" s="44">
        <v>25</v>
      </c>
      <c r="E263" s="44">
        <v>25</v>
      </c>
      <c r="F263" s="44">
        <v>25</v>
      </c>
      <c r="G263" s="44">
        <v>25</v>
      </c>
      <c r="H263" s="44">
        <v>25</v>
      </c>
      <c r="I263" s="44">
        <v>7</v>
      </c>
      <c r="J263" s="44">
        <v>7</v>
      </c>
      <c r="K263" s="44">
        <v>25</v>
      </c>
      <c r="L263" s="44">
        <v>25</v>
      </c>
      <c r="M263" s="44">
        <v>25</v>
      </c>
      <c r="N263" s="44">
        <v>25</v>
      </c>
      <c r="O263" s="44">
        <v>25</v>
      </c>
      <c r="P263" s="44">
        <v>25</v>
      </c>
      <c r="Q263" s="44">
        <v>25</v>
      </c>
      <c r="R263" s="44"/>
      <c r="S263" s="44"/>
      <c r="T263" s="44"/>
      <c r="U263" s="40">
        <f t="shared" si="64"/>
        <v>0</v>
      </c>
      <c r="V263" s="45">
        <f t="shared" si="52"/>
        <v>262</v>
      </c>
      <c r="W263" s="45" t="str">
        <f t="shared" si="53"/>
        <v>Муниципальное бюджетное общеобразовательное учреждение «Анастасьевская средняя общеобразовательная школа»</v>
      </c>
      <c r="X263" s="39">
        <f t="shared" si="54"/>
        <v>1</v>
      </c>
      <c r="Y263" s="39">
        <f t="shared" si="55"/>
        <v>1</v>
      </c>
      <c r="Z263" s="39">
        <f t="shared" si="56"/>
        <v>1</v>
      </c>
      <c r="AA263" s="39">
        <f t="shared" si="57"/>
        <v>1</v>
      </c>
      <c r="AB263" s="39">
        <f t="shared" si="58"/>
        <v>1</v>
      </c>
      <c r="AC263" s="39">
        <f t="shared" si="59"/>
        <v>1</v>
      </c>
      <c r="AD263" s="39">
        <f t="shared" si="60"/>
        <v>1</v>
      </c>
      <c r="AE263" s="39">
        <f t="shared" si="61"/>
        <v>1</v>
      </c>
      <c r="AF263" s="39">
        <f t="shared" si="62"/>
        <v>1</v>
      </c>
      <c r="AG263" s="39">
        <f t="shared" si="63"/>
        <v>1</v>
      </c>
    </row>
    <row r="264" spans="1:33">
      <c r="A264" s="37">
        <f>'бланки '!D268</f>
        <v>263</v>
      </c>
      <c r="B264" s="43" t="str">
        <f>'бланки '!C268</f>
        <v>Муниципальное казённое общеобразовательное учреждение "Бабарыкинская средняя общеобразовательная школа"</v>
      </c>
      <c r="C264" s="44">
        <v>32</v>
      </c>
      <c r="D264" s="44">
        <v>32</v>
      </c>
      <c r="E264" s="44">
        <v>32</v>
      </c>
      <c r="F264" s="44">
        <v>32</v>
      </c>
      <c r="G264" s="44">
        <v>32</v>
      </c>
      <c r="H264" s="44">
        <v>32</v>
      </c>
      <c r="I264" s="44">
        <v>8</v>
      </c>
      <c r="J264" s="44">
        <v>8</v>
      </c>
      <c r="K264" s="44">
        <v>32</v>
      </c>
      <c r="L264" s="44">
        <v>32</v>
      </c>
      <c r="M264" s="44">
        <v>32</v>
      </c>
      <c r="N264" s="44">
        <v>32</v>
      </c>
      <c r="O264" s="44">
        <v>32</v>
      </c>
      <c r="P264" s="44">
        <v>32</v>
      </c>
      <c r="Q264" s="44">
        <v>32</v>
      </c>
      <c r="R264" s="44"/>
      <c r="S264" s="44"/>
      <c r="T264" s="44"/>
      <c r="U264" s="40">
        <f t="shared" si="64"/>
        <v>0</v>
      </c>
      <c r="V264" s="45">
        <f t="shared" si="52"/>
        <v>263</v>
      </c>
      <c r="W264" s="45" t="str">
        <f t="shared" si="53"/>
        <v>Муниципальное казённое общеобразовательное учреждение "Бабарыкинская средняя общеобразовательная школа"</v>
      </c>
      <c r="X264" s="39">
        <f t="shared" si="54"/>
        <v>1</v>
      </c>
      <c r="Y264" s="39">
        <f t="shared" si="55"/>
        <v>1</v>
      </c>
      <c r="Z264" s="39">
        <f t="shared" si="56"/>
        <v>1</v>
      </c>
      <c r="AA264" s="39">
        <f t="shared" si="57"/>
        <v>1</v>
      </c>
      <c r="AB264" s="39">
        <f t="shared" si="58"/>
        <v>1</v>
      </c>
      <c r="AC264" s="39">
        <f t="shared" si="59"/>
        <v>1</v>
      </c>
      <c r="AD264" s="39">
        <f t="shared" si="60"/>
        <v>1</v>
      </c>
      <c r="AE264" s="39">
        <f t="shared" si="61"/>
        <v>1</v>
      </c>
      <c r="AF264" s="39">
        <f t="shared" si="62"/>
        <v>1</v>
      </c>
      <c r="AG264" s="39">
        <f t="shared" si="63"/>
        <v>1</v>
      </c>
    </row>
    <row r="265" spans="1:33">
      <c r="A265" s="37">
        <f>'бланки '!D269</f>
        <v>264</v>
      </c>
      <c r="B265" s="43" t="str">
        <f>'бланки '!C269</f>
        <v>Муниципальное казённое общеобразовательное учреждение «Баткатская средняя общеобразовательная школа»</v>
      </c>
      <c r="C265" s="44">
        <v>59</v>
      </c>
      <c r="D265" s="44">
        <v>59</v>
      </c>
      <c r="E265" s="44">
        <v>59</v>
      </c>
      <c r="F265" s="44">
        <v>59</v>
      </c>
      <c r="G265" s="44">
        <v>59</v>
      </c>
      <c r="H265" s="44">
        <v>59</v>
      </c>
      <c r="I265" s="44">
        <v>15</v>
      </c>
      <c r="J265" s="44">
        <v>15</v>
      </c>
      <c r="K265" s="44">
        <v>59</v>
      </c>
      <c r="L265" s="44">
        <v>59</v>
      </c>
      <c r="M265" s="44">
        <v>59</v>
      </c>
      <c r="N265" s="44">
        <v>59</v>
      </c>
      <c r="O265" s="44">
        <v>59</v>
      </c>
      <c r="P265" s="44">
        <v>59</v>
      </c>
      <c r="Q265" s="44">
        <v>59</v>
      </c>
      <c r="R265" s="44"/>
      <c r="S265" s="44"/>
      <c r="T265" s="44"/>
      <c r="U265" s="40">
        <f t="shared" si="64"/>
        <v>0</v>
      </c>
      <c r="V265" s="45">
        <f t="shared" si="52"/>
        <v>264</v>
      </c>
      <c r="W265" s="45" t="str">
        <f t="shared" si="53"/>
        <v>Муниципальное казённое общеобразовательное учреждение «Баткатская средняя общеобразовательная школа»</v>
      </c>
      <c r="X265" s="39">
        <f t="shared" si="54"/>
        <v>1</v>
      </c>
      <c r="Y265" s="39">
        <f t="shared" si="55"/>
        <v>1</v>
      </c>
      <c r="Z265" s="39">
        <f t="shared" si="56"/>
        <v>1</v>
      </c>
      <c r="AA265" s="39">
        <f t="shared" si="57"/>
        <v>1</v>
      </c>
      <c r="AB265" s="39">
        <f t="shared" si="58"/>
        <v>1</v>
      </c>
      <c r="AC265" s="39">
        <f t="shared" si="59"/>
        <v>1</v>
      </c>
      <c r="AD265" s="39">
        <f t="shared" si="60"/>
        <v>1</v>
      </c>
      <c r="AE265" s="39">
        <f t="shared" si="61"/>
        <v>1</v>
      </c>
      <c r="AF265" s="39">
        <f t="shared" si="62"/>
        <v>1</v>
      </c>
      <c r="AG265" s="39">
        <f t="shared" si="63"/>
        <v>1</v>
      </c>
    </row>
    <row r="266" spans="1:33">
      <c r="A266" s="37">
        <f>'бланки '!D270</f>
        <v>265</v>
      </c>
      <c r="B266" s="43" t="str">
        <f>'бланки '!C270</f>
        <v>Муниципальное казённое образовательное учреждение «Гусевская средняя общеобразовательная школа»</v>
      </c>
      <c r="C266" s="44">
        <v>30</v>
      </c>
      <c r="D266" s="44">
        <v>30</v>
      </c>
      <c r="E266" s="44">
        <v>30</v>
      </c>
      <c r="F266" s="44">
        <v>30</v>
      </c>
      <c r="G266" s="44">
        <v>30</v>
      </c>
      <c r="H266" s="44">
        <v>30</v>
      </c>
      <c r="I266" s="44">
        <v>8</v>
      </c>
      <c r="J266" s="44">
        <v>8</v>
      </c>
      <c r="K266" s="44">
        <v>30</v>
      </c>
      <c r="L266" s="44">
        <v>30</v>
      </c>
      <c r="M266" s="44">
        <v>30</v>
      </c>
      <c r="N266" s="44">
        <v>30</v>
      </c>
      <c r="O266" s="44">
        <v>30</v>
      </c>
      <c r="P266" s="44">
        <v>30</v>
      </c>
      <c r="Q266" s="44">
        <v>30</v>
      </c>
      <c r="R266" s="44"/>
      <c r="S266" s="44"/>
      <c r="T266" s="44"/>
      <c r="U266" s="40">
        <f t="shared" si="64"/>
        <v>0</v>
      </c>
      <c r="V266" s="45">
        <f t="shared" si="52"/>
        <v>265</v>
      </c>
      <c r="W266" s="45" t="str">
        <f t="shared" si="53"/>
        <v>Муниципальное казённое образовательное учреждение «Гусевская средняя общеобразовательная школа»</v>
      </c>
      <c r="X266" s="39">
        <f t="shared" si="54"/>
        <v>1</v>
      </c>
      <c r="Y266" s="39">
        <f t="shared" si="55"/>
        <v>1</v>
      </c>
      <c r="Z266" s="39">
        <f t="shared" si="56"/>
        <v>1</v>
      </c>
      <c r="AA266" s="39">
        <f t="shared" si="57"/>
        <v>1</v>
      </c>
      <c r="AB266" s="39">
        <f t="shared" si="58"/>
        <v>1</v>
      </c>
      <c r="AC266" s="39">
        <f t="shared" si="59"/>
        <v>1</v>
      </c>
      <c r="AD266" s="39">
        <f t="shared" si="60"/>
        <v>1</v>
      </c>
      <c r="AE266" s="39">
        <f t="shared" si="61"/>
        <v>1</v>
      </c>
      <c r="AF266" s="39">
        <f t="shared" si="62"/>
        <v>1</v>
      </c>
      <c r="AG266" s="39">
        <f t="shared" si="63"/>
        <v>1</v>
      </c>
    </row>
    <row r="267" spans="1:33">
      <c r="A267" s="37">
        <f>'бланки '!D271</f>
        <v>266</v>
      </c>
      <c r="B267" s="43" t="str">
        <f>'бланки '!C271</f>
        <v>Муниципальное казённое общеобразовательное учреждение "Каргалинская основная общеобразовательная школа"</v>
      </c>
      <c r="C267" s="44">
        <v>26</v>
      </c>
      <c r="D267" s="44">
        <v>26</v>
      </c>
      <c r="E267" s="44">
        <v>26</v>
      </c>
      <c r="F267" s="44">
        <v>26</v>
      </c>
      <c r="G267" s="44">
        <v>26</v>
      </c>
      <c r="H267" s="44">
        <v>26</v>
      </c>
      <c r="I267" s="44">
        <v>7</v>
      </c>
      <c r="J267" s="44">
        <v>7</v>
      </c>
      <c r="K267" s="44">
        <v>26</v>
      </c>
      <c r="L267" s="44">
        <v>26</v>
      </c>
      <c r="M267" s="44">
        <v>26</v>
      </c>
      <c r="N267" s="44">
        <v>26</v>
      </c>
      <c r="O267" s="44">
        <v>26</v>
      </c>
      <c r="P267" s="44">
        <v>26</v>
      </c>
      <c r="Q267" s="44">
        <v>26</v>
      </c>
      <c r="R267" s="44"/>
      <c r="S267" s="44"/>
      <c r="T267" s="44"/>
      <c r="U267" s="40">
        <f t="shared" si="64"/>
        <v>0</v>
      </c>
      <c r="V267" s="45">
        <f t="shared" si="52"/>
        <v>266</v>
      </c>
      <c r="W267" s="45" t="str">
        <f t="shared" si="53"/>
        <v>Муниципальное казённое общеобразовательное учреждение "Каргалинская основная общеобразовательная школа"</v>
      </c>
      <c r="X267" s="39">
        <f t="shared" si="54"/>
        <v>1</v>
      </c>
      <c r="Y267" s="39">
        <f t="shared" si="55"/>
        <v>1</v>
      </c>
      <c r="Z267" s="39">
        <f t="shared" si="56"/>
        <v>1</v>
      </c>
      <c r="AA267" s="39">
        <f t="shared" si="57"/>
        <v>1</v>
      </c>
      <c r="AB267" s="39">
        <f t="shared" si="58"/>
        <v>1</v>
      </c>
      <c r="AC267" s="39">
        <f t="shared" si="59"/>
        <v>1</v>
      </c>
      <c r="AD267" s="39">
        <f t="shared" si="60"/>
        <v>1</v>
      </c>
      <c r="AE267" s="39">
        <f t="shared" si="61"/>
        <v>1</v>
      </c>
      <c r="AF267" s="39">
        <f t="shared" si="62"/>
        <v>1</v>
      </c>
      <c r="AG267" s="39">
        <f t="shared" si="63"/>
        <v>1</v>
      </c>
    </row>
    <row r="268" spans="1:33">
      <c r="A268" s="37">
        <f>'бланки '!D272</f>
        <v>267</v>
      </c>
      <c r="B268" s="43" t="str">
        <f>'бланки '!C272</f>
        <v>Муниципальное казённое общеобразовательное учреждение «Малобрагинская основная общеобразовательная школа»</v>
      </c>
      <c r="C268" s="44">
        <v>7</v>
      </c>
      <c r="D268" s="44">
        <v>7</v>
      </c>
      <c r="E268" s="44">
        <v>7</v>
      </c>
      <c r="F268" s="44">
        <v>7</v>
      </c>
      <c r="G268" s="44">
        <v>7</v>
      </c>
      <c r="H268" s="44">
        <v>7</v>
      </c>
      <c r="I268" s="44">
        <v>2</v>
      </c>
      <c r="J268" s="44">
        <v>2</v>
      </c>
      <c r="K268" s="44">
        <v>7</v>
      </c>
      <c r="L268" s="44">
        <v>7</v>
      </c>
      <c r="M268" s="44">
        <v>7</v>
      </c>
      <c r="N268" s="44">
        <v>7</v>
      </c>
      <c r="O268" s="44">
        <v>7</v>
      </c>
      <c r="P268" s="44">
        <v>7</v>
      </c>
      <c r="Q268" s="44">
        <v>7</v>
      </c>
      <c r="R268" s="44"/>
      <c r="S268" s="44"/>
      <c r="T268" s="44"/>
      <c r="U268" s="40">
        <f t="shared" si="64"/>
        <v>7</v>
      </c>
      <c r="V268" s="45">
        <f t="shared" si="52"/>
        <v>267</v>
      </c>
      <c r="W268" s="45" t="str">
        <f t="shared" si="53"/>
        <v>Муниципальное казённое общеобразовательное учреждение «Малобрагинская основная общеобразовательная школа»</v>
      </c>
      <c r="X268" s="39">
        <f t="shared" si="54"/>
        <v>1</v>
      </c>
      <c r="Y268" s="39">
        <f t="shared" si="55"/>
        <v>1</v>
      </c>
      <c r="Z268" s="39">
        <f t="shared" si="56"/>
        <v>1</v>
      </c>
      <c r="AA268" s="39">
        <f t="shared" si="57"/>
        <v>1</v>
      </c>
      <c r="AB268" s="39">
        <f t="shared" si="58"/>
        <v>1</v>
      </c>
      <c r="AC268" s="39">
        <f t="shared" si="59"/>
        <v>1</v>
      </c>
      <c r="AD268" s="39">
        <f t="shared" si="60"/>
        <v>1</v>
      </c>
      <c r="AE268" s="39">
        <f t="shared" si="61"/>
        <v>1</v>
      </c>
      <c r="AF268" s="39">
        <f t="shared" si="62"/>
        <v>1</v>
      </c>
      <c r="AG268" s="39">
        <f t="shared" si="63"/>
        <v>1</v>
      </c>
    </row>
    <row r="269" spans="1:33">
      <c r="A269" s="37">
        <f>'бланки '!D273</f>
        <v>268</v>
      </c>
      <c r="B269" s="43" t="str">
        <f>'бланки '!C273</f>
        <v>Муниципальное казённое общеобразовательное учреждение "Маркеловская средняя общеобразовательная школа"</v>
      </c>
      <c r="C269" s="44">
        <v>62</v>
      </c>
      <c r="D269" s="44">
        <v>62</v>
      </c>
      <c r="E269" s="44">
        <v>62</v>
      </c>
      <c r="F269" s="44">
        <v>62</v>
      </c>
      <c r="G269" s="44">
        <v>62</v>
      </c>
      <c r="H269" s="44">
        <v>62</v>
      </c>
      <c r="I269" s="44">
        <v>16</v>
      </c>
      <c r="J269" s="44">
        <v>16</v>
      </c>
      <c r="K269" s="44">
        <v>62</v>
      </c>
      <c r="L269" s="44">
        <v>62</v>
      </c>
      <c r="M269" s="44">
        <v>62</v>
      </c>
      <c r="N269" s="44">
        <v>62</v>
      </c>
      <c r="O269" s="44">
        <v>62</v>
      </c>
      <c r="P269" s="44">
        <v>62</v>
      </c>
      <c r="Q269" s="44">
        <v>62</v>
      </c>
      <c r="R269" s="44"/>
      <c r="S269" s="44"/>
      <c r="T269" s="44"/>
      <c r="U269" s="40">
        <f t="shared" si="64"/>
        <v>0</v>
      </c>
      <c r="V269" s="45">
        <f t="shared" si="52"/>
        <v>268</v>
      </c>
      <c r="W269" s="45" t="str">
        <f t="shared" si="53"/>
        <v>Муниципальное казённое общеобразовательное учреждение "Маркеловская средняя общеобразовательная школа"</v>
      </c>
      <c r="X269" s="39">
        <f t="shared" si="54"/>
        <v>1</v>
      </c>
      <c r="Y269" s="39">
        <f t="shared" si="55"/>
        <v>1</v>
      </c>
      <c r="Z269" s="39">
        <f t="shared" si="56"/>
        <v>1</v>
      </c>
      <c r="AA269" s="39">
        <f t="shared" si="57"/>
        <v>1</v>
      </c>
      <c r="AB269" s="39">
        <f t="shared" si="58"/>
        <v>1</v>
      </c>
      <c r="AC269" s="39">
        <f t="shared" si="59"/>
        <v>1</v>
      </c>
      <c r="AD269" s="39">
        <f t="shared" si="60"/>
        <v>1</v>
      </c>
      <c r="AE269" s="39">
        <f t="shared" si="61"/>
        <v>1</v>
      </c>
      <c r="AF269" s="39">
        <f t="shared" si="62"/>
        <v>1</v>
      </c>
      <c r="AG269" s="39">
        <f t="shared" si="63"/>
        <v>1</v>
      </c>
    </row>
    <row r="270" spans="1:33">
      <c r="A270" s="37">
        <f>'бланки '!D274</f>
        <v>269</v>
      </c>
      <c r="B270" s="43" t="str">
        <f>'бланки '!C274</f>
        <v>Муниципальное казённое общеобразовательное учреждение "Монастырская основная общеобразовательная школа"</v>
      </c>
      <c r="C270" s="44">
        <v>38</v>
      </c>
      <c r="D270" s="44">
        <v>38</v>
      </c>
      <c r="E270" s="44">
        <v>38</v>
      </c>
      <c r="F270" s="44">
        <v>38</v>
      </c>
      <c r="G270" s="44">
        <v>38</v>
      </c>
      <c r="H270" s="44">
        <v>38</v>
      </c>
      <c r="I270" s="44">
        <v>10</v>
      </c>
      <c r="J270" s="44">
        <v>10</v>
      </c>
      <c r="K270" s="44">
        <v>38</v>
      </c>
      <c r="L270" s="44">
        <v>38</v>
      </c>
      <c r="M270" s="44">
        <v>38</v>
      </c>
      <c r="N270" s="44">
        <v>38</v>
      </c>
      <c r="O270" s="44">
        <v>38</v>
      </c>
      <c r="P270" s="44">
        <v>38</v>
      </c>
      <c r="Q270" s="44">
        <v>38</v>
      </c>
      <c r="R270" s="44"/>
      <c r="S270" s="44"/>
      <c r="T270" s="44"/>
      <c r="U270" s="40">
        <f t="shared" si="64"/>
        <v>0</v>
      </c>
      <c r="V270" s="45">
        <f t="shared" si="52"/>
        <v>269</v>
      </c>
      <c r="W270" s="45" t="str">
        <f t="shared" si="53"/>
        <v>Муниципальное казённое общеобразовательное учреждение "Монастырская основная общеобразовательная школа"</v>
      </c>
      <c r="X270" s="39">
        <f t="shared" si="54"/>
        <v>1</v>
      </c>
      <c r="Y270" s="39">
        <f t="shared" si="55"/>
        <v>1</v>
      </c>
      <c r="Z270" s="39">
        <f t="shared" si="56"/>
        <v>1</v>
      </c>
      <c r="AA270" s="39">
        <f t="shared" si="57"/>
        <v>1</v>
      </c>
      <c r="AB270" s="39">
        <f t="shared" si="58"/>
        <v>1</v>
      </c>
      <c r="AC270" s="39">
        <f t="shared" si="59"/>
        <v>1</v>
      </c>
      <c r="AD270" s="39">
        <f t="shared" si="60"/>
        <v>1</v>
      </c>
      <c r="AE270" s="39">
        <f t="shared" si="61"/>
        <v>1</v>
      </c>
      <c r="AF270" s="39">
        <f t="shared" si="62"/>
        <v>1</v>
      </c>
      <c r="AG270" s="39">
        <f t="shared" si="63"/>
        <v>1</v>
      </c>
    </row>
    <row r="271" spans="1:33">
      <c r="A271" s="37">
        <f>'бланки '!D275</f>
        <v>270</v>
      </c>
      <c r="B271" s="43" t="str">
        <f>'бланки '!C275</f>
        <v>Муниципальное казённое общеобразовательное учреждение «Побединская средняя общеобразовательная школа»</v>
      </c>
      <c r="C271" s="44">
        <v>60</v>
      </c>
      <c r="D271" s="44">
        <v>60</v>
      </c>
      <c r="E271" s="44">
        <v>60</v>
      </c>
      <c r="F271" s="44">
        <v>60</v>
      </c>
      <c r="G271" s="44">
        <v>60</v>
      </c>
      <c r="H271" s="44">
        <v>60</v>
      </c>
      <c r="I271" s="44">
        <v>15</v>
      </c>
      <c r="J271" s="44">
        <v>15</v>
      </c>
      <c r="K271" s="44">
        <v>60</v>
      </c>
      <c r="L271" s="44">
        <v>60</v>
      </c>
      <c r="M271" s="44">
        <v>60</v>
      </c>
      <c r="N271" s="44">
        <v>60</v>
      </c>
      <c r="O271" s="44">
        <v>60</v>
      </c>
      <c r="P271" s="44">
        <v>60</v>
      </c>
      <c r="Q271" s="44">
        <v>60</v>
      </c>
      <c r="R271" s="44"/>
      <c r="S271" s="44"/>
      <c r="T271" s="44"/>
      <c r="U271" s="40">
        <f t="shared" si="64"/>
        <v>0</v>
      </c>
      <c r="V271" s="45">
        <f t="shared" si="52"/>
        <v>270</v>
      </c>
      <c r="W271" s="45" t="str">
        <f t="shared" si="53"/>
        <v>Муниципальное казённое общеобразовательное учреждение «Побединская средняя общеобразовательная школа»</v>
      </c>
      <c r="X271" s="39">
        <f t="shared" si="54"/>
        <v>1</v>
      </c>
      <c r="Y271" s="39">
        <f t="shared" si="55"/>
        <v>1</v>
      </c>
      <c r="Z271" s="39">
        <f t="shared" si="56"/>
        <v>1</v>
      </c>
      <c r="AA271" s="39">
        <f t="shared" si="57"/>
        <v>1</v>
      </c>
      <c r="AB271" s="39">
        <f t="shared" si="58"/>
        <v>1</v>
      </c>
      <c r="AC271" s="39">
        <f t="shared" si="59"/>
        <v>1</v>
      </c>
      <c r="AD271" s="39">
        <f t="shared" si="60"/>
        <v>1</v>
      </c>
      <c r="AE271" s="39">
        <f t="shared" si="61"/>
        <v>1</v>
      </c>
      <c r="AF271" s="39">
        <f t="shared" si="62"/>
        <v>1</v>
      </c>
      <c r="AG271" s="39">
        <f t="shared" si="63"/>
        <v>1</v>
      </c>
    </row>
    <row r="272" spans="1:33">
      <c r="A272" s="37">
        <f>'бланки '!D276</f>
        <v>271</v>
      </c>
      <c r="B272" s="43" t="str">
        <f>'бланки '!C276</f>
        <v>Муниципальное казённое общеобразовательное учреждение «Трубачевская средняя общеобразовательная школа»</v>
      </c>
      <c r="C272" s="44">
        <v>24</v>
      </c>
      <c r="D272" s="44">
        <v>24</v>
      </c>
      <c r="E272" s="44">
        <v>24</v>
      </c>
      <c r="F272" s="44">
        <v>24</v>
      </c>
      <c r="G272" s="44">
        <v>24</v>
      </c>
      <c r="H272" s="44">
        <v>24</v>
      </c>
      <c r="I272" s="44">
        <v>6</v>
      </c>
      <c r="J272" s="44">
        <v>6</v>
      </c>
      <c r="K272" s="44">
        <v>24</v>
      </c>
      <c r="L272" s="44">
        <v>24</v>
      </c>
      <c r="M272" s="44">
        <v>24</v>
      </c>
      <c r="N272" s="44">
        <v>24</v>
      </c>
      <c r="O272" s="44">
        <v>24</v>
      </c>
      <c r="P272" s="44">
        <v>24</v>
      </c>
      <c r="Q272" s="44">
        <v>24</v>
      </c>
      <c r="R272" s="44"/>
      <c r="S272" s="44"/>
      <c r="T272" s="44"/>
      <c r="U272" s="40">
        <f t="shared" si="64"/>
        <v>0</v>
      </c>
      <c r="V272" s="45">
        <f t="shared" si="52"/>
        <v>271</v>
      </c>
      <c r="W272" s="45" t="str">
        <f t="shared" si="53"/>
        <v>Муниципальное казённое общеобразовательное учреждение «Трубачевская средняя общеобразовательная школа»</v>
      </c>
      <c r="X272" s="39">
        <f t="shared" si="54"/>
        <v>1</v>
      </c>
      <c r="Y272" s="39">
        <f t="shared" si="55"/>
        <v>1</v>
      </c>
      <c r="Z272" s="39">
        <f t="shared" si="56"/>
        <v>1</v>
      </c>
      <c r="AA272" s="39">
        <f t="shared" si="57"/>
        <v>1</v>
      </c>
      <c r="AB272" s="39">
        <f t="shared" si="58"/>
        <v>1</v>
      </c>
      <c r="AC272" s="39">
        <f t="shared" si="59"/>
        <v>1</v>
      </c>
      <c r="AD272" s="39">
        <f t="shared" si="60"/>
        <v>1</v>
      </c>
      <c r="AE272" s="39">
        <f t="shared" si="61"/>
        <v>1</v>
      </c>
      <c r="AF272" s="39">
        <f t="shared" si="62"/>
        <v>1</v>
      </c>
      <c r="AG272" s="39">
        <f t="shared" si="63"/>
        <v>1</v>
      </c>
    </row>
    <row r="273" spans="1:33">
      <c r="A273" s="37">
        <f>'бланки '!D277</f>
        <v>272</v>
      </c>
      <c r="B273" s="43" t="str">
        <f>'бланки '!C277</f>
        <v>Муниципальное казённое общеобразовательное учреждение "Шегарская средняя общеобразовательная школа №1"</v>
      </c>
      <c r="C273" s="44">
        <v>320</v>
      </c>
      <c r="D273" s="44">
        <v>320</v>
      </c>
      <c r="E273" s="44">
        <v>320</v>
      </c>
      <c r="F273" s="44">
        <v>320</v>
      </c>
      <c r="G273" s="44">
        <v>320</v>
      </c>
      <c r="H273" s="44">
        <v>320</v>
      </c>
      <c r="I273" s="44">
        <v>80</v>
      </c>
      <c r="J273" s="44">
        <v>80</v>
      </c>
      <c r="K273" s="44">
        <v>320</v>
      </c>
      <c r="L273" s="44">
        <v>320</v>
      </c>
      <c r="M273" s="44">
        <v>320</v>
      </c>
      <c r="N273" s="44">
        <v>320</v>
      </c>
      <c r="O273" s="44">
        <v>320</v>
      </c>
      <c r="P273" s="44">
        <v>320</v>
      </c>
      <c r="Q273" s="44">
        <v>320</v>
      </c>
      <c r="R273" s="44"/>
      <c r="S273" s="44"/>
      <c r="T273" s="44"/>
      <c r="U273" s="40">
        <f t="shared" si="64"/>
        <v>0</v>
      </c>
      <c r="V273" s="45">
        <f t="shared" si="52"/>
        <v>272</v>
      </c>
      <c r="W273" s="45" t="str">
        <f t="shared" si="53"/>
        <v>Муниципальное казённое общеобразовательное учреждение "Шегарская средняя общеобразовательная школа №1"</v>
      </c>
      <c r="X273" s="39">
        <f t="shared" si="54"/>
        <v>1</v>
      </c>
      <c r="Y273" s="39">
        <f t="shared" si="55"/>
        <v>1</v>
      </c>
      <c r="Z273" s="39">
        <f t="shared" si="56"/>
        <v>1</v>
      </c>
      <c r="AA273" s="39">
        <f t="shared" si="57"/>
        <v>1</v>
      </c>
      <c r="AB273" s="39">
        <f t="shared" si="58"/>
        <v>1</v>
      </c>
      <c r="AC273" s="39">
        <f t="shared" si="59"/>
        <v>1</v>
      </c>
      <c r="AD273" s="39">
        <f t="shared" si="60"/>
        <v>1</v>
      </c>
      <c r="AE273" s="39">
        <f t="shared" si="61"/>
        <v>1</v>
      </c>
      <c r="AF273" s="39">
        <f t="shared" si="62"/>
        <v>1</v>
      </c>
      <c r="AG273" s="39">
        <f t="shared" si="63"/>
        <v>1</v>
      </c>
    </row>
    <row r="274" spans="1:33">
      <c r="A274" s="37">
        <f>'бланки '!D278</f>
        <v>273</v>
      </c>
      <c r="B274" s="43" t="str">
        <f>'бланки '!C278</f>
        <v>Муниципальное казённое общеобразовательное учреждение «Шегарская средняя общеобразовательная школа № 2»</v>
      </c>
      <c r="C274" s="44">
        <v>273</v>
      </c>
      <c r="D274" s="44">
        <v>273</v>
      </c>
      <c r="E274" s="44">
        <v>273</v>
      </c>
      <c r="F274" s="44">
        <v>273</v>
      </c>
      <c r="G274" s="44">
        <v>273</v>
      </c>
      <c r="H274" s="44">
        <v>273</v>
      </c>
      <c r="I274" s="44">
        <v>69</v>
      </c>
      <c r="J274" s="44">
        <v>69</v>
      </c>
      <c r="K274" s="44">
        <v>273</v>
      </c>
      <c r="L274" s="44">
        <v>273</v>
      </c>
      <c r="M274" s="44">
        <v>273</v>
      </c>
      <c r="N274" s="44">
        <v>273</v>
      </c>
      <c r="O274" s="44">
        <v>273</v>
      </c>
      <c r="P274" s="44">
        <v>273</v>
      </c>
      <c r="Q274" s="44">
        <v>273</v>
      </c>
      <c r="R274" s="44"/>
      <c r="S274" s="44"/>
      <c r="T274" s="44"/>
      <c r="U274" s="40">
        <f t="shared" si="64"/>
        <v>0</v>
      </c>
      <c r="V274" s="45">
        <f t="shared" si="52"/>
        <v>273</v>
      </c>
      <c r="W274" s="45" t="str">
        <f t="shared" si="53"/>
        <v>Муниципальное казённое общеобразовательное учреждение «Шегарская средняя общеобразовательная школа № 2»</v>
      </c>
      <c r="X274" s="39">
        <f t="shared" si="54"/>
        <v>1</v>
      </c>
      <c r="Y274" s="39">
        <f t="shared" si="55"/>
        <v>1</v>
      </c>
      <c r="Z274" s="39">
        <f t="shared" si="56"/>
        <v>1</v>
      </c>
      <c r="AA274" s="39">
        <f t="shared" si="57"/>
        <v>1</v>
      </c>
      <c r="AB274" s="39">
        <f t="shared" si="58"/>
        <v>1</v>
      </c>
      <c r="AC274" s="39">
        <f t="shared" si="59"/>
        <v>1</v>
      </c>
      <c r="AD274" s="39">
        <f t="shared" si="60"/>
        <v>1</v>
      </c>
      <c r="AE274" s="39">
        <f t="shared" si="61"/>
        <v>1</v>
      </c>
      <c r="AF274" s="39">
        <f t="shared" si="62"/>
        <v>1</v>
      </c>
      <c r="AG274" s="39">
        <f t="shared" si="63"/>
        <v>1</v>
      </c>
    </row>
    <row r="275" spans="1:33">
      <c r="A275" s="37">
        <f>'бланки '!D279</f>
        <v>274</v>
      </c>
      <c r="B275" s="43" t="str">
        <f>'бланки '!C279</f>
        <v>Муниципальное казённое общеобразовательное учреждение "Вороновская начальная общеобразовательная школа"</v>
      </c>
      <c r="C275" s="44">
        <v>18</v>
      </c>
      <c r="D275" s="44">
        <v>18</v>
      </c>
      <c r="E275" s="44">
        <v>18</v>
      </c>
      <c r="F275" s="44">
        <v>18</v>
      </c>
      <c r="G275" s="44">
        <v>18</v>
      </c>
      <c r="H275" s="44">
        <v>18</v>
      </c>
      <c r="I275" s="44">
        <v>5</v>
      </c>
      <c r="J275" s="44">
        <v>5</v>
      </c>
      <c r="K275" s="44">
        <v>18</v>
      </c>
      <c r="L275" s="44">
        <v>18</v>
      </c>
      <c r="M275" s="44">
        <v>18</v>
      </c>
      <c r="N275" s="44">
        <v>18</v>
      </c>
      <c r="O275" s="44">
        <v>18</v>
      </c>
      <c r="P275" s="44">
        <v>18</v>
      </c>
      <c r="Q275" s="44">
        <v>18</v>
      </c>
      <c r="R275" s="44"/>
      <c r="S275" s="44"/>
      <c r="T275" s="44"/>
      <c r="U275" s="40">
        <f t="shared" si="64"/>
        <v>18</v>
      </c>
      <c r="V275" s="45">
        <f t="shared" si="52"/>
        <v>274</v>
      </c>
      <c r="W275" s="45" t="str">
        <f t="shared" si="53"/>
        <v>Муниципальное казённое общеобразовательное учреждение "Вороновская начальная общеобразовательная школа"</v>
      </c>
      <c r="X275" s="39">
        <f t="shared" si="54"/>
        <v>1</v>
      </c>
      <c r="Y275" s="39">
        <f t="shared" si="55"/>
        <v>1</v>
      </c>
      <c r="Z275" s="39">
        <f t="shared" si="56"/>
        <v>1</v>
      </c>
      <c r="AA275" s="39">
        <f t="shared" si="57"/>
        <v>1</v>
      </c>
      <c r="AB275" s="39">
        <f t="shared" si="58"/>
        <v>1</v>
      </c>
      <c r="AC275" s="39">
        <f t="shared" si="59"/>
        <v>1</v>
      </c>
      <c r="AD275" s="39">
        <f t="shared" si="60"/>
        <v>1</v>
      </c>
      <c r="AE275" s="39">
        <f t="shared" si="61"/>
        <v>1</v>
      </c>
      <c r="AF275" s="39">
        <f t="shared" si="62"/>
        <v>1</v>
      </c>
      <c r="AG275" s="39">
        <f t="shared" si="63"/>
        <v>1</v>
      </c>
    </row>
  </sheetData>
  <autoFilter ref="B1:AG275"/>
  <sortState ref="B2:Q10">
    <sortCondition ref="B2:B10"/>
  </sortState>
  <conditionalFormatting sqref="T2:T275">
    <cfRule type="cellIs" dxfId="0" priority="1" operator="lessThan">
      <formula>0.4</formula>
    </cfRule>
  </conditionalFormatting>
  <conditionalFormatting sqref="X2:AG275">
    <cfRule type="colorScale" priority="36">
      <colorScale>
        <cfvo type="min" val="0"/>
        <cfvo type="max" val="0"/>
        <color theme="4"/>
        <color theme="0"/>
      </colorScale>
    </cfRule>
    <cfRule type="colorScale" priority="37">
      <colorScale>
        <cfvo type="min" val="0"/>
        <cfvo type="max" val="0"/>
        <color theme="4"/>
        <color theme="0"/>
      </colorScale>
    </cfRule>
  </conditionalFormatting>
  <pageMargins left="0.7" right="0.7" top="0.75" bottom="0.75" header="0.3" footer="0.3"/>
  <pageSetup paperSize="9" orientation="portrait" horizontalDpi="4294967292" verticalDpi="0" r:id="rId1"/>
</worksheet>
</file>

<file path=xl/worksheets/sheet9.xml><?xml version="1.0" encoding="utf-8"?>
<worksheet xmlns="http://schemas.openxmlformats.org/spreadsheetml/2006/main" xmlns:r="http://schemas.openxmlformats.org/officeDocument/2006/relationships">
  <dimension ref="A1:AA760"/>
  <sheetViews>
    <sheetView topLeftCell="A277" workbookViewId="0">
      <selection activeCell="A2" sqref="A2:A275"/>
    </sheetView>
  </sheetViews>
  <sheetFormatPr defaultColWidth="9.1796875" defaultRowHeight="14"/>
  <cols>
    <col min="1" max="1" width="9.1796875" style="30"/>
    <col min="2" max="2" width="127.7265625" style="30" customWidth="1"/>
    <col min="3" max="4" width="8.1796875" style="30" customWidth="1"/>
    <col min="5" max="5" width="11.7265625" style="30" bestFit="1" customWidth="1"/>
    <col min="6" max="6" width="9.453125" style="30" bestFit="1" customWidth="1"/>
    <col min="7" max="8" width="9.453125" style="30" customWidth="1"/>
    <col min="9" max="10" width="9.453125" style="30" bestFit="1" customWidth="1"/>
    <col min="11" max="16384" width="9.1796875" style="30"/>
  </cols>
  <sheetData>
    <row r="1" spans="1:27">
      <c r="A1" s="34"/>
      <c r="B1" s="34"/>
      <c r="C1" s="34"/>
      <c r="D1" s="34"/>
      <c r="E1" s="34" t="s">
        <v>368</v>
      </c>
      <c r="F1" s="34" t="s">
        <v>369</v>
      </c>
      <c r="G1" s="34"/>
      <c r="H1" s="34"/>
      <c r="I1" s="34" t="s">
        <v>365</v>
      </c>
      <c r="J1" s="34" t="s">
        <v>366</v>
      </c>
      <c r="K1" s="34" t="s">
        <v>367</v>
      </c>
      <c r="L1" s="34"/>
      <c r="M1" s="34" t="s">
        <v>370</v>
      </c>
      <c r="N1" s="34" t="s">
        <v>371</v>
      </c>
      <c r="O1" s="34" t="s">
        <v>372</v>
      </c>
      <c r="P1" s="34" t="s">
        <v>373</v>
      </c>
      <c r="Q1" s="34" t="s">
        <v>374</v>
      </c>
      <c r="R1" s="34" t="s">
        <v>375</v>
      </c>
      <c r="S1" s="34" t="s">
        <v>376</v>
      </c>
      <c r="T1" s="34" t="s">
        <v>377</v>
      </c>
      <c r="U1" s="34" t="s">
        <v>378</v>
      </c>
      <c r="V1" s="34" t="s">
        <v>379</v>
      </c>
      <c r="W1" s="34" t="s">
        <v>380</v>
      </c>
      <c r="X1" s="34" t="s">
        <v>381</v>
      </c>
      <c r="Y1" s="34" t="s">
        <v>382</v>
      </c>
      <c r="Z1" s="34" t="s">
        <v>383</v>
      </c>
      <c r="AA1" s="34" t="s">
        <v>42</v>
      </c>
    </row>
    <row r="2" spans="1:27">
      <c r="A2" s="29">
        <f>'бланки '!D6</f>
        <v>1</v>
      </c>
      <c r="B2" s="29" t="str">
        <f>'Рейтинговая таблица организаций'!B4</f>
        <v>Муниципальное казенное общеобразовательное учреждение Пудинская средняя общеобразовательная школа</v>
      </c>
      <c r="C2" s="33">
        <f>'Рейтинговая таблица организаций'!M4</f>
        <v>100</v>
      </c>
      <c r="D2" s="33">
        <f>'Рейтинговая таблица организаций'!N4</f>
        <v>100</v>
      </c>
      <c r="E2" s="31">
        <f>'Рейтинговая таблица организаций'!Q4</f>
        <v>100</v>
      </c>
      <c r="F2" s="31">
        <f>'Рейтинговая таблица организаций'!R4</f>
        <v>100</v>
      </c>
      <c r="G2" s="31">
        <f>'Рейтинговая таблица организаций'!O4</f>
        <v>100</v>
      </c>
      <c r="H2" s="31">
        <f>'Рейтинговая таблица организаций'!P4</f>
        <v>100</v>
      </c>
      <c r="I2" s="31">
        <f>'Рейтинговая таблица организаций'!S4</f>
        <v>100</v>
      </c>
      <c r="J2" s="35">
        <f>'Рейтинговая таблица организаций'!T4</f>
        <v>100</v>
      </c>
      <c r="K2" s="31">
        <f>'Рейтинговая таблица организаций'!Z4</f>
        <v>100</v>
      </c>
      <c r="L2" s="31">
        <f>N2</f>
        <v>100</v>
      </c>
      <c r="M2" s="31">
        <f>'Рейтинговая таблица организаций'!AB4</f>
        <v>100</v>
      </c>
      <c r="N2" s="35">
        <f>'Рейтинговая таблица организаций'!AC4</f>
        <v>100</v>
      </c>
      <c r="O2" s="31">
        <f>'Рейтинговая таблица организаций'!AH4</f>
        <v>20</v>
      </c>
      <c r="P2" s="85">
        <f>'Рейтинговая таблица организаций'!AI4</f>
        <v>80</v>
      </c>
      <c r="Q2" s="85">
        <f>'Рейтинговая таблица организаций'!AJ4</f>
        <v>100</v>
      </c>
      <c r="R2" s="35">
        <f>'Рейтинговая таблица организаций'!AK4</f>
        <v>68</v>
      </c>
      <c r="S2" s="31">
        <f>'Рейтинговая таблица организаций'!AR4</f>
        <v>100</v>
      </c>
      <c r="T2" s="31">
        <f>'Рейтинговая таблица организаций'!AS4</f>
        <v>100</v>
      </c>
      <c r="U2" s="31">
        <f>'Рейтинговая таблица организаций'!AT4</f>
        <v>100</v>
      </c>
      <c r="V2" s="35">
        <f>'Рейтинговая таблица организаций'!AU4</f>
        <v>100</v>
      </c>
      <c r="W2" s="31">
        <f>'Рейтинговая таблица организаций'!BB4</f>
        <v>100</v>
      </c>
      <c r="X2" s="31">
        <f>'Рейтинговая таблица организаций'!BC4</f>
        <v>100</v>
      </c>
      <c r="Y2" s="31">
        <f>'Рейтинговая таблица организаций'!BD4</f>
        <v>100</v>
      </c>
      <c r="Z2" s="35">
        <f>'Рейтинговая таблица организаций'!BE4</f>
        <v>100</v>
      </c>
      <c r="AA2" s="36">
        <f>'Рейтинговая таблица организаций'!BF4</f>
        <v>93.6</v>
      </c>
    </row>
    <row r="3" spans="1:27">
      <c r="A3" s="33">
        <f>'бланки '!D7</f>
        <v>2</v>
      </c>
      <c r="B3" s="29" t="str">
        <f>'Рейтинговая таблица организаций'!B5</f>
        <v>Муниципальное казенное общеобразовательное учреждение средняя общеобразовательная школа №1 г. Кедрового</v>
      </c>
      <c r="C3" s="33">
        <f>'Рейтинговая таблица организаций'!M5</f>
        <v>100</v>
      </c>
      <c r="D3" s="33">
        <f>'Рейтинговая таблица организаций'!N5</f>
        <v>100</v>
      </c>
      <c r="E3" s="31">
        <f>'Рейтинговая таблица организаций'!Q5</f>
        <v>100</v>
      </c>
      <c r="F3" s="31">
        <f>'Рейтинговая таблица организаций'!R5</f>
        <v>100</v>
      </c>
      <c r="G3" s="31">
        <f>'Рейтинговая таблица организаций'!O5</f>
        <v>100</v>
      </c>
      <c r="H3" s="31">
        <f>'Рейтинговая таблица организаций'!P5</f>
        <v>100</v>
      </c>
      <c r="I3" s="31">
        <f>'Рейтинговая таблица организаций'!S5</f>
        <v>100</v>
      </c>
      <c r="J3" s="35">
        <f>'Рейтинговая таблица организаций'!T5</f>
        <v>100</v>
      </c>
      <c r="K3" s="31">
        <f>'Рейтинговая таблица организаций'!Z5</f>
        <v>100</v>
      </c>
      <c r="L3" s="31">
        <f t="shared" ref="L3:L26" si="0">N3</f>
        <v>100</v>
      </c>
      <c r="M3" s="31">
        <f>'Рейтинговая таблица организаций'!AB5</f>
        <v>100</v>
      </c>
      <c r="N3" s="35">
        <f>'Рейтинговая таблица организаций'!AC5</f>
        <v>100</v>
      </c>
      <c r="O3" s="85">
        <f>'Рейтинговая таблица организаций'!AH5</f>
        <v>80</v>
      </c>
      <c r="P3" s="85">
        <f>'Рейтинговая таблица организаций'!AI5</f>
        <v>100</v>
      </c>
      <c r="Q3" s="85">
        <f>'Рейтинговая таблица организаций'!AJ5</f>
        <v>100</v>
      </c>
      <c r="R3" s="86">
        <f>'Рейтинговая таблица организаций'!AK5</f>
        <v>94</v>
      </c>
      <c r="S3" s="31">
        <f>'Рейтинговая таблица организаций'!AR5</f>
        <v>100</v>
      </c>
      <c r="T3" s="31">
        <f>'Рейтинговая таблица организаций'!AS5</f>
        <v>100</v>
      </c>
      <c r="U3" s="31">
        <f>'Рейтинговая таблица организаций'!AT5</f>
        <v>100</v>
      </c>
      <c r="V3" s="35">
        <f>'Рейтинговая таблица организаций'!AU5</f>
        <v>100</v>
      </c>
      <c r="W3" s="31">
        <f>'Рейтинговая таблица организаций'!BB5</f>
        <v>100</v>
      </c>
      <c r="X3" s="31">
        <f>'Рейтинговая таблица организаций'!BC5</f>
        <v>100</v>
      </c>
      <c r="Y3" s="31">
        <f>'Рейтинговая таблица организаций'!BD5</f>
        <v>100</v>
      </c>
      <c r="Z3" s="35">
        <f>'Рейтинговая таблица организаций'!BE5</f>
        <v>100</v>
      </c>
      <c r="AA3" s="36">
        <f>'Рейтинговая таблица организаций'!BF5</f>
        <v>98.8</v>
      </c>
    </row>
    <row r="4" spans="1:27">
      <c r="A4" s="33">
        <f>'бланки '!D8</f>
        <v>3</v>
      </c>
      <c r="B4" s="29" t="str">
        <f>'Рейтинговая таблица организаций'!B6</f>
        <v>Муниципальное автономное общеобразовательное учреждение средняя общеобразовательная школа № 11 им. В.И. Смирнова г.Томска</v>
      </c>
      <c r="C4" s="33">
        <f>'Рейтинговая таблица организаций'!M6</f>
        <v>100</v>
      </c>
      <c r="D4" s="33">
        <f>'Рейтинговая таблица организаций'!N6</f>
        <v>100</v>
      </c>
      <c r="E4" s="31">
        <f>'Рейтинговая таблица организаций'!Q6</f>
        <v>100</v>
      </c>
      <c r="F4" s="31">
        <f>'Рейтинговая таблица организаций'!R6</f>
        <v>100</v>
      </c>
      <c r="G4" s="31">
        <f>'Рейтинговая таблица организаций'!O6</f>
        <v>100</v>
      </c>
      <c r="H4" s="31">
        <f>'Рейтинговая таблица организаций'!P6</f>
        <v>100</v>
      </c>
      <c r="I4" s="31">
        <f>'Рейтинговая таблица организаций'!S6</f>
        <v>100</v>
      </c>
      <c r="J4" s="35">
        <f>'Рейтинговая таблица организаций'!T6</f>
        <v>100</v>
      </c>
      <c r="K4" s="31">
        <f>'Рейтинговая таблица организаций'!Z6</f>
        <v>100</v>
      </c>
      <c r="L4" s="31">
        <f t="shared" si="0"/>
        <v>100</v>
      </c>
      <c r="M4" s="31">
        <f>'Рейтинговая таблица организаций'!AB6</f>
        <v>100</v>
      </c>
      <c r="N4" s="35">
        <f>'Рейтинговая таблица организаций'!AC6</f>
        <v>100</v>
      </c>
      <c r="O4" s="85">
        <f>'Рейтинговая таблица организаций'!AH6</f>
        <v>0</v>
      </c>
      <c r="P4" s="85">
        <f>'Рейтинговая таблица организаций'!AI6</f>
        <v>60</v>
      </c>
      <c r="Q4" s="85">
        <f>'Рейтинговая таблица организаций'!AJ6</f>
        <v>100</v>
      </c>
      <c r="R4" s="86">
        <f>'Рейтинговая таблица организаций'!AK6</f>
        <v>54</v>
      </c>
      <c r="S4" s="31">
        <f>'Рейтинговая таблица организаций'!AR6</f>
        <v>100</v>
      </c>
      <c r="T4" s="31">
        <f>'Рейтинговая таблица организаций'!AS6</f>
        <v>100</v>
      </c>
      <c r="U4" s="31">
        <f>'Рейтинговая таблица организаций'!AT6</f>
        <v>100</v>
      </c>
      <c r="V4" s="35">
        <f>'Рейтинговая таблица организаций'!AU6</f>
        <v>100</v>
      </c>
      <c r="W4" s="31">
        <f>'Рейтинговая таблица организаций'!BB6</f>
        <v>100</v>
      </c>
      <c r="X4" s="31">
        <f>'Рейтинговая таблица организаций'!BC6</f>
        <v>100</v>
      </c>
      <c r="Y4" s="31">
        <f>'Рейтинговая таблица организаций'!BD6</f>
        <v>100</v>
      </c>
      <c r="Z4" s="35">
        <f>'Рейтинговая таблица организаций'!BE6</f>
        <v>100</v>
      </c>
      <c r="AA4" s="36">
        <f>'Рейтинговая таблица организаций'!BF6</f>
        <v>90.8</v>
      </c>
    </row>
    <row r="5" spans="1:27">
      <c r="A5" s="33">
        <f>'бланки '!D9</f>
        <v>4</v>
      </c>
      <c r="B5" s="29" t="str">
        <f>'Рейтинговая таблица организаций'!B7</f>
        <v>Муниципальное автономное общеобразовательное учреждение средняя общеобразовательная школа № 25 г. Томска</v>
      </c>
      <c r="C5" s="33">
        <f>'Рейтинговая таблица организаций'!M7</f>
        <v>100</v>
      </c>
      <c r="D5" s="33">
        <f>'Рейтинговая таблица организаций'!N7</f>
        <v>100</v>
      </c>
      <c r="E5" s="31">
        <f>'Рейтинговая таблица организаций'!Q7</f>
        <v>100</v>
      </c>
      <c r="F5" s="31">
        <f>'Рейтинговая таблица организаций'!R7</f>
        <v>100</v>
      </c>
      <c r="G5" s="31">
        <f>'Рейтинговая таблица организаций'!O7</f>
        <v>100</v>
      </c>
      <c r="H5" s="31">
        <f>'Рейтинговая таблица организаций'!P7</f>
        <v>100</v>
      </c>
      <c r="I5" s="31">
        <f>'Рейтинговая таблица организаций'!S7</f>
        <v>100</v>
      </c>
      <c r="J5" s="35">
        <f>'Рейтинговая таблица организаций'!T7</f>
        <v>100</v>
      </c>
      <c r="K5" s="31">
        <f>'Рейтинговая таблица организаций'!Z7</f>
        <v>100</v>
      </c>
      <c r="L5" s="31">
        <f t="shared" si="0"/>
        <v>100</v>
      </c>
      <c r="M5" s="31">
        <f>'Рейтинговая таблица организаций'!AB7</f>
        <v>100</v>
      </c>
      <c r="N5" s="35">
        <f>'Рейтинговая таблица организаций'!AC7</f>
        <v>100</v>
      </c>
      <c r="O5" s="85">
        <f>'Рейтинговая таблица организаций'!AH7</f>
        <v>80</v>
      </c>
      <c r="P5" s="85">
        <f>'Рейтинговая таблица организаций'!AI7</f>
        <v>60</v>
      </c>
      <c r="Q5" s="85">
        <f>'Рейтинговая таблица организаций'!AJ7</f>
        <v>100</v>
      </c>
      <c r="R5" s="86">
        <f>'Рейтинговая таблица организаций'!AK7</f>
        <v>78</v>
      </c>
      <c r="S5" s="31">
        <f>'Рейтинговая таблица организаций'!AR7</f>
        <v>100</v>
      </c>
      <c r="T5" s="31">
        <f>'Рейтинговая таблица организаций'!AS7</f>
        <v>100</v>
      </c>
      <c r="U5" s="31">
        <f>'Рейтинговая таблица организаций'!AT7</f>
        <v>100</v>
      </c>
      <c r="V5" s="35">
        <f>'Рейтинговая таблица организаций'!AU7</f>
        <v>100</v>
      </c>
      <c r="W5" s="31">
        <f>'Рейтинговая таблица организаций'!BB7</f>
        <v>100</v>
      </c>
      <c r="X5" s="31">
        <f>'Рейтинговая таблица организаций'!BC7</f>
        <v>100</v>
      </c>
      <c r="Y5" s="31">
        <f>'Рейтинговая таблица организаций'!BD7</f>
        <v>100</v>
      </c>
      <c r="Z5" s="35">
        <f>'Рейтинговая таблица организаций'!BE7</f>
        <v>100</v>
      </c>
      <c r="AA5" s="36">
        <f>'Рейтинговая таблица организаций'!BF7</f>
        <v>95.6</v>
      </c>
    </row>
    <row r="6" spans="1:27">
      <c r="A6" s="33">
        <f>'бланки '!D10</f>
        <v>5</v>
      </c>
      <c r="B6" s="29" t="str">
        <f>'Рейтинговая таблица организаций'!B8</f>
        <v>Муниципальное автономное общеобразовательное учреждение лицей № 1 имени А.С. Пушкина г. Томска</v>
      </c>
      <c r="C6" s="33">
        <f>'Рейтинговая таблица организаций'!M8</f>
        <v>100</v>
      </c>
      <c r="D6" s="33">
        <f>'Рейтинговая таблица организаций'!N8</f>
        <v>100</v>
      </c>
      <c r="E6" s="31">
        <f>'Рейтинговая таблица организаций'!Q8</f>
        <v>100</v>
      </c>
      <c r="F6" s="31">
        <f>'Рейтинговая таблица организаций'!R8</f>
        <v>100</v>
      </c>
      <c r="G6" s="31">
        <f>'Рейтинговая таблица организаций'!O8</f>
        <v>100</v>
      </c>
      <c r="H6" s="31">
        <f>'Рейтинговая таблица организаций'!P8</f>
        <v>100</v>
      </c>
      <c r="I6" s="31">
        <f>'Рейтинговая таблица организаций'!S8</f>
        <v>100</v>
      </c>
      <c r="J6" s="35">
        <f>'Рейтинговая таблица организаций'!T8</f>
        <v>100</v>
      </c>
      <c r="K6" s="31">
        <f>'Рейтинговая таблица организаций'!Z8</f>
        <v>100</v>
      </c>
      <c r="L6" s="31">
        <f t="shared" si="0"/>
        <v>100</v>
      </c>
      <c r="M6" s="31">
        <f>'Рейтинговая таблица организаций'!AB8</f>
        <v>100</v>
      </c>
      <c r="N6" s="35">
        <f>'Рейтинговая таблица организаций'!AC8</f>
        <v>100</v>
      </c>
      <c r="O6" s="85">
        <f>'Рейтинговая таблица организаций'!AH8</f>
        <v>60</v>
      </c>
      <c r="P6" s="85">
        <f>'Рейтинговая таблица организаций'!AI8</f>
        <v>60</v>
      </c>
      <c r="Q6" s="85">
        <f>'Рейтинговая таблица организаций'!AJ8</f>
        <v>100</v>
      </c>
      <c r="R6" s="86">
        <f>'Рейтинговая таблица организаций'!AK8</f>
        <v>72</v>
      </c>
      <c r="S6" s="31">
        <f>'Рейтинговая таблица организаций'!AR8</f>
        <v>100</v>
      </c>
      <c r="T6" s="31">
        <f>'Рейтинговая таблица организаций'!AS8</f>
        <v>100</v>
      </c>
      <c r="U6" s="31">
        <f>'Рейтинговая таблица организаций'!AT8</f>
        <v>100</v>
      </c>
      <c r="V6" s="35">
        <f>'Рейтинговая таблица организаций'!AU8</f>
        <v>100</v>
      </c>
      <c r="W6" s="31">
        <f>'Рейтинговая таблица организаций'!BB8</f>
        <v>100</v>
      </c>
      <c r="X6" s="31">
        <f>'Рейтинговая таблица организаций'!BC8</f>
        <v>100</v>
      </c>
      <c r="Y6" s="31">
        <f>'Рейтинговая таблица организаций'!BD8</f>
        <v>100</v>
      </c>
      <c r="Z6" s="35">
        <f>'Рейтинговая таблица организаций'!BE8</f>
        <v>100</v>
      </c>
      <c r="AA6" s="36">
        <f>'Рейтинговая таблица организаций'!BF8</f>
        <v>94.4</v>
      </c>
    </row>
    <row r="7" spans="1:27">
      <c r="A7" s="33">
        <f>'бланки '!D11</f>
        <v>6</v>
      </c>
      <c r="B7" s="29" t="str">
        <f>'Рейтинговая таблица организаций'!B9</f>
        <v>Муниципальное бюджетное общеобразовательное учреждение лицей при ТПУ г. Томска</v>
      </c>
      <c r="C7" s="33">
        <f>'Рейтинговая таблица организаций'!M9</f>
        <v>100</v>
      </c>
      <c r="D7" s="33">
        <f>'Рейтинговая таблица организаций'!N9</f>
        <v>100</v>
      </c>
      <c r="E7" s="31">
        <f>'Рейтинговая таблица организаций'!Q9</f>
        <v>100</v>
      </c>
      <c r="F7" s="31">
        <f>'Рейтинговая таблица организаций'!R9</f>
        <v>100</v>
      </c>
      <c r="G7" s="31">
        <f>'Рейтинговая таблица организаций'!O9</f>
        <v>100</v>
      </c>
      <c r="H7" s="31">
        <f>'Рейтинговая таблица организаций'!P9</f>
        <v>100</v>
      </c>
      <c r="I7" s="31">
        <f>'Рейтинговая таблица организаций'!S9</f>
        <v>100</v>
      </c>
      <c r="J7" s="35">
        <f>'Рейтинговая таблица организаций'!T9</f>
        <v>100</v>
      </c>
      <c r="K7" s="31">
        <f>'Рейтинговая таблица организаций'!Z9</f>
        <v>100</v>
      </c>
      <c r="L7" s="31">
        <f t="shared" si="0"/>
        <v>100</v>
      </c>
      <c r="M7" s="31">
        <f>'Рейтинговая таблица организаций'!AB9</f>
        <v>100</v>
      </c>
      <c r="N7" s="35">
        <f>'Рейтинговая таблица организаций'!AC9</f>
        <v>100</v>
      </c>
      <c r="O7" s="85">
        <f>'Рейтинговая таблица организаций'!AH9</f>
        <v>0</v>
      </c>
      <c r="P7" s="85">
        <f>'Рейтинговая таблица организаций'!AI9</f>
        <v>100</v>
      </c>
      <c r="Q7" s="85">
        <f>'Рейтинговая таблица организаций'!AJ9</f>
        <v>100</v>
      </c>
      <c r="R7" s="86">
        <f>'Рейтинговая таблица организаций'!AK9</f>
        <v>70</v>
      </c>
      <c r="S7" s="31">
        <f>'Рейтинговая таблица организаций'!AR9</f>
        <v>100</v>
      </c>
      <c r="T7" s="31">
        <f>'Рейтинговая таблица организаций'!AS9</f>
        <v>100</v>
      </c>
      <c r="U7" s="31">
        <f>'Рейтинговая таблица организаций'!AT9</f>
        <v>100</v>
      </c>
      <c r="V7" s="35">
        <f>'Рейтинговая таблица организаций'!AU9</f>
        <v>100</v>
      </c>
      <c r="W7" s="31">
        <f>'Рейтинговая таблица организаций'!BB9</f>
        <v>100</v>
      </c>
      <c r="X7" s="31">
        <f>'Рейтинговая таблица организаций'!BC9</f>
        <v>100</v>
      </c>
      <c r="Y7" s="31">
        <f>'Рейтинговая таблица организаций'!BD9</f>
        <v>100</v>
      </c>
      <c r="Z7" s="35">
        <f>'Рейтинговая таблица организаций'!BE9</f>
        <v>100</v>
      </c>
      <c r="AA7" s="36">
        <f>'Рейтинговая таблица организаций'!BF9</f>
        <v>94</v>
      </c>
    </row>
    <row r="8" spans="1:27">
      <c r="A8" s="33">
        <f>'бланки '!D12</f>
        <v>7</v>
      </c>
      <c r="B8" s="29" t="str">
        <f>'Рейтинговая таблица организаций'!B10</f>
        <v>Муниципальное автономное общеобразовательное учреждение лицей № 7 г. Томска</v>
      </c>
      <c r="C8" s="33">
        <f>'Рейтинговая таблица организаций'!M10</f>
        <v>100</v>
      </c>
      <c r="D8" s="33">
        <f>'Рейтинговая таблица организаций'!N10</f>
        <v>100</v>
      </c>
      <c r="E8" s="31">
        <f>'Рейтинговая таблица организаций'!Q10</f>
        <v>100</v>
      </c>
      <c r="F8" s="31">
        <f>'Рейтинговая таблица организаций'!R10</f>
        <v>100</v>
      </c>
      <c r="G8" s="31">
        <f>'Рейтинговая таблица организаций'!O10</f>
        <v>100</v>
      </c>
      <c r="H8" s="31">
        <f>'Рейтинговая таблица организаций'!P10</f>
        <v>100</v>
      </c>
      <c r="I8" s="31">
        <f>'Рейтинговая таблица организаций'!S10</f>
        <v>100</v>
      </c>
      <c r="J8" s="35">
        <f>'Рейтинговая таблица организаций'!T10</f>
        <v>100</v>
      </c>
      <c r="K8" s="31">
        <f>'Рейтинговая таблица организаций'!Z10</f>
        <v>100</v>
      </c>
      <c r="L8" s="31">
        <f t="shared" si="0"/>
        <v>100</v>
      </c>
      <c r="M8" s="31">
        <f>'Рейтинговая таблица организаций'!AB10</f>
        <v>100</v>
      </c>
      <c r="N8" s="35">
        <f>'Рейтинговая таблица организаций'!AC10</f>
        <v>100</v>
      </c>
      <c r="O8" s="85">
        <f>'Рейтинговая таблица организаций'!AH10</f>
        <v>40</v>
      </c>
      <c r="P8" s="85">
        <f>'Рейтинговая таблица организаций'!AI10</f>
        <v>60</v>
      </c>
      <c r="Q8" s="85">
        <f>'Рейтинговая таблица организаций'!AJ10</f>
        <v>100</v>
      </c>
      <c r="R8" s="86">
        <f>'Рейтинговая таблица организаций'!AK10</f>
        <v>66</v>
      </c>
      <c r="S8" s="31">
        <f>'Рейтинговая таблица организаций'!AR10</f>
        <v>100</v>
      </c>
      <c r="T8" s="31">
        <f>'Рейтинговая таблица организаций'!AS10</f>
        <v>100</v>
      </c>
      <c r="U8" s="31">
        <f>'Рейтинговая таблица организаций'!AT10</f>
        <v>100</v>
      </c>
      <c r="V8" s="35">
        <f>'Рейтинговая таблица организаций'!AU10</f>
        <v>100</v>
      </c>
      <c r="W8" s="31">
        <f>'Рейтинговая таблица организаций'!BB10</f>
        <v>100</v>
      </c>
      <c r="X8" s="31">
        <f>'Рейтинговая таблица организаций'!BC10</f>
        <v>100</v>
      </c>
      <c r="Y8" s="31">
        <f>'Рейтинговая таблица организаций'!BD10</f>
        <v>100</v>
      </c>
      <c r="Z8" s="35">
        <f>'Рейтинговая таблица организаций'!BE10</f>
        <v>100</v>
      </c>
      <c r="AA8" s="36">
        <f>'Рейтинговая таблица организаций'!BF10</f>
        <v>93.2</v>
      </c>
    </row>
    <row r="9" spans="1:27">
      <c r="A9" s="33">
        <f>'бланки '!D13</f>
        <v>8</v>
      </c>
      <c r="B9" s="29" t="str">
        <f>'Рейтинговая таблица организаций'!B11</f>
        <v>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v>
      </c>
      <c r="C9" s="33">
        <f>'Рейтинговая таблица организаций'!M11</f>
        <v>100</v>
      </c>
      <c r="D9" s="33">
        <f>'Рейтинговая таблица организаций'!N11</f>
        <v>100</v>
      </c>
      <c r="E9" s="31">
        <f>'Рейтинговая таблица организаций'!Q11</f>
        <v>100</v>
      </c>
      <c r="F9" s="31">
        <f>'Рейтинговая таблица организаций'!R11</f>
        <v>100</v>
      </c>
      <c r="G9" s="31">
        <f>'Рейтинговая таблица организаций'!O11</f>
        <v>100</v>
      </c>
      <c r="H9" s="31">
        <f>'Рейтинговая таблица организаций'!P11</f>
        <v>100</v>
      </c>
      <c r="I9" s="31">
        <f>'Рейтинговая таблица организаций'!S11</f>
        <v>100</v>
      </c>
      <c r="J9" s="35">
        <f>'Рейтинговая таблица организаций'!T11</f>
        <v>100</v>
      </c>
      <c r="K9" s="31">
        <f>'Рейтинговая таблица организаций'!Z11</f>
        <v>100</v>
      </c>
      <c r="L9" s="31">
        <f t="shared" si="0"/>
        <v>100</v>
      </c>
      <c r="M9" s="31">
        <f>'Рейтинговая таблица организаций'!AB11</f>
        <v>100</v>
      </c>
      <c r="N9" s="35">
        <f>'Рейтинговая таблица организаций'!AC11</f>
        <v>100</v>
      </c>
      <c r="O9" s="85">
        <f>'Рейтинговая таблица организаций'!AH11</f>
        <v>40</v>
      </c>
      <c r="P9" s="85">
        <f>'Рейтинговая таблица организаций'!AI11</f>
        <v>80</v>
      </c>
      <c r="Q9" s="85">
        <f>'Рейтинговая таблица организаций'!AJ11</f>
        <v>100</v>
      </c>
      <c r="R9" s="86">
        <f>'Рейтинговая таблица организаций'!AK11</f>
        <v>74</v>
      </c>
      <c r="S9" s="31">
        <f>'Рейтинговая таблица организаций'!AR11</f>
        <v>100</v>
      </c>
      <c r="T9" s="31">
        <f>'Рейтинговая таблица организаций'!AS11</f>
        <v>100</v>
      </c>
      <c r="U9" s="31">
        <f>'Рейтинговая таблица организаций'!AT11</f>
        <v>100</v>
      </c>
      <c r="V9" s="35">
        <f>'Рейтинговая таблица организаций'!AU11</f>
        <v>100</v>
      </c>
      <c r="W9" s="31">
        <f>'Рейтинговая таблица организаций'!BB11</f>
        <v>100</v>
      </c>
      <c r="X9" s="31">
        <f>'Рейтинговая таблица организаций'!BC11</f>
        <v>100</v>
      </c>
      <c r="Y9" s="31">
        <f>'Рейтинговая таблица организаций'!BD11</f>
        <v>100</v>
      </c>
      <c r="Z9" s="35">
        <f>'Рейтинговая таблица организаций'!BE11</f>
        <v>100</v>
      </c>
      <c r="AA9" s="36">
        <f>'Рейтинговая таблица организаций'!BF11</f>
        <v>94.8</v>
      </c>
    </row>
    <row r="10" spans="1:27">
      <c r="A10" s="33">
        <f>'бланки '!D14</f>
        <v>9</v>
      </c>
      <c r="B10" s="29" t="str">
        <f>'Рейтинговая таблица организаций'!B12</f>
        <v>Муниципальное автономное общеобразовательное учреждение средняя общеобразовательная школа № 47 г. Томска</v>
      </c>
      <c r="C10" s="33">
        <f>'Рейтинговая таблица организаций'!M12</f>
        <v>100</v>
      </c>
      <c r="D10" s="33">
        <f>'Рейтинговая таблица организаций'!N12</f>
        <v>100</v>
      </c>
      <c r="E10" s="31">
        <f>'Рейтинговая таблица организаций'!Q12</f>
        <v>100</v>
      </c>
      <c r="F10" s="31">
        <f>'Рейтинговая таблица организаций'!R12</f>
        <v>100</v>
      </c>
      <c r="G10" s="31">
        <f>'Рейтинговая таблица организаций'!O12</f>
        <v>100</v>
      </c>
      <c r="H10" s="31">
        <f>'Рейтинговая таблица организаций'!P12</f>
        <v>100</v>
      </c>
      <c r="I10" s="31">
        <f>'Рейтинговая таблица организаций'!S12</f>
        <v>100</v>
      </c>
      <c r="J10" s="35">
        <f>'Рейтинговая таблица организаций'!T12</f>
        <v>100</v>
      </c>
      <c r="K10" s="31">
        <f>'Рейтинговая таблица организаций'!Z12</f>
        <v>100</v>
      </c>
      <c r="L10" s="31">
        <f t="shared" si="0"/>
        <v>100</v>
      </c>
      <c r="M10" s="31">
        <f>'Рейтинговая таблица организаций'!AB12</f>
        <v>100</v>
      </c>
      <c r="N10" s="35">
        <f>'Рейтинговая таблица организаций'!AC12</f>
        <v>100</v>
      </c>
      <c r="O10" s="85">
        <f>'Рейтинговая таблица организаций'!AH12</f>
        <v>20</v>
      </c>
      <c r="P10" s="85">
        <f>'Рейтинговая таблица организаций'!AI12</f>
        <v>60</v>
      </c>
      <c r="Q10" s="85">
        <f>'Рейтинговая таблица организаций'!AJ12</f>
        <v>100</v>
      </c>
      <c r="R10" s="86">
        <f>'Рейтинговая таблица организаций'!AK12</f>
        <v>60</v>
      </c>
      <c r="S10" s="31">
        <f>'Рейтинговая таблица организаций'!AR12</f>
        <v>100</v>
      </c>
      <c r="T10" s="31">
        <f>'Рейтинговая таблица организаций'!AS12</f>
        <v>100</v>
      </c>
      <c r="U10" s="31">
        <f>'Рейтинговая таблица организаций'!AT12</f>
        <v>100</v>
      </c>
      <c r="V10" s="35">
        <f>'Рейтинговая таблица организаций'!AU12</f>
        <v>100</v>
      </c>
      <c r="W10" s="31">
        <f>'Рейтинговая таблица организаций'!BB12</f>
        <v>100</v>
      </c>
      <c r="X10" s="31">
        <f>'Рейтинговая таблица организаций'!BC12</f>
        <v>100</v>
      </c>
      <c r="Y10" s="31">
        <f>'Рейтинговая таблица организаций'!BD12</f>
        <v>100</v>
      </c>
      <c r="Z10" s="35">
        <f>'Рейтинговая таблица организаций'!BE12</f>
        <v>100</v>
      </c>
      <c r="AA10" s="36">
        <f>'Рейтинговая таблица организаций'!BF12</f>
        <v>92</v>
      </c>
    </row>
    <row r="11" spans="1:27">
      <c r="A11" s="33">
        <f>'бланки '!D15</f>
        <v>10</v>
      </c>
      <c r="B11" s="29" t="str">
        <f>'Рейтинговая таблица организаций'!B13</f>
        <v>Муниципальное автономное общеобразовательное учреждение средняя общеобразовательная школа № 43 г.Томска</v>
      </c>
      <c r="C11" s="33">
        <f>'Рейтинговая таблица организаций'!M13</f>
        <v>100</v>
      </c>
      <c r="D11" s="33">
        <f>'Рейтинговая таблица организаций'!N13</f>
        <v>100</v>
      </c>
      <c r="E11" s="31">
        <f>'Рейтинговая таблица организаций'!Q13</f>
        <v>100</v>
      </c>
      <c r="F11" s="31">
        <f>'Рейтинговая таблица организаций'!R13</f>
        <v>100</v>
      </c>
      <c r="G11" s="31">
        <f>'Рейтинговая таблица организаций'!O13</f>
        <v>100</v>
      </c>
      <c r="H11" s="31">
        <f>'Рейтинговая таблица организаций'!P13</f>
        <v>100</v>
      </c>
      <c r="I11" s="31">
        <f>'Рейтинговая таблица организаций'!S13</f>
        <v>100</v>
      </c>
      <c r="J11" s="35">
        <f>'Рейтинговая таблица организаций'!T13</f>
        <v>100</v>
      </c>
      <c r="K11" s="31">
        <f>'Рейтинговая таблица организаций'!Z13</f>
        <v>100</v>
      </c>
      <c r="L11" s="31">
        <f t="shared" si="0"/>
        <v>100</v>
      </c>
      <c r="M11" s="31">
        <f>'Рейтинговая таблица организаций'!AB13</f>
        <v>100</v>
      </c>
      <c r="N11" s="35">
        <f>'Рейтинговая таблица организаций'!AC13</f>
        <v>100</v>
      </c>
      <c r="O11" s="85">
        <f>'Рейтинговая таблица организаций'!AH13</f>
        <v>20</v>
      </c>
      <c r="P11" s="85">
        <f>'Рейтинговая таблица организаций'!AI13</f>
        <v>60</v>
      </c>
      <c r="Q11" s="85">
        <f>'Рейтинговая таблица организаций'!AJ13</f>
        <v>100</v>
      </c>
      <c r="R11" s="86">
        <f>'Рейтинговая таблица организаций'!AK13</f>
        <v>60</v>
      </c>
      <c r="S11" s="31">
        <f>'Рейтинговая таблица организаций'!AR13</f>
        <v>100</v>
      </c>
      <c r="T11" s="31">
        <f>'Рейтинговая таблица организаций'!AS13</f>
        <v>100</v>
      </c>
      <c r="U11" s="31">
        <f>'Рейтинговая таблица организаций'!AT13</f>
        <v>100</v>
      </c>
      <c r="V11" s="35">
        <f>'Рейтинговая таблица организаций'!AU13</f>
        <v>100</v>
      </c>
      <c r="W11" s="31">
        <f>'Рейтинговая таблица организаций'!BB13</f>
        <v>100</v>
      </c>
      <c r="X11" s="31">
        <f>'Рейтинговая таблица организаций'!BC13</f>
        <v>100</v>
      </c>
      <c r="Y11" s="31">
        <f>'Рейтинговая таблица организаций'!BD13</f>
        <v>100</v>
      </c>
      <c r="Z11" s="35">
        <f>'Рейтинговая таблица организаций'!BE13</f>
        <v>100</v>
      </c>
      <c r="AA11" s="36">
        <f>'Рейтинговая таблица организаций'!BF13</f>
        <v>92</v>
      </c>
    </row>
    <row r="12" spans="1:27">
      <c r="A12" s="33">
        <f>'бланки '!D16</f>
        <v>11</v>
      </c>
      <c r="B12" s="29" t="str">
        <f>'Рейтинговая таблица организаций'!B14</f>
        <v>Муниципальное автономное общеобразовательное учреждение средняя общеобразовательная школа № 64 г.Томска</v>
      </c>
      <c r="C12" s="33">
        <f>'Рейтинговая таблица организаций'!M14</f>
        <v>100</v>
      </c>
      <c r="D12" s="33">
        <f>'Рейтинговая таблица организаций'!N14</f>
        <v>100</v>
      </c>
      <c r="E12" s="31">
        <f>'Рейтинговая таблица организаций'!Q14</f>
        <v>100</v>
      </c>
      <c r="F12" s="31">
        <f>'Рейтинговая таблица организаций'!R14</f>
        <v>100</v>
      </c>
      <c r="G12" s="31">
        <f>'Рейтинговая таблица организаций'!O14</f>
        <v>100</v>
      </c>
      <c r="H12" s="31">
        <f>'Рейтинговая таблица организаций'!P14</f>
        <v>100</v>
      </c>
      <c r="I12" s="31">
        <f>'Рейтинговая таблица организаций'!S14</f>
        <v>100</v>
      </c>
      <c r="J12" s="35">
        <f>'Рейтинговая таблица организаций'!T14</f>
        <v>100</v>
      </c>
      <c r="K12" s="31">
        <f>'Рейтинговая таблица организаций'!Z14</f>
        <v>100</v>
      </c>
      <c r="L12" s="31">
        <f t="shared" si="0"/>
        <v>100</v>
      </c>
      <c r="M12" s="31">
        <f>'Рейтинговая таблица организаций'!AB14</f>
        <v>100</v>
      </c>
      <c r="N12" s="35">
        <f>'Рейтинговая таблица организаций'!AC14</f>
        <v>100</v>
      </c>
      <c r="O12" s="85">
        <f>'Рейтинговая таблица организаций'!AH14</f>
        <v>20</v>
      </c>
      <c r="P12" s="85">
        <f>'Рейтинговая таблица организаций'!AI14</f>
        <v>60</v>
      </c>
      <c r="Q12" s="85">
        <f>'Рейтинговая таблица организаций'!AJ14</f>
        <v>100</v>
      </c>
      <c r="R12" s="86">
        <f>'Рейтинговая таблица организаций'!AK14</f>
        <v>60</v>
      </c>
      <c r="S12" s="31">
        <f>'Рейтинговая таблица организаций'!AR14</f>
        <v>100</v>
      </c>
      <c r="T12" s="31">
        <f>'Рейтинговая таблица организаций'!AS14</f>
        <v>100</v>
      </c>
      <c r="U12" s="31">
        <f>'Рейтинговая таблица организаций'!AT14</f>
        <v>100</v>
      </c>
      <c r="V12" s="35">
        <f>'Рейтинговая таблица организаций'!AU14</f>
        <v>100</v>
      </c>
      <c r="W12" s="31">
        <f>'Рейтинговая таблица организаций'!BB14</f>
        <v>100</v>
      </c>
      <c r="X12" s="31">
        <f>'Рейтинговая таблица организаций'!BC14</f>
        <v>100</v>
      </c>
      <c r="Y12" s="31">
        <f>'Рейтинговая таблица организаций'!BD14</f>
        <v>100</v>
      </c>
      <c r="Z12" s="35">
        <f>'Рейтинговая таблица организаций'!BE14</f>
        <v>100</v>
      </c>
      <c r="AA12" s="36">
        <f>'Рейтинговая таблица организаций'!BF14</f>
        <v>92</v>
      </c>
    </row>
    <row r="13" spans="1:27">
      <c r="A13" s="33">
        <f>'бланки '!D17</f>
        <v>12</v>
      </c>
      <c r="B13" s="29" t="str">
        <f>'Рейтинговая таблица организаций'!B15</f>
        <v>Муниципальное автономное общеобразовательное учреждение средняя общеобразовательная школа № 40 г.Томска</v>
      </c>
      <c r="C13" s="33">
        <f>'Рейтинговая таблица организаций'!M15</f>
        <v>100</v>
      </c>
      <c r="D13" s="33">
        <f>'Рейтинговая таблица организаций'!N15</f>
        <v>100</v>
      </c>
      <c r="E13" s="31">
        <f>'Рейтинговая таблица организаций'!Q15</f>
        <v>100</v>
      </c>
      <c r="F13" s="31">
        <f>'Рейтинговая таблица организаций'!R15</f>
        <v>100</v>
      </c>
      <c r="G13" s="31">
        <f>'Рейтинговая таблица организаций'!O15</f>
        <v>100</v>
      </c>
      <c r="H13" s="31">
        <f>'Рейтинговая таблица организаций'!P15</f>
        <v>100</v>
      </c>
      <c r="I13" s="31">
        <f>'Рейтинговая таблица организаций'!S15</f>
        <v>100</v>
      </c>
      <c r="J13" s="35">
        <f>'Рейтинговая таблица организаций'!T15</f>
        <v>100</v>
      </c>
      <c r="K13" s="31">
        <f>'Рейтинговая таблица организаций'!Z15</f>
        <v>100</v>
      </c>
      <c r="L13" s="31">
        <f t="shared" si="0"/>
        <v>100</v>
      </c>
      <c r="M13" s="31">
        <f>'Рейтинговая таблица организаций'!AB15</f>
        <v>100</v>
      </c>
      <c r="N13" s="35">
        <f>'Рейтинговая таблица организаций'!AC15</f>
        <v>100</v>
      </c>
      <c r="O13" s="85">
        <f>'Рейтинговая таблица организаций'!AH15</f>
        <v>60</v>
      </c>
      <c r="P13" s="85">
        <f>'Рейтинговая таблица организаций'!AI15</f>
        <v>100</v>
      </c>
      <c r="Q13" s="85">
        <f>'Рейтинговая таблица организаций'!AJ15</f>
        <v>100</v>
      </c>
      <c r="R13" s="86">
        <f>'Рейтинговая таблица организаций'!AK15</f>
        <v>88</v>
      </c>
      <c r="S13" s="31">
        <f>'Рейтинговая таблица организаций'!AR15</f>
        <v>100</v>
      </c>
      <c r="T13" s="31">
        <f>'Рейтинговая таблица организаций'!AS15</f>
        <v>100</v>
      </c>
      <c r="U13" s="31">
        <f>'Рейтинговая таблица организаций'!AT15</f>
        <v>100</v>
      </c>
      <c r="V13" s="35">
        <f>'Рейтинговая таблица организаций'!AU15</f>
        <v>100</v>
      </c>
      <c r="W13" s="31">
        <f>'Рейтинговая таблица организаций'!BB15</f>
        <v>100</v>
      </c>
      <c r="X13" s="31">
        <f>'Рейтинговая таблица организаций'!BC15</f>
        <v>100</v>
      </c>
      <c r="Y13" s="31">
        <f>'Рейтинговая таблица организаций'!BD15</f>
        <v>100</v>
      </c>
      <c r="Z13" s="35">
        <f>'Рейтинговая таблица организаций'!BE15</f>
        <v>100</v>
      </c>
      <c r="AA13" s="36">
        <f>'Рейтинговая таблица организаций'!BF15</f>
        <v>97.6</v>
      </c>
    </row>
    <row r="14" spans="1:27">
      <c r="A14" s="33">
        <f>'бланки '!D18</f>
        <v>13</v>
      </c>
      <c r="B14" s="29" t="str">
        <f>'Рейтинговая таблица организаций'!B16</f>
        <v>Муниципальное автономное общеобразовательное учреждение средняя общеобразовательная школа № 53 г.Томска</v>
      </c>
      <c r="C14" s="33">
        <f>'Рейтинговая таблица организаций'!M16</f>
        <v>100</v>
      </c>
      <c r="D14" s="33">
        <f>'Рейтинговая таблица организаций'!N16</f>
        <v>100</v>
      </c>
      <c r="E14" s="31">
        <f>'Рейтинговая таблица организаций'!Q16</f>
        <v>100</v>
      </c>
      <c r="F14" s="31">
        <f>'Рейтинговая таблица организаций'!R16</f>
        <v>100</v>
      </c>
      <c r="G14" s="31">
        <f>'Рейтинговая таблица организаций'!O16</f>
        <v>100</v>
      </c>
      <c r="H14" s="31">
        <f>'Рейтинговая таблица организаций'!P16</f>
        <v>100</v>
      </c>
      <c r="I14" s="31">
        <f>'Рейтинговая таблица организаций'!S16</f>
        <v>100</v>
      </c>
      <c r="J14" s="35">
        <f>'Рейтинговая таблица организаций'!T16</f>
        <v>100</v>
      </c>
      <c r="K14" s="31">
        <f>'Рейтинговая таблица организаций'!Z16</f>
        <v>100</v>
      </c>
      <c r="L14" s="31">
        <f t="shared" si="0"/>
        <v>100</v>
      </c>
      <c r="M14" s="31">
        <f>'Рейтинговая таблица организаций'!AB16</f>
        <v>100</v>
      </c>
      <c r="N14" s="35">
        <f>'Рейтинговая таблица организаций'!AC16</f>
        <v>100</v>
      </c>
      <c r="O14" s="85">
        <f>'Рейтинговая таблица организаций'!AH16</f>
        <v>40</v>
      </c>
      <c r="P14" s="85">
        <f>'Рейтинговая таблица организаций'!AI16</f>
        <v>60</v>
      </c>
      <c r="Q14" s="85">
        <f>'Рейтинговая таблица организаций'!AJ16</f>
        <v>100</v>
      </c>
      <c r="R14" s="86">
        <f>'Рейтинговая таблица организаций'!AK16</f>
        <v>66</v>
      </c>
      <c r="S14" s="31">
        <f>'Рейтинговая таблица организаций'!AR16</f>
        <v>100</v>
      </c>
      <c r="T14" s="31">
        <f>'Рейтинговая таблица организаций'!AS16</f>
        <v>100</v>
      </c>
      <c r="U14" s="31">
        <f>'Рейтинговая таблица организаций'!AT16</f>
        <v>100</v>
      </c>
      <c r="V14" s="35">
        <f>'Рейтинговая таблица организаций'!AU16</f>
        <v>100</v>
      </c>
      <c r="W14" s="31">
        <f>'Рейтинговая таблица организаций'!BB16</f>
        <v>100</v>
      </c>
      <c r="X14" s="31">
        <f>'Рейтинговая таблица организаций'!BC16</f>
        <v>100</v>
      </c>
      <c r="Y14" s="31">
        <f>'Рейтинговая таблица организаций'!BD16</f>
        <v>100</v>
      </c>
      <c r="Z14" s="35">
        <f>'Рейтинговая таблица организаций'!BE16</f>
        <v>100</v>
      </c>
      <c r="AA14" s="36">
        <f>'Рейтинговая таблица организаций'!BF16</f>
        <v>93.2</v>
      </c>
    </row>
    <row r="15" spans="1:27">
      <c r="A15" s="33">
        <f>'бланки '!D19</f>
        <v>14</v>
      </c>
      <c r="B15" s="29" t="str">
        <f>'Рейтинговая таблица организаций'!B17</f>
        <v>Муниципальное автономное общеобразовательное учреждение гимназия № 13 г. Томска</v>
      </c>
      <c r="C15" s="33">
        <f>'Рейтинговая таблица организаций'!M17</f>
        <v>100</v>
      </c>
      <c r="D15" s="33">
        <f>'Рейтинговая таблица организаций'!N17</f>
        <v>100</v>
      </c>
      <c r="E15" s="31">
        <f>'Рейтинговая таблица организаций'!Q17</f>
        <v>100</v>
      </c>
      <c r="F15" s="31">
        <f>'Рейтинговая таблица организаций'!R17</f>
        <v>100</v>
      </c>
      <c r="G15" s="31">
        <f>'Рейтинговая таблица организаций'!O17</f>
        <v>100</v>
      </c>
      <c r="H15" s="31">
        <f>'Рейтинговая таблица организаций'!P17</f>
        <v>100</v>
      </c>
      <c r="I15" s="31">
        <f>'Рейтинговая таблица организаций'!S17</f>
        <v>100</v>
      </c>
      <c r="J15" s="35">
        <f>'Рейтинговая таблица организаций'!T17</f>
        <v>100</v>
      </c>
      <c r="K15" s="31">
        <f>'Рейтинговая таблица организаций'!Z17</f>
        <v>100</v>
      </c>
      <c r="L15" s="31">
        <f t="shared" si="0"/>
        <v>100</v>
      </c>
      <c r="M15" s="31">
        <f>'Рейтинговая таблица организаций'!AB17</f>
        <v>100</v>
      </c>
      <c r="N15" s="35">
        <f>'Рейтинговая таблица организаций'!AC17</f>
        <v>100</v>
      </c>
      <c r="O15" s="85">
        <f>'Рейтинговая таблица организаций'!AH17</f>
        <v>100</v>
      </c>
      <c r="P15" s="85">
        <f>'Рейтинговая таблица организаций'!AI17</f>
        <v>100</v>
      </c>
      <c r="Q15" s="85">
        <f>'Рейтинговая таблица организаций'!AJ17</f>
        <v>100</v>
      </c>
      <c r="R15" s="86">
        <f>'Рейтинговая таблица организаций'!AK17</f>
        <v>100</v>
      </c>
      <c r="S15" s="31">
        <f>'Рейтинговая таблица организаций'!AR17</f>
        <v>100</v>
      </c>
      <c r="T15" s="31">
        <f>'Рейтинговая таблица организаций'!AS17</f>
        <v>100</v>
      </c>
      <c r="U15" s="31">
        <f>'Рейтинговая таблица организаций'!AT17</f>
        <v>100</v>
      </c>
      <c r="V15" s="35">
        <f>'Рейтинговая таблица организаций'!AU17</f>
        <v>100</v>
      </c>
      <c r="W15" s="31">
        <f>'Рейтинговая таблица организаций'!BB17</f>
        <v>100</v>
      </c>
      <c r="X15" s="31">
        <f>'Рейтинговая таблица организаций'!BC17</f>
        <v>100</v>
      </c>
      <c r="Y15" s="31">
        <f>'Рейтинговая таблица организаций'!BD17</f>
        <v>100</v>
      </c>
      <c r="Z15" s="35">
        <f>'Рейтинговая таблица организаций'!BE17</f>
        <v>100</v>
      </c>
      <c r="AA15" s="36">
        <f>'Рейтинговая таблица организаций'!BF17</f>
        <v>100</v>
      </c>
    </row>
    <row r="16" spans="1:27">
      <c r="A16" s="33">
        <f>'бланки '!D20</f>
        <v>15</v>
      </c>
      <c r="B16" s="29" t="str">
        <f>'Рейтинговая таблица организаций'!B18</f>
        <v>Муниципальное автономное общеобразовательное учреждение средняя общеобразовательная школа № 31 г. Томска</v>
      </c>
      <c r="C16" s="33">
        <f>'Рейтинговая таблица организаций'!M18</f>
        <v>100</v>
      </c>
      <c r="D16" s="33">
        <f>'Рейтинговая таблица организаций'!N18</f>
        <v>100</v>
      </c>
      <c r="E16" s="31">
        <f>'Рейтинговая таблица организаций'!Q18</f>
        <v>100</v>
      </c>
      <c r="F16" s="31">
        <f>'Рейтинговая таблица организаций'!R18</f>
        <v>100</v>
      </c>
      <c r="G16" s="31">
        <f>'Рейтинговая таблица организаций'!O18</f>
        <v>100</v>
      </c>
      <c r="H16" s="31">
        <f>'Рейтинговая таблица организаций'!P18</f>
        <v>100</v>
      </c>
      <c r="I16" s="31">
        <f>'Рейтинговая таблица организаций'!S18</f>
        <v>100</v>
      </c>
      <c r="J16" s="35">
        <f>'Рейтинговая таблица организаций'!T18</f>
        <v>100</v>
      </c>
      <c r="K16" s="31">
        <f>'Рейтинговая таблица организаций'!Z18</f>
        <v>100</v>
      </c>
      <c r="L16" s="31">
        <f t="shared" si="0"/>
        <v>100</v>
      </c>
      <c r="M16" s="31">
        <f>'Рейтинговая таблица организаций'!AB18</f>
        <v>100</v>
      </c>
      <c r="N16" s="35">
        <f>'Рейтинговая таблица организаций'!AC18</f>
        <v>100</v>
      </c>
      <c r="O16" s="85">
        <f>'Рейтинговая таблица организаций'!AH18</f>
        <v>20</v>
      </c>
      <c r="P16" s="85">
        <f>'Рейтинговая таблица организаций'!AI18</f>
        <v>100</v>
      </c>
      <c r="Q16" s="85">
        <f>'Рейтинговая таблица организаций'!AJ18</f>
        <v>100</v>
      </c>
      <c r="R16" s="86">
        <f>'Рейтинговая таблица организаций'!AK18</f>
        <v>76</v>
      </c>
      <c r="S16" s="31">
        <f>'Рейтинговая таблица организаций'!AR18</f>
        <v>100</v>
      </c>
      <c r="T16" s="31">
        <f>'Рейтинговая таблица организаций'!AS18</f>
        <v>100</v>
      </c>
      <c r="U16" s="31">
        <f>'Рейтинговая таблица организаций'!AT18</f>
        <v>100</v>
      </c>
      <c r="V16" s="35">
        <f>'Рейтинговая таблица организаций'!AU18</f>
        <v>100</v>
      </c>
      <c r="W16" s="31">
        <f>'Рейтинговая таблица организаций'!BB18</f>
        <v>100</v>
      </c>
      <c r="X16" s="31">
        <f>'Рейтинговая таблица организаций'!BC18</f>
        <v>100</v>
      </c>
      <c r="Y16" s="31">
        <f>'Рейтинговая таблица организаций'!BD18</f>
        <v>100</v>
      </c>
      <c r="Z16" s="35">
        <f>'Рейтинговая таблица организаций'!BE18</f>
        <v>100</v>
      </c>
      <c r="AA16" s="36">
        <f>'Рейтинговая таблица организаций'!BF18</f>
        <v>95.2</v>
      </c>
    </row>
    <row r="17" spans="1:27">
      <c r="A17" s="33">
        <f>'бланки '!D21</f>
        <v>16</v>
      </c>
      <c r="B17" s="29" t="str">
        <f>'Рейтинговая таблица организаций'!B19</f>
        <v>Муниципальное автономное общеобразовательное учреждение Школа "Эврика-развитие" г. Томска</v>
      </c>
      <c r="C17" s="33">
        <f>'Рейтинговая таблица организаций'!M19</f>
        <v>100</v>
      </c>
      <c r="D17" s="33">
        <f>'Рейтинговая таблица организаций'!N19</f>
        <v>100</v>
      </c>
      <c r="E17" s="31">
        <f>'Рейтинговая таблица организаций'!Q19</f>
        <v>100</v>
      </c>
      <c r="F17" s="31">
        <f>'Рейтинговая таблица организаций'!R19</f>
        <v>100</v>
      </c>
      <c r="G17" s="31">
        <f>'Рейтинговая таблица организаций'!O19</f>
        <v>100</v>
      </c>
      <c r="H17" s="31">
        <f>'Рейтинговая таблица организаций'!P19</f>
        <v>100</v>
      </c>
      <c r="I17" s="31">
        <f>'Рейтинговая таблица организаций'!S19</f>
        <v>100</v>
      </c>
      <c r="J17" s="35">
        <f>'Рейтинговая таблица организаций'!T19</f>
        <v>100</v>
      </c>
      <c r="K17" s="31">
        <f>'Рейтинговая таблица организаций'!Z19</f>
        <v>100</v>
      </c>
      <c r="L17" s="31">
        <f t="shared" si="0"/>
        <v>100</v>
      </c>
      <c r="M17" s="31">
        <f>'Рейтинговая таблица организаций'!AB19</f>
        <v>100</v>
      </c>
      <c r="N17" s="35">
        <f>'Рейтинговая таблица организаций'!AC19</f>
        <v>100</v>
      </c>
      <c r="O17" s="85">
        <f>'Рейтинговая таблица организаций'!AH19</f>
        <v>80</v>
      </c>
      <c r="P17" s="85">
        <f>'Рейтинговая таблица организаций'!AI19</f>
        <v>100</v>
      </c>
      <c r="Q17" s="85">
        <f>'Рейтинговая таблица организаций'!AJ19</f>
        <v>100</v>
      </c>
      <c r="R17" s="86">
        <f>'Рейтинговая таблица организаций'!AK19</f>
        <v>94</v>
      </c>
      <c r="S17" s="31">
        <f>'Рейтинговая таблица организаций'!AR19</f>
        <v>100</v>
      </c>
      <c r="T17" s="31">
        <f>'Рейтинговая таблица организаций'!AS19</f>
        <v>100</v>
      </c>
      <c r="U17" s="31">
        <f>'Рейтинговая таблица организаций'!AT19</f>
        <v>100</v>
      </c>
      <c r="V17" s="35">
        <f>'Рейтинговая таблица организаций'!AU19</f>
        <v>100</v>
      </c>
      <c r="W17" s="31">
        <f>'Рейтинговая таблица организаций'!BB19</f>
        <v>100</v>
      </c>
      <c r="X17" s="31">
        <f>'Рейтинговая таблица организаций'!BC19</f>
        <v>100</v>
      </c>
      <c r="Y17" s="31">
        <f>'Рейтинговая таблица организаций'!BD19</f>
        <v>100</v>
      </c>
      <c r="Z17" s="35">
        <f>'Рейтинговая таблица организаций'!BE19</f>
        <v>100</v>
      </c>
      <c r="AA17" s="36">
        <f>'Рейтинговая таблица организаций'!BF19</f>
        <v>98.8</v>
      </c>
    </row>
    <row r="18" spans="1:27">
      <c r="A18" s="33">
        <f>'бланки '!D22</f>
        <v>17</v>
      </c>
      <c r="B18" s="29" t="str">
        <f>'Рейтинговая таблица организаций'!B20</f>
        <v>Муниципальное автономное общеобразовательное учреждение гимназия № 29 г. Томска</v>
      </c>
      <c r="C18" s="33">
        <f>'Рейтинговая таблица организаций'!M20</f>
        <v>100</v>
      </c>
      <c r="D18" s="33">
        <f>'Рейтинговая таблица организаций'!N20</f>
        <v>100</v>
      </c>
      <c r="E18" s="31">
        <f>'Рейтинговая таблица организаций'!Q20</f>
        <v>100</v>
      </c>
      <c r="F18" s="31">
        <f>'Рейтинговая таблица организаций'!R20</f>
        <v>100</v>
      </c>
      <c r="G18" s="31">
        <f>'Рейтинговая таблица организаций'!O20</f>
        <v>100</v>
      </c>
      <c r="H18" s="31">
        <f>'Рейтинговая таблица организаций'!P20</f>
        <v>100</v>
      </c>
      <c r="I18" s="31">
        <f>'Рейтинговая таблица организаций'!S20</f>
        <v>100</v>
      </c>
      <c r="J18" s="35">
        <f>'Рейтинговая таблица организаций'!T20</f>
        <v>100</v>
      </c>
      <c r="K18" s="31">
        <f>'Рейтинговая таблица организаций'!Z20</f>
        <v>100</v>
      </c>
      <c r="L18" s="31">
        <f t="shared" si="0"/>
        <v>100</v>
      </c>
      <c r="M18" s="31">
        <f>'Рейтинговая таблица организаций'!AB20</f>
        <v>100</v>
      </c>
      <c r="N18" s="35">
        <f>'Рейтинговая таблица организаций'!AC20</f>
        <v>100</v>
      </c>
      <c r="O18" s="85">
        <f>'Рейтинговая таблица организаций'!AH20</f>
        <v>20</v>
      </c>
      <c r="P18" s="85">
        <f>'Рейтинговая таблица организаций'!AI20</f>
        <v>80</v>
      </c>
      <c r="Q18" s="85">
        <f>'Рейтинговая таблица организаций'!AJ20</f>
        <v>100</v>
      </c>
      <c r="R18" s="86">
        <f>'Рейтинговая таблица организаций'!AK20</f>
        <v>68</v>
      </c>
      <c r="S18" s="31">
        <f>'Рейтинговая таблица организаций'!AR20</f>
        <v>100</v>
      </c>
      <c r="T18" s="31">
        <f>'Рейтинговая таблица организаций'!AS20</f>
        <v>100</v>
      </c>
      <c r="U18" s="31">
        <f>'Рейтинговая таблица организаций'!AT20</f>
        <v>100</v>
      </c>
      <c r="V18" s="35">
        <f>'Рейтинговая таблица организаций'!AU20</f>
        <v>100</v>
      </c>
      <c r="W18" s="31">
        <f>'Рейтинговая таблица организаций'!BB20</f>
        <v>100</v>
      </c>
      <c r="X18" s="31">
        <f>'Рейтинговая таблица организаций'!BC20</f>
        <v>100</v>
      </c>
      <c r="Y18" s="31">
        <f>'Рейтинговая таблица организаций'!BD20</f>
        <v>100</v>
      </c>
      <c r="Z18" s="35">
        <f>'Рейтинговая таблица организаций'!BE20</f>
        <v>100</v>
      </c>
      <c r="AA18" s="36">
        <f>'Рейтинговая таблица организаций'!BF20</f>
        <v>93.6</v>
      </c>
    </row>
    <row r="19" spans="1:27">
      <c r="A19" s="33">
        <f>'бланки '!D23</f>
        <v>18</v>
      </c>
      <c r="B19" s="29" t="str">
        <f>'Рейтинговая таблица организаций'!B21</f>
        <v>Муниципальное автономное общеобразовательное учреждение средняя общеобразовательная школа № 42 г.Томска</v>
      </c>
      <c r="C19" s="33">
        <f>'Рейтинговая таблица организаций'!M21</f>
        <v>100</v>
      </c>
      <c r="D19" s="33">
        <f>'Рейтинговая таблица организаций'!N21</f>
        <v>100</v>
      </c>
      <c r="E19" s="31">
        <f>'Рейтинговая таблица организаций'!Q21</f>
        <v>100</v>
      </c>
      <c r="F19" s="31">
        <f>'Рейтинговая таблица организаций'!R21</f>
        <v>100</v>
      </c>
      <c r="G19" s="31">
        <f>'Рейтинговая таблица организаций'!O21</f>
        <v>100</v>
      </c>
      <c r="H19" s="31">
        <f>'Рейтинговая таблица организаций'!P21</f>
        <v>100</v>
      </c>
      <c r="I19" s="31">
        <f>'Рейтинговая таблица организаций'!S21</f>
        <v>100</v>
      </c>
      <c r="J19" s="35">
        <f>'Рейтинговая таблица организаций'!T21</f>
        <v>100</v>
      </c>
      <c r="K19" s="31">
        <f>'Рейтинговая таблица организаций'!Z21</f>
        <v>100</v>
      </c>
      <c r="L19" s="31">
        <f t="shared" si="0"/>
        <v>100</v>
      </c>
      <c r="M19" s="31">
        <f>'Рейтинговая таблица организаций'!AB21</f>
        <v>100</v>
      </c>
      <c r="N19" s="35">
        <f>'Рейтинговая таблица организаций'!AC21</f>
        <v>100</v>
      </c>
      <c r="O19" s="85">
        <f>'Рейтинговая таблица организаций'!AH21</f>
        <v>60</v>
      </c>
      <c r="P19" s="85">
        <f>'Рейтинговая таблица организаций'!AI21</f>
        <v>80</v>
      </c>
      <c r="Q19" s="85">
        <f>'Рейтинговая таблица организаций'!AJ21</f>
        <v>100</v>
      </c>
      <c r="R19" s="86">
        <f>'Рейтинговая таблица организаций'!AK21</f>
        <v>80</v>
      </c>
      <c r="S19" s="31">
        <f>'Рейтинговая таблица организаций'!AR21</f>
        <v>100</v>
      </c>
      <c r="T19" s="31">
        <f>'Рейтинговая таблица организаций'!AS21</f>
        <v>100</v>
      </c>
      <c r="U19" s="31">
        <f>'Рейтинговая таблица организаций'!AT21</f>
        <v>100</v>
      </c>
      <c r="V19" s="35">
        <f>'Рейтинговая таблица организаций'!AU21</f>
        <v>100</v>
      </c>
      <c r="W19" s="31">
        <f>'Рейтинговая таблица организаций'!BB21</f>
        <v>100</v>
      </c>
      <c r="X19" s="31">
        <f>'Рейтинговая таблица организаций'!BC21</f>
        <v>100</v>
      </c>
      <c r="Y19" s="31">
        <f>'Рейтинговая таблица организаций'!BD21</f>
        <v>100</v>
      </c>
      <c r="Z19" s="35">
        <f>'Рейтинговая таблица организаций'!BE21</f>
        <v>100</v>
      </c>
      <c r="AA19" s="36">
        <f>'Рейтинговая таблица организаций'!BF21</f>
        <v>96</v>
      </c>
    </row>
    <row r="20" spans="1:27">
      <c r="A20" s="33">
        <f>'бланки '!D24</f>
        <v>19</v>
      </c>
      <c r="B20" s="29" t="str">
        <f>'Рейтинговая таблица организаций'!B22</f>
        <v>Муниципальное бюджетное общеобразовательное учреждение основная общеобразовательная школа для учащихся с ограниченными возможностями здоровья № 39 г. Томска</v>
      </c>
      <c r="C20" s="33">
        <f>'Рейтинговая таблица организаций'!M22</f>
        <v>100</v>
      </c>
      <c r="D20" s="33">
        <f>'Рейтинговая таблица организаций'!N22</f>
        <v>100</v>
      </c>
      <c r="E20" s="31">
        <f>'Рейтинговая таблица организаций'!Q22</f>
        <v>100</v>
      </c>
      <c r="F20" s="31">
        <f>'Рейтинговая таблица организаций'!R22</f>
        <v>100</v>
      </c>
      <c r="G20" s="31">
        <f>'Рейтинговая таблица организаций'!O22</f>
        <v>100</v>
      </c>
      <c r="H20" s="31">
        <f>'Рейтинговая таблица организаций'!P22</f>
        <v>100</v>
      </c>
      <c r="I20" s="31">
        <f>'Рейтинговая таблица организаций'!S22</f>
        <v>100</v>
      </c>
      <c r="J20" s="35">
        <f>'Рейтинговая таблица организаций'!T22</f>
        <v>100</v>
      </c>
      <c r="K20" s="31">
        <f>'Рейтинговая таблица организаций'!Z22</f>
        <v>100</v>
      </c>
      <c r="L20" s="31">
        <f t="shared" si="0"/>
        <v>100</v>
      </c>
      <c r="M20" s="31">
        <f>'Рейтинговая таблица организаций'!AB22</f>
        <v>100</v>
      </c>
      <c r="N20" s="35">
        <f>'Рейтинговая таблица организаций'!AC22</f>
        <v>100</v>
      </c>
      <c r="O20" s="85">
        <f>'Рейтинговая таблица организаций'!AH22</f>
        <v>40</v>
      </c>
      <c r="P20" s="85">
        <f>'Рейтинговая таблица организаций'!AI22</f>
        <v>60</v>
      </c>
      <c r="Q20" s="85">
        <f>'Рейтинговая таблица организаций'!AJ22</f>
        <v>100</v>
      </c>
      <c r="R20" s="86">
        <f>'Рейтинговая таблица организаций'!AK22</f>
        <v>66</v>
      </c>
      <c r="S20" s="31">
        <f>'Рейтинговая таблица организаций'!AR22</f>
        <v>100</v>
      </c>
      <c r="T20" s="31">
        <f>'Рейтинговая таблица организаций'!AS22</f>
        <v>100</v>
      </c>
      <c r="U20" s="31">
        <f>'Рейтинговая таблица организаций'!AT22</f>
        <v>100</v>
      </c>
      <c r="V20" s="35">
        <f>'Рейтинговая таблица организаций'!AU22</f>
        <v>100</v>
      </c>
      <c r="W20" s="31">
        <f>'Рейтинговая таблица организаций'!BB22</f>
        <v>100</v>
      </c>
      <c r="X20" s="31">
        <f>'Рейтинговая таблица организаций'!BC22</f>
        <v>100</v>
      </c>
      <c r="Y20" s="31">
        <f>'Рейтинговая таблица организаций'!BD22</f>
        <v>100</v>
      </c>
      <c r="Z20" s="35">
        <f>'Рейтинговая таблица организаций'!BE22</f>
        <v>100</v>
      </c>
      <c r="AA20" s="36">
        <f>'Рейтинговая таблица организаций'!BF22</f>
        <v>93.2</v>
      </c>
    </row>
    <row r="21" spans="1:27">
      <c r="A21" s="33">
        <f>'бланки '!D25</f>
        <v>20</v>
      </c>
      <c r="B21" s="29" t="str">
        <f>'Рейтинговая таблица организаций'!B23</f>
        <v>Муниципальное автономное общеобразовательное учреждение средняя общеобразовательная школа № 44 г.Томска</v>
      </c>
      <c r="C21" s="33">
        <f>'Рейтинговая таблица организаций'!M23</f>
        <v>100</v>
      </c>
      <c r="D21" s="33">
        <f>'Рейтинговая таблица организаций'!N23</f>
        <v>100</v>
      </c>
      <c r="E21" s="31">
        <f>'Рейтинговая таблица организаций'!Q23</f>
        <v>100</v>
      </c>
      <c r="F21" s="31">
        <f>'Рейтинговая таблица организаций'!R23</f>
        <v>100</v>
      </c>
      <c r="G21" s="31">
        <f>'Рейтинговая таблица организаций'!O23</f>
        <v>100</v>
      </c>
      <c r="H21" s="31">
        <f>'Рейтинговая таблица организаций'!P23</f>
        <v>100</v>
      </c>
      <c r="I21" s="31">
        <f>'Рейтинговая таблица организаций'!S23</f>
        <v>100</v>
      </c>
      <c r="J21" s="35">
        <f>'Рейтинговая таблица организаций'!T23</f>
        <v>100</v>
      </c>
      <c r="K21" s="31">
        <f>'Рейтинговая таблица организаций'!Z23</f>
        <v>100</v>
      </c>
      <c r="L21" s="31">
        <f t="shared" si="0"/>
        <v>100</v>
      </c>
      <c r="M21" s="31">
        <f>'Рейтинговая таблица организаций'!AB23</f>
        <v>100</v>
      </c>
      <c r="N21" s="35">
        <f>'Рейтинговая таблица организаций'!AC23</f>
        <v>100</v>
      </c>
      <c r="O21" s="85">
        <f>'Рейтинговая таблица организаций'!AH23</f>
        <v>40</v>
      </c>
      <c r="P21" s="85">
        <f>'Рейтинговая таблица организаций'!AI23</f>
        <v>60</v>
      </c>
      <c r="Q21" s="85">
        <f>'Рейтинговая таблица организаций'!AJ23</f>
        <v>100</v>
      </c>
      <c r="R21" s="86">
        <f>'Рейтинговая таблица организаций'!AK23</f>
        <v>66</v>
      </c>
      <c r="S21" s="31">
        <f>'Рейтинговая таблица организаций'!AR23</f>
        <v>100</v>
      </c>
      <c r="T21" s="31">
        <f>'Рейтинговая таблица организаций'!AS23</f>
        <v>100</v>
      </c>
      <c r="U21" s="31">
        <f>'Рейтинговая таблица организаций'!AT23</f>
        <v>100</v>
      </c>
      <c r="V21" s="35">
        <f>'Рейтинговая таблица организаций'!AU23</f>
        <v>100</v>
      </c>
      <c r="W21" s="31">
        <f>'Рейтинговая таблица организаций'!BB23</f>
        <v>100</v>
      </c>
      <c r="X21" s="31">
        <f>'Рейтинговая таблица организаций'!BC23</f>
        <v>100</v>
      </c>
      <c r="Y21" s="31">
        <f>'Рейтинговая таблица организаций'!BD23</f>
        <v>100</v>
      </c>
      <c r="Z21" s="35">
        <f>'Рейтинговая таблица организаций'!BE23</f>
        <v>100</v>
      </c>
      <c r="AA21" s="36">
        <f>'Рейтинговая таблица организаций'!BF23</f>
        <v>93.2</v>
      </c>
    </row>
    <row r="22" spans="1:27">
      <c r="A22" s="33">
        <f>'бланки '!D26</f>
        <v>21</v>
      </c>
      <c r="B22" s="29" t="str">
        <f>'Рейтинговая таблица организаций'!B24</f>
        <v>Муниципальное автономное общеобразовательное учреждение средняя общеобразовательная школа № 54 города Томска</v>
      </c>
      <c r="C22" s="33">
        <f>'Рейтинговая таблица организаций'!M24</f>
        <v>100</v>
      </c>
      <c r="D22" s="33">
        <f>'Рейтинговая таблица организаций'!N24</f>
        <v>100</v>
      </c>
      <c r="E22" s="31">
        <f>'Рейтинговая таблица организаций'!Q24</f>
        <v>100</v>
      </c>
      <c r="F22" s="31">
        <f>'Рейтинговая таблица организаций'!R24</f>
        <v>100</v>
      </c>
      <c r="G22" s="31">
        <f>'Рейтинговая таблица организаций'!O24</f>
        <v>100</v>
      </c>
      <c r="H22" s="31">
        <f>'Рейтинговая таблица организаций'!P24</f>
        <v>100</v>
      </c>
      <c r="I22" s="31">
        <f>'Рейтинговая таблица организаций'!S24</f>
        <v>100</v>
      </c>
      <c r="J22" s="35">
        <f>'Рейтинговая таблица организаций'!T24</f>
        <v>100</v>
      </c>
      <c r="K22" s="31">
        <f>'Рейтинговая таблица организаций'!Z24</f>
        <v>100</v>
      </c>
      <c r="L22" s="31">
        <f t="shared" si="0"/>
        <v>100</v>
      </c>
      <c r="M22" s="31">
        <f>'Рейтинговая таблица организаций'!AB24</f>
        <v>100</v>
      </c>
      <c r="N22" s="35">
        <f>'Рейтинговая таблица организаций'!AC24</f>
        <v>100</v>
      </c>
      <c r="O22" s="85">
        <f>'Рейтинговая таблица организаций'!AH24</f>
        <v>80</v>
      </c>
      <c r="P22" s="85">
        <f>'Рейтинговая таблица организаций'!AI24</f>
        <v>100</v>
      </c>
      <c r="Q22" s="85">
        <f>'Рейтинговая таблица организаций'!AJ24</f>
        <v>100</v>
      </c>
      <c r="R22" s="86">
        <f>'Рейтинговая таблица организаций'!AK24</f>
        <v>94</v>
      </c>
      <c r="S22" s="31">
        <f>'Рейтинговая таблица организаций'!AR24</f>
        <v>100</v>
      </c>
      <c r="T22" s="31">
        <f>'Рейтинговая таблица организаций'!AS24</f>
        <v>100</v>
      </c>
      <c r="U22" s="31">
        <f>'Рейтинговая таблица организаций'!AT24</f>
        <v>100</v>
      </c>
      <c r="V22" s="35">
        <f>'Рейтинговая таблица организаций'!AU24</f>
        <v>100</v>
      </c>
      <c r="W22" s="31">
        <f>'Рейтинговая таблица организаций'!BB24</f>
        <v>100</v>
      </c>
      <c r="X22" s="31">
        <f>'Рейтинговая таблица организаций'!BC24</f>
        <v>100</v>
      </c>
      <c r="Y22" s="31">
        <f>'Рейтинговая таблица организаций'!BD24</f>
        <v>100</v>
      </c>
      <c r="Z22" s="35">
        <f>'Рейтинговая таблица организаций'!BE24</f>
        <v>100</v>
      </c>
      <c r="AA22" s="36">
        <f>'Рейтинговая таблица организаций'!BF24</f>
        <v>98.8</v>
      </c>
    </row>
    <row r="23" spans="1:27">
      <c r="A23" s="33">
        <f>'бланки '!D27</f>
        <v>22</v>
      </c>
      <c r="B23" s="29" t="str">
        <f>'Рейтинговая таблица организаций'!B25</f>
        <v>Муниципальное бюджетное общеобразовательное учреждение основная общеобразовательная школа для учащихся с ограниченными возможностями здоровья № 45 г. Томска</v>
      </c>
      <c r="C23" s="33">
        <f>'Рейтинговая таблица организаций'!M25</f>
        <v>100</v>
      </c>
      <c r="D23" s="33">
        <f>'Рейтинговая таблица организаций'!N25</f>
        <v>100</v>
      </c>
      <c r="E23" s="31">
        <f>'Рейтинговая таблица организаций'!Q25</f>
        <v>100</v>
      </c>
      <c r="F23" s="31">
        <f>'Рейтинговая таблица организаций'!R25</f>
        <v>100</v>
      </c>
      <c r="G23" s="31">
        <f>'Рейтинговая таблица организаций'!O25</f>
        <v>100</v>
      </c>
      <c r="H23" s="31">
        <f>'Рейтинговая таблица организаций'!P25</f>
        <v>100</v>
      </c>
      <c r="I23" s="31">
        <f>'Рейтинговая таблица организаций'!S25</f>
        <v>100</v>
      </c>
      <c r="J23" s="35">
        <f>'Рейтинговая таблица организаций'!T25</f>
        <v>100</v>
      </c>
      <c r="K23" s="31">
        <f>'Рейтинговая таблица организаций'!Z25</f>
        <v>100</v>
      </c>
      <c r="L23" s="31">
        <f t="shared" si="0"/>
        <v>100</v>
      </c>
      <c r="M23" s="31">
        <f>'Рейтинговая таблица организаций'!AB25</f>
        <v>100</v>
      </c>
      <c r="N23" s="35">
        <f>'Рейтинговая таблица организаций'!AC25</f>
        <v>100</v>
      </c>
      <c r="O23" s="85">
        <f>'Рейтинговая таблица организаций'!AH25</f>
        <v>60</v>
      </c>
      <c r="P23" s="85">
        <f>'Рейтинговая таблица организаций'!AI25</f>
        <v>40</v>
      </c>
      <c r="Q23" s="85">
        <f>'Рейтинговая таблица организаций'!AJ25</f>
        <v>100</v>
      </c>
      <c r="R23" s="86">
        <f>'Рейтинговая таблица организаций'!AK25</f>
        <v>64</v>
      </c>
      <c r="S23" s="31">
        <f>'Рейтинговая таблица организаций'!AR25</f>
        <v>100</v>
      </c>
      <c r="T23" s="31">
        <f>'Рейтинговая таблица организаций'!AS25</f>
        <v>100</v>
      </c>
      <c r="U23" s="31">
        <f>'Рейтинговая таблица организаций'!AT25</f>
        <v>100</v>
      </c>
      <c r="V23" s="35">
        <f>'Рейтинговая таблица организаций'!AU25</f>
        <v>100</v>
      </c>
      <c r="W23" s="31">
        <f>'Рейтинговая таблица организаций'!BB25</f>
        <v>100</v>
      </c>
      <c r="X23" s="31">
        <f>'Рейтинговая таблица организаций'!BC25</f>
        <v>100</v>
      </c>
      <c r="Y23" s="31">
        <f>'Рейтинговая таблица организаций'!BD25</f>
        <v>100</v>
      </c>
      <c r="Z23" s="35">
        <f>'Рейтинговая таблица организаций'!BE25</f>
        <v>100</v>
      </c>
      <c r="AA23" s="36">
        <f>'Рейтинговая таблица организаций'!BF25</f>
        <v>92.8</v>
      </c>
    </row>
    <row r="24" spans="1:27">
      <c r="A24" s="33">
        <f>'бланки '!D28</f>
        <v>23</v>
      </c>
      <c r="B24" s="29" t="str">
        <f>'Рейтинговая таблица организаций'!B26</f>
        <v>Муниципальное автономное общеобразовательное учреждение лицей № 51 г.Томска</v>
      </c>
      <c r="C24" s="33">
        <f>'Рейтинговая таблица организаций'!M26</f>
        <v>100</v>
      </c>
      <c r="D24" s="33">
        <f>'Рейтинговая таблица организаций'!N26</f>
        <v>100</v>
      </c>
      <c r="E24" s="31">
        <f>'Рейтинговая таблица организаций'!Q26</f>
        <v>100</v>
      </c>
      <c r="F24" s="31">
        <f>'Рейтинговая таблица организаций'!R26</f>
        <v>100</v>
      </c>
      <c r="G24" s="31">
        <f>'Рейтинговая таблица организаций'!O26</f>
        <v>100</v>
      </c>
      <c r="H24" s="31">
        <f>'Рейтинговая таблица организаций'!P26</f>
        <v>100</v>
      </c>
      <c r="I24" s="31">
        <f>'Рейтинговая таблица организаций'!S26</f>
        <v>100</v>
      </c>
      <c r="J24" s="35">
        <f>'Рейтинговая таблица организаций'!T26</f>
        <v>100</v>
      </c>
      <c r="K24" s="31">
        <f>'Рейтинговая таблица организаций'!Z26</f>
        <v>100</v>
      </c>
      <c r="L24" s="31">
        <f t="shared" si="0"/>
        <v>100</v>
      </c>
      <c r="M24" s="31">
        <f>'Рейтинговая таблица организаций'!AB26</f>
        <v>100</v>
      </c>
      <c r="N24" s="35">
        <f>'Рейтинговая таблица организаций'!AC26</f>
        <v>100</v>
      </c>
      <c r="O24" s="85">
        <f>'Рейтинговая таблица организаций'!AH26</f>
        <v>40</v>
      </c>
      <c r="P24" s="85">
        <f>'Рейтинговая таблица организаций'!AI26</f>
        <v>100</v>
      </c>
      <c r="Q24" s="85">
        <f>'Рейтинговая таблица организаций'!AJ26</f>
        <v>100</v>
      </c>
      <c r="R24" s="86">
        <f>'Рейтинговая таблица организаций'!AK26</f>
        <v>82</v>
      </c>
      <c r="S24" s="31">
        <f>'Рейтинговая таблица организаций'!AR26</f>
        <v>100</v>
      </c>
      <c r="T24" s="31">
        <f>'Рейтинговая таблица организаций'!AS26</f>
        <v>100</v>
      </c>
      <c r="U24" s="31">
        <f>'Рейтинговая таблица организаций'!AT26</f>
        <v>100</v>
      </c>
      <c r="V24" s="35">
        <f>'Рейтинговая таблица организаций'!AU26</f>
        <v>100</v>
      </c>
      <c r="W24" s="31">
        <f>'Рейтинговая таблица организаций'!BB26</f>
        <v>100</v>
      </c>
      <c r="X24" s="31">
        <f>'Рейтинговая таблица организаций'!BC26</f>
        <v>100</v>
      </c>
      <c r="Y24" s="31">
        <f>'Рейтинговая таблица организаций'!BD26</f>
        <v>100</v>
      </c>
      <c r="Z24" s="35">
        <f>'Рейтинговая таблица организаций'!BE26</f>
        <v>100</v>
      </c>
      <c r="AA24" s="36">
        <f>'Рейтинговая таблица организаций'!BF26</f>
        <v>96.4</v>
      </c>
    </row>
    <row r="25" spans="1:27">
      <c r="A25" s="33">
        <f>'бланки '!D29</f>
        <v>24</v>
      </c>
      <c r="B25" s="29" t="str">
        <f>'Рейтинговая таблица организаций'!B27</f>
        <v>Муниципальное автономное общеобразовательное учреждение средняя общеобразовательная школа № 67 г. Томска</v>
      </c>
      <c r="C25" s="33">
        <f>'Рейтинговая таблица организаций'!M27</f>
        <v>100</v>
      </c>
      <c r="D25" s="33">
        <f>'Рейтинговая таблица организаций'!N27</f>
        <v>100</v>
      </c>
      <c r="E25" s="31">
        <f>'Рейтинговая таблица организаций'!Q27</f>
        <v>100</v>
      </c>
      <c r="F25" s="31">
        <f>'Рейтинговая таблица организаций'!R27</f>
        <v>100</v>
      </c>
      <c r="G25" s="31">
        <f>'Рейтинговая таблица организаций'!O27</f>
        <v>100</v>
      </c>
      <c r="H25" s="31">
        <f>'Рейтинговая таблица организаций'!P27</f>
        <v>100</v>
      </c>
      <c r="I25" s="31">
        <f>'Рейтинговая таблица организаций'!S27</f>
        <v>100</v>
      </c>
      <c r="J25" s="35">
        <f>'Рейтинговая таблица организаций'!T27</f>
        <v>100</v>
      </c>
      <c r="K25" s="31">
        <f>'Рейтинговая таблица организаций'!Z27</f>
        <v>100</v>
      </c>
      <c r="L25" s="31">
        <f t="shared" si="0"/>
        <v>100</v>
      </c>
      <c r="M25" s="31">
        <f>'Рейтинговая таблица организаций'!AB27</f>
        <v>100</v>
      </c>
      <c r="N25" s="35">
        <f>'Рейтинговая таблица организаций'!AC27</f>
        <v>100</v>
      </c>
      <c r="O25" s="85">
        <f>'Рейтинговая таблица организаций'!AH27</f>
        <v>0</v>
      </c>
      <c r="P25" s="85">
        <f>'Рейтинговая таблица организаций'!AI27</f>
        <v>100</v>
      </c>
      <c r="Q25" s="85">
        <f>'Рейтинговая таблица организаций'!AJ27</f>
        <v>100</v>
      </c>
      <c r="R25" s="86">
        <f>'Рейтинговая таблица организаций'!AK27</f>
        <v>70</v>
      </c>
      <c r="S25" s="31">
        <f>'Рейтинговая таблица организаций'!AR27</f>
        <v>100</v>
      </c>
      <c r="T25" s="31">
        <f>'Рейтинговая таблица организаций'!AS27</f>
        <v>100</v>
      </c>
      <c r="U25" s="31">
        <f>'Рейтинговая таблица организаций'!AT27</f>
        <v>100</v>
      </c>
      <c r="V25" s="35">
        <f>'Рейтинговая таблица организаций'!AU27</f>
        <v>100</v>
      </c>
      <c r="W25" s="31">
        <f>'Рейтинговая таблица организаций'!BB27</f>
        <v>100</v>
      </c>
      <c r="X25" s="31">
        <f>'Рейтинговая таблица организаций'!BC27</f>
        <v>100</v>
      </c>
      <c r="Y25" s="31">
        <f>'Рейтинговая таблица организаций'!BD27</f>
        <v>100</v>
      </c>
      <c r="Z25" s="35">
        <f>'Рейтинговая таблица организаций'!BE27</f>
        <v>100</v>
      </c>
      <c r="AA25" s="36">
        <f>'Рейтинговая таблица организаций'!BF27</f>
        <v>94</v>
      </c>
    </row>
    <row r="26" spans="1:27">
      <c r="A26" s="33">
        <f>'бланки '!D30</f>
        <v>25</v>
      </c>
      <c r="B26" s="29" t="str">
        <f>'Рейтинговая таблица организаций'!B28</f>
        <v>Муниципальное автономное общеобразовательное учреждение средняя общеобразовательная школа № 22 г. Томска</v>
      </c>
      <c r="C26" s="33">
        <f>'Рейтинговая таблица организаций'!M28</f>
        <v>100</v>
      </c>
      <c r="D26" s="33">
        <f>'Рейтинговая таблица организаций'!N28</f>
        <v>100</v>
      </c>
      <c r="E26" s="31">
        <f>'Рейтинговая таблица организаций'!Q28</f>
        <v>100</v>
      </c>
      <c r="F26" s="31">
        <f>'Рейтинговая таблица организаций'!R28</f>
        <v>100</v>
      </c>
      <c r="G26" s="31">
        <f>'Рейтинговая таблица организаций'!O28</f>
        <v>100</v>
      </c>
      <c r="H26" s="31">
        <f>'Рейтинговая таблица организаций'!P28</f>
        <v>100</v>
      </c>
      <c r="I26" s="31">
        <f>'Рейтинговая таблица организаций'!S28</f>
        <v>100</v>
      </c>
      <c r="J26" s="35">
        <f>'Рейтинговая таблица организаций'!T28</f>
        <v>100</v>
      </c>
      <c r="K26" s="31">
        <f>'Рейтинговая таблица организаций'!Z28</f>
        <v>100</v>
      </c>
      <c r="L26" s="31">
        <f t="shared" si="0"/>
        <v>100</v>
      </c>
      <c r="M26" s="31">
        <f>'Рейтинговая таблица организаций'!AB28</f>
        <v>100</v>
      </c>
      <c r="N26" s="35">
        <f>'Рейтинговая таблица организаций'!AC28</f>
        <v>100</v>
      </c>
      <c r="O26" s="85">
        <f>'Рейтинговая таблица организаций'!AH28</f>
        <v>60</v>
      </c>
      <c r="P26" s="85">
        <f>'Рейтинговая таблица организаций'!AI28</f>
        <v>60</v>
      </c>
      <c r="Q26" s="85">
        <f>'Рейтинговая таблица организаций'!AJ28</f>
        <v>100</v>
      </c>
      <c r="R26" s="86">
        <f>'Рейтинговая таблица организаций'!AK28</f>
        <v>72</v>
      </c>
      <c r="S26" s="31">
        <f>'Рейтинговая таблица организаций'!AR28</f>
        <v>100</v>
      </c>
      <c r="T26" s="31">
        <f>'Рейтинговая таблица организаций'!AS28</f>
        <v>100</v>
      </c>
      <c r="U26" s="31">
        <f>'Рейтинговая таблица организаций'!AT28</f>
        <v>100</v>
      </c>
      <c r="V26" s="35">
        <f>'Рейтинговая таблица организаций'!AU28</f>
        <v>100</v>
      </c>
      <c r="W26" s="31">
        <f>'Рейтинговая таблица организаций'!BB28</f>
        <v>100</v>
      </c>
      <c r="X26" s="31">
        <f>'Рейтинговая таблица организаций'!BC28</f>
        <v>100</v>
      </c>
      <c r="Y26" s="31">
        <f>'Рейтинговая таблица организаций'!BD28</f>
        <v>100</v>
      </c>
      <c r="Z26" s="35">
        <f>'Рейтинговая таблица организаций'!BE28</f>
        <v>100</v>
      </c>
      <c r="AA26" s="36">
        <f>'Рейтинговая таблица организаций'!BF28</f>
        <v>94.4</v>
      </c>
    </row>
    <row r="27" spans="1:27">
      <c r="A27" s="33">
        <f>'бланки '!D31</f>
        <v>26</v>
      </c>
      <c r="B27" s="33" t="str">
        <f>'Рейтинговая таблица организаций'!B29</f>
        <v>Муниципальное бюджетное общеобразовательное учреждение Академический лицей им. Г.А. Псахье г. Томска</v>
      </c>
      <c r="C27" s="33">
        <f>'Рейтинговая таблица организаций'!M29</f>
        <v>100</v>
      </c>
      <c r="D27" s="33">
        <f>'Рейтинговая таблица организаций'!N29</f>
        <v>100</v>
      </c>
      <c r="E27" s="31">
        <f>'Рейтинговая таблица организаций'!Q29</f>
        <v>100</v>
      </c>
      <c r="F27" s="31">
        <f>'Рейтинговая таблица организаций'!R29</f>
        <v>100</v>
      </c>
      <c r="G27" s="31">
        <f>'Рейтинговая таблица организаций'!O29</f>
        <v>100</v>
      </c>
      <c r="H27" s="31">
        <f>'Рейтинговая таблица организаций'!P29</f>
        <v>100</v>
      </c>
      <c r="I27" s="31">
        <f>'Рейтинговая таблица организаций'!S29</f>
        <v>100</v>
      </c>
      <c r="J27" s="35">
        <f>'Рейтинговая таблица организаций'!T29</f>
        <v>100</v>
      </c>
      <c r="K27" s="31">
        <f>'Рейтинговая таблица организаций'!Z29</f>
        <v>100</v>
      </c>
      <c r="L27" s="31">
        <f t="shared" ref="L27:L90" si="1">N27</f>
        <v>100</v>
      </c>
      <c r="M27" s="31">
        <f>'Рейтинговая таблица организаций'!AB29</f>
        <v>100</v>
      </c>
      <c r="N27" s="35">
        <f>'Рейтинговая таблица организаций'!AC29</f>
        <v>100</v>
      </c>
      <c r="O27" s="85">
        <f>'Рейтинговая таблица организаций'!AH29</f>
        <v>80</v>
      </c>
      <c r="P27" s="85">
        <f>'Рейтинговая таблица организаций'!AI29</f>
        <v>60</v>
      </c>
      <c r="Q27" s="85">
        <f>'Рейтинговая таблица организаций'!AJ29</f>
        <v>100</v>
      </c>
      <c r="R27" s="86">
        <f>'Рейтинговая таблица организаций'!AK29</f>
        <v>78</v>
      </c>
      <c r="S27" s="31">
        <f>'Рейтинговая таблица организаций'!AR29</f>
        <v>100</v>
      </c>
      <c r="T27" s="31">
        <f>'Рейтинговая таблица организаций'!AS29</f>
        <v>100</v>
      </c>
      <c r="U27" s="31">
        <f>'Рейтинговая таблица организаций'!AT29</f>
        <v>100</v>
      </c>
      <c r="V27" s="35">
        <f>'Рейтинговая таблица организаций'!AU29</f>
        <v>100</v>
      </c>
      <c r="W27" s="31">
        <f>'Рейтинговая таблица организаций'!BB29</f>
        <v>100</v>
      </c>
      <c r="X27" s="31">
        <f>'Рейтинговая таблица организаций'!BC29</f>
        <v>100</v>
      </c>
      <c r="Y27" s="31">
        <f>'Рейтинговая таблица организаций'!BD29</f>
        <v>100</v>
      </c>
      <c r="Z27" s="35">
        <f>'Рейтинговая таблица организаций'!BE29</f>
        <v>100</v>
      </c>
      <c r="AA27" s="36">
        <f>'Рейтинговая таблица организаций'!BF29</f>
        <v>95.6</v>
      </c>
    </row>
    <row r="28" spans="1:27">
      <c r="A28" s="33">
        <f>'бланки '!D32</f>
        <v>27</v>
      </c>
      <c r="B28" s="33" t="str">
        <f>'Рейтинговая таблица организаций'!B30</f>
        <v>Муниципальное автономное общеобразовательное учреждение средняя общеобразовательная школа № 27 им. Г.Н. Ворошилова г. Томска</v>
      </c>
      <c r="C28" s="33">
        <f>'Рейтинговая таблица организаций'!M30</f>
        <v>100</v>
      </c>
      <c r="D28" s="33">
        <f>'Рейтинговая таблица организаций'!N30</f>
        <v>100</v>
      </c>
      <c r="E28" s="31">
        <f>'Рейтинговая таблица организаций'!Q30</f>
        <v>100</v>
      </c>
      <c r="F28" s="31">
        <f>'Рейтинговая таблица организаций'!R30</f>
        <v>100</v>
      </c>
      <c r="G28" s="31">
        <f>'Рейтинговая таблица организаций'!O30</f>
        <v>100</v>
      </c>
      <c r="H28" s="31">
        <f>'Рейтинговая таблица организаций'!P30</f>
        <v>100</v>
      </c>
      <c r="I28" s="31">
        <f>'Рейтинговая таблица организаций'!S30</f>
        <v>100</v>
      </c>
      <c r="J28" s="35">
        <f>'Рейтинговая таблица организаций'!T30</f>
        <v>100</v>
      </c>
      <c r="K28" s="31">
        <f>'Рейтинговая таблица организаций'!Z30</f>
        <v>100</v>
      </c>
      <c r="L28" s="31">
        <f t="shared" si="1"/>
        <v>100</v>
      </c>
      <c r="M28" s="31">
        <f>'Рейтинговая таблица организаций'!AB30</f>
        <v>100</v>
      </c>
      <c r="N28" s="35">
        <f>'Рейтинговая таблица организаций'!AC30</f>
        <v>100</v>
      </c>
      <c r="O28" s="85">
        <f>'Рейтинговая таблица организаций'!AH30</f>
        <v>40</v>
      </c>
      <c r="P28" s="85">
        <f>'Рейтинговая таблица организаций'!AI30</f>
        <v>60</v>
      </c>
      <c r="Q28" s="85">
        <f>'Рейтинговая таблица организаций'!AJ30</f>
        <v>100</v>
      </c>
      <c r="R28" s="86">
        <f>'Рейтинговая таблица организаций'!AK30</f>
        <v>66</v>
      </c>
      <c r="S28" s="31">
        <f>'Рейтинговая таблица организаций'!AR30</f>
        <v>100</v>
      </c>
      <c r="T28" s="31">
        <f>'Рейтинговая таблица организаций'!AS30</f>
        <v>100</v>
      </c>
      <c r="U28" s="31">
        <f>'Рейтинговая таблица организаций'!AT30</f>
        <v>100</v>
      </c>
      <c r="V28" s="35">
        <f>'Рейтинговая таблица организаций'!AU30</f>
        <v>100</v>
      </c>
      <c r="W28" s="31">
        <f>'Рейтинговая таблица организаций'!BB30</f>
        <v>100</v>
      </c>
      <c r="X28" s="31">
        <f>'Рейтинговая таблица организаций'!BC30</f>
        <v>100</v>
      </c>
      <c r="Y28" s="31">
        <f>'Рейтинговая таблица организаций'!BD30</f>
        <v>100</v>
      </c>
      <c r="Z28" s="35">
        <f>'Рейтинговая таблица организаций'!BE30</f>
        <v>100</v>
      </c>
      <c r="AA28" s="36">
        <f>'Рейтинговая таблица организаций'!BF30</f>
        <v>93.2</v>
      </c>
    </row>
    <row r="29" spans="1:27">
      <c r="A29" s="33">
        <f>'бланки '!D33</f>
        <v>28</v>
      </c>
      <c r="B29" s="33" t="str">
        <f>'Рейтинговая таблица организаций'!B31</f>
        <v>Муниципальное автономное общеобразовательное учреждение гимназия № 26 города Томска</v>
      </c>
      <c r="C29" s="33">
        <f>'Рейтинговая таблица организаций'!M31</f>
        <v>100</v>
      </c>
      <c r="D29" s="33">
        <f>'Рейтинговая таблица организаций'!N31</f>
        <v>100</v>
      </c>
      <c r="E29" s="31">
        <f>'Рейтинговая таблица организаций'!Q31</f>
        <v>100</v>
      </c>
      <c r="F29" s="31">
        <f>'Рейтинговая таблица организаций'!R31</f>
        <v>100</v>
      </c>
      <c r="G29" s="31">
        <f>'Рейтинговая таблица организаций'!O31</f>
        <v>100</v>
      </c>
      <c r="H29" s="31">
        <f>'Рейтинговая таблица организаций'!P31</f>
        <v>100</v>
      </c>
      <c r="I29" s="31">
        <f>'Рейтинговая таблица организаций'!S31</f>
        <v>100</v>
      </c>
      <c r="J29" s="35">
        <f>'Рейтинговая таблица организаций'!T31</f>
        <v>100</v>
      </c>
      <c r="K29" s="31">
        <f>'Рейтинговая таблица организаций'!Z31</f>
        <v>100</v>
      </c>
      <c r="L29" s="31">
        <f t="shared" si="1"/>
        <v>100</v>
      </c>
      <c r="M29" s="31">
        <f>'Рейтинговая таблица организаций'!AB31</f>
        <v>100</v>
      </c>
      <c r="N29" s="35">
        <f>'Рейтинговая таблица организаций'!AC31</f>
        <v>100</v>
      </c>
      <c r="O29" s="85">
        <f>'Рейтинговая таблица организаций'!AH31</f>
        <v>40</v>
      </c>
      <c r="P29" s="85">
        <f>'Рейтинговая таблица организаций'!AI31</f>
        <v>100</v>
      </c>
      <c r="Q29" s="85">
        <f>'Рейтинговая таблица организаций'!AJ31</f>
        <v>100</v>
      </c>
      <c r="R29" s="86">
        <f>'Рейтинговая таблица организаций'!AK31</f>
        <v>82</v>
      </c>
      <c r="S29" s="31">
        <f>'Рейтинговая таблица организаций'!AR31</f>
        <v>100</v>
      </c>
      <c r="T29" s="31">
        <f>'Рейтинговая таблица организаций'!AS31</f>
        <v>100</v>
      </c>
      <c r="U29" s="31">
        <f>'Рейтинговая таблица организаций'!AT31</f>
        <v>100</v>
      </c>
      <c r="V29" s="35">
        <f>'Рейтинговая таблица организаций'!AU31</f>
        <v>100</v>
      </c>
      <c r="W29" s="31">
        <f>'Рейтинговая таблица организаций'!BB31</f>
        <v>100</v>
      </c>
      <c r="X29" s="31">
        <f>'Рейтинговая таблица организаций'!BC31</f>
        <v>100</v>
      </c>
      <c r="Y29" s="31">
        <f>'Рейтинговая таблица организаций'!BD31</f>
        <v>100</v>
      </c>
      <c r="Z29" s="35">
        <f>'Рейтинговая таблица организаций'!BE31</f>
        <v>100</v>
      </c>
      <c r="AA29" s="36">
        <f>'Рейтинговая таблица организаций'!BF31</f>
        <v>96.4</v>
      </c>
    </row>
    <row r="30" spans="1:27">
      <c r="A30" s="33">
        <f>'бланки '!D34</f>
        <v>29</v>
      </c>
      <c r="B30" s="33" t="str">
        <f>'Рейтинговая таблица организаций'!B32</f>
        <v>Муниципальное автономное общеобразовательное учреждение гимназия № 55 им. Е.Г. Вёрсткиной г. Томска</v>
      </c>
      <c r="C30" s="33">
        <f>'Рейтинговая таблица организаций'!M32</f>
        <v>100</v>
      </c>
      <c r="D30" s="33">
        <f>'Рейтинговая таблица организаций'!N32</f>
        <v>100</v>
      </c>
      <c r="E30" s="31">
        <f>'Рейтинговая таблица организаций'!Q32</f>
        <v>100</v>
      </c>
      <c r="F30" s="31">
        <f>'Рейтинговая таблица организаций'!R32</f>
        <v>100</v>
      </c>
      <c r="G30" s="31">
        <f>'Рейтинговая таблица организаций'!O32</f>
        <v>100</v>
      </c>
      <c r="H30" s="31">
        <f>'Рейтинговая таблица организаций'!P32</f>
        <v>100</v>
      </c>
      <c r="I30" s="31">
        <f>'Рейтинговая таблица организаций'!S32</f>
        <v>100</v>
      </c>
      <c r="J30" s="35">
        <f>'Рейтинговая таблица организаций'!T32</f>
        <v>100</v>
      </c>
      <c r="K30" s="31">
        <f>'Рейтинговая таблица организаций'!Z32</f>
        <v>100</v>
      </c>
      <c r="L30" s="31">
        <f t="shared" si="1"/>
        <v>100</v>
      </c>
      <c r="M30" s="31">
        <f>'Рейтинговая таблица организаций'!AB32</f>
        <v>100</v>
      </c>
      <c r="N30" s="35">
        <f>'Рейтинговая таблица организаций'!AC32</f>
        <v>100</v>
      </c>
      <c r="O30" s="85">
        <f>'Рейтинговая таблица организаций'!AH32</f>
        <v>20</v>
      </c>
      <c r="P30" s="85">
        <f>'Рейтинговая таблица организаций'!AI32</f>
        <v>80</v>
      </c>
      <c r="Q30" s="85">
        <f>'Рейтинговая таблица организаций'!AJ32</f>
        <v>100</v>
      </c>
      <c r="R30" s="86">
        <f>'Рейтинговая таблица организаций'!AK32</f>
        <v>68</v>
      </c>
      <c r="S30" s="31">
        <f>'Рейтинговая таблица организаций'!AR32</f>
        <v>100</v>
      </c>
      <c r="T30" s="31">
        <f>'Рейтинговая таблица организаций'!AS32</f>
        <v>100</v>
      </c>
      <c r="U30" s="31">
        <f>'Рейтинговая таблица организаций'!AT32</f>
        <v>100</v>
      </c>
      <c r="V30" s="35">
        <f>'Рейтинговая таблица организаций'!AU32</f>
        <v>100</v>
      </c>
      <c r="W30" s="31">
        <f>'Рейтинговая таблица организаций'!BB32</f>
        <v>100</v>
      </c>
      <c r="X30" s="31">
        <f>'Рейтинговая таблица организаций'!BC32</f>
        <v>100</v>
      </c>
      <c r="Y30" s="31">
        <f>'Рейтинговая таблица организаций'!BD32</f>
        <v>100</v>
      </c>
      <c r="Z30" s="35">
        <f>'Рейтинговая таблица организаций'!BE32</f>
        <v>100</v>
      </c>
      <c r="AA30" s="36">
        <f>'Рейтинговая таблица организаций'!BF32</f>
        <v>93.6</v>
      </c>
    </row>
    <row r="31" spans="1:27">
      <c r="A31" s="33">
        <f>'бланки '!D35</f>
        <v>30</v>
      </c>
      <c r="B31" s="33" t="str">
        <f>'Рейтинговая таблица организаций'!B33</f>
        <v>Муниципальное автономное общеобразовательное учреждение средняя общеобразовательная школа № 12 г. Томска</v>
      </c>
      <c r="C31" s="33">
        <f>'Рейтинговая таблица организаций'!M33</f>
        <v>100</v>
      </c>
      <c r="D31" s="33">
        <f>'Рейтинговая таблица организаций'!N33</f>
        <v>100</v>
      </c>
      <c r="E31" s="31">
        <f>'Рейтинговая таблица организаций'!Q33</f>
        <v>100</v>
      </c>
      <c r="F31" s="31">
        <f>'Рейтинговая таблица организаций'!R33</f>
        <v>100</v>
      </c>
      <c r="G31" s="31">
        <f>'Рейтинговая таблица организаций'!O33</f>
        <v>100</v>
      </c>
      <c r="H31" s="31">
        <f>'Рейтинговая таблица организаций'!P33</f>
        <v>100</v>
      </c>
      <c r="I31" s="31">
        <f>'Рейтинговая таблица организаций'!S33</f>
        <v>100</v>
      </c>
      <c r="J31" s="35">
        <f>'Рейтинговая таблица организаций'!T33</f>
        <v>100</v>
      </c>
      <c r="K31" s="31">
        <f>'Рейтинговая таблица организаций'!Z33</f>
        <v>100</v>
      </c>
      <c r="L31" s="31">
        <f t="shared" si="1"/>
        <v>100</v>
      </c>
      <c r="M31" s="31">
        <f>'Рейтинговая таблица организаций'!AB33</f>
        <v>100</v>
      </c>
      <c r="N31" s="35">
        <f>'Рейтинговая таблица организаций'!AC33</f>
        <v>100</v>
      </c>
      <c r="O31" s="85">
        <f>'Рейтинговая таблица организаций'!AH33</f>
        <v>20</v>
      </c>
      <c r="P31" s="85">
        <f>'Рейтинговая таблица организаций'!AI33</f>
        <v>80</v>
      </c>
      <c r="Q31" s="85">
        <f>'Рейтинговая таблица организаций'!AJ33</f>
        <v>100</v>
      </c>
      <c r="R31" s="86">
        <f>'Рейтинговая таблица организаций'!AK33</f>
        <v>68</v>
      </c>
      <c r="S31" s="31">
        <f>'Рейтинговая таблица организаций'!AR33</f>
        <v>100</v>
      </c>
      <c r="T31" s="31">
        <f>'Рейтинговая таблица организаций'!AS33</f>
        <v>100</v>
      </c>
      <c r="U31" s="31">
        <f>'Рейтинговая таблица организаций'!AT33</f>
        <v>100</v>
      </c>
      <c r="V31" s="35">
        <f>'Рейтинговая таблица организаций'!AU33</f>
        <v>100</v>
      </c>
      <c r="W31" s="31">
        <f>'Рейтинговая таблица организаций'!BB33</f>
        <v>100</v>
      </c>
      <c r="X31" s="31">
        <f>'Рейтинговая таблица организаций'!BC33</f>
        <v>100</v>
      </c>
      <c r="Y31" s="31">
        <f>'Рейтинговая таблица организаций'!BD33</f>
        <v>100</v>
      </c>
      <c r="Z31" s="35">
        <f>'Рейтинговая таблица организаций'!BE33</f>
        <v>100</v>
      </c>
      <c r="AA31" s="36">
        <f>'Рейтинговая таблица организаций'!BF33</f>
        <v>93.6</v>
      </c>
    </row>
    <row r="32" spans="1:27">
      <c r="A32" s="33">
        <f>'бланки '!D36</f>
        <v>31</v>
      </c>
      <c r="B32" s="33" t="str">
        <f>'Рейтинговая таблица организаций'!B34</f>
        <v>Муниципальное автономное общеобразовательное учреждение средняя общеобразовательная школа № 33 г.Томска</v>
      </c>
      <c r="C32" s="33">
        <f>'Рейтинговая таблица организаций'!M34</f>
        <v>100</v>
      </c>
      <c r="D32" s="33">
        <f>'Рейтинговая таблица организаций'!N34</f>
        <v>100</v>
      </c>
      <c r="E32" s="31">
        <f>'Рейтинговая таблица организаций'!Q34</f>
        <v>100</v>
      </c>
      <c r="F32" s="31">
        <f>'Рейтинговая таблица организаций'!R34</f>
        <v>100</v>
      </c>
      <c r="G32" s="31">
        <f>'Рейтинговая таблица организаций'!O34</f>
        <v>100</v>
      </c>
      <c r="H32" s="31">
        <f>'Рейтинговая таблица организаций'!P34</f>
        <v>100</v>
      </c>
      <c r="I32" s="31">
        <f>'Рейтинговая таблица организаций'!S34</f>
        <v>100</v>
      </c>
      <c r="J32" s="35">
        <f>'Рейтинговая таблица организаций'!T34</f>
        <v>100</v>
      </c>
      <c r="K32" s="31">
        <f>'Рейтинговая таблица организаций'!Z34</f>
        <v>100</v>
      </c>
      <c r="L32" s="31">
        <f t="shared" si="1"/>
        <v>100</v>
      </c>
      <c r="M32" s="31">
        <f>'Рейтинговая таблица организаций'!AB34</f>
        <v>100</v>
      </c>
      <c r="N32" s="35">
        <f>'Рейтинговая таблица организаций'!AC34</f>
        <v>100</v>
      </c>
      <c r="O32" s="85">
        <f>'Рейтинговая таблица организаций'!AH34</f>
        <v>0</v>
      </c>
      <c r="P32" s="85">
        <f>'Рейтинговая таблица организаций'!AI34</f>
        <v>80</v>
      </c>
      <c r="Q32" s="85">
        <f>'Рейтинговая таблица организаций'!AJ34</f>
        <v>100</v>
      </c>
      <c r="R32" s="86">
        <f>'Рейтинговая таблица организаций'!AK34</f>
        <v>62</v>
      </c>
      <c r="S32" s="31">
        <f>'Рейтинговая таблица организаций'!AR34</f>
        <v>100</v>
      </c>
      <c r="T32" s="31">
        <f>'Рейтинговая таблица организаций'!AS34</f>
        <v>100</v>
      </c>
      <c r="U32" s="31">
        <f>'Рейтинговая таблица организаций'!AT34</f>
        <v>100</v>
      </c>
      <c r="V32" s="35">
        <f>'Рейтинговая таблица организаций'!AU34</f>
        <v>100</v>
      </c>
      <c r="W32" s="31">
        <f>'Рейтинговая таблица организаций'!BB34</f>
        <v>100</v>
      </c>
      <c r="X32" s="31">
        <f>'Рейтинговая таблица организаций'!BC34</f>
        <v>100</v>
      </c>
      <c r="Y32" s="31">
        <f>'Рейтинговая таблица организаций'!BD34</f>
        <v>100</v>
      </c>
      <c r="Z32" s="35">
        <f>'Рейтинговая таблица организаций'!BE34</f>
        <v>100</v>
      </c>
      <c r="AA32" s="36">
        <f>'Рейтинговая таблица организаций'!BF34</f>
        <v>92.4</v>
      </c>
    </row>
    <row r="33" spans="1:27">
      <c r="A33" s="33">
        <f>'бланки '!D37</f>
        <v>32</v>
      </c>
      <c r="B33" s="33" t="str">
        <f>'Рейтинговая таблица организаций'!B35</f>
        <v>Муниципальное автономное общеобразовательное учреждение средняя общеобразовательная школа № 28 г. Томска</v>
      </c>
      <c r="C33" s="33">
        <f>'Рейтинговая таблица организаций'!M35</f>
        <v>100</v>
      </c>
      <c r="D33" s="33">
        <f>'Рейтинговая таблица организаций'!N35</f>
        <v>100</v>
      </c>
      <c r="E33" s="31">
        <f>'Рейтинговая таблица организаций'!Q35</f>
        <v>100</v>
      </c>
      <c r="F33" s="31">
        <f>'Рейтинговая таблица организаций'!R35</f>
        <v>100</v>
      </c>
      <c r="G33" s="31">
        <f>'Рейтинговая таблица организаций'!O35</f>
        <v>100</v>
      </c>
      <c r="H33" s="31">
        <f>'Рейтинговая таблица организаций'!P35</f>
        <v>100</v>
      </c>
      <c r="I33" s="31">
        <f>'Рейтинговая таблица организаций'!S35</f>
        <v>100</v>
      </c>
      <c r="J33" s="35">
        <f>'Рейтинговая таблица организаций'!T35</f>
        <v>100</v>
      </c>
      <c r="K33" s="31">
        <f>'Рейтинговая таблица организаций'!Z35</f>
        <v>100</v>
      </c>
      <c r="L33" s="31">
        <f t="shared" si="1"/>
        <v>100</v>
      </c>
      <c r="M33" s="31">
        <f>'Рейтинговая таблица организаций'!AB35</f>
        <v>100</v>
      </c>
      <c r="N33" s="35">
        <f>'Рейтинговая таблица организаций'!AC35</f>
        <v>100</v>
      </c>
      <c r="O33" s="85">
        <f>'Рейтинговая таблица организаций'!AH35</f>
        <v>80</v>
      </c>
      <c r="P33" s="85">
        <f>'Рейтинговая таблица организаций'!AI35</f>
        <v>80</v>
      </c>
      <c r="Q33" s="85">
        <f>'Рейтинговая таблица организаций'!AJ35</f>
        <v>100</v>
      </c>
      <c r="R33" s="86">
        <f>'Рейтинговая таблица организаций'!AK35</f>
        <v>86</v>
      </c>
      <c r="S33" s="31">
        <f>'Рейтинговая таблица организаций'!AR35</f>
        <v>100</v>
      </c>
      <c r="T33" s="31">
        <f>'Рейтинговая таблица организаций'!AS35</f>
        <v>100</v>
      </c>
      <c r="U33" s="31">
        <f>'Рейтинговая таблица организаций'!AT35</f>
        <v>100</v>
      </c>
      <c r="V33" s="35">
        <f>'Рейтинговая таблица организаций'!AU35</f>
        <v>100</v>
      </c>
      <c r="W33" s="31">
        <f>'Рейтинговая таблица организаций'!BB35</f>
        <v>100</v>
      </c>
      <c r="X33" s="31">
        <f>'Рейтинговая таблица организаций'!BC35</f>
        <v>100</v>
      </c>
      <c r="Y33" s="31">
        <f>'Рейтинговая таблица организаций'!BD35</f>
        <v>100</v>
      </c>
      <c r="Z33" s="35">
        <f>'Рейтинговая таблица организаций'!BE35</f>
        <v>100</v>
      </c>
      <c r="AA33" s="36">
        <f>'Рейтинговая таблица организаций'!BF35</f>
        <v>97.2</v>
      </c>
    </row>
    <row r="34" spans="1:27">
      <c r="A34" s="33">
        <f>'бланки '!D38</f>
        <v>33</v>
      </c>
      <c r="B34" s="33" t="str">
        <f>'Рейтинговая таблица организаций'!B36</f>
        <v>Муниципальное автономное общеобразовательное учреждение средняя общеобразовательная школа № 2 г. Томска</v>
      </c>
      <c r="C34" s="33">
        <f>'Рейтинговая таблица организаций'!M36</f>
        <v>100</v>
      </c>
      <c r="D34" s="33">
        <f>'Рейтинговая таблица организаций'!N36</f>
        <v>100</v>
      </c>
      <c r="E34" s="31">
        <f>'Рейтинговая таблица организаций'!Q36</f>
        <v>100</v>
      </c>
      <c r="F34" s="31">
        <f>'Рейтинговая таблица организаций'!R36</f>
        <v>100</v>
      </c>
      <c r="G34" s="31">
        <f>'Рейтинговая таблица организаций'!O36</f>
        <v>100</v>
      </c>
      <c r="H34" s="31">
        <f>'Рейтинговая таблица организаций'!P36</f>
        <v>100</v>
      </c>
      <c r="I34" s="31">
        <f>'Рейтинговая таблица организаций'!S36</f>
        <v>100</v>
      </c>
      <c r="J34" s="35">
        <f>'Рейтинговая таблица организаций'!T36</f>
        <v>100</v>
      </c>
      <c r="K34" s="31">
        <f>'Рейтинговая таблица организаций'!Z36</f>
        <v>100</v>
      </c>
      <c r="L34" s="31">
        <f t="shared" si="1"/>
        <v>100</v>
      </c>
      <c r="M34" s="31">
        <f>'Рейтинговая таблица организаций'!AB36</f>
        <v>100</v>
      </c>
      <c r="N34" s="35">
        <f>'Рейтинговая таблица организаций'!AC36</f>
        <v>100</v>
      </c>
      <c r="O34" s="85">
        <f>'Рейтинговая таблица организаций'!AH36</f>
        <v>0</v>
      </c>
      <c r="P34" s="85">
        <f>'Рейтинговая таблица организаций'!AI36</f>
        <v>60</v>
      </c>
      <c r="Q34" s="85">
        <f>'Рейтинговая таблица организаций'!AJ36</f>
        <v>100</v>
      </c>
      <c r="R34" s="86">
        <f>'Рейтинговая таблица организаций'!AK36</f>
        <v>54</v>
      </c>
      <c r="S34" s="31">
        <f>'Рейтинговая таблица организаций'!AR36</f>
        <v>100</v>
      </c>
      <c r="T34" s="31">
        <f>'Рейтинговая таблица организаций'!AS36</f>
        <v>100</v>
      </c>
      <c r="U34" s="31">
        <f>'Рейтинговая таблица организаций'!AT36</f>
        <v>100</v>
      </c>
      <c r="V34" s="35">
        <f>'Рейтинговая таблица организаций'!AU36</f>
        <v>100</v>
      </c>
      <c r="W34" s="31">
        <f>'Рейтинговая таблица организаций'!BB36</f>
        <v>100</v>
      </c>
      <c r="X34" s="31">
        <f>'Рейтинговая таблица организаций'!BC36</f>
        <v>100</v>
      </c>
      <c r="Y34" s="31">
        <f>'Рейтинговая таблица организаций'!BD36</f>
        <v>100</v>
      </c>
      <c r="Z34" s="35">
        <f>'Рейтинговая таблица организаций'!BE36</f>
        <v>100</v>
      </c>
      <c r="AA34" s="36">
        <f>'Рейтинговая таблица организаций'!BF36</f>
        <v>90.8</v>
      </c>
    </row>
    <row r="35" spans="1:27">
      <c r="A35" s="33">
        <f>'бланки '!D39</f>
        <v>34</v>
      </c>
      <c r="B35" s="33" t="str">
        <f>'Рейтинговая таблица организаций'!B37</f>
        <v>Муниципальное автономное общеобразовательное учреждение гимназия № 6 г. Томска</v>
      </c>
      <c r="C35" s="33">
        <f>'Рейтинговая таблица организаций'!M37</f>
        <v>100</v>
      </c>
      <c r="D35" s="33">
        <f>'Рейтинговая таблица организаций'!N37</f>
        <v>100</v>
      </c>
      <c r="E35" s="31">
        <f>'Рейтинговая таблица организаций'!Q37</f>
        <v>100</v>
      </c>
      <c r="F35" s="31">
        <f>'Рейтинговая таблица организаций'!R37</f>
        <v>100</v>
      </c>
      <c r="G35" s="31">
        <f>'Рейтинговая таблица организаций'!O37</f>
        <v>100</v>
      </c>
      <c r="H35" s="31">
        <f>'Рейтинговая таблица организаций'!P37</f>
        <v>100</v>
      </c>
      <c r="I35" s="31">
        <f>'Рейтинговая таблица организаций'!S37</f>
        <v>100</v>
      </c>
      <c r="J35" s="35">
        <f>'Рейтинговая таблица организаций'!T37</f>
        <v>100</v>
      </c>
      <c r="K35" s="31">
        <f>'Рейтинговая таблица организаций'!Z37</f>
        <v>100</v>
      </c>
      <c r="L35" s="31">
        <f t="shared" si="1"/>
        <v>100</v>
      </c>
      <c r="M35" s="31">
        <f>'Рейтинговая таблица организаций'!AB37</f>
        <v>100</v>
      </c>
      <c r="N35" s="35">
        <f>'Рейтинговая таблица организаций'!AC37</f>
        <v>100</v>
      </c>
      <c r="O35" s="85">
        <f>'Рейтинговая таблица организаций'!AH37</f>
        <v>20</v>
      </c>
      <c r="P35" s="85">
        <f>'Рейтинговая таблица организаций'!AI37</f>
        <v>100</v>
      </c>
      <c r="Q35" s="85">
        <f>'Рейтинговая таблица организаций'!AJ37</f>
        <v>100</v>
      </c>
      <c r="R35" s="86">
        <f>'Рейтинговая таблица организаций'!AK37</f>
        <v>76</v>
      </c>
      <c r="S35" s="31">
        <f>'Рейтинговая таблица организаций'!AR37</f>
        <v>100</v>
      </c>
      <c r="T35" s="31">
        <f>'Рейтинговая таблица организаций'!AS37</f>
        <v>100</v>
      </c>
      <c r="U35" s="31">
        <f>'Рейтинговая таблица организаций'!AT37</f>
        <v>100</v>
      </c>
      <c r="V35" s="35">
        <f>'Рейтинговая таблица организаций'!AU37</f>
        <v>100</v>
      </c>
      <c r="W35" s="31">
        <f>'Рейтинговая таблица организаций'!BB37</f>
        <v>100</v>
      </c>
      <c r="X35" s="31">
        <f>'Рейтинговая таблица организаций'!BC37</f>
        <v>100</v>
      </c>
      <c r="Y35" s="31">
        <f>'Рейтинговая таблица организаций'!BD37</f>
        <v>100</v>
      </c>
      <c r="Z35" s="35">
        <f>'Рейтинговая таблица организаций'!BE37</f>
        <v>100</v>
      </c>
      <c r="AA35" s="36">
        <f>'Рейтинговая таблица организаций'!BF37</f>
        <v>95.2</v>
      </c>
    </row>
    <row r="36" spans="1:27">
      <c r="A36" s="33">
        <f>'бланки '!D40</f>
        <v>35</v>
      </c>
      <c r="B36" s="33" t="str">
        <f>'Рейтинговая таблица организаций'!B38</f>
        <v>Муниципальное бюджетное общеобразовательное учреждение общеобразовательная школа-интернат № 1 основного общего образования г. Томска</v>
      </c>
      <c r="C36" s="33">
        <f>'Рейтинговая таблица организаций'!M38</f>
        <v>100</v>
      </c>
      <c r="D36" s="33">
        <f>'Рейтинговая таблица организаций'!N38</f>
        <v>100</v>
      </c>
      <c r="E36" s="31">
        <f>'Рейтинговая таблица организаций'!Q38</f>
        <v>100</v>
      </c>
      <c r="F36" s="31">
        <f>'Рейтинговая таблица организаций'!R38</f>
        <v>100</v>
      </c>
      <c r="G36" s="31">
        <f>'Рейтинговая таблица организаций'!O38</f>
        <v>100</v>
      </c>
      <c r="H36" s="31">
        <f>'Рейтинговая таблица организаций'!P38</f>
        <v>100</v>
      </c>
      <c r="I36" s="31">
        <f>'Рейтинговая таблица организаций'!S38</f>
        <v>100</v>
      </c>
      <c r="J36" s="35">
        <f>'Рейтинговая таблица организаций'!T38</f>
        <v>100</v>
      </c>
      <c r="K36" s="31">
        <f>'Рейтинговая таблица организаций'!Z38</f>
        <v>100</v>
      </c>
      <c r="L36" s="31">
        <f t="shared" si="1"/>
        <v>100</v>
      </c>
      <c r="M36" s="31">
        <f>'Рейтинговая таблица организаций'!AB38</f>
        <v>100</v>
      </c>
      <c r="N36" s="35">
        <f>'Рейтинговая таблица организаций'!AC38</f>
        <v>100</v>
      </c>
      <c r="O36" s="85">
        <f>'Рейтинговая таблица организаций'!AH38</f>
        <v>40</v>
      </c>
      <c r="P36" s="85">
        <f>'Рейтинговая таблица организаций'!AI38</f>
        <v>60</v>
      </c>
      <c r="Q36" s="85">
        <f>'Рейтинговая таблица организаций'!AJ38</f>
        <v>100</v>
      </c>
      <c r="R36" s="86">
        <f>'Рейтинговая таблица организаций'!AK38</f>
        <v>66</v>
      </c>
      <c r="S36" s="31">
        <f>'Рейтинговая таблица организаций'!AR38</f>
        <v>100</v>
      </c>
      <c r="T36" s="31">
        <f>'Рейтинговая таблица организаций'!AS38</f>
        <v>100</v>
      </c>
      <c r="U36" s="31">
        <f>'Рейтинговая таблица организаций'!AT38</f>
        <v>100</v>
      </c>
      <c r="V36" s="35">
        <f>'Рейтинговая таблица организаций'!AU38</f>
        <v>100</v>
      </c>
      <c r="W36" s="31">
        <f>'Рейтинговая таблица организаций'!BB38</f>
        <v>100</v>
      </c>
      <c r="X36" s="31">
        <f>'Рейтинговая таблица организаций'!BC38</f>
        <v>100</v>
      </c>
      <c r="Y36" s="31">
        <f>'Рейтинговая таблица организаций'!BD38</f>
        <v>100</v>
      </c>
      <c r="Z36" s="35">
        <f>'Рейтинговая таблица организаций'!BE38</f>
        <v>100</v>
      </c>
      <c r="AA36" s="36">
        <f>'Рейтинговая таблица организаций'!BF38</f>
        <v>93.2</v>
      </c>
    </row>
    <row r="37" spans="1:27">
      <c r="A37" s="33">
        <f>'бланки '!D41</f>
        <v>36</v>
      </c>
      <c r="B37" s="33" t="str">
        <f>'Рейтинговая таблица организаций'!B39</f>
        <v>Муниципальное автономное общеобразовательное учреждение средняя общеобразовательная школа № 4 имени И.С. Черных г. Томска</v>
      </c>
      <c r="C37" s="33">
        <f>'Рейтинговая таблица организаций'!M39</f>
        <v>100</v>
      </c>
      <c r="D37" s="33">
        <f>'Рейтинговая таблица организаций'!N39</f>
        <v>100</v>
      </c>
      <c r="E37" s="31">
        <f>'Рейтинговая таблица организаций'!Q39</f>
        <v>100</v>
      </c>
      <c r="F37" s="31">
        <f>'Рейтинговая таблица организаций'!R39</f>
        <v>100</v>
      </c>
      <c r="G37" s="31">
        <f>'Рейтинговая таблица организаций'!O39</f>
        <v>100</v>
      </c>
      <c r="H37" s="31">
        <f>'Рейтинговая таблица организаций'!P39</f>
        <v>100</v>
      </c>
      <c r="I37" s="31">
        <f>'Рейтинговая таблица организаций'!S39</f>
        <v>100</v>
      </c>
      <c r="J37" s="35">
        <f>'Рейтинговая таблица организаций'!T39</f>
        <v>100</v>
      </c>
      <c r="K37" s="31">
        <f>'Рейтинговая таблица организаций'!Z39</f>
        <v>100</v>
      </c>
      <c r="L37" s="31">
        <f t="shared" si="1"/>
        <v>100</v>
      </c>
      <c r="M37" s="31">
        <f>'Рейтинговая таблица организаций'!AB39</f>
        <v>100</v>
      </c>
      <c r="N37" s="35">
        <f>'Рейтинговая таблица организаций'!AC39</f>
        <v>100</v>
      </c>
      <c r="O37" s="85">
        <f>'Рейтинговая таблица организаций'!AH39</f>
        <v>0</v>
      </c>
      <c r="P37" s="85">
        <f>'Рейтинговая таблица организаций'!AI39</f>
        <v>60</v>
      </c>
      <c r="Q37" s="85">
        <f>'Рейтинговая таблица организаций'!AJ39</f>
        <v>100</v>
      </c>
      <c r="R37" s="86">
        <f>'Рейтинговая таблица организаций'!AK39</f>
        <v>54</v>
      </c>
      <c r="S37" s="31">
        <f>'Рейтинговая таблица организаций'!AR39</f>
        <v>100</v>
      </c>
      <c r="T37" s="31">
        <f>'Рейтинговая таблица организаций'!AS39</f>
        <v>100</v>
      </c>
      <c r="U37" s="31">
        <f>'Рейтинговая таблица организаций'!AT39</f>
        <v>100</v>
      </c>
      <c r="V37" s="35">
        <f>'Рейтинговая таблица организаций'!AU39</f>
        <v>100</v>
      </c>
      <c r="W37" s="31">
        <f>'Рейтинговая таблица организаций'!BB39</f>
        <v>100</v>
      </c>
      <c r="X37" s="31">
        <f>'Рейтинговая таблица организаций'!BC39</f>
        <v>100</v>
      </c>
      <c r="Y37" s="31">
        <f>'Рейтинговая таблица организаций'!BD39</f>
        <v>100</v>
      </c>
      <c r="Z37" s="35">
        <f>'Рейтинговая таблица организаций'!BE39</f>
        <v>100</v>
      </c>
      <c r="AA37" s="36">
        <f>'Рейтинговая таблица организаций'!BF39</f>
        <v>90.8</v>
      </c>
    </row>
    <row r="38" spans="1:27">
      <c r="A38" s="33">
        <f>'бланки '!D42</f>
        <v>37</v>
      </c>
      <c r="B38" s="33" t="str">
        <f>'Рейтинговая таблица организаций'!B40</f>
        <v>Муниципальное автономное общеобразовательное учреждение гимназия № 24 им. М.В. Октябрьской г. Томска</v>
      </c>
      <c r="C38" s="33">
        <f>'Рейтинговая таблица организаций'!M40</f>
        <v>100</v>
      </c>
      <c r="D38" s="33">
        <f>'Рейтинговая таблица организаций'!N40</f>
        <v>100</v>
      </c>
      <c r="E38" s="31">
        <f>'Рейтинговая таблица организаций'!Q40</f>
        <v>100</v>
      </c>
      <c r="F38" s="31">
        <f>'Рейтинговая таблица организаций'!R40</f>
        <v>100</v>
      </c>
      <c r="G38" s="31">
        <f>'Рейтинговая таблица организаций'!O40</f>
        <v>100</v>
      </c>
      <c r="H38" s="31">
        <f>'Рейтинговая таблица организаций'!P40</f>
        <v>100</v>
      </c>
      <c r="I38" s="31">
        <f>'Рейтинговая таблица организаций'!S40</f>
        <v>100</v>
      </c>
      <c r="J38" s="35">
        <f>'Рейтинговая таблица организаций'!T40</f>
        <v>100</v>
      </c>
      <c r="K38" s="31">
        <f>'Рейтинговая таблица организаций'!Z40</f>
        <v>100</v>
      </c>
      <c r="L38" s="31">
        <f t="shared" si="1"/>
        <v>100</v>
      </c>
      <c r="M38" s="31">
        <f>'Рейтинговая таблица организаций'!AB40</f>
        <v>100</v>
      </c>
      <c r="N38" s="35">
        <f>'Рейтинговая таблица организаций'!AC40</f>
        <v>100</v>
      </c>
      <c r="O38" s="85">
        <f>'Рейтинговая таблица организаций'!AH40</f>
        <v>40</v>
      </c>
      <c r="P38" s="85">
        <f>'Рейтинговая таблица организаций'!AI40</f>
        <v>100</v>
      </c>
      <c r="Q38" s="85">
        <f>'Рейтинговая таблица организаций'!AJ40</f>
        <v>100</v>
      </c>
      <c r="R38" s="86">
        <f>'Рейтинговая таблица организаций'!AK40</f>
        <v>82</v>
      </c>
      <c r="S38" s="31">
        <f>'Рейтинговая таблица организаций'!AR40</f>
        <v>100</v>
      </c>
      <c r="T38" s="31">
        <f>'Рейтинговая таблица организаций'!AS40</f>
        <v>100</v>
      </c>
      <c r="U38" s="31">
        <f>'Рейтинговая таблица организаций'!AT40</f>
        <v>100</v>
      </c>
      <c r="V38" s="35">
        <f>'Рейтинговая таблица организаций'!AU40</f>
        <v>100</v>
      </c>
      <c r="W38" s="31">
        <f>'Рейтинговая таблица организаций'!BB40</f>
        <v>100</v>
      </c>
      <c r="X38" s="31">
        <f>'Рейтинговая таблица организаций'!BC40</f>
        <v>100</v>
      </c>
      <c r="Y38" s="31">
        <f>'Рейтинговая таблица организаций'!BD40</f>
        <v>100</v>
      </c>
      <c r="Z38" s="35">
        <f>'Рейтинговая таблица организаций'!BE40</f>
        <v>100</v>
      </c>
      <c r="AA38" s="36">
        <f>'Рейтинговая таблица организаций'!BF40</f>
        <v>96.4</v>
      </c>
    </row>
    <row r="39" spans="1:27">
      <c r="A39" s="33">
        <f>'бланки '!D43</f>
        <v>38</v>
      </c>
      <c r="B39" s="33" t="str">
        <f>'Рейтинговая таблица организаций'!B41</f>
        <v>Муниципальное автономное общеобразовательное учреждение средняя общеобразовательная школа № 50 города Томска</v>
      </c>
      <c r="C39" s="33">
        <f>'Рейтинговая таблица организаций'!M41</f>
        <v>100</v>
      </c>
      <c r="D39" s="33">
        <f>'Рейтинговая таблица организаций'!N41</f>
        <v>100</v>
      </c>
      <c r="E39" s="31">
        <f>'Рейтинговая таблица организаций'!Q41</f>
        <v>100</v>
      </c>
      <c r="F39" s="31">
        <f>'Рейтинговая таблица организаций'!R41</f>
        <v>100</v>
      </c>
      <c r="G39" s="31">
        <f>'Рейтинговая таблица организаций'!O41</f>
        <v>100</v>
      </c>
      <c r="H39" s="31">
        <f>'Рейтинговая таблица организаций'!P41</f>
        <v>100</v>
      </c>
      <c r="I39" s="31">
        <f>'Рейтинговая таблица организаций'!S41</f>
        <v>100</v>
      </c>
      <c r="J39" s="35">
        <f>'Рейтинговая таблица организаций'!T41</f>
        <v>100</v>
      </c>
      <c r="K39" s="31">
        <f>'Рейтинговая таблица организаций'!Z41</f>
        <v>100</v>
      </c>
      <c r="L39" s="31">
        <f t="shared" si="1"/>
        <v>100</v>
      </c>
      <c r="M39" s="31">
        <f>'Рейтинговая таблица организаций'!AB41</f>
        <v>100</v>
      </c>
      <c r="N39" s="35">
        <f>'Рейтинговая таблица организаций'!AC41</f>
        <v>100</v>
      </c>
      <c r="O39" s="85">
        <f>'Рейтинговая таблица организаций'!AH41</f>
        <v>60</v>
      </c>
      <c r="P39" s="85">
        <f>'Рейтинговая таблица организаций'!AI41</f>
        <v>100</v>
      </c>
      <c r="Q39" s="85">
        <f>'Рейтинговая таблица организаций'!AJ41</f>
        <v>100</v>
      </c>
      <c r="R39" s="86">
        <f>'Рейтинговая таблица организаций'!AK41</f>
        <v>88</v>
      </c>
      <c r="S39" s="31">
        <f>'Рейтинговая таблица организаций'!AR41</f>
        <v>100</v>
      </c>
      <c r="T39" s="31">
        <f>'Рейтинговая таблица организаций'!AS41</f>
        <v>100</v>
      </c>
      <c r="U39" s="31">
        <f>'Рейтинговая таблица организаций'!AT41</f>
        <v>100</v>
      </c>
      <c r="V39" s="35">
        <f>'Рейтинговая таблица организаций'!AU41</f>
        <v>100</v>
      </c>
      <c r="W39" s="31">
        <f>'Рейтинговая таблица организаций'!BB41</f>
        <v>100</v>
      </c>
      <c r="X39" s="31">
        <f>'Рейтинговая таблица организаций'!BC41</f>
        <v>100</v>
      </c>
      <c r="Y39" s="31">
        <f>'Рейтинговая таблица организаций'!BD41</f>
        <v>100</v>
      </c>
      <c r="Z39" s="35">
        <f>'Рейтинговая таблица организаций'!BE41</f>
        <v>100</v>
      </c>
      <c r="AA39" s="36">
        <f>'Рейтинговая таблица организаций'!BF41</f>
        <v>97.6</v>
      </c>
    </row>
    <row r="40" spans="1:27">
      <c r="A40" s="33">
        <f>'бланки '!D44</f>
        <v>39</v>
      </c>
      <c r="B40" s="33" t="str">
        <f>'Рейтинговая таблица организаций'!B42</f>
        <v>Муниципальное автономное общеобразовательное учреждение Школа «Перспектива» г. Томска</v>
      </c>
      <c r="C40" s="33">
        <f>'Рейтинговая таблица организаций'!M42</f>
        <v>100</v>
      </c>
      <c r="D40" s="33">
        <f>'Рейтинговая таблица организаций'!N42</f>
        <v>100</v>
      </c>
      <c r="E40" s="31">
        <f>'Рейтинговая таблица организаций'!Q42</f>
        <v>100</v>
      </c>
      <c r="F40" s="31">
        <f>'Рейтинговая таблица организаций'!R42</f>
        <v>100</v>
      </c>
      <c r="G40" s="31">
        <f>'Рейтинговая таблица организаций'!O42</f>
        <v>100</v>
      </c>
      <c r="H40" s="31">
        <f>'Рейтинговая таблица организаций'!P42</f>
        <v>100</v>
      </c>
      <c r="I40" s="31">
        <f>'Рейтинговая таблица организаций'!S42</f>
        <v>100</v>
      </c>
      <c r="J40" s="35">
        <f>'Рейтинговая таблица организаций'!T42</f>
        <v>100</v>
      </c>
      <c r="K40" s="31">
        <f>'Рейтинговая таблица организаций'!Z42</f>
        <v>100</v>
      </c>
      <c r="L40" s="31">
        <f t="shared" si="1"/>
        <v>100</v>
      </c>
      <c r="M40" s="31">
        <f>'Рейтинговая таблица организаций'!AB42</f>
        <v>100</v>
      </c>
      <c r="N40" s="35">
        <f>'Рейтинговая таблица организаций'!AC42</f>
        <v>100</v>
      </c>
      <c r="O40" s="85">
        <f>'Рейтинговая таблица организаций'!AH42</f>
        <v>80</v>
      </c>
      <c r="P40" s="85">
        <f>'Рейтинговая таблица организаций'!AI42</f>
        <v>60</v>
      </c>
      <c r="Q40" s="85">
        <f>'Рейтинговая таблица организаций'!AJ42</f>
        <v>100</v>
      </c>
      <c r="R40" s="86">
        <f>'Рейтинговая таблица организаций'!AK42</f>
        <v>78</v>
      </c>
      <c r="S40" s="31">
        <f>'Рейтинговая таблица организаций'!AR42</f>
        <v>100</v>
      </c>
      <c r="T40" s="31">
        <f>'Рейтинговая таблица организаций'!AS42</f>
        <v>100</v>
      </c>
      <c r="U40" s="31">
        <f>'Рейтинговая таблица организаций'!AT42</f>
        <v>100</v>
      </c>
      <c r="V40" s="35">
        <f>'Рейтинговая таблица организаций'!AU42</f>
        <v>100</v>
      </c>
      <c r="W40" s="31">
        <f>'Рейтинговая таблица организаций'!BB42</f>
        <v>100</v>
      </c>
      <c r="X40" s="31">
        <f>'Рейтинговая таблица организаций'!BC42</f>
        <v>100</v>
      </c>
      <c r="Y40" s="31">
        <f>'Рейтинговая таблица организаций'!BD42</f>
        <v>100</v>
      </c>
      <c r="Z40" s="35">
        <f>'Рейтинговая таблица организаций'!BE42</f>
        <v>100</v>
      </c>
      <c r="AA40" s="36">
        <f>'Рейтинговая таблица организаций'!BF42</f>
        <v>95.6</v>
      </c>
    </row>
    <row r="41" spans="1:27">
      <c r="A41" s="33">
        <f>'бланки '!D45</f>
        <v>40</v>
      </c>
      <c r="B41" s="33" t="str">
        <f>'Рейтинговая таблица организаций'!B43</f>
        <v>Муниципальное автономное общеобразовательное учреждение средняя общеобразовательная школа № 32 г.Томска</v>
      </c>
      <c r="C41" s="33">
        <f>'Рейтинговая таблица организаций'!M43</f>
        <v>100</v>
      </c>
      <c r="D41" s="33">
        <f>'Рейтинговая таблица организаций'!N43</f>
        <v>100</v>
      </c>
      <c r="E41" s="31">
        <f>'Рейтинговая таблица организаций'!Q43</f>
        <v>100</v>
      </c>
      <c r="F41" s="31">
        <f>'Рейтинговая таблица организаций'!R43</f>
        <v>100</v>
      </c>
      <c r="G41" s="31">
        <f>'Рейтинговая таблица организаций'!O43</f>
        <v>100</v>
      </c>
      <c r="H41" s="31">
        <f>'Рейтинговая таблица организаций'!P43</f>
        <v>100</v>
      </c>
      <c r="I41" s="31">
        <f>'Рейтинговая таблица организаций'!S43</f>
        <v>100</v>
      </c>
      <c r="J41" s="35">
        <f>'Рейтинговая таблица организаций'!T43</f>
        <v>100</v>
      </c>
      <c r="K41" s="31">
        <f>'Рейтинговая таблица организаций'!Z43</f>
        <v>100</v>
      </c>
      <c r="L41" s="31">
        <f t="shared" si="1"/>
        <v>100</v>
      </c>
      <c r="M41" s="31">
        <f>'Рейтинговая таблица организаций'!AB43</f>
        <v>100</v>
      </c>
      <c r="N41" s="35">
        <f>'Рейтинговая таблица организаций'!AC43</f>
        <v>100</v>
      </c>
      <c r="O41" s="85">
        <f>'Рейтинговая таблица организаций'!AH43</f>
        <v>60</v>
      </c>
      <c r="P41" s="85">
        <f>'Рейтинговая таблица организаций'!AI43</f>
        <v>80</v>
      </c>
      <c r="Q41" s="85">
        <f>'Рейтинговая таблица организаций'!AJ43</f>
        <v>100</v>
      </c>
      <c r="R41" s="86">
        <f>'Рейтинговая таблица организаций'!AK43</f>
        <v>80</v>
      </c>
      <c r="S41" s="31">
        <f>'Рейтинговая таблица организаций'!AR43</f>
        <v>100</v>
      </c>
      <c r="T41" s="31">
        <f>'Рейтинговая таблица организаций'!AS43</f>
        <v>100</v>
      </c>
      <c r="U41" s="31">
        <f>'Рейтинговая таблица организаций'!AT43</f>
        <v>100</v>
      </c>
      <c r="V41" s="35">
        <f>'Рейтинговая таблица организаций'!AU43</f>
        <v>100</v>
      </c>
      <c r="W41" s="31">
        <f>'Рейтинговая таблица организаций'!BB43</f>
        <v>100</v>
      </c>
      <c r="X41" s="31">
        <f>'Рейтинговая таблица организаций'!BC43</f>
        <v>100</v>
      </c>
      <c r="Y41" s="31">
        <f>'Рейтинговая таблица организаций'!BD43</f>
        <v>100</v>
      </c>
      <c r="Z41" s="35">
        <f>'Рейтинговая таблица организаций'!BE43</f>
        <v>100</v>
      </c>
      <c r="AA41" s="36">
        <f>'Рейтинговая таблица организаций'!BF43</f>
        <v>96</v>
      </c>
    </row>
    <row r="42" spans="1:27">
      <c r="A42" s="33">
        <f>'бланки '!D46</f>
        <v>41</v>
      </c>
      <c r="B42" s="33" t="str">
        <f>'Рейтинговая таблица организаций'!B44</f>
        <v>Муниципальное автономное общеобразовательное учреждение средняя общеобразовательная школа № 41 г.Томска</v>
      </c>
      <c r="C42" s="33">
        <f>'Рейтинговая таблица организаций'!M44</f>
        <v>100</v>
      </c>
      <c r="D42" s="33">
        <f>'Рейтинговая таблица организаций'!N44</f>
        <v>100</v>
      </c>
      <c r="E42" s="31">
        <f>'Рейтинговая таблица организаций'!Q44</f>
        <v>100</v>
      </c>
      <c r="F42" s="31">
        <f>'Рейтинговая таблица организаций'!R44</f>
        <v>100</v>
      </c>
      <c r="G42" s="31">
        <f>'Рейтинговая таблица организаций'!O44</f>
        <v>100</v>
      </c>
      <c r="H42" s="31">
        <f>'Рейтинговая таблица организаций'!P44</f>
        <v>100</v>
      </c>
      <c r="I42" s="31">
        <f>'Рейтинговая таблица организаций'!S44</f>
        <v>100</v>
      </c>
      <c r="J42" s="35">
        <f>'Рейтинговая таблица организаций'!T44</f>
        <v>100</v>
      </c>
      <c r="K42" s="31">
        <f>'Рейтинговая таблица организаций'!Z44</f>
        <v>100</v>
      </c>
      <c r="L42" s="31">
        <f t="shared" si="1"/>
        <v>100</v>
      </c>
      <c r="M42" s="31">
        <f>'Рейтинговая таблица организаций'!AB44</f>
        <v>100</v>
      </c>
      <c r="N42" s="35">
        <f>'Рейтинговая таблица организаций'!AC44</f>
        <v>100</v>
      </c>
      <c r="O42" s="85">
        <f>'Рейтинговая таблица организаций'!AH44</f>
        <v>60</v>
      </c>
      <c r="P42" s="85">
        <f>'Рейтинговая таблица организаций'!AI44</f>
        <v>100</v>
      </c>
      <c r="Q42" s="85">
        <f>'Рейтинговая таблица организаций'!AJ44</f>
        <v>100</v>
      </c>
      <c r="R42" s="86">
        <f>'Рейтинговая таблица организаций'!AK44</f>
        <v>88</v>
      </c>
      <c r="S42" s="31">
        <f>'Рейтинговая таблица организаций'!AR44</f>
        <v>100</v>
      </c>
      <c r="T42" s="31">
        <f>'Рейтинговая таблица организаций'!AS44</f>
        <v>100</v>
      </c>
      <c r="U42" s="31">
        <f>'Рейтинговая таблица организаций'!AT44</f>
        <v>100</v>
      </c>
      <c r="V42" s="35">
        <f>'Рейтинговая таблица организаций'!AU44</f>
        <v>100</v>
      </c>
      <c r="W42" s="31">
        <f>'Рейтинговая таблица организаций'!BB44</f>
        <v>100</v>
      </c>
      <c r="X42" s="31">
        <f>'Рейтинговая таблица организаций'!BC44</f>
        <v>100</v>
      </c>
      <c r="Y42" s="31">
        <f>'Рейтинговая таблица организаций'!BD44</f>
        <v>100</v>
      </c>
      <c r="Z42" s="35">
        <f>'Рейтинговая таблица организаций'!BE44</f>
        <v>100</v>
      </c>
      <c r="AA42" s="36">
        <f>'Рейтинговая таблица организаций'!BF44</f>
        <v>97.6</v>
      </c>
    </row>
    <row r="43" spans="1:27">
      <c r="A43" s="33">
        <f>'бланки '!D47</f>
        <v>42</v>
      </c>
      <c r="B43" s="33" t="str">
        <f>'Рейтинговая таблица организаций'!B45</f>
        <v>Муниципальное автономное общеобразовательное учреждение средняя общеобразовательная школа № 46 г. Томска</v>
      </c>
      <c r="C43" s="33">
        <f>'Рейтинговая таблица организаций'!M45</f>
        <v>100</v>
      </c>
      <c r="D43" s="33">
        <f>'Рейтинговая таблица организаций'!N45</f>
        <v>100</v>
      </c>
      <c r="E43" s="31">
        <f>'Рейтинговая таблица организаций'!Q45</f>
        <v>100</v>
      </c>
      <c r="F43" s="31">
        <f>'Рейтинговая таблица организаций'!R45</f>
        <v>100</v>
      </c>
      <c r="G43" s="31">
        <f>'Рейтинговая таблица организаций'!O45</f>
        <v>100</v>
      </c>
      <c r="H43" s="31">
        <f>'Рейтинговая таблица организаций'!P45</f>
        <v>100</v>
      </c>
      <c r="I43" s="31">
        <f>'Рейтинговая таблица организаций'!S45</f>
        <v>100</v>
      </c>
      <c r="J43" s="35">
        <f>'Рейтинговая таблица организаций'!T45</f>
        <v>100</v>
      </c>
      <c r="K43" s="31">
        <f>'Рейтинговая таблица организаций'!Z45</f>
        <v>100</v>
      </c>
      <c r="L43" s="31">
        <f t="shared" si="1"/>
        <v>100</v>
      </c>
      <c r="M43" s="31">
        <f>'Рейтинговая таблица организаций'!AB45</f>
        <v>100</v>
      </c>
      <c r="N43" s="35">
        <f>'Рейтинговая таблица организаций'!AC45</f>
        <v>100</v>
      </c>
      <c r="O43" s="85">
        <f>'Рейтинговая таблица организаций'!AH45</f>
        <v>100</v>
      </c>
      <c r="P43" s="85">
        <f>'Рейтинговая таблица организаций'!AI45</f>
        <v>100</v>
      </c>
      <c r="Q43" s="85">
        <f>'Рейтинговая таблица организаций'!AJ45</f>
        <v>100</v>
      </c>
      <c r="R43" s="86">
        <f>'Рейтинговая таблица организаций'!AK45</f>
        <v>100</v>
      </c>
      <c r="S43" s="31">
        <f>'Рейтинговая таблица организаций'!AR45</f>
        <v>100</v>
      </c>
      <c r="T43" s="31">
        <f>'Рейтинговая таблица организаций'!AS45</f>
        <v>100</v>
      </c>
      <c r="U43" s="31">
        <f>'Рейтинговая таблица организаций'!AT45</f>
        <v>100</v>
      </c>
      <c r="V43" s="35">
        <f>'Рейтинговая таблица организаций'!AU45</f>
        <v>100</v>
      </c>
      <c r="W43" s="31">
        <f>'Рейтинговая таблица организаций'!BB45</f>
        <v>100</v>
      </c>
      <c r="X43" s="31">
        <f>'Рейтинговая таблица организаций'!BC45</f>
        <v>100</v>
      </c>
      <c r="Y43" s="31">
        <f>'Рейтинговая таблица организаций'!BD45</f>
        <v>100</v>
      </c>
      <c r="Z43" s="35">
        <f>'Рейтинговая таблица организаций'!BE45</f>
        <v>100</v>
      </c>
      <c r="AA43" s="36">
        <f>'Рейтинговая таблица организаций'!BF45</f>
        <v>100</v>
      </c>
    </row>
    <row r="44" spans="1:27">
      <c r="A44" s="33">
        <f>'бланки '!D48</f>
        <v>43</v>
      </c>
      <c r="B44" s="33" t="str">
        <f>'Рейтинговая таблица организаций'!B46</f>
        <v>Муниципальное автономное общеобразовательное учреждение Мариинская средняя общеобразовательная школа № 3 г. Томска</v>
      </c>
      <c r="C44" s="33">
        <f>'Рейтинговая таблица организаций'!M46</f>
        <v>100</v>
      </c>
      <c r="D44" s="33">
        <f>'Рейтинговая таблица организаций'!N46</f>
        <v>100</v>
      </c>
      <c r="E44" s="31">
        <f>'Рейтинговая таблица организаций'!Q46</f>
        <v>100</v>
      </c>
      <c r="F44" s="31">
        <f>'Рейтинговая таблица организаций'!R46</f>
        <v>100</v>
      </c>
      <c r="G44" s="31">
        <f>'Рейтинговая таблица организаций'!O46</f>
        <v>100</v>
      </c>
      <c r="H44" s="31">
        <f>'Рейтинговая таблица организаций'!P46</f>
        <v>100</v>
      </c>
      <c r="I44" s="31">
        <f>'Рейтинговая таблица организаций'!S46</f>
        <v>100</v>
      </c>
      <c r="J44" s="35">
        <f>'Рейтинговая таблица организаций'!T46</f>
        <v>100</v>
      </c>
      <c r="K44" s="31">
        <f>'Рейтинговая таблица организаций'!Z46</f>
        <v>100</v>
      </c>
      <c r="L44" s="31">
        <f t="shared" si="1"/>
        <v>100</v>
      </c>
      <c r="M44" s="31">
        <f>'Рейтинговая таблица организаций'!AB46</f>
        <v>100</v>
      </c>
      <c r="N44" s="35">
        <f>'Рейтинговая таблица организаций'!AC46</f>
        <v>100</v>
      </c>
      <c r="O44" s="85">
        <f>'Рейтинговая таблица организаций'!AH46</f>
        <v>0</v>
      </c>
      <c r="P44" s="85">
        <f>'Рейтинговая таблица организаций'!AI46</f>
        <v>60</v>
      </c>
      <c r="Q44" s="85">
        <f>'Рейтинговая таблица организаций'!AJ46</f>
        <v>100</v>
      </c>
      <c r="R44" s="86">
        <f>'Рейтинговая таблица организаций'!AK46</f>
        <v>54</v>
      </c>
      <c r="S44" s="31">
        <f>'Рейтинговая таблица организаций'!AR46</f>
        <v>100</v>
      </c>
      <c r="T44" s="31">
        <f>'Рейтинговая таблица организаций'!AS46</f>
        <v>100</v>
      </c>
      <c r="U44" s="31">
        <f>'Рейтинговая таблица организаций'!AT46</f>
        <v>100</v>
      </c>
      <c r="V44" s="35">
        <f>'Рейтинговая таблица организаций'!AU46</f>
        <v>100</v>
      </c>
      <c r="W44" s="31">
        <f>'Рейтинговая таблица организаций'!BB46</f>
        <v>100</v>
      </c>
      <c r="X44" s="31">
        <f>'Рейтинговая таблица организаций'!BC46</f>
        <v>100</v>
      </c>
      <c r="Y44" s="31">
        <f>'Рейтинговая таблица организаций'!BD46</f>
        <v>100</v>
      </c>
      <c r="Z44" s="35">
        <f>'Рейтинговая таблица организаций'!BE46</f>
        <v>100</v>
      </c>
      <c r="AA44" s="36">
        <f>'Рейтинговая таблица организаций'!BF46</f>
        <v>90.8</v>
      </c>
    </row>
    <row r="45" spans="1:27">
      <c r="A45" s="33">
        <f>'бланки '!D49</f>
        <v>44</v>
      </c>
      <c r="B45" s="33" t="str">
        <f>'Рейтинговая таблица организаций'!B47</f>
        <v>Муниципальное автономное общеобразовательное учреждение средняя общеобразовательная школа № 36 г.Томска</v>
      </c>
      <c r="C45" s="33">
        <f>'Рейтинговая таблица организаций'!M47</f>
        <v>100</v>
      </c>
      <c r="D45" s="33">
        <f>'Рейтинговая таблица организаций'!N47</f>
        <v>100</v>
      </c>
      <c r="E45" s="31">
        <f>'Рейтинговая таблица организаций'!Q47</f>
        <v>100</v>
      </c>
      <c r="F45" s="31">
        <f>'Рейтинговая таблица организаций'!R47</f>
        <v>100</v>
      </c>
      <c r="G45" s="31">
        <f>'Рейтинговая таблица организаций'!O47</f>
        <v>100</v>
      </c>
      <c r="H45" s="31">
        <f>'Рейтинговая таблица организаций'!P47</f>
        <v>100</v>
      </c>
      <c r="I45" s="31">
        <f>'Рейтинговая таблица организаций'!S47</f>
        <v>100</v>
      </c>
      <c r="J45" s="35">
        <f>'Рейтинговая таблица организаций'!T47</f>
        <v>100</v>
      </c>
      <c r="K45" s="31">
        <f>'Рейтинговая таблица организаций'!Z47</f>
        <v>100</v>
      </c>
      <c r="L45" s="31">
        <f t="shared" si="1"/>
        <v>100</v>
      </c>
      <c r="M45" s="31">
        <f>'Рейтинговая таблица организаций'!AB47</f>
        <v>100</v>
      </c>
      <c r="N45" s="35">
        <f>'Рейтинговая таблица организаций'!AC47</f>
        <v>100</v>
      </c>
      <c r="O45" s="85">
        <f>'Рейтинговая таблица организаций'!AH47</f>
        <v>80</v>
      </c>
      <c r="P45" s="85">
        <f>'Рейтинговая таблица организаций'!AI47</f>
        <v>60</v>
      </c>
      <c r="Q45" s="85">
        <f>'Рейтинговая таблица организаций'!AJ47</f>
        <v>100</v>
      </c>
      <c r="R45" s="86">
        <f>'Рейтинговая таблица организаций'!AK47</f>
        <v>78</v>
      </c>
      <c r="S45" s="31">
        <f>'Рейтинговая таблица организаций'!AR47</f>
        <v>100</v>
      </c>
      <c r="T45" s="31">
        <f>'Рейтинговая таблица организаций'!AS47</f>
        <v>100</v>
      </c>
      <c r="U45" s="31">
        <f>'Рейтинговая таблица организаций'!AT47</f>
        <v>100</v>
      </c>
      <c r="V45" s="35">
        <f>'Рейтинговая таблица организаций'!AU47</f>
        <v>100</v>
      </c>
      <c r="W45" s="31">
        <f>'Рейтинговая таблица организаций'!BB47</f>
        <v>100</v>
      </c>
      <c r="X45" s="31">
        <f>'Рейтинговая таблица организаций'!BC47</f>
        <v>100</v>
      </c>
      <c r="Y45" s="31">
        <f>'Рейтинговая таблица организаций'!BD47</f>
        <v>100</v>
      </c>
      <c r="Z45" s="35">
        <f>'Рейтинговая таблица организаций'!BE47</f>
        <v>100</v>
      </c>
      <c r="AA45" s="36">
        <f>'Рейтинговая таблица организаций'!BF47</f>
        <v>95.6</v>
      </c>
    </row>
    <row r="46" spans="1:27">
      <c r="A46" s="33">
        <f>'бланки '!D50</f>
        <v>45</v>
      </c>
      <c r="B46" s="33" t="str">
        <f>'Рейтинговая таблица организаций'!B48</f>
        <v>Муниципальное автономное общеобразовательное учреждение средняя общеобразовательная школа № 37 г. Томска</v>
      </c>
      <c r="C46" s="33">
        <f>'Рейтинговая таблица организаций'!M48</f>
        <v>100</v>
      </c>
      <c r="D46" s="33">
        <f>'Рейтинговая таблица организаций'!N48</f>
        <v>100</v>
      </c>
      <c r="E46" s="31">
        <f>'Рейтинговая таблица организаций'!Q48</f>
        <v>100</v>
      </c>
      <c r="F46" s="31">
        <f>'Рейтинговая таблица организаций'!R48</f>
        <v>100</v>
      </c>
      <c r="G46" s="31">
        <f>'Рейтинговая таблица организаций'!O48</f>
        <v>100</v>
      </c>
      <c r="H46" s="31">
        <f>'Рейтинговая таблица организаций'!P48</f>
        <v>100</v>
      </c>
      <c r="I46" s="31">
        <f>'Рейтинговая таблица организаций'!S48</f>
        <v>100</v>
      </c>
      <c r="J46" s="35">
        <f>'Рейтинговая таблица организаций'!T48</f>
        <v>100</v>
      </c>
      <c r="K46" s="31">
        <f>'Рейтинговая таблица организаций'!Z48</f>
        <v>100</v>
      </c>
      <c r="L46" s="31">
        <f t="shared" si="1"/>
        <v>100</v>
      </c>
      <c r="M46" s="31">
        <f>'Рейтинговая таблица организаций'!AB48</f>
        <v>100</v>
      </c>
      <c r="N46" s="35">
        <f>'Рейтинговая таблица организаций'!AC48</f>
        <v>100</v>
      </c>
      <c r="O46" s="85">
        <f>'Рейтинговая таблица организаций'!AH48</f>
        <v>60</v>
      </c>
      <c r="P46" s="85">
        <f>'Рейтинговая таблица организаций'!AI48</f>
        <v>80</v>
      </c>
      <c r="Q46" s="85">
        <f>'Рейтинговая таблица организаций'!AJ48</f>
        <v>100</v>
      </c>
      <c r="R46" s="86">
        <f>'Рейтинговая таблица организаций'!AK48</f>
        <v>80</v>
      </c>
      <c r="S46" s="31">
        <f>'Рейтинговая таблица организаций'!AR48</f>
        <v>100</v>
      </c>
      <c r="T46" s="31">
        <f>'Рейтинговая таблица организаций'!AS48</f>
        <v>100</v>
      </c>
      <c r="U46" s="31">
        <f>'Рейтинговая таблица организаций'!AT48</f>
        <v>100</v>
      </c>
      <c r="V46" s="35">
        <f>'Рейтинговая таблица организаций'!AU48</f>
        <v>100</v>
      </c>
      <c r="W46" s="31">
        <f>'Рейтинговая таблица организаций'!BB48</f>
        <v>100</v>
      </c>
      <c r="X46" s="31">
        <f>'Рейтинговая таблица организаций'!BC48</f>
        <v>100</v>
      </c>
      <c r="Y46" s="31">
        <f>'Рейтинговая таблица организаций'!BD48</f>
        <v>100</v>
      </c>
      <c r="Z46" s="35">
        <f>'Рейтинговая таблица организаций'!BE48</f>
        <v>100</v>
      </c>
      <c r="AA46" s="36">
        <f>'Рейтинговая таблица организаций'!BF48</f>
        <v>96</v>
      </c>
    </row>
    <row r="47" spans="1:27">
      <c r="A47" s="33">
        <f>'бланки '!D51</f>
        <v>46</v>
      </c>
      <c r="B47" s="33" t="str">
        <f>'Рейтинговая таблица организаций'!B49</f>
        <v>Муниципальное автономное общеобразовательное учреждение гимназия № 56 г. Томска</v>
      </c>
      <c r="C47" s="33">
        <f>'Рейтинговая таблица организаций'!M49</f>
        <v>100</v>
      </c>
      <c r="D47" s="33">
        <f>'Рейтинговая таблица организаций'!N49</f>
        <v>100</v>
      </c>
      <c r="E47" s="31">
        <f>'Рейтинговая таблица организаций'!Q49</f>
        <v>100</v>
      </c>
      <c r="F47" s="31">
        <f>'Рейтинговая таблица организаций'!R49</f>
        <v>100</v>
      </c>
      <c r="G47" s="31">
        <f>'Рейтинговая таблица организаций'!O49</f>
        <v>100</v>
      </c>
      <c r="H47" s="31">
        <f>'Рейтинговая таблица организаций'!P49</f>
        <v>100</v>
      </c>
      <c r="I47" s="31">
        <f>'Рейтинговая таблица организаций'!S49</f>
        <v>100</v>
      </c>
      <c r="J47" s="35">
        <f>'Рейтинговая таблица организаций'!T49</f>
        <v>100</v>
      </c>
      <c r="K47" s="31">
        <f>'Рейтинговая таблица организаций'!Z49</f>
        <v>100</v>
      </c>
      <c r="L47" s="31">
        <f t="shared" si="1"/>
        <v>100</v>
      </c>
      <c r="M47" s="31">
        <f>'Рейтинговая таблица организаций'!AB49</f>
        <v>100</v>
      </c>
      <c r="N47" s="35">
        <f>'Рейтинговая таблица организаций'!AC49</f>
        <v>100</v>
      </c>
      <c r="O47" s="85">
        <f>'Рейтинговая таблица организаций'!AH49</f>
        <v>40</v>
      </c>
      <c r="P47" s="85">
        <f>'Рейтинговая таблица организаций'!AI49</f>
        <v>60</v>
      </c>
      <c r="Q47" s="85">
        <f>'Рейтинговая таблица организаций'!AJ49</f>
        <v>100</v>
      </c>
      <c r="R47" s="86">
        <f>'Рейтинговая таблица организаций'!AK49</f>
        <v>66</v>
      </c>
      <c r="S47" s="31">
        <f>'Рейтинговая таблица организаций'!AR49</f>
        <v>100</v>
      </c>
      <c r="T47" s="31">
        <f>'Рейтинговая таблица организаций'!AS49</f>
        <v>100</v>
      </c>
      <c r="U47" s="31">
        <f>'Рейтинговая таблица организаций'!AT49</f>
        <v>100</v>
      </c>
      <c r="V47" s="35">
        <f>'Рейтинговая таблица организаций'!AU49</f>
        <v>100</v>
      </c>
      <c r="W47" s="31">
        <f>'Рейтинговая таблица организаций'!BB49</f>
        <v>100</v>
      </c>
      <c r="X47" s="31">
        <f>'Рейтинговая таблица организаций'!BC49</f>
        <v>100</v>
      </c>
      <c r="Y47" s="31">
        <f>'Рейтинговая таблица организаций'!BD49</f>
        <v>100</v>
      </c>
      <c r="Z47" s="35">
        <f>'Рейтинговая таблица организаций'!BE49</f>
        <v>100</v>
      </c>
      <c r="AA47" s="36">
        <f>'Рейтинговая таблица организаций'!BF49</f>
        <v>93.2</v>
      </c>
    </row>
    <row r="48" spans="1:27">
      <c r="A48" s="33">
        <f>'бланки '!D52</f>
        <v>47</v>
      </c>
      <c r="B48" s="33" t="str">
        <f>'Рейтинговая таблица организаций'!B50</f>
        <v>Муниципальное автономное общеобразовательное учреждение гимназия № 18 г. Томска</v>
      </c>
      <c r="C48" s="33">
        <f>'Рейтинговая таблица организаций'!M50</f>
        <v>100</v>
      </c>
      <c r="D48" s="33">
        <f>'Рейтинговая таблица организаций'!N50</f>
        <v>100</v>
      </c>
      <c r="E48" s="31">
        <f>'Рейтинговая таблица организаций'!Q50</f>
        <v>100</v>
      </c>
      <c r="F48" s="31">
        <f>'Рейтинговая таблица организаций'!R50</f>
        <v>100</v>
      </c>
      <c r="G48" s="31">
        <f>'Рейтинговая таблица организаций'!O50</f>
        <v>100</v>
      </c>
      <c r="H48" s="31">
        <f>'Рейтинговая таблица организаций'!P50</f>
        <v>100</v>
      </c>
      <c r="I48" s="31">
        <f>'Рейтинговая таблица организаций'!S50</f>
        <v>100</v>
      </c>
      <c r="J48" s="35">
        <f>'Рейтинговая таблица организаций'!T50</f>
        <v>100</v>
      </c>
      <c r="K48" s="31">
        <f>'Рейтинговая таблица организаций'!Z50</f>
        <v>100</v>
      </c>
      <c r="L48" s="31">
        <f t="shared" si="1"/>
        <v>100</v>
      </c>
      <c r="M48" s="31">
        <f>'Рейтинговая таблица организаций'!AB50</f>
        <v>100</v>
      </c>
      <c r="N48" s="35">
        <f>'Рейтинговая таблица организаций'!AC50</f>
        <v>100</v>
      </c>
      <c r="O48" s="85">
        <f>'Рейтинговая таблица организаций'!AH50</f>
        <v>20</v>
      </c>
      <c r="P48" s="85">
        <f>'Рейтинговая таблица организаций'!AI50</f>
        <v>60</v>
      </c>
      <c r="Q48" s="85">
        <f>'Рейтинговая таблица организаций'!AJ50</f>
        <v>100</v>
      </c>
      <c r="R48" s="86">
        <f>'Рейтинговая таблица организаций'!AK50</f>
        <v>60</v>
      </c>
      <c r="S48" s="31">
        <f>'Рейтинговая таблица организаций'!AR50</f>
        <v>100</v>
      </c>
      <c r="T48" s="31">
        <f>'Рейтинговая таблица организаций'!AS50</f>
        <v>100</v>
      </c>
      <c r="U48" s="31">
        <f>'Рейтинговая таблица организаций'!AT50</f>
        <v>100</v>
      </c>
      <c r="V48" s="35">
        <f>'Рейтинговая таблица организаций'!AU50</f>
        <v>100</v>
      </c>
      <c r="W48" s="31">
        <f>'Рейтинговая таблица организаций'!BB50</f>
        <v>100</v>
      </c>
      <c r="X48" s="31">
        <f>'Рейтинговая таблица организаций'!BC50</f>
        <v>100</v>
      </c>
      <c r="Y48" s="31">
        <f>'Рейтинговая таблица организаций'!BD50</f>
        <v>100</v>
      </c>
      <c r="Z48" s="35">
        <f>'Рейтинговая таблица организаций'!BE50</f>
        <v>100</v>
      </c>
      <c r="AA48" s="36">
        <f>'Рейтинговая таблица организаций'!BF50</f>
        <v>92</v>
      </c>
    </row>
    <row r="49" spans="1:27">
      <c r="A49" s="33">
        <f>'бланки '!D53</f>
        <v>48</v>
      </c>
      <c r="B49" s="33" t="str">
        <f>'Рейтинговая таблица организаций'!B51</f>
        <v>Муниципальное автономное общеобразовательное учреждение средняя общеобразовательная школа № 23 г. Томска</v>
      </c>
      <c r="C49" s="33">
        <f>'Рейтинговая таблица организаций'!M51</f>
        <v>100</v>
      </c>
      <c r="D49" s="33">
        <f>'Рейтинговая таблица организаций'!N51</f>
        <v>100</v>
      </c>
      <c r="E49" s="31">
        <f>'Рейтинговая таблица организаций'!Q51</f>
        <v>100</v>
      </c>
      <c r="F49" s="31">
        <f>'Рейтинговая таблица организаций'!R51</f>
        <v>100</v>
      </c>
      <c r="G49" s="31">
        <f>'Рейтинговая таблица организаций'!O51</f>
        <v>100</v>
      </c>
      <c r="H49" s="31">
        <f>'Рейтинговая таблица организаций'!P51</f>
        <v>100</v>
      </c>
      <c r="I49" s="31">
        <f>'Рейтинговая таблица организаций'!S51</f>
        <v>100</v>
      </c>
      <c r="J49" s="35">
        <f>'Рейтинговая таблица организаций'!T51</f>
        <v>100</v>
      </c>
      <c r="K49" s="31">
        <f>'Рейтинговая таблица организаций'!Z51</f>
        <v>100</v>
      </c>
      <c r="L49" s="31">
        <f t="shared" si="1"/>
        <v>100</v>
      </c>
      <c r="M49" s="31">
        <f>'Рейтинговая таблица организаций'!AB51</f>
        <v>100</v>
      </c>
      <c r="N49" s="35">
        <f>'Рейтинговая таблица организаций'!AC51</f>
        <v>100</v>
      </c>
      <c r="O49" s="85">
        <f>'Рейтинговая таблица организаций'!AH51</f>
        <v>40</v>
      </c>
      <c r="P49" s="85">
        <f>'Рейтинговая таблица организаций'!AI51</f>
        <v>60</v>
      </c>
      <c r="Q49" s="85">
        <f>'Рейтинговая таблица организаций'!AJ51</f>
        <v>100</v>
      </c>
      <c r="R49" s="86">
        <f>'Рейтинговая таблица организаций'!AK51</f>
        <v>66</v>
      </c>
      <c r="S49" s="31">
        <f>'Рейтинговая таблица организаций'!AR51</f>
        <v>100</v>
      </c>
      <c r="T49" s="31">
        <f>'Рейтинговая таблица организаций'!AS51</f>
        <v>100</v>
      </c>
      <c r="U49" s="31">
        <f>'Рейтинговая таблица организаций'!AT51</f>
        <v>100</v>
      </c>
      <c r="V49" s="35">
        <f>'Рейтинговая таблица организаций'!AU51</f>
        <v>100</v>
      </c>
      <c r="W49" s="31">
        <f>'Рейтинговая таблица организаций'!BB51</f>
        <v>100</v>
      </c>
      <c r="X49" s="31">
        <f>'Рейтинговая таблица организаций'!BC51</f>
        <v>100</v>
      </c>
      <c r="Y49" s="31">
        <f>'Рейтинговая таблица организаций'!BD51</f>
        <v>100</v>
      </c>
      <c r="Z49" s="35">
        <f>'Рейтинговая таблица организаций'!BE51</f>
        <v>100</v>
      </c>
      <c r="AA49" s="36">
        <f>'Рейтинговая таблица организаций'!BF51</f>
        <v>93.2</v>
      </c>
    </row>
    <row r="50" spans="1:27">
      <c r="A50" s="33">
        <f>'бланки '!D54</f>
        <v>49</v>
      </c>
      <c r="B50" s="33" t="str">
        <f>'Рейтинговая таблица организаций'!B52</f>
        <v>Муниципальное автономное общеобразовательное учреждение средняя общеобразовательная школа № 34 имени 79-й Гвардейской стрелковой дивизии г. Томска</v>
      </c>
      <c r="C50" s="33">
        <f>'Рейтинговая таблица организаций'!M52</f>
        <v>100</v>
      </c>
      <c r="D50" s="33">
        <f>'Рейтинговая таблица организаций'!N52</f>
        <v>100</v>
      </c>
      <c r="E50" s="31">
        <f>'Рейтинговая таблица организаций'!Q52</f>
        <v>100</v>
      </c>
      <c r="F50" s="31">
        <f>'Рейтинговая таблица организаций'!R52</f>
        <v>100</v>
      </c>
      <c r="G50" s="31">
        <f>'Рейтинговая таблица организаций'!O52</f>
        <v>100</v>
      </c>
      <c r="H50" s="31">
        <f>'Рейтинговая таблица организаций'!P52</f>
        <v>100</v>
      </c>
      <c r="I50" s="31">
        <f>'Рейтинговая таблица организаций'!S52</f>
        <v>100</v>
      </c>
      <c r="J50" s="35">
        <f>'Рейтинговая таблица организаций'!T52</f>
        <v>100</v>
      </c>
      <c r="K50" s="31">
        <f>'Рейтинговая таблица организаций'!Z52</f>
        <v>100</v>
      </c>
      <c r="L50" s="31">
        <f t="shared" si="1"/>
        <v>100</v>
      </c>
      <c r="M50" s="31">
        <f>'Рейтинговая таблица организаций'!AB52</f>
        <v>100</v>
      </c>
      <c r="N50" s="35">
        <f>'Рейтинговая таблица организаций'!AC52</f>
        <v>100</v>
      </c>
      <c r="O50" s="85">
        <f>'Рейтинговая таблица организаций'!AH52</f>
        <v>20</v>
      </c>
      <c r="P50" s="85">
        <f>'Рейтинговая таблица организаций'!AI52</f>
        <v>80</v>
      </c>
      <c r="Q50" s="85">
        <f>'Рейтинговая таблица организаций'!AJ52</f>
        <v>100</v>
      </c>
      <c r="R50" s="86">
        <f>'Рейтинговая таблица организаций'!AK52</f>
        <v>68</v>
      </c>
      <c r="S50" s="31">
        <f>'Рейтинговая таблица организаций'!AR52</f>
        <v>100</v>
      </c>
      <c r="T50" s="31">
        <f>'Рейтинговая таблица организаций'!AS52</f>
        <v>100</v>
      </c>
      <c r="U50" s="31">
        <f>'Рейтинговая таблица организаций'!AT52</f>
        <v>100</v>
      </c>
      <c r="V50" s="35">
        <f>'Рейтинговая таблица организаций'!AU52</f>
        <v>100</v>
      </c>
      <c r="W50" s="31">
        <f>'Рейтинговая таблица организаций'!BB52</f>
        <v>100</v>
      </c>
      <c r="X50" s="31">
        <f>'Рейтинговая таблица организаций'!BC52</f>
        <v>100</v>
      </c>
      <c r="Y50" s="31">
        <f>'Рейтинговая таблица организаций'!BD52</f>
        <v>100</v>
      </c>
      <c r="Z50" s="35">
        <f>'Рейтинговая таблица организаций'!BE52</f>
        <v>100</v>
      </c>
      <c r="AA50" s="36">
        <f>'Рейтинговая таблица организаций'!BF52</f>
        <v>93.6</v>
      </c>
    </row>
    <row r="51" spans="1:27">
      <c r="A51" s="33">
        <f>'бланки '!D55</f>
        <v>50</v>
      </c>
      <c r="B51" s="33" t="str">
        <f>'Рейтинговая таблица организаций'!B53</f>
        <v>Муниципальное автономное общеобразовательное учреждение средняя общеобразовательная школа № 65 г.Томска</v>
      </c>
      <c r="C51" s="33">
        <f>'Рейтинговая таблица организаций'!M53</f>
        <v>100</v>
      </c>
      <c r="D51" s="33">
        <f>'Рейтинговая таблица организаций'!N53</f>
        <v>100</v>
      </c>
      <c r="E51" s="31">
        <f>'Рейтинговая таблица организаций'!Q53</f>
        <v>100</v>
      </c>
      <c r="F51" s="31">
        <f>'Рейтинговая таблица организаций'!R53</f>
        <v>100</v>
      </c>
      <c r="G51" s="31">
        <f>'Рейтинговая таблица организаций'!O53</f>
        <v>100</v>
      </c>
      <c r="H51" s="31">
        <f>'Рейтинговая таблица организаций'!P53</f>
        <v>100</v>
      </c>
      <c r="I51" s="31">
        <f>'Рейтинговая таблица организаций'!S53</f>
        <v>100</v>
      </c>
      <c r="J51" s="35">
        <f>'Рейтинговая таблица организаций'!T53</f>
        <v>100</v>
      </c>
      <c r="K51" s="31">
        <f>'Рейтинговая таблица организаций'!Z53</f>
        <v>100</v>
      </c>
      <c r="L51" s="31">
        <f t="shared" si="1"/>
        <v>100</v>
      </c>
      <c r="M51" s="31">
        <f>'Рейтинговая таблица организаций'!AB53</f>
        <v>100</v>
      </c>
      <c r="N51" s="35">
        <f>'Рейтинговая таблица организаций'!AC53</f>
        <v>100</v>
      </c>
      <c r="O51" s="85">
        <f>'Рейтинговая таблица организаций'!AH53</f>
        <v>40</v>
      </c>
      <c r="P51" s="85">
        <f>'Рейтинговая таблица организаций'!AI53</f>
        <v>80</v>
      </c>
      <c r="Q51" s="85">
        <f>'Рейтинговая таблица организаций'!AJ53</f>
        <v>100</v>
      </c>
      <c r="R51" s="86">
        <f>'Рейтинговая таблица организаций'!AK53</f>
        <v>74</v>
      </c>
      <c r="S51" s="31">
        <f>'Рейтинговая таблица организаций'!AR53</f>
        <v>100</v>
      </c>
      <c r="T51" s="31">
        <f>'Рейтинговая таблица организаций'!AS53</f>
        <v>100</v>
      </c>
      <c r="U51" s="31">
        <f>'Рейтинговая таблица организаций'!AT53</f>
        <v>100</v>
      </c>
      <c r="V51" s="35">
        <f>'Рейтинговая таблица организаций'!AU53</f>
        <v>100</v>
      </c>
      <c r="W51" s="31">
        <f>'Рейтинговая таблица организаций'!BB53</f>
        <v>100</v>
      </c>
      <c r="X51" s="31">
        <f>'Рейтинговая таблица организаций'!BC53</f>
        <v>100</v>
      </c>
      <c r="Y51" s="31">
        <f>'Рейтинговая таблица организаций'!BD53</f>
        <v>100</v>
      </c>
      <c r="Z51" s="35">
        <f>'Рейтинговая таблица организаций'!BE53</f>
        <v>100</v>
      </c>
      <c r="AA51" s="36">
        <f>'Рейтинговая таблица организаций'!BF53</f>
        <v>94.8</v>
      </c>
    </row>
    <row r="52" spans="1:27">
      <c r="A52" s="33">
        <f>'бланки '!D56</f>
        <v>51</v>
      </c>
      <c r="B52" s="33" t="str">
        <f>'Рейтинговая таблица организаций'!B54</f>
        <v>Муниципальное автономное общеобразовательное учреждение Сибирский лицей г. Томска</v>
      </c>
      <c r="C52" s="33">
        <f>'Рейтинговая таблица организаций'!M54</f>
        <v>100</v>
      </c>
      <c r="D52" s="33">
        <f>'Рейтинговая таблица организаций'!N54</f>
        <v>100</v>
      </c>
      <c r="E52" s="31">
        <f>'Рейтинговая таблица организаций'!Q54</f>
        <v>100</v>
      </c>
      <c r="F52" s="31">
        <f>'Рейтинговая таблица организаций'!R54</f>
        <v>100</v>
      </c>
      <c r="G52" s="31">
        <f>'Рейтинговая таблица организаций'!O54</f>
        <v>100</v>
      </c>
      <c r="H52" s="31">
        <f>'Рейтинговая таблица организаций'!P54</f>
        <v>100</v>
      </c>
      <c r="I52" s="31">
        <f>'Рейтинговая таблица организаций'!S54</f>
        <v>100</v>
      </c>
      <c r="J52" s="35">
        <f>'Рейтинговая таблица организаций'!T54</f>
        <v>100</v>
      </c>
      <c r="K52" s="31">
        <f>'Рейтинговая таблица организаций'!Z54</f>
        <v>100</v>
      </c>
      <c r="L52" s="31">
        <f t="shared" si="1"/>
        <v>100</v>
      </c>
      <c r="M52" s="31">
        <f>'Рейтинговая таблица организаций'!AB54</f>
        <v>100</v>
      </c>
      <c r="N52" s="35">
        <f>'Рейтинговая таблица организаций'!AC54</f>
        <v>100</v>
      </c>
      <c r="O52" s="85">
        <f>'Рейтинговая таблица организаций'!AH54</f>
        <v>40</v>
      </c>
      <c r="P52" s="85">
        <f>'Рейтинговая таблица организаций'!AI54</f>
        <v>100</v>
      </c>
      <c r="Q52" s="85">
        <f>'Рейтинговая таблица организаций'!AJ54</f>
        <v>100</v>
      </c>
      <c r="R52" s="86">
        <f>'Рейтинговая таблица организаций'!AK54</f>
        <v>82</v>
      </c>
      <c r="S52" s="31">
        <f>'Рейтинговая таблица организаций'!AR54</f>
        <v>100</v>
      </c>
      <c r="T52" s="31">
        <f>'Рейтинговая таблица организаций'!AS54</f>
        <v>100</v>
      </c>
      <c r="U52" s="31">
        <f>'Рейтинговая таблица организаций'!AT54</f>
        <v>100</v>
      </c>
      <c r="V52" s="35">
        <f>'Рейтинговая таблица организаций'!AU54</f>
        <v>100</v>
      </c>
      <c r="W52" s="31">
        <f>'Рейтинговая таблица организаций'!BB54</f>
        <v>100</v>
      </c>
      <c r="X52" s="31">
        <f>'Рейтинговая таблица организаций'!BC54</f>
        <v>100</v>
      </c>
      <c r="Y52" s="31">
        <f>'Рейтинговая таблица организаций'!BD54</f>
        <v>100</v>
      </c>
      <c r="Z52" s="35">
        <f>'Рейтинговая таблица организаций'!BE54</f>
        <v>100</v>
      </c>
      <c r="AA52" s="36">
        <f>'Рейтинговая таблица организаций'!BF54</f>
        <v>96.4</v>
      </c>
    </row>
    <row r="53" spans="1:27">
      <c r="A53" s="33">
        <f>'бланки '!D57</f>
        <v>52</v>
      </c>
      <c r="B53" s="33" t="str">
        <f>'Рейтинговая таблица организаций'!B55</f>
        <v>Муниципальное автономное общеобразовательное учреждение Гуманитарный лицей г. Томска</v>
      </c>
      <c r="C53" s="33">
        <f>'Рейтинговая таблица организаций'!M55</f>
        <v>100</v>
      </c>
      <c r="D53" s="33">
        <f>'Рейтинговая таблица организаций'!N55</f>
        <v>100</v>
      </c>
      <c r="E53" s="31">
        <f>'Рейтинговая таблица организаций'!Q55</f>
        <v>100</v>
      </c>
      <c r="F53" s="31">
        <f>'Рейтинговая таблица организаций'!R55</f>
        <v>100</v>
      </c>
      <c r="G53" s="31">
        <f>'Рейтинговая таблица организаций'!O55</f>
        <v>100</v>
      </c>
      <c r="H53" s="31">
        <f>'Рейтинговая таблица организаций'!P55</f>
        <v>100</v>
      </c>
      <c r="I53" s="31">
        <f>'Рейтинговая таблица организаций'!S55</f>
        <v>100</v>
      </c>
      <c r="J53" s="35">
        <f>'Рейтинговая таблица организаций'!T55</f>
        <v>100</v>
      </c>
      <c r="K53" s="31">
        <f>'Рейтинговая таблица организаций'!Z55</f>
        <v>100</v>
      </c>
      <c r="L53" s="31">
        <f t="shared" si="1"/>
        <v>100</v>
      </c>
      <c r="M53" s="31">
        <f>'Рейтинговая таблица организаций'!AB55</f>
        <v>100</v>
      </c>
      <c r="N53" s="35">
        <f>'Рейтинговая таблица организаций'!AC55</f>
        <v>100</v>
      </c>
      <c r="O53" s="85">
        <f>'Рейтинговая таблица организаций'!AH55</f>
        <v>60</v>
      </c>
      <c r="P53" s="85">
        <f>'Рейтинговая таблица организаций'!AI55</f>
        <v>80</v>
      </c>
      <c r="Q53" s="85">
        <f>'Рейтинговая таблица организаций'!AJ55</f>
        <v>100</v>
      </c>
      <c r="R53" s="86">
        <f>'Рейтинговая таблица организаций'!AK55</f>
        <v>80</v>
      </c>
      <c r="S53" s="31">
        <f>'Рейтинговая таблица организаций'!AR55</f>
        <v>100</v>
      </c>
      <c r="T53" s="31">
        <f>'Рейтинговая таблица организаций'!AS55</f>
        <v>100</v>
      </c>
      <c r="U53" s="31">
        <f>'Рейтинговая таблица организаций'!AT55</f>
        <v>100</v>
      </c>
      <c r="V53" s="35">
        <f>'Рейтинговая таблица организаций'!AU55</f>
        <v>100</v>
      </c>
      <c r="W53" s="31">
        <f>'Рейтинговая таблица организаций'!BB55</f>
        <v>100</v>
      </c>
      <c r="X53" s="31">
        <f>'Рейтинговая таблица организаций'!BC55</f>
        <v>100</v>
      </c>
      <c r="Y53" s="31">
        <f>'Рейтинговая таблица организаций'!BD55</f>
        <v>100</v>
      </c>
      <c r="Z53" s="35">
        <f>'Рейтинговая таблица организаций'!BE55</f>
        <v>100</v>
      </c>
      <c r="AA53" s="36">
        <f>'Рейтинговая таблица организаций'!BF55</f>
        <v>96</v>
      </c>
    </row>
    <row r="54" spans="1:27">
      <c r="A54" s="33">
        <f>'бланки '!D58</f>
        <v>53</v>
      </c>
      <c r="B54" s="33" t="str">
        <f>'Рейтинговая таблица организаций'!B56</f>
        <v>ЧАСТНОЕ ОБЩЕОБРАЗОВАТЕЛЬНОЕ УЧРЕЖДЕНИЕ "ЛИЦЕЙ ТГУ"</v>
      </c>
      <c r="C54" s="33">
        <f>'Рейтинговая таблица организаций'!M56</f>
        <v>100</v>
      </c>
      <c r="D54" s="33">
        <f>'Рейтинговая таблица организаций'!N56</f>
        <v>100</v>
      </c>
      <c r="E54" s="31">
        <f>'Рейтинговая таблица организаций'!Q56</f>
        <v>100</v>
      </c>
      <c r="F54" s="31">
        <f>'Рейтинговая таблица организаций'!R56</f>
        <v>100</v>
      </c>
      <c r="G54" s="31">
        <f>'Рейтинговая таблица организаций'!O56</f>
        <v>100</v>
      </c>
      <c r="H54" s="31">
        <f>'Рейтинговая таблица организаций'!P56</f>
        <v>100</v>
      </c>
      <c r="I54" s="31">
        <f>'Рейтинговая таблица организаций'!S56</f>
        <v>100</v>
      </c>
      <c r="J54" s="35">
        <f>'Рейтинговая таблица организаций'!T56</f>
        <v>100</v>
      </c>
      <c r="K54" s="31">
        <f>'Рейтинговая таблица организаций'!Z56</f>
        <v>100</v>
      </c>
      <c r="L54" s="31">
        <f t="shared" si="1"/>
        <v>100</v>
      </c>
      <c r="M54" s="31">
        <f>'Рейтинговая таблица организаций'!AB56</f>
        <v>100</v>
      </c>
      <c r="N54" s="35">
        <f>'Рейтинговая таблица организаций'!AC56</f>
        <v>100</v>
      </c>
      <c r="O54" s="85">
        <f>'Рейтинговая таблица организаций'!AH56</f>
        <v>0</v>
      </c>
      <c r="P54" s="85">
        <f>'Рейтинговая таблица организаций'!AI56</f>
        <v>40</v>
      </c>
      <c r="Q54" s="85">
        <f>'Рейтинговая таблица организаций'!AJ56</f>
        <v>100</v>
      </c>
      <c r="R54" s="86">
        <f>'Рейтинговая таблица организаций'!AK56</f>
        <v>46</v>
      </c>
      <c r="S54" s="31">
        <f>'Рейтинговая таблица организаций'!AR56</f>
        <v>100</v>
      </c>
      <c r="T54" s="31">
        <f>'Рейтинговая таблица организаций'!AS56</f>
        <v>100</v>
      </c>
      <c r="U54" s="31">
        <f>'Рейтинговая таблица организаций'!AT56</f>
        <v>100</v>
      </c>
      <c r="V54" s="35">
        <f>'Рейтинговая таблица организаций'!AU56</f>
        <v>100</v>
      </c>
      <c r="W54" s="31">
        <f>'Рейтинговая таблица организаций'!BB56</f>
        <v>100</v>
      </c>
      <c r="X54" s="31">
        <f>'Рейтинговая таблица организаций'!BC56</f>
        <v>100</v>
      </c>
      <c r="Y54" s="31">
        <f>'Рейтинговая таблица организаций'!BD56</f>
        <v>100</v>
      </c>
      <c r="Z54" s="35">
        <f>'Рейтинговая таблица организаций'!BE56</f>
        <v>100</v>
      </c>
      <c r="AA54" s="36">
        <f>'Рейтинговая таблица организаций'!BF56</f>
        <v>89.2</v>
      </c>
    </row>
    <row r="55" spans="1:27">
      <c r="A55" s="33">
        <f>'бланки '!D59</f>
        <v>54</v>
      </c>
      <c r="B55" s="33" t="str">
        <f>'Рейтинговая таблица организаций'!B57</f>
        <v>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v>
      </c>
      <c r="C55" s="33">
        <f>'Рейтинговая таблица организаций'!M57</f>
        <v>100</v>
      </c>
      <c r="D55" s="33">
        <f>'Рейтинговая таблица организаций'!N57</f>
        <v>100</v>
      </c>
      <c r="E55" s="31">
        <f>'Рейтинговая таблица организаций'!Q57</f>
        <v>100</v>
      </c>
      <c r="F55" s="31">
        <f>'Рейтинговая таблица организаций'!R57</f>
        <v>100</v>
      </c>
      <c r="G55" s="31">
        <f>'Рейтинговая таблица организаций'!O57</f>
        <v>100</v>
      </c>
      <c r="H55" s="31">
        <f>'Рейтинговая таблица организаций'!P57</f>
        <v>100</v>
      </c>
      <c r="I55" s="31">
        <f>'Рейтинговая таблица организаций'!S57</f>
        <v>100</v>
      </c>
      <c r="J55" s="35">
        <f>'Рейтинговая таблица организаций'!T57</f>
        <v>100</v>
      </c>
      <c r="K55" s="31">
        <f>'Рейтинговая таблица организаций'!Z57</f>
        <v>100</v>
      </c>
      <c r="L55" s="31">
        <f t="shared" si="1"/>
        <v>100</v>
      </c>
      <c r="M55" s="31">
        <f>'Рейтинговая таблица организаций'!AB57</f>
        <v>100</v>
      </c>
      <c r="N55" s="35">
        <f>'Рейтинговая таблица организаций'!AC57</f>
        <v>100</v>
      </c>
      <c r="O55" s="85">
        <f>'Рейтинговая таблица организаций'!AH57</f>
        <v>100</v>
      </c>
      <c r="P55" s="85">
        <f>'Рейтинговая таблица организаций'!AI57</f>
        <v>80</v>
      </c>
      <c r="Q55" s="85">
        <f>'Рейтинговая таблица организаций'!AJ57</f>
        <v>100</v>
      </c>
      <c r="R55" s="86">
        <f>'Рейтинговая таблица организаций'!AK57</f>
        <v>92</v>
      </c>
      <c r="S55" s="31">
        <f>'Рейтинговая таблица организаций'!AR57</f>
        <v>100</v>
      </c>
      <c r="T55" s="31">
        <f>'Рейтинговая таблица организаций'!AS57</f>
        <v>100</v>
      </c>
      <c r="U55" s="31">
        <f>'Рейтинговая таблица организаций'!AT57</f>
        <v>100</v>
      </c>
      <c r="V55" s="35">
        <f>'Рейтинговая таблица организаций'!AU57</f>
        <v>100</v>
      </c>
      <c r="W55" s="31">
        <f>'Рейтинговая таблица организаций'!BB57</f>
        <v>100</v>
      </c>
      <c r="X55" s="31">
        <f>'Рейтинговая таблица организаций'!BC57</f>
        <v>100</v>
      </c>
      <c r="Y55" s="31">
        <f>'Рейтинговая таблица организаций'!BD57</f>
        <v>100</v>
      </c>
      <c r="Z55" s="35">
        <f>'Рейтинговая таблица организаций'!BE57</f>
        <v>100</v>
      </c>
      <c r="AA55" s="36">
        <f>'Рейтинговая таблица организаций'!BF57</f>
        <v>98.4</v>
      </c>
    </row>
    <row r="56" spans="1:27">
      <c r="A56" s="33">
        <f>'бланки '!D60</f>
        <v>55</v>
      </c>
      <c r="B56" s="33" t="str">
        <f>'Рейтинговая таблица организаций'!B58</f>
        <v>Муниципальное автономное общеобразовательное учреждение прогимназия «Кристина» г. Томска</v>
      </c>
      <c r="C56" s="33">
        <f>'Рейтинговая таблица организаций'!M58</f>
        <v>100</v>
      </c>
      <c r="D56" s="33">
        <f>'Рейтинговая таблица организаций'!N58</f>
        <v>100</v>
      </c>
      <c r="E56" s="31">
        <f>'Рейтинговая таблица организаций'!Q58</f>
        <v>100</v>
      </c>
      <c r="F56" s="31">
        <f>'Рейтинговая таблица организаций'!R58</f>
        <v>100</v>
      </c>
      <c r="G56" s="31">
        <f>'Рейтинговая таблица организаций'!O58</f>
        <v>100</v>
      </c>
      <c r="H56" s="31">
        <f>'Рейтинговая таблица организаций'!P58</f>
        <v>100</v>
      </c>
      <c r="I56" s="31">
        <f>'Рейтинговая таблица организаций'!S58</f>
        <v>100</v>
      </c>
      <c r="J56" s="35">
        <f>'Рейтинговая таблица организаций'!T58</f>
        <v>100</v>
      </c>
      <c r="K56" s="31">
        <f>'Рейтинговая таблица организаций'!Z58</f>
        <v>100</v>
      </c>
      <c r="L56" s="31">
        <f t="shared" si="1"/>
        <v>100</v>
      </c>
      <c r="M56" s="31">
        <f>'Рейтинговая таблица организаций'!AB58</f>
        <v>100</v>
      </c>
      <c r="N56" s="35">
        <f>'Рейтинговая таблица организаций'!AC58</f>
        <v>100</v>
      </c>
      <c r="O56" s="85">
        <f>'Рейтинговая таблица организаций'!AH58</f>
        <v>60</v>
      </c>
      <c r="P56" s="85">
        <f>'Рейтинговая таблица организаций'!AI58</f>
        <v>100</v>
      </c>
      <c r="Q56" s="85">
        <f>'Рейтинговая таблица организаций'!AJ58</f>
        <v>100</v>
      </c>
      <c r="R56" s="86">
        <f>'Рейтинговая таблица организаций'!AK58</f>
        <v>88</v>
      </c>
      <c r="S56" s="31">
        <f>'Рейтинговая таблица организаций'!AR58</f>
        <v>100</v>
      </c>
      <c r="T56" s="31">
        <f>'Рейтинговая таблица организаций'!AS58</f>
        <v>100</v>
      </c>
      <c r="U56" s="31">
        <f>'Рейтинговая таблица организаций'!AT58</f>
        <v>100</v>
      </c>
      <c r="V56" s="35">
        <f>'Рейтинговая таблица организаций'!AU58</f>
        <v>100</v>
      </c>
      <c r="W56" s="31">
        <f>'Рейтинговая таблица организаций'!BB58</f>
        <v>100</v>
      </c>
      <c r="X56" s="31">
        <f>'Рейтинговая таблица организаций'!BC58</f>
        <v>100</v>
      </c>
      <c r="Y56" s="31">
        <f>'Рейтинговая таблица организаций'!BD58</f>
        <v>100</v>
      </c>
      <c r="Z56" s="35">
        <f>'Рейтинговая таблица организаций'!BE58</f>
        <v>100</v>
      </c>
      <c r="AA56" s="36">
        <f>'Рейтинговая таблица организаций'!BF58</f>
        <v>97.6</v>
      </c>
    </row>
    <row r="57" spans="1:27">
      <c r="A57" s="33">
        <f>'бланки '!D61</f>
        <v>56</v>
      </c>
      <c r="B57" s="33" t="str">
        <f>'Рейтинговая таблица организаций'!B59</f>
        <v>Муниципальное бюджетное общеобразовательное учреждение Русская классическая гимназия № 2 г.Томска</v>
      </c>
      <c r="C57" s="33">
        <f>'Рейтинговая таблица организаций'!M59</f>
        <v>100</v>
      </c>
      <c r="D57" s="33">
        <f>'Рейтинговая таблица организаций'!N59</f>
        <v>100</v>
      </c>
      <c r="E57" s="31">
        <f>'Рейтинговая таблица организаций'!Q59</f>
        <v>100</v>
      </c>
      <c r="F57" s="31">
        <f>'Рейтинговая таблица организаций'!R59</f>
        <v>100</v>
      </c>
      <c r="G57" s="31">
        <f>'Рейтинговая таблица организаций'!O59</f>
        <v>100</v>
      </c>
      <c r="H57" s="31">
        <f>'Рейтинговая таблица организаций'!P59</f>
        <v>100</v>
      </c>
      <c r="I57" s="31">
        <f>'Рейтинговая таблица организаций'!S59</f>
        <v>100</v>
      </c>
      <c r="J57" s="35">
        <f>'Рейтинговая таблица организаций'!T59</f>
        <v>100</v>
      </c>
      <c r="K57" s="31">
        <f>'Рейтинговая таблица организаций'!Z59</f>
        <v>100</v>
      </c>
      <c r="L57" s="31">
        <f t="shared" si="1"/>
        <v>100</v>
      </c>
      <c r="M57" s="31">
        <f>'Рейтинговая таблица организаций'!AB59</f>
        <v>100</v>
      </c>
      <c r="N57" s="35">
        <f>'Рейтинговая таблица организаций'!AC59</f>
        <v>100</v>
      </c>
      <c r="O57" s="85">
        <f>'Рейтинговая таблица организаций'!AH59</f>
        <v>0</v>
      </c>
      <c r="P57" s="85">
        <f>'Рейтинговая таблица организаций'!AI59</f>
        <v>100</v>
      </c>
      <c r="Q57" s="85">
        <f>'Рейтинговая таблица организаций'!AJ59</f>
        <v>100</v>
      </c>
      <c r="R57" s="86">
        <f>'Рейтинговая таблица организаций'!AK59</f>
        <v>70</v>
      </c>
      <c r="S57" s="31">
        <f>'Рейтинговая таблица организаций'!AR59</f>
        <v>100</v>
      </c>
      <c r="T57" s="31">
        <f>'Рейтинговая таблица организаций'!AS59</f>
        <v>100</v>
      </c>
      <c r="U57" s="31">
        <f>'Рейтинговая таблица организаций'!AT59</f>
        <v>100</v>
      </c>
      <c r="V57" s="35">
        <f>'Рейтинговая таблица организаций'!AU59</f>
        <v>100</v>
      </c>
      <c r="W57" s="31">
        <f>'Рейтинговая таблица организаций'!BB59</f>
        <v>100</v>
      </c>
      <c r="X57" s="31">
        <f>'Рейтинговая таблица организаций'!BC59</f>
        <v>100</v>
      </c>
      <c r="Y57" s="31">
        <f>'Рейтинговая таблица организаций'!BD59</f>
        <v>100</v>
      </c>
      <c r="Z57" s="35">
        <f>'Рейтинговая таблица организаций'!BE59</f>
        <v>100</v>
      </c>
      <c r="AA57" s="36">
        <f>'Рейтинговая таблица организаций'!BF59</f>
        <v>94</v>
      </c>
    </row>
    <row r="58" spans="1:27">
      <c r="A58" s="33">
        <f>'бланки '!D62</f>
        <v>57</v>
      </c>
      <c r="B58" s="33" t="str">
        <f>'Рейтинговая таблица организаций'!B60</f>
        <v>НЕГОСУДАРСТВЕННОЕ ОБЩЕОБРАЗОВАТЕЛЬНОЕ УЧРЕЖДЕНИЕ "КАТОЛИЧЕСКАЯ ГИМНАЗИЯ Г. ТОМСКА"</v>
      </c>
      <c r="C58" s="33">
        <f>'Рейтинговая таблица организаций'!M60</f>
        <v>100</v>
      </c>
      <c r="D58" s="33">
        <f>'Рейтинговая таблица организаций'!N60</f>
        <v>100</v>
      </c>
      <c r="E58" s="31">
        <f>'Рейтинговая таблица организаций'!Q60</f>
        <v>100</v>
      </c>
      <c r="F58" s="31">
        <f>'Рейтинговая таблица организаций'!R60</f>
        <v>100</v>
      </c>
      <c r="G58" s="31">
        <f>'Рейтинговая таблица организаций'!O60</f>
        <v>100</v>
      </c>
      <c r="H58" s="31">
        <f>'Рейтинговая таблица организаций'!P60</f>
        <v>100</v>
      </c>
      <c r="I58" s="31">
        <f>'Рейтинговая таблица организаций'!S60</f>
        <v>100</v>
      </c>
      <c r="J58" s="35">
        <f>'Рейтинговая таблица организаций'!T60</f>
        <v>100</v>
      </c>
      <c r="K58" s="31">
        <f>'Рейтинговая таблица организаций'!Z60</f>
        <v>100</v>
      </c>
      <c r="L58" s="31">
        <f t="shared" si="1"/>
        <v>100</v>
      </c>
      <c r="M58" s="31">
        <f>'Рейтинговая таблица организаций'!AB60</f>
        <v>100</v>
      </c>
      <c r="N58" s="35">
        <f>'Рейтинговая таблица организаций'!AC60</f>
        <v>100</v>
      </c>
      <c r="O58" s="85">
        <f>'Рейтинговая таблица организаций'!AH60</f>
        <v>100</v>
      </c>
      <c r="P58" s="85">
        <f>'Рейтинговая таблица организаций'!AI60</f>
        <v>100</v>
      </c>
      <c r="Q58" s="85">
        <f>'Рейтинговая таблица организаций'!AJ60</f>
        <v>100</v>
      </c>
      <c r="R58" s="86">
        <f>'Рейтинговая таблица организаций'!AK60</f>
        <v>100</v>
      </c>
      <c r="S58" s="31">
        <f>'Рейтинговая таблица организаций'!AR60</f>
        <v>100</v>
      </c>
      <c r="T58" s="31">
        <f>'Рейтинговая таблица организаций'!AS60</f>
        <v>100</v>
      </c>
      <c r="U58" s="31">
        <f>'Рейтинговая таблица организаций'!AT60</f>
        <v>100</v>
      </c>
      <c r="V58" s="35">
        <f>'Рейтинговая таблица организаций'!AU60</f>
        <v>100</v>
      </c>
      <c r="W58" s="31">
        <f>'Рейтинговая таблица организаций'!BB60</f>
        <v>100</v>
      </c>
      <c r="X58" s="31">
        <f>'Рейтинговая таблица организаций'!BC60</f>
        <v>100</v>
      </c>
      <c r="Y58" s="31">
        <f>'Рейтинговая таблица организаций'!BD60</f>
        <v>100</v>
      </c>
      <c r="Z58" s="35">
        <f>'Рейтинговая таблица организаций'!BE60</f>
        <v>100</v>
      </c>
      <c r="AA58" s="36">
        <f>'Рейтинговая таблица организаций'!BF60</f>
        <v>100</v>
      </c>
    </row>
    <row r="59" spans="1:27">
      <c r="A59" s="33">
        <f>'бланки '!D63</f>
        <v>58</v>
      </c>
      <c r="B59" s="33" t="str">
        <f>'Рейтинговая таблица организаций'!B61</f>
        <v>Муниципальное автономное общеобразовательное учреждение средняя общеобразовательная школа № 19 г. Томска</v>
      </c>
      <c r="C59" s="33">
        <f>'Рейтинговая таблица организаций'!M61</f>
        <v>100</v>
      </c>
      <c r="D59" s="33">
        <f>'Рейтинговая таблица организаций'!N61</f>
        <v>100</v>
      </c>
      <c r="E59" s="31">
        <f>'Рейтинговая таблица организаций'!Q61</f>
        <v>100</v>
      </c>
      <c r="F59" s="31">
        <f>'Рейтинговая таблица организаций'!R61</f>
        <v>100</v>
      </c>
      <c r="G59" s="31">
        <f>'Рейтинговая таблица организаций'!O61</f>
        <v>100</v>
      </c>
      <c r="H59" s="31">
        <f>'Рейтинговая таблица организаций'!P61</f>
        <v>100</v>
      </c>
      <c r="I59" s="31">
        <f>'Рейтинговая таблица организаций'!S61</f>
        <v>100</v>
      </c>
      <c r="J59" s="35">
        <f>'Рейтинговая таблица организаций'!T61</f>
        <v>100</v>
      </c>
      <c r="K59" s="31">
        <f>'Рейтинговая таблица организаций'!Z61</f>
        <v>100</v>
      </c>
      <c r="L59" s="31">
        <f t="shared" si="1"/>
        <v>100</v>
      </c>
      <c r="M59" s="31">
        <f>'Рейтинговая таблица организаций'!AB61</f>
        <v>100</v>
      </c>
      <c r="N59" s="35">
        <f>'Рейтинговая таблица организаций'!AC61</f>
        <v>100</v>
      </c>
      <c r="O59" s="85">
        <f>'Рейтинговая таблица организаций'!AH61</f>
        <v>40</v>
      </c>
      <c r="P59" s="85">
        <f>'Рейтинговая таблица организаций'!AI61</f>
        <v>60</v>
      </c>
      <c r="Q59" s="85">
        <f>'Рейтинговая таблица организаций'!AJ61</f>
        <v>100</v>
      </c>
      <c r="R59" s="86">
        <f>'Рейтинговая таблица организаций'!AK61</f>
        <v>66</v>
      </c>
      <c r="S59" s="31">
        <f>'Рейтинговая таблица организаций'!AR61</f>
        <v>100</v>
      </c>
      <c r="T59" s="31">
        <f>'Рейтинговая таблица организаций'!AS61</f>
        <v>100</v>
      </c>
      <c r="U59" s="31">
        <f>'Рейтинговая таблица организаций'!AT61</f>
        <v>100</v>
      </c>
      <c r="V59" s="35">
        <f>'Рейтинговая таблица организаций'!AU61</f>
        <v>100</v>
      </c>
      <c r="W59" s="31">
        <f>'Рейтинговая таблица организаций'!BB61</f>
        <v>100</v>
      </c>
      <c r="X59" s="31">
        <f>'Рейтинговая таблица организаций'!BC61</f>
        <v>100</v>
      </c>
      <c r="Y59" s="31">
        <f>'Рейтинговая таблица организаций'!BD61</f>
        <v>100</v>
      </c>
      <c r="Z59" s="35">
        <f>'Рейтинговая таблица организаций'!BE61</f>
        <v>100</v>
      </c>
      <c r="AA59" s="36">
        <f>'Рейтинговая таблица организаций'!BF61</f>
        <v>93.2</v>
      </c>
    </row>
    <row r="60" spans="1:27">
      <c r="A60" s="33">
        <f>'бланки '!D64</f>
        <v>59</v>
      </c>
      <c r="B60" s="33" t="str">
        <f>'Рейтинговая таблица организаций'!B62</f>
        <v>Муниципальное автономное общеобразовательное учреждение средняя общеобразовательная школа № 35 г.Томска</v>
      </c>
      <c r="C60" s="33">
        <f>'Рейтинговая таблица организаций'!M62</f>
        <v>100</v>
      </c>
      <c r="D60" s="33">
        <f>'Рейтинговая таблица организаций'!N62</f>
        <v>100</v>
      </c>
      <c r="E60" s="31">
        <f>'Рейтинговая таблица организаций'!Q62</f>
        <v>100</v>
      </c>
      <c r="F60" s="31">
        <f>'Рейтинговая таблица организаций'!R62</f>
        <v>100</v>
      </c>
      <c r="G60" s="31">
        <f>'Рейтинговая таблица организаций'!O62</f>
        <v>100</v>
      </c>
      <c r="H60" s="31">
        <f>'Рейтинговая таблица организаций'!P62</f>
        <v>100</v>
      </c>
      <c r="I60" s="31">
        <f>'Рейтинговая таблица организаций'!S62</f>
        <v>100</v>
      </c>
      <c r="J60" s="35">
        <f>'Рейтинговая таблица организаций'!T62</f>
        <v>100</v>
      </c>
      <c r="K60" s="31">
        <f>'Рейтинговая таблица организаций'!Z62</f>
        <v>100</v>
      </c>
      <c r="L60" s="31">
        <f t="shared" si="1"/>
        <v>100</v>
      </c>
      <c r="M60" s="31">
        <f>'Рейтинговая таблица организаций'!AB62</f>
        <v>100</v>
      </c>
      <c r="N60" s="35">
        <f>'Рейтинговая таблица организаций'!AC62</f>
        <v>100</v>
      </c>
      <c r="O60" s="85">
        <f>'Рейтинговая таблица организаций'!AH62</f>
        <v>60</v>
      </c>
      <c r="P60" s="85">
        <f>'Рейтинговая таблица организаций'!AI62</f>
        <v>60</v>
      </c>
      <c r="Q60" s="85">
        <f>'Рейтинговая таблица организаций'!AJ62</f>
        <v>100</v>
      </c>
      <c r="R60" s="86">
        <f>'Рейтинговая таблица организаций'!AK62</f>
        <v>72</v>
      </c>
      <c r="S60" s="31">
        <f>'Рейтинговая таблица организаций'!AR62</f>
        <v>100</v>
      </c>
      <c r="T60" s="31">
        <f>'Рейтинговая таблица организаций'!AS62</f>
        <v>100</v>
      </c>
      <c r="U60" s="31">
        <f>'Рейтинговая таблица организаций'!AT62</f>
        <v>100</v>
      </c>
      <c r="V60" s="35">
        <f>'Рейтинговая таблица организаций'!AU62</f>
        <v>100</v>
      </c>
      <c r="W60" s="31">
        <f>'Рейтинговая таблица организаций'!BB62</f>
        <v>100</v>
      </c>
      <c r="X60" s="31">
        <f>'Рейтинговая таблица организаций'!BC62</f>
        <v>100</v>
      </c>
      <c r="Y60" s="31">
        <f>'Рейтинговая таблица организаций'!BD62</f>
        <v>100</v>
      </c>
      <c r="Z60" s="35">
        <f>'Рейтинговая таблица организаций'!BE62</f>
        <v>100</v>
      </c>
      <c r="AA60" s="36">
        <f>'Рейтинговая таблица организаций'!BF62</f>
        <v>94.4</v>
      </c>
    </row>
    <row r="61" spans="1:27">
      <c r="A61" s="33">
        <f>'бланки '!D65</f>
        <v>60</v>
      </c>
      <c r="B61" s="33" t="str">
        <f>'Рейтинговая таблица организаций'!B63</f>
        <v>Муниципальное автономное общеобразовательное учреждение средняя общеобразовательная школа № 15 имени Г.Е. Николаевой г. Томска</v>
      </c>
      <c r="C61" s="33">
        <f>'Рейтинговая таблица организаций'!M63</f>
        <v>100</v>
      </c>
      <c r="D61" s="33">
        <f>'Рейтинговая таблица организаций'!N63</f>
        <v>100</v>
      </c>
      <c r="E61" s="31">
        <f>'Рейтинговая таблица организаций'!Q63</f>
        <v>100</v>
      </c>
      <c r="F61" s="31">
        <f>'Рейтинговая таблица организаций'!R63</f>
        <v>100</v>
      </c>
      <c r="G61" s="31">
        <f>'Рейтинговая таблица организаций'!O63</f>
        <v>100</v>
      </c>
      <c r="H61" s="31">
        <f>'Рейтинговая таблица организаций'!P63</f>
        <v>100</v>
      </c>
      <c r="I61" s="31">
        <f>'Рейтинговая таблица организаций'!S63</f>
        <v>100</v>
      </c>
      <c r="J61" s="35">
        <f>'Рейтинговая таблица организаций'!T63</f>
        <v>100</v>
      </c>
      <c r="K61" s="31">
        <f>'Рейтинговая таблица организаций'!Z63</f>
        <v>100</v>
      </c>
      <c r="L61" s="31">
        <f t="shared" si="1"/>
        <v>100</v>
      </c>
      <c r="M61" s="31">
        <f>'Рейтинговая таблица организаций'!AB63</f>
        <v>100</v>
      </c>
      <c r="N61" s="35">
        <f>'Рейтинговая таблица организаций'!AC63</f>
        <v>100</v>
      </c>
      <c r="O61" s="85">
        <f>'Рейтинговая таблица организаций'!AH63</f>
        <v>40</v>
      </c>
      <c r="P61" s="85">
        <f>'Рейтинговая таблица организаций'!AI63</f>
        <v>60</v>
      </c>
      <c r="Q61" s="85">
        <f>'Рейтинговая таблица организаций'!AJ63</f>
        <v>100</v>
      </c>
      <c r="R61" s="86">
        <f>'Рейтинговая таблица организаций'!AK63</f>
        <v>66</v>
      </c>
      <c r="S61" s="31">
        <f>'Рейтинговая таблица организаций'!AR63</f>
        <v>100</v>
      </c>
      <c r="T61" s="31">
        <f>'Рейтинговая таблица организаций'!AS63</f>
        <v>100</v>
      </c>
      <c r="U61" s="31">
        <f>'Рейтинговая таблица организаций'!AT63</f>
        <v>100</v>
      </c>
      <c r="V61" s="35">
        <f>'Рейтинговая таблица организаций'!AU63</f>
        <v>100</v>
      </c>
      <c r="W61" s="31">
        <f>'Рейтинговая таблица организаций'!BB63</f>
        <v>100</v>
      </c>
      <c r="X61" s="31">
        <f>'Рейтинговая таблица организаций'!BC63</f>
        <v>100</v>
      </c>
      <c r="Y61" s="31">
        <f>'Рейтинговая таблица организаций'!BD63</f>
        <v>100</v>
      </c>
      <c r="Z61" s="35">
        <f>'Рейтинговая таблица организаций'!BE63</f>
        <v>100</v>
      </c>
      <c r="AA61" s="36">
        <f>'Рейтинговая таблица организаций'!BF63</f>
        <v>93.2</v>
      </c>
    </row>
    <row r="62" spans="1:27">
      <c r="A62" s="33">
        <f>'бланки '!D66</f>
        <v>61</v>
      </c>
      <c r="B62" s="33" t="str">
        <f>'Рейтинговая таблица организаций'!B64</f>
        <v>Муниципальное автономное общеобразовательное учреждение основная общеобразовательная школа № 66 г. Томска</v>
      </c>
      <c r="C62" s="33">
        <f>'Рейтинговая таблица организаций'!M64</f>
        <v>100</v>
      </c>
      <c r="D62" s="33">
        <f>'Рейтинговая таблица организаций'!N64</f>
        <v>100</v>
      </c>
      <c r="E62" s="31">
        <f>'Рейтинговая таблица организаций'!Q64</f>
        <v>100</v>
      </c>
      <c r="F62" s="31">
        <f>'Рейтинговая таблица организаций'!R64</f>
        <v>100</v>
      </c>
      <c r="G62" s="31">
        <f>'Рейтинговая таблица организаций'!O64</f>
        <v>100</v>
      </c>
      <c r="H62" s="31">
        <f>'Рейтинговая таблица организаций'!P64</f>
        <v>100</v>
      </c>
      <c r="I62" s="31">
        <f>'Рейтинговая таблица организаций'!S64</f>
        <v>100</v>
      </c>
      <c r="J62" s="35">
        <f>'Рейтинговая таблица организаций'!T64</f>
        <v>100</v>
      </c>
      <c r="K62" s="31">
        <f>'Рейтинговая таблица организаций'!Z64</f>
        <v>100</v>
      </c>
      <c r="L62" s="31">
        <f t="shared" si="1"/>
        <v>100</v>
      </c>
      <c r="M62" s="31">
        <f>'Рейтинговая таблица организаций'!AB64</f>
        <v>100</v>
      </c>
      <c r="N62" s="35">
        <f>'Рейтинговая таблица организаций'!AC64</f>
        <v>100</v>
      </c>
      <c r="O62" s="85">
        <f>'Рейтинговая таблица организаций'!AH64</f>
        <v>20</v>
      </c>
      <c r="P62" s="85">
        <f>'Рейтинговая таблица организаций'!AI64</f>
        <v>80</v>
      </c>
      <c r="Q62" s="85">
        <f>'Рейтинговая таблица организаций'!AJ64</f>
        <v>100</v>
      </c>
      <c r="R62" s="86">
        <f>'Рейтинговая таблица организаций'!AK64</f>
        <v>68</v>
      </c>
      <c r="S62" s="31">
        <f>'Рейтинговая таблица организаций'!AR64</f>
        <v>100</v>
      </c>
      <c r="T62" s="31">
        <f>'Рейтинговая таблица организаций'!AS64</f>
        <v>100</v>
      </c>
      <c r="U62" s="31">
        <f>'Рейтинговая таблица организаций'!AT64</f>
        <v>100</v>
      </c>
      <c r="V62" s="35">
        <f>'Рейтинговая таблица организаций'!AU64</f>
        <v>100</v>
      </c>
      <c r="W62" s="31">
        <f>'Рейтинговая таблица организаций'!BB64</f>
        <v>100</v>
      </c>
      <c r="X62" s="31">
        <f>'Рейтинговая таблица организаций'!BC64</f>
        <v>100</v>
      </c>
      <c r="Y62" s="31">
        <f>'Рейтинговая таблица организаций'!BD64</f>
        <v>100</v>
      </c>
      <c r="Z62" s="35">
        <f>'Рейтинговая таблица организаций'!BE64</f>
        <v>100</v>
      </c>
      <c r="AA62" s="36">
        <f>'Рейтинговая таблица организаций'!BF64</f>
        <v>93.6</v>
      </c>
    </row>
    <row r="63" spans="1:27">
      <c r="A63" s="33">
        <f>'бланки '!D67</f>
        <v>62</v>
      </c>
      <c r="B63" s="33" t="str">
        <f>'Рейтинговая таблица организаций'!B65</f>
        <v>ЧАСТНОЕ ОБЩЕОБРАЗОВАТЕЛЬНОЕ УЧРЕЖДЕНИЕ ГИМНАЗИЯ "ТОМЬ"</v>
      </c>
      <c r="C63" s="33">
        <f>'Рейтинговая таблица организаций'!M65</f>
        <v>100</v>
      </c>
      <c r="D63" s="33">
        <f>'Рейтинговая таблица организаций'!N65</f>
        <v>100</v>
      </c>
      <c r="E63" s="31">
        <f>'Рейтинговая таблица организаций'!Q65</f>
        <v>100</v>
      </c>
      <c r="F63" s="31">
        <f>'Рейтинговая таблица организаций'!R65</f>
        <v>100</v>
      </c>
      <c r="G63" s="31">
        <f>'Рейтинговая таблица организаций'!O65</f>
        <v>100</v>
      </c>
      <c r="H63" s="31">
        <f>'Рейтинговая таблица организаций'!P65</f>
        <v>100</v>
      </c>
      <c r="I63" s="31">
        <f>'Рейтинговая таблица организаций'!S65</f>
        <v>100</v>
      </c>
      <c r="J63" s="35">
        <f>'Рейтинговая таблица организаций'!T65</f>
        <v>100</v>
      </c>
      <c r="K63" s="31">
        <f>'Рейтинговая таблица организаций'!Z65</f>
        <v>100</v>
      </c>
      <c r="L63" s="31">
        <f t="shared" si="1"/>
        <v>100</v>
      </c>
      <c r="M63" s="31">
        <f>'Рейтинговая таблица организаций'!AB65</f>
        <v>100</v>
      </c>
      <c r="N63" s="35">
        <f>'Рейтинговая таблица организаций'!AC65</f>
        <v>100</v>
      </c>
      <c r="O63" s="85">
        <f>'Рейтинговая таблица организаций'!AH65</f>
        <v>0</v>
      </c>
      <c r="P63" s="85">
        <f>'Рейтинговая таблица организаций'!AI65</f>
        <v>100</v>
      </c>
      <c r="Q63" s="85">
        <f>'Рейтинговая таблица организаций'!AJ65</f>
        <v>100</v>
      </c>
      <c r="R63" s="86">
        <f>'Рейтинговая таблица организаций'!AK65</f>
        <v>70</v>
      </c>
      <c r="S63" s="31">
        <f>'Рейтинговая таблица организаций'!AR65</f>
        <v>100</v>
      </c>
      <c r="T63" s="31">
        <f>'Рейтинговая таблица организаций'!AS65</f>
        <v>100</v>
      </c>
      <c r="U63" s="31">
        <f>'Рейтинговая таблица организаций'!AT65</f>
        <v>100</v>
      </c>
      <c r="V63" s="35">
        <f>'Рейтинговая таблица организаций'!AU65</f>
        <v>100</v>
      </c>
      <c r="W63" s="31">
        <f>'Рейтинговая таблица организаций'!BB65</f>
        <v>100</v>
      </c>
      <c r="X63" s="31">
        <f>'Рейтинговая таблица организаций'!BC65</f>
        <v>100</v>
      </c>
      <c r="Y63" s="31">
        <f>'Рейтинговая таблица организаций'!BD65</f>
        <v>100</v>
      </c>
      <c r="Z63" s="35">
        <f>'Рейтинговая таблица организаций'!BE65</f>
        <v>100</v>
      </c>
      <c r="AA63" s="36">
        <f>'Рейтинговая таблица организаций'!BF65</f>
        <v>94</v>
      </c>
    </row>
    <row r="64" spans="1:27">
      <c r="A64" s="33">
        <f>'бланки '!D68</f>
        <v>63</v>
      </c>
      <c r="B64" s="33" t="str">
        <f>'Рейтинговая таблица организаций'!B66</f>
        <v>ЧАСТНОЕ ОБЩЕОБРАЗОВАТЕЛЬНОЕ УЧРЕЖДЕНИЕ СИБИРСКИЙ ИНСТИТУТ РАЗВИВАЮЩЕГО ОБУЧЕНИЯ "ПЕЛЕНГ"</v>
      </c>
      <c r="C64" s="33">
        <f>'Рейтинговая таблица организаций'!M66</f>
        <v>100</v>
      </c>
      <c r="D64" s="33">
        <f>'Рейтинговая таблица организаций'!N66</f>
        <v>100</v>
      </c>
      <c r="E64" s="31">
        <f>'Рейтинговая таблица организаций'!Q66</f>
        <v>100</v>
      </c>
      <c r="F64" s="31">
        <f>'Рейтинговая таблица организаций'!R66</f>
        <v>100</v>
      </c>
      <c r="G64" s="31">
        <f>'Рейтинговая таблица организаций'!O66</f>
        <v>100</v>
      </c>
      <c r="H64" s="31">
        <f>'Рейтинговая таблица организаций'!P66</f>
        <v>100</v>
      </c>
      <c r="I64" s="31">
        <f>'Рейтинговая таблица организаций'!S66</f>
        <v>100</v>
      </c>
      <c r="J64" s="35">
        <f>'Рейтинговая таблица организаций'!T66</f>
        <v>100</v>
      </c>
      <c r="K64" s="31">
        <f>'Рейтинговая таблица организаций'!Z66</f>
        <v>100</v>
      </c>
      <c r="L64" s="31">
        <f t="shared" si="1"/>
        <v>100</v>
      </c>
      <c r="M64" s="31">
        <f>'Рейтинговая таблица организаций'!AB66</f>
        <v>100</v>
      </c>
      <c r="N64" s="35">
        <f>'Рейтинговая таблица организаций'!AC66</f>
        <v>100</v>
      </c>
      <c r="O64" s="85">
        <f>'Рейтинговая таблица организаций'!AH66</f>
        <v>20</v>
      </c>
      <c r="P64" s="85">
        <f>'Рейтинговая таблица организаций'!AI66</f>
        <v>60</v>
      </c>
      <c r="Q64" s="85">
        <f>'Рейтинговая таблица организаций'!AJ66</f>
        <v>100</v>
      </c>
      <c r="R64" s="86">
        <f>'Рейтинговая таблица организаций'!AK66</f>
        <v>60</v>
      </c>
      <c r="S64" s="31">
        <f>'Рейтинговая таблица организаций'!AR66</f>
        <v>100</v>
      </c>
      <c r="T64" s="31">
        <f>'Рейтинговая таблица организаций'!AS66</f>
        <v>100</v>
      </c>
      <c r="U64" s="31">
        <f>'Рейтинговая таблица организаций'!AT66</f>
        <v>100</v>
      </c>
      <c r="V64" s="35">
        <f>'Рейтинговая таблица организаций'!AU66</f>
        <v>100</v>
      </c>
      <c r="W64" s="31">
        <f>'Рейтинговая таблица организаций'!BB66</f>
        <v>100</v>
      </c>
      <c r="X64" s="31">
        <f>'Рейтинговая таблица организаций'!BC66</f>
        <v>100</v>
      </c>
      <c r="Y64" s="31">
        <f>'Рейтинговая таблица организаций'!BD66</f>
        <v>100</v>
      </c>
      <c r="Z64" s="35">
        <f>'Рейтинговая таблица организаций'!BE66</f>
        <v>100</v>
      </c>
      <c r="AA64" s="36">
        <f>'Рейтинговая таблица организаций'!BF66</f>
        <v>92</v>
      </c>
    </row>
    <row r="65" spans="1:27">
      <c r="A65" s="33">
        <f>'бланки '!D69</f>
        <v>64</v>
      </c>
      <c r="B65" s="33" t="str">
        <f>'Рейтинговая таблица организаций'!B67</f>
        <v>Муниципальное общеобразовательное учреждение "Средняя общеобразовательная школа № 7 городского округа Стрежевой с углубленным изучением отдельных предметов"</v>
      </c>
      <c r="C65" s="33">
        <f>'Рейтинговая таблица организаций'!M67</f>
        <v>100</v>
      </c>
      <c r="D65" s="33">
        <f>'Рейтинговая таблица организаций'!N67</f>
        <v>100</v>
      </c>
      <c r="E65" s="31">
        <f>'Рейтинговая таблица организаций'!Q67</f>
        <v>100</v>
      </c>
      <c r="F65" s="31">
        <f>'Рейтинговая таблица организаций'!R67</f>
        <v>100</v>
      </c>
      <c r="G65" s="31">
        <f>'Рейтинговая таблица организаций'!O67</f>
        <v>100</v>
      </c>
      <c r="H65" s="31">
        <f>'Рейтинговая таблица организаций'!P67</f>
        <v>100</v>
      </c>
      <c r="I65" s="31">
        <f>'Рейтинговая таблица организаций'!S67</f>
        <v>100</v>
      </c>
      <c r="J65" s="35">
        <f>'Рейтинговая таблица организаций'!T67</f>
        <v>100</v>
      </c>
      <c r="K65" s="31">
        <f>'Рейтинговая таблица организаций'!Z67</f>
        <v>100</v>
      </c>
      <c r="L65" s="31">
        <f t="shared" si="1"/>
        <v>100</v>
      </c>
      <c r="M65" s="31">
        <f>'Рейтинговая таблица организаций'!AB67</f>
        <v>100</v>
      </c>
      <c r="N65" s="35">
        <f>'Рейтинговая таблица организаций'!AC67</f>
        <v>100</v>
      </c>
      <c r="O65" s="85">
        <f>'Рейтинговая таблица организаций'!AH67</f>
        <v>20</v>
      </c>
      <c r="P65" s="85">
        <f>'Рейтинговая таблица организаций'!AI67</f>
        <v>100</v>
      </c>
      <c r="Q65" s="85">
        <f>'Рейтинговая таблица организаций'!AJ67</f>
        <v>100</v>
      </c>
      <c r="R65" s="86">
        <f>'Рейтинговая таблица организаций'!AK67</f>
        <v>76</v>
      </c>
      <c r="S65" s="31">
        <f>'Рейтинговая таблица организаций'!AR67</f>
        <v>100</v>
      </c>
      <c r="T65" s="31">
        <f>'Рейтинговая таблица организаций'!AS67</f>
        <v>100</v>
      </c>
      <c r="U65" s="31">
        <f>'Рейтинговая таблица организаций'!AT67</f>
        <v>100</v>
      </c>
      <c r="V65" s="35">
        <f>'Рейтинговая таблица организаций'!AU67</f>
        <v>100</v>
      </c>
      <c r="W65" s="31">
        <f>'Рейтинговая таблица организаций'!BB67</f>
        <v>100</v>
      </c>
      <c r="X65" s="31">
        <f>'Рейтинговая таблица организаций'!BC67</f>
        <v>100</v>
      </c>
      <c r="Y65" s="31">
        <f>'Рейтинговая таблица организаций'!BD67</f>
        <v>100</v>
      </c>
      <c r="Z65" s="35">
        <f>'Рейтинговая таблица организаций'!BE67</f>
        <v>100</v>
      </c>
      <c r="AA65" s="36">
        <f>'Рейтинговая таблица организаций'!BF67</f>
        <v>95.2</v>
      </c>
    </row>
    <row r="66" spans="1:27">
      <c r="A66" s="33">
        <f>'бланки '!D70</f>
        <v>65</v>
      </c>
      <c r="B66" s="33" t="str">
        <f>'Рейтинговая таблица организаций'!B68</f>
        <v>Муниципальное общеобразовательное учреждение «Средняя общеобразовательная школа № 4 городского округа Стрежевой с углубленным изучением отдельных предметов</v>
      </c>
      <c r="C66" s="33">
        <f>'Рейтинговая таблица организаций'!M68</f>
        <v>100</v>
      </c>
      <c r="D66" s="33">
        <f>'Рейтинговая таблица организаций'!N68</f>
        <v>100</v>
      </c>
      <c r="E66" s="31">
        <f>'Рейтинговая таблица организаций'!Q68</f>
        <v>100</v>
      </c>
      <c r="F66" s="31">
        <f>'Рейтинговая таблица организаций'!R68</f>
        <v>100</v>
      </c>
      <c r="G66" s="31">
        <f>'Рейтинговая таблица организаций'!O68</f>
        <v>100</v>
      </c>
      <c r="H66" s="31">
        <f>'Рейтинговая таблица организаций'!P68</f>
        <v>100</v>
      </c>
      <c r="I66" s="31">
        <f>'Рейтинговая таблица организаций'!S68</f>
        <v>100</v>
      </c>
      <c r="J66" s="35">
        <f>'Рейтинговая таблица организаций'!T68</f>
        <v>100</v>
      </c>
      <c r="K66" s="31">
        <f>'Рейтинговая таблица организаций'!Z68</f>
        <v>100</v>
      </c>
      <c r="L66" s="31">
        <f t="shared" si="1"/>
        <v>100</v>
      </c>
      <c r="M66" s="31">
        <f>'Рейтинговая таблица организаций'!AB68</f>
        <v>100</v>
      </c>
      <c r="N66" s="35">
        <f>'Рейтинговая таблица организаций'!AC68</f>
        <v>100</v>
      </c>
      <c r="O66" s="85">
        <f>'Рейтинговая таблица организаций'!AH68</f>
        <v>60</v>
      </c>
      <c r="P66" s="85">
        <f>'Рейтинговая таблица организаций'!AI68</f>
        <v>100</v>
      </c>
      <c r="Q66" s="85">
        <f>'Рейтинговая таблица организаций'!AJ68</f>
        <v>100</v>
      </c>
      <c r="R66" s="86">
        <f>'Рейтинговая таблица организаций'!AK68</f>
        <v>88</v>
      </c>
      <c r="S66" s="31">
        <f>'Рейтинговая таблица организаций'!AR68</f>
        <v>100</v>
      </c>
      <c r="T66" s="31">
        <f>'Рейтинговая таблица организаций'!AS68</f>
        <v>100</v>
      </c>
      <c r="U66" s="31">
        <f>'Рейтинговая таблица организаций'!AT68</f>
        <v>100</v>
      </c>
      <c r="V66" s="35">
        <f>'Рейтинговая таблица организаций'!AU68</f>
        <v>100</v>
      </c>
      <c r="W66" s="31">
        <f>'Рейтинговая таблица организаций'!BB68</f>
        <v>100</v>
      </c>
      <c r="X66" s="31">
        <f>'Рейтинговая таблица организаций'!BC68</f>
        <v>100</v>
      </c>
      <c r="Y66" s="31">
        <f>'Рейтинговая таблица организаций'!BD68</f>
        <v>100</v>
      </c>
      <c r="Z66" s="35">
        <f>'Рейтинговая таблица организаций'!BE68</f>
        <v>100</v>
      </c>
      <c r="AA66" s="36">
        <f>'Рейтинговая таблица организаций'!BF68</f>
        <v>97.6</v>
      </c>
    </row>
    <row r="67" spans="1:27">
      <c r="A67" s="33">
        <f>'бланки '!D71</f>
        <v>66</v>
      </c>
      <c r="B67" s="33" t="str">
        <f>'Рейтинговая таблица организаций'!B69</f>
        <v>Муниципальное общеобразовательное учреждение Средняя общеобразовательная школа № 2 городского округа Стрежевой</v>
      </c>
      <c r="C67" s="33">
        <f>'Рейтинговая таблица организаций'!M69</f>
        <v>100</v>
      </c>
      <c r="D67" s="33">
        <f>'Рейтинговая таблица организаций'!N69</f>
        <v>100</v>
      </c>
      <c r="E67" s="31">
        <f>'Рейтинговая таблица организаций'!Q69</f>
        <v>100</v>
      </c>
      <c r="F67" s="31">
        <f>'Рейтинговая таблица организаций'!R69</f>
        <v>100</v>
      </c>
      <c r="G67" s="31">
        <f>'Рейтинговая таблица организаций'!O69</f>
        <v>100</v>
      </c>
      <c r="H67" s="31">
        <f>'Рейтинговая таблица организаций'!P69</f>
        <v>100</v>
      </c>
      <c r="I67" s="31">
        <f>'Рейтинговая таблица организаций'!S69</f>
        <v>100</v>
      </c>
      <c r="J67" s="35">
        <f>'Рейтинговая таблица организаций'!T69</f>
        <v>100</v>
      </c>
      <c r="K67" s="31">
        <f>'Рейтинговая таблица организаций'!Z69</f>
        <v>100</v>
      </c>
      <c r="L67" s="31">
        <f t="shared" si="1"/>
        <v>100</v>
      </c>
      <c r="M67" s="31">
        <f>'Рейтинговая таблица организаций'!AB69</f>
        <v>100</v>
      </c>
      <c r="N67" s="35">
        <f>'Рейтинговая таблица организаций'!AC69</f>
        <v>100</v>
      </c>
      <c r="O67" s="85">
        <f>'Рейтинговая таблица организаций'!AH69</f>
        <v>40</v>
      </c>
      <c r="P67" s="85">
        <f>'Рейтинговая таблица организаций'!AI69</f>
        <v>100</v>
      </c>
      <c r="Q67" s="85">
        <f>'Рейтинговая таблица организаций'!AJ69</f>
        <v>100</v>
      </c>
      <c r="R67" s="86">
        <f>'Рейтинговая таблица организаций'!AK69</f>
        <v>82</v>
      </c>
      <c r="S67" s="31">
        <f>'Рейтинговая таблица организаций'!AR69</f>
        <v>100</v>
      </c>
      <c r="T67" s="31">
        <f>'Рейтинговая таблица организаций'!AS69</f>
        <v>100</v>
      </c>
      <c r="U67" s="31">
        <f>'Рейтинговая таблица организаций'!AT69</f>
        <v>100</v>
      </c>
      <c r="V67" s="35">
        <f>'Рейтинговая таблица организаций'!AU69</f>
        <v>100</v>
      </c>
      <c r="W67" s="31">
        <f>'Рейтинговая таблица организаций'!BB69</f>
        <v>100</v>
      </c>
      <c r="X67" s="31">
        <f>'Рейтинговая таблица организаций'!BC69</f>
        <v>100</v>
      </c>
      <c r="Y67" s="31">
        <f>'Рейтинговая таблица организаций'!BD69</f>
        <v>100</v>
      </c>
      <c r="Z67" s="35">
        <f>'Рейтинговая таблица организаций'!BE69</f>
        <v>100</v>
      </c>
      <c r="AA67" s="36">
        <f>'Рейтинговая таблица организаций'!BF69</f>
        <v>96.4</v>
      </c>
    </row>
    <row r="68" spans="1:27">
      <c r="A68" s="33">
        <f>'бланки '!D72</f>
        <v>67</v>
      </c>
      <c r="B68" s="33" t="str">
        <f>'Рейтинговая таблица организаций'!B70</f>
        <v>Муниципальное общеобразовательное учреждение "Специальная (коррекционная) школа" городского округа Стрежевой</v>
      </c>
      <c r="C68" s="33">
        <f>'Рейтинговая таблица организаций'!M70</f>
        <v>100</v>
      </c>
      <c r="D68" s="33">
        <f>'Рейтинговая таблица организаций'!N70</f>
        <v>100</v>
      </c>
      <c r="E68" s="31">
        <f>'Рейтинговая таблица организаций'!Q70</f>
        <v>100</v>
      </c>
      <c r="F68" s="31">
        <f>'Рейтинговая таблица организаций'!R70</f>
        <v>100</v>
      </c>
      <c r="G68" s="31">
        <f>'Рейтинговая таблица организаций'!O70</f>
        <v>100</v>
      </c>
      <c r="H68" s="31">
        <f>'Рейтинговая таблица организаций'!P70</f>
        <v>100</v>
      </c>
      <c r="I68" s="31">
        <f>'Рейтинговая таблица организаций'!S70</f>
        <v>100</v>
      </c>
      <c r="J68" s="35">
        <f>'Рейтинговая таблица организаций'!T70</f>
        <v>100</v>
      </c>
      <c r="K68" s="31">
        <f>'Рейтинговая таблица организаций'!Z70</f>
        <v>100</v>
      </c>
      <c r="L68" s="31">
        <f t="shared" si="1"/>
        <v>100</v>
      </c>
      <c r="M68" s="31">
        <f>'Рейтинговая таблица организаций'!AB70</f>
        <v>100</v>
      </c>
      <c r="N68" s="35">
        <f>'Рейтинговая таблица организаций'!AC70</f>
        <v>100</v>
      </c>
      <c r="O68" s="85">
        <f>'Рейтинговая таблица организаций'!AH70</f>
        <v>100</v>
      </c>
      <c r="P68" s="85">
        <f>'Рейтинговая таблица организаций'!AI70</f>
        <v>100</v>
      </c>
      <c r="Q68" s="85">
        <f>'Рейтинговая таблица организаций'!AJ70</f>
        <v>100</v>
      </c>
      <c r="R68" s="86">
        <f>'Рейтинговая таблица организаций'!AK70</f>
        <v>100</v>
      </c>
      <c r="S68" s="31">
        <f>'Рейтинговая таблица организаций'!AR70</f>
        <v>100</v>
      </c>
      <c r="T68" s="31">
        <f>'Рейтинговая таблица организаций'!AS70</f>
        <v>100</v>
      </c>
      <c r="U68" s="31">
        <f>'Рейтинговая таблица организаций'!AT70</f>
        <v>100</v>
      </c>
      <c r="V68" s="35">
        <f>'Рейтинговая таблица организаций'!AU70</f>
        <v>100</v>
      </c>
      <c r="W68" s="31">
        <f>'Рейтинговая таблица организаций'!BB70</f>
        <v>100</v>
      </c>
      <c r="X68" s="31">
        <f>'Рейтинговая таблица организаций'!BC70</f>
        <v>100</v>
      </c>
      <c r="Y68" s="31">
        <f>'Рейтинговая таблица организаций'!BD70</f>
        <v>100</v>
      </c>
      <c r="Z68" s="35">
        <f>'Рейтинговая таблица организаций'!BE70</f>
        <v>100</v>
      </c>
      <c r="AA68" s="36">
        <f>'Рейтинговая таблица организаций'!BF70</f>
        <v>100</v>
      </c>
    </row>
    <row r="69" spans="1:27">
      <c r="A69" s="33">
        <f>'бланки '!D73</f>
        <v>68</v>
      </c>
      <c r="B69" s="33" t="str">
        <f>'Рейтинговая таблица организаций'!B71</f>
        <v>Муниципальное общеобразовательное учреждение "Средняя общеобразовательная школа № 6 городского округа Стрежевой"</v>
      </c>
      <c r="C69" s="33">
        <f>'Рейтинговая таблица организаций'!M71</f>
        <v>100</v>
      </c>
      <c r="D69" s="33">
        <f>'Рейтинговая таблица организаций'!N71</f>
        <v>100</v>
      </c>
      <c r="E69" s="31">
        <f>'Рейтинговая таблица организаций'!Q71</f>
        <v>100</v>
      </c>
      <c r="F69" s="31">
        <f>'Рейтинговая таблица организаций'!R71</f>
        <v>100</v>
      </c>
      <c r="G69" s="31">
        <f>'Рейтинговая таблица организаций'!O71</f>
        <v>100</v>
      </c>
      <c r="H69" s="31">
        <f>'Рейтинговая таблица организаций'!P71</f>
        <v>100</v>
      </c>
      <c r="I69" s="31">
        <f>'Рейтинговая таблица организаций'!S71</f>
        <v>100</v>
      </c>
      <c r="J69" s="35">
        <f>'Рейтинговая таблица организаций'!T71</f>
        <v>100</v>
      </c>
      <c r="K69" s="31">
        <f>'Рейтинговая таблица организаций'!Z71</f>
        <v>100</v>
      </c>
      <c r="L69" s="31">
        <f t="shared" si="1"/>
        <v>100</v>
      </c>
      <c r="M69" s="31">
        <f>'Рейтинговая таблица организаций'!AB71</f>
        <v>100</v>
      </c>
      <c r="N69" s="35">
        <f>'Рейтинговая таблица организаций'!AC71</f>
        <v>100</v>
      </c>
      <c r="O69" s="85">
        <f>'Рейтинговая таблица организаций'!AH71</f>
        <v>80</v>
      </c>
      <c r="P69" s="85">
        <f>'Рейтинговая таблица организаций'!AI71</f>
        <v>100</v>
      </c>
      <c r="Q69" s="85">
        <f>'Рейтинговая таблица организаций'!AJ71</f>
        <v>100</v>
      </c>
      <c r="R69" s="86">
        <f>'Рейтинговая таблица организаций'!AK71</f>
        <v>94</v>
      </c>
      <c r="S69" s="31">
        <f>'Рейтинговая таблица организаций'!AR71</f>
        <v>100</v>
      </c>
      <c r="T69" s="31">
        <f>'Рейтинговая таблица организаций'!AS71</f>
        <v>100</v>
      </c>
      <c r="U69" s="31">
        <f>'Рейтинговая таблица организаций'!AT71</f>
        <v>100</v>
      </c>
      <c r="V69" s="35">
        <f>'Рейтинговая таблица организаций'!AU71</f>
        <v>100</v>
      </c>
      <c r="W69" s="31">
        <f>'Рейтинговая таблица организаций'!BB71</f>
        <v>100</v>
      </c>
      <c r="X69" s="31">
        <f>'Рейтинговая таблица организаций'!BC71</f>
        <v>100</v>
      </c>
      <c r="Y69" s="31">
        <f>'Рейтинговая таблица организаций'!BD71</f>
        <v>100</v>
      </c>
      <c r="Z69" s="35">
        <f>'Рейтинговая таблица организаций'!BE71</f>
        <v>100</v>
      </c>
      <c r="AA69" s="36">
        <f>'Рейтинговая таблица организаций'!BF71</f>
        <v>98.8</v>
      </c>
    </row>
    <row r="70" spans="1:27">
      <c r="A70" s="33">
        <f>'бланки '!D74</f>
        <v>69</v>
      </c>
      <c r="B70" s="33" t="str">
        <f>'Рейтинговая таблица организаций'!B72</f>
        <v>Муниципальное общеобразовательное учреждение "Средняя общеобразовательная школа №3 городского округа Стрежевой"</v>
      </c>
      <c r="C70" s="33">
        <f>'Рейтинговая таблица организаций'!M72</f>
        <v>100</v>
      </c>
      <c r="D70" s="33">
        <f>'Рейтинговая таблица организаций'!N72</f>
        <v>100</v>
      </c>
      <c r="E70" s="31">
        <f>'Рейтинговая таблица организаций'!Q72</f>
        <v>100</v>
      </c>
      <c r="F70" s="31">
        <f>'Рейтинговая таблица организаций'!R72</f>
        <v>100</v>
      </c>
      <c r="G70" s="31">
        <f>'Рейтинговая таблица организаций'!O72</f>
        <v>100</v>
      </c>
      <c r="H70" s="31">
        <f>'Рейтинговая таблица организаций'!P72</f>
        <v>100</v>
      </c>
      <c r="I70" s="31">
        <f>'Рейтинговая таблица организаций'!S72</f>
        <v>100</v>
      </c>
      <c r="J70" s="35">
        <f>'Рейтинговая таблица организаций'!T72</f>
        <v>100</v>
      </c>
      <c r="K70" s="31">
        <f>'Рейтинговая таблица организаций'!Z72</f>
        <v>100</v>
      </c>
      <c r="L70" s="31">
        <f t="shared" si="1"/>
        <v>100</v>
      </c>
      <c r="M70" s="31">
        <f>'Рейтинговая таблица организаций'!AB72</f>
        <v>100</v>
      </c>
      <c r="N70" s="35">
        <f>'Рейтинговая таблица организаций'!AC72</f>
        <v>100</v>
      </c>
      <c r="O70" s="85">
        <f>'Рейтинговая таблица организаций'!AH72</f>
        <v>80</v>
      </c>
      <c r="P70" s="85">
        <f>'Рейтинговая таблица организаций'!AI72</f>
        <v>100</v>
      </c>
      <c r="Q70" s="85">
        <f>'Рейтинговая таблица организаций'!AJ72</f>
        <v>100</v>
      </c>
      <c r="R70" s="86">
        <f>'Рейтинговая таблица организаций'!AK72</f>
        <v>94</v>
      </c>
      <c r="S70" s="31">
        <f>'Рейтинговая таблица организаций'!AR72</f>
        <v>100</v>
      </c>
      <c r="T70" s="31">
        <f>'Рейтинговая таблица организаций'!AS72</f>
        <v>100</v>
      </c>
      <c r="U70" s="31">
        <f>'Рейтинговая таблица организаций'!AT72</f>
        <v>100</v>
      </c>
      <c r="V70" s="35">
        <f>'Рейтинговая таблица организаций'!AU72</f>
        <v>100</v>
      </c>
      <c r="W70" s="31">
        <f>'Рейтинговая таблица организаций'!BB72</f>
        <v>100</v>
      </c>
      <c r="X70" s="31">
        <f>'Рейтинговая таблица организаций'!BC72</f>
        <v>100</v>
      </c>
      <c r="Y70" s="31">
        <f>'Рейтинговая таблица организаций'!BD72</f>
        <v>100</v>
      </c>
      <c r="Z70" s="35">
        <f>'Рейтинговая таблица организаций'!BE72</f>
        <v>100</v>
      </c>
      <c r="AA70" s="36">
        <f>'Рейтинговая таблица организаций'!BF72</f>
        <v>98.8</v>
      </c>
    </row>
    <row r="71" spans="1:27">
      <c r="A71" s="33">
        <f>'бланки '!D75</f>
        <v>70</v>
      </c>
      <c r="B71" s="33" t="str">
        <f>'Рейтинговая таблица организаций'!B73</f>
        <v>Муниципальное общеобразовательное учреждение "Средняя общеобразовательная школа № 5 городского округа Стрежевой с углубленным изучением отдельных предметов"</v>
      </c>
      <c r="C71" s="33">
        <f>'Рейтинговая таблица организаций'!M73</f>
        <v>100</v>
      </c>
      <c r="D71" s="33">
        <f>'Рейтинговая таблица организаций'!N73</f>
        <v>100</v>
      </c>
      <c r="E71" s="31">
        <f>'Рейтинговая таблица организаций'!Q73</f>
        <v>100</v>
      </c>
      <c r="F71" s="31">
        <f>'Рейтинговая таблица организаций'!R73</f>
        <v>100</v>
      </c>
      <c r="G71" s="31">
        <f>'Рейтинговая таблица организаций'!O73</f>
        <v>100</v>
      </c>
      <c r="H71" s="31">
        <f>'Рейтинговая таблица организаций'!P73</f>
        <v>100</v>
      </c>
      <c r="I71" s="31">
        <f>'Рейтинговая таблица организаций'!S73</f>
        <v>100</v>
      </c>
      <c r="J71" s="35">
        <f>'Рейтинговая таблица организаций'!T73</f>
        <v>100</v>
      </c>
      <c r="K71" s="31">
        <f>'Рейтинговая таблица организаций'!Z73</f>
        <v>100</v>
      </c>
      <c r="L71" s="31">
        <f t="shared" si="1"/>
        <v>100</v>
      </c>
      <c r="M71" s="31">
        <f>'Рейтинговая таблица организаций'!AB73</f>
        <v>100</v>
      </c>
      <c r="N71" s="35">
        <f>'Рейтинговая таблица организаций'!AC73</f>
        <v>100</v>
      </c>
      <c r="O71" s="85">
        <f>'Рейтинговая таблица организаций'!AH73</f>
        <v>20</v>
      </c>
      <c r="P71" s="85">
        <f>'Рейтинговая таблица организаций'!AI73</f>
        <v>100</v>
      </c>
      <c r="Q71" s="85">
        <f>'Рейтинговая таблица организаций'!AJ73</f>
        <v>100</v>
      </c>
      <c r="R71" s="86">
        <f>'Рейтинговая таблица организаций'!AK73</f>
        <v>76</v>
      </c>
      <c r="S71" s="31">
        <f>'Рейтинговая таблица организаций'!AR73</f>
        <v>100</v>
      </c>
      <c r="T71" s="31">
        <f>'Рейтинговая таблица организаций'!AS73</f>
        <v>100</v>
      </c>
      <c r="U71" s="31">
        <f>'Рейтинговая таблица организаций'!AT73</f>
        <v>100</v>
      </c>
      <c r="V71" s="35">
        <f>'Рейтинговая таблица организаций'!AU73</f>
        <v>100</v>
      </c>
      <c r="W71" s="31">
        <f>'Рейтинговая таблица организаций'!BB73</f>
        <v>100</v>
      </c>
      <c r="X71" s="31">
        <f>'Рейтинговая таблица организаций'!BC73</f>
        <v>100</v>
      </c>
      <c r="Y71" s="31">
        <f>'Рейтинговая таблица организаций'!BD73</f>
        <v>100</v>
      </c>
      <c r="Z71" s="35">
        <f>'Рейтинговая таблица организаций'!BE73</f>
        <v>100</v>
      </c>
      <c r="AA71" s="36">
        <f>'Рейтинговая таблица организаций'!BF73</f>
        <v>95.2</v>
      </c>
    </row>
    <row r="72" spans="1:27">
      <c r="A72" s="33">
        <f>'бланки '!D76</f>
        <v>71</v>
      </c>
      <c r="B72" s="33" t="str">
        <f>'Рейтинговая таблица организаций'!B74</f>
        <v>Муниципальное общеобразовательное учреждение "Гимназия №1 городского округа Стрежевой"</v>
      </c>
      <c r="C72" s="33">
        <f>'Рейтинговая таблица организаций'!M74</f>
        <v>100</v>
      </c>
      <c r="D72" s="33">
        <f>'Рейтинговая таблица организаций'!N74</f>
        <v>100</v>
      </c>
      <c r="E72" s="31">
        <f>'Рейтинговая таблица организаций'!Q74</f>
        <v>100</v>
      </c>
      <c r="F72" s="31">
        <f>'Рейтинговая таблица организаций'!R74</f>
        <v>100</v>
      </c>
      <c r="G72" s="31">
        <f>'Рейтинговая таблица организаций'!O74</f>
        <v>100</v>
      </c>
      <c r="H72" s="31">
        <f>'Рейтинговая таблица организаций'!P74</f>
        <v>100</v>
      </c>
      <c r="I72" s="31">
        <f>'Рейтинговая таблица организаций'!S74</f>
        <v>100</v>
      </c>
      <c r="J72" s="35">
        <f>'Рейтинговая таблица организаций'!T74</f>
        <v>100</v>
      </c>
      <c r="K72" s="31">
        <f>'Рейтинговая таблица организаций'!Z74</f>
        <v>100</v>
      </c>
      <c r="L72" s="31">
        <f t="shared" si="1"/>
        <v>100</v>
      </c>
      <c r="M72" s="31">
        <f>'Рейтинговая таблица организаций'!AB74</f>
        <v>100</v>
      </c>
      <c r="N72" s="35">
        <f>'Рейтинговая таблица организаций'!AC74</f>
        <v>100</v>
      </c>
      <c r="O72" s="85">
        <f>'Рейтинговая таблица организаций'!AH74</f>
        <v>40</v>
      </c>
      <c r="P72" s="85">
        <f>'Рейтинговая таблица организаций'!AI74</f>
        <v>100</v>
      </c>
      <c r="Q72" s="85">
        <f>'Рейтинговая таблица организаций'!AJ74</f>
        <v>100</v>
      </c>
      <c r="R72" s="86">
        <f>'Рейтинговая таблица организаций'!AK74</f>
        <v>82</v>
      </c>
      <c r="S72" s="31">
        <f>'Рейтинговая таблица организаций'!AR74</f>
        <v>100</v>
      </c>
      <c r="T72" s="31">
        <f>'Рейтинговая таблица организаций'!AS74</f>
        <v>100</v>
      </c>
      <c r="U72" s="31">
        <f>'Рейтинговая таблица организаций'!AT74</f>
        <v>100</v>
      </c>
      <c r="V72" s="35">
        <f>'Рейтинговая таблица организаций'!AU74</f>
        <v>100</v>
      </c>
      <c r="W72" s="31">
        <f>'Рейтинговая таблица организаций'!BB74</f>
        <v>100</v>
      </c>
      <c r="X72" s="31">
        <f>'Рейтинговая таблица организаций'!BC74</f>
        <v>100</v>
      </c>
      <c r="Y72" s="31">
        <f>'Рейтинговая таблица организаций'!BD74</f>
        <v>100</v>
      </c>
      <c r="Z72" s="35">
        <f>'Рейтинговая таблица организаций'!BE74</f>
        <v>100</v>
      </c>
      <c r="AA72" s="36">
        <f>'Рейтинговая таблица организаций'!BF74</f>
        <v>96.4</v>
      </c>
    </row>
    <row r="73" spans="1:27">
      <c r="A73" s="33">
        <f>'бланки '!D77</f>
        <v>72</v>
      </c>
      <c r="B73" s="33" t="str">
        <f>'Рейтинговая таблица организаций'!B75</f>
        <v>Муниципальное бюджетное образовательное учреждение «Средняя общеобразовательная школа № 88 имени А.Бородина и А.Кочева»</v>
      </c>
      <c r="C73" s="33">
        <f>'Рейтинговая таблица организаций'!M75</f>
        <v>100</v>
      </c>
      <c r="D73" s="33">
        <f>'Рейтинговая таблица организаций'!N75</f>
        <v>100</v>
      </c>
      <c r="E73" s="31">
        <f>'Рейтинговая таблица организаций'!Q75</f>
        <v>100</v>
      </c>
      <c r="F73" s="31">
        <f>'Рейтинговая таблица организаций'!R75</f>
        <v>100</v>
      </c>
      <c r="G73" s="31">
        <f>'Рейтинговая таблица организаций'!O75</f>
        <v>100</v>
      </c>
      <c r="H73" s="31">
        <f>'Рейтинговая таблица организаций'!P75</f>
        <v>100</v>
      </c>
      <c r="I73" s="31">
        <f>'Рейтинговая таблица организаций'!S75</f>
        <v>100</v>
      </c>
      <c r="J73" s="35">
        <f>'Рейтинговая таблица организаций'!T75</f>
        <v>100</v>
      </c>
      <c r="K73" s="31">
        <f>'Рейтинговая таблица организаций'!Z75</f>
        <v>100</v>
      </c>
      <c r="L73" s="31">
        <f t="shared" si="1"/>
        <v>100</v>
      </c>
      <c r="M73" s="31">
        <f>'Рейтинговая таблица организаций'!AB75</f>
        <v>100</v>
      </c>
      <c r="N73" s="35">
        <f>'Рейтинговая таблица организаций'!AC75</f>
        <v>100</v>
      </c>
      <c r="O73" s="85">
        <f>'Рейтинговая таблица организаций'!AH75</f>
        <v>40</v>
      </c>
      <c r="P73" s="85">
        <f>'Рейтинговая таблица организаций'!AI75</f>
        <v>100</v>
      </c>
      <c r="Q73" s="85">
        <f>'Рейтинговая таблица организаций'!AJ75</f>
        <v>100</v>
      </c>
      <c r="R73" s="86">
        <f>'Рейтинговая таблица организаций'!AK75</f>
        <v>82</v>
      </c>
      <c r="S73" s="31">
        <f>'Рейтинговая таблица организаций'!AR75</f>
        <v>100</v>
      </c>
      <c r="T73" s="31">
        <f>'Рейтинговая таблица организаций'!AS75</f>
        <v>100</v>
      </c>
      <c r="U73" s="31">
        <f>'Рейтинговая таблица организаций'!AT75</f>
        <v>100</v>
      </c>
      <c r="V73" s="35">
        <f>'Рейтинговая таблица организаций'!AU75</f>
        <v>100</v>
      </c>
      <c r="W73" s="31">
        <f>'Рейтинговая таблица организаций'!BB75</f>
        <v>100</v>
      </c>
      <c r="X73" s="31">
        <f>'Рейтинговая таблица организаций'!BC75</f>
        <v>100</v>
      </c>
      <c r="Y73" s="31">
        <f>'Рейтинговая таблица организаций'!BD75</f>
        <v>100</v>
      </c>
      <c r="Z73" s="35">
        <f>'Рейтинговая таблица организаций'!BE75</f>
        <v>100</v>
      </c>
      <c r="AA73" s="36">
        <f>'Рейтинговая таблица организаций'!BF75</f>
        <v>96.4</v>
      </c>
    </row>
    <row r="74" spans="1:27">
      <c r="A74" s="33">
        <f>'бланки '!D78</f>
        <v>73</v>
      </c>
      <c r="B74" s="33" t="str">
        <f>'Рейтинговая таблица организаций'!B76</f>
        <v>Муниципальное бюджетное образовательное учреждение «Средняя общеобразовательная школа № 78»</v>
      </c>
      <c r="C74" s="33">
        <f>'Рейтинговая таблица организаций'!M76</f>
        <v>100</v>
      </c>
      <c r="D74" s="33">
        <f>'Рейтинговая таблица организаций'!N76</f>
        <v>100</v>
      </c>
      <c r="E74" s="31">
        <f>'Рейтинговая таблица организаций'!Q76</f>
        <v>100</v>
      </c>
      <c r="F74" s="31">
        <f>'Рейтинговая таблица организаций'!R76</f>
        <v>100</v>
      </c>
      <c r="G74" s="31">
        <f>'Рейтинговая таблица организаций'!O76</f>
        <v>100</v>
      </c>
      <c r="H74" s="31">
        <f>'Рейтинговая таблица организаций'!P76</f>
        <v>100</v>
      </c>
      <c r="I74" s="31">
        <f>'Рейтинговая таблица организаций'!S76</f>
        <v>100</v>
      </c>
      <c r="J74" s="35">
        <f>'Рейтинговая таблица организаций'!T76</f>
        <v>100</v>
      </c>
      <c r="K74" s="31">
        <f>'Рейтинговая таблица организаций'!Z76</f>
        <v>100</v>
      </c>
      <c r="L74" s="31">
        <f t="shared" si="1"/>
        <v>100</v>
      </c>
      <c r="M74" s="31">
        <f>'Рейтинговая таблица организаций'!AB76</f>
        <v>100</v>
      </c>
      <c r="N74" s="35">
        <f>'Рейтинговая таблица организаций'!AC76</f>
        <v>100</v>
      </c>
      <c r="O74" s="85">
        <f>'Рейтинговая таблица организаций'!AH76</f>
        <v>0</v>
      </c>
      <c r="P74" s="85">
        <f>'Рейтинговая таблица организаций'!AI76</f>
        <v>100</v>
      </c>
      <c r="Q74" s="85">
        <f>'Рейтинговая таблица организаций'!AJ76</f>
        <v>100</v>
      </c>
      <c r="R74" s="86">
        <f>'Рейтинговая таблица организаций'!AK76</f>
        <v>70</v>
      </c>
      <c r="S74" s="31">
        <f>'Рейтинговая таблица организаций'!AR76</f>
        <v>100</v>
      </c>
      <c r="T74" s="31">
        <f>'Рейтинговая таблица организаций'!AS76</f>
        <v>100</v>
      </c>
      <c r="U74" s="31">
        <f>'Рейтинговая таблица организаций'!AT76</f>
        <v>100</v>
      </c>
      <c r="V74" s="35">
        <f>'Рейтинговая таблица организаций'!AU76</f>
        <v>100</v>
      </c>
      <c r="W74" s="31">
        <f>'Рейтинговая таблица организаций'!BB76</f>
        <v>100</v>
      </c>
      <c r="X74" s="31">
        <f>'Рейтинговая таблица организаций'!BC76</f>
        <v>100</v>
      </c>
      <c r="Y74" s="31">
        <f>'Рейтинговая таблица организаций'!BD76</f>
        <v>100</v>
      </c>
      <c r="Z74" s="35">
        <f>'Рейтинговая таблица организаций'!BE76</f>
        <v>100</v>
      </c>
      <c r="AA74" s="36">
        <f>'Рейтинговая таблица организаций'!BF76</f>
        <v>94</v>
      </c>
    </row>
    <row r="75" spans="1:27">
      <c r="A75" s="33">
        <f>'бланки '!D79</f>
        <v>74</v>
      </c>
      <c r="B75" s="33" t="str">
        <f>'Рейтинговая таблица организаций'!B77</f>
        <v>Муниципальное бюджетное образовательное учреждение «Северская гимназия»</v>
      </c>
      <c r="C75" s="33">
        <f>'Рейтинговая таблица организаций'!M77</f>
        <v>100</v>
      </c>
      <c r="D75" s="33">
        <f>'Рейтинговая таблица организаций'!N77</f>
        <v>100</v>
      </c>
      <c r="E75" s="31">
        <f>'Рейтинговая таблица организаций'!Q77</f>
        <v>100</v>
      </c>
      <c r="F75" s="31">
        <f>'Рейтинговая таблица организаций'!R77</f>
        <v>100</v>
      </c>
      <c r="G75" s="31">
        <f>'Рейтинговая таблица организаций'!O77</f>
        <v>100</v>
      </c>
      <c r="H75" s="31">
        <f>'Рейтинговая таблица организаций'!P77</f>
        <v>100</v>
      </c>
      <c r="I75" s="31">
        <f>'Рейтинговая таблица организаций'!S77</f>
        <v>100</v>
      </c>
      <c r="J75" s="35">
        <f>'Рейтинговая таблица организаций'!T77</f>
        <v>100</v>
      </c>
      <c r="K75" s="31">
        <f>'Рейтинговая таблица организаций'!Z77</f>
        <v>100</v>
      </c>
      <c r="L75" s="31">
        <f t="shared" si="1"/>
        <v>100</v>
      </c>
      <c r="M75" s="31">
        <f>'Рейтинговая таблица организаций'!AB77</f>
        <v>100</v>
      </c>
      <c r="N75" s="35">
        <f>'Рейтинговая таблица организаций'!AC77</f>
        <v>100</v>
      </c>
      <c r="O75" s="85">
        <f>'Рейтинговая таблица организаций'!AH77</f>
        <v>0</v>
      </c>
      <c r="P75" s="85">
        <f>'Рейтинговая таблица организаций'!AI77</f>
        <v>100</v>
      </c>
      <c r="Q75" s="85">
        <f>'Рейтинговая таблица организаций'!AJ77</f>
        <v>100</v>
      </c>
      <c r="R75" s="86">
        <f>'Рейтинговая таблица организаций'!AK77</f>
        <v>70</v>
      </c>
      <c r="S75" s="31">
        <f>'Рейтинговая таблица организаций'!AR77</f>
        <v>100</v>
      </c>
      <c r="T75" s="31">
        <f>'Рейтинговая таблица организаций'!AS77</f>
        <v>100</v>
      </c>
      <c r="U75" s="31">
        <f>'Рейтинговая таблица организаций'!AT77</f>
        <v>100</v>
      </c>
      <c r="V75" s="35">
        <f>'Рейтинговая таблица организаций'!AU77</f>
        <v>100</v>
      </c>
      <c r="W75" s="31">
        <f>'Рейтинговая таблица организаций'!BB77</f>
        <v>100</v>
      </c>
      <c r="X75" s="31">
        <f>'Рейтинговая таблица организаций'!BC77</f>
        <v>100</v>
      </c>
      <c r="Y75" s="31">
        <f>'Рейтинговая таблица организаций'!BD77</f>
        <v>100</v>
      </c>
      <c r="Z75" s="35">
        <f>'Рейтинговая таблица организаций'!BE77</f>
        <v>100</v>
      </c>
      <c r="AA75" s="36">
        <f>'Рейтинговая таблица организаций'!BF77</f>
        <v>94</v>
      </c>
    </row>
    <row r="76" spans="1:27">
      <c r="A76" s="33">
        <f>'бланки '!D80</f>
        <v>75</v>
      </c>
      <c r="B76" s="33" t="str">
        <f>'Рейтинговая таблица организаций'!B78</f>
        <v>Муниципальное бюджетное образовательное учреждение «Средняя общеобразовательная школа № 87»</v>
      </c>
      <c r="C76" s="33">
        <f>'Рейтинговая таблица организаций'!M78</f>
        <v>100</v>
      </c>
      <c r="D76" s="33">
        <f>'Рейтинговая таблица организаций'!N78</f>
        <v>100</v>
      </c>
      <c r="E76" s="31">
        <f>'Рейтинговая таблица организаций'!Q78</f>
        <v>100</v>
      </c>
      <c r="F76" s="31">
        <f>'Рейтинговая таблица организаций'!R78</f>
        <v>100</v>
      </c>
      <c r="G76" s="31">
        <f>'Рейтинговая таблица организаций'!O78</f>
        <v>100</v>
      </c>
      <c r="H76" s="31">
        <f>'Рейтинговая таблица организаций'!P78</f>
        <v>100</v>
      </c>
      <c r="I76" s="31">
        <f>'Рейтинговая таблица организаций'!S78</f>
        <v>100</v>
      </c>
      <c r="J76" s="35">
        <f>'Рейтинговая таблица организаций'!T78</f>
        <v>100</v>
      </c>
      <c r="K76" s="31">
        <f>'Рейтинговая таблица организаций'!Z78</f>
        <v>100</v>
      </c>
      <c r="L76" s="31">
        <f t="shared" si="1"/>
        <v>100</v>
      </c>
      <c r="M76" s="31">
        <f>'Рейтинговая таблица организаций'!AB78</f>
        <v>100</v>
      </c>
      <c r="N76" s="35">
        <f>'Рейтинговая таблица организаций'!AC78</f>
        <v>100</v>
      </c>
      <c r="O76" s="85">
        <f>'Рейтинговая таблица организаций'!AH78</f>
        <v>80</v>
      </c>
      <c r="P76" s="85">
        <f>'Рейтинговая таблица организаций'!AI78</f>
        <v>100</v>
      </c>
      <c r="Q76" s="85">
        <f>'Рейтинговая таблица организаций'!AJ78</f>
        <v>100</v>
      </c>
      <c r="R76" s="86">
        <f>'Рейтинговая таблица организаций'!AK78</f>
        <v>94</v>
      </c>
      <c r="S76" s="31">
        <f>'Рейтинговая таблица организаций'!AR78</f>
        <v>100</v>
      </c>
      <c r="T76" s="31">
        <f>'Рейтинговая таблица организаций'!AS78</f>
        <v>100</v>
      </c>
      <c r="U76" s="31">
        <f>'Рейтинговая таблица организаций'!AT78</f>
        <v>100</v>
      </c>
      <c r="V76" s="35">
        <f>'Рейтинговая таблица организаций'!AU78</f>
        <v>100</v>
      </c>
      <c r="W76" s="31">
        <f>'Рейтинговая таблица организаций'!BB78</f>
        <v>100</v>
      </c>
      <c r="X76" s="31">
        <f>'Рейтинговая таблица организаций'!BC78</f>
        <v>100</v>
      </c>
      <c r="Y76" s="31">
        <f>'Рейтинговая таблица организаций'!BD78</f>
        <v>100</v>
      </c>
      <c r="Z76" s="35">
        <f>'Рейтинговая таблица организаций'!BE78</f>
        <v>100</v>
      </c>
      <c r="AA76" s="36">
        <f>'Рейтинговая таблица организаций'!BF78</f>
        <v>98.8</v>
      </c>
    </row>
    <row r="77" spans="1:27">
      <c r="A77" s="33">
        <f>'бланки '!D81</f>
        <v>76</v>
      </c>
      <c r="B77" s="33" t="str">
        <f>'Рейтинговая таблица организаций'!B79</f>
        <v>Муниципальное бюджетное образовательное учреждение «Северский лицей»</v>
      </c>
      <c r="C77" s="33">
        <f>'Рейтинговая таблица организаций'!M79</f>
        <v>100</v>
      </c>
      <c r="D77" s="33">
        <f>'Рейтинговая таблица организаций'!N79</f>
        <v>100</v>
      </c>
      <c r="E77" s="31">
        <f>'Рейтинговая таблица организаций'!Q79</f>
        <v>100</v>
      </c>
      <c r="F77" s="31">
        <f>'Рейтинговая таблица организаций'!R79</f>
        <v>100</v>
      </c>
      <c r="G77" s="31">
        <f>'Рейтинговая таблица организаций'!O79</f>
        <v>100</v>
      </c>
      <c r="H77" s="31">
        <f>'Рейтинговая таблица организаций'!P79</f>
        <v>100</v>
      </c>
      <c r="I77" s="31">
        <f>'Рейтинговая таблица организаций'!S79</f>
        <v>100</v>
      </c>
      <c r="J77" s="35">
        <f>'Рейтинговая таблица организаций'!T79</f>
        <v>100</v>
      </c>
      <c r="K77" s="31">
        <f>'Рейтинговая таблица организаций'!Z79</f>
        <v>100</v>
      </c>
      <c r="L77" s="31">
        <f t="shared" si="1"/>
        <v>100</v>
      </c>
      <c r="M77" s="31">
        <f>'Рейтинговая таблица организаций'!AB79</f>
        <v>100</v>
      </c>
      <c r="N77" s="35">
        <f>'Рейтинговая таблица организаций'!AC79</f>
        <v>100</v>
      </c>
      <c r="O77" s="85">
        <f>'Рейтинговая таблица организаций'!AH79</f>
        <v>0</v>
      </c>
      <c r="P77" s="85">
        <f>'Рейтинговая таблица организаций'!AI79</f>
        <v>60</v>
      </c>
      <c r="Q77" s="85">
        <f>'Рейтинговая таблица организаций'!AJ79</f>
        <v>100</v>
      </c>
      <c r="R77" s="86">
        <f>'Рейтинговая таблица организаций'!AK79</f>
        <v>54</v>
      </c>
      <c r="S77" s="31">
        <f>'Рейтинговая таблица организаций'!AR79</f>
        <v>100</v>
      </c>
      <c r="T77" s="31">
        <f>'Рейтинговая таблица организаций'!AS79</f>
        <v>100</v>
      </c>
      <c r="U77" s="31">
        <f>'Рейтинговая таблица организаций'!AT79</f>
        <v>100</v>
      </c>
      <c r="V77" s="35">
        <f>'Рейтинговая таблица организаций'!AU79</f>
        <v>100</v>
      </c>
      <c r="W77" s="31">
        <f>'Рейтинговая таблица организаций'!BB79</f>
        <v>100</v>
      </c>
      <c r="X77" s="31">
        <f>'Рейтинговая таблица организаций'!BC79</f>
        <v>100</v>
      </c>
      <c r="Y77" s="31">
        <f>'Рейтинговая таблица организаций'!BD79</f>
        <v>100</v>
      </c>
      <c r="Z77" s="35">
        <f>'Рейтинговая таблица организаций'!BE79</f>
        <v>100</v>
      </c>
      <c r="AA77" s="36">
        <f>'Рейтинговая таблица организаций'!BF79</f>
        <v>90.8</v>
      </c>
    </row>
    <row r="78" spans="1:27">
      <c r="A78" s="33">
        <f>'бланки '!D82</f>
        <v>77</v>
      </c>
      <c r="B78" s="33" t="str">
        <f>'Рейтинговая таблица организаций'!B80</f>
        <v>Муниципальное автономное образовательное учреждение «Средняя общеобразовательная школа № 80»</v>
      </c>
      <c r="C78" s="33">
        <f>'Рейтинговая таблица организаций'!M80</f>
        <v>100</v>
      </c>
      <c r="D78" s="33">
        <f>'Рейтинговая таблица организаций'!N80</f>
        <v>100</v>
      </c>
      <c r="E78" s="31">
        <f>'Рейтинговая таблица организаций'!Q80</f>
        <v>100</v>
      </c>
      <c r="F78" s="31">
        <f>'Рейтинговая таблица организаций'!R80</f>
        <v>100</v>
      </c>
      <c r="G78" s="31">
        <f>'Рейтинговая таблица организаций'!O80</f>
        <v>100</v>
      </c>
      <c r="H78" s="31">
        <f>'Рейтинговая таблица организаций'!P80</f>
        <v>100</v>
      </c>
      <c r="I78" s="31">
        <f>'Рейтинговая таблица организаций'!S80</f>
        <v>100</v>
      </c>
      <c r="J78" s="35">
        <f>'Рейтинговая таблица организаций'!T80</f>
        <v>100</v>
      </c>
      <c r="K78" s="31">
        <f>'Рейтинговая таблица организаций'!Z80</f>
        <v>100</v>
      </c>
      <c r="L78" s="31">
        <f t="shared" si="1"/>
        <v>100</v>
      </c>
      <c r="M78" s="31">
        <f>'Рейтинговая таблица организаций'!AB80</f>
        <v>100</v>
      </c>
      <c r="N78" s="35">
        <f>'Рейтинговая таблица организаций'!AC80</f>
        <v>100</v>
      </c>
      <c r="O78" s="85">
        <f>'Рейтинговая таблица организаций'!AH80</f>
        <v>0</v>
      </c>
      <c r="P78" s="85">
        <f>'Рейтинговая таблица организаций'!AI80</f>
        <v>100</v>
      </c>
      <c r="Q78" s="85">
        <f>'Рейтинговая таблица организаций'!AJ80</f>
        <v>100</v>
      </c>
      <c r="R78" s="86">
        <f>'Рейтинговая таблица организаций'!AK80</f>
        <v>70</v>
      </c>
      <c r="S78" s="31">
        <f>'Рейтинговая таблица организаций'!AR80</f>
        <v>100</v>
      </c>
      <c r="T78" s="31">
        <f>'Рейтинговая таблица организаций'!AS80</f>
        <v>100</v>
      </c>
      <c r="U78" s="31">
        <f>'Рейтинговая таблица организаций'!AT80</f>
        <v>100</v>
      </c>
      <c r="V78" s="35">
        <f>'Рейтинговая таблица организаций'!AU80</f>
        <v>100</v>
      </c>
      <c r="W78" s="31">
        <f>'Рейтинговая таблица организаций'!BB80</f>
        <v>100</v>
      </c>
      <c r="X78" s="31">
        <f>'Рейтинговая таблица организаций'!BC80</f>
        <v>100</v>
      </c>
      <c r="Y78" s="31">
        <f>'Рейтинговая таблица организаций'!BD80</f>
        <v>100</v>
      </c>
      <c r="Z78" s="35">
        <f>'Рейтинговая таблица организаций'!BE80</f>
        <v>100</v>
      </c>
      <c r="AA78" s="36">
        <f>'Рейтинговая таблица организаций'!BF80</f>
        <v>94</v>
      </c>
    </row>
    <row r="79" spans="1:27">
      <c r="A79" s="33">
        <f>'бланки '!D83</f>
        <v>78</v>
      </c>
      <c r="B79" s="33" t="str">
        <f>'Рейтинговая таблица организаций'!B81</f>
        <v>Муниципальное бюджетное образовательное учреждение 2Средняя общеобразовательная школа № 83»</v>
      </c>
      <c r="C79" s="33">
        <f>'Рейтинговая таблица организаций'!M81</f>
        <v>100</v>
      </c>
      <c r="D79" s="33">
        <f>'Рейтинговая таблица организаций'!N81</f>
        <v>100</v>
      </c>
      <c r="E79" s="31">
        <f>'Рейтинговая таблица организаций'!Q81</f>
        <v>100</v>
      </c>
      <c r="F79" s="31">
        <f>'Рейтинговая таблица организаций'!R81</f>
        <v>100</v>
      </c>
      <c r="G79" s="31">
        <f>'Рейтинговая таблица организаций'!O81</f>
        <v>100</v>
      </c>
      <c r="H79" s="31">
        <f>'Рейтинговая таблица организаций'!P81</f>
        <v>100</v>
      </c>
      <c r="I79" s="31">
        <f>'Рейтинговая таблица организаций'!S81</f>
        <v>100</v>
      </c>
      <c r="J79" s="35">
        <f>'Рейтинговая таблица организаций'!T81</f>
        <v>100</v>
      </c>
      <c r="K79" s="31">
        <f>'Рейтинговая таблица организаций'!Z81</f>
        <v>100</v>
      </c>
      <c r="L79" s="31">
        <f t="shared" si="1"/>
        <v>100</v>
      </c>
      <c r="M79" s="31">
        <f>'Рейтинговая таблица организаций'!AB81</f>
        <v>100</v>
      </c>
      <c r="N79" s="35">
        <f>'Рейтинговая таблица организаций'!AC81</f>
        <v>100</v>
      </c>
      <c r="O79" s="85">
        <f>'Рейтинговая таблица организаций'!AH81</f>
        <v>60</v>
      </c>
      <c r="P79" s="85">
        <f>'Рейтинговая таблица организаций'!AI81</f>
        <v>100</v>
      </c>
      <c r="Q79" s="85">
        <f>'Рейтинговая таблица организаций'!AJ81</f>
        <v>100</v>
      </c>
      <c r="R79" s="86">
        <f>'Рейтинговая таблица организаций'!AK81</f>
        <v>88</v>
      </c>
      <c r="S79" s="31">
        <f>'Рейтинговая таблица организаций'!AR81</f>
        <v>100</v>
      </c>
      <c r="T79" s="31">
        <f>'Рейтинговая таблица организаций'!AS81</f>
        <v>100</v>
      </c>
      <c r="U79" s="31">
        <f>'Рейтинговая таблица организаций'!AT81</f>
        <v>100</v>
      </c>
      <c r="V79" s="35">
        <f>'Рейтинговая таблица организаций'!AU81</f>
        <v>100</v>
      </c>
      <c r="W79" s="31">
        <f>'Рейтинговая таблица организаций'!BB81</f>
        <v>100</v>
      </c>
      <c r="X79" s="31">
        <f>'Рейтинговая таблица организаций'!BC81</f>
        <v>100</v>
      </c>
      <c r="Y79" s="31">
        <f>'Рейтинговая таблица организаций'!BD81</f>
        <v>100</v>
      </c>
      <c r="Z79" s="35">
        <f>'Рейтинговая таблица организаций'!BE81</f>
        <v>100</v>
      </c>
      <c r="AA79" s="36">
        <f>'Рейтинговая таблица организаций'!BF81</f>
        <v>97.6</v>
      </c>
    </row>
    <row r="80" spans="1:27">
      <c r="A80" s="33">
        <f>'бланки '!D84</f>
        <v>79</v>
      </c>
      <c r="B80" s="33" t="str">
        <f>'Рейтинговая таблица организаций'!B82</f>
        <v>Муниципальное бюджетное образовательное учреждение "Средняя общеобразовательная школа №198"</v>
      </c>
      <c r="C80" s="33">
        <f>'Рейтинговая таблица организаций'!M82</f>
        <v>100</v>
      </c>
      <c r="D80" s="33">
        <f>'Рейтинговая таблица организаций'!N82</f>
        <v>100</v>
      </c>
      <c r="E80" s="31">
        <f>'Рейтинговая таблица организаций'!Q82</f>
        <v>100</v>
      </c>
      <c r="F80" s="31">
        <f>'Рейтинговая таблица организаций'!R82</f>
        <v>100</v>
      </c>
      <c r="G80" s="31">
        <f>'Рейтинговая таблица организаций'!O82</f>
        <v>100</v>
      </c>
      <c r="H80" s="31">
        <f>'Рейтинговая таблица организаций'!P82</f>
        <v>100</v>
      </c>
      <c r="I80" s="31">
        <f>'Рейтинговая таблица организаций'!S82</f>
        <v>100</v>
      </c>
      <c r="J80" s="35">
        <f>'Рейтинговая таблица организаций'!T82</f>
        <v>100</v>
      </c>
      <c r="K80" s="31">
        <f>'Рейтинговая таблица организаций'!Z82</f>
        <v>100</v>
      </c>
      <c r="L80" s="31">
        <f t="shared" si="1"/>
        <v>100</v>
      </c>
      <c r="M80" s="31">
        <f>'Рейтинговая таблица организаций'!AB82</f>
        <v>100</v>
      </c>
      <c r="N80" s="35">
        <f>'Рейтинговая таблица организаций'!AC82</f>
        <v>100</v>
      </c>
      <c r="O80" s="85">
        <f>'Рейтинговая таблица организаций'!AH82</f>
        <v>60</v>
      </c>
      <c r="P80" s="85">
        <f>'Рейтинговая таблица организаций'!AI82</f>
        <v>100</v>
      </c>
      <c r="Q80" s="85">
        <f>'Рейтинговая таблица организаций'!AJ82</f>
        <v>100</v>
      </c>
      <c r="R80" s="86">
        <f>'Рейтинговая таблица организаций'!AK82</f>
        <v>88</v>
      </c>
      <c r="S80" s="31">
        <f>'Рейтинговая таблица организаций'!AR82</f>
        <v>100</v>
      </c>
      <c r="T80" s="31">
        <f>'Рейтинговая таблица организаций'!AS82</f>
        <v>100</v>
      </c>
      <c r="U80" s="31">
        <f>'Рейтинговая таблица организаций'!AT82</f>
        <v>100</v>
      </c>
      <c r="V80" s="35">
        <f>'Рейтинговая таблица организаций'!AU82</f>
        <v>100</v>
      </c>
      <c r="W80" s="31">
        <f>'Рейтинговая таблица организаций'!BB82</f>
        <v>100</v>
      </c>
      <c r="X80" s="31">
        <f>'Рейтинговая таблица организаций'!BC82</f>
        <v>100</v>
      </c>
      <c r="Y80" s="31">
        <f>'Рейтинговая таблица организаций'!BD82</f>
        <v>100</v>
      </c>
      <c r="Z80" s="35">
        <f>'Рейтинговая таблица организаций'!BE82</f>
        <v>100</v>
      </c>
      <c r="AA80" s="36">
        <f>'Рейтинговая таблица организаций'!BF82</f>
        <v>97.6</v>
      </c>
    </row>
    <row r="81" spans="1:27">
      <c r="A81" s="33">
        <f>'бланки '!D85</f>
        <v>80</v>
      </c>
      <c r="B81" s="33" t="str">
        <f>'Рейтинговая таблица организаций'!B83</f>
        <v>Муниципальное бюджетное образовательное учреждение «Средняя общеобразовательная школа №89»</v>
      </c>
      <c r="C81" s="33">
        <f>'Рейтинговая таблица организаций'!M83</f>
        <v>100</v>
      </c>
      <c r="D81" s="33">
        <f>'Рейтинговая таблица организаций'!N83</f>
        <v>100</v>
      </c>
      <c r="E81" s="31">
        <f>'Рейтинговая таблица организаций'!Q83</f>
        <v>100</v>
      </c>
      <c r="F81" s="31">
        <f>'Рейтинговая таблица организаций'!R83</f>
        <v>100</v>
      </c>
      <c r="G81" s="31">
        <f>'Рейтинговая таблица организаций'!O83</f>
        <v>100</v>
      </c>
      <c r="H81" s="31">
        <f>'Рейтинговая таблица организаций'!P83</f>
        <v>100</v>
      </c>
      <c r="I81" s="31">
        <f>'Рейтинговая таблица организаций'!S83</f>
        <v>100</v>
      </c>
      <c r="J81" s="35">
        <f>'Рейтинговая таблица организаций'!T83</f>
        <v>100</v>
      </c>
      <c r="K81" s="31">
        <f>'Рейтинговая таблица организаций'!Z83</f>
        <v>100</v>
      </c>
      <c r="L81" s="31">
        <f t="shared" si="1"/>
        <v>100</v>
      </c>
      <c r="M81" s="31">
        <f>'Рейтинговая таблица организаций'!AB83</f>
        <v>100</v>
      </c>
      <c r="N81" s="35">
        <f>'Рейтинговая таблица организаций'!AC83</f>
        <v>100</v>
      </c>
      <c r="O81" s="85">
        <f>'Рейтинговая таблица организаций'!AH83</f>
        <v>80</v>
      </c>
      <c r="P81" s="85">
        <f>'Рейтинговая таблица организаций'!AI83</f>
        <v>80</v>
      </c>
      <c r="Q81" s="85">
        <f>'Рейтинговая таблица организаций'!AJ83</f>
        <v>100</v>
      </c>
      <c r="R81" s="86">
        <f>'Рейтинговая таблица организаций'!AK83</f>
        <v>86</v>
      </c>
      <c r="S81" s="31">
        <f>'Рейтинговая таблица организаций'!AR83</f>
        <v>100</v>
      </c>
      <c r="T81" s="31">
        <f>'Рейтинговая таблица организаций'!AS83</f>
        <v>100</v>
      </c>
      <c r="U81" s="31">
        <f>'Рейтинговая таблица организаций'!AT83</f>
        <v>100</v>
      </c>
      <c r="V81" s="35">
        <f>'Рейтинговая таблица организаций'!AU83</f>
        <v>100</v>
      </c>
      <c r="W81" s="31">
        <f>'Рейтинговая таблица организаций'!BB83</f>
        <v>100</v>
      </c>
      <c r="X81" s="31">
        <f>'Рейтинговая таблица организаций'!BC83</f>
        <v>100</v>
      </c>
      <c r="Y81" s="31">
        <f>'Рейтинговая таблица организаций'!BD83</f>
        <v>100</v>
      </c>
      <c r="Z81" s="35">
        <f>'Рейтинговая таблица организаций'!BE83</f>
        <v>100</v>
      </c>
      <c r="AA81" s="36">
        <f>'Рейтинговая таблица организаций'!BF83</f>
        <v>97.2</v>
      </c>
    </row>
    <row r="82" spans="1:27">
      <c r="A82" s="33">
        <f>'бланки '!D86</f>
        <v>81</v>
      </c>
      <c r="B82" s="33" t="str">
        <f>'Рейтинговая таблица организаций'!B84</f>
        <v>Муниципальное бюджетное образовательное учреждение «Северская школа-интернат для обучающихся с ограниченными возможностями здоровья»</v>
      </c>
      <c r="C82" s="33">
        <f>'Рейтинговая таблица организаций'!M84</f>
        <v>100</v>
      </c>
      <c r="D82" s="33">
        <f>'Рейтинговая таблица организаций'!N84</f>
        <v>100</v>
      </c>
      <c r="E82" s="31">
        <f>'Рейтинговая таблица организаций'!Q84</f>
        <v>100</v>
      </c>
      <c r="F82" s="31">
        <f>'Рейтинговая таблица организаций'!R84</f>
        <v>100</v>
      </c>
      <c r="G82" s="31">
        <f>'Рейтинговая таблица организаций'!O84</f>
        <v>100</v>
      </c>
      <c r="H82" s="31">
        <f>'Рейтинговая таблица организаций'!P84</f>
        <v>100</v>
      </c>
      <c r="I82" s="31">
        <f>'Рейтинговая таблица организаций'!S84</f>
        <v>100</v>
      </c>
      <c r="J82" s="35">
        <f>'Рейтинговая таблица организаций'!T84</f>
        <v>100</v>
      </c>
      <c r="K82" s="31">
        <f>'Рейтинговая таблица организаций'!Z84</f>
        <v>100</v>
      </c>
      <c r="L82" s="31">
        <f t="shared" si="1"/>
        <v>100</v>
      </c>
      <c r="M82" s="31">
        <f>'Рейтинговая таблица организаций'!AB84</f>
        <v>100</v>
      </c>
      <c r="N82" s="35">
        <f>'Рейтинговая таблица организаций'!AC84</f>
        <v>100</v>
      </c>
      <c r="O82" s="85">
        <f>'Рейтинговая таблица организаций'!AH84</f>
        <v>80</v>
      </c>
      <c r="P82" s="85">
        <f>'Рейтинговая таблица организаций'!AI84</f>
        <v>100</v>
      </c>
      <c r="Q82" s="85">
        <f>'Рейтинговая таблица организаций'!AJ84</f>
        <v>100</v>
      </c>
      <c r="R82" s="86">
        <f>'Рейтинговая таблица организаций'!AK84</f>
        <v>94</v>
      </c>
      <c r="S82" s="31">
        <f>'Рейтинговая таблица организаций'!AR84</f>
        <v>100</v>
      </c>
      <c r="T82" s="31">
        <f>'Рейтинговая таблица организаций'!AS84</f>
        <v>100</v>
      </c>
      <c r="U82" s="31">
        <f>'Рейтинговая таблица организаций'!AT84</f>
        <v>100</v>
      </c>
      <c r="V82" s="35">
        <f>'Рейтинговая таблица организаций'!AU84</f>
        <v>100</v>
      </c>
      <c r="W82" s="31">
        <f>'Рейтинговая таблица организаций'!BB84</f>
        <v>100</v>
      </c>
      <c r="X82" s="31">
        <f>'Рейтинговая таблица организаций'!BC84</f>
        <v>100</v>
      </c>
      <c r="Y82" s="31">
        <f>'Рейтинговая таблица организаций'!BD84</f>
        <v>100</v>
      </c>
      <c r="Z82" s="35">
        <f>'Рейтинговая таблица организаций'!BE84</f>
        <v>100</v>
      </c>
      <c r="AA82" s="36">
        <f>'Рейтинговая таблица организаций'!BF84</f>
        <v>98.8</v>
      </c>
    </row>
    <row r="83" spans="1:27">
      <c r="A83" s="33">
        <f>'бланки '!D87</f>
        <v>82</v>
      </c>
      <c r="B83" s="33" t="str">
        <f>'Рейтинговая таблица организаций'!B85</f>
        <v>Муниципальное автономное образовательное учреждение «Северский физико-математический лицей»</v>
      </c>
      <c r="C83" s="33">
        <f>'Рейтинговая таблица организаций'!M85</f>
        <v>100</v>
      </c>
      <c r="D83" s="33">
        <f>'Рейтинговая таблица организаций'!N85</f>
        <v>100</v>
      </c>
      <c r="E83" s="31">
        <f>'Рейтинговая таблица организаций'!Q85</f>
        <v>100</v>
      </c>
      <c r="F83" s="31">
        <f>'Рейтинговая таблица организаций'!R85</f>
        <v>100</v>
      </c>
      <c r="G83" s="31">
        <f>'Рейтинговая таблица организаций'!O85</f>
        <v>100</v>
      </c>
      <c r="H83" s="31">
        <f>'Рейтинговая таблица организаций'!P85</f>
        <v>100</v>
      </c>
      <c r="I83" s="31">
        <f>'Рейтинговая таблица организаций'!S85</f>
        <v>100</v>
      </c>
      <c r="J83" s="35">
        <f>'Рейтинговая таблица организаций'!T85</f>
        <v>100</v>
      </c>
      <c r="K83" s="31">
        <f>'Рейтинговая таблица организаций'!Z85</f>
        <v>100</v>
      </c>
      <c r="L83" s="31">
        <f t="shared" si="1"/>
        <v>100</v>
      </c>
      <c r="M83" s="31">
        <f>'Рейтинговая таблица организаций'!AB85</f>
        <v>100</v>
      </c>
      <c r="N83" s="35">
        <f>'Рейтинговая таблица организаций'!AC85</f>
        <v>100</v>
      </c>
      <c r="O83" s="85">
        <f>'Рейтинговая таблица организаций'!AH85</f>
        <v>40</v>
      </c>
      <c r="P83" s="85">
        <f>'Рейтинговая таблица организаций'!AI85</f>
        <v>60</v>
      </c>
      <c r="Q83" s="85">
        <f>'Рейтинговая таблица организаций'!AJ85</f>
        <v>100</v>
      </c>
      <c r="R83" s="86">
        <f>'Рейтинговая таблица организаций'!AK85</f>
        <v>66</v>
      </c>
      <c r="S83" s="31">
        <f>'Рейтинговая таблица организаций'!AR85</f>
        <v>100</v>
      </c>
      <c r="T83" s="31">
        <f>'Рейтинговая таблица организаций'!AS85</f>
        <v>100</v>
      </c>
      <c r="U83" s="31">
        <f>'Рейтинговая таблица организаций'!AT85</f>
        <v>100</v>
      </c>
      <c r="V83" s="35">
        <f>'Рейтинговая таблица организаций'!AU85</f>
        <v>100</v>
      </c>
      <c r="W83" s="31">
        <f>'Рейтинговая таблица организаций'!BB85</f>
        <v>100</v>
      </c>
      <c r="X83" s="31">
        <f>'Рейтинговая таблица организаций'!BC85</f>
        <v>100</v>
      </c>
      <c r="Y83" s="31">
        <f>'Рейтинговая таблица организаций'!BD85</f>
        <v>100</v>
      </c>
      <c r="Z83" s="35">
        <f>'Рейтинговая таблица организаций'!BE85</f>
        <v>100</v>
      </c>
      <c r="AA83" s="36">
        <f>'Рейтинговая таблица организаций'!BF85</f>
        <v>93.2</v>
      </c>
    </row>
    <row r="84" spans="1:27">
      <c r="A84" s="33">
        <f>'бланки '!D88</f>
        <v>83</v>
      </c>
      <c r="B84" s="33" t="str">
        <f>'Рейтинговая таблица организаций'!B86</f>
        <v>Муниципальное бюджетное образовательное учреждение «Средняя общеобразовательная школа №197 им.В.Маркелова»</v>
      </c>
      <c r="C84" s="33">
        <f>'Рейтинговая таблица организаций'!M86</f>
        <v>100</v>
      </c>
      <c r="D84" s="33">
        <f>'Рейтинговая таблица организаций'!N86</f>
        <v>100</v>
      </c>
      <c r="E84" s="31">
        <f>'Рейтинговая таблица организаций'!Q86</f>
        <v>100</v>
      </c>
      <c r="F84" s="31">
        <f>'Рейтинговая таблица организаций'!R86</f>
        <v>100</v>
      </c>
      <c r="G84" s="31">
        <f>'Рейтинговая таблица организаций'!O86</f>
        <v>100</v>
      </c>
      <c r="H84" s="31">
        <f>'Рейтинговая таблица организаций'!P86</f>
        <v>100</v>
      </c>
      <c r="I84" s="31">
        <f>'Рейтинговая таблица организаций'!S86</f>
        <v>100</v>
      </c>
      <c r="J84" s="35">
        <f>'Рейтинговая таблица организаций'!T86</f>
        <v>100</v>
      </c>
      <c r="K84" s="31">
        <f>'Рейтинговая таблица организаций'!Z86</f>
        <v>100</v>
      </c>
      <c r="L84" s="31">
        <f t="shared" si="1"/>
        <v>100</v>
      </c>
      <c r="M84" s="31">
        <f>'Рейтинговая таблица организаций'!AB86</f>
        <v>100</v>
      </c>
      <c r="N84" s="35">
        <f>'Рейтинговая таблица организаций'!AC86</f>
        <v>100</v>
      </c>
      <c r="O84" s="85">
        <f>'Рейтинговая таблица организаций'!AH86</f>
        <v>0</v>
      </c>
      <c r="P84" s="85">
        <f>'Рейтинговая таблица организаций'!AI86</f>
        <v>60</v>
      </c>
      <c r="Q84" s="85">
        <f>'Рейтинговая таблица организаций'!AJ86</f>
        <v>100</v>
      </c>
      <c r="R84" s="86">
        <f>'Рейтинговая таблица организаций'!AK86</f>
        <v>54</v>
      </c>
      <c r="S84" s="31">
        <f>'Рейтинговая таблица организаций'!AR86</f>
        <v>100</v>
      </c>
      <c r="T84" s="31">
        <f>'Рейтинговая таблица организаций'!AS86</f>
        <v>100</v>
      </c>
      <c r="U84" s="31">
        <f>'Рейтинговая таблица организаций'!AT86</f>
        <v>100</v>
      </c>
      <c r="V84" s="35">
        <f>'Рейтинговая таблица организаций'!AU86</f>
        <v>100</v>
      </c>
      <c r="W84" s="31">
        <f>'Рейтинговая таблица организаций'!BB86</f>
        <v>100</v>
      </c>
      <c r="X84" s="31">
        <f>'Рейтинговая таблица организаций'!BC86</f>
        <v>100</v>
      </c>
      <c r="Y84" s="31">
        <f>'Рейтинговая таблица организаций'!BD86</f>
        <v>100</v>
      </c>
      <c r="Z84" s="35">
        <f>'Рейтинговая таблица организаций'!BE86</f>
        <v>100</v>
      </c>
      <c r="AA84" s="36">
        <f>'Рейтинговая таблица организаций'!BF86</f>
        <v>90.8</v>
      </c>
    </row>
    <row r="85" spans="1:27">
      <c r="A85" s="33">
        <f>'бланки '!D89</f>
        <v>84</v>
      </c>
      <c r="B85" s="33" t="str">
        <f>'Рейтинговая таблица организаций'!B87</f>
        <v>Муниципальное бюджетное образовательное учреждение «Средняя общеобразовательная школа № 90»</v>
      </c>
      <c r="C85" s="33">
        <f>'Рейтинговая таблица организаций'!M87</f>
        <v>100</v>
      </c>
      <c r="D85" s="33">
        <f>'Рейтинговая таблица организаций'!N87</f>
        <v>100</v>
      </c>
      <c r="E85" s="31">
        <f>'Рейтинговая таблица организаций'!Q87</f>
        <v>100</v>
      </c>
      <c r="F85" s="31">
        <f>'Рейтинговая таблица организаций'!R87</f>
        <v>100</v>
      </c>
      <c r="G85" s="31">
        <f>'Рейтинговая таблица организаций'!O87</f>
        <v>100</v>
      </c>
      <c r="H85" s="31">
        <f>'Рейтинговая таблица организаций'!P87</f>
        <v>100</v>
      </c>
      <c r="I85" s="31">
        <f>'Рейтинговая таблица организаций'!S87</f>
        <v>100</v>
      </c>
      <c r="J85" s="35">
        <f>'Рейтинговая таблица организаций'!T87</f>
        <v>100</v>
      </c>
      <c r="K85" s="31">
        <f>'Рейтинговая таблица организаций'!Z87</f>
        <v>100</v>
      </c>
      <c r="L85" s="31">
        <f t="shared" si="1"/>
        <v>100</v>
      </c>
      <c r="M85" s="31">
        <f>'Рейтинговая таблица организаций'!AB87</f>
        <v>100</v>
      </c>
      <c r="N85" s="35">
        <f>'Рейтинговая таблица организаций'!AC87</f>
        <v>100</v>
      </c>
      <c r="O85" s="85">
        <f>'Рейтинговая таблица организаций'!AH87</f>
        <v>60</v>
      </c>
      <c r="P85" s="85">
        <f>'Рейтинговая таблица организаций'!AI87</f>
        <v>100</v>
      </c>
      <c r="Q85" s="85">
        <f>'Рейтинговая таблица организаций'!AJ87</f>
        <v>100</v>
      </c>
      <c r="R85" s="86">
        <f>'Рейтинговая таблица организаций'!AK87</f>
        <v>88</v>
      </c>
      <c r="S85" s="31">
        <f>'Рейтинговая таблица организаций'!AR87</f>
        <v>100</v>
      </c>
      <c r="T85" s="31">
        <f>'Рейтинговая таблица организаций'!AS87</f>
        <v>100</v>
      </c>
      <c r="U85" s="31">
        <f>'Рейтинговая таблица организаций'!AT87</f>
        <v>100</v>
      </c>
      <c r="V85" s="35">
        <f>'Рейтинговая таблица организаций'!AU87</f>
        <v>100</v>
      </c>
      <c r="W85" s="31">
        <f>'Рейтинговая таблица организаций'!BB87</f>
        <v>100</v>
      </c>
      <c r="X85" s="31">
        <f>'Рейтинговая таблица организаций'!BC87</f>
        <v>100</v>
      </c>
      <c r="Y85" s="31">
        <f>'Рейтинговая таблица организаций'!BD87</f>
        <v>100</v>
      </c>
      <c r="Z85" s="35">
        <f>'Рейтинговая таблица организаций'!BE87</f>
        <v>100</v>
      </c>
      <c r="AA85" s="36">
        <f>'Рейтинговая таблица организаций'!BF87</f>
        <v>97.6</v>
      </c>
    </row>
    <row r="86" spans="1:27">
      <c r="A86" s="33">
        <f>'бланки '!D90</f>
        <v>85</v>
      </c>
      <c r="B86" s="33" t="str">
        <f>'Рейтинговая таблица организаций'!B88</f>
        <v>Муниципальное бюджетное образовательное учреждение «Орловская cредняя общеобразовательная школа»</v>
      </c>
      <c r="C86" s="33">
        <f>'Рейтинговая таблица организаций'!M88</f>
        <v>100</v>
      </c>
      <c r="D86" s="33">
        <f>'Рейтинговая таблица организаций'!N88</f>
        <v>100</v>
      </c>
      <c r="E86" s="31">
        <f>'Рейтинговая таблица организаций'!Q88</f>
        <v>100</v>
      </c>
      <c r="F86" s="31">
        <f>'Рейтинговая таблица организаций'!R88</f>
        <v>100</v>
      </c>
      <c r="G86" s="31">
        <f>'Рейтинговая таблица организаций'!O88</f>
        <v>100</v>
      </c>
      <c r="H86" s="31">
        <f>'Рейтинговая таблица организаций'!P88</f>
        <v>100</v>
      </c>
      <c r="I86" s="31">
        <f>'Рейтинговая таблица организаций'!S88</f>
        <v>100</v>
      </c>
      <c r="J86" s="35">
        <f>'Рейтинговая таблица организаций'!T88</f>
        <v>100</v>
      </c>
      <c r="K86" s="31">
        <f>'Рейтинговая таблица организаций'!Z88</f>
        <v>100</v>
      </c>
      <c r="L86" s="31">
        <f t="shared" si="1"/>
        <v>100</v>
      </c>
      <c r="M86" s="31">
        <f>'Рейтинговая таблица организаций'!AB88</f>
        <v>100</v>
      </c>
      <c r="N86" s="35">
        <f>'Рейтинговая таблица организаций'!AC88</f>
        <v>100</v>
      </c>
      <c r="O86" s="85">
        <f>'Рейтинговая таблица организаций'!AH88</f>
        <v>0</v>
      </c>
      <c r="P86" s="85">
        <f>'Рейтинговая таблица организаций'!AI88</f>
        <v>80</v>
      </c>
      <c r="Q86" s="85">
        <f>'Рейтинговая таблица организаций'!AJ88</f>
        <v>100</v>
      </c>
      <c r="R86" s="86">
        <f>'Рейтинговая таблица организаций'!AK88</f>
        <v>62</v>
      </c>
      <c r="S86" s="31">
        <f>'Рейтинговая таблица организаций'!AR88</f>
        <v>100</v>
      </c>
      <c r="T86" s="31">
        <f>'Рейтинговая таблица организаций'!AS88</f>
        <v>100</v>
      </c>
      <c r="U86" s="31">
        <f>'Рейтинговая таблица организаций'!AT88</f>
        <v>100</v>
      </c>
      <c r="V86" s="35">
        <f>'Рейтинговая таблица организаций'!AU88</f>
        <v>100</v>
      </c>
      <c r="W86" s="31">
        <f>'Рейтинговая таблица организаций'!BB88</f>
        <v>100</v>
      </c>
      <c r="X86" s="31">
        <f>'Рейтинговая таблица организаций'!BC88</f>
        <v>100</v>
      </c>
      <c r="Y86" s="31">
        <f>'Рейтинговая таблица организаций'!BD88</f>
        <v>100</v>
      </c>
      <c r="Z86" s="35">
        <f>'Рейтинговая таблица организаций'!BE88</f>
        <v>100</v>
      </c>
      <c r="AA86" s="36">
        <f>'Рейтинговая таблица организаций'!BF88</f>
        <v>92.4</v>
      </c>
    </row>
    <row r="87" spans="1:27">
      <c r="A87" s="33">
        <f>'бланки '!D91</f>
        <v>86</v>
      </c>
      <c r="B87" s="33" t="str">
        <f>'Рейтинговая таблица организаций'!B89</f>
        <v>Муниципальное бюджетное образовательное учреждение «Средняя общеобразовательная школа № 84»</v>
      </c>
      <c r="C87" s="33">
        <f>'Рейтинговая таблица организаций'!M89</f>
        <v>100</v>
      </c>
      <c r="D87" s="33">
        <f>'Рейтинговая таблица организаций'!N89</f>
        <v>100</v>
      </c>
      <c r="E87" s="31">
        <f>'Рейтинговая таблица организаций'!Q89</f>
        <v>100</v>
      </c>
      <c r="F87" s="31">
        <f>'Рейтинговая таблица организаций'!R89</f>
        <v>100</v>
      </c>
      <c r="G87" s="31">
        <f>'Рейтинговая таблица организаций'!O89</f>
        <v>100</v>
      </c>
      <c r="H87" s="31">
        <f>'Рейтинговая таблица организаций'!P89</f>
        <v>100</v>
      </c>
      <c r="I87" s="31">
        <f>'Рейтинговая таблица организаций'!S89</f>
        <v>100</v>
      </c>
      <c r="J87" s="35">
        <f>'Рейтинговая таблица организаций'!T89</f>
        <v>100</v>
      </c>
      <c r="K87" s="31">
        <f>'Рейтинговая таблица организаций'!Z89</f>
        <v>100</v>
      </c>
      <c r="L87" s="31">
        <f t="shared" si="1"/>
        <v>100</v>
      </c>
      <c r="M87" s="31">
        <f>'Рейтинговая таблица организаций'!AB89</f>
        <v>100</v>
      </c>
      <c r="N87" s="35">
        <f>'Рейтинговая таблица организаций'!AC89</f>
        <v>100</v>
      </c>
      <c r="O87" s="85">
        <f>'Рейтинговая таблица организаций'!AH89</f>
        <v>100</v>
      </c>
      <c r="P87" s="85">
        <f>'Рейтинговая таблица организаций'!AI89</f>
        <v>80</v>
      </c>
      <c r="Q87" s="85">
        <f>'Рейтинговая таблица организаций'!AJ89</f>
        <v>100</v>
      </c>
      <c r="R87" s="86">
        <f>'Рейтинговая таблица организаций'!AK89</f>
        <v>92</v>
      </c>
      <c r="S87" s="31">
        <f>'Рейтинговая таблица организаций'!AR89</f>
        <v>100</v>
      </c>
      <c r="T87" s="31">
        <f>'Рейтинговая таблица организаций'!AS89</f>
        <v>100</v>
      </c>
      <c r="U87" s="31">
        <f>'Рейтинговая таблица организаций'!AT89</f>
        <v>100</v>
      </c>
      <c r="V87" s="35">
        <f>'Рейтинговая таблица организаций'!AU89</f>
        <v>100</v>
      </c>
      <c r="W87" s="31">
        <f>'Рейтинговая таблица организаций'!BB89</f>
        <v>100</v>
      </c>
      <c r="X87" s="31">
        <f>'Рейтинговая таблица организаций'!BC89</f>
        <v>100</v>
      </c>
      <c r="Y87" s="31">
        <f>'Рейтинговая таблица организаций'!BD89</f>
        <v>100</v>
      </c>
      <c r="Z87" s="35">
        <f>'Рейтинговая таблица организаций'!BE89</f>
        <v>100</v>
      </c>
      <c r="AA87" s="36">
        <f>'Рейтинговая таблица организаций'!BF89</f>
        <v>98.4</v>
      </c>
    </row>
    <row r="88" spans="1:27">
      <c r="A88" s="33">
        <f>'бланки '!D92</f>
        <v>87</v>
      </c>
      <c r="B88" s="33" t="str">
        <f>'Рейтинговая таблица организаций'!B90</f>
        <v>Муниципальное бюджетное образовательное учреждение «Средняя общеобразовательная школа № 196»</v>
      </c>
      <c r="C88" s="33">
        <f>'Рейтинговая таблица организаций'!M90</f>
        <v>100</v>
      </c>
      <c r="D88" s="33">
        <f>'Рейтинговая таблица организаций'!N90</f>
        <v>100</v>
      </c>
      <c r="E88" s="31">
        <f>'Рейтинговая таблица организаций'!Q90</f>
        <v>100</v>
      </c>
      <c r="F88" s="31">
        <f>'Рейтинговая таблица организаций'!R90</f>
        <v>100</v>
      </c>
      <c r="G88" s="31">
        <f>'Рейтинговая таблица организаций'!O90</f>
        <v>100</v>
      </c>
      <c r="H88" s="31">
        <f>'Рейтинговая таблица организаций'!P90</f>
        <v>100</v>
      </c>
      <c r="I88" s="31">
        <f>'Рейтинговая таблица организаций'!S90</f>
        <v>100</v>
      </c>
      <c r="J88" s="35">
        <f>'Рейтинговая таблица организаций'!T90</f>
        <v>100</v>
      </c>
      <c r="K88" s="31">
        <f>'Рейтинговая таблица организаций'!Z90</f>
        <v>100</v>
      </c>
      <c r="L88" s="31">
        <f t="shared" si="1"/>
        <v>100</v>
      </c>
      <c r="M88" s="31">
        <f>'Рейтинговая таблица организаций'!AB90</f>
        <v>100</v>
      </c>
      <c r="N88" s="35">
        <f>'Рейтинговая таблица организаций'!AC90</f>
        <v>100</v>
      </c>
      <c r="O88" s="85">
        <f>'Рейтинговая таблица организаций'!AH90</f>
        <v>60</v>
      </c>
      <c r="P88" s="85">
        <f>'Рейтинговая таблица организаций'!AI90</f>
        <v>100</v>
      </c>
      <c r="Q88" s="85">
        <f>'Рейтинговая таблица организаций'!AJ90</f>
        <v>100</v>
      </c>
      <c r="R88" s="86">
        <f>'Рейтинговая таблица организаций'!AK90</f>
        <v>88</v>
      </c>
      <c r="S88" s="31">
        <f>'Рейтинговая таблица организаций'!AR90</f>
        <v>100</v>
      </c>
      <c r="T88" s="31">
        <f>'Рейтинговая таблица организаций'!AS90</f>
        <v>100</v>
      </c>
      <c r="U88" s="31">
        <f>'Рейтинговая таблица организаций'!AT90</f>
        <v>100</v>
      </c>
      <c r="V88" s="35">
        <f>'Рейтинговая таблица организаций'!AU90</f>
        <v>100</v>
      </c>
      <c r="W88" s="31">
        <f>'Рейтинговая таблица организаций'!BB90</f>
        <v>100</v>
      </c>
      <c r="X88" s="31">
        <f>'Рейтинговая таблица организаций'!BC90</f>
        <v>100</v>
      </c>
      <c r="Y88" s="31">
        <f>'Рейтинговая таблица организаций'!BD90</f>
        <v>100</v>
      </c>
      <c r="Z88" s="35">
        <f>'Рейтинговая таблица организаций'!BE90</f>
        <v>100</v>
      </c>
      <c r="AA88" s="36">
        <f>'Рейтинговая таблица организаций'!BF90</f>
        <v>97.6</v>
      </c>
    </row>
    <row r="89" spans="1:27">
      <c r="A89" s="33">
        <f>'бланки '!D93</f>
        <v>88</v>
      </c>
      <c r="B89" s="33" t="str">
        <f>'Рейтинговая таблица организаций'!B91</f>
        <v>Муниципальное бюджетное образовательное учреждение «Самусьский лицей им. академика В.В.Пекарского»</v>
      </c>
      <c r="C89" s="33">
        <f>'Рейтинговая таблица организаций'!M91</f>
        <v>100</v>
      </c>
      <c r="D89" s="33">
        <f>'Рейтинговая таблица организаций'!N91</f>
        <v>100</v>
      </c>
      <c r="E89" s="31">
        <f>'Рейтинговая таблица организаций'!Q91</f>
        <v>100</v>
      </c>
      <c r="F89" s="31">
        <f>'Рейтинговая таблица организаций'!R91</f>
        <v>100</v>
      </c>
      <c r="G89" s="31">
        <f>'Рейтинговая таблица организаций'!O91</f>
        <v>100</v>
      </c>
      <c r="H89" s="31">
        <f>'Рейтинговая таблица организаций'!P91</f>
        <v>100</v>
      </c>
      <c r="I89" s="31">
        <f>'Рейтинговая таблица организаций'!S91</f>
        <v>100</v>
      </c>
      <c r="J89" s="35">
        <f>'Рейтинговая таблица организаций'!T91</f>
        <v>100</v>
      </c>
      <c r="K89" s="31">
        <f>'Рейтинговая таблица организаций'!Z91</f>
        <v>100</v>
      </c>
      <c r="L89" s="31">
        <f t="shared" si="1"/>
        <v>100</v>
      </c>
      <c r="M89" s="31">
        <f>'Рейтинговая таблица организаций'!AB91</f>
        <v>100</v>
      </c>
      <c r="N89" s="35">
        <f>'Рейтинговая таблица организаций'!AC91</f>
        <v>100</v>
      </c>
      <c r="O89" s="85">
        <f>'Рейтинговая таблица организаций'!AH91</f>
        <v>20</v>
      </c>
      <c r="P89" s="85">
        <f>'Рейтинговая таблица организаций'!AI91</f>
        <v>80</v>
      </c>
      <c r="Q89" s="85">
        <f>'Рейтинговая таблица организаций'!AJ91</f>
        <v>100</v>
      </c>
      <c r="R89" s="86">
        <f>'Рейтинговая таблица организаций'!AK91</f>
        <v>68</v>
      </c>
      <c r="S89" s="31">
        <f>'Рейтинговая таблица организаций'!AR91</f>
        <v>100</v>
      </c>
      <c r="T89" s="31">
        <f>'Рейтинговая таблица организаций'!AS91</f>
        <v>100</v>
      </c>
      <c r="U89" s="31">
        <f>'Рейтинговая таблица организаций'!AT91</f>
        <v>100</v>
      </c>
      <c r="V89" s="35">
        <f>'Рейтинговая таблица организаций'!AU91</f>
        <v>100</v>
      </c>
      <c r="W89" s="31">
        <f>'Рейтинговая таблица организаций'!BB91</f>
        <v>100</v>
      </c>
      <c r="X89" s="31">
        <f>'Рейтинговая таблица организаций'!BC91</f>
        <v>100</v>
      </c>
      <c r="Y89" s="31">
        <f>'Рейтинговая таблица организаций'!BD91</f>
        <v>100</v>
      </c>
      <c r="Z89" s="35">
        <f>'Рейтинговая таблица организаций'!BE91</f>
        <v>100</v>
      </c>
      <c r="AA89" s="36">
        <f>'Рейтинговая таблица организаций'!BF91</f>
        <v>93.6</v>
      </c>
    </row>
    <row r="90" spans="1:27">
      <c r="A90" s="33">
        <f>'бланки '!D94</f>
        <v>89</v>
      </c>
      <c r="B90" s="33" t="str">
        <f>'Рейтинговая таблица организаций'!B92</f>
        <v>Муниципальное автономное образовательное учреждение «Средняя общеобразовательная школа № 76»</v>
      </c>
      <c r="C90" s="33">
        <f>'Рейтинговая таблица организаций'!M92</f>
        <v>100</v>
      </c>
      <c r="D90" s="33">
        <f>'Рейтинговая таблица организаций'!N92</f>
        <v>100</v>
      </c>
      <c r="E90" s="31">
        <f>'Рейтинговая таблица организаций'!Q92</f>
        <v>100</v>
      </c>
      <c r="F90" s="31">
        <f>'Рейтинговая таблица организаций'!R92</f>
        <v>100</v>
      </c>
      <c r="G90" s="31">
        <f>'Рейтинговая таблица организаций'!O92</f>
        <v>100</v>
      </c>
      <c r="H90" s="31">
        <f>'Рейтинговая таблица организаций'!P92</f>
        <v>100</v>
      </c>
      <c r="I90" s="31">
        <f>'Рейтинговая таблица организаций'!S92</f>
        <v>100</v>
      </c>
      <c r="J90" s="35">
        <f>'Рейтинговая таблица организаций'!T92</f>
        <v>100</v>
      </c>
      <c r="K90" s="31">
        <f>'Рейтинговая таблица организаций'!Z92</f>
        <v>100</v>
      </c>
      <c r="L90" s="31">
        <f t="shared" si="1"/>
        <v>100</v>
      </c>
      <c r="M90" s="31">
        <f>'Рейтинговая таблица организаций'!AB92</f>
        <v>100</v>
      </c>
      <c r="N90" s="35">
        <f>'Рейтинговая таблица организаций'!AC92</f>
        <v>100</v>
      </c>
      <c r="O90" s="85">
        <f>'Рейтинговая таблица организаций'!AH92</f>
        <v>100</v>
      </c>
      <c r="P90" s="85">
        <f>'Рейтинговая таблица организаций'!AI92</f>
        <v>100</v>
      </c>
      <c r="Q90" s="85">
        <f>'Рейтинговая таблица организаций'!AJ92</f>
        <v>100</v>
      </c>
      <c r="R90" s="86">
        <f>'Рейтинговая таблица организаций'!AK92</f>
        <v>100</v>
      </c>
      <c r="S90" s="31">
        <f>'Рейтинговая таблица организаций'!AR92</f>
        <v>100</v>
      </c>
      <c r="T90" s="31">
        <f>'Рейтинговая таблица организаций'!AS92</f>
        <v>100</v>
      </c>
      <c r="U90" s="31">
        <f>'Рейтинговая таблица организаций'!AT92</f>
        <v>100</v>
      </c>
      <c r="V90" s="35">
        <f>'Рейтинговая таблица организаций'!AU92</f>
        <v>100</v>
      </c>
      <c r="W90" s="31">
        <f>'Рейтинговая таблица организаций'!BB92</f>
        <v>100</v>
      </c>
      <c r="X90" s="31">
        <f>'Рейтинговая таблица организаций'!BC92</f>
        <v>100</v>
      </c>
      <c r="Y90" s="31">
        <f>'Рейтинговая таблица организаций'!BD92</f>
        <v>100</v>
      </c>
      <c r="Z90" s="35">
        <f>'Рейтинговая таблица организаций'!BE92</f>
        <v>100</v>
      </c>
      <c r="AA90" s="36">
        <f>'Рейтинговая таблица организаций'!BF92</f>
        <v>100</v>
      </c>
    </row>
    <row r="91" spans="1:27">
      <c r="A91" s="33">
        <f>'бланки '!D95</f>
        <v>90</v>
      </c>
      <c r="B91" s="33" t="str">
        <f>'Рейтинговая таблица организаций'!B93</f>
        <v>Муниципальное автономное общеобразовательное учреждение "Средняя общеобразовательная школа № 1 с. Александровское"</v>
      </c>
      <c r="C91" s="33">
        <f>'Рейтинговая таблица организаций'!M93</f>
        <v>100</v>
      </c>
      <c r="D91" s="33">
        <f>'Рейтинговая таблица организаций'!N93</f>
        <v>100</v>
      </c>
      <c r="E91" s="31">
        <f>'Рейтинговая таблица организаций'!Q93</f>
        <v>100</v>
      </c>
      <c r="F91" s="31">
        <f>'Рейтинговая таблица организаций'!R93</f>
        <v>100</v>
      </c>
      <c r="G91" s="31">
        <f>'Рейтинговая таблица организаций'!O93</f>
        <v>100</v>
      </c>
      <c r="H91" s="31">
        <f>'Рейтинговая таблица организаций'!P93</f>
        <v>100</v>
      </c>
      <c r="I91" s="31">
        <f>'Рейтинговая таблица организаций'!S93</f>
        <v>100</v>
      </c>
      <c r="J91" s="35">
        <f>'Рейтинговая таблица организаций'!T93</f>
        <v>100</v>
      </c>
      <c r="K91" s="31">
        <f>'Рейтинговая таблица организаций'!Z93</f>
        <v>100</v>
      </c>
      <c r="L91" s="31">
        <f t="shared" ref="L91:L154" si="2">N91</f>
        <v>100</v>
      </c>
      <c r="M91" s="31">
        <f>'Рейтинговая таблица организаций'!AB93</f>
        <v>100</v>
      </c>
      <c r="N91" s="35">
        <f>'Рейтинговая таблица организаций'!AC93</f>
        <v>100</v>
      </c>
      <c r="O91" s="85">
        <f>'Рейтинговая таблица организаций'!AH93</f>
        <v>100</v>
      </c>
      <c r="P91" s="85">
        <f>'Рейтинговая таблица организаций'!AI93</f>
        <v>100</v>
      </c>
      <c r="Q91" s="85">
        <f>'Рейтинговая таблица организаций'!AJ93</f>
        <v>100</v>
      </c>
      <c r="R91" s="86">
        <f>'Рейтинговая таблица организаций'!AK93</f>
        <v>100</v>
      </c>
      <c r="S91" s="31">
        <f>'Рейтинговая таблица организаций'!AR93</f>
        <v>100</v>
      </c>
      <c r="T91" s="31">
        <f>'Рейтинговая таблица организаций'!AS93</f>
        <v>100</v>
      </c>
      <c r="U91" s="31">
        <f>'Рейтинговая таблица организаций'!AT93</f>
        <v>100</v>
      </c>
      <c r="V91" s="35">
        <f>'Рейтинговая таблица организаций'!AU93</f>
        <v>100</v>
      </c>
      <c r="W91" s="31">
        <f>'Рейтинговая таблица организаций'!BB93</f>
        <v>100</v>
      </c>
      <c r="X91" s="31">
        <f>'Рейтинговая таблица организаций'!BC93</f>
        <v>100</v>
      </c>
      <c r="Y91" s="31">
        <f>'Рейтинговая таблица организаций'!BD93</f>
        <v>100</v>
      </c>
      <c r="Z91" s="35">
        <f>'Рейтинговая таблица организаций'!BE93</f>
        <v>100</v>
      </c>
      <c r="AA91" s="36">
        <f>'Рейтинговая таблица организаций'!BF93</f>
        <v>100</v>
      </c>
    </row>
    <row r="92" spans="1:27">
      <c r="A92" s="33">
        <f>'бланки '!D96</f>
        <v>91</v>
      </c>
      <c r="B92" s="33" t="str">
        <f>'Рейтинговая таблица организаций'!B94</f>
        <v>Муниципальное автономное общеобразовательное учреждение "Средняя общеобразовательная школа № 2 с. Александровское"</v>
      </c>
      <c r="C92" s="33">
        <f>'Рейтинговая таблица организаций'!M94</f>
        <v>100</v>
      </c>
      <c r="D92" s="33">
        <f>'Рейтинговая таблица организаций'!N94</f>
        <v>100</v>
      </c>
      <c r="E92" s="31">
        <f>'Рейтинговая таблица организаций'!Q94</f>
        <v>100</v>
      </c>
      <c r="F92" s="31">
        <f>'Рейтинговая таблица организаций'!R94</f>
        <v>100</v>
      </c>
      <c r="G92" s="31">
        <f>'Рейтинговая таблица организаций'!O94</f>
        <v>100</v>
      </c>
      <c r="H92" s="31">
        <f>'Рейтинговая таблица организаций'!P94</f>
        <v>100</v>
      </c>
      <c r="I92" s="31">
        <f>'Рейтинговая таблица организаций'!S94</f>
        <v>100</v>
      </c>
      <c r="J92" s="35">
        <f>'Рейтинговая таблица организаций'!T94</f>
        <v>100</v>
      </c>
      <c r="K92" s="31">
        <f>'Рейтинговая таблица организаций'!Z94</f>
        <v>100</v>
      </c>
      <c r="L92" s="31">
        <f t="shared" si="2"/>
        <v>100</v>
      </c>
      <c r="M92" s="31">
        <f>'Рейтинговая таблица организаций'!AB94</f>
        <v>100</v>
      </c>
      <c r="N92" s="35">
        <f>'Рейтинговая таблица организаций'!AC94</f>
        <v>100</v>
      </c>
      <c r="O92" s="85">
        <f>'Рейтинговая таблица организаций'!AH94</f>
        <v>80</v>
      </c>
      <c r="P92" s="85">
        <f>'Рейтинговая таблица организаций'!AI94</f>
        <v>100</v>
      </c>
      <c r="Q92" s="85">
        <f>'Рейтинговая таблица организаций'!AJ94</f>
        <v>100</v>
      </c>
      <c r="R92" s="86">
        <f>'Рейтинговая таблица организаций'!AK94</f>
        <v>94</v>
      </c>
      <c r="S92" s="31">
        <f>'Рейтинговая таблица организаций'!AR94</f>
        <v>100</v>
      </c>
      <c r="T92" s="31">
        <f>'Рейтинговая таблица организаций'!AS94</f>
        <v>100</v>
      </c>
      <c r="U92" s="31">
        <f>'Рейтинговая таблица организаций'!AT94</f>
        <v>100</v>
      </c>
      <c r="V92" s="35">
        <f>'Рейтинговая таблица организаций'!AU94</f>
        <v>100</v>
      </c>
      <c r="W92" s="31">
        <f>'Рейтинговая таблица организаций'!BB94</f>
        <v>100</v>
      </c>
      <c r="X92" s="31">
        <f>'Рейтинговая таблица организаций'!BC94</f>
        <v>100</v>
      </c>
      <c r="Y92" s="31">
        <f>'Рейтинговая таблица организаций'!BD94</f>
        <v>100</v>
      </c>
      <c r="Z92" s="35">
        <f>'Рейтинговая таблица организаций'!BE94</f>
        <v>100</v>
      </c>
      <c r="AA92" s="36">
        <f>'Рейтинговая таблица организаций'!BF94</f>
        <v>98.8</v>
      </c>
    </row>
    <row r="93" spans="1:27">
      <c r="A93" s="33">
        <f>'бланки '!D97</f>
        <v>92</v>
      </c>
      <c r="B93" s="33" t="str">
        <f>'Рейтинговая таблица организаций'!B95</f>
        <v>Муниципальное казённое общеобразовательное учреждение "Средняя общеобразовательная школа с. Новоникольское"</v>
      </c>
      <c r="C93" s="33">
        <f>'Рейтинговая таблица организаций'!M95</f>
        <v>100</v>
      </c>
      <c r="D93" s="33">
        <f>'Рейтинговая таблица организаций'!N95</f>
        <v>100</v>
      </c>
      <c r="E93" s="31">
        <f>'Рейтинговая таблица организаций'!Q95</f>
        <v>100</v>
      </c>
      <c r="F93" s="31">
        <f>'Рейтинговая таблица организаций'!R95</f>
        <v>100</v>
      </c>
      <c r="G93" s="31">
        <f>'Рейтинговая таблица организаций'!O95</f>
        <v>100</v>
      </c>
      <c r="H93" s="31">
        <f>'Рейтинговая таблица организаций'!P95</f>
        <v>100</v>
      </c>
      <c r="I93" s="31">
        <f>'Рейтинговая таблица организаций'!S95</f>
        <v>100</v>
      </c>
      <c r="J93" s="35">
        <f>'Рейтинговая таблица организаций'!T95</f>
        <v>100</v>
      </c>
      <c r="K93" s="31">
        <f>'Рейтинговая таблица организаций'!Z95</f>
        <v>100</v>
      </c>
      <c r="L93" s="31">
        <f t="shared" si="2"/>
        <v>100</v>
      </c>
      <c r="M93" s="31">
        <f>'Рейтинговая таблица организаций'!AB95</f>
        <v>100</v>
      </c>
      <c r="N93" s="35">
        <f>'Рейтинговая таблица организаций'!AC95</f>
        <v>100</v>
      </c>
      <c r="O93" s="85">
        <f>'Рейтинговая таблица организаций'!AH95</f>
        <v>0</v>
      </c>
      <c r="P93" s="85">
        <f>'Рейтинговая таблица организаций'!AI95</f>
        <v>100</v>
      </c>
      <c r="Q93" s="85">
        <f>'Рейтинговая таблица организаций'!AJ95</f>
        <v>100</v>
      </c>
      <c r="R93" s="86">
        <f>'Рейтинговая таблица организаций'!AK95</f>
        <v>70</v>
      </c>
      <c r="S93" s="31">
        <f>'Рейтинговая таблица организаций'!AR95</f>
        <v>100</v>
      </c>
      <c r="T93" s="31">
        <f>'Рейтинговая таблица организаций'!AS95</f>
        <v>100</v>
      </c>
      <c r="U93" s="31">
        <f>'Рейтинговая таблица организаций'!AT95</f>
        <v>100</v>
      </c>
      <c r="V93" s="35">
        <f>'Рейтинговая таблица организаций'!AU95</f>
        <v>100</v>
      </c>
      <c r="W93" s="31">
        <f>'Рейтинговая таблица организаций'!BB95</f>
        <v>100</v>
      </c>
      <c r="X93" s="31">
        <f>'Рейтинговая таблица организаций'!BC95</f>
        <v>100</v>
      </c>
      <c r="Y93" s="31">
        <f>'Рейтинговая таблица организаций'!BD95</f>
        <v>100</v>
      </c>
      <c r="Z93" s="35">
        <f>'Рейтинговая таблица организаций'!BE95</f>
        <v>100</v>
      </c>
      <c r="AA93" s="36">
        <f>'Рейтинговая таблица организаций'!BF95</f>
        <v>94</v>
      </c>
    </row>
    <row r="94" spans="1:27">
      <c r="A94" s="33">
        <f>'бланки '!D98</f>
        <v>93</v>
      </c>
      <c r="B94" s="33" t="str">
        <f>'Рейтинговая таблица организаций'!B96</f>
        <v>Муниципальное казённое общеобразовательное учреждение "Средняя общеобразовательная школа с. Назино"</v>
      </c>
      <c r="C94" s="33">
        <f>'Рейтинговая таблица организаций'!M96</f>
        <v>100</v>
      </c>
      <c r="D94" s="33">
        <f>'Рейтинговая таблица организаций'!N96</f>
        <v>100</v>
      </c>
      <c r="E94" s="31">
        <f>'Рейтинговая таблица организаций'!Q96</f>
        <v>100</v>
      </c>
      <c r="F94" s="31">
        <f>'Рейтинговая таблица организаций'!R96</f>
        <v>100</v>
      </c>
      <c r="G94" s="31">
        <f>'Рейтинговая таблица организаций'!O96</f>
        <v>100</v>
      </c>
      <c r="H94" s="31">
        <f>'Рейтинговая таблица организаций'!P96</f>
        <v>100</v>
      </c>
      <c r="I94" s="31">
        <f>'Рейтинговая таблица организаций'!S96</f>
        <v>100</v>
      </c>
      <c r="J94" s="35">
        <f>'Рейтинговая таблица организаций'!T96</f>
        <v>100</v>
      </c>
      <c r="K94" s="31">
        <f>'Рейтинговая таблица организаций'!Z96</f>
        <v>100</v>
      </c>
      <c r="L94" s="31">
        <f t="shared" si="2"/>
        <v>100</v>
      </c>
      <c r="M94" s="31">
        <f>'Рейтинговая таблица организаций'!AB96</f>
        <v>100</v>
      </c>
      <c r="N94" s="35">
        <f>'Рейтинговая таблица организаций'!AC96</f>
        <v>100</v>
      </c>
      <c r="O94" s="85">
        <f>'Рейтинговая таблица организаций'!AH96</f>
        <v>0</v>
      </c>
      <c r="P94" s="85">
        <f>'Рейтинговая таблица организаций'!AI96</f>
        <v>100</v>
      </c>
      <c r="Q94" s="85">
        <f>'Рейтинговая таблица организаций'!AJ96</f>
        <v>100</v>
      </c>
      <c r="R94" s="86">
        <f>'Рейтинговая таблица организаций'!AK96</f>
        <v>70</v>
      </c>
      <c r="S94" s="31">
        <f>'Рейтинговая таблица организаций'!AR96</f>
        <v>100</v>
      </c>
      <c r="T94" s="31">
        <f>'Рейтинговая таблица организаций'!AS96</f>
        <v>100</v>
      </c>
      <c r="U94" s="31">
        <f>'Рейтинговая таблица организаций'!AT96</f>
        <v>100</v>
      </c>
      <c r="V94" s="35">
        <f>'Рейтинговая таблица организаций'!AU96</f>
        <v>100</v>
      </c>
      <c r="W94" s="31">
        <f>'Рейтинговая таблица организаций'!BB96</f>
        <v>100</v>
      </c>
      <c r="X94" s="31">
        <f>'Рейтинговая таблица организаций'!BC96</f>
        <v>100</v>
      </c>
      <c r="Y94" s="31">
        <f>'Рейтинговая таблица организаций'!BD96</f>
        <v>100</v>
      </c>
      <c r="Z94" s="35">
        <f>'Рейтинговая таблица организаций'!BE96</f>
        <v>100</v>
      </c>
      <c r="AA94" s="36">
        <f>'Рейтинговая таблица организаций'!BF96</f>
        <v>94</v>
      </c>
    </row>
    <row r="95" spans="1:27">
      <c r="A95" s="33">
        <f>'бланки '!D99</f>
        <v>94</v>
      </c>
      <c r="B95" s="33" t="str">
        <f>'Рейтинговая таблица организаций'!B97</f>
        <v>Муниципальное казённое общеобразовательное учреждение "Средняя общеобразовательная школа с. Лукашкин Яр"</v>
      </c>
      <c r="C95" s="33">
        <f>'Рейтинговая таблица организаций'!M97</f>
        <v>100</v>
      </c>
      <c r="D95" s="33">
        <f>'Рейтинговая таблица организаций'!N97</f>
        <v>100</v>
      </c>
      <c r="E95" s="31">
        <f>'Рейтинговая таблица организаций'!Q97</f>
        <v>100</v>
      </c>
      <c r="F95" s="31">
        <f>'Рейтинговая таблица организаций'!R97</f>
        <v>100</v>
      </c>
      <c r="G95" s="31">
        <f>'Рейтинговая таблица организаций'!O97</f>
        <v>100</v>
      </c>
      <c r="H95" s="31">
        <f>'Рейтинговая таблица организаций'!P97</f>
        <v>100</v>
      </c>
      <c r="I95" s="31">
        <f>'Рейтинговая таблица организаций'!S97</f>
        <v>100</v>
      </c>
      <c r="J95" s="35">
        <f>'Рейтинговая таблица организаций'!T97</f>
        <v>100</v>
      </c>
      <c r="K95" s="31">
        <f>'Рейтинговая таблица организаций'!Z97</f>
        <v>100</v>
      </c>
      <c r="L95" s="31">
        <f t="shared" si="2"/>
        <v>100</v>
      </c>
      <c r="M95" s="31">
        <f>'Рейтинговая таблица организаций'!AB97</f>
        <v>100</v>
      </c>
      <c r="N95" s="35">
        <f>'Рейтинговая таблица организаций'!AC97</f>
        <v>100</v>
      </c>
      <c r="O95" s="85">
        <f>'Рейтинговая таблица организаций'!AH97</f>
        <v>0</v>
      </c>
      <c r="P95" s="85">
        <f>'Рейтинговая таблица организаций'!AI97</f>
        <v>80</v>
      </c>
      <c r="Q95" s="85">
        <f>'Рейтинговая таблица организаций'!AJ97</f>
        <v>100</v>
      </c>
      <c r="R95" s="86">
        <f>'Рейтинговая таблица организаций'!AK97</f>
        <v>62</v>
      </c>
      <c r="S95" s="31">
        <f>'Рейтинговая таблица организаций'!AR97</f>
        <v>100</v>
      </c>
      <c r="T95" s="31">
        <f>'Рейтинговая таблица организаций'!AS97</f>
        <v>100</v>
      </c>
      <c r="U95" s="31">
        <f>'Рейтинговая таблица организаций'!AT97</f>
        <v>100</v>
      </c>
      <c r="V95" s="35">
        <f>'Рейтинговая таблица организаций'!AU97</f>
        <v>100</v>
      </c>
      <c r="W95" s="31">
        <f>'Рейтинговая таблица организаций'!BB97</f>
        <v>100</v>
      </c>
      <c r="X95" s="31">
        <f>'Рейтинговая таблица организаций'!BC97</f>
        <v>100</v>
      </c>
      <c r="Y95" s="31">
        <f>'Рейтинговая таблица организаций'!BD97</f>
        <v>100</v>
      </c>
      <c r="Z95" s="35">
        <f>'Рейтинговая таблица организаций'!BE97</f>
        <v>100</v>
      </c>
      <c r="AA95" s="36">
        <f>'Рейтинговая таблица организаций'!BF97</f>
        <v>92.4</v>
      </c>
    </row>
    <row r="96" spans="1:27">
      <c r="A96" s="33">
        <f>'бланки '!D100</f>
        <v>95</v>
      </c>
      <c r="B96" s="33" t="str">
        <f>'Рейтинговая таблица организаций'!B98</f>
        <v>Муниципальное казённое общеобразовательное учреждение "Основная общеобразовательная школа п. Октябрьский"</v>
      </c>
      <c r="C96" s="33">
        <f>'Рейтинговая таблица организаций'!M98</f>
        <v>100</v>
      </c>
      <c r="D96" s="33">
        <f>'Рейтинговая таблица организаций'!N98</f>
        <v>100</v>
      </c>
      <c r="E96" s="31">
        <f>'Рейтинговая таблица организаций'!Q98</f>
        <v>100</v>
      </c>
      <c r="F96" s="31">
        <f>'Рейтинговая таблица организаций'!R98</f>
        <v>100</v>
      </c>
      <c r="G96" s="31">
        <f>'Рейтинговая таблица организаций'!O98</f>
        <v>100</v>
      </c>
      <c r="H96" s="31">
        <f>'Рейтинговая таблица организаций'!P98</f>
        <v>100</v>
      </c>
      <c r="I96" s="31">
        <f>'Рейтинговая таблица организаций'!S98</f>
        <v>100</v>
      </c>
      <c r="J96" s="35">
        <f>'Рейтинговая таблица организаций'!T98</f>
        <v>100</v>
      </c>
      <c r="K96" s="31">
        <f>'Рейтинговая таблица организаций'!Z98</f>
        <v>100</v>
      </c>
      <c r="L96" s="31">
        <f t="shared" si="2"/>
        <v>100</v>
      </c>
      <c r="M96" s="31">
        <f>'Рейтинговая таблица организаций'!AB98</f>
        <v>100</v>
      </c>
      <c r="N96" s="35">
        <f>'Рейтинговая таблица организаций'!AC98</f>
        <v>100</v>
      </c>
      <c r="O96" s="85">
        <f>'Рейтинговая таблица организаций'!AH98</f>
        <v>0</v>
      </c>
      <c r="P96" s="85">
        <f>'Рейтинговая таблица организаций'!AI98</f>
        <v>100</v>
      </c>
      <c r="Q96" s="85">
        <f>'Рейтинговая таблица организаций'!AJ98</f>
        <v>100</v>
      </c>
      <c r="R96" s="86">
        <f>'Рейтинговая таблица организаций'!AK98</f>
        <v>70</v>
      </c>
      <c r="S96" s="31">
        <f>'Рейтинговая таблица организаций'!AR98</f>
        <v>100</v>
      </c>
      <c r="T96" s="31">
        <f>'Рейтинговая таблица организаций'!AS98</f>
        <v>100</v>
      </c>
      <c r="U96" s="31">
        <f>'Рейтинговая таблица организаций'!AT98</f>
        <v>100</v>
      </c>
      <c r="V96" s="35">
        <f>'Рейтинговая таблица организаций'!AU98</f>
        <v>100</v>
      </c>
      <c r="W96" s="31">
        <f>'Рейтинговая таблица организаций'!BB98</f>
        <v>100</v>
      </c>
      <c r="X96" s="31">
        <f>'Рейтинговая таблица организаций'!BC98</f>
        <v>100</v>
      </c>
      <c r="Y96" s="31">
        <f>'Рейтинговая таблица организаций'!BD98</f>
        <v>100</v>
      </c>
      <c r="Z96" s="35">
        <f>'Рейтинговая таблица организаций'!BE98</f>
        <v>100</v>
      </c>
      <c r="AA96" s="36">
        <f>'Рейтинговая таблица организаций'!BF98</f>
        <v>94</v>
      </c>
    </row>
    <row r="97" spans="1:27">
      <c r="A97" s="33">
        <f>'бланки '!D101</f>
        <v>96</v>
      </c>
      <c r="B97" s="33" t="str">
        <f>'Рейтинговая таблица организаций'!B99</f>
        <v>Муниципальное бюджетное общеобразовательное учреждение вечерняя (сменная) общеобразовательная школа № 9 г. Асино</v>
      </c>
      <c r="C97" s="33">
        <f>'Рейтинговая таблица организаций'!M99</f>
        <v>100</v>
      </c>
      <c r="D97" s="33">
        <f>'Рейтинговая таблица организаций'!N99</f>
        <v>100</v>
      </c>
      <c r="E97" s="31">
        <f>'Рейтинговая таблица организаций'!Q99</f>
        <v>100</v>
      </c>
      <c r="F97" s="31">
        <f>'Рейтинговая таблица организаций'!R99</f>
        <v>100</v>
      </c>
      <c r="G97" s="31">
        <f>'Рейтинговая таблица организаций'!O99</f>
        <v>100</v>
      </c>
      <c r="H97" s="31">
        <f>'Рейтинговая таблица организаций'!P99</f>
        <v>100</v>
      </c>
      <c r="I97" s="31">
        <f>'Рейтинговая таблица организаций'!S99</f>
        <v>100</v>
      </c>
      <c r="J97" s="35">
        <f>'Рейтинговая таблица организаций'!T99</f>
        <v>100</v>
      </c>
      <c r="K97" s="31">
        <f>'Рейтинговая таблица организаций'!Z99</f>
        <v>100</v>
      </c>
      <c r="L97" s="31">
        <f t="shared" si="2"/>
        <v>100</v>
      </c>
      <c r="M97" s="31">
        <f>'Рейтинговая таблица организаций'!AB99</f>
        <v>100</v>
      </c>
      <c r="N97" s="35">
        <f>'Рейтинговая таблица организаций'!AC99</f>
        <v>100</v>
      </c>
      <c r="O97" s="85">
        <f>'Рейтинговая таблица организаций'!AH99</f>
        <v>20</v>
      </c>
      <c r="P97" s="85">
        <f>'Рейтинговая таблица организаций'!AI99</f>
        <v>40</v>
      </c>
      <c r="Q97" s="85">
        <f>'Рейтинговая таблица организаций'!AJ99</f>
        <v>100</v>
      </c>
      <c r="R97" s="86">
        <f>'Рейтинговая таблица организаций'!AK99</f>
        <v>52</v>
      </c>
      <c r="S97" s="31">
        <f>'Рейтинговая таблица организаций'!AR99</f>
        <v>100</v>
      </c>
      <c r="T97" s="31">
        <f>'Рейтинговая таблица организаций'!AS99</f>
        <v>100</v>
      </c>
      <c r="U97" s="31">
        <f>'Рейтинговая таблица организаций'!AT99</f>
        <v>100</v>
      </c>
      <c r="V97" s="35">
        <f>'Рейтинговая таблица организаций'!AU99</f>
        <v>100</v>
      </c>
      <c r="W97" s="31">
        <f>'Рейтинговая таблица организаций'!BB99</f>
        <v>100</v>
      </c>
      <c r="X97" s="31">
        <f>'Рейтинговая таблица организаций'!BC99</f>
        <v>100</v>
      </c>
      <c r="Y97" s="31">
        <f>'Рейтинговая таблица организаций'!BD99</f>
        <v>100</v>
      </c>
      <c r="Z97" s="35">
        <f>'Рейтинговая таблица организаций'!BE99</f>
        <v>100</v>
      </c>
      <c r="AA97" s="36">
        <f>'Рейтинговая таблица организаций'!BF99</f>
        <v>90.4</v>
      </c>
    </row>
    <row r="98" spans="1:27">
      <c r="A98" s="33">
        <f>'бланки '!D102</f>
        <v>97</v>
      </c>
      <c r="B98" s="33" t="str">
        <f>'Рейтинговая таблица организаций'!B100</f>
        <v>Муниципальное казённое общеобразовательное учреждение "Общеобразовательная школа для обучающихся, воспитанников с ОВЗ № 10 города Асино Томской области"</v>
      </c>
      <c r="C98" s="33">
        <f>'Рейтинговая таблица организаций'!M100</f>
        <v>100</v>
      </c>
      <c r="D98" s="33">
        <f>'Рейтинговая таблица организаций'!N100</f>
        <v>100</v>
      </c>
      <c r="E98" s="31">
        <f>'Рейтинговая таблица организаций'!Q100</f>
        <v>100</v>
      </c>
      <c r="F98" s="31">
        <f>'Рейтинговая таблица организаций'!R100</f>
        <v>100</v>
      </c>
      <c r="G98" s="31">
        <f>'Рейтинговая таблица организаций'!O100</f>
        <v>100</v>
      </c>
      <c r="H98" s="31">
        <f>'Рейтинговая таблица организаций'!P100</f>
        <v>100</v>
      </c>
      <c r="I98" s="31">
        <f>'Рейтинговая таблица организаций'!S100</f>
        <v>100</v>
      </c>
      <c r="J98" s="35">
        <f>'Рейтинговая таблица организаций'!T100</f>
        <v>100</v>
      </c>
      <c r="K98" s="31">
        <f>'Рейтинговая таблица организаций'!Z100</f>
        <v>100</v>
      </c>
      <c r="L98" s="31">
        <f t="shared" si="2"/>
        <v>100</v>
      </c>
      <c r="M98" s="31">
        <f>'Рейтинговая таблица организаций'!AB100</f>
        <v>100</v>
      </c>
      <c r="N98" s="35">
        <f>'Рейтинговая таблица организаций'!AC100</f>
        <v>100</v>
      </c>
      <c r="O98" s="85">
        <f>'Рейтинговая таблица организаций'!AH100</f>
        <v>100</v>
      </c>
      <c r="P98" s="85">
        <f>'Рейтинговая таблица организаций'!AI100</f>
        <v>100</v>
      </c>
      <c r="Q98" s="85">
        <f>'Рейтинговая таблица организаций'!AJ100</f>
        <v>100</v>
      </c>
      <c r="R98" s="86">
        <f>'Рейтинговая таблица организаций'!AK100</f>
        <v>100</v>
      </c>
      <c r="S98" s="31">
        <f>'Рейтинговая таблица организаций'!AR100</f>
        <v>100</v>
      </c>
      <c r="T98" s="31">
        <f>'Рейтинговая таблица организаций'!AS100</f>
        <v>100</v>
      </c>
      <c r="U98" s="31">
        <f>'Рейтинговая таблица организаций'!AT100</f>
        <v>100</v>
      </c>
      <c r="V98" s="35">
        <f>'Рейтинговая таблица организаций'!AU100</f>
        <v>100</v>
      </c>
      <c r="W98" s="31">
        <f>'Рейтинговая таблица организаций'!BB100</f>
        <v>100</v>
      </c>
      <c r="X98" s="31">
        <f>'Рейтинговая таблица организаций'!BC100</f>
        <v>100</v>
      </c>
      <c r="Y98" s="31">
        <f>'Рейтинговая таблица организаций'!BD100</f>
        <v>100</v>
      </c>
      <c r="Z98" s="35">
        <f>'Рейтинговая таблица организаций'!BE100</f>
        <v>100</v>
      </c>
      <c r="AA98" s="36">
        <f>'Рейтинговая таблица организаций'!BF100</f>
        <v>100</v>
      </c>
    </row>
    <row r="99" spans="1:27">
      <c r="A99" s="33">
        <f>'бланки '!D103</f>
        <v>98</v>
      </c>
      <c r="B99" s="33" t="str">
        <f>'Рейтинговая таблица организаций'!B101</f>
        <v>Муниципальное автономное общеобразовательное учреждение - средняя общеобразовательная школа с. Батурино Асиновского района Томской области</v>
      </c>
      <c r="C99" s="33">
        <f>'Рейтинговая таблица организаций'!M101</f>
        <v>100</v>
      </c>
      <c r="D99" s="33">
        <f>'Рейтинговая таблица организаций'!N101</f>
        <v>100</v>
      </c>
      <c r="E99" s="31">
        <f>'Рейтинговая таблица организаций'!Q101</f>
        <v>100</v>
      </c>
      <c r="F99" s="31">
        <f>'Рейтинговая таблица организаций'!R101</f>
        <v>100</v>
      </c>
      <c r="G99" s="31">
        <f>'Рейтинговая таблица организаций'!O101</f>
        <v>100</v>
      </c>
      <c r="H99" s="31">
        <f>'Рейтинговая таблица организаций'!P101</f>
        <v>100</v>
      </c>
      <c r="I99" s="31">
        <f>'Рейтинговая таблица организаций'!S101</f>
        <v>100</v>
      </c>
      <c r="J99" s="35">
        <f>'Рейтинговая таблица организаций'!T101</f>
        <v>100</v>
      </c>
      <c r="K99" s="31">
        <f>'Рейтинговая таблица организаций'!Z101</f>
        <v>100</v>
      </c>
      <c r="L99" s="31">
        <f t="shared" si="2"/>
        <v>100</v>
      </c>
      <c r="M99" s="31">
        <f>'Рейтинговая таблица организаций'!AB101</f>
        <v>100</v>
      </c>
      <c r="N99" s="35">
        <f>'Рейтинговая таблица организаций'!AC101</f>
        <v>100</v>
      </c>
      <c r="O99" s="85">
        <f>'Рейтинговая таблица организаций'!AH101</f>
        <v>100</v>
      </c>
      <c r="P99" s="85">
        <f>'Рейтинговая таблица организаций'!AI101</f>
        <v>80</v>
      </c>
      <c r="Q99" s="85">
        <f>'Рейтинговая таблица организаций'!AJ101</f>
        <v>100</v>
      </c>
      <c r="R99" s="86">
        <f>'Рейтинговая таблица организаций'!AK101</f>
        <v>92</v>
      </c>
      <c r="S99" s="31">
        <f>'Рейтинговая таблица организаций'!AR101</f>
        <v>100</v>
      </c>
      <c r="T99" s="31">
        <f>'Рейтинговая таблица организаций'!AS101</f>
        <v>100</v>
      </c>
      <c r="U99" s="31">
        <f>'Рейтинговая таблица организаций'!AT101</f>
        <v>100</v>
      </c>
      <c r="V99" s="35">
        <f>'Рейтинговая таблица организаций'!AU101</f>
        <v>100</v>
      </c>
      <c r="W99" s="31">
        <f>'Рейтинговая таблица организаций'!BB101</f>
        <v>100</v>
      </c>
      <c r="X99" s="31">
        <f>'Рейтинговая таблица организаций'!BC101</f>
        <v>100</v>
      </c>
      <c r="Y99" s="31">
        <f>'Рейтинговая таблица организаций'!BD101</f>
        <v>100</v>
      </c>
      <c r="Z99" s="35">
        <f>'Рейтинговая таблица организаций'!BE101</f>
        <v>100</v>
      </c>
      <c r="AA99" s="36">
        <f>'Рейтинговая таблица организаций'!BF101</f>
        <v>98.4</v>
      </c>
    </row>
    <row r="100" spans="1:27">
      <c r="A100" s="33">
        <f>'бланки '!D104</f>
        <v>99</v>
      </c>
      <c r="B100" s="33" t="str">
        <f>'Рейтинговая таблица организаций'!B102</f>
        <v>Муниципальное автономное общеобразовательное учреждение «Средняя общеобразовательная школа с.Ново-Кусково Асиновского района Томской области»</v>
      </c>
      <c r="C100" s="33">
        <f>'Рейтинговая таблица организаций'!M102</f>
        <v>100</v>
      </c>
      <c r="D100" s="33">
        <f>'Рейтинговая таблица организаций'!N102</f>
        <v>100</v>
      </c>
      <c r="E100" s="31">
        <f>'Рейтинговая таблица организаций'!Q102</f>
        <v>100</v>
      </c>
      <c r="F100" s="31">
        <f>'Рейтинговая таблица организаций'!R102</f>
        <v>100</v>
      </c>
      <c r="G100" s="31">
        <f>'Рейтинговая таблица организаций'!O102</f>
        <v>100</v>
      </c>
      <c r="H100" s="31">
        <f>'Рейтинговая таблица организаций'!P102</f>
        <v>100</v>
      </c>
      <c r="I100" s="31">
        <f>'Рейтинговая таблица организаций'!S102</f>
        <v>100</v>
      </c>
      <c r="J100" s="35">
        <f>'Рейтинговая таблица организаций'!T102</f>
        <v>100</v>
      </c>
      <c r="K100" s="31">
        <f>'Рейтинговая таблица организаций'!Z102</f>
        <v>100</v>
      </c>
      <c r="L100" s="31">
        <f t="shared" si="2"/>
        <v>100</v>
      </c>
      <c r="M100" s="31">
        <f>'Рейтинговая таблица организаций'!AB102</f>
        <v>100</v>
      </c>
      <c r="N100" s="35">
        <f>'Рейтинговая таблица организаций'!AC102</f>
        <v>100</v>
      </c>
      <c r="O100" s="85">
        <f>'Рейтинговая таблица организаций'!AH102</f>
        <v>100</v>
      </c>
      <c r="P100" s="85">
        <f>'Рейтинговая таблица организаций'!AI102</f>
        <v>80</v>
      </c>
      <c r="Q100" s="85">
        <f>'Рейтинговая таблица организаций'!AJ102</f>
        <v>100</v>
      </c>
      <c r="R100" s="86">
        <f>'Рейтинговая таблица организаций'!AK102</f>
        <v>92</v>
      </c>
      <c r="S100" s="31">
        <f>'Рейтинговая таблица организаций'!AR102</f>
        <v>100</v>
      </c>
      <c r="T100" s="31">
        <f>'Рейтинговая таблица организаций'!AS102</f>
        <v>100</v>
      </c>
      <c r="U100" s="31">
        <f>'Рейтинговая таблица организаций'!AT102</f>
        <v>100</v>
      </c>
      <c r="V100" s="35">
        <f>'Рейтинговая таблица организаций'!AU102</f>
        <v>100</v>
      </c>
      <c r="W100" s="31">
        <f>'Рейтинговая таблица организаций'!BB102</f>
        <v>100</v>
      </c>
      <c r="X100" s="31">
        <f>'Рейтинговая таблица организаций'!BC102</f>
        <v>100</v>
      </c>
      <c r="Y100" s="31">
        <f>'Рейтинговая таблица организаций'!BD102</f>
        <v>100</v>
      </c>
      <c r="Z100" s="35">
        <f>'Рейтинговая таблица организаций'!BE102</f>
        <v>100</v>
      </c>
      <c r="AA100" s="36">
        <f>'Рейтинговая таблица организаций'!BF102</f>
        <v>98.4</v>
      </c>
    </row>
    <row r="101" spans="1:27">
      <c r="A101" s="33">
        <f>'бланки '!D105</f>
        <v>100</v>
      </c>
      <c r="B101" s="33" t="str">
        <f>'Рейтинговая таблица организаций'!B103</f>
        <v>Муниципальное автономное общеобразовательное учреждение-основная общеобразовательная школа с.Больше-Дорохово Асиновского района Томской области</v>
      </c>
      <c r="C101" s="33">
        <f>'Рейтинговая таблица организаций'!M103</f>
        <v>100</v>
      </c>
      <c r="D101" s="33">
        <f>'Рейтинговая таблица организаций'!N103</f>
        <v>100</v>
      </c>
      <c r="E101" s="31">
        <f>'Рейтинговая таблица организаций'!Q103</f>
        <v>100</v>
      </c>
      <c r="F101" s="31">
        <f>'Рейтинговая таблица организаций'!R103</f>
        <v>100</v>
      </c>
      <c r="G101" s="31">
        <f>'Рейтинговая таблица организаций'!O103</f>
        <v>100</v>
      </c>
      <c r="H101" s="31">
        <f>'Рейтинговая таблица организаций'!P103</f>
        <v>100</v>
      </c>
      <c r="I101" s="31">
        <f>'Рейтинговая таблица организаций'!S103</f>
        <v>100</v>
      </c>
      <c r="J101" s="35">
        <f>'Рейтинговая таблица организаций'!T103</f>
        <v>100</v>
      </c>
      <c r="K101" s="31">
        <f>'Рейтинговая таблица организаций'!Z103</f>
        <v>100</v>
      </c>
      <c r="L101" s="31">
        <f t="shared" si="2"/>
        <v>100</v>
      </c>
      <c r="M101" s="31">
        <f>'Рейтинговая таблица организаций'!AB103</f>
        <v>100</v>
      </c>
      <c r="N101" s="35">
        <f>'Рейтинговая таблица организаций'!AC103</f>
        <v>100</v>
      </c>
      <c r="O101" s="85">
        <f>'Рейтинговая таблица организаций'!AH103</f>
        <v>60</v>
      </c>
      <c r="P101" s="85">
        <f>'Рейтинговая таблица организаций'!AI103</f>
        <v>40</v>
      </c>
      <c r="Q101" s="85">
        <f>'Рейтинговая таблица организаций'!AJ103</f>
        <v>100</v>
      </c>
      <c r="R101" s="86">
        <f>'Рейтинговая таблица организаций'!AK103</f>
        <v>64</v>
      </c>
      <c r="S101" s="31">
        <f>'Рейтинговая таблица организаций'!AR103</f>
        <v>100</v>
      </c>
      <c r="T101" s="31">
        <f>'Рейтинговая таблица организаций'!AS103</f>
        <v>100</v>
      </c>
      <c r="U101" s="31">
        <f>'Рейтинговая таблица организаций'!AT103</f>
        <v>100</v>
      </c>
      <c r="V101" s="35">
        <f>'Рейтинговая таблица организаций'!AU103</f>
        <v>100</v>
      </c>
      <c r="W101" s="31">
        <f>'Рейтинговая таблица организаций'!BB103</f>
        <v>100</v>
      </c>
      <c r="X101" s="31">
        <f>'Рейтинговая таблица организаций'!BC103</f>
        <v>100</v>
      </c>
      <c r="Y101" s="31">
        <f>'Рейтинговая таблица организаций'!BD103</f>
        <v>100</v>
      </c>
      <c r="Z101" s="35">
        <f>'Рейтинговая таблица организаций'!BE103</f>
        <v>100</v>
      </c>
      <c r="AA101" s="36">
        <f>'Рейтинговая таблица организаций'!BF103</f>
        <v>92.8</v>
      </c>
    </row>
    <row r="102" spans="1:27">
      <c r="A102" s="33">
        <f>'бланки '!D106</f>
        <v>101</v>
      </c>
      <c r="B102" s="33" t="str">
        <f>'Рейтинговая таблица организаций'!B104</f>
        <v>Муниципальное автономное общеобразовательное учреждение – средняя общеобразовательная школа с. Минаевки Асиновского района Томской области</v>
      </c>
      <c r="C102" s="33">
        <f>'Рейтинговая таблица организаций'!M104</f>
        <v>100</v>
      </c>
      <c r="D102" s="33">
        <f>'Рейтинговая таблица организаций'!N104</f>
        <v>100</v>
      </c>
      <c r="E102" s="31">
        <f>'Рейтинговая таблица организаций'!Q104</f>
        <v>100</v>
      </c>
      <c r="F102" s="31">
        <f>'Рейтинговая таблица организаций'!R104</f>
        <v>100</v>
      </c>
      <c r="G102" s="31">
        <f>'Рейтинговая таблица организаций'!O104</f>
        <v>100</v>
      </c>
      <c r="H102" s="31">
        <f>'Рейтинговая таблица организаций'!P104</f>
        <v>100</v>
      </c>
      <c r="I102" s="31">
        <f>'Рейтинговая таблица организаций'!S104</f>
        <v>100</v>
      </c>
      <c r="J102" s="35">
        <f>'Рейтинговая таблица организаций'!T104</f>
        <v>100</v>
      </c>
      <c r="K102" s="31">
        <f>'Рейтинговая таблица организаций'!Z104</f>
        <v>100</v>
      </c>
      <c r="L102" s="31">
        <f t="shared" si="2"/>
        <v>100</v>
      </c>
      <c r="M102" s="31">
        <f>'Рейтинговая таблица организаций'!AB104</f>
        <v>100</v>
      </c>
      <c r="N102" s="35">
        <f>'Рейтинговая таблица организаций'!AC104</f>
        <v>100</v>
      </c>
      <c r="O102" s="85">
        <f>'Рейтинговая таблица организаций'!AH104</f>
        <v>80</v>
      </c>
      <c r="P102" s="85">
        <f>'Рейтинговая таблица организаций'!AI104</f>
        <v>60</v>
      </c>
      <c r="Q102" s="85">
        <f>'Рейтинговая таблица организаций'!AJ104</f>
        <v>100</v>
      </c>
      <c r="R102" s="86">
        <f>'Рейтинговая таблица организаций'!AK104</f>
        <v>78</v>
      </c>
      <c r="S102" s="31">
        <f>'Рейтинговая таблица организаций'!AR104</f>
        <v>100</v>
      </c>
      <c r="T102" s="31">
        <f>'Рейтинговая таблица организаций'!AS104</f>
        <v>100</v>
      </c>
      <c r="U102" s="31">
        <f>'Рейтинговая таблица организаций'!AT104</f>
        <v>100</v>
      </c>
      <c r="V102" s="35">
        <f>'Рейтинговая таблица организаций'!AU104</f>
        <v>100</v>
      </c>
      <c r="W102" s="31">
        <f>'Рейтинговая таблица организаций'!BB104</f>
        <v>100</v>
      </c>
      <c r="X102" s="31">
        <f>'Рейтинговая таблица организаций'!BC104</f>
        <v>100</v>
      </c>
      <c r="Y102" s="31">
        <f>'Рейтинговая таблица организаций'!BD104</f>
        <v>100</v>
      </c>
      <c r="Z102" s="35">
        <f>'Рейтинговая таблица организаций'!BE104</f>
        <v>100</v>
      </c>
      <c r="AA102" s="36">
        <f>'Рейтинговая таблица организаций'!BF104</f>
        <v>95.6</v>
      </c>
    </row>
    <row r="103" spans="1:27">
      <c r="A103" s="33">
        <f>'бланки '!D107</f>
        <v>102</v>
      </c>
      <c r="B103" s="33" t="str">
        <f>'Рейтинговая таблица организаций'!B105</f>
        <v>Муниципальное автономное общеобразовательное учреждение - средняя общеобразовательная школа с. Новиковка Асиновского района Томской области</v>
      </c>
      <c r="C103" s="33">
        <f>'Рейтинговая таблица организаций'!M105</f>
        <v>100</v>
      </c>
      <c r="D103" s="33">
        <f>'Рейтинговая таблица организаций'!N105</f>
        <v>100</v>
      </c>
      <c r="E103" s="31">
        <f>'Рейтинговая таблица организаций'!Q105</f>
        <v>100</v>
      </c>
      <c r="F103" s="31">
        <f>'Рейтинговая таблица организаций'!R105</f>
        <v>100</v>
      </c>
      <c r="G103" s="31">
        <f>'Рейтинговая таблица организаций'!O105</f>
        <v>100</v>
      </c>
      <c r="H103" s="31">
        <f>'Рейтинговая таблица организаций'!P105</f>
        <v>100</v>
      </c>
      <c r="I103" s="31">
        <f>'Рейтинговая таблица организаций'!S105</f>
        <v>100</v>
      </c>
      <c r="J103" s="35">
        <f>'Рейтинговая таблица организаций'!T105</f>
        <v>100</v>
      </c>
      <c r="K103" s="31">
        <f>'Рейтинговая таблица организаций'!Z105</f>
        <v>100</v>
      </c>
      <c r="L103" s="31">
        <f t="shared" si="2"/>
        <v>100</v>
      </c>
      <c r="M103" s="31">
        <f>'Рейтинговая таблица организаций'!AB105</f>
        <v>100</v>
      </c>
      <c r="N103" s="35">
        <f>'Рейтинговая таблица организаций'!AC105</f>
        <v>100</v>
      </c>
      <c r="O103" s="85">
        <f>'Рейтинговая таблица организаций'!AH105</f>
        <v>40</v>
      </c>
      <c r="P103" s="85">
        <f>'Рейтинговая таблица организаций'!AI105</f>
        <v>60</v>
      </c>
      <c r="Q103" s="85">
        <f>'Рейтинговая таблица организаций'!AJ105</f>
        <v>100</v>
      </c>
      <c r="R103" s="86">
        <f>'Рейтинговая таблица организаций'!AK105</f>
        <v>66</v>
      </c>
      <c r="S103" s="31">
        <f>'Рейтинговая таблица организаций'!AR105</f>
        <v>100</v>
      </c>
      <c r="T103" s="31">
        <f>'Рейтинговая таблица организаций'!AS105</f>
        <v>100</v>
      </c>
      <c r="U103" s="31">
        <f>'Рейтинговая таблица организаций'!AT105</f>
        <v>100</v>
      </c>
      <c r="V103" s="35">
        <f>'Рейтинговая таблица организаций'!AU105</f>
        <v>100</v>
      </c>
      <c r="W103" s="31">
        <f>'Рейтинговая таблица организаций'!BB105</f>
        <v>100</v>
      </c>
      <c r="X103" s="31">
        <f>'Рейтинговая таблица организаций'!BC105</f>
        <v>100</v>
      </c>
      <c r="Y103" s="31">
        <f>'Рейтинговая таблица организаций'!BD105</f>
        <v>100</v>
      </c>
      <c r="Z103" s="35">
        <f>'Рейтинговая таблица организаций'!BE105</f>
        <v>100</v>
      </c>
      <c r="AA103" s="36">
        <f>'Рейтинговая таблица организаций'!BF105</f>
        <v>93.2</v>
      </c>
    </row>
    <row r="104" spans="1:27">
      <c r="A104" s="33">
        <f>'бланки '!D108</f>
        <v>103</v>
      </c>
      <c r="B104" s="33" t="str">
        <f>'Рейтинговая таблица организаций'!B106</f>
        <v>Муниципальное автономное общеобразовательное учреждение «Общеобразовательная школа № 5 г. Асино»</v>
      </c>
      <c r="C104" s="33">
        <f>'Рейтинговая таблица организаций'!M106</f>
        <v>100</v>
      </c>
      <c r="D104" s="33">
        <f>'Рейтинговая таблица организаций'!N106</f>
        <v>100</v>
      </c>
      <c r="E104" s="31">
        <f>'Рейтинговая таблица организаций'!Q106</f>
        <v>100</v>
      </c>
      <c r="F104" s="31">
        <f>'Рейтинговая таблица организаций'!R106</f>
        <v>100</v>
      </c>
      <c r="G104" s="31">
        <f>'Рейтинговая таблица организаций'!O106</f>
        <v>100</v>
      </c>
      <c r="H104" s="31">
        <f>'Рейтинговая таблица организаций'!P106</f>
        <v>100</v>
      </c>
      <c r="I104" s="31">
        <f>'Рейтинговая таблица организаций'!S106</f>
        <v>100</v>
      </c>
      <c r="J104" s="35">
        <f>'Рейтинговая таблица организаций'!T106</f>
        <v>100</v>
      </c>
      <c r="K104" s="31">
        <f>'Рейтинговая таблица организаций'!Z106</f>
        <v>100</v>
      </c>
      <c r="L104" s="31">
        <f t="shared" si="2"/>
        <v>100</v>
      </c>
      <c r="M104" s="31">
        <f>'Рейтинговая таблица организаций'!AB106</f>
        <v>100</v>
      </c>
      <c r="N104" s="35">
        <f>'Рейтинговая таблица организаций'!AC106</f>
        <v>100</v>
      </c>
      <c r="O104" s="85">
        <f>'Рейтинговая таблица организаций'!AH106</f>
        <v>20</v>
      </c>
      <c r="P104" s="85">
        <f>'Рейтинговая таблица организаций'!AI106</f>
        <v>80</v>
      </c>
      <c r="Q104" s="85">
        <f>'Рейтинговая таблица организаций'!AJ106</f>
        <v>100</v>
      </c>
      <c r="R104" s="86">
        <f>'Рейтинговая таблица организаций'!AK106</f>
        <v>68</v>
      </c>
      <c r="S104" s="31">
        <f>'Рейтинговая таблица организаций'!AR106</f>
        <v>100</v>
      </c>
      <c r="T104" s="31">
        <f>'Рейтинговая таблица организаций'!AS106</f>
        <v>100</v>
      </c>
      <c r="U104" s="31">
        <f>'Рейтинговая таблица организаций'!AT106</f>
        <v>100</v>
      </c>
      <c r="V104" s="35">
        <f>'Рейтинговая таблица организаций'!AU106</f>
        <v>100</v>
      </c>
      <c r="W104" s="31">
        <f>'Рейтинговая таблица организаций'!BB106</f>
        <v>100</v>
      </c>
      <c r="X104" s="31">
        <f>'Рейтинговая таблица организаций'!BC106</f>
        <v>100</v>
      </c>
      <c r="Y104" s="31">
        <f>'Рейтинговая таблица организаций'!BD106</f>
        <v>100</v>
      </c>
      <c r="Z104" s="35">
        <f>'Рейтинговая таблица организаций'!BE106</f>
        <v>100</v>
      </c>
      <c r="AA104" s="36">
        <f>'Рейтинговая таблица организаций'!BF106</f>
        <v>93.6</v>
      </c>
    </row>
    <row r="105" spans="1:27">
      <c r="A105" s="33">
        <f>'бланки '!D109</f>
        <v>104</v>
      </c>
      <c r="B105" s="33" t="str">
        <f>'Рейтинговая таблица организаций'!B107</f>
        <v>Муниципальное автономное общеобразовательное учреждение - средняя общеобразовательная школа с. Новониколавки Асиновского района Томской области</v>
      </c>
      <c r="C105" s="33">
        <f>'Рейтинговая таблица организаций'!M107</f>
        <v>100</v>
      </c>
      <c r="D105" s="33">
        <f>'Рейтинговая таблица организаций'!N107</f>
        <v>100</v>
      </c>
      <c r="E105" s="31">
        <f>'Рейтинговая таблица организаций'!Q107</f>
        <v>100</v>
      </c>
      <c r="F105" s="31">
        <f>'Рейтинговая таблица организаций'!R107</f>
        <v>100</v>
      </c>
      <c r="G105" s="31">
        <f>'Рейтинговая таблица организаций'!O107</f>
        <v>100</v>
      </c>
      <c r="H105" s="31">
        <f>'Рейтинговая таблица организаций'!P107</f>
        <v>100</v>
      </c>
      <c r="I105" s="31">
        <f>'Рейтинговая таблица организаций'!S107</f>
        <v>100</v>
      </c>
      <c r="J105" s="35">
        <f>'Рейтинговая таблица организаций'!T107</f>
        <v>100</v>
      </c>
      <c r="K105" s="31">
        <f>'Рейтинговая таблица организаций'!Z107</f>
        <v>100</v>
      </c>
      <c r="L105" s="31">
        <f t="shared" si="2"/>
        <v>100</v>
      </c>
      <c r="M105" s="31">
        <f>'Рейтинговая таблица организаций'!AB107</f>
        <v>100</v>
      </c>
      <c r="N105" s="35">
        <f>'Рейтинговая таблица организаций'!AC107</f>
        <v>100</v>
      </c>
      <c r="O105" s="85">
        <f>'Рейтинговая таблица организаций'!AH107</f>
        <v>80</v>
      </c>
      <c r="P105" s="85">
        <f>'Рейтинговая таблица организаций'!AI107</f>
        <v>80</v>
      </c>
      <c r="Q105" s="85">
        <f>'Рейтинговая таблица организаций'!AJ107</f>
        <v>100</v>
      </c>
      <c r="R105" s="86">
        <f>'Рейтинговая таблица организаций'!AK107</f>
        <v>86</v>
      </c>
      <c r="S105" s="31">
        <f>'Рейтинговая таблица организаций'!AR107</f>
        <v>100</v>
      </c>
      <c r="T105" s="31">
        <f>'Рейтинговая таблица организаций'!AS107</f>
        <v>100</v>
      </c>
      <c r="U105" s="31">
        <f>'Рейтинговая таблица организаций'!AT107</f>
        <v>100</v>
      </c>
      <c r="V105" s="35">
        <f>'Рейтинговая таблица организаций'!AU107</f>
        <v>100</v>
      </c>
      <c r="W105" s="31">
        <f>'Рейтинговая таблица организаций'!BB107</f>
        <v>100</v>
      </c>
      <c r="X105" s="31">
        <f>'Рейтинговая таблица организаций'!BC107</f>
        <v>100</v>
      </c>
      <c r="Y105" s="31">
        <f>'Рейтинговая таблица организаций'!BD107</f>
        <v>100</v>
      </c>
      <c r="Z105" s="35">
        <f>'Рейтинговая таблица организаций'!BE107</f>
        <v>100</v>
      </c>
      <c r="AA105" s="36">
        <f>'Рейтинговая таблица организаций'!BF107</f>
        <v>97.2</v>
      </c>
    </row>
    <row r="106" spans="1:27">
      <c r="A106" s="33">
        <f>'бланки '!D110</f>
        <v>105</v>
      </c>
      <c r="B106" s="33" t="str">
        <f>'Рейтинговая таблица организаций'!B108</f>
        <v>Муниципальное автономное общеобразовательное учреждение средняя общеобразовательная школа № 1 г. Асино</v>
      </c>
      <c r="C106" s="33">
        <f>'Рейтинговая таблица организаций'!M108</f>
        <v>100</v>
      </c>
      <c r="D106" s="33">
        <f>'Рейтинговая таблица организаций'!N108</f>
        <v>100</v>
      </c>
      <c r="E106" s="31">
        <f>'Рейтинговая таблица организаций'!Q108</f>
        <v>100</v>
      </c>
      <c r="F106" s="31">
        <f>'Рейтинговая таблица организаций'!R108</f>
        <v>100</v>
      </c>
      <c r="G106" s="31">
        <f>'Рейтинговая таблица организаций'!O108</f>
        <v>100</v>
      </c>
      <c r="H106" s="31">
        <f>'Рейтинговая таблица организаций'!P108</f>
        <v>100</v>
      </c>
      <c r="I106" s="31">
        <f>'Рейтинговая таблица организаций'!S108</f>
        <v>100</v>
      </c>
      <c r="J106" s="35">
        <f>'Рейтинговая таблица организаций'!T108</f>
        <v>100</v>
      </c>
      <c r="K106" s="31">
        <f>'Рейтинговая таблица организаций'!Z108</f>
        <v>100</v>
      </c>
      <c r="L106" s="31">
        <f t="shared" si="2"/>
        <v>100</v>
      </c>
      <c r="M106" s="31">
        <f>'Рейтинговая таблица организаций'!AB108</f>
        <v>100</v>
      </c>
      <c r="N106" s="35">
        <f>'Рейтинговая таблица организаций'!AC108</f>
        <v>100</v>
      </c>
      <c r="O106" s="85">
        <f>'Рейтинговая таблица организаций'!AH108</f>
        <v>20</v>
      </c>
      <c r="P106" s="85">
        <f>'Рейтинговая таблица организаций'!AI108</f>
        <v>60</v>
      </c>
      <c r="Q106" s="85">
        <f>'Рейтинговая таблица организаций'!AJ108</f>
        <v>100</v>
      </c>
      <c r="R106" s="86">
        <f>'Рейтинговая таблица организаций'!AK108</f>
        <v>60</v>
      </c>
      <c r="S106" s="31">
        <f>'Рейтинговая таблица организаций'!AR108</f>
        <v>100</v>
      </c>
      <c r="T106" s="31">
        <f>'Рейтинговая таблица организаций'!AS108</f>
        <v>100</v>
      </c>
      <c r="U106" s="31">
        <f>'Рейтинговая таблица организаций'!AT108</f>
        <v>100</v>
      </c>
      <c r="V106" s="35">
        <f>'Рейтинговая таблица организаций'!AU108</f>
        <v>100</v>
      </c>
      <c r="W106" s="31">
        <f>'Рейтинговая таблица организаций'!BB108</f>
        <v>100</v>
      </c>
      <c r="X106" s="31">
        <f>'Рейтинговая таблица организаций'!BC108</f>
        <v>100</v>
      </c>
      <c r="Y106" s="31">
        <f>'Рейтинговая таблица организаций'!BD108</f>
        <v>100</v>
      </c>
      <c r="Z106" s="35">
        <f>'Рейтинговая таблица организаций'!BE108</f>
        <v>100</v>
      </c>
      <c r="AA106" s="36">
        <f>'Рейтинговая таблица организаций'!BF108</f>
        <v>92</v>
      </c>
    </row>
    <row r="107" spans="1:27">
      <c r="A107" s="33">
        <f>'бланки '!D111</f>
        <v>106</v>
      </c>
      <c r="B107" s="33" t="str">
        <f>'Рейтинговая таблица организаций'!B109</f>
        <v>Муниципальное автономное общеобразовательное учреждение гимназия № 2 г. Асино</v>
      </c>
      <c r="C107" s="33">
        <f>'Рейтинговая таблица организаций'!M109</f>
        <v>100</v>
      </c>
      <c r="D107" s="33">
        <f>'Рейтинговая таблица организаций'!N109</f>
        <v>100</v>
      </c>
      <c r="E107" s="31">
        <f>'Рейтинговая таблица организаций'!Q109</f>
        <v>100</v>
      </c>
      <c r="F107" s="31">
        <f>'Рейтинговая таблица организаций'!R109</f>
        <v>100</v>
      </c>
      <c r="G107" s="31">
        <f>'Рейтинговая таблица организаций'!O109</f>
        <v>100</v>
      </c>
      <c r="H107" s="31">
        <f>'Рейтинговая таблица организаций'!P109</f>
        <v>100</v>
      </c>
      <c r="I107" s="31">
        <f>'Рейтинговая таблица организаций'!S109</f>
        <v>100</v>
      </c>
      <c r="J107" s="35">
        <f>'Рейтинговая таблица организаций'!T109</f>
        <v>100</v>
      </c>
      <c r="K107" s="31">
        <f>'Рейтинговая таблица организаций'!Z109</f>
        <v>100</v>
      </c>
      <c r="L107" s="31">
        <f t="shared" si="2"/>
        <v>100</v>
      </c>
      <c r="M107" s="31">
        <f>'Рейтинговая таблица организаций'!AB109</f>
        <v>100</v>
      </c>
      <c r="N107" s="35">
        <f>'Рейтинговая таблица организаций'!AC109</f>
        <v>100</v>
      </c>
      <c r="O107" s="85">
        <f>'Рейтинговая таблица организаций'!AH109</f>
        <v>60</v>
      </c>
      <c r="P107" s="85">
        <f>'Рейтинговая таблица организаций'!AI109</f>
        <v>80</v>
      </c>
      <c r="Q107" s="85">
        <f>'Рейтинговая таблица организаций'!AJ109</f>
        <v>100</v>
      </c>
      <c r="R107" s="86">
        <f>'Рейтинговая таблица организаций'!AK109</f>
        <v>80</v>
      </c>
      <c r="S107" s="31">
        <f>'Рейтинговая таблица организаций'!AR109</f>
        <v>100</v>
      </c>
      <c r="T107" s="31">
        <f>'Рейтинговая таблица организаций'!AS109</f>
        <v>100</v>
      </c>
      <c r="U107" s="31">
        <f>'Рейтинговая таблица организаций'!AT109</f>
        <v>100</v>
      </c>
      <c r="V107" s="35">
        <f>'Рейтинговая таблица организаций'!AU109</f>
        <v>100</v>
      </c>
      <c r="W107" s="31">
        <f>'Рейтинговая таблица организаций'!BB109</f>
        <v>100</v>
      </c>
      <c r="X107" s="31">
        <f>'Рейтинговая таблица организаций'!BC109</f>
        <v>100</v>
      </c>
      <c r="Y107" s="31">
        <f>'Рейтинговая таблица организаций'!BD109</f>
        <v>100</v>
      </c>
      <c r="Z107" s="35">
        <f>'Рейтинговая таблица организаций'!BE109</f>
        <v>100</v>
      </c>
      <c r="AA107" s="36">
        <f>'Рейтинговая таблица организаций'!BF109</f>
        <v>96</v>
      </c>
    </row>
    <row r="108" spans="1:27">
      <c r="A108" s="33">
        <f>'бланки '!D112</f>
        <v>107</v>
      </c>
      <c r="B108" s="33" t="str">
        <f>'Рейтинговая таблица организаций'!B110</f>
        <v>Муниципальное автономное общеобразовательное учреждение - средняя общеобразовательная школа с. Ягодного Асиновского района Томской области</v>
      </c>
      <c r="C108" s="33">
        <f>'Рейтинговая таблица организаций'!M110</f>
        <v>100</v>
      </c>
      <c r="D108" s="33">
        <f>'Рейтинговая таблица организаций'!N110</f>
        <v>100</v>
      </c>
      <c r="E108" s="31">
        <f>'Рейтинговая таблица организаций'!Q110</f>
        <v>100</v>
      </c>
      <c r="F108" s="31">
        <f>'Рейтинговая таблица организаций'!R110</f>
        <v>100</v>
      </c>
      <c r="G108" s="31">
        <f>'Рейтинговая таблица организаций'!O110</f>
        <v>100</v>
      </c>
      <c r="H108" s="31">
        <f>'Рейтинговая таблица организаций'!P110</f>
        <v>100</v>
      </c>
      <c r="I108" s="31">
        <f>'Рейтинговая таблица организаций'!S110</f>
        <v>100</v>
      </c>
      <c r="J108" s="35">
        <f>'Рейтинговая таблица организаций'!T110</f>
        <v>100</v>
      </c>
      <c r="K108" s="31">
        <f>'Рейтинговая таблица организаций'!Z110</f>
        <v>100</v>
      </c>
      <c r="L108" s="31">
        <f t="shared" si="2"/>
        <v>100</v>
      </c>
      <c r="M108" s="31">
        <f>'Рейтинговая таблица организаций'!AB110</f>
        <v>100</v>
      </c>
      <c r="N108" s="35">
        <f>'Рейтинговая таблица организаций'!AC110</f>
        <v>100</v>
      </c>
      <c r="O108" s="85">
        <f>'Рейтинговая таблица организаций'!AH110</f>
        <v>100</v>
      </c>
      <c r="P108" s="85">
        <f>'Рейтинговая таблица организаций'!AI110</f>
        <v>80</v>
      </c>
      <c r="Q108" s="85">
        <f>'Рейтинговая таблица организаций'!AJ110</f>
        <v>100</v>
      </c>
      <c r="R108" s="86">
        <f>'Рейтинговая таблица организаций'!AK110</f>
        <v>92</v>
      </c>
      <c r="S108" s="31">
        <f>'Рейтинговая таблица организаций'!AR110</f>
        <v>100</v>
      </c>
      <c r="T108" s="31">
        <f>'Рейтинговая таблица организаций'!AS110</f>
        <v>100</v>
      </c>
      <c r="U108" s="31">
        <f>'Рейтинговая таблица организаций'!AT110</f>
        <v>100</v>
      </c>
      <c r="V108" s="35">
        <f>'Рейтинговая таблица организаций'!AU110</f>
        <v>100</v>
      </c>
      <c r="W108" s="31">
        <f>'Рейтинговая таблица организаций'!BB110</f>
        <v>100</v>
      </c>
      <c r="X108" s="31">
        <f>'Рейтинговая таблица организаций'!BC110</f>
        <v>100</v>
      </c>
      <c r="Y108" s="31">
        <f>'Рейтинговая таблица организаций'!BD110</f>
        <v>100</v>
      </c>
      <c r="Z108" s="35">
        <f>'Рейтинговая таблица организаций'!BE110</f>
        <v>100</v>
      </c>
      <c r="AA108" s="36">
        <f>'Рейтинговая таблица организаций'!BF110</f>
        <v>98.4</v>
      </c>
    </row>
    <row r="109" spans="1:27">
      <c r="A109" s="33">
        <f>'бланки '!D113</f>
        <v>108</v>
      </c>
      <c r="B109" s="33" t="str">
        <f>'Рейтинговая таблица организаций'!B111</f>
        <v>Муниципальное автономное общеобразовательное учреждение средняя общеобразовательная школа № 4 г. Асино</v>
      </c>
      <c r="C109" s="33">
        <f>'Рейтинговая таблица организаций'!M111</f>
        <v>100</v>
      </c>
      <c r="D109" s="33">
        <f>'Рейтинговая таблица организаций'!N111</f>
        <v>100</v>
      </c>
      <c r="E109" s="31">
        <f>'Рейтинговая таблица организаций'!Q111</f>
        <v>100</v>
      </c>
      <c r="F109" s="31">
        <f>'Рейтинговая таблица организаций'!R111</f>
        <v>100</v>
      </c>
      <c r="G109" s="31">
        <f>'Рейтинговая таблица организаций'!O111</f>
        <v>100</v>
      </c>
      <c r="H109" s="31">
        <f>'Рейтинговая таблица организаций'!P111</f>
        <v>100</v>
      </c>
      <c r="I109" s="31">
        <f>'Рейтинговая таблица организаций'!S111</f>
        <v>100</v>
      </c>
      <c r="J109" s="35">
        <f>'Рейтинговая таблица организаций'!T111</f>
        <v>100</v>
      </c>
      <c r="K109" s="31">
        <f>'Рейтинговая таблица организаций'!Z111</f>
        <v>100</v>
      </c>
      <c r="L109" s="31">
        <f t="shared" si="2"/>
        <v>100</v>
      </c>
      <c r="M109" s="31">
        <f>'Рейтинговая таблица организаций'!AB111</f>
        <v>100</v>
      </c>
      <c r="N109" s="35">
        <f>'Рейтинговая таблица организаций'!AC111</f>
        <v>100</v>
      </c>
      <c r="O109" s="85">
        <f>'Рейтинговая таблица организаций'!AH111</f>
        <v>100</v>
      </c>
      <c r="P109" s="85">
        <f>'Рейтинговая таблица организаций'!AI111</f>
        <v>100</v>
      </c>
      <c r="Q109" s="85">
        <f>'Рейтинговая таблица организаций'!AJ111</f>
        <v>100</v>
      </c>
      <c r="R109" s="86">
        <f>'Рейтинговая таблица организаций'!AK111</f>
        <v>100</v>
      </c>
      <c r="S109" s="31">
        <f>'Рейтинговая таблица организаций'!AR111</f>
        <v>100</v>
      </c>
      <c r="T109" s="31">
        <f>'Рейтинговая таблица организаций'!AS111</f>
        <v>100</v>
      </c>
      <c r="U109" s="31">
        <f>'Рейтинговая таблица организаций'!AT111</f>
        <v>100</v>
      </c>
      <c r="V109" s="35">
        <f>'Рейтинговая таблица организаций'!AU111</f>
        <v>100</v>
      </c>
      <c r="W109" s="31">
        <f>'Рейтинговая таблица организаций'!BB111</f>
        <v>100</v>
      </c>
      <c r="X109" s="31">
        <f>'Рейтинговая таблица организаций'!BC111</f>
        <v>100</v>
      </c>
      <c r="Y109" s="31">
        <f>'Рейтинговая таблица организаций'!BD111</f>
        <v>100</v>
      </c>
      <c r="Z109" s="35">
        <f>'Рейтинговая таблица организаций'!BE111</f>
        <v>100</v>
      </c>
      <c r="AA109" s="36">
        <f>'Рейтинговая таблица организаций'!BF111</f>
        <v>100</v>
      </c>
    </row>
    <row r="110" spans="1:27">
      <c r="A110" s="33">
        <f>'бланки '!D114</f>
        <v>109</v>
      </c>
      <c r="B110" s="33" t="str">
        <f>'Рейтинговая таблица организаций'!B112</f>
        <v>Муниципальное казённое общеобразовательное учреждение "Вавиловская средняя общеобразовательная школа"</v>
      </c>
      <c r="C110" s="33">
        <f>'Рейтинговая таблица организаций'!M112</f>
        <v>100</v>
      </c>
      <c r="D110" s="33">
        <f>'Рейтинговая таблица организаций'!N112</f>
        <v>100</v>
      </c>
      <c r="E110" s="31">
        <f>'Рейтинговая таблица организаций'!Q112</f>
        <v>100</v>
      </c>
      <c r="F110" s="31">
        <f>'Рейтинговая таблица организаций'!R112</f>
        <v>100</v>
      </c>
      <c r="G110" s="31">
        <f>'Рейтинговая таблица организаций'!O112</f>
        <v>100</v>
      </c>
      <c r="H110" s="31">
        <f>'Рейтинговая таблица организаций'!P112</f>
        <v>100</v>
      </c>
      <c r="I110" s="31">
        <f>'Рейтинговая таблица организаций'!S112</f>
        <v>100</v>
      </c>
      <c r="J110" s="35">
        <f>'Рейтинговая таблица организаций'!T112</f>
        <v>100</v>
      </c>
      <c r="K110" s="31">
        <f>'Рейтинговая таблица организаций'!Z112</f>
        <v>100</v>
      </c>
      <c r="L110" s="31">
        <f t="shared" si="2"/>
        <v>100</v>
      </c>
      <c r="M110" s="31">
        <f>'Рейтинговая таблица организаций'!AB112</f>
        <v>100</v>
      </c>
      <c r="N110" s="35">
        <f>'Рейтинговая таблица организаций'!AC112</f>
        <v>100</v>
      </c>
      <c r="O110" s="85">
        <f>'Рейтинговая таблица организаций'!AH112</f>
        <v>0</v>
      </c>
      <c r="P110" s="85">
        <f>'Рейтинговая таблица организаций'!AI112</f>
        <v>100</v>
      </c>
      <c r="Q110" s="85">
        <f>'Рейтинговая таблица организаций'!AJ112</f>
        <v>100</v>
      </c>
      <c r="R110" s="86">
        <f>'Рейтинговая таблица организаций'!AK112</f>
        <v>70</v>
      </c>
      <c r="S110" s="31">
        <f>'Рейтинговая таблица организаций'!AR112</f>
        <v>100</v>
      </c>
      <c r="T110" s="31">
        <f>'Рейтинговая таблица организаций'!AS112</f>
        <v>100</v>
      </c>
      <c r="U110" s="31">
        <f>'Рейтинговая таблица организаций'!AT112</f>
        <v>100</v>
      </c>
      <c r="V110" s="35">
        <f>'Рейтинговая таблица организаций'!AU112</f>
        <v>100</v>
      </c>
      <c r="W110" s="31">
        <f>'Рейтинговая таблица организаций'!BB112</f>
        <v>100</v>
      </c>
      <c r="X110" s="31">
        <f>'Рейтинговая таблица организаций'!BC112</f>
        <v>100</v>
      </c>
      <c r="Y110" s="31">
        <f>'Рейтинговая таблица организаций'!BD112</f>
        <v>100</v>
      </c>
      <c r="Z110" s="35">
        <f>'Рейтинговая таблица организаций'!BE112</f>
        <v>100</v>
      </c>
      <c r="AA110" s="36">
        <f>'Рейтинговая таблица организаций'!BF112</f>
        <v>94</v>
      </c>
    </row>
    <row r="111" spans="1:27">
      <c r="A111" s="33">
        <f>'бланки '!D115</f>
        <v>110</v>
      </c>
      <c r="B111" s="33" t="str">
        <f>'Рейтинговая таблица организаций'!B113</f>
        <v>Муниципальное бюджетное общеобразовательное учреждение "Парбигская средняя общеобразовательная школа имени Михаила Тимофеевича Калашникова"</v>
      </c>
      <c r="C111" s="33">
        <f>'Рейтинговая таблица организаций'!M113</f>
        <v>100</v>
      </c>
      <c r="D111" s="33">
        <f>'Рейтинговая таблица организаций'!N113</f>
        <v>100</v>
      </c>
      <c r="E111" s="31">
        <f>'Рейтинговая таблица организаций'!Q113</f>
        <v>100</v>
      </c>
      <c r="F111" s="31">
        <f>'Рейтинговая таблица организаций'!R113</f>
        <v>100</v>
      </c>
      <c r="G111" s="31">
        <f>'Рейтинговая таблица организаций'!O113</f>
        <v>100</v>
      </c>
      <c r="H111" s="31">
        <f>'Рейтинговая таблица организаций'!P113</f>
        <v>100</v>
      </c>
      <c r="I111" s="31">
        <f>'Рейтинговая таблица организаций'!S113</f>
        <v>100</v>
      </c>
      <c r="J111" s="35">
        <f>'Рейтинговая таблица организаций'!T113</f>
        <v>100</v>
      </c>
      <c r="K111" s="31">
        <f>'Рейтинговая таблица организаций'!Z113</f>
        <v>100</v>
      </c>
      <c r="L111" s="31">
        <f t="shared" si="2"/>
        <v>100</v>
      </c>
      <c r="M111" s="31">
        <f>'Рейтинговая таблица организаций'!AB113</f>
        <v>100</v>
      </c>
      <c r="N111" s="35">
        <f>'Рейтинговая таблица организаций'!AC113</f>
        <v>100</v>
      </c>
      <c r="O111" s="85">
        <f>'Рейтинговая таблица организаций'!AH113</f>
        <v>40</v>
      </c>
      <c r="P111" s="85">
        <f>'Рейтинговая таблица организаций'!AI113</f>
        <v>60</v>
      </c>
      <c r="Q111" s="85">
        <f>'Рейтинговая таблица организаций'!AJ113</f>
        <v>100</v>
      </c>
      <c r="R111" s="86">
        <f>'Рейтинговая таблица организаций'!AK113</f>
        <v>66</v>
      </c>
      <c r="S111" s="31">
        <f>'Рейтинговая таблица организаций'!AR113</f>
        <v>100</v>
      </c>
      <c r="T111" s="31">
        <f>'Рейтинговая таблица организаций'!AS113</f>
        <v>100</v>
      </c>
      <c r="U111" s="31">
        <f>'Рейтинговая таблица организаций'!AT113</f>
        <v>100</v>
      </c>
      <c r="V111" s="35">
        <f>'Рейтинговая таблица организаций'!AU113</f>
        <v>100</v>
      </c>
      <c r="W111" s="31">
        <f>'Рейтинговая таблица организаций'!BB113</f>
        <v>100</v>
      </c>
      <c r="X111" s="31">
        <f>'Рейтинговая таблица организаций'!BC113</f>
        <v>100</v>
      </c>
      <c r="Y111" s="31">
        <f>'Рейтинговая таблица организаций'!BD113</f>
        <v>100</v>
      </c>
      <c r="Z111" s="35">
        <f>'Рейтинговая таблица организаций'!BE113</f>
        <v>100</v>
      </c>
      <c r="AA111" s="36">
        <f>'Рейтинговая таблица организаций'!BF113</f>
        <v>93.2</v>
      </c>
    </row>
    <row r="112" spans="1:27">
      <c r="A112" s="33">
        <f>'бланки '!D116</f>
        <v>111</v>
      </c>
      <c r="B112" s="33" t="str">
        <f>'Рейтинговая таблица организаций'!B114</f>
        <v>Муниципальное казённое общеобразовательное учреждение "Плотниковская средняя общеобразовательная школа"</v>
      </c>
      <c r="C112" s="33">
        <f>'Рейтинговая таблица организаций'!M114</f>
        <v>100</v>
      </c>
      <c r="D112" s="33">
        <f>'Рейтинговая таблица организаций'!N114</f>
        <v>100</v>
      </c>
      <c r="E112" s="31">
        <f>'Рейтинговая таблица организаций'!Q114</f>
        <v>100</v>
      </c>
      <c r="F112" s="31">
        <f>'Рейтинговая таблица организаций'!R114</f>
        <v>100</v>
      </c>
      <c r="G112" s="31">
        <f>'Рейтинговая таблица организаций'!O114</f>
        <v>100</v>
      </c>
      <c r="H112" s="31">
        <f>'Рейтинговая таблица организаций'!P114</f>
        <v>100</v>
      </c>
      <c r="I112" s="31">
        <f>'Рейтинговая таблица организаций'!S114</f>
        <v>100</v>
      </c>
      <c r="J112" s="35">
        <f>'Рейтинговая таблица организаций'!T114</f>
        <v>100</v>
      </c>
      <c r="K112" s="31">
        <f>'Рейтинговая таблица организаций'!Z114</f>
        <v>100</v>
      </c>
      <c r="L112" s="31">
        <f t="shared" si="2"/>
        <v>100</v>
      </c>
      <c r="M112" s="31">
        <f>'Рейтинговая таблица организаций'!AB114</f>
        <v>100</v>
      </c>
      <c r="N112" s="35">
        <f>'Рейтинговая таблица организаций'!AC114</f>
        <v>100</v>
      </c>
      <c r="O112" s="85">
        <f>'Рейтинговая таблица организаций'!AH114</f>
        <v>0</v>
      </c>
      <c r="P112" s="85">
        <f>'Рейтинговая таблица организаций'!AI114</f>
        <v>100</v>
      </c>
      <c r="Q112" s="85">
        <f>'Рейтинговая таблица организаций'!AJ114</f>
        <v>100</v>
      </c>
      <c r="R112" s="86">
        <f>'Рейтинговая таблица организаций'!AK114</f>
        <v>70</v>
      </c>
      <c r="S112" s="31">
        <f>'Рейтинговая таблица организаций'!AR114</f>
        <v>100</v>
      </c>
      <c r="T112" s="31">
        <f>'Рейтинговая таблица организаций'!AS114</f>
        <v>100</v>
      </c>
      <c r="U112" s="31">
        <f>'Рейтинговая таблица организаций'!AT114</f>
        <v>100</v>
      </c>
      <c r="V112" s="35">
        <f>'Рейтинговая таблица организаций'!AU114</f>
        <v>100</v>
      </c>
      <c r="W112" s="31">
        <f>'Рейтинговая таблица организаций'!BB114</f>
        <v>100</v>
      </c>
      <c r="X112" s="31">
        <f>'Рейтинговая таблица организаций'!BC114</f>
        <v>100</v>
      </c>
      <c r="Y112" s="31">
        <f>'Рейтинговая таблица организаций'!BD114</f>
        <v>100</v>
      </c>
      <c r="Z112" s="35">
        <f>'Рейтинговая таблица организаций'!BE114</f>
        <v>100</v>
      </c>
      <c r="AA112" s="36">
        <f>'Рейтинговая таблица организаций'!BF114</f>
        <v>94</v>
      </c>
    </row>
    <row r="113" spans="1:27">
      <c r="A113" s="33">
        <f>'бланки '!D117</f>
        <v>112</v>
      </c>
      <c r="B113" s="33" t="str">
        <f>'Рейтинговая таблица организаций'!B115</f>
        <v>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v>
      </c>
      <c r="C113" s="33">
        <f>'Рейтинговая таблица организаций'!M115</f>
        <v>100</v>
      </c>
      <c r="D113" s="33">
        <f>'Рейтинговая таблица организаций'!N115</f>
        <v>100</v>
      </c>
      <c r="E113" s="31">
        <f>'Рейтинговая таблица организаций'!Q115</f>
        <v>100</v>
      </c>
      <c r="F113" s="31">
        <f>'Рейтинговая таблица организаций'!R115</f>
        <v>100</v>
      </c>
      <c r="G113" s="31">
        <f>'Рейтинговая таблица организаций'!O115</f>
        <v>100</v>
      </c>
      <c r="H113" s="31">
        <f>'Рейтинговая таблица организаций'!P115</f>
        <v>100</v>
      </c>
      <c r="I113" s="31">
        <f>'Рейтинговая таблица организаций'!S115</f>
        <v>100</v>
      </c>
      <c r="J113" s="35">
        <f>'Рейтинговая таблица организаций'!T115</f>
        <v>100</v>
      </c>
      <c r="K113" s="31">
        <f>'Рейтинговая таблица организаций'!Z115</f>
        <v>100</v>
      </c>
      <c r="L113" s="31">
        <f t="shared" si="2"/>
        <v>100</v>
      </c>
      <c r="M113" s="31">
        <f>'Рейтинговая таблица организаций'!AB115</f>
        <v>100</v>
      </c>
      <c r="N113" s="35">
        <f>'Рейтинговая таблица организаций'!AC115</f>
        <v>100</v>
      </c>
      <c r="O113" s="85">
        <f>'Рейтинговая таблица организаций'!AH115</f>
        <v>80</v>
      </c>
      <c r="P113" s="85">
        <f>'Рейтинговая таблица организаций'!AI115</f>
        <v>100</v>
      </c>
      <c r="Q113" s="85">
        <f>'Рейтинговая таблица организаций'!AJ115</f>
        <v>100</v>
      </c>
      <c r="R113" s="86">
        <f>'Рейтинговая таблица организаций'!AK115</f>
        <v>94</v>
      </c>
      <c r="S113" s="31">
        <f>'Рейтинговая таблица организаций'!AR115</f>
        <v>100</v>
      </c>
      <c r="T113" s="31">
        <f>'Рейтинговая таблица организаций'!AS115</f>
        <v>100</v>
      </c>
      <c r="U113" s="31">
        <f>'Рейтинговая таблица организаций'!AT115</f>
        <v>100</v>
      </c>
      <c r="V113" s="35">
        <f>'Рейтинговая таблица организаций'!AU115</f>
        <v>100</v>
      </c>
      <c r="W113" s="31">
        <f>'Рейтинговая таблица организаций'!BB115</f>
        <v>100</v>
      </c>
      <c r="X113" s="31">
        <f>'Рейтинговая таблица организаций'!BC115</f>
        <v>100</v>
      </c>
      <c r="Y113" s="31">
        <f>'Рейтинговая таблица организаций'!BD115</f>
        <v>100</v>
      </c>
      <c r="Z113" s="35">
        <f>'Рейтинговая таблица организаций'!BE115</f>
        <v>100</v>
      </c>
      <c r="AA113" s="36">
        <f>'Рейтинговая таблица организаций'!BF115</f>
        <v>98.8</v>
      </c>
    </row>
    <row r="114" spans="1:27">
      <c r="A114" s="33">
        <f>'бланки '!D118</f>
        <v>113</v>
      </c>
      <c r="B114" s="33" t="str">
        <f>'Рейтинговая таблица организаций'!B116</f>
        <v>Муниципальное бюджетное общеобразовательное учреждение "Бакчарская средняя общеобразовательная школа"</v>
      </c>
      <c r="C114" s="33">
        <f>'Рейтинговая таблица организаций'!M116</f>
        <v>100</v>
      </c>
      <c r="D114" s="33">
        <f>'Рейтинговая таблица организаций'!N116</f>
        <v>100</v>
      </c>
      <c r="E114" s="31">
        <f>'Рейтинговая таблица организаций'!Q116</f>
        <v>100</v>
      </c>
      <c r="F114" s="31">
        <f>'Рейтинговая таблица организаций'!R116</f>
        <v>100</v>
      </c>
      <c r="G114" s="31">
        <f>'Рейтинговая таблица организаций'!O116</f>
        <v>100</v>
      </c>
      <c r="H114" s="31">
        <f>'Рейтинговая таблица организаций'!P116</f>
        <v>100</v>
      </c>
      <c r="I114" s="31">
        <f>'Рейтинговая таблица организаций'!S116</f>
        <v>100</v>
      </c>
      <c r="J114" s="35">
        <f>'Рейтинговая таблица организаций'!T116</f>
        <v>100</v>
      </c>
      <c r="K114" s="31">
        <f>'Рейтинговая таблица организаций'!Z116</f>
        <v>100</v>
      </c>
      <c r="L114" s="31">
        <f t="shared" si="2"/>
        <v>100</v>
      </c>
      <c r="M114" s="31">
        <f>'Рейтинговая таблица организаций'!AB116</f>
        <v>100</v>
      </c>
      <c r="N114" s="35">
        <f>'Рейтинговая таблица организаций'!AC116</f>
        <v>100</v>
      </c>
      <c r="O114" s="85">
        <f>'Рейтинговая таблица организаций'!AH116</f>
        <v>60</v>
      </c>
      <c r="P114" s="85">
        <f>'Рейтинговая таблица организаций'!AI116</f>
        <v>60</v>
      </c>
      <c r="Q114" s="85">
        <f>'Рейтинговая таблица организаций'!AJ116</f>
        <v>100</v>
      </c>
      <c r="R114" s="86">
        <f>'Рейтинговая таблица организаций'!AK116</f>
        <v>72</v>
      </c>
      <c r="S114" s="31">
        <f>'Рейтинговая таблица организаций'!AR116</f>
        <v>100</v>
      </c>
      <c r="T114" s="31">
        <f>'Рейтинговая таблица организаций'!AS116</f>
        <v>100</v>
      </c>
      <c r="U114" s="31">
        <f>'Рейтинговая таблица организаций'!AT116</f>
        <v>100</v>
      </c>
      <c r="V114" s="35">
        <f>'Рейтинговая таблица организаций'!AU116</f>
        <v>100</v>
      </c>
      <c r="W114" s="31">
        <f>'Рейтинговая таблица организаций'!BB116</f>
        <v>100</v>
      </c>
      <c r="X114" s="31">
        <f>'Рейтинговая таблица организаций'!BC116</f>
        <v>100</v>
      </c>
      <c r="Y114" s="31">
        <f>'Рейтинговая таблица организаций'!BD116</f>
        <v>100</v>
      </c>
      <c r="Z114" s="35">
        <f>'Рейтинговая таблица организаций'!BE116</f>
        <v>100</v>
      </c>
      <c r="AA114" s="36">
        <f>'Рейтинговая таблица организаций'!BF116</f>
        <v>94.4</v>
      </c>
    </row>
    <row r="115" spans="1:27">
      <c r="A115" s="33">
        <f>'бланки '!D119</f>
        <v>114</v>
      </c>
      <c r="B115" s="33" t="str">
        <f>'Рейтинговая таблица организаций'!B117</f>
        <v>Муниципальное казённое общеобразовательное учреждение "Поротниковская средняя общеобразовательная школа"</v>
      </c>
      <c r="C115" s="33">
        <f>'Рейтинговая таблица организаций'!M117</f>
        <v>100</v>
      </c>
      <c r="D115" s="33">
        <f>'Рейтинговая таблица организаций'!N117</f>
        <v>100</v>
      </c>
      <c r="E115" s="31">
        <f>'Рейтинговая таблица организаций'!Q117</f>
        <v>100</v>
      </c>
      <c r="F115" s="31">
        <f>'Рейтинговая таблица организаций'!R117</f>
        <v>100</v>
      </c>
      <c r="G115" s="31">
        <f>'Рейтинговая таблица организаций'!O117</f>
        <v>100</v>
      </c>
      <c r="H115" s="31">
        <f>'Рейтинговая таблица организаций'!P117</f>
        <v>100</v>
      </c>
      <c r="I115" s="31">
        <f>'Рейтинговая таблица организаций'!S117</f>
        <v>100</v>
      </c>
      <c r="J115" s="35">
        <f>'Рейтинговая таблица организаций'!T117</f>
        <v>100</v>
      </c>
      <c r="K115" s="31">
        <f>'Рейтинговая таблица организаций'!Z117</f>
        <v>100</v>
      </c>
      <c r="L115" s="31">
        <f t="shared" si="2"/>
        <v>100</v>
      </c>
      <c r="M115" s="31">
        <f>'Рейтинговая таблица организаций'!AB117</f>
        <v>100</v>
      </c>
      <c r="N115" s="35">
        <f>'Рейтинговая таблица организаций'!AC117</f>
        <v>100</v>
      </c>
      <c r="O115" s="85">
        <f>'Рейтинговая таблица организаций'!AH117</f>
        <v>0</v>
      </c>
      <c r="P115" s="85">
        <f>'Рейтинговая таблица организаций'!AI117</f>
        <v>60</v>
      </c>
      <c r="Q115" s="85">
        <f>'Рейтинговая таблица организаций'!AJ117</f>
        <v>100</v>
      </c>
      <c r="R115" s="86">
        <f>'Рейтинговая таблица организаций'!AK117</f>
        <v>54</v>
      </c>
      <c r="S115" s="31">
        <f>'Рейтинговая таблица организаций'!AR117</f>
        <v>100</v>
      </c>
      <c r="T115" s="31">
        <f>'Рейтинговая таблица организаций'!AS117</f>
        <v>100</v>
      </c>
      <c r="U115" s="31">
        <f>'Рейтинговая таблица организаций'!AT117</f>
        <v>100</v>
      </c>
      <c r="V115" s="35">
        <f>'Рейтинговая таблица организаций'!AU117</f>
        <v>100</v>
      </c>
      <c r="W115" s="31">
        <f>'Рейтинговая таблица организаций'!BB117</f>
        <v>100</v>
      </c>
      <c r="X115" s="31">
        <f>'Рейтинговая таблица организаций'!BC117</f>
        <v>100</v>
      </c>
      <c r="Y115" s="31">
        <f>'Рейтинговая таблица организаций'!BD117</f>
        <v>100</v>
      </c>
      <c r="Z115" s="35">
        <f>'Рейтинговая таблица организаций'!BE117</f>
        <v>100</v>
      </c>
      <c r="AA115" s="36">
        <f>'Рейтинговая таблица организаций'!BF117</f>
        <v>90.8</v>
      </c>
    </row>
    <row r="116" spans="1:27">
      <c r="A116" s="33">
        <f>'бланки '!D120</f>
        <v>115</v>
      </c>
      <c r="B116" s="33" t="str">
        <f>'Рейтинговая таблица организаций'!B118</f>
        <v>Муниципальное казённое общеобразовательное учреждение "Большегалкинская средняя общеобразовательная школа"</v>
      </c>
      <c r="C116" s="33">
        <f>'Рейтинговая таблица организаций'!M118</f>
        <v>100</v>
      </c>
      <c r="D116" s="33">
        <f>'Рейтинговая таблица организаций'!N118</f>
        <v>100</v>
      </c>
      <c r="E116" s="31">
        <f>'Рейтинговая таблица организаций'!Q118</f>
        <v>100</v>
      </c>
      <c r="F116" s="31">
        <f>'Рейтинговая таблица организаций'!R118</f>
        <v>100</v>
      </c>
      <c r="G116" s="31">
        <f>'Рейтинговая таблица организаций'!O118</f>
        <v>100</v>
      </c>
      <c r="H116" s="31">
        <f>'Рейтинговая таблица организаций'!P118</f>
        <v>100</v>
      </c>
      <c r="I116" s="31">
        <f>'Рейтинговая таблица организаций'!S118</f>
        <v>100</v>
      </c>
      <c r="J116" s="35">
        <f>'Рейтинговая таблица организаций'!T118</f>
        <v>100</v>
      </c>
      <c r="K116" s="31">
        <f>'Рейтинговая таблица организаций'!Z118</f>
        <v>100</v>
      </c>
      <c r="L116" s="31">
        <f t="shared" si="2"/>
        <v>100</v>
      </c>
      <c r="M116" s="31">
        <f>'Рейтинговая таблица организаций'!AB118</f>
        <v>100</v>
      </c>
      <c r="N116" s="35">
        <f>'Рейтинговая таблица организаций'!AC118</f>
        <v>100</v>
      </c>
      <c r="O116" s="85">
        <f>'Рейтинговая таблица организаций'!AH118</f>
        <v>20</v>
      </c>
      <c r="P116" s="85">
        <f>'Рейтинговая таблица организаций'!AI118</f>
        <v>60</v>
      </c>
      <c r="Q116" s="85">
        <f>'Рейтинговая таблица организаций'!AJ118</f>
        <v>100</v>
      </c>
      <c r="R116" s="86">
        <f>'Рейтинговая таблица организаций'!AK118</f>
        <v>60</v>
      </c>
      <c r="S116" s="31">
        <f>'Рейтинговая таблица организаций'!AR118</f>
        <v>100</v>
      </c>
      <c r="T116" s="31">
        <f>'Рейтинговая таблица организаций'!AS118</f>
        <v>100</v>
      </c>
      <c r="U116" s="31">
        <f>'Рейтинговая таблица организаций'!AT118</f>
        <v>100</v>
      </c>
      <c r="V116" s="35">
        <f>'Рейтинговая таблица организаций'!AU118</f>
        <v>100</v>
      </c>
      <c r="W116" s="31">
        <f>'Рейтинговая таблица организаций'!BB118</f>
        <v>100</v>
      </c>
      <c r="X116" s="31">
        <f>'Рейтинговая таблица организаций'!BC118</f>
        <v>100</v>
      </c>
      <c r="Y116" s="31">
        <f>'Рейтинговая таблица организаций'!BD118</f>
        <v>100</v>
      </c>
      <c r="Z116" s="35">
        <f>'Рейтинговая таблица организаций'!BE118</f>
        <v>100</v>
      </c>
      <c r="AA116" s="36">
        <f>'Рейтинговая таблица организаций'!BF118</f>
        <v>92</v>
      </c>
    </row>
    <row r="117" spans="1:27">
      <c r="A117" s="33">
        <f>'бланки '!D121</f>
        <v>116</v>
      </c>
      <c r="B117" s="33" t="str">
        <f>'Рейтинговая таблица организаций'!B119</f>
        <v>Муниципальное казённое общеобразовательное учреждение "Высокоярская средняя общеобразовательная школа"</v>
      </c>
      <c r="C117" s="33">
        <f>'Рейтинговая таблица организаций'!M119</f>
        <v>100</v>
      </c>
      <c r="D117" s="33">
        <f>'Рейтинговая таблица организаций'!N119</f>
        <v>100</v>
      </c>
      <c r="E117" s="31">
        <f>'Рейтинговая таблица организаций'!Q119</f>
        <v>100</v>
      </c>
      <c r="F117" s="31">
        <f>'Рейтинговая таблица организаций'!R119</f>
        <v>100</v>
      </c>
      <c r="G117" s="31">
        <f>'Рейтинговая таблица организаций'!O119</f>
        <v>100</v>
      </c>
      <c r="H117" s="31">
        <f>'Рейтинговая таблица организаций'!P119</f>
        <v>100</v>
      </c>
      <c r="I117" s="31">
        <f>'Рейтинговая таблица организаций'!S119</f>
        <v>100</v>
      </c>
      <c r="J117" s="35">
        <f>'Рейтинговая таблица организаций'!T119</f>
        <v>100</v>
      </c>
      <c r="K117" s="31">
        <f>'Рейтинговая таблица организаций'!Z119</f>
        <v>100</v>
      </c>
      <c r="L117" s="31">
        <f t="shared" si="2"/>
        <v>100</v>
      </c>
      <c r="M117" s="31">
        <f>'Рейтинговая таблица организаций'!AB119</f>
        <v>100</v>
      </c>
      <c r="N117" s="35">
        <f>'Рейтинговая таблица организаций'!AC119</f>
        <v>100</v>
      </c>
      <c r="O117" s="85">
        <f>'Рейтинговая таблица организаций'!AH119</f>
        <v>100</v>
      </c>
      <c r="P117" s="85">
        <f>'Рейтинговая таблица организаций'!AI119</f>
        <v>100</v>
      </c>
      <c r="Q117" s="85">
        <f>'Рейтинговая таблица организаций'!AJ119</f>
        <v>100</v>
      </c>
      <c r="R117" s="86">
        <f>'Рейтинговая таблица организаций'!AK119</f>
        <v>100</v>
      </c>
      <c r="S117" s="31">
        <f>'Рейтинговая таблица организаций'!AR119</f>
        <v>100</v>
      </c>
      <c r="T117" s="31">
        <f>'Рейтинговая таблица организаций'!AS119</f>
        <v>100</v>
      </c>
      <c r="U117" s="31">
        <f>'Рейтинговая таблица организаций'!AT119</f>
        <v>100</v>
      </c>
      <c r="V117" s="35">
        <f>'Рейтинговая таблица организаций'!AU119</f>
        <v>100</v>
      </c>
      <c r="W117" s="31">
        <f>'Рейтинговая таблица организаций'!BB119</f>
        <v>100</v>
      </c>
      <c r="X117" s="31">
        <f>'Рейтинговая таблица организаций'!BC119</f>
        <v>100</v>
      </c>
      <c r="Y117" s="31">
        <f>'Рейтинговая таблица организаций'!BD119</f>
        <v>100</v>
      </c>
      <c r="Z117" s="35">
        <f>'Рейтинговая таблица организаций'!BE119</f>
        <v>100</v>
      </c>
      <c r="AA117" s="36">
        <f>'Рейтинговая таблица организаций'!BF119</f>
        <v>100</v>
      </c>
    </row>
    <row r="118" spans="1:27">
      <c r="A118" s="33">
        <f>'бланки '!D122</f>
        <v>117</v>
      </c>
      <c r="B118" s="33" t="str">
        <f>'Рейтинговая таблица организаций'!B120</f>
        <v>Муниципальное бюджетное общеобразовательное учреждение "Клюквинская средняя общеобразовательная школа - интернат"</v>
      </c>
      <c r="C118" s="33">
        <f>'Рейтинговая таблица организаций'!M120</f>
        <v>100</v>
      </c>
      <c r="D118" s="33">
        <f>'Рейтинговая таблица организаций'!N120</f>
        <v>100</v>
      </c>
      <c r="E118" s="31">
        <f>'Рейтинговая таблица организаций'!Q120</f>
        <v>100</v>
      </c>
      <c r="F118" s="31">
        <f>'Рейтинговая таблица организаций'!R120</f>
        <v>100</v>
      </c>
      <c r="G118" s="31">
        <f>'Рейтинговая таблица организаций'!O120</f>
        <v>100</v>
      </c>
      <c r="H118" s="31">
        <f>'Рейтинговая таблица организаций'!P120</f>
        <v>100</v>
      </c>
      <c r="I118" s="31">
        <f>'Рейтинговая таблица организаций'!S120</f>
        <v>100</v>
      </c>
      <c r="J118" s="35">
        <f>'Рейтинговая таблица организаций'!T120</f>
        <v>100</v>
      </c>
      <c r="K118" s="31">
        <f>'Рейтинговая таблица организаций'!Z120</f>
        <v>100</v>
      </c>
      <c r="L118" s="31">
        <f t="shared" si="2"/>
        <v>100</v>
      </c>
      <c r="M118" s="31">
        <f>'Рейтинговая таблица организаций'!AB120</f>
        <v>100</v>
      </c>
      <c r="N118" s="35">
        <f>'Рейтинговая таблица организаций'!AC120</f>
        <v>100</v>
      </c>
      <c r="O118" s="85">
        <f>'Рейтинговая таблица организаций'!AH120</f>
        <v>40</v>
      </c>
      <c r="P118" s="85">
        <f>'Рейтинговая таблица организаций'!AI120</f>
        <v>100</v>
      </c>
      <c r="Q118" s="85">
        <f>'Рейтинговая таблица организаций'!AJ120</f>
        <v>100</v>
      </c>
      <c r="R118" s="86">
        <f>'Рейтинговая таблица организаций'!AK120</f>
        <v>82</v>
      </c>
      <c r="S118" s="31">
        <f>'Рейтинговая таблица организаций'!AR120</f>
        <v>100</v>
      </c>
      <c r="T118" s="31">
        <f>'Рейтинговая таблица организаций'!AS120</f>
        <v>100</v>
      </c>
      <c r="U118" s="31">
        <f>'Рейтинговая таблица организаций'!AT120</f>
        <v>100</v>
      </c>
      <c r="V118" s="35">
        <f>'Рейтинговая таблица организаций'!AU120</f>
        <v>100</v>
      </c>
      <c r="W118" s="31">
        <f>'Рейтинговая таблица организаций'!BB120</f>
        <v>100</v>
      </c>
      <c r="X118" s="31">
        <f>'Рейтинговая таблица организаций'!BC120</f>
        <v>100</v>
      </c>
      <c r="Y118" s="31">
        <f>'Рейтинговая таблица организаций'!BD120</f>
        <v>100</v>
      </c>
      <c r="Z118" s="35">
        <f>'Рейтинговая таблица организаций'!BE120</f>
        <v>100</v>
      </c>
      <c r="AA118" s="36">
        <f>'Рейтинговая таблица организаций'!BF120</f>
        <v>96.4</v>
      </c>
    </row>
    <row r="119" spans="1:27">
      <c r="A119" s="33">
        <f>'бланки '!D123</f>
        <v>118</v>
      </c>
      <c r="B119" s="33" t="str">
        <f>'Рейтинговая таблица организаций'!B121</f>
        <v>Муниципальное бюджетное общеобразовательное учреждение "Белоярская средняя общеобразовательная школа №1" Верхнекетского района Томской области</v>
      </c>
      <c r="C119" s="33">
        <f>'Рейтинговая таблица организаций'!M121</f>
        <v>100</v>
      </c>
      <c r="D119" s="33">
        <f>'Рейтинговая таблица организаций'!N121</f>
        <v>100</v>
      </c>
      <c r="E119" s="31">
        <f>'Рейтинговая таблица организаций'!Q121</f>
        <v>100</v>
      </c>
      <c r="F119" s="31">
        <f>'Рейтинговая таблица организаций'!R121</f>
        <v>100</v>
      </c>
      <c r="G119" s="31">
        <f>'Рейтинговая таблица организаций'!O121</f>
        <v>100</v>
      </c>
      <c r="H119" s="31">
        <f>'Рейтинговая таблица организаций'!P121</f>
        <v>100</v>
      </c>
      <c r="I119" s="31">
        <f>'Рейтинговая таблица организаций'!S121</f>
        <v>100</v>
      </c>
      <c r="J119" s="35">
        <f>'Рейтинговая таблица организаций'!T121</f>
        <v>100</v>
      </c>
      <c r="K119" s="31">
        <f>'Рейтинговая таблица организаций'!Z121</f>
        <v>100</v>
      </c>
      <c r="L119" s="31">
        <f t="shared" si="2"/>
        <v>100</v>
      </c>
      <c r="M119" s="31">
        <f>'Рейтинговая таблица организаций'!AB121</f>
        <v>100</v>
      </c>
      <c r="N119" s="35">
        <f>'Рейтинговая таблица организаций'!AC121</f>
        <v>100</v>
      </c>
      <c r="O119" s="85">
        <f>'Рейтинговая таблица организаций'!AH121</f>
        <v>60</v>
      </c>
      <c r="P119" s="85">
        <f>'Рейтинговая таблица организаций'!AI121</f>
        <v>100</v>
      </c>
      <c r="Q119" s="85">
        <f>'Рейтинговая таблица организаций'!AJ121</f>
        <v>100</v>
      </c>
      <c r="R119" s="86">
        <f>'Рейтинговая таблица организаций'!AK121</f>
        <v>88</v>
      </c>
      <c r="S119" s="31">
        <f>'Рейтинговая таблица организаций'!AR121</f>
        <v>100</v>
      </c>
      <c r="T119" s="31">
        <f>'Рейтинговая таблица организаций'!AS121</f>
        <v>100</v>
      </c>
      <c r="U119" s="31">
        <f>'Рейтинговая таблица организаций'!AT121</f>
        <v>100</v>
      </c>
      <c r="V119" s="35">
        <f>'Рейтинговая таблица организаций'!AU121</f>
        <v>100</v>
      </c>
      <c r="W119" s="31">
        <f>'Рейтинговая таблица организаций'!BB121</f>
        <v>100</v>
      </c>
      <c r="X119" s="31">
        <f>'Рейтинговая таблица организаций'!BC121</f>
        <v>100</v>
      </c>
      <c r="Y119" s="31">
        <f>'Рейтинговая таблица организаций'!BD121</f>
        <v>100</v>
      </c>
      <c r="Z119" s="35">
        <f>'Рейтинговая таблица организаций'!BE121</f>
        <v>100</v>
      </c>
      <c r="AA119" s="36">
        <f>'Рейтинговая таблица организаций'!BF121</f>
        <v>97.6</v>
      </c>
    </row>
    <row r="120" spans="1:27">
      <c r="A120" s="33">
        <f>'бланки '!D124</f>
        <v>119</v>
      </c>
      <c r="B120" s="33" t="str">
        <f>'Рейтинговая таблица организаций'!B122</f>
        <v>Муниципальное бюджетное общеобразовательное учреждение "Степановская средняя общеобразовательная школа" Верхнекетского района Томской области</v>
      </c>
      <c r="C120" s="33">
        <f>'Рейтинговая таблица организаций'!M122</f>
        <v>100</v>
      </c>
      <c r="D120" s="33">
        <f>'Рейтинговая таблица организаций'!N122</f>
        <v>100</v>
      </c>
      <c r="E120" s="31">
        <f>'Рейтинговая таблица организаций'!Q122</f>
        <v>100</v>
      </c>
      <c r="F120" s="31">
        <f>'Рейтинговая таблица организаций'!R122</f>
        <v>100</v>
      </c>
      <c r="G120" s="31">
        <f>'Рейтинговая таблица организаций'!O122</f>
        <v>100</v>
      </c>
      <c r="H120" s="31">
        <f>'Рейтинговая таблица организаций'!P122</f>
        <v>100</v>
      </c>
      <c r="I120" s="31">
        <f>'Рейтинговая таблица организаций'!S122</f>
        <v>100</v>
      </c>
      <c r="J120" s="35">
        <f>'Рейтинговая таблица организаций'!T122</f>
        <v>100</v>
      </c>
      <c r="K120" s="31">
        <f>'Рейтинговая таблица организаций'!Z122</f>
        <v>100</v>
      </c>
      <c r="L120" s="31">
        <f t="shared" si="2"/>
        <v>100</v>
      </c>
      <c r="M120" s="31">
        <f>'Рейтинговая таблица организаций'!AB122</f>
        <v>100</v>
      </c>
      <c r="N120" s="35">
        <f>'Рейтинговая таблица организаций'!AC122</f>
        <v>100</v>
      </c>
      <c r="O120" s="85">
        <f>'Рейтинговая таблица организаций'!AH122</f>
        <v>40</v>
      </c>
      <c r="P120" s="85">
        <f>'Рейтинговая таблица организаций'!AI122</f>
        <v>100</v>
      </c>
      <c r="Q120" s="85">
        <f>'Рейтинговая таблица организаций'!AJ122</f>
        <v>100</v>
      </c>
      <c r="R120" s="86">
        <f>'Рейтинговая таблица организаций'!AK122</f>
        <v>82</v>
      </c>
      <c r="S120" s="31">
        <f>'Рейтинговая таблица организаций'!AR122</f>
        <v>100</v>
      </c>
      <c r="T120" s="31">
        <f>'Рейтинговая таблица организаций'!AS122</f>
        <v>100</v>
      </c>
      <c r="U120" s="31">
        <f>'Рейтинговая таблица организаций'!AT122</f>
        <v>100</v>
      </c>
      <c r="V120" s="35">
        <f>'Рейтинговая таблица организаций'!AU122</f>
        <v>100</v>
      </c>
      <c r="W120" s="31">
        <f>'Рейтинговая таблица организаций'!BB122</f>
        <v>100</v>
      </c>
      <c r="X120" s="31">
        <f>'Рейтинговая таблица организаций'!BC122</f>
        <v>100</v>
      </c>
      <c r="Y120" s="31">
        <f>'Рейтинговая таблица организаций'!BD122</f>
        <v>100</v>
      </c>
      <c r="Z120" s="35">
        <f>'Рейтинговая таблица организаций'!BE122</f>
        <v>100</v>
      </c>
      <c r="AA120" s="36">
        <f>'Рейтинговая таблица организаций'!BF122</f>
        <v>96.4</v>
      </c>
    </row>
    <row r="121" spans="1:27">
      <c r="A121" s="33">
        <f>'бланки '!D125</f>
        <v>120</v>
      </c>
      <c r="B121" s="33" t="str">
        <f>'Рейтинговая таблица организаций'!B123</f>
        <v>Муниципальное бюджетное общеобразовательное учреждение "Сайгинская средняя общеобразовательная школа" Верхнекетского района Томской области</v>
      </c>
      <c r="C121" s="33">
        <f>'Рейтинговая таблица организаций'!M123</f>
        <v>100</v>
      </c>
      <c r="D121" s="33">
        <f>'Рейтинговая таблица организаций'!N123</f>
        <v>100</v>
      </c>
      <c r="E121" s="31">
        <f>'Рейтинговая таблица организаций'!Q123</f>
        <v>100</v>
      </c>
      <c r="F121" s="31">
        <f>'Рейтинговая таблица организаций'!R123</f>
        <v>100</v>
      </c>
      <c r="G121" s="31">
        <f>'Рейтинговая таблица организаций'!O123</f>
        <v>100</v>
      </c>
      <c r="H121" s="31">
        <f>'Рейтинговая таблица организаций'!P123</f>
        <v>100</v>
      </c>
      <c r="I121" s="31">
        <f>'Рейтинговая таблица организаций'!S123</f>
        <v>100</v>
      </c>
      <c r="J121" s="35">
        <f>'Рейтинговая таблица организаций'!T123</f>
        <v>100</v>
      </c>
      <c r="K121" s="31">
        <f>'Рейтинговая таблица организаций'!Z123</f>
        <v>100</v>
      </c>
      <c r="L121" s="31">
        <f t="shared" si="2"/>
        <v>100</v>
      </c>
      <c r="M121" s="31">
        <f>'Рейтинговая таблица организаций'!AB123</f>
        <v>100</v>
      </c>
      <c r="N121" s="35">
        <f>'Рейтинговая таблица организаций'!AC123</f>
        <v>100</v>
      </c>
      <c r="O121" s="85">
        <f>'Рейтинговая таблица организаций'!AH123</f>
        <v>40</v>
      </c>
      <c r="P121" s="85">
        <f>'Рейтинговая таблица организаций'!AI123</f>
        <v>100</v>
      </c>
      <c r="Q121" s="85">
        <f>'Рейтинговая таблица организаций'!AJ123</f>
        <v>100</v>
      </c>
      <c r="R121" s="86">
        <f>'Рейтинговая таблица организаций'!AK123</f>
        <v>82</v>
      </c>
      <c r="S121" s="31">
        <f>'Рейтинговая таблица организаций'!AR123</f>
        <v>100</v>
      </c>
      <c r="T121" s="31">
        <f>'Рейтинговая таблица организаций'!AS123</f>
        <v>100</v>
      </c>
      <c r="U121" s="31">
        <f>'Рейтинговая таблица организаций'!AT123</f>
        <v>100</v>
      </c>
      <c r="V121" s="35">
        <f>'Рейтинговая таблица организаций'!AU123</f>
        <v>100</v>
      </c>
      <c r="W121" s="31">
        <f>'Рейтинговая таблица организаций'!BB123</f>
        <v>100</v>
      </c>
      <c r="X121" s="31">
        <f>'Рейтинговая таблица организаций'!BC123</f>
        <v>100</v>
      </c>
      <c r="Y121" s="31">
        <f>'Рейтинговая таблица организаций'!BD123</f>
        <v>100</v>
      </c>
      <c r="Z121" s="35">
        <f>'Рейтинговая таблица организаций'!BE123</f>
        <v>100</v>
      </c>
      <c r="AA121" s="36">
        <f>'Рейтинговая таблица организаций'!BF123</f>
        <v>96.4</v>
      </c>
    </row>
    <row r="122" spans="1:27">
      <c r="A122" s="33">
        <f>'бланки '!D126</f>
        <v>121</v>
      </c>
      <c r="B122" s="33" t="str">
        <f>'Рейтинговая таблица организаций'!B124</f>
        <v>Муниципальное бюджетное общеобразовательное учреждение "Катайгинская средняя общеобразовательная школа" Верхнекетского района Томской области</v>
      </c>
      <c r="C122" s="33">
        <f>'Рейтинговая таблица организаций'!M124</f>
        <v>100</v>
      </c>
      <c r="D122" s="33">
        <f>'Рейтинговая таблица организаций'!N124</f>
        <v>100</v>
      </c>
      <c r="E122" s="31">
        <f>'Рейтинговая таблица организаций'!Q124</f>
        <v>100</v>
      </c>
      <c r="F122" s="31">
        <f>'Рейтинговая таблица организаций'!R124</f>
        <v>100</v>
      </c>
      <c r="G122" s="31">
        <f>'Рейтинговая таблица организаций'!O124</f>
        <v>100</v>
      </c>
      <c r="H122" s="31">
        <f>'Рейтинговая таблица организаций'!P124</f>
        <v>100</v>
      </c>
      <c r="I122" s="31">
        <f>'Рейтинговая таблица организаций'!S124</f>
        <v>100</v>
      </c>
      <c r="J122" s="35">
        <f>'Рейтинговая таблица организаций'!T124</f>
        <v>100</v>
      </c>
      <c r="K122" s="31">
        <f>'Рейтинговая таблица организаций'!Z124</f>
        <v>100</v>
      </c>
      <c r="L122" s="31">
        <f t="shared" si="2"/>
        <v>100</v>
      </c>
      <c r="M122" s="31">
        <f>'Рейтинговая таблица организаций'!AB124</f>
        <v>100</v>
      </c>
      <c r="N122" s="35">
        <f>'Рейтинговая таблица организаций'!AC124</f>
        <v>100</v>
      </c>
      <c r="O122" s="85">
        <f>'Рейтинговая таблица организаций'!AH124</f>
        <v>20</v>
      </c>
      <c r="P122" s="85">
        <f>'Рейтинговая таблица организаций'!AI124</f>
        <v>80</v>
      </c>
      <c r="Q122" s="85">
        <f>'Рейтинговая таблица организаций'!AJ124</f>
        <v>100</v>
      </c>
      <c r="R122" s="86">
        <f>'Рейтинговая таблица организаций'!AK124</f>
        <v>68</v>
      </c>
      <c r="S122" s="31">
        <f>'Рейтинговая таблица организаций'!AR124</f>
        <v>100</v>
      </c>
      <c r="T122" s="31">
        <f>'Рейтинговая таблица организаций'!AS124</f>
        <v>100</v>
      </c>
      <c r="U122" s="31">
        <f>'Рейтинговая таблица организаций'!AT124</f>
        <v>100</v>
      </c>
      <c r="V122" s="35">
        <f>'Рейтинговая таблица организаций'!AU124</f>
        <v>100</v>
      </c>
      <c r="W122" s="31">
        <f>'Рейтинговая таблица организаций'!BB124</f>
        <v>100</v>
      </c>
      <c r="X122" s="31">
        <f>'Рейтинговая таблица организаций'!BC124</f>
        <v>100</v>
      </c>
      <c r="Y122" s="31">
        <f>'Рейтинговая таблица организаций'!BD124</f>
        <v>100</v>
      </c>
      <c r="Z122" s="35">
        <f>'Рейтинговая таблица организаций'!BE124</f>
        <v>100</v>
      </c>
      <c r="AA122" s="36">
        <f>'Рейтинговая таблица организаций'!BF124</f>
        <v>93.6</v>
      </c>
    </row>
    <row r="123" spans="1:27">
      <c r="A123" s="33">
        <f>'бланки '!D127</f>
        <v>122</v>
      </c>
      <c r="B123" s="33" t="str">
        <f>'Рейтинговая таблица организаций'!B125</f>
        <v>Муниципальное автономное общеобразовательное учреждение "Белоярская средняя общеобразовательная школа №2"</v>
      </c>
      <c r="C123" s="33">
        <f>'Рейтинговая таблица организаций'!M125</f>
        <v>100</v>
      </c>
      <c r="D123" s="33">
        <f>'Рейтинговая таблица организаций'!N125</f>
        <v>100</v>
      </c>
      <c r="E123" s="31">
        <f>'Рейтинговая таблица организаций'!Q125</f>
        <v>100</v>
      </c>
      <c r="F123" s="31">
        <f>'Рейтинговая таблица организаций'!R125</f>
        <v>100</v>
      </c>
      <c r="G123" s="31">
        <f>'Рейтинговая таблица организаций'!O125</f>
        <v>100</v>
      </c>
      <c r="H123" s="31">
        <f>'Рейтинговая таблица организаций'!P125</f>
        <v>100</v>
      </c>
      <c r="I123" s="31">
        <f>'Рейтинговая таблица организаций'!S125</f>
        <v>100</v>
      </c>
      <c r="J123" s="35">
        <f>'Рейтинговая таблица организаций'!T125</f>
        <v>100</v>
      </c>
      <c r="K123" s="31">
        <f>'Рейтинговая таблица организаций'!Z125</f>
        <v>100</v>
      </c>
      <c r="L123" s="31">
        <f t="shared" si="2"/>
        <v>100</v>
      </c>
      <c r="M123" s="31">
        <f>'Рейтинговая таблица организаций'!AB125</f>
        <v>100</v>
      </c>
      <c r="N123" s="35">
        <f>'Рейтинговая таблица организаций'!AC125</f>
        <v>100</v>
      </c>
      <c r="O123" s="85">
        <f>'Рейтинговая таблица организаций'!AH125</f>
        <v>80</v>
      </c>
      <c r="P123" s="85">
        <f>'Рейтинговая таблица организаций'!AI125</f>
        <v>100</v>
      </c>
      <c r="Q123" s="85">
        <f>'Рейтинговая таблица организаций'!AJ125</f>
        <v>100</v>
      </c>
      <c r="R123" s="86">
        <f>'Рейтинговая таблица организаций'!AK125</f>
        <v>94</v>
      </c>
      <c r="S123" s="31">
        <f>'Рейтинговая таблица организаций'!AR125</f>
        <v>100</v>
      </c>
      <c r="T123" s="31">
        <f>'Рейтинговая таблица организаций'!AS125</f>
        <v>100</v>
      </c>
      <c r="U123" s="31">
        <f>'Рейтинговая таблица организаций'!AT125</f>
        <v>100</v>
      </c>
      <c r="V123" s="35">
        <f>'Рейтинговая таблица организаций'!AU125</f>
        <v>100</v>
      </c>
      <c r="W123" s="31">
        <f>'Рейтинговая таблица организаций'!BB125</f>
        <v>100</v>
      </c>
      <c r="X123" s="31">
        <f>'Рейтинговая таблица организаций'!BC125</f>
        <v>100</v>
      </c>
      <c r="Y123" s="31">
        <f>'Рейтинговая таблица организаций'!BD125</f>
        <v>100</v>
      </c>
      <c r="Z123" s="35">
        <f>'Рейтинговая таблица организаций'!BE125</f>
        <v>100</v>
      </c>
      <c r="AA123" s="36">
        <f>'Рейтинговая таблица организаций'!BF125</f>
        <v>98.8</v>
      </c>
    </row>
    <row r="124" spans="1:27">
      <c r="A124" s="33">
        <f>'бланки '!D128</f>
        <v>123</v>
      </c>
      <c r="B124" s="33" t="str">
        <f>'Рейтинговая таблица организаций'!B126</f>
        <v>Муниципальное общеобразовательное учреждение «Высоковская средняя общеобразовательная школа» Зырянского района</v>
      </c>
      <c r="C124" s="33">
        <f>'Рейтинговая таблица организаций'!M126</f>
        <v>100</v>
      </c>
      <c r="D124" s="33">
        <f>'Рейтинговая таблица организаций'!N126</f>
        <v>100</v>
      </c>
      <c r="E124" s="31">
        <f>'Рейтинговая таблица организаций'!Q126</f>
        <v>100</v>
      </c>
      <c r="F124" s="31">
        <f>'Рейтинговая таблица организаций'!R126</f>
        <v>100</v>
      </c>
      <c r="G124" s="31">
        <f>'Рейтинговая таблица организаций'!O126</f>
        <v>100</v>
      </c>
      <c r="H124" s="31">
        <f>'Рейтинговая таблица организаций'!P126</f>
        <v>100</v>
      </c>
      <c r="I124" s="31">
        <f>'Рейтинговая таблица организаций'!S126</f>
        <v>100</v>
      </c>
      <c r="J124" s="35">
        <f>'Рейтинговая таблица организаций'!T126</f>
        <v>100</v>
      </c>
      <c r="K124" s="31">
        <f>'Рейтинговая таблица организаций'!Z126</f>
        <v>100</v>
      </c>
      <c r="L124" s="31">
        <f t="shared" si="2"/>
        <v>100</v>
      </c>
      <c r="M124" s="31">
        <f>'Рейтинговая таблица организаций'!AB126</f>
        <v>100</v>
      </c>
      <c r="N124" s="35">
        <f>'Рейтинговая таблица организаций'!AC126</f>
        <v>100</v>
      </c>
      <c r="O124" s="85">
        <f>'Рейтинговая таблица организаций'!AH126</f>
        <v>40</v>
      </c>
      <c r="P124" s="85">
        <f>'Рейтинговая таблица организаций'!AI126</f>
        <v>60</v>
      </c>
      <c r="Q124" s="85">
        <f>'Рейтинговая таблица организаций'!AJ126</f>
        <v>100</v>
      </c>
      <c r="R124" s="86">
        <f>'Рейтинговая таблица организаций'!AK126</f>
        <v>66</v>
      </c>
      <c r="S124" s="31">
        <f>'Рейтинговая таблица организаций'!AR126</f>
        <v>100</v>
      </c>
      <c r="T124" s="31">
        <f>'Рейтинговая таблица организаций'!AS126</f>
        <v>100</v>
      </c>
      <c r="U124" s="31">
        <f>'Рейтинговая таблица организаций'!AT126</f>
        <v>100</v>
      </c>
      <c r="V124" s="35">
        <f>'Рейтинговая таблица организаций'!AU126</f>
        <v>100</v>
      </c>
      <c r="W124" s="31">
        <f>'Рейтинговая таблица организаций'!BB126</f>
        <v>100</v>
      </c>
      <c r="X124" s="31">
        <f>'Рейтинговая таблица организаций'!BC126</f>
        <v>100</v>
      </c>
      <c r="Y124" s="31">
        <f>'Рейтинговая таблица организаций'!BD126</f>
        <v>100</v>
      </c>
      <c r="Z124" s="35">
        <f>'Рейтинговая таблица организаций'!BE126</f>
        <v>100</v>
      </c>
      <c r="AA124" s="36">
        <f>'Рейтинговая таблица организаций'!BF126</f>
        <v>93.2</v>
      </c>
    </row>
    <row r="125" spans="1:27">
      <c r="A125" s="33">
        <f>'бланки '!D129</f>
        <v>124</v>
      </c>
      <c r="B125" s="33" t="str">
        <f>'Рейтинговая таблица организаций'!B127</f>
        <v>Муниципальное бюджетное общеобразовательное учреждение «Зырянская средняя общеобразовательная школа» Зырянского района</v>
      </c>
      <c r="C125" s="33">
        <f>'Рейтинговая таблица организаций'!M127</f>
        <v>100</v>
      </c>
      <c r="D125" s="33">
        <f>'Рейтинговая таблица организаций'!N127</f>
        <v>100</v>
      </c>
      <c r="E125" s="31">
        <f>'Рейтинговая таблица организаций'!Q127</f>
        <v>100</v>
      </c>
      <c r="F125" s="31">
        <f>'Рейтинговая таблица организаций'!R127</f>
        <v>100</v>
      </c>
      <c r="G125" s="31">
        <f>'Рейтинговая таблица организаций'!O127</f>
        <v>100</v>
      </c>
      <c r="H125" s="31">
        <f>'Рейтинговая таблица организаций'!P127</f>
        <v>100</v>
      </c>
      <c r="I125" s="31">
        <f>'Рейтинговая таблица организаций'!S127</f>
        <v>100</v>
      </c>
      <c r="J125" s="35">
        <f>'Рейтинговая таблица организаций'!T127</f>
        <v>100</v>
      </c>
      <c r="K125" s="31">
        <f>'Рейтинговая таблица организаций'!Z127</f>
        <v>100</v>
      </c>
      <c r="L125" s="31">
        <f t="shared" si="2"/>
        <v>100</v>
      </c>
      <c r="M125" s="31">
        <f>'Рейтинговая таблица организаций'!AB127</f>
        <v>100</v>
      </c>
      <c r="N125" s="35">
        <f>'Рейтинговая таблица организаций'!AC127</f>
        <v>100</v>
      </c>
      <c r="O125" s="85">
        <f>'Рейтинговая таблица организаций'!AH127</f>
        <v>80</v>
      </c>
      <c r="P125" s="85">
        <f>'Рейтинговая таблица организаций'!AI127</f>
        <v>60</v>
      </c>
      <c r="Q125" s="85">
        <f>'Рейтинговая таблица организаций'!AJ127</f>
        <v>100</v>
      </c>
      <c r="R125" s="86">
        <f>'Рейтинговая таблица организаций'!AK127</f>
        <v>78</v>
      </c>
      <c r="S125" s="31">
        <f>'Рейтинговая таблица организаций'!AR127</f>
        <v>100</v>
      </c>
      <c r="T125" s="31">
        <f>'Рейтинговая таблица организаций'!AS127</f>
        <v>100</v>
      </c>
      <c r="U125" s="31">
        <f>'Рейтинговая таблица организаций'!AT127</f>
        <v>100</v>
      </c>
      <c r="V125" s="35">
        <f>'Рейтинговая таблица организаций'!AU127</f>
        <v>100</v>
      </c>
      <c r="W125" s="31">
        <f>'Рейтинговая таблица организаций'!BB127</f>
        <v>100</v>
      </c>
      <c r="X125" s="31">
        <f>'Рейтинговая таблица организаций'!BC127</f>
        <v>100</v>
      </c>
      <c r="Y125" s="31">
        <f>'Рейтинговая таблица организаций'!BD127</f>
        <v>100</v>
      </c>
      <c r="Z125" s="35">
        <f>'Рейтинговая таблица организаций'!BE127</f>
        <v>100</v>
      </c>
      <c r="AA125" s="36">
        <f>'Рейтинговая таблица организаций'!BF127</f>
        <v>95.6</v>
      </c>
    </row>
    <row r="126" spans="1:27">
      <c r="A126" s="33">
        <f>'бланки '!D130</f>
        <v>125</v>
      </c>
      <c r="B126" s="33" t="str">
        <f>'Рейтинговая таблица организаций'!B128</f>
        <v>Муниципальное бюджетное общеобразовательное учреждение «Берлинская основная общеобразовательная школа» Зырянского района</v>
      </c>
      <c r="C126" s="33">
        <f>'Рейтинговая таблица организаций'!M128</f>
        <v>100</v>
      </c>
      <c r="D126" s="33">
        <f>'Рейтинговая таблица организаций'!N128</f>
        <v>100</v>
      </c>
      <c r="E126" s="31">
        <f>'Рейтинговая таблица организаций'!Q128</f>
        <v>100</v>
      </c>
      <c r="F126" s="31">
        <f>'Рейтинговая таблица организаций'!R128</f>
        <v>100</v>
      </c>
      <c r="G126" s="31">
        <f>'Рейтинговая таблица организаций'!O128</f>
        <v>100</v>
      </c>
      <c r="H126" s="31">
        <f>'Рейтинговая таблица организаций'!P128</f>
        <v>100</v>
      </c>
      <c r="I126" s="31">
        <f>'Рейтинговая таблица организаций'!S128</f>
        <v>100</v>
      </c>
      <c r="J126" s="35">
        <f>'Рейтинговая таблица организаций'!T128</f>
        <v>100</v>
      </c>
      <c r="K126" s="31">
        <f>'Рейтинговая таблица организаций'!Z128</f>
        <v>100</v>
      </c>
      <c r="L126" s="31">
        <f t="shared" si="2"/>
        <v>100</v>
      </c>
      <c r="M126" s="31">
        <f>'Рейтинговая таблица организаций'!AB128</f>
        <v>100</v>
      </c>
      <c r="N126" s="35">
        <f>'Рейтинговая таблица организаций'!AC128</f>
        <v>100</v>
      </c>
      <c r="O126" s="85">
        <f>'Рейтинговая таблица организаций'!AH128</f>
        <v>20</v>
      </c>
      <c r="P126" s="85">
        <f>'Рейтинговая таблица организаций'!AI128</f>
        <v>80</v>
      </c>
      <c r="Q126" s="85">
        <f>'Рейтинговая таблица организаций'!AJ128</f>
        <v>100</v>
      </c>
      <c r="R126" s="86">
        <f>'Рейтинговая таблица организаций'!AK128</f>
        <v>68</v>
      </c>
      <c r="S126" s="31">
        <f>'Рейтинговая таблица организаций'!AR128</f>
        <v>100</v>
      </c>
      <c r="T126" s="31">
        <f>'Рейтинговая таблица организаций'!AS128</f>
        <v>100</v>
      </c>
      <c r="U126" s="31">
        <f>'Рейтинговая таблица организаций'!AT128</f>
        <v>100</v>
      </c>
      <c r="V126" s="35">
        <f>'Рейтинговая таблица организаций'!AU128</f>
        <v>100</v>
      </c>
      <c r="W126" s="31">
        <f>'Рейтинговая таблица организаций'!BB128</f>
        <v>100</v>
      </c>
      <c r="X126" s="31">
        <f>'Рейтинговая таблица организаций'!BC128</f>
        <v>100</v>
      </c>
      <c r="Y126" s="31">
        <f>'Рейтинговая таблица организаций'!BD128</f>
        <v>100</v>
      </c>
      <c r="Z126" s="35">
        <f>'Рейтинговая таблица организаций'!BE128</f>
        <v>100</v>
      </c>
      <c r="AA126" s="36">
        <f>'Рейтинговая таблица организаций'!BF128</f>
        <v>93.6</v>
      </c>
    </row>
    <row r="127" spans="1:27">
      <c r="A127" s="33">
        <f>'бланки '!D131</f>
        <v>126</v>
      </c>
      <c r="B127" s="33" t="str">
        <f>'Рейтинговая таблица организаций'!B129</f>
        <v>Муниципальное бюджетное общеобразовательное учреждение «Семёновская основная общеобразовательная школа» Зырянского района</v>
      </c>
      <c r="C127" s="33">
        <f>'Рейтинговая таблица организаций'!M129</f>
        <v>100</v>
      </c>
      <c r="D127" s="33">
        <f>'Рейтинговая таблица организаций'!N129</f>
        <v>100</v>
      </c>
      <c r="E127" s="31">
        <f>'Рейтинговая таблица организаций'!Q129</f>
        <v>100</v>
      </c>
      <c r="F127" s="31">
        <f>'Рейтинговая таблица организаций'!R129</f>
        <v>100</v>
      </c>
      <c r="G127" s="31">
        <f>'Рейтинговая таблица организаций'!O129</f>
        <v>100</v>
      </c>
      <c r="H127" s="31">
        <f>'Рейтинговая таблица организаций'!P129</f>
        <v>100</v>
      </c>
      <c r="I127" s="31">
        <f>'Рейтинговая таблица организаций'!S129</f>
        <v>100</v>
      </c>
      <c r="J127" s="35">
        <f>'Рейтинговая таблица организаций'!T129</f>
        <v>100</v>
      </c>
      <c r="K127" s="31">
        <f>'Рейтинговая таблица организаций'!Z129</f>
        <v>100</v>
      </c>
      <c r="L127" s="31">
        <f t="shared" si="2"/>
        <v>100</v>
      </c>
      <c r="M127" s="31">
        <f>'Рейтинговая таблица организаций'!AB129</f>
        <v>100</v>
      </c>
      <c r="N127" s="35">
        <f>'Рейтинговая таблица организаций'!AC129</f>
        <v>100</v>
      </c>
      <c r="O127" s="85">
        <f>'Рейтинговая таблица организаций'!AH129</f>
        <v>40</v>
      </c>
      <c r="P127" s="85">
        <f>'Рейтинговая таблица организаций'!AI129</f>
        <v>60</v>
      </c>
      <c r="Q127" s="85">
        <f>'Рейтинговая таблица организаций'!AJ129</f>
        <v>100</v>
      </c>
      <c r="R127" s="86">
        <f>'Рейтинговая таблица организаций'!AK129</f>
        <v>66</v>
      </c>
      <c r="S127" s="31">
        <f>'Рейтинговая таблица организаций'!AR129</f>
        <v>100</v>
      </c>
      <c r="T127" s="31">
        <f>'Рейтинговая таблица организаций'!AS129</f>
        <v>100</v>
      </c>
      <c r="U127" s="31">
        <f>'Рейтинговая таблица организаций'!AT129</f>
        <v>100</v>
      </c>
      <c r="V127" s="35">
        <f>'Рейтинговая таблица организаций'!AU129</f>
        <v>100</v>
      </c>
      <c r="W127" s="31">
        <f>'Рейтинговая таблица организаций'!BB129</f>
        <v>100</v>
      </c>
      <c r="X127" s="31">
        <f>'Рейтинговая таблица организаций'!BC129</f>
        <v>100</v>
      </c>
      <c r="Y127" s="31">
        <f>'Рейтинговая таблица организаций'!BD129</f>
        <v>100</v>
      </c>
      <c r="Z127" s="35">
        <f>'Рейтинговая таблица организаций'!BE129</f>
        <v>100</v>
      </c>
      <c r="AA127" s="36">
        <f>'Рейтинговая таблица организаций'!BF129</f>
        <v>93.2</v>
      </c>
    </row>
    <row r="128" spans="1:27">
      <c r="A128" s="33">
        <f>'бланки '!D132</f>
        <v>127</v>
      </c>
      <c r="B128" s="33" t="str">
        <f>'Рейтинговая таблица организаций'!B130</f>
        <v>Муниципальное бюджетное общеобразовательное учреждение «Дубровская основная общеобразовательная школа» Зырянского района</v>
      </c>
      <c r="C128" s="33">
        <f>'Рейтинговая таблица организаций'!M130</f>
        <v>100</v>
      </c>
      <c r="D128" s="33">
        <f>'Рейтинговая таблица организаций'!N130</f>
        <v>100</v>
      </c>
      <c r="E128" s="31">
        <f>'Рейтинговая таблица организаций'!Q130</f>
        <v>100</v>
      </c>
      <c r="F128" s="31">
        <f>'Рейтинговая таблица организаций'!R130</f>
        <v>100</v>
      </c>
      <c r="G128" s="31">
        <f>'Рейтинговая таблица организаций'!O130</f>
        <v>100</v>
      </c>
      <c r="H128" s="31">
        <f>'Рейтинговая таблица организаций'!P130</f>
        <v>100</v>
      </c>
      <c r="I128" s="31">
        <f>'Рейтинговая таблица организаций'!S130</f>
        <v>100</v>
      </c>
      <c r="J128" s="35">
        <f>'Рейтинговая таблица организаций'!T130</f>
        <v>100</v>
      </c>
      <c r="K128" s="31">
        <f>'Рейтинговая таблица организаций'!Z130</f>
        <v>100</v>
      </c>
      <c r="L128" s="31">
        <f t="shared" si="2"/>
        <v>100</v>
      </c>
      <c r="M128" s="31">
        <f>'Рейтинговая таблица организаций'!AB130</f>
        <v>100</v>
      </c>
      <c r="N128" s="35">
        <f>'Рейтинговая таблица организаций'!AC130</f>
        <v>100</v>
      </c>
      <c r="O128" s="85">
        <f>'Рейтинговая таблица организаций'!AH130</f>
        <v>0</v>
      </c>
      <c r="P128" s="85">
        <f>'Рейтинговая таблица организаций'!AI130</f>
        <v>80</v>
      </c>
      <c r="Q128" s="85">
        <f>'Рейтинговая таблица организаций'!AJ130</f>
        <v>100</v>
      </c>
      <c r="R128" s="86">
        <f>'Рейтинговая таблица организаций'!AK130</f>
        <v>62</v>
      </c>
      <c r="S128" s="31">
        <f>'Рейтинговая таблица организаций'!AR130</f>
        <v>100</v>
      </c>
      <c r="T128" s="31">
        <f>'Рейтинговая таблица организаций'!AS130</f>
        <v>100</v>
      </c>
      <c r="U128" s="31">
        <f>'Рейтинговая таблица организаций'!AT130</f>
        <v>100</v>
      </c>
      <c r="V128" s="35">
        <f>'Рейтинговая таблица организаций'!AU130</f>
        <v>100</v>
      </c>
      <c r="W128" s="31">
        <f>'Рейтинговая таблица организаций'!BB130</f>
        <v>100</v>
      </c>
      <c r="X128" s="31">
        <f>'Рейтинговая таблица организаций'!BC130</f>
        <v>100</v>
      </c>
      <c r="Y128" s="31">
        <f>'Рейтинговая таблица организаций'!BD130</f>
        <v>100</v>
      </c>
      <c r="Z128" s="35">
        <f>'Рейтинговая таблица организаций'!BE130</f>
        <v>100</v>
      </c>
      <c r="AA128" s="36">
        <f>'Рейтинговая таблица организаций'!BF130</f>
        <v>92.4</v>
      </c>
    </row>
    <row r="129" spans="1:27">
      <c r="A129" s="33">
        <f>'бланки '!D133</f>
        <v>128</v>
      </c>
      <c r="B129" s="33" t="str">
        <f>'Рейтинговая таблица организаций'!B131</f>
        <v>Муниципальное общеобразовательное учреждение «Чердатская средняя общеобразовательная школа» Зырянского района</v>
      </c>
      <c r="C129" s="33">
        <f>'Рейтинговая таблица организаций'!M131</f>
        <v>100</v>
      </c>
      <c r="D129" s="33">
        <f>'Рейтинговая таблица организаций'!N131</f>
        <v>100</v>
      </c>
      <c r="E129" s="31">
        <f>'Рейтинговая таблица организаций'!Q131</f>
        <v>100</v>
      </c>
      <c r="F129" s="31">
        <f>'Рейтинговая таблица организаций'!R131</f>
        <v>100</v>
      </c>
      <c r="G129" s="31">
        <f>'Рейтинговая таблица организаций'!O131</f>
        <v>100</v>
      </c>
      <c r="H129" s="31">
        <f>'Рейтинговая таблица организаций'!P131</f>
        <v>100</v>
      </c>
      <c r="I129" s="31">
        <f>'Рейтинговая таблица организаций'!S131</f>
        <v>100</v>
      </c>
      <c r="J129" s="35">
        <f>'Рейтинговая таблица организаций'!T131</f>
        <v>100</v>
      </c>
      <c r="K129" s="31">
        <f>'Рейтинговая таблица организаций'!Z131</f>
        <v>100</v>
      </c>
      <c r="L129" s="31">
        <f t="shared" si="2"/>
        <v>100</v>
      </c>
      <c r="M129" s="31">
        <f>'Рейтинговая таблица организаций'!AB131</f>
        <v>100</v>
      </c>
      <c r="N129" s="35">
        <f>'Рейтинговая таблица организаций'!AC131</f>
        <v>100</v>
      </c>
      <c r="O129" s="85">
        <f>'Рейтинговая таблица организаций'!AH131</f>
        <v>20</v>
      </c>
      <c r="P129" s="85">
        <f>'Рейтинговая таблица организаций'!AI131</f>
        <v>80</v>
      </c>
      <c r="Q129" s="85">
        <f>'Рейтинговая таблица организаций'!AJ131</f>
        <v>100</v>
      </c>
      <c r="R129" s="86">
        <f>'Рейтинговая таблица организаций'!AK131</f>
        <v>68</v>
      </c>
      <c r="S129" s="31">
        <f>'Рейтинговая таблица организаций'!AR131</f>
        <v>100</v>
      </c>
      <c r="T129" s="31">
        <f>'Рейтинговая таблица организаций'!AS131</f>
        <v>100</v>
      </c>
      <c r="U129" s="31">
        <f>'Рейтинговая таблица организаций'!AT131</f>
        <v>100</v>
      </c>
      <c r="V129" s="35">
        <f>'Рейтинговая таблица организаций'!AU131</f>
        <v>100</v>
      </c>
      <c r="W129" s="31">
        <f>'Рейтинговая таблица организаций'!BB131</f>
        <v>100</v>
      </c>
      <c r="X129" s="31">
        <f>'Рейтинговая таблица организаций'!BC131</f>
        <v>100</v>
      </c>
      <c r="Y129" s="31">
        <f>'Рейтинговая таблица организаций'!BD131</f>
        <v>100</v>
      </c>
      <c r="Z129" s="35">
        <f>'Рейтинговая таблица организаций'!BE131</f>
        <v>100</v>
      </c>
      <c r="AA129" s="36">
        <f>'Рейтинговая таблица организаций'!BF131</f>
        <v>93.6</v>
      </c>
    </row>
    <row r="130" spans="1:27">
      <c r="A130" s="33">
        <f>'бланки '!D134</f>
        <v>129</v>
      </c>
      <c r="B130" s="33" t="str">
        <f>'Рейтинговая таблица организаций'!B132</f>
        <v>Муниципальное казённое общеобразовательное учреждение «Староюгинская основная общеобразовательная школа»</v>
      </c>
      <c r="C130" s="33">
        <f>'Рейтинговая таблица организаций'!M132</f>
        <v>100</v>
      </c>
      <c r="D130" s="33">
        <f>'Рейтинговая таблица организаций'!N132</f>
        <v>100</v>
      </c>
      <c r="E130" s="31">
        <f>'Рейтинговая таблица организаций'!Q132</f>
        <v>100</v>
      </c>
      <c r="F130" s="31">
        <f>'Рейтинговая таблица организаций'!R132</f>
        <v>100</v>
      </c>
      <c r="G130" s="31">
        <f>'Рейтинговая таблица организаций'!O132</f>
        <v>100</v>
      </c>
      <c r="H130" s="31">
        <f>'Рейтинговая таблица организаций'!P132</f>
        <v>100</v>
      </c>
      <c r="I130" s="31">
        <f>'Рейтинговая таблица организаций'!S132</f>
        <v>100</v>
      </c>
      <c r="J130" s="35">
        <f>'Рейтинговая таблица организаций'!T132</f>
        <v>100</v>
      </c>
      <c r="K130" s="31">
        <f>'Рейтинговая таблица организаций'!Z132</f>
        <v>100</v>
      </c>
      <c r="L130" s="31">
        <f t="shared" si="2"/>
        <v>100</v>
      </c>
      <c r="M130" s="31">
        <f>'Рейтинговая таблица организаций'!AB132</f>
        <v>100</v>
      </c>
      <c r="N130" s="35">
        <f>'Рейтинговая таблица организаций'!AC132</f>
        <v>100</v>
      </c>
      <c r="O130" s="85">
        <f>'Рейтинговая таблица организаций'!AH132</f>
        <v>40</v>
      </c>
      <c r="P130" s="85">
        <f>'Рейтинговая таблица организаций'!AI132</f>
        <v>100</v>
      </c>
      <c r="Q130" s="85">
        <f>'Рейтинговая таблица организаций'!AJ132</f>
        <v>100</v>
      </c>
      <c r="R130" s="86">
        <f>'Рейтинговая таблица организаций'!AK132</f>
        <v>82</v>
      </c>
      <c r="S130" s="31">
        <f>'Рейтинговая таблица организаций'!AR132</f>
        <v>100</v>
      </c>
      <c r="T130" s="31">
        <f>'Рейтинговая таблица организаций'!AS132</f>
        <v>100</v>
      </c>
      <c r="U130" s="31">
        <f>'Рейтинговая таблица организаций'!AT132</f>
        <v>100</v>
      </c>
      <c r="V130" s="35">
        <f>'Рейтинговая таблица организаций'!AU132</f>
        <v>100</v>
      </c>
      <c r="W130" s="31">
        <f>'Рейтинговая таблица организаций'!BB132</f>
        <v>100</v>
      </c>
      <c r="X130" s="31">
        <f>'Рейтинговая таблица организаций'!BC132</f>
        <v>100</v>
      </c>
      <c r="Y130" s="31">
        <f>'Рейтинговая таблица организаций'!BD132</f>
        <v>100</v>
      </c>
      <c r="Z130" s="35">
        <f>'Рейтинговая таблица организаций'!BE132</f>
        <v>100</v>
      </c>
      <c r="AA130" s="36">
        <f>'Рейтинговая таблица организаций'!BF132</f>
        <v>96.4</v>
      </c>
    </row>
    <row r="131" spans="1:27">
      <c r="A131" s="33">
        <f>'бланки '!D135</f>
        <v>130</v>
      </c>
      <c r="B131" s="33" t="str">
        <f>'Рейтинговая таблица организаций'!B133</f>
        <v>Муниципальное казённое общеобразовательное учреждение "Вертикосская средняя общеобразовательная школа"</v>
      </c>
      <c r="C131" s="33">
        <f>'Рейтинговая таблица организаций'!M133</f>
        <v>100</v>
      </c>
      <c r="D131" s="33">
        <f>'Рейтинговая таблица организаций'!N133</f>
        <v>100</v>
      </c>
      <c r="E131" s="31">
        <f>'Рейтинговая таблица организаций'!Q133</f>
        <v>100</v>
      </c>
      <c r="F131" s="31">
        <f>'Рейтинговая таблица организаций'!R133</f>
        <v>100</v>
      </c>
      <c r="G131" s="31">
        <f>'Рейтинговая таблица организаций'!O133</f>
        <v>100</v>
      </c>
      <c r="H131" s="31">
        <f>'Рейтинговая таблица организаций'!P133</f>
        <v>100</v>
      </c>
      <c r="I131" s="31">
        <f>'Рейтинговая таблица организаций'!S133</f>
        <v>100</v>
      </c>
      <c r="J131" s="35">
        <f>'Рейтинговая таблица организаций'!T133</f>
        <v>100</v>
      </c>
      <c r="K131" s="31">
        <f>'Рейтинговая таблица организаций'!Z133</f>
        <v>100</v>
      </c>
      <c r="L131" s="31">
        <f t="shared" si="2"/>
        <v>100</v>
      </c>
      <c r="M131" s="31">
        <f>'Рейтинговая таблица организаций'!AB133</f>
        <v>100</v>
      </c>
      <c r="N131" s="35">
        <f>'Рейтинговая таблица организаций'!AC133</f>
        <v>100</v>
      </c>
      <c r="O131" s="85">
        <f>'Рейтинговая таблица организаций'!AH133</f>
        <v>40</v>
      </c>
      <c r="P131" s="85">
        <f>'Рейтинговая таблица организаций'!AI133</f>
        <v>100</v>
      </c>
      <c r="Q131" s="85">
        <f>'Рейтинговая таблица организаций'!AJ133</f>
        <v>100</v>
      </c>
      <c r="R131" s="86">
        <f>'Рейтинговая таблица организаций'!AK133</f>
        <v>82</v>
      </c>
      <c r="S131" s="31">
        <f>'Рейтинговая таблица организаций'!AR133</f>
        <v>100</v>
      </c>
      <c r="T131" s="31">
        <f>'Рейтинговая таблица организаций'!AS133</f>
        <v>100</v>
      </c>
      <c r="U131" s="31">
        <f>'Рейтинговая таблица организаций'!AT133</f>
        <v>100</v>
      </c>
      <c r="V131" s="35">
        <f>'Рейтинговая таблица организаций'!AU133</f>
        <v>100</v>
      </c>
      <c r="W131" s="31">
        <f>'Рейтинговая таблица организаций'!BB133</f>
        <v>100</v>
      </c>
      <c r="X131" s="31">
        <f>'Рейтинговая таблица организаций'!BC133</f>
        <v>100</v>
      </c>
      <c r="Y131" s="31">
        <f>'Рейтинговая таблица организаций'!BD133</f>
        <v>100</v>
      </c>
      <c r="Z131" s="35">
        <f>'Рейтинговая таблица организаций'!BE133</f>
        <v>100</v>
      </c>
      <c r="AA131" s="36">
        <f>'Рейтинговая таблица организаций'!BF133</f>
        <v>96.4</v>
      </c>
    </row>
    <row r="132" spans="1:27">
      <c r="A132" s="33">
        <f>'бланки '!D136</f>
        <v>131</v>
      </c>
      <c r="B132" s="33" t="str">
        <f>'Рейтинговая таблица организаций'!B134</f>
        <v>Муниципальное бюджетное общеобразовательное учреждение «Каргасокская средняя общеобразовательная школа №2»</v>
      </c>
      <c r="C132" s="33">
        <f>'Рейтинговая таблица организаций'!M134</f>
        <v>100</v>
      </c>
      <c r="D132" s="33">
        <f>'Рейтинговая таблица организаций'!N134</f>
        <v>100</v>
      </c>
      <c r="E132" s="31">
        <f>'Рейтинговая таблица организаций'!Q134</f>
        <v>100</v>
      </c>
      <c r="F132" s="31">
        <f>'Рейтинговая таблица организаций'!R134</f>
        <v>100</v>
      </c>
      <c r="G132" s="31">
        <f>'Рейтинговая таблица организаций'!O134</f>
        <v>100</v>
      </c>
      <c r="H132" s="31">
        <f>'Рейтинговая таблица организаций'!P134</f>
        <v>100</v>
      </c>
      <c r="I132" s="31">
        <f>'Рейтинговая таблица организаций'!S134</f>
        <v>100</v>
      </c>
      <c r="J132" s="35">
        <f>'Рейтинговая таблица организаций'!T134</f>
        <v>100</v>
      </c>
      <c r="K132" s="31">
        <f>'Рейтинговая таблица организаций'!Z134</f>
        <v>100</v>
      </c>
      <c r="L132" s="31">
        <f t="shared" si="2"/>
        <v>100</v>
      </c>
      <c r="M132" s="31">
        <f>'Рейтинговая таблица организаций'!AB134</f>
        <v>100</v>
      </c>
      <c r="N132" s="35">
        <f>'Рейтинговая таблица организаций'!AC134</f>
        <v>100</v>
      </c>
      <c r="O132" s="85">
        <f>'Рейтинговая таблица организаций'!AH134</f>
        <v>40</v>
      </c>
      <c r="P132" s="85">
        <f>'Рейтинговая таблица организаций'!AI134</f>
        <v>60</v>
      </c>
      <c r="Q132" s="85">
        <f>'Рейтинговая таблица организаций'!AJ134</f>
        <v>100</v>
      </c>
      <c r="R132" s="86">
        <f>'Рейтинговая таблица организаций'!AK134</f>
        <v>66</v>
      </c>
      <c r="S132" s="31">
        <f>'Рейтинговая таблица организаций'!AR134</f>
        <v>100</v>
      </c>
      <c r="T132" s="31">
        <f>'Рейтинговая таблица организаций'!AS134</f>
        <v>100</v>
      </c>
      <c r="U132" s="31">
        <f>'Рейтинговая таблица организаций'!AT134</f>
        <v>100</v>
      </c>
      <c r="V132" s="35">
        <f>'Рейтинговая таблица организаций'!AU134</f>
        <v>100</v>
      </c>
      <c r="W132" s="31">
        <f>'Рейтинговая таблица организаций'!BB134</f>
        <v>100</v>
      </c>
      <c r="X132" s="31">
        <f>'Рейтинговая таблица организаций'!BC134</f>
        <v>100</v>
      </c>
      <c r="Y132" s="31">
        <f>'Рейтинговая таблица организаций'!BD134</f>
        <v>100</v>
      </c>
      <c r="Z132" s="35">
        <f>'Рейтинговая таблица организаций'!BE134</f>
        <v>100</v>
      </c>
      <c r="AA132" s="36">
        <f>'Рейтинговая таблица организаций'!BF134</f>
        <v>93.2</v>
      </c>
    </row>
    <row r="133" spans="1:27">
      <c r="A133" s="33">
        <f>'бланки '!D137</f>
        <v>132</v>
      </c>
      <c r="B133" s="33" t="str">
        <f>'Рейтинговая таблица организаций'!B135</f>
        <v>Муниципальное казённое общеобразовательное учреждение «Тымская основная общеобразовательная школа»</v>
      </c>
      <c r="C133" s="33">
        <f>'Рейтинговая таблица организаций'!M135</f>
        <v>100</v>
      </c>
      <c r="D133" s="33">
        <f>'Рейтинговая таблица организаций'!N135</f>
        <v>100</v>
      </c>
      <c r="E133" s="31">
        <f>'Рейтинговая таблица организаций'!Q135</f>
        <v>100</v>
      </c>
      <c r="F133" s="31">
        <f>'Рейтинговая таблица организаций'!R135</f>
        <v>100</v>
      </c>
      <c r="G133" s="31">
        <f>'Рейтинговая таблица организаций'!O135</f>
        <v>100</v>
      </c>
      <c r="H133" s="31">
        <f>'Рейтинговая таблица организаций'!P135</f>
        <v>100</v>
      </c>
      <c r="I133" s="31">
        <f>'Рейтинговая таблица организаций'!S135</f>
        <v>100</v>
      </c>
      <c r="J133" s="35">
        <f>'Рейтинговая таблица организаций'!T135</f>
        <v>100</v>
      </c>
      <c r="K133" s="31">
        <f>'Рейтинговая таблица организаций'!Z135</f>
        <v>100</v>
      </c>
      <c r="L133" s="31">
        <f t="shared" si="2"/>
        <v>100</v>
      </c>
      <c r="M133" s="31">
        <f>'Рейтинговая таблица организаций'!AB135</f>
        <v>100</v>
      </c>
      <c r="N133" s="35">
        <f>'Рейтинговая таблица организаций'!AC135</f>
        <v>100</v>
      </c>
      <c r="O133" s="85">
        <f>'Рейтинговая таблица организаций'!AH135</f>
        <v>40</v>
      </c>
      <c r="P133" s="85">
        <f>'Рейтинговая таблица организаций'!AI135</f>
        <v>80</v>
      </c>
      <c r="Q133" s="85">
        <f>'Рейтинговая таблица организаций'!AJ135</f>
        <v>100</v>
      </c>
      <c r="R133" s="86">
        <f>'Рейтинговая таблица организаций'!AK135</f>
        <v>74</v>
      </c>
      <c r="S133" s="31">
        <f>'Рейтинговая таблица организаций'!AR135</f>
        <v>100</v>
      </c>
      <c r="T133" s="31">
        <f>'Рейтинговая таблица организаций'!AS135</f>
        <v>100</v>
      </c>
      <c r="U133" s="31">
        <f>'Рейтинговая таблица организаций'!AT135</f>
        <v>100</v>
      </c>
      <c r="V133" s="35">
        <f>'Рейтинговая таблица организаций'!AU135</f>
        <v>100</v>
      </c>
      <c r="W133" s="31">
        <f>'Рейтинговая таблица организаций'!BB135</f>
        <v>100</v>
      </c>
      <c r="X133" s="31">
        <f>'Рейтинговая таблица организаций'!BC135</f>
        <v>100</v>
      </c>
      <c r="Y133" s="31">
        <f>'Рейтинговая таблица организаций'!BD135</f>
        <v>100</v>
      </c>
      <c r="Z133" s="35">
        <f>'Рейтинговая таблица организаций'!BE135</f>
        <v>100</v>
      </c>
      <c r="AA133" s="36">
        <f>'Рейтинговая таблица организаций'!BF135</f>
        <v>94.8</v>
      </c>
    </row>
    <row r="134" spans="1:27">
      <c r="A134" s="33">
        <f>'бланки '!D138</f>
        <v>133</v>
      </c>
      <c r="B134" s="33" t="str">
        <f>'Рейтинговая таблица организаций'!B136</f>
        <v>Муниципальное казённое общеобразовательное учреждение «Усть-Тымская основная общеобразовательная школа»</v>
      </c>
      <c r="C134" s="33">
        <f>'Рейтинговая таблица организаций'!M136</f>
        <v>100</v>
      </c>
      <c r="D134" s="33">
        <f>'Рейтинговая таблица организаций'!N136</f>
        <v>100</v>
      </c>
      <c r="E134" s="31">
        <f>'Рейтинговая таблица организаций'!Q136</f>
        <v>100</v>
      </c>
      <c r="F134" s="31">
        <f>'Рейтинговая таблица организаций'!R136</f>
        <v>100</v>
      </c>
      <c r="G134" s="31">
        <f>'Рейтинговая таблица организаций'!O136</f>
        <v>100</v>
      </c>
      <c r="H134" s="31">
        <f>'Рейтинговая таблица организаций'!P136</f>
        <v>100</v>
      </c>
      <c r="I134" s="31">
        <f>'Рейтинговая таблица организаций'!S136</f>
        <v>100</v>
      </c>
      <c r="J134" s="35">
        <f>'Рейтинговая таблица организаций'!T136</f>
        <v>100</v>
      </c>
      <c r="K134" s="31">
        <f>'Рейтинговая таблица организаций'!Z136</f>
        <v>100</v>
      </c>
      <c r="L134" s="31">
        <f t="shared" si="2"/>
        <v>100</v>
      </c>
      <c r="M134" s="31">
        <f>'Рейтинговая таблица организаций'!AB136</f>
        <v>100</v>
      </c>
      <c r="N134" s="35">
        <f>'Рейтинговая таблица организаций'!AC136</f>
        <v>100</v>
      </c>
      <c r="O134" s="85">
        <f>'Рейтинговая таблица организаций'!AH136</f>
        <v>40</v>
      </c>
      <c r="P134" s="85">
        <f>'Рейтинговая таблица организаций'!AI136</f>
        <v>60</v>
      </c>
      <c r="Q134" s="85">
        <f>'Рейтинговая таблица организаций'!AJ136</f>
        <v>100</v>
      </c>
      <c r="R134" s="86">
        <f>'Рейтинговая таблица организаций'!AK136</f>
        <v>66</v>
      </c>
      <c r="S134" s="31">
        <f>'Рейтинговая таблица организаций'!AR136</f>
        <v>100</v>
      </c>
      <c r="T134" s="31">
        <f>'Рейтинговая таблица организаций'!AS136</f>
        <v>100</v>
      </c>
      <c r="U134" s="31">
        <f>'Рейтинговая таблица организаций'!AT136</f>
        <v>100</v>
      </c>
      <c r="V134" s="35">
        <f>'Рейтинговая таблица организаций'!AU136</f>
        <v>100</v>
      </c>
      <c r="W134" s="31">
        <f>'Рейтинговая таблица организаций'!BB136</f>
        <v>100</v>
      </c>
      <c r="X134" s="31">
        <f>'Рейтинговая таблица организаций'!BC136</f>
        <v>100</v>
      </c>
      <c r="Y134" s="31">
        <f>'Рейтинговая таблица организаций'!BD136</f>
        <v>100</v>
      </c>
      <c r="Z134" s="35">
        <f>'Рейтинговая таблица организаций'!BE136</f>
        <v>100</v>
      </c>
      <c r="AA134" s="36">
        <f>'Рейтинговая таблица организаций'!BF136</f>
        <v>93.2</v>
      </c>
    </row>
    <row r="135" spans="1:27">
      <c r="A135" s="33">
        <f>'бланки '!D139</f>
        <v>134</v>
      </c>
      <c r="B135" s="33" t="str">
        <f>'Рейтинговая таблица организаций'!B137</f>
        <v>Муниципальное бюджетное общеобразовательное учреждение Каргасокская средняя общеобразовательная школа-интернат №1</v>
      </c>
      <c r="C135" s="33">
        <f>'Рейтинговая таблица организаций'!M137</f>
        <v>100</v>
      </c>
      <c r="D135" s="33">
        <f>'Рейтинговая таблица организаций'!N137</f>
        <v>100</v>
      </c>
      <c r="E135" s="31">
        <f>'Рейтинговая таблица организаций'!Q137</f>
        <v>100</v>
      </c>
      <c r="F135" s="31">
        <f>'Рейтинговая таблица организаций'!R137</f>
        <v>100</v>
      </c>
      <c r="G135" s="31">
        <f>'Рейтинговая таблица организаций'!O137</f>
        <v>100</v>
      </c>
      <c r="H135" s="31">
        <f>'Рейтинговая таблица организаций'!P137</f>
        <v>100</v>
      </c>
      <c r="I135" s="31">
        <f>'Рейтинговая таблица организаций'!S137</f>
        <v>100</v>
      </c>
      <c r="J135" s="35">
        <f>'Рейтинговая таблица организаций'!T137</f>
        <v>100</v>
      </c>
      <c r="K135" s="31">
        <f>'Рейтинговая таблица организаций'!Z137</f>
        <v>100</v>
      </c>
      <c r="L135" s="31">
        <f t="shared" si="2"/>
        <v>100</v>
      </c>
      <c r="M135" s="31">
        <f>'Рейтинговая таблица организаций'!AB137</f>
        <v>100</v>
      </c>
      <c r="N135" s="35">
        <f>'Рейтинговая таблица организаций'!AC137</f>
        <v>100</v>
      </c>
      <c r="O135" s="85">
        <f>'Рейтинговая таблица организаций'!AH137</f>
        <v>60</v>
      </c>
      <c r="P135" s="85">
        <f>'Рейтинговая таблица организаций'!AI137</f>
        <v>80</v>
      </c>
      <c r="Q135" s="85">
        <f>'Рейтинговая таблица организаций'!AJ137</f>
        <v>100</v>
      </c>
      <c r="R135" s="86">
        <f>'Рейтинговая таблица организаций'!AK137</f>
        <v>80</v>
      </c>
      <c r="S135" s="31">
        <f>'Рейтинговая таблица организаций'!AR137</f>
        <v>100</v>
      </c>
      <c r="T135" s="31">
        <f>'Рейтинговая таблица организаций'!AS137</f>
        <v>100</v>
      </c>
      <c r="U135" s="31">
        <f>'Рейтинговая таблица организаций'!AT137</f>
        <v>100</v>
      </c>
      <c r="V135" s="35">
        <f>'Рейтинговая таблица организаций'!AU137</f>
        <v>100</v>
      </c>
      <c r="W135" s="31">
        <f>'Рейтинговая таблица организаций'!BB137</f>
        <v>100</v>
      </c>
      <c r="X135" s="31">
        <f>'Рейтинговая таблица организаций'!BC137</f>
        <v>100</v>
      </c>
      <c r="Y135" s="31">
        <f>'Рейтинговая таблица организаций'!BD137</f>
        <v>100</v>
      </c>
      <c r="Z135" s="35">
        <f>'Рейтинговая таблица организаций'!BE137</f>
        <v>100</v>
      </c>
      <c r="AA135" s="36">
        <f>'Рейтинговая таблица организаций'!BF137</f>
        <v>96</v>
      </c>
    </row>
    <row r="136" spans="1:27">
      <c r="A136" s="33">
        <f>'бланки '!D140</f>
        <v>135</v>
      </c>
      <c r="B136" s="33" t="str">
        <f>'Рейтинговая таблица организаций'!B138</f>
        <v>Муниципальное казённое общеобразовательное учреждение «Павловская основная общеобразовательная школа»</v>
      </c>
      <c r="C136" s="33">
        <f>'Рейтинговая таблица организаций'!M138</f>
        <v>100</v>
      </c>
      <c r="D136" s="33">
        <f>'Рейтинговая таблица организаций'!N138</f>
        <v>100</v>
      </c>
      <c r="E136" s="31">
        <f>'Рейтинговая таблица организаций'!Q138</f>
        <v>100</v>
      </c>
      <c r="F136" s="31">
        <f>'Рейтинговая таблица организаций'!R138</f>
        <v>100</v>
      </c>
      <c r="G136" s="31">
        <f>'Рейтинговая таблица организаций'!O138</f>
        <v>100</v>
      </c>
      <c r="H136" s="31">
        <f>'Рейтинговая таблица организаций'!P138</f>
        <v>100</v>
      </c>
      <c r="I136" s="31">
        <f>'Рейтинговая таблица организаций'!S138</f>
        <v>100</v>
      </c>
      <c r="J136" s="35">
        <f>'Рейтинговая таблица организаций'!T138</f>
        <v>100</v>
      </c>
      <c r="K136" s="31">
        <f>'Рейтинговая таблица организаций'!Z138</f>
        <v>100</v>
      </c>
      <c r="L136" s="31">
        <f t="shared" si="2"/>
        <v>100</v>
      </c>
      <c r="M136" s="31">
        <f>'Рейтинговая таблица организаций'!AB138</f>
        <v>100</v>
      </c>
      <c r="N136" s="35">
        <f>'Рейтинговая таблица организаций'!AC138</f>
        <v>100</v>
      </c>
      <c r="O136" s="85">
        <f>'Рейтинговая таблица организаций'!AH138</f>
        <v>20</v>
      </c>
      <c r="P136" s="85">
        <f>'Рейтинговая таблица организаций'!AI138</f>
        <v>100</v>
      </c>
      <c r="Q136" s="85">
        <f>'Рейтинговая таблица организаций'!AJ138</f>
        <v>100</v>
      </c>
      <c r="R136" s="86">
        <f>'Рейтинговая таблица организаций'!AK138</f>
        <v>76</v>
      </c>
      <c r="S136" s="31">
        <f>'Рейтинговая таблица организаций'!AR138</f>
        <v>100</v>
      </c>
      <c r="T136" s="31">
        <f>'Рейтинговая таблица организаций'!AS138</f>
        <v>100</v>
      </c>
      <c r="U136" s="31">
        <f>'Рейтинговая таблица организаций'!AT138</f>
        <v>100</v>
      </c>
      <c r="V136" s="35">
        <f>'Рейтинговая таблица организаций'!AU138</f>
        <v>100</v>
      </c>
      <c r="W136" s="31">
        <f>'Рейтинговая таблица организаций'!BB138</f>
        <v>100</v>
      </c>
      <c r="X136" s="31">
        <f>'Рейтинговая таблица организаций'!BC138</f>
        <v>100</v>
      </c>
      <c r="Y136" s="31">
        <f>'Рейтинговая таблица организаций'!BD138</f>
        <v>100</v>
      </c>
      <c r="Z136" s="35">
        <f>'Рейтинговая таблица организаций'!BE138</f>
        <v>100</v>
      </c>
      <c r="AA136" s="36">
        <f>'Рейтинговая таблица организаций'!BF138</f>
        <v>95.2</v>
      </c>
    </row>
    <row r="137" spans="1:27">
      <c r="A137" s="33">
        <f>'бланки '!D141</f>
        <v>136</v>
      </c>
      <c r="B137" s="33" t="str">
        <f>'Рейтинговая таблица организаций'!B139</f>
        <v>Муниципальное казённое общеобразовательное учреждение "Средневасюганская средняя общеобразовательная школа"</v>
      </c>
      <c r="C137" s="33">
        <f>'Рейтинговая таблица организаций'!M139</f>
        <v>100</v>
      </c>
      <c r="D137" s="33">
        <f>'Рейтинговая таблица организаций'!N139</f>
        <v>100</v>
      </c>
      <c r="E137" s="31">
        <f>'Рейтинговая таблица организаций'!Q139</f>
        <v>100</v>
      </c>
      <c r="F137" s="31">
        <f>'Рейтинговая таблица организаций'!R139</f>
        <v>100</v>
      </c>
      <c r="G137" s="31">
        <f>'Рейтинговая таблица организаций'!O139</f>
        <v>100</v>
      </c>
      <c r="H137" s="31">
        <f>'Рейтинговая таблица организаций'!P139</f>
        <v>100</v>
      </c>
      <c r="I137" s="31">
        <f>'Рейтинговая таблица организаций'!S139</f>
        <v>100</v>
      </c>
      <c r="J137" s="35">
        <f>'Рейтинговая таблица организаций'!T139</f>
        <v>100</v>
      </c>
      <c r="K137" s="31">
        <f>'Рейтинговая таблица организаций'!Z139</f>
        <v>100</v>
      </c>
      <c r="L137" s="31">
        <f t="shared" si="2"/>
        <v>100</v>
      </c>
      <c r="M137" s="31">
        <f>'Рейтинговая таблица организаций'!AB139</f>
        <v>100</v>
      </c>
      <c r="N137" s="35">
        <f>'Рейтинговая таблица организаций'!AC139</f>
        <v>100</v>
      </c>
      <c r="O137" s="85">
        <f>'Рейтинговая таблица организаций'!AH139</f>
        <v>60</v>
      </c>
      <c r="P137" s="85">
        <f>'Рейтинговая таблица организаций'!AI139</f>
        <v>80</v>
      </c>
      <c r="Q137" s="85">
        <f>'Рейтинговая таблица организаций'!AJ139</f>
        <v>100</v>
      </c>
      <c r="R137" s="86">
        <f>'Рейтинговая таблица организаций'!AK139</f>
        <v>80</v>
      </c>
      <c r="S137" s="31">
        <f>'Рейтинговая таблица организаций'!AR139</f>
        <v>100</v>
      </c>
      <c r="T137" s="31">
        <f>'Рейтинговая таблица организаций'!AS139</f>
        <v>100</v>
      </c>
      <c r="U137" s="31">
        <f>'Рейтинговая таблица организаций'!AT139</f>
        <v>100</v>
      </c>
      <c r="V137" s="35">
        <f>'Рейтинговая таблица организаций'!AU139</f>
        <v>100</v>
      </c>
      <c r="W137" s="31">
        <f>'Рейтинговая таблица организаций'!BB139</f>
        <v>100</v>
      </c>
      <c r="X137" s="31">
        <f>'Рейтинговая таблица организаций'!BC139</f>
        <v>100</v>
      </c>
      <c r="Y137" s="31">
        <f>'Рейтинговая таблица организаций'!BD139</f>
        <v>100</v>
      </c>
      <c r="Z137" s="35">
        <f>'Рейтинговая таблица организаций'!BE139</f>
        <v>100</v>
      </c>
      <c r="AA137" s="36">
        <f>'Рейтинговая таблица организаций'!BF139</f>
        <v>96</v>
      </c>
    </row>
    <row r="138" spans="1:27">
      <c r="A138" s="33">
        <f>'бланки '!D142</f>
        <v>137</v>
      </c>
      <c r="B138" s="33" t="str">
        <f>'Рейтинговая таблица организаций'!B140</f>
        <v>Муниципальное казённое общеобразовательное учреждение «Среднетымская средняя общеобразовательная школа»</v>
      </c>
      <c r="C138" s="33">
        <f>'Рейтинговая таблица организаций'!M140</f>
        <v>100</v>
      </c>
      <c r="D138" s="33">
        <f>'Рейтинговая таблица организаций'!N140</f>
        <v>100</v>
      </c>
      <c r="E138" s="31">
        <f>'Рейтинговая таблица организаций'!Q140</f>
        <v>100</v>
      </c>
      <c r="F138" s="31">
        <f>'Рейтинговая таблица организаций'!R140</f>
        <v>100</v>
      </c>
      <c r="G138" s="31">
        <f>'Рейтинговая таблица организаций'!O140</f>
        <v>100</v>
      </c>
      <c r="H138" s="31">
        <f>'Рейтинговая таблица организаций'!P140</f>
        <v>100</v>
      </c>
      <c r="I138" s="31">
        <f>'Рейтинговая таблица организаций'!S140</f>
        <v>100</v>
      </c>
      <c r="J138" s="35">
        <f>'Рейтинговая таблица организаций'!T140</f>
        <v>100</v>
      </c>
      <c r="K138" s="31">
        <f>'Рейтинговая таблица организаций'!Z140</f>
        <v>100</v>
      </c>
      <c r="L138" s="31">
        <f t="shared" si="2"/>
        <v>100</v>
      </c>
      <c r="M138" s="31">
        <f>'Рейтинговая таблица организаций'!AB140</f>
        <v>100</v>
      </c>
      <c r="N138" s="35">
        <f>'Рейтинговая таблица организаций'!AC140</f>
        <v>100</v>
      </c>
      <c r="O138" s="85">
        <f>'Рейтинговая таблица организаций'!AH140</f>
        <v>20</v>
      </c>
      <c r="P138" s="85">
        <f>'Рейтинговая таблица организаций'!AI140</f>
        <v>80</v>
      </c>
      <c r="Q138" s="85">
        <f>'Рейтинговая таблица организаций'!AJ140</f>
        <v>100</v>
      </c>
      <c r="R138" s="86">
        <f>'Рейтинговая таблица организаций'!AK140</f>
        <v>68</v>
      </c>
      <c r="S138" s="31">
        <f>'Рейтинговая таблица организаций'!AR140</f>
        <v>100</v>
      </c>
      <c r="T138" s="31">
        <f>'Рейтинговая таблица организаций'!AS140</f>
        <v>100</v>
      </c>
      <c r="U138" s="31">
        <f>'Рейтинговая таблица организаций'!AT140</f>
        <v>100</v>
      </c>
      <c r="V138" s="35">
        <f>'Рейтинговая таблица организаций'!AU140</f>
        <v>100</v>
      </c>
      <c r="W138" s="31">
        <f>'Рейтинговая таблица организаций'!BB140</f>
        <v>100</v>
      </c>
      <c r="X138" s="31">
        <f>'Рейтинговая таблица организаций'!BC140</f>
        <v>100</v>
      </c>
      <c r="Y138" s="31">
        <f>'Рейтинговая таблица организаций'!BD140</f>
        <v>100</v>
      </c>
      <c r="Z138" s="35">
        <f>'Рейтинговая таблица организаций'!BE140</f>
        <v>100</v>
      </c>
      <c r="AA138" s="36">
        <f>'Рейтинговая таблица организаций'!BF140</f>
        <v>93.6</v>
      </c>
    </row>
    <row r="139" spans="1:27">
      <c r="A139" s="33">
        <f>'бланки '!D143</f>
        <v>138</v>
      </c>
      <c r="B139" s="33" t="str">
        <f>'Рейтинговая таблица организаций'!B141</f>
        <v>Муниципальное казённое общеобразовательное учреждение «Мыльджинская основная общеобразовательная школа имени Владимира Николаевича Ляшенко»</v>
      </c>
      <c r="C139" s="33">
        <f>'Рейтинговая таблица организаций'!M141</f>
        <v>100</v>
      </c>
      <c r="D139" s="33">
        <f>'Рейтинговая таблица организаций'!N141</f>
        <v>100</v>
      </c>
      <c r="E139" s="31">
        <f>'Рейтинговая таблица организаций'!Q141</f>
        <v>100</v>
      </c>
      <c r="F139" s="31">
        <f>'Рейтинговая таблица организаций'!R141</f>
        <v>100</v>
      </c>
      <c r="G139" s="31">
        <f>'Рейтинговая таблица организаций'!O141</f>
        <v>100</v>
      </c>
      <c r="H139" s="31">
        <f>'Рейтинговая таблица организаций'!P141</f>
        <v>100</v>
      </c>
      <c r="I139" s="31">
        <f>'Рейтинговая таблица организаций'!S141</f>
        <v>100</v>
      </c>
      <c r="J139" s="35">
        <f>'Рейтинговая таблица организаций'!T141</f>
        <v>100</v>
      </c>
      <c r="K139" s="31">
        <f>'Рейтинговая таблица организаций'!Z141</f>
        <v>100</v>
      </c>
      <c r="L139" s="31">
        <f t="shared" si="2"/>
        <v>100</v>
      </c>
      <c r="M139" s="31">
        <f>'Рейтинговая таблица организаций'!AB141</f>
        <v>100</v>
      </c>
      <c r="N139" s="35">
        <f>'Рейтинговая таблица организаций'!AC141</f>
        <v>100</v>
      </c>
      <c r="O139" s="85">
        <f>'Рейтинговая таблица организаций'!AH141</f>
        <v>60</v>
      </c>
      <c r="P139" s="85">
        <f>'Рейтинговая таблица организаций'!AI141</f>
        <v>80</v>
      </c>
      <c r="Q139" s="85">
        <f>'Рейтинговая таблица организаций'!AJ141</f>
        <v>100</v>
      </c>
      <c r="R139" s="86">
        <f>'Рейтинговая таблица организаций'!AK141</f>
        <v>80</v>
      </c>
      <c r="S139" s="31">
        <f>'Рейтинговая таблица организаций'!AR141</f>
        <v>100</v>
      </c>
      <c r="T139" s="31">
        <f>'Рейтинговая таблица организаций'!AS141</f>
        <v>100</v>
      </c>
      <c r="U139" s="31">
        <f>'Рейтинговая таблица организаций'!AT141</f>
        <v>100</v>
      </c>
      <c r="V139" s="35">
        <f>'Рейтинговая таблица организаций'!AU141</f>
        <v>100</v>
      </c>
      <c r="W139" s="31">
        <f>'Рейтинговая таблица организаций'!BB141</f>
        <v>100</v>
      </c>
      <c r="X139" s="31">
        <f>'Рейтинговая таблица организаций'!BC141</f>
        <v>100</v>
      </c>
      <c r="Y139" s="31">
        <f>'Рейтинговая таблица организаций'!BD141</f>
        <v>100</v>
      </c>
      <c r="Z139" s="35">
        <f>'Рейтинговая таблица организаций'!BE141</f>
        <v>100</v>
      </c>
      <c r="AA139" s="36">
        <f>'Рейтинговая таблица организаций'!BF141</f>
        <v>96</v>
      </c>
    </row>
    <row r="140" spans="1:27">
      <c r="A140" s="33">
        <f>'бланки '!D144</f>
        <v>139</v>
      </c>
      <c r="B140" s="33" t="str">
        <f>'Рейтинговая таблица организаций'!B142</f>
        <v>Муниципальное казённое общеобразовательное учреждение «Напасская основная общеобразовательная школа»</v>
      </c>
      <c r="C140" s="33">
        <f>'Рейтинговая таблица организаций'!M142</f>
        <v>100</v>
      </c>
      <c r="D140" s="33">
        <f>'Рейтинговая таблица организаций'!N142</f>
        <v>100</v>
      </c>
      <c r="E140" s="31">
        <f>'Рейтинговая таблица организаций'!Q142</f>
        <v>100</v>
      </c>
      <c r="F140" s="31">
        <f>'Рейтинговая таблица организаций'!R142</f>
        <v>100</v>
      </c>
      <c r="G140" s="31">
        <f>'Рейтинговая таблица организаций'!O142</f>
        <v>100</v>
      </c>
      <c r="H140" s="31">
        <f>'Рейтинговая таблица организаций'!P142</f>
        <v>100</v>
      </c>
      <c r="I140" s="31">
        <f>'Рейтинговая таблица организаций'!S142</f>
        <v>100</v>
      </c>
      <c r="J140" s="35">
        <f>'Рейтинговая таблица организаций'!T142</f>
        <v>100</v>
      </c>
      <c r="K140" s="31">
        <f>'Рейтинговая таблица организаций'!Z142</f>
        <v>100</v>
      </c>
      <c r="L140" s="31">
        <f t="shared" si="2"/>
        <v>100</v>
      </c>
      <c r="M140" s="31">
        <f>'Рейтинговая таблица организаций'!AB142</f>
        <v>100</v>
      </c>
      <c r="N140" s="35">
        <f>'Рейтинговая таблица организаций'!AC142</f>
        <v>100</v>
      </c>
      <c r="O140" s="85">
        <f>'Рейтинговая таблица организаций'!AH142</f>
        <v>60</v>
      </c>
      <c r="P140" s="85">
        <f>'Рейтинговая таблица организаций'!AI142</f>
        <v>80</v>
      </c>
      <c r="Q140" s="85">
        <f>'Рейтинговая таблица организаций'!AJ142</f>
        <v>100</v>
      </c>
      <c r="R140" s="86">
        <f>'Рейтинговая таблица организаций'!AK142</f>
        <v>80</v>
      </c>
      <c r="S140" s="31">
        <f>'Рейтинговая таблица организаций'!AR142</f>
        <v>100</v>
      </c>
      <c r="T140" s="31">
        <f>'Рейтинговая таблица организаций'!AS142</f>
        <v>100</v>
      </c>
      <c r="U140" s="31">
        <f>'Рейтинговая таблица организаций'!AT142</f>
        <v>100</v>
      </c>
      <c r="V140" s="35">
        <f>'Рейтинговая таблица организаций'!AU142</f>
        <v>100</v>
      </c>
      <c r="W140" s="31">
        <f>'Рейтинговая таблица организаций'!BB142</f>
        <v>100</v>
      </c>
      <c r="X140" s="31">
        <f>'Рейтинговая таблица организаций'!BC142</f>
        <v>100</v>
      </c>
      <c r="Y140" s="31">
        <f>'Рейтинговая таблица организаций'!BD142</f>
        <v>100</v>
      </c>
      <c r="Z140" s="35">
        <f>'Рейтинговая таблица организаций'!BE142</f>
        <v>100</v>
      </c>
      <c r="AA140" s="36">
        <f>'Рейтинговая таблица организаций'!BF142</f>
        <v>96</v>
      </c>
    </row>
    <row r="141" spans="1:27">
      <c r="A141" s="33">
        <f>'бланки '!D145</f>
        <v>140</v>
      </c>
      <c r="B141" s="33" t="str">
        <f>'Рейтинговая таблица организаций'!B143</f>
        <v>Муниципальное казённое общеобразовательное учреждение «Новоюгинская средняя общеобразовательная школа»</v>
      </c>
      <c r="C141" s="33">
        <f>'Рейтинговая таблица организаций'!M143</f>
        <v>100</v>
      </c>
      <c r="D141" s="33">
        <f>'Рейтинговая таблица организаций'!N143</f>
        <v>100</v>
      </c>
      <c r="E141" s="31">
        <f>'Рейтинговая таблица организаций'!Q143</f>
        <v>100</v>
      </c>
      <c r="F141" s="31">
        <f>'Рейтинговая таблица организаций'!R143</f>
        <v>100</v>
      </c>
      <c r="G141" s="31">
        <f>'Рейтинговая таблица организаций'!O143</f>
        <v>100</v>
      </c>
      <c r="H141" s="31">
        <f>'Рейтинговая таблица организаций'!P143</f>
        <v>100</v>
      </c>
      <c r="I141" s="31">
        <f>'Рейтинговая таблица организаций'!S143</f>
        <v>100</v>
      </c>
      <c r="J141" s="35">
        <f>'Рейтинговая таблица организаций'!T143</f>
        <v>100</v>
      </c>
      <c r="K141" s="31">
        <f>'Рейтинговая таблица организаций'!Z143</f>
        <v>100</v>
      </c>
      <c r="L141" s="31">
        <f t="shared" si="2"/>
        <v>100</v>
      </c>
      <c r="M141" s="31">
        <f>'Рейтинговая таблица организаций'!AB143</f>
        <v>100</v>
      </c>
      <c r="N141" s="35">
        <f>'Рейтинговая таблица организаций'!AC143</f>
        <v>100</v>
      </c>
      <c r="O141" s="85">
        <f>'Рейтинговая таблица организаций'!AH143</f>
        <v>60</v>
      </c>
      <c r="P141" s="85">
        <f>'Рейтинговая таблица организаций'!AI143</f>
        <v>80</v>
      </c>
      <c r="Q141" s="85">
        <f>'Рейтинговая таблица организаций'!AJ143</f>
        <v>100</v>
      </c>
      <c r="R141" s="86">
        <f>'Рейтинговая таблица организаций'!AK143</f>
        <v>80</v>
      </c>
      <c r="S141" s="31">
        <f>'Рейтинговая таблица организаций'!AR143</f>
        <v>100</v>
      </c>
      <c r="T141" s="31">
        <f>'Рейтинговая таблица организаций'!AS143</f>
        <v>100</v>
      </c>
      <c r="U141" s="31">
        <f>'Рейтинговая таблица организаций'!AT143</f>
        <v>100</v>
      </c>
      <c r="V141" s="35">
        <f>'Рейтинговая таблица организаций'!AU143</f>
        <v>100</v>
      </c>
      <c r="W141" s="31">
        <f>'Рейтинговая таблица организаций'!BB143</f>
        <v>100</v>
      </c>
      <c r="X141" s="31">
        <f>'Рейтинговая таблица организаций'!BC143</f>
        <v>100</v>
      </c>
      <c r="Y141" s="31">
        <f>'Рейтинговая таблица организаций'!BD143</f>
        <v>100</v>
      </c>
      <c r="Z141" s="35">
        <f>'Рейтинговая таблица организаций'!BE143</f>
        <v>100</v>
      </c>
      <c r="AA141" s="36">
        <f>'Рейтинговая таблица организаций'!BF143</f>
        <v>96</v>
      </c>
    </row>
    <row r="142" spans="1:27">
      <c r="A142" s="33">
        <f>'бланки '!D146</f>
        <v>141</v>
      </c>
      <c r="B142" s="33" t="str">
        <f>'Рейтинговая таблица организаций'!B144</f>
        <v>Муниципальное бюджетное общеобразовательное учреждение "Нововасюганская средняя общеобразовательная школа"</v>
      </c>
      <c r="C142" s="33">
        <f>'Рейтинговая таблица организаций'!M144</f>
        <v>100</v>
      </c>
      <c r="D142" s="33">
        <f>'Рейтинговая таблица организаций'!N144</f>
        <v>100</v>
      </c>
      <c r="E142" s="31">
        <f>'Рейтинговая таблица организаций'!Q144</f>
        <v>100</v>
      </c>
      <c r="F142" s="31">
        <f>'Рейтинговая таблица организаций'!R144</f>
        <v>100</v>
      </c>
      <c r="G142" s="31">
        <f>'Рейтинговая таблица организаций'!O144</f>
        <v>100</v>
      </c>
      <c r="H142" s="31">
        <f>'Рейтинговая таблица организаций'!P144</f>
        <v>100</v>
      </c>
      <c r="I142" s="31">
        <f>'Рейтинговая таблица организаций'!S144</f>
        <v>100</v>
      </c>
      <c r="J142" s="35">
        <f>'Рейтинговая таблица организаций'!T144</f>
        <v>100</v>
      </c>
      <c r="K142" s="31">
        <f>'Рейтинговая таблица организаций'!Z144</f>
        <v>100</v>
      </c>
      <c r="L142" s="31">
        <f t="shared" si="2"/>
        <v>100</v>
      </c>
      <c r="M142" s="31">
        <f>'Рейтинговая таблица организаций'!AB144</f>
        <v>100</v>
      </c>
      <c r="N142" s="35">
        <f>'Рейтинговая таблица организаций'!AC144</f>
        <v>100</v>
      </c>
      <c r="O142" s="85">
        <f>'Рейтинговая таблица организаций'!AH144</f>
        <v>100</v>
      </c>
      <c r="P142" s="85">
        <f>'Рейтинговая таблица организаций'!AI144</f>
        <v>100</v>
      </c>
      <c r="Q142" s="85">
        <f>'Рейтинговая таблица организаций'!AJ144</f>
        <v>100</v>
      </c>
      <c r="R142" s="86">
        <f>'Рейтинговая таблица организаций'!AK144</f>
        <v>100</v>
      </c>
      <c r="S142" s="31">
        <f>'Рейтинговая таблица организаций'!AR144</f>
        <v>100</v>
      </c>
      <c r="T142" s="31">
        <f>'Рейтинговая таблица организаций'!AS144</f>
        <v>100</v>
      </c>
      <c r="U142" s="31">
        <f>'Рейтинговая таблица организаций'!AT144</f>
        <v>100</v>
      </c>
      <c r="V142" s="35">
        <f>'Рейтинговая таблица организаций'!AU144</f>
        <v>100</v>
      </c>
      <c r="W142" s="31">
        <f>'Рейтинговая таблица организаций'!BB144</f>
        <v>100</v>
      </c>
      <c r="X142" s="31">
        <f>'Рейтинговая таблица организаций'!BC144</f>
        <v>100</v>
      </c>
      <c r="Y142" s="31">
        <f>'Рейтинговая таблица организаций'!BD144</f>
        <v>100</v>
      </c>
      <c r="Z142" s="35">
        <f>'Рейтинговая таблица организаций'!BE144</f>
        <v>100</v>
      </c>
      <c r="AA142" s="36">
        <f>'Рейтинговая таблица организаций'!BF144</f>
        <v>100</v>
      </c>
    </row>
    <row r="143" spans="1:27">
      <c r="A143" s="33">
        <f>'бланки '!D147</f>
        <v>142</v>
      </c>
      <c r="B143" s="33" t="str">
        <f>'Рейтинговая таблица организаций'!B145</f>
        <v>Муниципальное казённое общеобразовательное учреждение «Киндальская начальная общеобразовательная школа</v>
      </c>
      <c r="C143" s="33">
        <f>'Рейтинговая таблица организаций'!M145</f>
        <v>100</v>
      </c>
      <c r="D143" s="33">
        <f>'Рейтинговая таблица организаций'!N145</f>
        <v>100</v>
      </c>
      <c r="E143" s="31">
        <f>'Рейтинговая таблица организаций'!Q145</f>
        <v>100</v>
      </c>
      <c r="F143" s="31">
        <f>'Рейтинговая таблица организаций'!R145</f>
        <v>100</v>
      </c>
      <c r="G143" s="31">
        <f>'Рейтинговая таблица организаций'!O145</f>
        <v>100</v>
      </c>
      <c r="H143" s="31">
        <f>'Рейтинговая таблица организаций'!P145</f>
        <v>100</v>
      </c>
      <c r="I143" s="31">
        <f>'Рейтинговая таблица организаций'!S145</f>
        <v>100</v>
      </c>
      <c r="J143" s="35">
        <f>'Рейтинговая таблица организаций'!T145</f>
        <v>100</v>
      </c>
      <c r="K143" s="31">
        <f>'Рейтинговая таблица организаций'!Z145</f>
        <v>100</v>
      </c>
      <c r="L143" s="31">
        <f t="shared" si="2"/>
        <v>100</v>
      </c>
      <c r="M143" s="31">
        <f>'Рейтинговая таблица организаций'!AB145</f>
        <v>100</v>
      </c>
      <c r="N143" s="35">
        <f>'Рейтинговая таблица организаций'!AC145</f>
        <v>100</v>
      </c>
      <c r="O143" s="85">
        <f>'Рейтинговая таблица организаций'!AH145</f>
        <v>20</v>
      </c>
      <c r="P143" s="85">
        <f>'Рейтинговая таблица организаций'!AI145</f>
        <v>80</v>
      </c>
      <c r="Q143" s="85">
        <f>'Рейтинговая таблица организаций'!AJ145</f>
        <v>100</v>
      </c>
      <c r="R143" s="86">
        <f>'Рейтинговая таблица организаций'!AK145</f>
        <v>68</v>
      </c>
      <c r="S143" s="31">
        <f>'Рейтинговая таблица организаций'!AR145</f>
        <v>100</v>
      </c>
      <c r="T143" s="31">
        <f>'Рейтинговая таблица организаций'!AS145</f>
        <v>100</v>
      </c>
      <c r="U143" s="31">
        <f>'Рейтинговая таблица организаций'!AT145</f>
        <v>100</v>
      </c>
      <c r="V143" s="35">
        <f>'Рейтинговая таблица организаций'!AU145</f>
        <v>100</v>
      </c>
      <c r="W143" s="31">
        <f>'Рейтинговая таблица организаций'!BB145</f>
        <v>100</v>
      </c>
      <c r="X143" s="31">
        <f>'Рейтинговая таблица организаций'!BC145</f>
        <v>100</v>
      </c>
      <c r="Y143" s="31">
        <f>'Рейтинговая таблица организаций'!BD145</f>
        <v>100</v>
      </c>
      <c r="Z143" s="35">
        <f>'Рейтинговая таблица организаций'!BE145</f>
        <v>100</v>
      </c>
      <c r="AA143" s="36">
        <f>'Рейтинговая таблица организаций'!BF145</f>
        <v>93.6</v>
      </c>
    </row>
    <row r="144" spans="1:27">
      <c r="A144" s="33">
        <f>'бланки '!D148</f>
        <v>143</v>
      </c>
      <c r="B144" s="33" t="str">
        <f>'Рейтинговая таблица организаций'!B146</f>
        <v>Муниципальное казённое общеобразовательное учреждение «Сосновская основная общеобразовательная школа»</v>
      </c>
      <c r="C144" s="33">
        <f>'Рейтинговая таблица организаций'!M146</f>
        <v>100</v>
      </c>
      <c r="D144" s="33">
        <f>'Рейтинговая таблица организаций'!N146</f>
        <v>100</v>
      </c>
      <c r="E144" s="31">
        <f>'Рейтинговая таблица организаций'!Q146</f>
        <v>100</v>
      </c>
      <c r="F144" s="31">
        <f>'Рейтинговая таблица организаций'!R146</f>
        <v>100</v>
      </c>
      <c r="G144" s="31">
        <f>'Рейтинговая таблица организаций'!O146</f>
        <v>100</v>
      </c>
      <c r="H144" s="31">
        <f>'Рейтинговая таблица организаций'!P146</f>
        <v>100</v>
      </c>
      <c r="I144" s="31">
        <f>'Рейтинговая таблица организаций'!S146</f>
        <v>100</v>
      </c>
      <c r="J144" s="35">
        <f>'Рейтинговая таблица организаций'!T146</f>
        <v>100</v>
      </c>
      <c r="K144" s="31">
        <f>'Рейтинговая таблица организаций'!Z146</f>
        <v>100</v>
      </c>
      <c r="L144" s="31">
        <f t="shared" si="2"/>
        <v>100</v>
      </c>
      <c r="M144" s="31">
        <f>'Рейтинговая таблица организаций'!AB146</f>
        <v>100</v>
      </c>
      <c r="N144" s="35">
        <f>'Рейтинговая таблица организаций'!AC146</f>
        <v>100</v>
      </c>
      <c r="O144" s="85">
        <f>'Рейтинговая таблица организаций'!AH146</f>
        <v>20</v>
      </c>
      <c r="P144" s="85">
        <f>'Рейтинговая таблица организаций'!AI146</f>
        <v>80</v>
      </c>
      <c r="Q144" s="85">
        <f>'Рейтинговая таблица организаций'!AJ146</f>
        <v>100</v>
      </c>
      <c r="R144" s="86">
        <f>'Рейтинговая таблица организаций'!AK146</f>
        <v>68</v>
      </c>
      <c r="S144" s="31">
        <f>'Рейтинговая таблица организаций'!AR146</f>
        <v>100</v>
      </c>
      <c r="T144" s="31">
        <f>'Рейтинговая таблица организаций'!AS146</f>
        <v>100</v>
      </c>
      <c r="U144" s="31">
        <f>'Рейтинговая таблица организаций'!AT146</f>
        <v>100</v>
      </c>
      <c r="V144" s="35">
        <f>'Рейтинговая таблица организаций'!AU146</f>
        <v>100</v>
      </c>
      <c r="W144" s="31">
        <f>'Рейтинговая таблица организаций'!BB146</f>
        <v>100</v>
      </c>
      <c r="X144" s="31">
        <f>'Рейтинговая таблица организаций'!BC146</f>
        <v>100</v>
      </c>
      <c r="Y144" s="31">
        <f>'Рейтинговая таблица организаций'!BD146</f>
        <v>100</v>
      </c>
      <c r="Z144" s="35">
        <f>'Рейтинговая таблица организаций'!BE146</f>
        <v>100</v>
      </c>
      <c r="AA144" s="36">
        <f>'Рейтинговая таблица организаций'!BF146</f>
        <v>93.6</v>
      </c>
    </row>
    <row r="145" spans="1:27">
      <c r="A145" s="33">
        <f>'бланки '!D149</f>
        <v>144</v>
      </c>
      <c r="B145" s="33" t="str">
        <f>'Рейтинговая таблица организаций'!B147</f>
        <v>Муниципальное казённое общеобразовательное учреждение «Киевская основная общеобразовательная школа»</v>
      </c>
      <c r="C145" s="33">
        <f>'Рейтинговая таблица организаций'!M147</f>
        <v>100</v>
      </c>
      <c r="D145" s="33">
        <f>'Рейтинговая таблица организаций'!N147</f>
        <v>100</v>
      </c>
      <c r="E145" s="31">
        <f>'Рейтинговая таблица организаций'!Q147</f>
        <v>100</v>
      </c>
      <c r="F145" s="31">
        <f>'Рейтинговая таблица организаций'!R147</f>
        <v>100</v>
      </c>
      <c r="G145" s="31">
        <f>'Рейтинговая таблица организаций'!O147</f>
        <v>100</v>
      </c>
      <c r="H145" s="31">
        <f>'Рейтинговая таблица организаций'!P147</f>
        <v>100</v>
      </c>
      <c r="I145" s="31">
        <f>'Рейтинговая таблица организаций'!S147</f>
        <v>100</v>
      </c>
      <c r="J145" s="35">
        <f>'Рейтинговая таблица организаций'!T147</f>
        <v>100</v>
      </c>
      <c r="K145" s="31">
        <f>'Рейтинговая таблица организаций'!Z147</f>
        <v>100</v>
      </c>
      <c r="L145" s="31">
        <f t="shared" si="2"/>
        <v>100</v>
      </c>
      <c r="M145" s="31">
        <f>'Рейтинговая таблица организаций'!AB147</f>
        <v>100</v>
      </c>
      <c r="N145" s="35">
        <f>'Рейтинговая таблица организаций'!AC147</f>
        <v>100</v>
      </c>
      <c r="O145" s="85">
        <f>'Рейтинговая таблица организаций'!AH147</f>
        <v>80</v>
      </c>
      <c r="P145" s="85">
        <f>'Рейтинговая таблица организаций'!AI147</f>
        <v>100</v>
      </c>
      <c r="Q145" s="85">
        <f>'Рейтинговая таблица организаций'!AJ147</f>
        <v>100</v>
      </c>
      <c r="R145" s="86">
        <f>'Рейтинговая таблица организаций'!AK147</f>
        <v>94</v>
      </c>
      <c r="S145" s="31">
        <f>'Рейтинговая таблица организаций'!AR147</f>
        <v>100</v>
      </c>
      <c r="T145" s="31">
        <f>'Рейтинговая таблица организаций'!AS147</f>
        <v>100</v>
      </c>
      <c r="U145" s="31">
        <f>'Рейтинговая таблица организаций'!AT147</f>
        <v>100</v>
      </c>
      <c r="V145" s="35">
        <f>'Рейтинговая таблица организаций'!AU147</f>
        <v>100</v>
      </c>
      <c r="W145" s="31">
        <f>'Рейтинговая таблица организаций'!BB147</f>
        <v>100</v>
      </c>
      <c r="X145" s="31">
        <f>'Рейтинговая таблица организаций'!BC147</f>
        <v>100</v>
      </c>
      <c r="Y145" s="31">
        <f>'Рейтинговая таблица организаций'!BD147</f>
        <v>100</v>
      </c>
      <c r="Z145" s="35">
        <f>'Рейтинговая таблица организаций'!BE147</f>
        <v>100</v>
      </c>
      <c r="AA145" s="36">
        <f>'Рейтинговая таблица организаций'!BF147</f>
        <v>98.8</v>
      </c>
    </row>
    <row r="146" spans="1:27">
      <c r="A146" s="33">
        <f>'бланки '!D150</f>
        <v>145</v>
      </c>
      <c r="B146" s="33" t="str">
        <f>'Рейтинговая таблица организаций'!B148</f>
        <v>Филиал Муниципального казённого общеобразовательного учреждения «Киевская основная общеобразовательная школа» в пос. Нёготка</v>
      </c>
      <c r="C146" s="33">
        <f>'Рейтинговая таблица организаций'!M148</f>
        <v>100</v>
      </c>
      <c r="D146" s="33">
        <f>'Рейтинговая таблица организаций'!N148</f>
        <v>100</v>
      </c>
      <c r="E146" s="31">
        <f>'Рейтинговая таблица организаций'!Q148</f>
        <v>100</v>
      </c>
      <c r="F146" s="31">
        <f>'Рейтинговая таблица организаций'!R148</f>
        <v>100</v>
      </c>
      <c r="G146" s="31">
        <f>'Рейтинговая таблица организаций'!O148</f>
        <v>100</v>
      </c>
      <c r="H146" s="31">
        <f>'Рейтинговая таблица организаций'!P148</f>
        <v>100</v>
      </c>
      <c r="I146" s="31">
        <f>'Рейтинговая таблица организаций'!S148</f>
        <v>100</v>
      </c>
      <c r="J146" s="35">
        <f>'Рейтинговая таблица организаций'!T148</f>
        <v>100</v>
      </c>
      <c r="K146" s="31">
        <f>'Рейтинговая таблица организаций'!Z148</f>
        <v>100</v>
      </c>
      <c r="L146" s="31">
        <f t="shared" si="2"/>
        <v>100</v>
      </c>
      <c r="M146" s="31">
        <f>'Рейтинговая таблица организаций'!AB148</f>
        <v>100</v>
      </c>
      <c r="N146" s="35">
        <f>'Рейтинговая таблица организаций'!AC148</f>
        <v>100</v>
      </c>
      <c r="O146" s="85">
        <f>'Рейтинговая таблица организаций'!AH148</f>
        <v>60</v>
      </c>
      <c r="P146" s="85">
        <f>'Рейтинговая таблица организаций'!AI148</f>
        <v>100</v>
      </c>
      <c r="Q146" s="85">
        <f>'Рейтинговая таблица организаций'!AJ148</f>
        <v>100</v>
      </c>
      <c r="R146" s="86">
        <f>'Рейтинговая таблица организаций'!AK148</f>
        <v>88</v>
      </c>
      <c r="S146" s="31">
        <f>'Рейтинговая таблица организаций'!AR148</f>
        <v>100</v>
      </c>
      <c r="T146" s="31">
        <f>'Рейтинговая таблица организаций'!AS148</f>
        <v>100</v>
      </c>
      <c r="U146" s="31">
        <f>'Рейтинговая таблица организаций'!AT148</f>
        <v>100</v>
      </c>
      <c r="V146" s="35">
        <f>'Рейтинговая таблица организаций'!AU148</f>
        <v>100</v>
      </c>
      <c r="W146" s="31">
        <f>'Рейтинговая таблица организаций'!BB148</f>
        <v>100</v>
      </c>
      <c r="X146" s="31">
        <f>'Рейтинговая таблица организаций'!BC148</f>
        <v>100</v>
      </c>
      <c r="Y146" s="31">
        <f>'Рейтинговая таблица организаций'!BD148</f>
        <v>100</v>
      </c>
      <c r="Z146" s="35">
        <f>'Рейтинговая таблица организаций'!BE148</f>
        <v>100</v>
      </c>
      <c r="AA146" s="36">
        <f>'Рейтинговая таблица организаций'!BF148</f>
        <v>97.6</v>
      </c>
    </row>
    <row r="147" spans="1:27">
      <c r="A147" s="33">
        <f>'бланки '!D151</f>
        <v>146</v>
      </c>
      <c r="B147" s="33" t="str">
        <f>'Рейтинговая таблица организаций'!B149</f>
        <v>Филиал Муниципального казённого общеобразовательного учреждения «Новоюгинская средняя общеобразовательная школа» в пос.Старая Берёзовка</v>
      </c>
      <c r="C147" s="33">
        <f>'Рейтинговая таблица организаций'!M149</f>
        <v>100</v>
      </c>
      <c r="D147" s="33">
        <f>'Рейтинговая таблица организаций'!N149</f>
        <v>100</v>
      </c>
      <c r="E147" s="31">
        <f>'Рейтинговая таблица организаций'!Q149</f>
        <v>100</v>
      </c>
      <c r="F147" s="31">
        <f>'Рейтинговая таблица организаций'!R149</f>
        <v>100</v>
      </c>
      <c r="G147" s="31">
        <f>'Рейтинговая таблица организаций'!O149</f>
        <v>100</v>
      </c>
      <c r="H147" s="31">
        <f>'Рейтинговая таблица организаций'!P149</f>
        <v>100</v>
      </c>
      <c r="I147" s="31">
        <f>'Рейтинговая таблица организаций'!S149</f>
        <v>100</v>
      </c>
      <c r="J147" s="35">
        <f>'Рейтинговая таблица организаций'!T149</f>
        <v>100</v>
      </c>
      <c r="K147" s="31">
        <f>'Рейтинговая таблица организаций'!Z149</f>
        <v>100</v>
      </c>
      <c r="L147" s="31">
        <f t="shared" si="2"/>
        <v>100</v>
      </c>
      <c r="M147" s="31">
        <f>'Рейтинговая таблица организаций'!AB149</f>
        <v>100</v>
      </c>
      <c r="N147" s="35">
        <f>'Рейтинговая таблица организаций'!AC149</f>
        <v>100</v>
      </c>
      <c r="O147" s="85">
        <f>'Рейтинговая таблица организаций'!AH149</f>
        <v>40</v>
      </c>
      <c r="P147" s="85">
        <f>'Рейтинговая таблица организаций'!AI149</f>
        <v>80</v>
      </c>
      <c r="Q147" s="85">
        <f>'Рейтинговая таблица организаций'!AJ149</f>
        <v>100</v>
      </c>
      <c r="R147" s="86">
        <f>'Рейтинговая таблица организаций'!AK149</f>
        <v>74</v>
      </c>
      <c r="S147" s="31">
        <f>'Рейтинговая таблица организаций'!AR149</f>
        <v>100</v>
      </c>
      <c r="T147" s="31">
        <f>'Рейтинговая таблица организаций'!AS149</f>
        <v>100</v>
      </c>
      <c r="U147" s="31">
        <f>'Рейтинговая таблица организаций'!AT149</f>
        <v>100</v>
      </c>
      <c r="V147" s="35">
        <f>'Рейтинговая таблица организаций'!AU149</f>
        <v>100</v>
      </c>
      <c r="W147" s="31">
        <f>'Рейтинговая таблица организаций'!BB149</f>
        <v>100</v>
      </c>
      <c r="X147" s="31">
        <f>'Рейтинговая таблица организаций'!BC149</f>
        <v>100</v>
      </c>
      <c r="Y147" s="31">
        <f>'Рейтинговая таблица организаций'!BD149</f>
        <v>100</v>
      </c>
      <c r="Z147" s="35">
        <f>'Рейтинговая таблица организаций'!BE149</f>
        <v>100</v>
      </c>
      <c r="AA147" s="36">
        <f>'Рейтинговая таблица организаций'!BF149</f>
        <v>94.8</v>
      </c>
    </row>
    <row r="148" spans="1:27">
      <c r="A148" s="33">
        <f>'бланки '!D152</f>
        <v>147</v>
      </c>
      <c r="B148" s="33" t="str">
        <f>'Рейтинговая таблица организаций'!B150</f>
        <v>Муниципальное казённое общеобразовательное учреждение "Малиновская основная общеобразовательная школа"</v>
      </c>
      <c r="C148" s="33">
        <f>'Рейтинговая таблица организаций'!M150</f>
        <v>100</v>
      </c>
      <c r="D148" s="33">
        <f>'Рейтинговая таблица организаций'!N150</f>
        <v>100</v>
      </c>
      <c r="E148" s="31">
        <f>'Рейтинговая таблица организаций'!Q150</f>
        <v>100</v>
      </c>
      <c r="F148" s="31">
        <f>'Рейтинговая таблица организаций'!R150</f>
        <v>100</v>
      </c>
      <c r="G148" s="31">
        <f>'Рейтинговая таблица организаций'!O150</f>
        <v>100</v>
      </c>
      <c r="H148" s="31">
        <f>'Рейтинговая таблица организаций'!P150</f>
        <v>100</v>
      </c>
      <c r="I148" s="31">
        <f>'Рейтинговая таблица организаций'!S150</f>
        <v>100</v>
      </c>
      <c r="J148" s="35">
        <f>'Рейтинговая таблица организаций'!T150</f>
        <v>100</v>
      </c>
      <c r="K148" s="31">
        <f>'Рейтинговая таблица организаций'!Z150</f>
        <v>100</v>
      </c>
      <c r="L148" s="31">
        <f t="shared" si="2"/>
        <v>100</v>
      </c>
      <c r="M148" s="31">
        <f>'Рейтинговая таблица организаций'!AB150</f>
        <v>100</v>
      </c>
      <c r="N148" s="35">
        <f>'Рейтинговая таблица организаций'!AC150</f>
        <v>100</v>
      </c>
      <c r="O148" s="85">
        <f>'Рейтинговая таблица организаций'!AH150</f>
        <v>0</v>
      </c>
      <c r="P148" s="85">
        <f>'Рейтинговая таблица организаций'!AI150</f>
        <v>80</v>
      </c>
      <c r="Q148" s="85">
        <f>'Рейтинговая таблица организаций'!AJ150</f>
        <v>100</v>
      </c>
      <c r="R148" s="86">
        <f>'Рейтинговая таблица организаций'!AK150</f>
        <v>62</v>
      </c>
      <c r="S148" s="31">
        <f>'Рейтинговая таблица организаций'!AR150</f>
        <v>100</v>
      </c>
      <c r="T148" s="31">
        <f>'Рейтинговая таблица организаций'!AS150</f>
        <v>100</v>
      </c>
      <c r="U148" s="31">
        <f>'Рейтинговая таблица организаций'!AT150</f>
        <v>100</v>
      </c>
      <c r="V148" s="35">
        <f>'Рейтинговая таблица организаций'!AU150</f>
        <v>100</v>
      </c>
      <c r="W148" s="31">
        <f>'Рейтинговая таблица организаций'!BB150</f>
        <v>100</v>
      </c>
      <c r="X148" s="31">
        <f>'Рейтинговая таблица организаций'!BC150</f>
        <v>100</v>
      </c>
      <c r="Y148" s="31">
        <f>'Рейтинговая таблица организаций'!BD150</f>
        <v>100</v>
      </c>
      <c r="Z148" s="35">
        <f>'Рейтинговая таблица организаций'!BE150</f>
        <v>100</v>
      </c>
      <c r="AA148" s="36">
        <f>'Рейтинговая таблица организаций'!BF150</f>
        <v>92.4</v>
      </c>
    </row>
    <row r="149" spans="1:27">
      <c r="A149" s="33">
        <f>'бланки '!D153</f>
        <v>148</v>
      </c>
      <c r="B149" s="33" t="str">
        <f>'Рейтинговая таблица организаций'!B151</f>
        <v>Муниципальное казённое общеобразовательное учреждение "Елгайская основная общеобразовательная школа"</v>
      </c>
      <c r="C149" s="33">
        <f>'Рейтинговая таблица организаций'!M151</f>
        <v>100</v>
      </c>
      <c r="D149" s="33">
        <f>'Рейтинговая таблица организаций'!N151</f>
        <v>100</v>
      </c>
      <c r="E149" s="31">
        <f>'Рейтинговая таблица организаций'!Q151</f>
        <v>100</v>
      </c>
      <c r="F149" s="31">
        <f>'Рейтинговая таблица организаций'!R151</f>
        <v>100</v>
      </c>
      <c r="G149" s="31">
        <f>'Рейтинговая таблица организаций'!O151</f>
        <v>100</v>
      </c>
      <c r="H149" s="31">
        <f>'Рейтинговая таблица организаций'!P151</f>
        <v>100</v>
      </c>
      <c r="I149" s="31">
        <f>'Рейтинговая таблица организаций'!S151</f>
        <v>100</v>
      </c>
      <c r="J149" s="35">
        <f>'Рейтинговая таблица организаций'!T151</f>
        <v>100</v>
      </c>
      <c r="K149" s="31">
        <f>'Рейтинговая таблица организаций'!Z151</f>
        <v>100</v>
      </c>
      <c r="L149" s="31">
        <f t="shared" si="2"/>
        <v>100</v>
      </c>
      <c r="M149" s="31">
        <f>'Рейтинговая таблица организаций'!AB151</f>
        <v>100</v>
      </c>
      <c r="N149" s="35">
        <f>'Рейтинговая таблица организаций'!AC151</f>
        <v>100</v>
      </c>
      <c r="O149" s="85">
        <f>'Рейтинговая таблица организаций'!AH151</f>
        <v>0</v>
      </c>
      <c r="P149" s="85">
        <f>'Рейтинговая таблица организаций'!AI151</f>
        <v>100</v>
      </c>
      <c r="Q149" s="85">
        <f>'Рейтинговая таблица организаций'!AJ151</f>
        <v>100</v>
      </c>
      <c r="R149" s="86">
        <f>'Рейтинговая таблица организаций'!AK151</f>
        <v>70</v>
      </c>
      <c r="S149" s="31">
        <f>'Рейтинговая таблица организаций'!AR151</f>
        <v>100</v>
      </c>
      <c r="T149" s="31">
        <f>'Рейтинговая таблица организаций'!AS151</f>
        <v>100</v>
      </c>
      <c r="U149" s="31">
        <f>'Рейтинговая таблица организаций'!AT151</f>
        <v>100</v>
      </c>
      <c r="V149" s="35">
        <f>'Рейтинговая таблица организаций'!AU151</f>
        <v>100</v>
      </c>
      <c r="W149" s="31">
        <f>'Рейтинговая таблица организаций'!BB151</f>
        <v>100</v>
      </c>
      <c r="X149" s="31">
        <f>'Рейтинговая таблица организаций'!BC151</f>
        <v>100</v>
      </c>
      <c r="Y149" s="31">
        <f>'Рейтинговая таблица организаций'!BD151</f>
        <v>100</v>
      </c>
      <c r="Z149" s="35">
        <f>'Рейтинговая таблица организаций'!BE151</f>
        <v>100</v>
      </c>
      <c r="AA149" s="36">
        <f>'Рейтинговая таблица организаций'!BF151</f>
        <v>94</v>
      </c>
    </row>
    <row r="150" spans="1:27">
      <c r="A150" s="33">
        <f>'бланки '!D154</f>
        <v>149</v>
      </c>
      <c r="B150" s="33" t="str">
        <f>'Рейтинговая таблица организаций'!B152</f>
        <v>Муниципальное казённое общеобразовательное учреждение "Вороновская средняя общеобразовательная школа"</v>
      </c>
      <c r="C150" s="33">
        <f>'Рейтинговая таблица организаций'!M152</f>
        <v>100</v>
      </c>
      <c r="D150" s="33">
        <f>'Рейтинговая таблица организаций'!N152</f>
        <v>100</v>
      </c>
      <c r="E150" s="31">
        <f>'Рейтинговая таблица организаций'!Q152</f>
        <v>100</v>
      </c>
      <c r="F150" s="31">
        <f>'Рейтинговая таблица организаций'!R152</f>
        <v>100</v>
      </c>
      <c r="G150" s="31">
        <f>'Рейтинговая таблица организаций'!O152</f>
        <v>100</v>
      </c>
      <c r="H150" s="31">
        <f>'Рейтинговая таблица организаций'!P152</f>
        <v>100</v>
      </c>
      <c r="I150" s="31">
        <f>'Рейтинговая таблица организаций'!S152</f>
        <v>100</v>
      </c>
      <c r="J150" s="35">
        <f>'Рейтинговая таблица организаций'!T152</f>
        <v>100</v>
      </c>
      <c r="K150" s="31">
        <f>'Рейтинговая таблица организаций'!Z152</f>
        <v>100</v>
      </c>
      <c r="L150" s="31">
        <f t="shared" si="2"/>
        <v>100</v>
      </c>
      <c r="M150" s="31">
        <f>'Рейтинговая таблица организаций'!AB152</f>
        <v>100</v>
      </c>
      <c r="N150" s="35">
        <f>'Рейтинговая таблица организаций'!AC152</f>
        <v>100</v>
      </c>
      <c r="O150" s="85">
        <f>'Рейтинговая таблица организаций'!AH152</f>
        <v>20</v>
      </c>
      <c r="P150" s="85">
        <f>'Рейтинговая таблица организаций'!AI152</f>
        <v>80</v>
      </c>
      <c r="Q150" s="85">
        <f>'Рейтинговая таблица организаций'!AJ152</f>
        <v>100</v>
      </c>
      <c r="R150" s="86">
        <f>'Рейтинговая таблица организаций'!AK152</f>
        <v>68</v>
      </c>
      <c r="S150" s="31">
        <f>'Рейтинговая таблица организаций'!AR152</f>
        <v>100</v>
      </c>
      <c r="T150" s="31">
        <f>'Рейтинговая таблица организаций'!AS152</f>
        <v>100</v>
      </c>
      <c r="U150" s="31">
        <f>'Рейтинговая таблица организаций'!AT152</f>
        <v>100</v>
      </c>
      <c r="V150" s="35">
        <f>'Рейтинговая таблица организаций'!AU152</f>
        <v>100</v>
      </c>
      <c r="W150" s="31">
        <f>'Рейтинговая таблица организаций'!BB152</f>
        <v>100</v>
      </c>
      <c r="X150" s="31">
        <f>'Рейтинговая таблица организаций'!BC152</f>
        <v>100</v>
      </c>
      <c r="Y150" s="31">
        <f>'Рейтинговая таблица организаций'!BD152</f>
        <v>100</v>
      </c>
      <c r="Z150" s="35">
        <f>'Рейтинговая таблица организаций'!BE152</f>
        <v>100</v>
      </c>
      <c r="AA150" s="36">
        <f>'Рейтинговая таблица организаций'!BF152</f>
        <v>93.6</v>
      </c>
    </row>
    <row r="151" spans="1:27">
      <c r="A151" s="33">
        <f>'бланки '!D155</f>
        <v>150</v>
      </c>
      <c r="B151" s="33" t="str">
        <f>'Рейтинговая таблица организаций'!B153</f>
        <v>Муниципальное казённое общеобразовательное учреждение "Песочнодубровская средняя общеобразовательная школа"</v>
      </c>
      <c r="C151" s="33">
        <f>'Рейтинговая таблица организаций'!M153</f>
        <v>100</v>
      </c>
      <c r="D151" s="33">
        <f>'Рейтинговая таблица организаций'!N153</f>
        <v>100</v>
      </c>
      <c r="E151" s="31">
        <f>'Рейтинговая таблица организаций'!Q153</f>
        <v>100</v>
      </c>
      <c r="F151" s="31">
        <f>'Рейтинговая таблица организаций'!R153</f>
        <v>100</v>
      </c>
      <c r="G151" s="31">
        <f>'Рейтинговая таблица организаций'!O153</f>
        <v>100</v>
      </c>
      <c r="H151" s="31">
        <f>'Рейтинговая таблица организаций'!P153</f>
        <v>100</v>
      </c>
      <c r="I151" s="31">
        <f>'Рейтинговая таблица организаций'!S153</f>
        <v>100</v>
      </c>
      <c r="J151" s="35">
        <f>'Рейтинговая таблица организаций'!T153</f>
        <v>100</v>
      </c>
      <c r="K151" s="31">
        <f>'Рейтинговая таблица организаций'!Z153</f>
        <v>100</v>
      </c>
      <c r="L151" s="31">
        <f t="shared" si="2"/>
        <v>100</v>
      </c>
      <c r="M151" s="31">
        <f>'Рейтинговая таблица организаций'!AB153</f>
        <v>100</v>
      </c>
      <c r="N151" s="35">
        <f>'Рейтинговая таблица организаций'!AC153</f>
        <v>100</v>
      </c>
      <c r="O151" s="85">
        <f>'Рейтинговая таблица организаций'!AH153</f>
        <v>0</v>
      </c>
      <c r="P151" s="85">
        <f>'Рейтинговая таблица организаций'!AI153</f>
        <v>100</v>
      </c>
      <c r="Q151" s="85">
        <f>'Рейтинговая таблица организаций'!AJ153</f>
        <v>100</v>
      </c>
      <c r="R151" s="86">
        <f>'Рейтинговая таблица организаций'!AK153</f>
        <v>70</v>
      </c>
      <c r="S151" s="31">
        <f>'Рейтинговая таблица организаций'!AR153</f>
        <v>100</v>
      </c>
      <c r="T151" s="31">
        <f>'Рейтинговая таблица организаций'!AS153</f>
        <v>100</v>
      </c>
      <c r="U151" s="31">
        <f>'Рейтинговая таблица организаций'!AT153</f>
        <v>100</v>
      </c>
      <c r="V151" s="35">
        <f>'Рейтинговая таблица организаций'!AU153</f>
        <v>100</v>
      </c>
      <c r="W151" s="31">
        <f>'Рейтинговая таблица организаций'!BB153</f>
        <v>100</v>
      </c>
      <c r="X151" s="31">
        <f>'Рейтинговая таблица организаций'!BC153</f>
        <v>100</v>
      </c>
      <c r="Y151" s="31">
        <f>'Рейтинговая таблица организаций'!BD153</f>
        <v>100</v>
      </c>
      <c r="Z151" s="35">
        <f>'Рейтинговая таблица организаций'!BE153</f>
        <v>100</v>
      </c>
      <c r="AA151" s="36">
        <f>'Рейтинговая таблица организаций'!BF153</f>
        <v>94</v>
      </c>
    </row>
    <row r="152" spans="1:27">
      <c r="A152" s="33">
        <f>'бланки '!D156</f>
        <v>151</v>
      </c>
      <c r="B152" s="33" t="str">
        <f>'Рейтинговая таблица организаций'!B154</f>
        <v>Муниципальное казённое общеобразовательное учреждение "Новосергеевская основная общеобразовательная школа"</v>
      </c>
      <c r="C152" s="33">
        <f>'Рейтинговая таблица организаций'!M154</f>
        <v>100</v>
      </c>
      <c r="D152" s="33">
        <f>'Рейтинговая таблица организаций'!N154</f>
        <v>100</v>
      </c>
      <c r="E152" s="31">
        <f>'Рейтинговая таблица организаций'!Q154</f>
        <v>100</v>
      </c>
      <c r="F152" s="31">
        <f>'Рейтинговая таблица организаций'!R154</f>
        <v>100</v>
      </c>
      <c r="G152" s="31">
        <f>'Рейтинговая таблица организаций'!O154</f>
        <v>100</v>
      </c>
      <c r="H152" s="31">
        <f>'Рейтинговая таблица организаций'!P154</f>
        <v>100</v>
      </c>
      <c r="I152" s="31">
        <f>'Рейтинговая таблица организаций'!S154</f>
        <v>100</v>
      </c>
      <c r="J152" s="35">
        <f>'Рейтинговая таблица организаций'!T154</f>
        <v>100</v>
      </c>
      <c r="K152" s="31">
        <f>'Рейтинговая таблица организаций'!Z154</f>
        <v>100</v>
      </c>
      <c r="L152" s="31">
        <f t="shared" si="2"/>
        <v>100</v>
      </c>
      <c r="M152" s="31">
        <f>'Рейтинговая таблица организаций'!AB154</f>
        <v>100</v>
      </c>
      <c r="N152" s="35">
        <f>'Рейтинговая таблица организаций'!AC154</f>
        <v>100</v>
      </c>
      <c r="O152" s="85">
        <f>'Рейтинговая таблица организаций'!AH154</f>
        <v>0</v>
      </c>
      <c r="P152" s="85">
        <f>'Рейтинговая таблица организаций'!AI154</f>
        <v>80</v>
      </c>
      <c r="Q152" s="85">
        <f>'Рейтинговая таблица организаций'!AJ154</f>
        <v>100</v>
      </c>
      <c r="R152" s="86">
        <f>'Рейтинговая таблица организаций'!AK154</f>
        <v>62</v>
      </c>
      <c r="S152" s="31">
        <f>'Рейтинговая таблица организаций'!AR154</f>
        <v>100</v>
      </c>
      <c r="T152" s="31">
        <f>'Рейтинговая таблица организаций'!AS154</f>
        <v>100</v>
      </c>
      <c r="U152" s="31">
        <f>'Рейтинговая таблица организаций'!AT154</f>
        <v>100</v>
      </c>
      <c r="V152" s="35">
        <f>'Рейтинговая таблица организаций'!AU154</f>
        <v>100</v>
      </c>
      <c r="W152" s="31">
        <f>'Рейтинговая таблица организаций'!BB154</f>
        <v>100</v>
      </c>
      <c r="X152" s="31">
        <f>'Рейтинговая таблица организаций'!BC154</f>
        <v>100</v>
      </c>
      <c r="Y152" s="31">
        <f>'Рейтинговая таблица организаций'!BD154</f>
        <v>100</v>
      </c>
      <c r="Z152" s="35">
        <f>'Рейтинговая таблица организаций'!BE154</f>
        <v>100</v>
      </c>
      <c r="AA152" s="36">
        <f>'Рейтинговая таблица организаций'!BF154</f>
        <v>92.4</v>
      </c>
    </row>
    <row r="153" spans="1:27">
      <c r="A153" s="33">
        <f>'бланки '!D157</f>
        <v>152</v>
      </c>
      <c r="B153" s="33" t="str">
        <f>'Рейтинговая таблица организаций'!B155</f>
        <v>Муниципальное казённое общеобразовательное учреждение "Батуринская основная общеобразовательная школа"</v>
      </c>
      <c r="C153" s="33">
        <f>'Рейтинговая таблица организаций'!M155</f>
        <v>100</v>
      </c>
      <c r="D153" s="33">
        <f>'Рейтинговая таблица организаций'!N155</f>
        <v>100</v>
      </c>
      <c r="E153" s="31">
        <f>'Рейтинговая таблица организаций'!Q155</f>
        <v>100</v>
      </c>
      <c r="F153" s="31">
        <f>'Рейтинговая таблица организаций'!R155</f>
        <v>100</v>
      </c>
      <c r="G153" s="31">
        <f>'Рейтинговая таблица организаций'!O155</f>
        <v>100</v>
      </c>
      <c r="H153" s="31">
        <f>'Рейтинговая таблица организаций'!P155</f>
        <v>100</v>
      </c>
      <c r="I153" s="31">
        <f>'Рейтинговая таблица организаций'!S155</f>
        <v>100</v>
      </c>
      <c r="J153" s="35">
        <f>'Рейтинговая таблица организаций'!T155</f>
        <v>100</v>
      </c>
      <c r="K153" s="31">
        <f>'Рейтинговая таблица организаций'!Z155</f>
        <v>100</v>
      </c>
      <c r="L153" s="31">
        <f t="shared" si="2"/>
        <v>100</v>
      </c>
      <c r="M153" s="31">
        <f>'Рейтинговая таблица организаций'!AB155</f>
        <v>100</v>
      </c>
      <c r="N153" s="35">
        <f>'Рейтинговая таблица организаций'!AC155</f>
        <v>100</v>
      </c>
      <c r="O153" s="85">
        <f>'Рейтинговая таблица организаций'!AH155</f>
        <v>40</v>
      </c>
      <c r="P153" s="85">
        <f>'Рейтинговая таблица организаций'!AI155</f>
        <v>80</v>
      </c>
      <c r="Q153" s="85">
        <f>'Рейтинговая таблица организаций'!AJ155</f>
        <v>100</v>
      </c>
      <c r="R153" s="86">
        <f>'Рейтинговая таблица организаций'!AK155</f>
        <v>74</v>
      </c>
      <c r="S153" s="31">
        <f>'Рейтинговая таблица организаций'!AR155</f>
        <v>100</v>
      </c>
      <c r="T153" s="31">
        <f>'Рейтинговая таблица организаций'!AS155</f>
        <v>100</v>
      </c>
      <c r="U153" s="31">
        <f>'Рейтинговая таблица организаций'!AT155</f>
        <v>100</v>
      </c>
      <c r="V153" s="35">
        <f>'Рейтинговая таблица организаций'!AU155</f>
        <v>100</v>
      </c>
      <c r="W153" s="31">
        <f>'Рейтинговая таблица организаций'!BB155</f>
        <v>100</v>
      </c>
      <c r="X153" s="31">
        <f>'Рейтинговая таблица организаций'!BC155</f>
        <v>100</v>
      </c>
      <c r="Y153" s="31">
        <f>'Рейтинговая таблица организаций'!BD155</f>
        <v>100</v>
      </c>
      <c r="Z153" s="35">
        <f>'Рейтинговая таблица организаций'!BE155</f>
        <v>100</v>
      </c>
      <c r="AA153" s="36">
        <f>'Рейтинговая таблица организаций'!BF155</f>
        <v>94.8</v>
      </c>
    </row>
    <row r="154" spans="1:27">
      <c r="A154" s="33">
        <f>'бланки '!D158</f>
        <v>153</v>
      </c>
      <c r="B154" s="33" t="str">
        <f>'Рейтинговая таблица организаций'!B156</f>
        <v>Муниципальное казённое общеобразовательное учреждение "Базойская основная общеобразовательная школа"</v>
      </c>
      <c r="C154" s="33">
        <f>'Рейтинговая таблица организаций'!M156</f>
        <v>100</v>
      </c>
      <c r="D154" s="33">
        <f>'Рейтинговая таблица организаций'!N156</f>
        <v>100</v>
      </c>
      <c r="E154" s="31">
        <f>'Рейтинговая таблица организаций'!Q156</f>
        <v>100</v>
      </c>
      <c r="F154" s="31">
        <f>'Рейтинговая таблица организаций'!R156</f>
        <v>100</v>
      </c>
      <c r="G154" s="31">
        <f>'Рейтинговая таблица организаций'!O156</f>
        <v>100</v>
      </c>
      <c r="H154" s="31">
        <f>'Рейтинговая таблица организаций'!P156</f>
        <v>100</v>
      </c>
      <c r="I154" s="31">
        <f>'Рейтинговая таблица организаций'!S156</f>
        <v>100</v>
      </c>
      <c r="J154" s="35">
        <f>'Рейтинговая таблица организаций'!T156</f>
        <v>100</v>
      </c>
      <c r="K154" s="31">
        <f>'Рейтинговая таблица организаций'!Z156</f>
        <v>100</v>
      </c>
      <c r="L154" s="31">
        <f t="shared" si="2"/>
        <v>100</v>
      </c>
      <c r="M154" s="31">
        <f>'Рейтинговая таблица организаций'!AB156</f>
        <v>100</v>
      </c>
      <c r="N154" s="35">
        <f>'Рейтинговая таблица организаций'!AC156</f>
        <v>100</v>
      </c>
      <c r="O154" s="85">
        <f>'Рейтинговая таблица организаций'!AH156</f>
        <v>40</v>
      </c>
      <c r="P154" s="85">
        <f>'Рейтинговая таблица организаций'!AI156</f>
        <v>80</v>
      </c>
      <c r="Q154" s="85">
        <f>'Рейтинговая таблица организаций'!AJ156</f>
        <v>100</v>
      </c>
      <c r="R154" s="86">
        <f>'Рейтинговая таблица организаций'!AK156</f>
        <v>74</v>
      </c>
      <c r="S154" s="31">
        <f>'Рейтинговая таблица организаций'!AR156</f>
        <v>100</v>
      </c>
      <c r="T154" s="31">
        <f>'Рейтинговая таблица организаций'!AS156</f>
        <v>100</v>
      </c>
      <c r="U154" s="31">
        <f>'Рейтинговая таблица организаций'!AT156</f>
        <v>100</v>
      </c>
      <c r="V154" s="35">
        <f>'Рейтинговая таблица организаций'!AU156</f>
        <v>100</v>
      </c>
      <c r="W154" s="31">
        <f>'Рейтинговая таблица организаций'!BB156</f>
        <v>100</v>
      </c>
      <c r="X154" s="31">
        <f>'Рейтинговая таблица организаций'!BC156</f>
        <v>100</v>
      </c>
      <c r="Y154" s="31">
        <f>'Рейтинговая таблица организаций'!BD156</f>
        <v>100</v>
      </c>
      <c r="Z154" s="35">
        <f>'Рейтинговая таблица организаций'!BE156</f>
        <v>100</v>
      </c>
      <c r="AA154" s="36">
        <f>'Рейтинговая таблица организаций'!BF156</f>
        <v>94.8</v>
      </c>
    </row>
    <row r="155" spans="1:27">
      <c r="A155" s="33">
        <f>'бланки '!D159</f>
        <v>154</v>
      </c>
      <c r="B155" s="33" t="str">
        <f>'Рейтинговая таблица организаций'!B157</f>
        <v>Муниципальное казённое общеобразовательное учреждение "Уртамская средняя общеобразовательная школа"</v>
      </c>
      <c r="C155" s="33">
        <f>'Рейтинговая таблица организаций'!M157</f>
        <v>100</v>
      </c>
      <c r="D155" s="33">
        <f>'Рейтинговая таблица организаций'!N157</f>
        <v>100</v>
      </c>
      <c r="E155" s="31">
        <f>'Рейтинговая таблица организаций'!Q157</f>
        <v>100</v>
      </c>
      <c r="F155" s="31">
        <f>'Рейтинговая таблица организаций'!R157</f>
        <v>100</v>
      </c>
      <c r="G155" s="31">
        <f>'Рейтинговая таблица организаций'!O157</f>
        <v>100</v>
      </c>
      <c r="H155" s="31">
        <f>'Рейтинговая таблица организаций'!P157</f>
        <v>100</v>
      </c>
      <c r="I155" s="31">
        <f>'Рейтинговая таблица организаций'!S157</f>
        <v>100</v>
      </c>
      <c r="J155" s="35">
        <f>'Рейтинговая таблица организаций'!T157</f>
        <v>100</v>
      </c>
      <c r="K155" s="31">
        <f>'Рейтинговая таблица организаций'!Z157</f>
        <v>100</v>
      </c>
      <c r="L155" s="31">
        <f t="shared" ref="L155:L218" si="3">N155</f>
        <v>100</v>
      </c>
      <c r="M155" s="31">
        <f>'Рейтинговая таблица организаций'!AB157</f>
        <v>100</v>
      </c>
      <c r="N155" s="35">
        <f>'Рейтинговая таблица организаций'!AC157</f>
        <v>100</v>
      </c>
      <c r="O155" s="85">
        <f>'Рейтинговая таблица организаций'!AH157</f>
        <v>40</v>
      </c>
      <c r="P155" s="85">
        <f>'Рейтинговая таблица организаций'!AI157</f>
        <v>80</v>
      </c>
      <c r="Q155" s="85">
        <f>'Рейтинговая таблица организаций'!AJ157</f>
        <v>100</v>
      </c>
      <c r="R155" s="86">
        <f>'Рейтинговая таблица организаций'!AK157</f>
        <v>74</v>
      </c>
      <c r="S155" s="31">
        <f>'Рейтинговая таблица организаций'!AR157</f>
        <v>100</v>
      </c>
      <c r="T155" s="31">
        <f>'Рейтинговая таблица организаций'!AS157</f>
        <v>100</v>
      </c>
      <c r="U155" s="31">
        <f>'Рейтинговая таблица организаций'!AT157</f>
        <v>100</v>
      </c>
      <c r="V155" s="35">
        <f>'Рейтинговая таблица организаций'!AU157</f>
        <v>100</v>
      </c>
      <c r="W155" s="31">
        <f>'Рейтинговая таблица организаций'!BB157</f>
        <v>100</v>
      </c>
      <c r="X155" s="31">
        <f>'Рейтинговая таблица организаций'!BC157</f>
        <v>100</v>
      </c>
      <c r="Y155" s="31">
        <f>'Рейтинговая таблица организаций'!BD157</f>
        <v>100</v>
      </c>
      <c r="Z155" s="35">
        <f>'Рейтинговая таблица организаций'!BE157</f>
        <v>100</v>
      </c>
      <c r="AA155" s="36">
        <f>'Рейтинговая таблица организаций'!BF157</f>
        <v>94.8</v>
      </c>
    </row>
    <row r="156" spans="1:27">
      <c r="A156" s="33">
        <f>'бланки '!D160</f>
        <v>155</v>
      </c>
      <c r="B156" s="33" t="str">
        <f>'Рейтинговая таблица организаций'!B158</f>
        <v>Муниципальное казённое общеобразовательное учреждение "Чилинская средняя общеобразовательная школа"</v>
      </c>
      <c r="C156" s="33">
        <f>'Рейтинговая таблица организаций'!M158</f>
        <v>100</v>
      </c>
      <c r="D156" s="33">
        <f>'Рейтинговая таблица организаций'!N158</f>
        <v>100</v>
      </c>
      <c r="E156" s="31">
        <f>'Рейтинговая таблица организаций'!Q158</f>
        <v>100</v>
      </c>
      <c r="F156" s="31">
        <f>'Рейтинговая таблица организаций'!R158</f>
        <v>100</v>
      </c>
      <c r="G156" s="31">
        <f>'Рейтинговая таблица организаций'!O158</f>
        <v>100</v>
      </c>
      <c r="H156" s="31">
        <f>'Рейтинговая таблица организаций'!P158</f>
        <v>100</v>
      </c>
      <c r="I156" s="31">
        <f>'Рейтинговая таблица организаций'!S158</f>
        <v>100</v>
      </c>
      <c r="J156" s="35">
        <f>'Рейтинговая таблица организаций'!T158</f>
        <v>100</v>
      </c>
      <c r="K156" s="31">
        <f>'Рейтинговая таблица организаций'!Z158</f>
        <v>100</v>
      </c>
      <c r="L156" s="31">
        <f t="shared" si="3"/>
        <v>100</v>
      </c>
      <c r="M156" s="31">
        <f>'Рейтинговая таблица организаций'!AB158</f>
        <v>100</v>
      </c>
      <c r="N156" s="35">
        <f>'Рейтинговая таблица организаций'!AC158</f>
        <v>100</v>
      </c>
      <c r="O156" s="85">
        <f>'Рейтинговая таблица организаций'!AH158</f>
        <v>80</v>
      </c>
      <c r="P156" s="85">
        <f>'Рейтинговая таблица организаций'!AI158</f>
        <v>60</v>
      </c>
      <c r="Q156" s="85">
        <f>'Рейтинговая таблица организаций'!AJ158</f>
        <v>100</v>
      </c>
      <c r="R156" s="86">
        <f>'Рейтинговая таблица организаций'!AK158</f>
        <v>78</v>
      </c>
      <c r="S156" s="31">
        <f>'Рейтинговая таблица организаций'!AR158</f>
        <v>100</v>
      </c>
      <c r="T156" s="31">
        <f>'Рейтинговая таблица организаций'!AS158</f>
        <v>100</v>
      </c>
      <c r="U156" s="31">
        <f>'Рейтинговая таблица организаций'!AT158</f>
        <v>100</v>
      </c>
      <c r="V156" s="35">
        <f>'Рейтинговая таблица организаций'!AU158</f>
        <v>100</v>
      </c>
      <c r="W156" s="31">
        <f>'Рейтинговая таблица организаций'!BB158</f>
        <v>100</v>
      </c>
      <c r="X156" s="31">
        <f>'Рейтинговая таблица организаций'!BC158</f>
        <v>100</v>
      </c>
      <c r="Y156" s="31">
        <f>'Рейтинговая таблица организаций'!BD158</f>
        <v>100</v>
      </c>
      <c r="Z156" s="35">
        <f>'Рейтинговая таблица организаций'!BE158</f>
        <v>100</v>
      </c>
      <c r="AA156" s="36">
        <f>'Рейтинговая таблица организаций'!BF158</f>
        <v>95.6</v>
      </c>
    </row>
    <row r="157" spans="1:27">
      <c r="A157" s="33">
        <f>'бланки '!D161</f>
        <v>156</v>
      </c>
      <c r="B157" s="33" t="str">
        <f>'Рейтинговая таблица организаций'!B159</f>
        <v>Муниципальное автономное общеобразовательное учреждение "Кожевниковская средняя общеобразовательная школа №2"</v>
      </c>
      <c r="C157" s="33">
        <f>'Рейтинговая таблица организаций'!M159</f>
        <v>100</v>
      </c>
      <c r="D157" s="33">
        <f>'Рейтинговая таблица организаций'!N159</f>
        <v>100</v>
      </c>
      <c r="E157" s="31">
        <f>'Рейтинговая таблица организаций'!Q159</f>
        <v>100</v>
      </c>
      <c r="F157" s="31">
        <f>'Рейтинговая таблица организаций'!R159</f>
        <v>100</v>
      </c>
      <c r="G157" s="31">
        <f>'Рейтинговая таблица организаций'!O159</f>
        <v>100</v>
      </c>
      <c r="H157" s="31">
        <f>'Рейтинговая таблица организаций'!P159</f>
        <v>100</v>
      </c>
      <c r="I157" s="31">
        <f>'Рейтинговая таблица организаций'!S159</f>
        <v>100</v>
      </c>
      <c r="J157" s="35">
        <f>'Рейтинговая таблица организаций'!T159</f>
        <v>100</v>
      </c>
      <c r="K157" s="31">
        <f>'Рейтинговая таблица организаций'!Z159</f>
        <v>100</v>
      </c>
      <c r="L157" s="31">
        <f t="shared" si="3"/>
        <v>100</v>
      </c>
      <c r="M157" s="31">
        <f>'Рейтинговая таблица организаций'!AB159</f>
        <v>100</v>
      </c>
      <c r="N157" s="35">
        <f>'Рейтинговая таблица организаций'!AC159</f>
        <v>100</v>
      </c>
      <c r="O157" s="85">
        <f>'Рейтинговая таблица организаций'!AH159</f>
        <v>80</v>
      </c>
      <c r="P157" s="85">
        <f>'Рейтинговая таблица организаций'!AI159</f>
        <v>80</v>
      </c>
      <c r="Q157" s="85">
        <f>'Рейтинговая таблица организаций'!AJ159</f>
        <v>100</v>
      </c>
      <c r="R157" s="86">
        <f>'Рейтинговая таблица организаций'!AK159</f>
        <v>86</v>
      </c>
      <c r="S157" s="31">
        <f>'Рейтинговая таблица организаций'!AR159</f>
        <v>100</v>
      </c>
      <c r="T157" s="31">
        <f>'Рейтинговая таблица организаций'!AS159</f>
        <v>100</v>
      </c>
      <c r="U157" s="31">
        <f>'Рейтинговая таблица организаций'!AT159</f>
        <v>100</v>
      </c>
      <c r="V157" s="35">
        <f>'Рейтинговая таблица организаций'!AU159</f>
        <v>100</v>
      </c>
      <c r="W157" s="31">
        <f>'Рейтинговая таблица организаций'!BB159</f>
        <v>100</v>
      </c>
      <c r="X157" s="31">
        <f>'Рейтинговая таблица организаций'!BC159</f>
        <v>100</v>
      </c>
      <c r="Y157" s="31">
        <f>'Рейтинговая таблица организаций'!BD159</f>
        <v>100</v>
      </c>
      <c r="Z157" s="35">
        <f>'Рейтинговая таблица организаций'!BE159</f>
        <v>100</v>
      </c>
      <c r="AA157" s="36">
        <f>'Рейтинговая таблица организаций'!BF159</f>
        <v>97.2</v>
      </c>
    </row>
    <row r="158" spans="1:27">
      <c r="A158" s="33">
        <f>'бланки '!D162</f>
        <v>157</v>
      </c>
      <c r="B158" s="33" t="str">
        <f>'Рейтинговая таблица организаций'!B160</f>
        <v>Муниципальное казённое общеобразовательное учреждение "Новопокровская основная общеобразовательная школа"</v>
      </c>
      <c r="C158" s="33">
        <f>'Рейтинговая таблица организаций'!M160</f>
        <v>100</v>
      </c>
      <c r="D158" s="33">
        <f>'Рейтинговая таблица организаций'!N160</f>
        <v>100</v>
      </c>
      <c r="E158" s="31">
        <f>'Рейтинговая таблица организаций'!Q160</f>
        <v>100</v>
      </c>
      <c r="F158" s="31">
        <f>'Рейтинговая таблица организаций'!R160</f>
        <v>100</v>
      </c>
      <c r="G158" s="31">
        <f>'Рейтинговая таблица организаций'!O160</f>
        <v>100</v>
      </c>
      <c r="H158" s="31">
        <f>'Рейтинговая таблица организаций'!P160</f>
        <v>100</v>
      </c>
      <c r="I158" s="31">
        <f>'Рейтинговая таблица организаций'!S160</f>
        <v>100</v>
      </c>
      <c r="J158" s="35">
        <f>'Рейтинговая таблица организаций'!T160</f>
        <v>100</v>
      </c>
      <c r="K158" s="31">
        <f>'Рейтинговая таблица организаций'!Z160</f>
        <v>100</v>
      </c>
      <c r="L158" s="31">
        <f t="shared" si="3"/>
        <v>100</v>
      </c>
      <c r="M158" s="31">
        <f>'Рейтинговая таблица организаций'!AB160</f>
        <v>100</v>
      </c>
      <c r="N158" s="35">
        <f>'Рейтинговая таблица организаций'!AC160</f>
        <v>100</v>
      </c>
      <c r="O158" s="85">
        <f>'Рейтинговая таблица организаций'!AH160</f>
        <v>40</v>
      </c>
      <c r="P158" s="85">
        <f>'Рейтинговая таблица организаций'!AI160</f>
        <v>80</v>
      </c>
      <c r="Q158" s="85">
        <f>'Рейтинговая таблица организаций'!AJ160</f>
        <v>100</v>
      </c>
      <c r="R158" s="86">
        <f>'Рейтинговая таблица организаций'!AK160</f>
        <v>74</v>
      </c>
      <c r="S158" s="31">
        <f>'Рейтинговая таблица организаций'!AR160</f>
        <v>100</v>
      </c>
      <c r="T158" s="31">
        <f>'Рейтинговая таблица организаций'!AS160</f>
        <v>100</v>
      </c>
      <c r="U158" s="31">
        <f>'Рейтинговая таблица организаций'!AT160</f>
        <v>100</v>
      </c>
      <c r="V158" s="35">
        <f>'Рейтинговая таблица организаций'!AU160</f>
        <v>100</v>
      </c>
      <c r="W158" s="31">
        <f>'Рейтинговая таблица организаций'!BB160</f>
        <v>100</v>
      </c>
      <c r="X158" s="31">
        <f>'Рейтинговая таблица организаций'!BC160</f>
        <v>100</v>
      </c>
      <c r="Y158" s="31">
        <f>'Рейтинговая таблица организаций'!BD160</f>
        <v>100</v>
      </c>
      <c r="Z158" s="35">
        <f>'Рейтинговая таблица организаций'!BE160</f>
        <v>100</v>
      </c>
      <c r="AA158" s="36">
        <f>'Рейтинговая таблица организаций'!BF160</f>
        <v>94.8</v>
      </c>
    </row>
    <row r="159" spans="1:27">
      <c r="A159" s="33">
        <f>'бланки '!D163</f>
        <v>158</v>
      </c>
      <c r="B159" s="33" t="str">
        <f>'Рейтинговая таблица организаций'!B161</f>
        <v>Муниципальное казённое общеобразовательное учреждение "Осиновская средняя общеобразовательная школа"</v>
      </c>
      <c r="C159" s="33">
        <f>'Рейтинговая таблица организаций'!M161</f>
        <v>100</v>
      </c>
      <c r="D159" s="33">
        <f>'Рейтинговая таблица организаций'!N161</f>
        <v>100</v>
      </c>
      <c r="E159" s="31">
        <f>'Рейтинговая таблица организаций'!Q161</f>
        <v>100</v>
      </c>
      <c r="F159" s="31">
        <f>'Рейтинговая таблица организаций'!R161</f>
        <v>100</v>
      </c>
      <c r="G159" s="31">
        <f>'Рейтинговая таблица организаций'!O161</f>
        <v>100</v>
      </c>
      <c r="H159" s="31">
        <f>'Рейтинговая таблица организаций'!P161</f>
        <v>100</v>
      </c>
      <c r="I159" s="31">
        <f>'Рейтинговая таблица организаций'!S161</f>
        <v>100</v>
      </c>
      <c r="J159" s="35">
        <f>'Рейтинговая таблица организаций'!T161</f>
        <v>100</v>
      </c>
      <c r="K159" s="31">
        <f>'Рейтинговая таблица организаций'!Z161</f>
        <v>100</v>
      </c>
      <c r="L159" s="31">
        <f t="shared" si="3"/>
        <v>100</v>
      </c>
      <c r="M159" s="31">
        <f>'Рейтинговая таблица организаций'!AB161</f>
        <v>100</v>
      </c>
      <c r="N159" s="35">
        <f>'Рейтинговая таблица организаций'!AC161</f>
        <v>100</v>
      </c>
      <c r="O159" s="85">
        <f>'Рейтинговая таблица организаций'!AH161</f>
        <v>20</v>
      </c>
      <c r="P159" s="85">
        <f>'Рейтинговая таблица организаций'!AI161</f>
        <v>80</v>
      </c>
      <c r="Q159" s="85">
        <f>'Рейтинговая таблица организаций'!AJ161</f>
        <v>100</v>
      </c>
      <c r="R159" s="86">
        <f>'Рейтинговая таблица организаций'!AK161</f>
        <v>68</v>
      </c>
      <c r="S159" s="31">
        <f>'Рейтинговая таблица организаций'!AR161</f>
        <v>100</v>
      </c>
      <c r="T159" s="31">
        <f>'Рейтинговая таблица организаций'!AS161</f>
        <v>100</v>
      </c>
      <c r="U159" s="31">
        <f>'Рейтинговая таблица организаций'!AT161</f>
        <v>100</v>
      </c>
      <c r="V159" s="35">
        <f>'Рейтинговая таблица организаций'!AU161</f>
        <v>100</v>
      </c>
      <c r="W159" s="31">
        <f>'Рейтинговая таблица организаций'!BB161</f>
        <v>100</v>
      </c>
      <c r="X159" s="31">
        <f>'Рейтинговая таблица организаций'!BC161</f>
        <v>100</v>
      </c>
      <c r="Y159" s="31">
        <f>'Рейтинговая таблица организаций'!BD161</f>
        <v>100</v>
      </c>
      <c r="Z159" s="35">
        <f>'Рейтинговая таблица организаций'!BE161</f>
        <v>100</v>
      </c>
      <c r="AA159" s="36">
        <f>'Рейтинговая таблица организаций'!BF161</f>
        <v>93.6</v>
      </c>
    </row>
    <row r="160" spans="1:27">
      <c r="A160" s="33">
        <f>'бланки '!D164</f>
        <v>159</v>
      </c>
      <c r="B160" s="33" t="str">
        <f>'Рейтинговая таблица организаций'!B162</f>
        <v>Муниципальное автономное общеобразовательное учреждение "Кожевниковская средняя общеобразовательная школа № 1"</v>
      </c>
      <c r="C160" s="33">
        <f>'Рейтинговая таблица организаций'!M162</f>
        <v>100</v>
      </c>
      <c r="D160" s="33">
        <f>'Рейтинговая таблица организаций'!N162</f>
        <v>100</v>
      </c>
      <c r="E160" s="31">
        <f>'Рейтинговая таблица организаций'!Q162</f>
        <v>100</v>
      </c>
      <c r="F160" s="31">
        <f>'Рейтинговая таблица организаций'!R162</f>
        <v>100</v>
      </c>
      <c r="G160" s="31">
        <f>'Рейтинговая таблица организаций'!O162</f>
        <v>100</v>
      </c>
      <c r="H160" s="31">
        <f>'Рейтинговая таблица организаций'!P162</f>
        <v>100</v>
      </c>
      <c r="I160" s="31">
        <f>'Рейтинговая таблица организаций'!S162</f>
        <v>100</v>
      </c>
      <c r="J160" s="35">
        <f>'Рейтинговая таблица организаций'!T162</f>
        <v>100</v>
      </c>
      <c r="K160" s="31">
        <f>'Рейтинговая таблица организаций'!Z162</f>
        <v>100</v>
      </c>
      <c r="L160" s="31">
        <f t="shared" si="3"/>
        <v>100</v>
      </c>
      <c r="M160" s="31">
        <f>'Рейтинговая таблица организаций'!AB162</f>
        <v>100</v>
      </c>
      <c r="N160" s="35">
        <f>'Рейтинговая таблица организаций'!AC162</f>
        <v>100</v>
      </c>
      <c r="O160" s="85">
        <f>'Рейтинговая таблица организаций'!AH162</f>
        <v>100</v>
      </c>
      <c r="P160" s="85">
        <f>'Рейтинговая таблица организаций'!AI162</f>
        <v>80</v>
      </c>
      <c r="Q160" s="85">
        <f>'Рейтинговая таблица организаций'!AJ162</f>
        <v>100</v>
      </c>
      <c r="R160" s="86">
        <f>'Рейтинговая таблица организаций'!AK162</f>
        <v>92</v>
      </c>
      <c r="S160" s="31">
        <f>'Рейтинговая таблица организаций'!AR162</f>
        <v>100</v>
      </c>
      <c r="T160" s="31">
        <f>'Рейтинговая таблица организаций'!AS162</f>
        <v>100</v>
      </c>
      <c r="U160" s="31">
        <f>'Рейтинговая таблица организаций'!AT162</f>
        <v>100</v>
      </c>
      <c r="V160" s="35">
        <f>'Рейтинговая таблица организаций'!AU162</f>
        <v>100</v>
      </c>
      <c r="W160" s="31">
        <f>'Рейтинговая таблица организаций'!BB162</f>
        <v>100</v>
      </c>
      <c r="X160" s="31">
        <f>'Рейтинговая таблица организаций'!BC162</f>
        <v>100</v>
      </c>
      <c r="Y160" s="31">
        <f>'Рейтинговая таблица организаций'!BD162</f>
        <v>100</v>
      </c>
      <c r="Z160" s="35">
        <f>'Рейтинговая таблица организаций'!BE162</f>
        <v>100</v>
      </c>
      <c r="AA160" s="36">
        <f>'Рейтинговая таблица организаций'!BF162</f>
        <v>98.4</v>
      </c>
    </row>
    <row r="161" spans="1:27">
      <c r="A161" s="33">
        <f>'бланки '!D165</f>
        <v>160</v>
      </c>
      <c r="B161" s="33" t="str">
        <f>'Рейтинговая таблица организаций'!B163</f>
        <v>Муниципальное казённое общеобразовательное учреждение "Староювалинская основная общеобразовательная школа"</v>
      </c>
      <c r="C161" s="33">
        <f>'Рейтинговая таблица организаций'!M163</f>
        <v>100</v>
      </c>
      <c r="D161" s="33">
        <f>'Рейтинговая таблица организаций'!N163</f>
        <v>100</v>
      </c>
      <c r="E161" s="31">
        <f>'Рейтинговая таблица организаций'!Q163</f>
        <v>100</v>
      </c>
      <c r="F161" s="31">
        <f>'Рейтинговая таблица организаций'!R163</f>
        <v>100</v>
      </c>
      <c r="G161" s="31">
        <f>'Рейтинговая таблица организаций'!O163</f>
        <v>100</v>
      </c>
      <c r="H161" s="31">
        <f>'Рейтинговая таблица организаций'!P163</f>
        <v>100</v>
      </c>
      <c r="I161" s="31">
        <f>'Рейтинговая таблица организаций'!S163</f>
        <v>100</v>
      </c>
      <c r="J161" s="35">
        <f>'Рейтинговая таблица организаций'!T163</f>
        <v>100</v>
      </c>
      <c r="K161" s="31">
        <f>'Рейтинговая таблица организаций'!Z163</f>
        <v>100</v>
      </c>
      <c r="L161" s="31">
        <f t="shared" si="3"/>
        <v>100</v>
      </c>
      <c r="M161" s="31">
        <f>'Рейтинговая таблица организаций'!AB163</f>
        <v>100</v>
      </c>
      <c r="N161" s="35">
        <f>'Рейтинговая таблица организаций'!AC163</f>
        <v>100</v>
      </c>
      <c r="O161" s="85">
        <f>'Рейтинговая таблица организаций'!AH163</f>
        <v>60</v>
      </c>
      <c r="P161" s="85">
        <f>'Рейтинговая таблица организаций'!AI163</f>
        <v>80</v>
      </c>
      <c r="Q161" s="85">
        <f>'Рейтинговая таблица организаций'!AJ163</f>
        <v>100</v>
      </c>
      <c r="R161" s="86">
        <f>'Рейтинговая таблица организаций'!AK163</f>
        <v>80</v>
      </c>
      <c r="S161" s="31">
        <f>'Рейтинговая таблица организаций'!AR163</f>
        <v>100</v>
      </c>
      <c r="T161" s="31">
        <f>'Рейтинговая таблица организаций'!AS163</f>
        <v>100</v>
      </c>
      <c r="U161" s="31">
        <f>'Рейтинговая таблица организаций'!AT163</f>
        <v>100</v>
      </c>
      <c r="V161" s="35">
        <f>'Рейтинговая таблица организаций'!AU163</f>
        <v>100</v>
      </c>
      <c r="W161" s="31">
        <f>'Рейтинговая таблица организаций'!BB163</f>
        <v>100</v>
      </c>
      <c r="X161" s="31">
        <f>'Рейтинговая таблица организаций'!BC163</f>
        <v>100</v>
      </c>
      <c r="Y161" s="31">
        <f>'Рейтинговая таблица организаций'!BD163</f>
        <v>100</v>
      </c>
      <c r="Z161" s="35">
        <f>'Рейтинговая таблица организаций'!BE163</f>
        <v>100</v>
      </c>
      <c r="AA161" s="36">
        <f>'Рейтинговая таблица организаций'!BF163</f>
        <v>96</v>
      </c>
    </row>
    <row r="162" spans="1:27">
      <c r="A162" s="33">
        <f>'бланки '!D166</f>
        <v>161</v>
      </c>
      <c r="B162" s="33" t="str">
        <f>'Рейтинговая таблица организаций'!B164</f>
        <v>Муниципальное казённое общеобразовательное учреждение "Зайцевская основная общеобразовательная школа"</v>
      </c>
      <c r="C162" s="33">
        <f>'Рейтинговая таблица организаций'!M164</f>
        <v>100</v>
      </c>
      <c r="D162" s="33">
        <f>'Рейтинговая таблица организаций'!N164</f>
        <v>100</v>
      </c>
      <c r="E162" s="31">
        <f>'Рейтинговая таблица организаций'!Q164</f>
        <v>100</v>
      </c>
      <c r="F162" s="31">
        <f>'Рейтинговая таблица организаций'!R164</f>
        <v>100</v>
      </c>
      <c r="G162" s="31">
        <f>'Рейтинговая таблица организаций'!O164</f>
        <v>100</v>
      </c>
      <c r="H162" s="31">
        <f>'Рейтинговая таблица организаций'!P164</f>
        <v>100</v>
      </c>
      <c r="I162" s="31">
        <f>'Рейтинговая таблица организаций'!S164</f>
        <v>100</v>
      </c>
      <c r="J162" s="35">
        <f>'Рейтинговая таблица организаций'!T164</f>
        <v>100</v>
      </c>
      <c r="K162" s="31">
        <f>'Рейтинговая таблица организаций'!Z164</f>
        <v>100</v>
      </c>
      <c r="L162" s="31">
        <f t="shared" si="3"/>
        <v>100</v>
      </c>
      <c r="M162" s="31">
        <f>'Рейтинговая таблица организаций'!AB164</f>
        <v>100</v>
      </c>
      <c r="N162" s="35">
        <f>'Рейтинговая таблица организаций'!AC164</f>
        <v>100</v>
      </c>
      <c r="O162" s="85">
        <f>'Рейтинговая таблица организаций'!AH164</f>
        <v>40</v>
      </c>
      <c r="P162" s="85">
        <f>'Рейтинговая таблица организаций'!AI164</f>
        <v>80</v>
      </c>
      <c r="Q162" s="85">
        <f>'Рейтинговая таблица организаций'!AJ164</f>
        <v>100</v>
      </c>
      <c r="R162" s="86">
        <f>'Рейтинговая таблица организаций'!AK164</f>
        <v>74</v>
      </c>
      <c r="S162" s="31">
        <f>'Рейтинговая таблица организаций'!AR164</f>
        <v>100</v>
      </c>
      <c r="T162" s="31">
        <f>'Рейтинговая таблица организаций'!AS164</f>
        <v>100</v>
      </c>
      <c r="U162" s="31">
        <f>'Рейтинговая таблица организаций'!AT164</f>
        <v>100</v>
      </c>
      <c r="V162" s="35">
        <f>'Рейтинговая таблица организаций'!AU164</f>
        <v>100</v>
      </c>
      <c r="W162" s="31">
        <f>'Рейтинговая таблица организаций'!BB164</f>
        <v>100</v>
      </c>
      <c r="X162" s="31">
        <f>'Рейтинговая таблица организаций'!BC164</f>
        <v>100</v>
      </c>
      <c r="Y162" s="31">
        <f>'Рейтинговая таблица организаций'!BD164</f>
        <v>100</v>
      </c>
      <c r="Z162" s="35">
        <f>'Рейтинговая таблица организаций'!BE164</f>
        <v>100</v>
      </c>
      <c r="AA162" s="36">
        <f>'Рейтинговая таблица организаций'!BF164</f>
        <v>94.8</v>
      </c>
    </row>
    <row r="163" spans="1:27">
      <c r="A163" s="33">
        <f>'бланки '!D167</f>
        <v>162</v>
      </c>
      <c r="B163" s="33" t="str">
        <f>'Рейтинговая таблица организаций'!B165</f>
        <v>Муниципальное бюджетное общеобразовательное учреждение "Тогурская средняя общеобразовательная школа имени Героя России Сергея Владимировича Маслова"</v>
      </c>
      <c r="C163" s="33">
        <f>'Рейтинговая таблица организаций'!M165</f>
        <v>100</v>
      </c>
      <c r="D163" s="33">
        <f>'Рейтинговая таблица организаций'!N165</f>
        <v>100</v>
      </c>
      <c r="E163" s="31">
        <f>'Рейтинговая таблица организаций'!Q165</f>
        <v>100</v>
      </c>
      <c r="F163" s="31">
        <f>'Рейтинговая таблица организаций'!R165</f>
        <v>100</v>
      </c>
      <c r="G163" s="31">
        <f>'Рейтинговая таблица организаций'!O165</f>
        <v>100</v>
      </c>
      <c r="H163" s="31">
        <f>'Рейтинговая таблица организаций'!P165</f>
        <v>100</v>
      </c>
      <c r="I163" s="31">
        <f>'Рейтинговая таблица организаций'!S165</f>
        <v>100</v>
      </c>
      <c r="J163" s="35">
        <f>'Рейтинговая таблица организаций'!T165</f>
        <v>100</v>
      </c>
      <c r="K163" s="31">
        <f>'Рейтинговая таблица организаций'!Z165</f>
        <v>100</v>
      </c>
      <c r="L163" s="31">
        <f t="shared" si="3"/>
        <v>100</v>
      </c>
      <c r="M163" s="31">
        <f>'Рейтинговая таблица организаций'!AB165</f>
        <v>100</v>
      </c>
      <c r="N163" s="35">
        <f>'Рейтинговая таблица организаций'!AC165</f>
        <v>100</v>
      </c>
      <c r="O163" s="85">
        <f>'Рейтинговая таблица организаций'!AH165</f>
        <v>40</v>
      </c>
      <c r="P163" s="85">
        <f>'Рейтинговая таблица организаций'!AI165</f>
        <v>80</v>
      </c>
      <c r="Q163" s="85">
        <f>'Рейтинговая таблица организаций'!AJ165</f>
        <v>100</v>
      </c>
      <c r="R163" s="86">
        <f>'Рейтинговая таблица организаций'!AK165</f>
        <v>74</v>
      </c>
      <c r="S163" s="31">
        <f>'Рейтинговая таблица организаций'!AR165</f>
        <v>100</v>
      </c>
      <c r="T163" s="31">
        <f>'Рейтинговая таблица организаций'!AS165</f>
        <v>100</v>
      </c>
      <c r="U163" s="31">
        <f>'Рейтинговая таблица организаций'!AT165</f>
        <v>100</v>
      </c>
      <c r="V163" s="35">
        <f>'Рейтинговая таблица организаций'!AU165</f>
        <v>100</v>
      </c>
      <c r="W163" s="31">
        <f>'Рейтинговая таблица организаций'!BB165</f>
        <v>100</v>
      </c>
      <c r="X163" s="31">
        <f>'Рейтинговая таблица организаций'!BC165</f>
        <v>100</v>
      </c>
      <c r="Y163" s="31">
        <f>'Рейтинговая таблица организаций'!BD165</f>
        <v>100</v>
      </c>
      <c r="Z163" s="35">
        <f>'Рейтинговая таблица организаций'!BE165</f>
        <v>100</v>
      </c>
      <c r="AA163" s="36">
        <f>'Рейтинговая таблица организаций'!BF165</f>
        <v>94.8</v>
      </c>
    </row>
    <row r="164" spans="1:27">
      <c r="A164" s="33">
        <f>'бланки '!D168</f>
        <v>163</v>
      </c>
      <c r="B164" s="33" t="str">
        <f>'Рейтинговая таблица организаций'!B166</f>
        <v>Муниципальное казённое общеобразовательное учреждение "Новогоренская средняя общеобразовательная школа"</v>
      </c>
      <c r="C164" s="33">
        <f>'Рейтинговая таблица организаций'!M166</f>
        <v>100</v>
      </c>
      <c r="D164" s="33">
        <f>'Рейтинговая таблица организаций'!N166</f>
        <v>100</v>
      </c>
      <c r="E164" s="31">
        <f>'Рейтинговая таблица организаций'!Q166</f>
        <v>100</v>
      </c>
      <c r="F164" s="31">
        <f>'Рейтинговая таблица организаций'!R166</f>
        <v>100</v>
      </c>
      <c r="G164" s="31">
        <f>'Рейтинговая таблица организаций'!O166</f>
        <v>100</v>
      </c>
      <c r="H164" s="31">
        <f>'Рейтинговая таблица организаций'!P166</f>
        <v>100</v>
      </c>
      <c r="I164" s="31">
        <f>'Рейтинговая таблица организаций'!S166</f>
        <v>100</v>
      </c>
      <c r="J164" s="35">
        <f>'Рейтинговая таблица организаций'!T166</f>
        <v>100</v>
      </c>
      <c r="K164" s="31">
        <f>'Рейтинговая таблица организаций'!Z166</f>
        <v>100</v>
      </c>
      <c r="L164" s="31">
        <f t="shared" si="3"/>
        <v>100</v>
      </c>
      <c r="M164" s="31">
        <f>'Рейтинговая таблица организаций'!AB166</f>
        <v>100</v>
      </c>
      <c r="N164" s="35">
        <f>'Рейтинговая таблица организаций'!AC166</f>
        <v>100</v>
      </c>
      <c r="O164" s="85">
        <f>'Рейтинговая таблица организаций'!AH166</f>
        <v>0</v>
      </c>
      <c r="P164" s="85">
        <f>'Рейтинговая таблица организаций'!AI166</f>
        <v>100</v>
      </c>
      <c r="Q164" s="85">
        <f>'Рейтинговая таблица организаций'!AJ166</f>
        <v>100</v>
      </c>
      <c r="R164" s="86">
        <f>'Рейтинговая таблица организаций'!AK166</f>
        <v>70</v>
      </c>
      <c r="S164" s="31">
        <f>'Рейтинговая таблица организаций'!AR166</f>
        <v>100</v>
      </c>
      <c r="T164" s="31">
        <f>'Рейтинговая таблица организаций'!AS166</f>
        <v>100</v>
      </c>
      <c r="U164" s="31">
        <f>'Рейтинговая таблица организаций'!AT166</f>
        <v>100</v>
      </c>
      <c r="V164" s="35">
        <f>'Рейтинговая таблица организаций'!AU166</f>
        <v>100</v>
      </c>
      <c r="W164" s="31">
        <f>'Рейтинговая таблица организаций'!BB166</f>
        <v>100</v>
      </c>
      <c r="X164" s="31">
        <f>'Рейтинговая таблица организаций'!BC166</f>
        <v>100</v>
      </c>
      <c r="Y164" s="31">
        <f>'Рейтинговая таблица организаций'!BD166</f>
        <v>100</v>
      </c>
      <c r="Z164" s="35">
        <f>'Рейтинговая таблица организаций'!BE166</f>
        <v>100</v>
      </c>
      <c r="AA164" s="36">
        <f>'Рейтинговая таблица организаций'!BF166</f>
        <v>94</v>
      </c>
    </row>
    <row r="165" spans="1:27">
      <c r="A165" s="33">
        <f>'бланки '!D169</f>
        <v>164</v>
      </c>
      <c r="B165" s="33" t="str">
        <f>'Рейтинговая таблица организаций'!B167</f>
        <v>Муниципальное бюджетное общеобразовательное учреждение "Озеренская средняя общеобразовательная школа"</v>
      </c>
      <c r="C165" s="33">
        <f>'Рейтинговая таблица организаций'!M167</f>
        <v>100</v>
      </c>
      <c r="D165" s="33">
        <f>'Рейтинговая таблица организаций'!N167</f>
        <v>100</v>
      </c>
      <c r="E165" s="31">
        <f>'Рейтинговая таблица организаций'!Q167</f>
        <v>100</v>
      </c>
      <c r="F165" s="31">
        <f>'Рейтинговая таблица организаций'!R167</f>
        <v>100</v>
      </c>
      <c r="G165" s="31">
        <f>'Рейтинговая таблица организаций'!O167</f>
        <v>100</v>
      </c>
      <c r="H165" s="31">
        <f>'Рейтинговая таблица организаций'!P167</f>
        <v>100</v>
      </c>
      <c r="I165" s="31">
        <f>'Рейтинговая таблица организаций'!S167</f>
        <v>100</v>
      </c>
      <c r="J165" s="35">
        <f>'Рейтинговая таблица организаций'!T167</f>
        <v>100</v>
      </c>
      <c r="K165" s="31">
        <f>'Рейтинговая таблица организаций'!Z167</f>
        <v>100</v>
      </c>
      <c r="L165" s="31">
        <f t="shared" si="3"/>
        <v>100</v>
      </c>
      <c r="M165" s="31">
        <f>'Рейтинговая таблица организаций'!AB167</f>
        <v>100</v>
      </c>
      <c r="N165" s="35">
        <f>'Рейтинговая таблица организаций'!AC167</f>
        <v>100</v>
      </c>
      <c r="O165" s="85">
        <f>'Рейтинговая таблица организаций'!AH167</f>
        <v>60</v>
      </c>
      <c r="P165" s="85">
        <f>'Рейтинговая таблица организаций'!AI167</f>
        <v>80</v>
      </c>
      <c r="Q165" s="85">
        <f>'Рейтинговая таблица организаций'!AJ167</f>
        <v>100</v>
      </c>
      <c r="R165" s="86">
        <f>'Рейтинговая таблица организаций'!AK167</f>
        <v>80</v>
      </c>
      <c r="S165" s="31">
        <f>'Рейтинговая таблица организаций'!AR167</f>
        <v>100</v>
      </c>
      <c r="T165" s="31">
        <f>'Рейтинговая таблица организаций'!AS167</f>
        <v>100</v>
      </c>
      <c r="U165" s="31">
        <f>'Рейтинговая таблица организаций'!AT167</f>
        <v>100</v>
      </c>
      <c r="V165" s="35">
        <f>'Рейтинговая таблица организаций'!AU167</f>
        <v>100</v>
      </c>
      <c r="W165" s="31">
        <f>'Рейтинговая таблица организаций'!BB167</f>
        <v>100</v>
      </c>
      <c r="X165" s="31">
        <f>'Рейтинговая таблица организаций'!BC167</f>
        <v>100</v>
      </c>
      <c r="Y165" s="31">
        <f>'Рейтинговая таблица организаций'!BD167</f>
        <v>100</v>
      </c>
      <c r="Z165" s="35">
        <f>'Рейтинговая таблица организаций'!BE167</f>
        <v>100</v>
      </c>
      <c r="AA165" s="36">
        <f>'Рейтинговая таблица организаций'!BF167</f>
        <v>96</v>
      </c>
    </row>
    <row r="166" spans="1:27">
      <c r="A166" s="33">
        <f>'бланки '!D170</f>
        <v>165</v>
      </c>
      <c r="B166" s="33" t="str">
        <f>'Рейтинговая таблица организаций'!B168</f>
        <v>Муниципальное казённое общеобразовательное учреждение "Копыловская основная общеобразовательная школа"</v>
      </c>
      <c r="C166" s="33">
        <f>'Рейтинговая таблица организаций'!M168</f>
        <v>100</v>
      </c>
      <c r="D166" s="33">
        <f>'Рейтинговая таблица организаций'!N168</f>
        <v>100</v>
      </c>
      <c r="E166" s="31">
        <f>'Рейтинговая таблица организаций'!Q168</f>
        <v>100</v>
      </c>
      <c r="F166" s="31">
        <f>'Рейтинговая таблица организаций'!R168</f>
        <v>100</v>
      </c>
      <c r="G166" s="31">
        <f>'Рейтинговая таблица организаций'!O168</f>
        <v>100</v>
      </c>
      <c r="H166" s="31">
        <f>'Рейтинговая таблица организаций'!P168</f>
        <v>100</v>
      </c>
      <c r="I166" s="31">
        <f>'Рейтинговая таблица организаций'!S168</f>
        <v>100</v>
      </c>
      <c r="J166" s="35">
        <f>'Рейтинговая таблица организаций'!T168</f>
        <v>100</v>
      </c>
      <c r="K166" s="31">
        <f>'Рейтинговая таблица организаций'!Z168</f>
        <v>100</v>
      </c>
      <c r="L166" s="31">
        <f t="shared" si="3"/>
        <v>100</v>
      </c>
      <c r="M166" s="31">
        <f>'Рейтинговая таблица организаций'!AB168</f>
        <v>100</v>
      </c>
      <c r="N166" s="35">
        <f>'Рейтинговая таблица организаций'!AC168</f>
        <v>100</v>
      </c>
      <c r="O166" s="85">
        <f>'Рейтинговая таблица организаций'!AH168</f>
        <v>0</v>
      </c>
      <c r="P166" s="85">
        <f>'Рейтинговая таблица организаций'!AI168</f>
        <v>40</v>
      </c>
      <c r="Q166" s="85">
        <f>'Рейтинговая таблица организаций'!AJ168</f>
        <v>100</v>
      </c>
      <c r="R166" s="86">
        <f>'Рейтинговая таблица организаций'!AK168</f>
        <v>46</v>
      </c>
      <c r="S166" s="31">
        <f>'Рейтинговая таблица организаций'!AR168</f>
        <v>100</v>
      </c>
      <c r="T166" s="31">
        <f>'Рейтинговая таблица организаций'!AS168</f>
        <v>100</v>
      </c>
      <c r="U166" s="31">
        <f>'Рейтинговая таблица организаций'!AT168</f>
        <v>100</v>
      </c>
      <c r="V166" s="35">
        <f>'Рейтинговая таблица организаций'!AU168</f>
        <v>100</v>
      </c>
      <c r="W166" s="31">
        <f>'Рейтинговая таблица организаций'!BB168</f>
        <v>100</v>
      </c>
      <c r="X166" s="31">
        <f>'Рейтинговая таблица организаций'!BC168</f>
        <v>100</v>
      </c>
      <c r="Y166" s="31">
        <f>'Рейтинговая таблица организаций'!BD168</f>
        <v>100</v>
      </c>
      <c r="Z166" s="35">
        <f>'Рейтинговая таблица организаций'!BE168</f>
        <v>100</v>
      </c>
      <c r="AA166" s="36">
        <f>'Рейтинговая таблица организаций'!BF168</f>
        <v>89.2</v>
      </c>
    </row>
    <row r="167" spans="1:27">
      <c r="A167" s="33">
        <f>'бланки '!D171</f>
        <v>166</v>
      </c>
      <c r="B167" s="33" t="str">
        <f>'Рейтинговая таблица организаций'!B169</f>
        <v>Муниципальное бюджетное общеобразовательное учреждение "Средняя общеобразовательная школа №5"</v>
      </c>
      <c r="C167" s="33">
        <f>'Рейтинговая таблица организаций'!M169</f>
        <v>100</v>
      </c>
      <c r="D167" s="33">
        <f>'Рейтинговая таблица организаций'!N169</f>
        <v>100</v>
      </c>
      <c r="E167" s="31">
        <f>'Рейтинговая таблица организаций'!Q169</f>
        <v>100</v>
      </c>
      <c r="F167" s="31">
        <f>'Рейтинговая таблица организаций'!R169</f>
        <v>100</v>
      </c>
      <c r="G167" s="31">
        <f>'Рейтинговая таблица организаций'!O169</f>
        <v>100</v>
      </c>
      <c r="H167" s="31">
        <f>'Рейтинговая таблица организаций'!P169</f>
        <v>100</v>
      </c>
      <c r="I167" s="31">
        <f>'Рейтинговая таблица организаций'!S169</f>
        <v>100</v>
      </c>
      <c r="J167" s="35">
        <f>'Рейтинговая таблица организаций'!T169</f>
        <v>100</v>
      </c>
      <c r="K167" s="31">
        <f>'Рейтинговая таблица организаций'!Z169</f>
        <v>100</v>
      </c>
      <c r="L167" s="31">
        <f t="shared" si="3"/>
        <v>100</v>
      </c>
      <c r="M167" s="31">
        <f>'Рейтинговая таблица организаций'!AB169</f>
        <v>100</v>
      </c>
      <c r="N167" s="35">
        <f>'Рейтинговая таблица организаций'!AC169</f>
        <v>100</v>
      </c>
      <c r="O167" s="85">
        <f>'Рейтинговая таблица организаций'!AH169</f>
        <v>0</v>
      </c>
      <c r="P167" s="85">
        <f>'Рейтинговая таблица организаций'!AI169</f>
        <v>100</v>
      </c>
      <c r="Q167" s="85">
        <f>'Рейтинговая таблица организаций'!AJ169</f>
        <v>100</v>
      </c>
      <c r="R167" s="86">
        <f>'Рейтинговая таблица организаций'!AK169</f>
        <v>70</v>
      </c>
      <c r="S167" s="31">
        <f>'Рейтинговая таблица организаций'!AR169</f>
        <v>100</v>
      </c>
      <c r="T167" s="31">
        <f>'Рейтинговая таблица организаций'!AS169</f>
        <v>100</v>
      </c>
      <c r="U167" s="31">
        <f>'Рейтинговая таблица организаций'!AT169</f>
        <v>100</v>
      </c>
      <c r="V167" s="35">
        <f>'Рейтинговая таблица организаций'!AU169</f>
        <v>100</v>
      </c>
      <c r="W167" s="31">
        <f>'Рейтинговая таблица организаций'!BB169</f>
        <v>100</v>
      </c>
      <c r="X167" s="31">
        <f>'Рейтинговая таблица организаций'!BC169</f>
        <v>100</v>
      </c>
      <c r="Y167" s="31">
        <f>'Рейтинговая таблица организаций'!BD169</f>
        <v>100</v>
      </c>
      <c r="Z167" s="35">
        <f>'Рейтинговая таблица организаций'!BE169</f>
        <v>100</v>
      </c>
      <c r="AA167" s="36">
        <f>'Рейтинговая таблица организаций'!BF169</f>
        <v>94</v>
      </c>
    </row>
    <row r="168" spans="1:27">
      <c r="A168" s="33">
        <f>'бланки '!D172</f>
        <v>167</v>
      </c>
      <c r="B168" s="33" t="str">
        <f>'Рейтинговая таблица организаций'!B170</f>
        <v>Муниципальное автономное общеобразовательное учреждение "Средняя общеобразовательная школа №7"</v>
      </c>
      <c r="C168" s="33">
        <f>'Рейтинговая таблица организаций'!M170</f>
        <v>100</v>
      </c>
      <c r="D168" s="33">
        <f>'Рейтинговая таблица организаций'!N170</f>
        <v>100</v>
      </c>
      <c r="E168" s="31">
        <f>'Рейтинговая таблица организаций'!Q170</f>
        <v>100</v>
      </c>
      <c r="F168" s="31">
        <f>'Рейтинговая таблица организаций'!R170</f>
        <v>100</v>
      </c>
      <c r="G168" s="31">
        <f>'Рейтинговая таблица организаций'!O170</f>
        <v>100</v>
      </c>
      <c r="H168" s="31">
        <f>'Рейтинговая таблица организаций'!P170</f>
        <v>100</v>
      </c>
      <c r="I168" s="31">
        <f>'Рейтинговая таблица организаций'!S170</f>
        <v>100</v>
      </c>
      <c r="J168" s="35">
        <f>'Рейтинговая таблица организаций'!T170</f>
        <v>100</v>
      </c>
      <c r="K168" s="31">
        <f>'Рейтинговая таблица организаций'!Z170</f>
        <v>100</v>
      </c>
      <c r="L168" s="31">
        <f t="shared" si="3"/>
        <v>100</v>
      </c>
      <c r="M168" s="31">
        <f>'Рейтинговая таблица организаций'!AB170</f>
        <v>100</v>
      </c>
      <c r="N168" s="35">
        <f>'Рейтинговая таблица организаций'!AC170</f>
        <v>100</v>
      </c>
      <c r="O168" s="85">
        <f>'Рейтинговая таблица организаций'!AH170</f>
        <v>80</v>
      </c>
      <c r="P168" s="85">
        <f>'Рейтинговая таблица организаций'!AI170</f>
        <v>100</v>
      </c>
      <c r="Q168" s="85">
        <f>'Рейтинговая таблица организаций'!AJ170</f>
        <v>100</v>
      </c>
      <c r="R168" s="86">
        <f>'Рейтинговая таблица организаций'!AK170</f>
        <v>94</v>
      </c>
      <c r="S168" s="31">
        <f>'Рейтинговая таблица организаций'!AR170</f>
        <v>100</v>
      </c>
      <c r="T168" s="31">
        <f>'Рейтинговая таблица организаций'!AS170</f>
        <v>100</v>
      </c>
      <c r="U168" s="31">
        <f>'Рейтинговая таблица организаций'!AT170</f>
        <v>100</v>
      </c>
      <c r="V168" s="35">
        <f>'Рейтинговая таблица организаций'!AU170</f>
        <v>100</v>
      </c>
      <c r="W168" s="31">
        <f>'Рейтинговая таблица организаций'!BB170</f>
        <v>100</v>
      </c>
      <c r="X168" s="31">
        <f>'Рейтинговая таблица организаций'!BC170</f>
        <v>100</v>
      </c>
      <c r="Y168" s="31">
        <f>'Рейтинговая таблица организаций'!BD170</f>
        <v>100</v>
      </c>
      <c r="Z168" s="35">
        <f>'Рейтинговая таблица организаций'!BE170</f>
        <v>100</v>
      </c>
      <c r="AA168" s="36">
        <f>'Рейтинговая таблица организаций'!BF170</f>
        <v>98.8</v>
      </c>
    </row>
    <row r="169" spans="1:27">
      <c r="A169" s="33">
        <f>'бланки '!D173</f>
        <v>168</v>
      </c>
      <c r="B169" s="33" t="str">
        <f>'Рейтинговая таблица организаций'!B171</f>
        <v>Муниципальное казённое общеобразовательное учреждение "Открытая (сменная) общеобразовательная школа"</v>
      </c>
      <c r="C169" s="33">
        <f>'Рейтинговая таблица организаций'!M171</f>
        <v>100</v>
      </c>
      <c r="D169" s="33">
        <f>'Рейтинговая таблица организаций'!N171</f>
        <v>100</v>
      </c>
      <c r="E169" s="31">
        <f>'Рейтинговая таблица организаций'!Q171</f>
        <v>100</v>
      </c>
      <c r="F169" s="31">
        <f>'Рейтинговая таблица организаций'!R171</f>
        <v>100</v>
      </c>
      <c r="G169" s="31">
        <f>'Рейтинговая таблица организаций'!O171</f>
        <v>100</v>
      </c>
      <c r="H169" s="31">
        <f>'Рейтинговая таблица организаций'!P171</f>
        <v>100</v>
      </c>
      <c r="I169" s="31">
        <f>'Рейтинговая таблица организаций'!S171</f>
        <v>100</v>
      </c>
      <c r="J169" s="35">
        <f>'Рейтинговая таблица организаций'!T171</f>
        <v>100</v>
      </c>
      <c r="K169" s="31">
        <f>'Рейтинговая таблица организаций'!Z171</f>
        <v>100</v>
      </c>
      <c r="L169" s="31">
        <f t="shared" si="3"/>
        <v>100</v>
      </c>
      <c r="M169" s="31">
        <f>'Рейтинговая таблица организаций'!AB171</f>
        <v>100</v>
      </c>
      <c r="N169" s="35">
        <f>'Рейтинговая таблица организаций'!AC171</f>
        <v>100</v>
      </c>
      <c r="O169" s="85">
        <f>'Рейтинговая таблица организаций'!AH171</f>
        <v>0</v>
      </c>
      <c r="P169" s="85">
        <f>'Рейтинговая таблица организаций'!AI171</f>
        <v>80</v>
      </c>
      <c r="Q169" s="85">
        <f>'Рейтинговая таблица организаций'!AJ171</f>
        <v>100</v>
      </c>
      <c r="R169" s="86">
        <f>'Рейтинговая таблица организаций'!AK171</f>
        <v>62</v>
      </c>
      <c r="S169" s="31">
        <f>'Рейтинговая таблица организаций'!AR171</f>
        <v>100</v>
      </c>
      <c r="T169" s="31">
        <f>'Рейтинговая таблица организаций'!AS171</f>
        <v>100</v>
      </c>
      <c r="U169" s="31">
        <f>'Рейтинговая таблица организаций'!AT171</f>
        <v>100</v>
      </c>
      <c r="V169" s="35">
        <f>'Рейтинговая таблица организаций'!AU171</f>
        <v>100</v>
      </c>
      <c r="W169" s="31">
        <f>'Рейтинговая таблица организаций'!BB171</f>
        <v>100</v>
      </c>
      <c r="X169" s="31">
        <f>'Рейтинговая таблица организаций'!BC171</f>
        <v>100</v>
      </c>
      <c r="Y169" s="31">
        <f>'Рейтинговая таблица организаций'!BD171</f>
        <v>100</v>
      </c>
      <c r="Z169" s="35">
        <f>'Рейтинговая таблица организаций'!BE171</f>
        <v>100</v>
      </c>
      <c r="AA169" s="36">
        <f>'Рейтинговая таблица организаций'!BF171</f>
        <v>92.4</v>
      </c>
    </row>
    <row r="170" spans="1:27">
      <c r="A170" s="33">
        <f>'бланки '!D174</f>
        <v>169</v>
      </c>
      <c r="B170" s="33" t="str">
        <f>'Рейтинговая таблица организаций'!B172</f>
        <v>Муниципальное бюджетное общеобразовательное учреждение "Новоселовская средняя общеобразовательная школа"</v>
      </c>
      <c r="C170" s="33">
        <f>'Рейтинговая таблица организаций'!M172</f>
        <v>100</v>
      </c>
      <c r="D170" s="33">
        <f>'Рейтинговая таблица организаций'!N172</f>
        <v>100</v>
      </c>
      <c r="E170" s="31">
        <f>'Рейтинговая таблица организаций'!Q172</f>
        <v>100</v>
      </c>
      <c r="F170" s="31">
        <f>'Рейтинговая таблица организаций'!R172</f>
        <v>100</v>
      </c>
      <c r="G170" s="31">
        <f>'Рейтинговая таблица организаций'!O172</f>
        <v>100</v>
      </c>
      <c r="H170" s="31">
        <f>'Рейтинговая таблица организаций'!P172</f>
        <v>100</v>
      </c>
      <c r="I170" s="31">
        <f>'Рейтинговая таблица организаций'!S172</f>
        <v>100</v>
      </c>
      <c r="J170" s="35">
        <f>'Рейтинговая таблица организаций'!T172</f>
        <v>100</v>
      </c>
      <c r="K170" s="31">
        <f>'Рейтинговая таблица организаций'!Z172</f>
        <v>100</v>
      </c>
      <c r="L170" s="31">
        <f t="shared" si="3"/>
        <v>100</v>
      </c>
      <c r="M170" s="31">
        <f>'Рейтинговая таблица организаций'!AB172</f>
        <v>100</v>
      </c>
      <c r="N170" s="35">
        <f>'Рейтинговая таблица организаций'!AC172</f>
        <v>100</v>
      </c>
      <c r="O170" s="85">
        <f>'Рейтинговая таблица организаций'!AH172</f>
        <v>20</v>
      </c>
      <c r="P170" s="85">
        <f>'Рейтинговая таблица организаций'!AI172</f>
        <v>60</v>
      </c>
      <c r="Q170" s="85">
        <f>'Рейтинговая таблица организаций'!AJ172</f>
        <v>100</v>
      </c>
      <c r="R170" s="86">
        <f>'Рейтинговая таблица организаций'!AK172</f>
        <v>60</v>
      </c>
      <c r="S170" s="31">
        <f>'Рейтинговая таблица организаций'!AR172</f>
        <v>100</v>
      </c>
      <c r="T170" s="31">
        <f>'Рейтинговая таблица организаций'!AS172</f>
        <v>100</v>
      </c>
      <c r="U170" s="31">
        <f>'Рейтинговая таблица организаций'!AT172</f>
        <v>100</v>
      </c>
      <c r="V170" s="35">
        <f>'Рейтинговая таблица организаций'!AU172</f>
        <v>100</v>
      </c>
      <c r="W170" s="31">
        <f>'Рейтинговая таблица организаций'!BB172</f>
        <v>100</v>
      </c>
      <c r="X170" s="31">
        <f>'Рейтинговая таблица организаций'!BC172</f>
        <v>100</v>
      </c>
      <c r="Y170" s="31">
        <f>'Рейтинговая таблица организаций'!BD172</f>
        <v>100</v>
      </c>
      <c r="Z170" s="35">
        <f>'Рейтинговая таблица организаций'!BE172</f>
        <v>100</v>
      </c>
      <c r="AA170" s="36">
        <f>'Рейтинговая таблица организаций'!BF172</f>
        <v>92</v>
      </c>
    </row>
    <row r="171" spans="1:27">
      <c r="A171" s="33">
        <f>'бланки '!D175</f>
        <v>170</v>
      </c>
      <c r="B171" s="33" t="str">
        <f>'Рейтинговая таблица организаций'!B173</f>
        <v>Муниципальное бюджетное общеобразовательное учреждение "Инкинская средняя общеобразовательная школа"</v>
      </c>
      <c r="C171" s="33">
        <f>'Рейтинговая таблица организаций'!M173</f>
        <v>100</v>
      </c>
      <c r="D171" s="33">
        <f>'Рейтинговая таблица организаций'!N173</f>
        <v>100</v>
      </c>
      <c r="E171" s="31">
        <f>'Рейтинговая таблица организаций'!Q173</f>
        <v>100</v>
      </c>
      <c r="F171" s="31">
        <f>'Рейтинговая таблица организаций'!R173</f>
        <v>100</v>
      </c>
      <c r="G171" s="31">
        <f>'Рейтинговая таблица организаций'!O173</f>
        <v>100</v>
      </c>
      <c r="H171" s="31">
        <f>'Рейтинговая таблица организаций'!P173</f>
        <v>100</v>
      </c>
      <c r="I171" s="31">
        <f>'Рейтинговая таблица организаций'!S173</f>
        <v>100</v>
      </c>
      <c r="J171" s="35">
        <f>'Рейтинговая таблица организаций'!T173</f>
        <v>100</v>
      </c>
      <c r="K171" s="31">
        <f>'Рейтинговая таблица организаций'!Z173</f>
        <v>100</v>
      </c>
      <c r="L171" s="31">
        <f t="shared" si="3"/>
        <v>100</v>
      </c>
      <c r="M171" s="31">
        <f>'Рейтинговая таблица организаций'!AB173</f>
        <v>100</v>
      </c>
      <c r="N171" s="35">
        <f>'Рейтинговая таблица организаций'!AC173</f>
        <v>100</v>
      </c>
      <c r="O171" s="85">
        <f>'Рейтинговая таблица организаций'!AH173</f>
        <v>60</v>
      </c>
      <c r="P171" s="85">
        <f>'Рейтинговая таблица организаций'!AI173</f>
        <v>80</v>
      </c>
      <c r="Q171" s="85">
        <f>'Рейтинговая таблица организаций'!AJ173</f>
        <v>100</v>
      </c>
      <c r="R171" s="86">
        <f>'Рейтинговая таблица организаций'!AK173</f>
        <v>80</v>
      </c>
      <c r="S171" s="31">
        <f>'Рейтинговая таблица организаций'!AR173</f>
        <v>100</v>
      </c>
      <c r="T171" s="31">
        <f>'Рейтинговая таблица организаций'!AS173</f>
        <v>100</v>
      </c>
      <c r="U171" s="31">
        <f>'Рейтинговая таблица организаций'!AT173</f>
        <v>100</v>
      </c>
      <c r="V171" s="35">
        <f>'Рейтинговая таблица организаций'!AU173</f>
        <v>100</v>
      </c>
      <c r="W171" s="31">
        <f>'Рейтинговая таблица организаций'!BB173</f>
        <v>100</v>
      </c>
      <c r="X171" s="31">
        <f>'Рейтинговая таблица организаций'!BC173</f>
        <v>100</v>
      </c>
      <c r="Y171" s="31">
        <f>'Рейтинговая таблица организаций'!BD173</f>
        <v>100</v>
      </c>
      <c r="Z171" s="35">
        <f>'Рейтинговая таблица организаций'!BE173</f>
        <v>100</v>
      </c>
      <c r="AA171" s="36">
        <f>'Рейтинговая таблица организаций'!BF173</f>
        <v>96</v>
      </c>
    </row>
    <row r="172" spans="1:27">
      <c r="A172" s="33">
        <f>'бланки '!D176</f>
        <v>171</v>
      </c>
      <c r="B172" s="33" t="str">
        <f>'Рейтинговая таблица организаций'!B174</f>
        <v>Муниципальное бюджетное общеобразовательное учреждение "Чажемтовская средняя общеобразовательная школа"</v>
      </c>
      <c r="C172" s="33">
        <f>'Рейтинговая таблица организаций'!M174</f>
        <v>100</v>
      </c>
      <c r="D172" s="33">
        <f>'Рейтинговая таблица организаций'!N174</f>
        <v>100</v>
      </c>
      <c r="E172" s="31">
        <f>'Рейтинговая таблица организаций'!Q174</f>
        <v>100</v>
      </c>
      <c r="F172" s="31">
        <f>'Рейтинговая таблица организаций'!R174</f>
        <v>100</v>
      </c>
      <c r="G172" s="31">
        <f>'Рейтинговая таблица организаций'!O174</f>
        <v>100</v>
      </c>
      <c r="H172" s="31">
        <f>'Рейтинговая таблица организаций'!P174</f>
        <v>100</v>
      </c>
      <c r="I172" s="31">
        <f>'Рейтинговая таблица организаций'!S174</f>
        <v>100</v>
      </c>
      <c r="J172" s="35">
        <f>'Рейтинговая таблица организаций'!T174</f>
        <v>100</v>
      </c>
      <c r="K172" s="31">
        <f>'Рейтинговая таблица организаций'!Z174</f>
        <v>100</v>
      </c>
      <c r="L172" s="31">
        <f t="shared" si="3"/>
        <v>100</v>
      </c>
      <c r="M172" s="31">
        <f>'Рейтинговая таблица организаций'!AB174</f>
        <v>100</v>
      </c>
      <c r="N172" s="35">
        <f>'Рейтинговая таблица организаций'!AC174</f>
        <v>100</v>
      </c>
      <c r="O172" s="85">
        <f>'Рейтинговая таблица организаций'!AH174</f>
        <v>40</v>
      </c>
      <c r="P172" s="85">
        <f>'Рейтинговая таблица организаций'!AI174</f>
        <v>100</v>
      </c>
      <c r="Q172" s="85">
        <f>'Рейтинговая таблица организаций'!AJ174</f>
        <v>100</v>
      </c>
      <c r="R172" s="86">
        <f>'Рейтинговая таблица организаций'!AK174</f>
        <v>82</v>
      </c>
      <c r="S172" s="31">
        <f>'Рейтинговая таблица организаций'!AR174</f>
        <v>100</v>
      </c>
      <c r="T172" s="31">
        <f>'Рейтинговая таблица организаций'!AS174</f>
        <v>100</v>
      </c>
      <c r="U172" s="31">
        <f>'Рейтинговая таблица организаций'!AT174</f>
        <v>100</v>
      </c>
      <c r="V172" s="35">
        <f>'Рейтинговая таблица организаций'!AU174</f>
        <v>100</v>
      </c>
      <c r="W172" s="31">
        <f>'Рейтинговая таблица организаций'!BB174</f>
        <v>100</v>
      </c>
      <c r="X172" s="31">
        <f>'Рейтинговая таблица организаций'!BC174</f>
        <v>100</v>
      </c>
      <c r="Y172" s="31">
        <f>'Рейтинговая таблица организаций'!BD174</f>
        <v>100</v>
      </c>
      <c r="Z172" s="35">
        <f>'Рейтинговая таблица организаций'!BE174</f>
        <v>100</v>
      </c>
      <c r="AA172" s="36">
        <f>'Рейтинговая таблица организаций'!BF174</f>
        <v>96.4</v>
      </c>
    </row>
    <row r="173" spans="1:27">
      <c r="A173" s="33">
        <f>'бланки '!D177</f>
        <v>172</v>
      </c>
      <c r="B173" s="33" t="str">
        <f>'Рейтинговая таблица организаций'!B175</f>
        <v>Муниципальное казённое общеобразовательное учреждение "Старо-Короткинская основная общеобразовательная школа"</v>
      </c>
      <c r="C173" s="33">
        <f>'Рейтинговая таблица организаций'!M175</f>
        <v>100</v>
      </c>
      <c r="D173" s="33">
        <f>'Рейтинговая таблица организаций'!N175</f>
        <v>100</v>
      </c>
      <c r="E173" s="31">
        <f>'Рейтинговая таблица организаций'!Q175</f>
        <v>100</v>
      </c>
      <c r="F173" s="31">
        <f>'Рейтинговая таблица организаций'!R175</f>
        <v>100</v>
      </c>
      <c r="G173" s="31">
        <f>'Рейтинговая таблица организаций'!O175</f>
        <v>100</v>
      </c>
      <c r="H173" s="31">
        <f>'Рейтинговая таблица организаций'!P175</f>
        <v>100</v>
      </c>
      <c r="I173" s="31">
        <f>'Рейтинговая таблица организаций'!S175</f>
        <v>100</v>
      </c>
      <c r="J173" s="35">
        <f>'Рейтинговая таблица организаций'!T175</f>
        <v>100</v>
      </c>
      <c r="K173" s="31">
        <f>'Рейтинговая таблица организаций'!Z175</f>
        <v>100</v>
      </c>
      <c r="L173" s="31">
        <f t="shared" si="3"/>
        <v>100</v>
      </c>
      <c r="M173" s="31">
        <f>'Рейтинговая таблица организаций'!AB175</f>
        <v>100</v>
      </c>
      <c r="N173" s="35">
        <f>'Рейтинговая таблица организаций'!AC175</f>
        <v>100</v>
      </c>
      <c r="O173" s="85">
        <f>'Рейтинговая таблица организаций'!AH175</f>
        <v>0</v>
      </c>
      <c r="P173" s="85">
        <f>'Рейтинговая таблица организаций'!AI175</f>
        <v>80</v>
      </c>
      <c r="Q173" s="85">
        <f>'Рейтинговая таблица организаций'!AJ175</f>
        <v>100</v>
      </c>
      <c r="R173" s="86">
        <f>'Рейтинговая таблица организаций'!AK175</f>
        <v>62</v>
      </c>
      <c r="S173" s="31">
        <f>'Рейтинговая таблица организаций'!AR175</f>
        <v>100</v>
      </c>
      <c r="T173" s="31">
        <f>'Рейтинговая таблица организаций'!AS175</f>
        <v>100</v>
      </c>
      <c r="U173" s="31">
        <f>'Рейтинговая таблица организаций'!AT175</f>
        <v>100</v>
      </c>
      <c r="V173" s="35">
        <f>'Рейтинговая таблица организаций'!AU175</f>
        <v>100</v>
      </c>
      <c r="W173" s="31">
        <f>'Рейтинговая таблица организаций'!BB175</f>
        <v>100</v>
      </c>
      <c r="X173" s="31">
        <f>'Рейтинговая таблица организаций'!BC175</f>
        <v>100</v>
      </c>
      <c r="Y173" s="31">
        <f>'Рейтинговая таблица организаций'!BD175</f>
        <v>100</v>
      </c>
      <c r="Z173" s="35">
        <f>'Рейтинговая таблица организаций'!BE175</f>
        <v>100</v>
      </c>
      <c r="AA173" s="36">
        <f>'Рейтинговая таблица организаций'!BF175</f>
        <v>92.4</v>
      </c>
    </row>
    <row r="174" spans="1:27">
      <c r="A174" s="33">
        <f>'бланки '!D178</f>
        <v>173</v>
      </c>
      <c r="B174" s="33" t="str">
        <f>'Рейтинговая таблица организаций'!B176</f>
        <v>Муниципальное казённое общеобразовательное учреждение "Мараксинская основная общеобразовательная школа"</v>
      </c>
      <c r="C174" s="33">
        <f>'Рейтинговая таблица организаций'!M176</f>
        <v>100</v>
      </c>
      <c r="D174" s="33">
        <f>'Рейтинговая таблица организаций'!N176</f>
        <v>100</v>
      </c>
      <c r="E174" s="31">
        <f>'Рейтинговая таблица организаций'!Q176</f>
        <v>100</v>
      </c>
      <c r="F174" s="31">
        <f>'Рейтинговая таблица организаций'!R176</f>
        <v>100</v>
      </c>
      <c r="G174" s="31">
        <f>'Рейтинговая таблица организаций'!O176</f>
        <v>100</v>
      </c>
      <c r="H174" s="31">
        <f>'Рейтинговая таблица организаций'!P176</f>
        <v>100</v>
      </c>
      <c r="I174" s="31">
        <f>'Рейтинговая таблица организаций'!S176</f>
        <v>100</v>
      </c>
      <c r="J174" s="35">
        <f>'Рейтинговая таблица организаций'!T176</f>
        <v>100</v>
      </c>
      <c r="K174" s="31">
        <f>'Рейтинговая таблица организаций'!Z176</f>
        <v>100</v>
      </c>
      <c r="L174" s="31">
        <f t="shared" si="3"/>
        <v>100</v>
      </c>
      <c r="M174" s="31">
        <f>'Рейтинговая таблица организаций'!AB176</f>
        <v>100</v>
      </c>
      <c r="N174" s="35">
        <f>'Рейтинговая таблица организаций'!AC176</f>
        <v>100</v>
      </c>
      <c r="O174" s="85">
        <f>'Рейтинговая таблица организаций'!AH176</f>
        <v>20</v>
      </c>
      <c r="P174" s="85">
        <f>'Рейтинговая таблица организаций'!AI176</f>
        <v>100</v>
      </c>
      <c r="Q174" s="85">
        <f>'Рейтинговая таблица организаций'!AJ176</f>
        <v>100</v>
      </c>
      <c r="R174" s="86">
        <f>'Рейтинговая таблица организаций'!AK176</f>
        <v>76</v>
      </c>
      <c r="S174" s="31">
        <f>'Рейтинговая таблица организаций'!AR176</f>
        <v>100</v>
      </c>
      <c r="T174" s="31">
        <f>'Рейтинговая таблица организаций'!AS176</f>
        <v>100</v>
      </c>
      <c r="U174" s="31">
        <f>'Рейтинговая таблица организаций'!AT176</f>
        <v>100</v>
      </c>
      <c r="V174" s="35">
        <f>'Рейтинговая таблица организаций'!AU176</f>
        <v>100</v>
      </c>
      <c r="W174" s="31">
        <f>'Рейтинговая таблица организаций'!BB176</f>
        <v>100</v>
      </c>
      <c r="X174" s="31">
        <f>'Рейтинговая таблица организаций'!BC176</f>
        <v>100</v>
      </c>
      <c r="Y174" s="31">
        <f>'Рейтинговая таблица организаций'!BD176</f>
        <v>100</v>
      </c>
      <c r="Z174" s="35">
        <f>'Рейтинговая таблица организаций'!BE176</f>
        <v>100</v>
      </c>
      <c r="AA174" s="36">
        <f>'Рейтинговая таблица организаций'!BF176</f>
        <v>95.2</v>
      </c>
    </row>
    <row r="175" spans="1:27">
      <c r="A175" s="33">
        <f>'бланки '!D179</f>
        <v>174</v>
      </c>
      <c r="B175" s="33" t="str">
        <f>'Рейтинговая таблица организаций'!B177</f>
        <v>Муниципальное автономное общеобразовательное учреждение "Средняя общеобразовательная школа № 4 имени Героя Советского Союза Ефима Афанасьевича Жданова" г.Колпашево</v>
      </c>
      <c r="C175" s="33">
        <f>'Рейтинговая таблица организаций'!M177</f>
        <v>100</v>
      </c>
      <c r="D175" s="33">
        <f>'Рейтинговая таблица организаций'!N177</f>
        <v>100</v>
      </c>
      <c r="E175" s="31">
        <f>'Рейтинговая таблица организаций'!Q177</f>
        <v>100</v>
      </c>
      <c r="F175" s="31">
        <f>'Рейтинговая таблица организаций'!R177</f>
        <v>100</v>
      </c>
      <c r="G175" s="31">
        <f>'Рейтинговая таблица организаций'!O177</f>
        <v>100</v>
      </c>
      <c r="H175" s="31">
        <f>'Рейтинговая таблица организаций'!P177</f>
        <v>100</v>
      </c>
      <c r="I175" s="31">
        <f>'Рейтинговая таблица организаций'!S177</f>
        <v>100</v>
      </c>
      <c r="J175" s="35">
        <f>'Рейтинговая таблица организаций'!T177</f>
        <v>100</v>
      </c>
      <c r="K175" s="31">
        <f>'Рейтинговая таблица организаций'!Z177</f>
        <v>100</v>
      </c>
      <c r="L175" s="31">
        <f t="shared" si="3"/>
        <v>100</v>
      </c>
      <c r="M175" s="31">
        <f>'Рейтинговая таблица организаций'!AB177</f>
        <v>100</v>
      </c>
      <c r="N175" s="35">
        <f>'Рейтинговая таблица организаций'!AC177</f>
        <v>100</v>
      </c>
      <c r="O175" s="85">
        <f>'Рейтинговая таблица организаций'!AH177</f>
        <v>80</v>
      </c>
      <c r="P175" s="85">
        <f>'Рейтинговая таблица организаций'!AI177</f>
        <v>60</v>
      </c>
      <c r="Q175" s="85">
        <f>'Рейтинговая таблица организаций'!AJ177</f>
        <v>100</v>
      </c>
      <c r="R175" s="86">
        <f>'Рейтинговая таблица организаций'!AK177</f>
        <v>78</v>
      </c>
      <c r="S175" s="31">
        <f>'Рейтинговая таблица организаций'!AR177</f>
        <v>100</v>
      </c>
      <c r="T175" s="31">
        <f>'Рейтинговая таблица организаций'!AS177</f>
        <v>100</v>
      </c>
      <c r="U175" s="31">
        <f>'Рейтинговая таблица организаций'!AT177</f>
        <v>100</v>
      </c>
      <c r="V175" s="35">
        <f>'Рейтинговая таблица организаций'!AU177</f>
        <v>100</v>
      </c>
      <c r="W175" s="31">
        <f>'Рейтинговая таблица организаций'!BB177</f>
        <v>100</v>
      </c>
      <c r="X175" s="31">
        <f>'Рейтинговая таблица организаций'!BC177</f>
        <v>100</v>
      </c>
      <c r="Y175" s="31">
        <f>'Рейтинговая таблица организаций'!BD177</f>
        <v>100</v>
      </c>
      <c r="Z175" s="35">
        <f>'Рейтинговая таблица организаций'!BE177</f>
        <v>100</v>
      </c>
      <c r="AA175" s="36">
        <f>'Рейтинговая таблица организаций'!BF177</f>
        <v>95.6</v>
      </c>
    </row>
    <row r="176" spans="1:27">
      <c r="A176" s="33">
        <f>'бланки '!D180</f>
        <v>175</v>
      </c>
      <c r="B176" s="33" t="str">
        <f>'Рейтинговая таблица организаций'!B178</f>
        <v>Муниципальное казённое общеобразовательное учреждение "Никольская основная общеобразовательная школа"</v>
      </c>
      <c r="C176" s="33">
        <f>'Рейтинговая таблица организаций'!M178</f>
        <v>100</v>
      </c>
      <c r="D176" s="33">
        <f>'Рейтинговая таблица организаций'!N178</f>
        <v>100</v>
      </c>
      <c r="E176" s="31">
        <f>'Рейтинговая таблица организаций'!Q178</f>
        <v>100</v>
      </c>
      <c r="F176" s="31">
        <f>'Рейтинговая таблица организаций'!R178</f>
        <v>100</v>
      </c>
      <c r="G176" s="31">
        <f>'Рейтинговая таблица организаций'!O178</f>
        <v>100</v>
      </c>
      <c r="H176" s="31">
        <f>'Рейтинговая таблица организаций'!P178</f>
        <v>100</v>
      </c>
      <c r="I176" s="31">
        <f>'Рейтинговая таблица организаций'!S178</f>
        <v>100</v>
      </c>
      <c r="J176" s="35">
        <f>'Рейтинговая таблица организаций'!T178</f>
        <v>100</v>
      </c>
      <c r="K176" s="31">
        <f>'Рейтинговая таблица организаций'!Z178</f>
        <v>100</v>
      </c>
      <c r="L176" s="31">
        <f t="shared" si="3"/>
        <v>100</v>
      </c>
      <c r="M176" s="31">
        <f>'Рейтинговая таблица организаций'!AB178</f>
        <v>100</v>
      </c>
      <c r="N176" s="35">
        <f>'Рейтинговая таблица организаций'!AC178</f>
        <v>100</v>
      </c>
      <c r="O176" s="85">
        <f>'Рейтинговая таблица организаций'!AH178</f>
        <v>20</v>
      </c>
      <c r="P176" s="85">
        <f>'Рейтинговая таблица организаций'!AI178</f>
        <v>80</v>
      </c>
      <c r="Q176" s="85">
        <f>'Рейтинговая таблица организаций'!AJ178</f>
        <v>100</v>
      </c>
      <c r="R176" s="86">
        <f>'Рейтинговая таблица организаций'!AK178</f>
        <v>68</v>
      </c>
      <c r="S176" s="31">
        <f>'Рейтинговая таблица организаций'!AR178</f>
        <v>100</v>
      </c>
      <c r="T176" s="31">
        <f>'Рейтинговая таблица организаций'!AS178</f>
        <v>100</v>
      </c>
      <c r="U176" s="31">
        <f>'Рейтинговая таблица организаций'!AT178</f>
        <v>100</v>
      </c>
      <c r="V176" s="35">
        <f>'Рейтинговая таблица организаций'!AU178</f>
        <v>100</v>
      </c>
      <c r="W176" s="31">
        <f>'Рейтинговая таблица организаций'!BB178</f>
        <v>100</v>
      </c>
      <c r="X176" s="31">
        <f>'Рейтинговая таблица организаций'!BC178</f>
        <v>100</v>
      </c>
      <c r="Y176" s="31">
        <f>'Рейтинговая таблица организаций'!BD178</f>
        <v>100</v>
      </c>
      <c r="Z176" s="35">
        <f>'Рейтинговая таблица организаций'!BE178</f>
        <v>100</v>
      </c>
      <c r="AA176" s="36">
        <f>'Рейтинговая таблица организаций'!BF178</f>
        <v>93.6</v>
      </c>
    </row>
    <row r="177" spans="1:27">
      <c r="A177" s="33">
        <f>'бланки '!D181</f>
        <v>176</v>
      </c>
      <c r="B177" s="33" t="str">
        <f>'Рейтинговая таблица организаций'!B179</f>
        <v>Муниципальное бюджетное общеобразовательное учреждение "Кривошеинская средняя общеобразовательная школа"</v>
      </c>
      <c r="C177" s="33">
        <f>'Рейтинговая таблица организаций'!M179</f>
        <v>100</v>
      </c>
      <c r="D177" s="33">
        <f>'Рейтинговая таблица организаций'!N179</f>
        <v>100</v>
      </c>
      <c r="E177" s="31">
        <f>'Рейтинговая таблица организаций'!Q179</f>
        <v>100</v>
      </c>
      <c r="F177" s="31">
        <f>'Рейтинговая таблица организаций'!R179</f>
        <v>100</v>
      </c>
      <c r="G177" s="31">
        <f>'Рейтинговая таблица организаций'!O179</f>
        <v>100</v>
      </c>
      <c r="H177" s="31">
        <f>'Рейтинговая таблица организаций'!P179</f>
        <v>100</v>
      </c>
      <c r="I177" s="31">
        <f>'Рейтинговая таблица организаций'!S179</f>
        <v>100</v>
      </c>
      <c r="J177" s="35">
        <f>'Рейтинговая таблица организаций'!T179</f>
        <v>100</v>
      </c>
      <c r="K177" s="31">
        <f>'Рейтинговая таблица организаций'!Z179</f>
        <v>100</v>
      </c>
      <c r="L177" s="31">
        <f t="shared" si="3"/>
        <v>100</v>
      </c>
      <c r="M177" s="31">
        <f>'Рейтинговая таблица организаций'!AB179</f>
        <v>100</v>
      </c>
      <c r="N177" s="35">
        <f>'Рейтинговая таблица организаций'!AC179</f>
        <v>100</v>
      </c>
      <c r="O177" s="85">
        <f>'Рейтинговая таблица организаций'!AH179</f>
        <v>80</v>
      </c>
      <c r="P177" s="85">
        <f>'Рейтинговая таблица организаций'!AI179</f>
        <v>100</v>
      </c>
      <c r="Q177" s="85">
        <f>'Рейтинговая таблица организаций'!AJ179</f>
        <v>100</v>
      </c>
      <c r="R177" s="86">
        <f>'Рейтинговая таблица организаций'!AK179</f>
        <v>94</v>
      </c>
      <c r="S177" s="31">
        <f>'Рейтинговая таблица организаций'!AR179</f>
        <v>100</v>
      </c>
      <c r="T177" s="31">
        <f>'Рейтинговая таблица организаций'!AS179</f>
        <v>100</v>
      </c>
      <c r="U177" s="31">
        <f>'Рейтинговая таблица организаций'!AT179</f>
        <v>100</v>
      </c>
      <c r="V177" s="35">
        <f>'Рейтинговая таблица организаций'!AU179</f>
        <v>100</v>
      </c>
      <c r="W177" s="31">
        <f>'Рейтинговая таблица организаций'!BB179</f>
        <v>100</v>
      </c>
      <c r="X177" s="31">
        <f>'Рейтинговая таблица организаций'!BC179</f>
        <v>100</v>
      </c>
      <c r="Y177" s="31">
        <f>'Рейтинговая таблица организаций'!BD179</f>
        <v>100</v>
      </c>
      <c r="Z177" s="35">
        <f>'Рейтинговая таблица организаций'!BE179</f>
        <v>100</v>
      </c>
      <c r="AA177" s="36">
        <f>'Рейтинговая таблица организаций'!BF179</f>
        <v>98.8</v>
      </c>
    </row>
    <row r="178" spans="1:27">
      <c r="A178" s="33">
        <f>'бланки '!D182</f>
        <v>177</v>
      </c>
      <c r="B178" s="33" t="str">
        <f>'Рейтинговая таблица организаций'!B180</f>
        <v>Муниципальное бюджетное общеобразовательное учреждение "Белобугорская основная общеобразовательная школа"</v>
      </c>
      <c r="C178" s="33">
        <f>'Рейтинговая таблица организаций'!M180</f>
        <v>100</v>
      </c>
      <c r="D178" s="33">
        <f>'Рейтинговая таблица организаций'!N180</f>
        <v>100</v>
      </c>
      <c r="E178" s="31">
        <f>'Рейтинговая таблица организаций'!Q180</f>
        <v>100</v>
      </c>
      <c r="F178" s="31">
        <f>'Рейтинговая таблица организаций'!R180</f>
        <v>100</v>
      </c>
      <c r="G178" s="31">
        <f>'Рейтинговая таблица организаций'!O180</f>
        <v>100</v>
      </c>
      <c r="H178" s="31">
        <f>'Рейтинговая таблица организаций'!P180</f>
        <v>100</v>
      </c>
      <c r="I178" s="31">
        <f>'Рейтинговая таблица организаций'!S180</f>
        <v>100</v>
      </c>
      <c r="J178" s="35">
        <f>'Рейтинговая таблица организаций'!T180</f>
        <v>100</v>
      </c>
      <c r="K178" s="31">
        <f>'Рейтинговая таблица организаций'!Z180</f>
        <v>100</v>
      </c>
      <c r="L178" s="31">
        <f t="shared" si="3"/>
        <v>100</v>
      </c>
      <c r="M178" s="31">
        <f>'Рейтинговая таблица организаций'!AB180</f>
        <v>100</v>
      </c>
      <c r="N178" s="35">
        <f>'Рейтинговая таблица организаций'!AC180</f>
        <v>100</v>
      </c>
      <c r="O178" s="85">
        <f>'Рейтинговая таблица организаций'!AH180</f>
        <v>60</v>
      </c>
      <c r="P178" s="85">
        <f>'Рейтинговая таблица организаций'!AI180</f>
        <v>80</v>
      </c>
      <c r="Q178" s="85">
        <f>'Рейтинговая таблица организаций'!AJ180</f>
        <v>100</v>
      </c>
      <c r="R178" s="86">
        <f>'Рейтинговая таблица организаций'!AK180</f>
        <v>80</v>
      </c>
      <c r="S178" s="31">
        <f>'Рейтинговая таблица организаций'!AR180</f>
        <v>100</v>
      </c>
      <c r="T178" s="31">
        <f>'Рейтинговая таблица организаций'!AS180</f>
        <v>100</v>
      </c>
      <c r="U178" s="31">
        <f>'Рейтинговая таблица организаций'!AT180</f>
        <v>100</v>
      </c>
      <c r="V178" s="35">
        <f>'Рейтинговая таблица организаций'!AU180</f>
        <v>100</v>
      </c>
      <c r="W178" s="31">
        <f>'Рейтинговая таблица организаций'!BB180</f>
        <v>100</v>
      </c>
      <c r="X178" s="31">
        <f>'Рейтинговая таблица организаций'!BC180</f>
        <v>100</v>
      </c>
      <c r="Y178" s="31">
        <f>'Рейтинговая таблица организаций'!BD180</f>
        <v>100</v>
      </c>
      <c r="Z178" s="35">
        <f>'Рейтинговая таблица организаций'!BE180</f>
        <v>100</v>
      </c>
      <c r="AA178" s="36">
        <f>'Рейтинговая таблица организаций'!BF180</f>
        <v>96</v>
      </c>
    </row>
    <row r="179" spans="1:27">
      <c r="A179" s="33">
        <f>'бланки '!D183</f>
        <v>178</v>
      </c>
      <c r="B179" s="33" t="str">
        <f>'Рейтинговая таблица организаций'!B181</f>
        <v>Муниципальное бюджетное общеобразовательное учреждение "Пудовская средняя общеобразовательная школа"</v>
      </c>
      <c r="C179" s="33">
        <f>'Рейтинговая таблица организаций'!M181</f>
        <v>100</v>
      </c>
      <c r="D179" s="33">
        <f>'Рейтинговая таблица организаций'!N181</f>
        <v>100</v>
      </c>
      <c r="E179" s="31">
        <f>'Рейтинговая таблица организаций'!Q181</f>
        <v>100</v>
      </c>
      <c r="F179" s="31">
        <f>'Рейтинговая таблица организаций'!R181</f>
        <v>100</v>
      </c>
      <c r="G179" s="31">
        <f>'Рейтинговая таблица организаций'!O181</f>
        <v>100</v>
      </c>
      <c r="H179" s="31">
        <f>'Рейтинговая таблица организаций'!P181</f>
        <v>100</v>
      </c>
      <c r="I179" s="31">
        <f>'Рейтинговая таблица организаций'!S181</f>
        <v>100</v>
      </c>
      <c r="J179" s="35">
        <f>'Рейтинговая таблица организаций'!T181</f>
        <v>100</v>
      </c>
      <c r="K179" s="31">
        <f>'Рейтинговая таблица организаций'!Z181</f>
        <v>100</v>
      </c>
      <c r="L179" s="31">
        <f t="shared" si="3"/>
        <v>100</v>
      </c>
      <c r="M179" s="31">
        <f>'Рейтинговая таблица организаций'!AB181</f>
        <v>100</v>
      </c>
      <c r="N179" s="35">
        <f>'Рейтинговая таблица организаций'!AC181</f>
        <v>100</v>
      </c>
      <c r="O179" s="85">
        <f>'Рейтинговая таблица организаций'!AH181</f>
        <v>40</v>
      </c>
      <c r="P179" s="85">
        <f>'Рейтинговая таблица организаций'!AI181</f>
        <v>80</v>
      </c>
      <c r="Q179" s="85">
        <f>'Рейтинговая таблица организаций'!AJ181</f>
        <v>100</v>
      </c>
      <c r="R179" s="86">
        <f>'Рейтинговая таблица организаций'!AK181</f>
        <v>74</v>
      </c>
      <c r="S179" s="31">
        <f>'Рейтинговая таблица организаций'!AR181</f>
        <v>100</v>
      </c>
      <c r="T179" s="31">
        <f>'Рейтинговая таблица организаций'!AS181</f>
        <v>100</v>
      </c>
      <c r="U179" s="31">
        <f>'Рейтинговая таблица организаций'!AT181</f>
        <v>100</v>
      </c>
      <c r="V179" s="35">
        <f>'Рейтинговая таблица организаций'!AU181</f>
        <v>100</v>
      </c>
      <c r="W179" s="31">
        <f>'Рейтинговая таблица организаций'!BB181</f>
        <v>100</v>
      </c>
      <c r="X179" s="31">
        <f>'Рейтинговая таблица организаций'!BC181</f>
        <v>100</v>
      </c>
      <c r="Y179" s="31">
        <f>'Рейтинговая таблица организаций'!BD181</f>
        <v>100</v>
      </c>
      <c r="Z179" s="35">
        <f>'Рейтинговая таблица организаций'!BE181</f>
        <v>100</v>
      </c>
      <c r="AA179" s="36">
        <f>'Рейтинговая таблица организаций'!BF181</f>
        <v>94.8</v>
      </c>
    </row>
    <row r="180" spans="1:27">
      <c r="A180" s="33">
        <f>'бланки '!D184</f>
        <v>179</v>
      </c>
      <c r="B180" s="33" t="str">
        <f>'Рейтинговая таблица организаций'!B182</f>
        <v>Муниципальное бюджетное общеобразовательное учреждение "Новокривошеинская основная общеобразовательная школа"</v>
      </c>
      <c r="C180" s="33">
        <f>'Рейтинговая таблица организаций'!M182</f>
        <v>100</v>
      </c>
      <c r="D180" s="33">
        <f>'Рейтинговая таблица организаций'!N182</f>
        <v>100</v>
      </c>
      <c r="E180" s="31">
        <f>'Рейтинговая таблица организаций'!Q182</f>
        <v>100</v>
      </c>
      <c r="F180" s="31">
        <f>'Рейтинговая таблица организаций'!R182</f>
        <v>100</v>
      </c>
      <c r="G180" s="31">
        <f>'Рейтинговая таблица организаций'!O182</f>
        <v>100</v>
      </c>
      <c r="H180" s="31">
        <f>'Рейтинговая таблица организаций'!P182</f>
        <v>100</v>
      </c>
      <c r="I180" s="31">
        <f>'Рейтинговая таблица организаций'!S182</f>
        <v>100</v>
      </c>
      <c r="J180" s="35">
        <f>'Рейтинговая таблица организаций'!T182</f>
        <v>100</v>
      </c>
      <c r="K180" s="31">
        <f>'Рейтинговая таблица организаций'!Z182</f>
        <v>100</v>
      </c>
      <c r="L180" s="31">
        <f t="shared" si="3"/>
        <v>100</v>
      </c>
      <c r="M180" s="31">
        <f>'Рейтинговая таблица организаций'!AB182</f>
        <v>100</v>
      </c>
      <c r="N180" s="35">
        <f>'Рейтинговая таблица организаций'!AC182</f>
        <v>100</v>
      </c>
      <c r="O180" s="85">
        <f>'Рейтинговая таблица организаций'!AH182</f>
        <v>0</v>
      </c>
      <c r="P180" s="85">
        <f>'Рейтинговая таблица организаций'!AI182</f>
        <v>80</v>
      </c>
      <c r="Q180" s="85">
        <f>'Рейтинговая таблица организаций'!AJ182</f>
        <v>100</v>
      </c>
      <c r="R180" s="86">
        <f>'Рейтинговая таблица организаций'!AK182</f>
        <v>62</v>
      </c>
      <c r="S180" s="31">
        <f>'Рейтинговая таблица организаций'!AR182</f>
        <v>100</v>
      </c>
      <c r="T180" s="31">
        <f>'Рейтинговая таблица организаций'!AS182</f>
        <v>100</v>
      </c>
      <c r="U180" s="31">
        <f>'Рейтинговая таблица организаций'!AT182</f>
        <v>100</v>
      </c>
      <c r="V180" s="35">
        <f>'Рейтинговая таблица организаций'!AU182</f>
        <v>100</v>
      </c>
      <c r="W180" s="31">
        <f>'Рейтинговая таблица организаций'!BB182</f>
        <v>100</v>
      </c>
      <c r="X180" s="31">
        <f>'Рейтинговая таблица организаций'!BC182</f>
        <v>100</v>
      </c>
      <c r="Y180" s="31">
        <f>'Рейтинговая таблица организаций'!BD182</f>
        <v>100</v>
      </c>
      <c r="Z180" s="35">
        <f>'Рейтинговая таблица организаций'!BE182</f>
        <v>100</v>
      </c>
      <c r="AA180" s="36">
        <f>'Рейтинговая таблица организаций'!BF182</f>
        <v>92.4</v>
      </c>
    </row>
    <row r="181" spans="1:27">
      <c r="A181" s="33">
        <f>'бланки '!D185</f>
        <v>180</v>
      </c>
      <c r="B181" s="33" t="str">
        <f>'Рейтинговая таблица организаций'!B183</f>
        <v>Муниципальное бюджетное общеобразовательное учреждение "Красноярская средняя общеобразовательная школа"</v>
      </c>
      <c r="C181" s="33">
        <f>'Рейтинговая таблица организаций'!M183</f>
        <v>100</v>
      </c>
      <c r="D181" s="33">
        <f>'Рейтинговая таблица организаций'!N183</f>
        <v>100</v>
      </c>
      <c r="E181" s="31">
        <f>'Рейтинговая таблица организаций'!Q183</f>
        <v>100</v>
      </c>
      <c r="F181" s="31">
        <f>'Рейтинговая таблица организаций'!R183</f>
        <v>100</v>
      </c>
      <c r="G181" s="31">
        <f>'Рейтинговая таблица организаций'!O183</f>
        <v>100</v>
      </c>
      <c r="H181" s="31">
        <f>'Рейтинговая таблица организаций'!P183</f>
        <v>100</v>
      </c>
      <c r="I181" s="31">
        <f>'Рейтинговая таблица организаций'!S183</f>
        <v>100</v>
      </c>
      <c r="J181" s="35">
        <f>'Рейтинговая таблица организаций'!T183</f>
        <v>100</v>
      </c>
      <c r="K181" s="31">
        <f>'Рейтинговая таблица организаций'!Z183</f>
        <v>100</v>
      </c>
      <c r="L181" s="31">
        <f t="shared" si="3"/>
        <v>100</v>
      </c>
      <c r="M181" s="31">
        <f>'Рейтинговая таблица организаций'!AB183</f>
        <v>100</v>
      </c>
      <c r="N181" s="35">
        <f>'Рейтинговая таблица организаций'!AC183</f>
        <v>100</v>
      </c>
      <c r="O181" s="85">
        <f>'Рейтинговая таблица организаций'!AH183</f>
        <v>80</v>
      </c>
      <c r="P181" s="85">
        <f>'Рейтинговая таблица организаций'!AI183</f>
        <v>100</v>
      </c>
      <c r="Q181" s="85">
        <f>'Рейтинговая таблица организаций'!AJ183</f>
        <v>100</v>
      </c>
      <c r="R181" s="86">
        <f>'Рейтинговая таблица организаций'!AK183</f>
        <v>94</v>
      </c>
      <c r="S181" s="31">
        <f>'Рейтинговая таблица организаций'!AR183</f>
        <v>100</v>
      </c>
      <c r="T181" s="31">
        <f>'Рейтинговая таблица организаций'!AS183</f>
        <v>100</v>
      </c>
      <c r="U181" s="31">
        <f>'Рейтинговая таблица организаций'!AT183</f>
        <v>100</v>
      </c>
      <c r="V181" s="35">
        <f>'Рейтинговая таблица организаций'!AU183</f>
        <v>100</v>
      </c>
      <c r="W181" s="31">
        <f>'Рейтинговая таблица организаций'!BB183</f>
        <v>100</v>
      </c>
      <c r="X181" s="31">
        <f>'Рейтинговая таблица организаций'!BC183</f>
        <v>100</v>
      </c>
      <c r="Y181" s="31">
        <f>'Рейтинговая таблица организаций'!BD183</f>
        <v>100</v>
      </c>
      <c r="Z181" s="35">
        <f>'Рейтинговая таблица организаций'!BE183</f>
        <v>100</v>
      </c>
      <c r="AA181" s="36">
        <f>'Рейтинговая таблица организаций'!BF183</f>
        <v>98.8</v>
      </c>
    </row>
    <row r="182" spans="1:27">
      <c r="A182" s="33">
        <f>'бланки '!D186</f>
        <v>181</v>
      </c>
      <c r="B182" s="33" t="str">
        <f>'Рейтинговая таблица организаций'!B184</f>
        <v>Муниципальное казённое общеобразовательное учреждение "Петровская основная общеобразовательная школа"</v>
      </c>
      <c r="C182" s="33">
        <f>'Рейтинговая таблица организаций'!M184</f>
        <v>100</v>
      </c>
      <c r="D182" s="33">
        <f>'Рейтинговая таблица организаций'!N184</f>
        <v>100</v>
      </c>
      <c r="E182" s="31">
        <f>'Рейтинговая таблица организаций'!Q184</f>
        <v>100</v>
      </c>
      <c r="F182" s="31">
        <f>'Рейтинговая таблица организаций'!R184</f>
        <v>100</v>
      </c>
      <c r="G182" s="31">
        <f>'Рейтинговая таблица организаций'!O184</f>
        <v>100</v>
      </c>
      <c r="H182" s="31">
        <f>'Рейтинговая таблица организаций'!P184</f>
        <v>100</v>
      </c>
      <c r="I182" s="31">
        <f>'Рейтинговая таблица организаций'!S184</f>
        <v>100</v>
      </c>
      <c r="J182" s="35">
        <f>'Рейтинговая таблица организаций'!T184</f>
        <v>100</v>
      </c>
      <c r="K182" s="31">
        <f>'Рейтинговая таблица организаций'!Z184</f>
        <v>100</v>
      </c>
      <c r="L182" s="31">
        <f t="shared" si="3"/>
        <v>100</v>
      </c>
      <c r="M182" s="31">
        <f>'Рейтинговая таблица организаций'!AB184</f>
        <v>100</v>
      </c>
      <c r="N182" s="35">
        <f>'Рейтинговая таблица организаций'!AC184</f>
        <v>100</v>
      </c>
      <c r="O182" s="85">
        <f>'Рейтинговая таблица организаций'!AH184</f>
        <v>20</v>
      </c>
      <c r="P182" s="85">
        <f>'Рейтинговая таблица организаций'!AI184</f>
        <v>60</v>
      </c>
      <c r="Q182" s="85">
        <f>'Рейтинговая таблица организаций'!AJ184</f>
        <v>100</v>
      </c>
      <c r="R182" s="86">
        <f>'Рейтинговая таблица организаций'!AK184</f>
        <v>60</v>
      </c>
      <c r="S182" s="31">
        <f>'Рейтинговая таблица организаций'!AR184</f>
        <v>100</v>
      </c>
      <c r="T182" s="31">
        <f>'Рейтинговая таблица организаций'!AS184</f>
        <v>100</v>
      </c>
      <c r="U182" s="31">
        <f>'Рейтинговая таблица организаций'!AT184</f>
        <v>100</v>
      </c>
      <c r="V182" s="35">
        <f>'Рейтинговая таблица организаций'!AU184</f>
        <v>100</v>
      </c>
      <c r="W182" s="31">
        <f>'Рейтинговая таблица организаций'!BB184</f>
        <v>100</v>
      </c>
      <c r="X182" s="31">
        <f>'Рейтинговая таблица организаций'!BC184</f>
        <v>100</v>
      </c>
      <c r="Y182" s="31">
        <f>'Рейтинговая таблица организаций'!BD184</f>
        <v>100</v>
      </c>
      <c r="Z182" s="35">
        <f>'Рейтинговая таблица организаций'!BE184</f>
        <v>100</v>
      </c>
      <c r="AA182" s="36">
        <f>'Рейтинговая таблица организаций'!BF184</f>
        <v>92</v>
      </c>
    </row>
    <row r="183" spans="1:27">
      <c r="A183" s="33">
        <f>'бланки '!D187</f>
        <v>182</v>
      </c>
      <c r="B183" s="33" t="str">
        <f>'Рейтинговая таблица организаций'!B185</f>
        <v>Муниципальное бюджетное общеобразовательное учреждение "Володинская средняя общеобразовательная школа"</v>
      </c>
      <c r="C183" s="33">
        <f>'Рейтинговая таблица организаций'!M185</f>
        <v>100</v>
      </c>
      <c r="D183" s="33">
        <f>'Рейтинговая таблица организаций'!N185</f>
        <v>100</v>
      </c>
      <c r="E183" s="31">
        <f>'Рейтинговая таблица организаций'!Q185</f>
        <v>100</v>
      </c>
      <c r="F183" s="31">
        <f>'Рейтинговая таблица организаций'!R185</f>
        <v>100</v>
      </c>
      <c r="G183" s="31">
        <f>'Рейтинговая таблица организаций'!O185</f>
        <v>100</v>
      </c>
      <c r="H183" s="31">
        <f>'Рейтинговая таблица организаций'!P185</f>
        <v>100</v>
      </c>
      <c r="I183" s="31">
        <f>'Рейтинговая таблица организаций'!S185</f>
        <v>100</v>
      </c>
      <c r="J183" s="35">
        <f>'Рейтинговая таблица организаций'!T185</f>
        <v>100</v>
      </c>
      <c r="K183" s="31">
        <f>'Рейтинговая таблица организаций'!Z185</f>
        <v>100</v>
      </c>
      <c r="L183" s="31">
        <f t="shared" si="3"/>
        <v>100</v>
      </c>
      <c r="M183" s="31">
        <f>'Рейтинговая таблица организаций'!AB185</f>
        <v>100</v>
      </c>
      <c r="N183" s="35">
        <f>'Рейтинговая таблица организаций'!AC185</f>
        <v>100</v>
      </c>
      <c r="O183" s="85">
        <f>'Рейтинговая таблица организаций'!AH185</f>
        <v>20</v>
      </c>
      <c r="P183" s="85">
        <f>'Рейтинговая таблица организаций'!AI185</f>
        <v>80</v>
      </c>
      <c r="Q183" s="85">
        <f>'Рейтинговая таблица организаций'!AJ185</f>
        <v>100</v>
      </c>
      <c r="R183" s="86">
        <f>'Рейтинговая таблица организаций'!AK185</f>
        <v>68</v>
      </c>
      <c r="S183" s="31">
        <f>'Рейтинговая таблица организаций'!AR185</f>
        <v>100</v>
      </c>
      <c r="T183" s="31">
        <f>'Рейтинговая таблица организаций'!AS185</f>
        <v>100</v>
      </c>
      <c r="U183" s="31">
        <f>'Рейтинговая таблица организаций'!AT185</f>
        <v>100</v>
      </c>
      <c r="V183" s="35">
        <f>'Рейтинговая таблица организаций'!AU185</f>
        <v>100</v>
      </c>
      <c r="W183" s="31">
        <f>'Рейтинговая таблица организаций'!BB185</f>
        <v>100</v>
      </c>
      <c r="X183" s="31">
        <f>'Рейтинговая таблица организаций'!BC185</f>
        <v>100</v>
      </c>
      <c r="Y183" s="31">
        <f>'Рейтинговая таблица организаций'!BD185</f>
        <v>100</v>
      </c>
      <c r="Z183" s="35">
        <f>'Рейтинговая таблица организаций'!BE185</f>
        <v>100</v>
      </c>
      <c r="AA183" s="36">
        <f>'Рейтинговая таблица организаций'!BF185</f>
        <v>93.6</v>
      </c>
    </row>
    <row r="184" spans="1:27">
      <c r="A184" s="33">
        <f>'бланки '!D188</f>
        <v>183</v>
      </c>
      <c r="B184" s="33" t="str">
        <f>'Рейтинговая таблица организаций'!B186</f>
        <v>Муниципальное бюджетное общеобразовательное учреждение "Иштанская основная общеобразовательная школа"</v>
      </c>
      <c r="C184" s="33">
        <f>'Рейтинговая таблица организаций'!M186</f>
        <v>100</v>
      </c>
      <c r="D184" s="33">
        <f>'Рейтинговая таблица организаций'!N186</f>
        <v>100</v>
      </c>
      <c r="E184" s="31">
        <f>'Рейтинговая таблица организаций'!Q186</f>
        <v>100</v>
      </c>
      <c r="F184" s="31">
        <f>'Рейтинговая таблица организаций'!R186</f>
        <v>100</v>
      </c>
      <c r="G184" s="31">
        <f>'Рейтинговая таблица организаций'!O186</f>
        <v>100</v>
      </c>
      <c r="H184" s="31">
        <f>'Рейтинговая таблица организаций'!P186</f>
        <v>100</v>
      </c>
      <c r="I184" s="31">
        <f>'Рейтинговая таблица организаций'!S186</f>
        <v>100</v>
      </c>
      <c r="J184" s="35">
        <f>'Рейтинговая таблица организаций'!T186</f>
        <v>100</v>
      </c>
      <c r="K184" s="31">
        <f>'Рейтинговая таблица организаций'!Z186</f>
        <v>100</v>
      </c>
      <c r="L184" s="31">
        <f t="shared" si="3"/>
        <v>100</v>
      </c>
      <c r="M184" s="31">
        <f>'Рейтинговая таблица организаций'!AB186</f>
        <v>100</v>
      </c>
      <c r="N184" s="35">
        <f>'Рейтинговая таблица организаций'!AC186</f>
        <v>100</v>
      </c>
      <c r="O184" s="85">
        <f>'Рейтинговая таблица организаций'!AH186</f>
        <v>20</v>
      </c>
      <c r="P184" s="85">
        <f>'Рейтинговая таблица организаций'!AI186</f>
        <v>60</v>
      </c>
      <c r="Q184" s="85">
        <f>'Рейтинговая таблица организаций'!AJ186</f>
        <v>100</v>
      </c>
      <c r="R184" s="86">
        <f>'Рейтинговая таблица организаций'!AK186</f>
        <v>60</v>
      </c>
      <c r="S184" s="31">
        <f>'Рейтинговая таблица организаций'!AR186</f>
        <v>100</v>
      </c>
      <c r="T184" s="31">
        <f>'Рейтинговая таблица организаций'!AS186</f>
        <v>100</v>
      </c>
      <c r="U184" s="31">
        <f>'Рейтинговая таблица организаций'!AT186</f>
        <v>100</v>
      </c>
      <c r="V184" s="35">
        <f>'Рейтинговая таблица организаций'!AU186</f>
        <v>100</v>
      </c>
      <c r="W184" s="31">
        <f>'Рейтинговая таблица организаций'!BB186</f>
        <v>100</v>
      </c>
      <c r="X184" s="31">
        <f>'Рейтинговая таблица организаций'!BC186</f>
        <v>100</v>
      </c>
      <c r="Y184" s="31">
        <f>'Рейтинговая таблица организаций'!BD186</f>
        <v>100</v>
      </c>
      <c r="Z184" s="35">
        <f>'Рейтинговая таблица организаций'!BE186</f>
        <v>100</v>
      </c>
      <c r="AA184" s="36">
        <f>'Рейтинговая таблица организаций'!BF186</f>
        <v>92</v>
      </c>
    </row>
    <row r="185" spans="1:27">
      <c r="A185" s="33">
        <f>'бланки '!D189</f>
        <v>184</v>
      </c>
      <c r="B185" s="33" t="str">
        <f>'Рейтинговая таблица организаций'!B187</f>
        <v>Муниципальное бюджетное общеобразовательное учреждение "Малиновская основная общеобразовательная школа"</v>
      </c>
      <c r="C185" s="33">
        <f>'Рейтинговая таблица организаций'!M187</f>
        <v>100</v>
      </c>
      <c r="D185" s="33">
        <f>'Рейтинговая таблица организаций'!N187</f>
        <v>100</v>
      </c>
      <c r="E185" s="31">
        <f>'Рейтинговая таблица организаций'!Q187</f>
        <v>100</v>
      </c>
      <c r="F185" s="31">
        <f>'Рейтинговая таблица организаций'!R187</f>
        <v>100</v>
      </c>
      <c r="G185" s="31">
        <f>'Рейтинговая таблица организаций'!O187</f>
        <v>100</v>
      </c>
      <c r="H185" s="31">
        <f>'Рейтинговая таблица организаций'!P187</f>
        <v>100</v>
      </c>
      <c r="I185" s="31">
        <f>'Рейтинговая таблица организаций'!S187</f>
        <v>100</v>
      </c>
      <c r="J185" s="35">
        <f>'Рейтинговая таблица организаций'!T187</f>
        <v>100</v>
      </c>
      <c r="K185" s="31">
        <f>'Рейтинговая таблица организаций'!Z187</f>
        <v>100</v>
      </c>
      <c r="L185" s="31">
        <f t="shared" si="3"/>
        <v>100</v>
      </c>
      <c r="M185" s="31">
        <f>'Рейтинговая таблица организаций'!AB187</f>
        <v>100</v>
      </c>
      <c r="N185" s="35">
        <f>'Рейтинговая таблица организаций'!AC187</f>
        <v>100</v>
      </c>
      <c r="O185" s="85">
        <f>'Рейтинговая таблица организаций'!AH187</f>
        <v>20</v>
      </c>
      <c r="P185" s="85">
        <f>'Рейтинговая таблица организаций'!AI187</f>
        <v>80</v>
      </c>
      <c r="Q185" s="85">
        <f>'Рейтинговая таблица организаций'!AJ187</f>
        <v>100</v>
      </c>
      <c r="R185" s="86">
        <f>'Рейтинговая таблица организаций'!AK187</f>
        <v>68</v>
      </c>
      <c r="S185" s="31">
        <f>'Рейтинговая таблица организаций'!AR187</f>
        <v>100</v>
      </c>
      <c r="T185" s="31">
        <f>'Рейтинговая таблица организаций'!AS187</f>
        <v>100</v>
      </c>
      <c r="U185" s="31">
        <f>'Рейтинговая таблица организаций'!AT187</f>
        <v>100</v>
      </c>
      <c r="V185" s="35">
        <f>'Рейтинговая таблица организаций'!AU187</f>
        <v>100</v>
      </c>
      <c r="W185" s="31">
        <f>'Рейтинговая таблица организаций'!BB187</f>
        <v>100</v>
      </c>
      <c r="X185" s="31">
        <f>'Рейтинговая таблица организаций'!BC187</f>
        <v>100</v>
      </c>
      <c r="Y185" s="31">
        <f>'Рейтинговая таблица организаций'!BD187</f>
        <v>100</v>
      </c>
      <c r="Z185" s="35">
        <f>'Рейтинговая таблица организаций'!BE187</f>
        <v>100</v>
      </c>
      <c r="AA185" s="36">
        <f>'Рейтинговая таблица организаций'!BF187</f>
        <v>93.6</v>
      </c>
    </row>
    <row r="186" spans="1:27">
      <c r="A186" s="33">
        <f>'бланки '!D190</f>
        <v>185</v>
      </c>
      <c r="B186" s="33" t="str">
        <f>'Рейтинговая таблица организаций'!B188</f>
        <v>Муниципальное автономное общеобразовательное учреждение "Тунгусовская средняя общеобразовательная школа"</v>
      </c>
      <c r="C186" s="33">
        <f>'Рейтинговая таблица организаций'!M188</f>
        <v>100</v>
      </c>
      <c r="D186" s="33">
        <f>'Рейтинговая таблица организаций'!N188</f>
        <v>100</v>
      </c>
      <c r="E186" s="31">
        <f>'Рейтинговая таблица организаций'!Q188</f>
        <v>100</v>
      </c>
      <c r="F186" s="31">
        <f>'Рейтинговая таблица организаций'!R188</f>
        <v>100</v>
      </c>
      <c r="G186" s="31">
        <f>'Рейтинговая таблица организаций'!O188</f>
        <v>100</v>
      </c>
      <c r="H186" s="31">
        <f>'Рейтинговая таблица организаций'!P188</f>
        <v>100</v>
      </c>
      <c r="I186" s="31">
        <f>'Рейтинговая таблица организаций'!S188</f>
        <v>100</v>
      </c>
      <c r="J186" s="35">
        <f>'Рейтинговая таблица организаций'!T188</f>
        <v>100</v>
      </c>
      <c r="K186" s="31">
        <f>'Рейтинговая таблица организаций'!Z188</f>
        <v>100</v>
      </c>
      <c r="L186" s="31">
        <f t="shared" si="3"/>
        <v>100</v>
      </c>
      <c r="M186" s="31">
        <f>'Рейтинговая таблица организаций'!AB188</f>
        <v>100</v>
      </c>
      <c r="N186" s="35">
        <f>'Рейтинговая таблица организаций'!AC188</f>
        <v>100</v>
      </c>
      <c r="O186" s="85">
        <f>'Рейтинговая таблица организаций'!AH188</f>
        <v>20</v>
      </c>
      <c r="P186" s="85">
        <f>'Рейтинговая таблица организаций'!AI188</f>
        <v>80</v>
      </c>
      <c r="Q186" s="85">
        <f>'Рейтинговая таблица организаций'!AJ188</f>
        <v>100</v>
      </c>
      <c r="R186" s="86">
        <f>'Рейтинговая таблица организаций'!AK188</f>
        <v>68</v>
      </c>
      <c r="S186" s="31">
        <f>'Рейтинговая таблица организаций'!AR188</f>
        <v>100</v>
      </c>
      <c r="T186" s="31">
        <f>'Рейтинговая таблица организаций'!AS188</f>
        <v>100</v>
      </c>
      <c r="U186" s="31">
        <f>'Рейтинговая таблица организаций'!AT188</f>
        <v>100</v>
      </c>
      <c r="V186" s="35">
        <f>'Рейтинговая таблица организаций'!AU188</f>
        <v>100</v>
      </c>
      <c r="W186" s="31">
        <f>'Рейтинговая таблица организаций'!BB188</f>
        <v>100</v>
      </c>
      <c r="X186" s="31">
        <f>'Рейтинговая таблица организаций'!BC188</f>
        <v>100</v>
      </c>
      <c r="Y186" s="31">
        <f>'Рейтинговая таблица организаций'!BD188</f>
        <v>100</v>
      </c>
      <c r="Z186" s="35">
        <f>'Рейтинговая таблица организаций'!BE188</f>
        <v>100</v>
      </c>
      <c r="AA186" s="36">
        <f>'Рейтинговая таблица организаций'!BF188</f>
        <v>93.6</v>
      </c>
    </row>
    <row r="187" spans="1:27">
      <c r="A187" s="33">
        <f>'бланки '!D191</f>
        <v>186</v>
      </c>
      <c r="B187" s="33" t="str">
        <f>'Рейтинговая таблица организаций'!B189</f>
        <v>Муниципальное бюджетное общеобразовательное учреждение "Могочинская средняя общеобразовательная школа имени А.С. Пушкина"</v>
      </c>
      <c r="C187" s="33">
        <f>'Рейтинговая таблица организаций'!M189</f>
        <v>100</v>
      </c>
      <c r="D187" s="33">
        <f>'Рейтинговая таблица организаций'!N189</f>
        <v>100</v>
      </c>
      <c r="E187" s="31">
        <f>'Рейтинговая таблица организаций'!Q189</f>
        <v>100</v>
      </c>
      <c r="F187" s="31">
        <f>'Рейтинговая таблица организаций'!R189</f>
        <v>100</v>
      </c>
      <c r="G187" s="31">
        <f>'Рейтинговая таблица организаций'!O189</f>
        <v>100</v>
      </c>
      <c r="H187" s="31">
        <f>'Рейтинговая таблица организаций'!P189</f>
        <v>100</v>
      </c>
      <c r="I187" s="31">
        <f>'Рейтинговая таблица организаций'!S189</f>
        <v>100</v>
      </c>
      <c r="J187" s="35">
        <f>'Рейтинговая таблица организаций'!T189</f>
        <v>100</v>
      </c>
      <c r="K187" s="31">
        <f>'Рейтинговая таблица организаций'!Z189</f>
        <v>100</v>
      </c>
      <c r="L187" s="31">
        <f t="shared" si="3"/>
        <v>100</v>
      </c>
      <c r="M187" s="31">
        <f>'Рейтинговая таблица организаций'!AB189</f>
        <v>100</v>
      </c>
      <c r="N187" s="35">
        <f>'Рейтинговая таблица организаций'!AC189</f>
        <v>100</v>
      </c>
      <c r="O187" s="85">
        <f>'Рейтинговая таблица организаций'!AH189</f>
        <v>20</v>
      </c>
      <c r="P187" s="85">
        <f>'Рейтинговая таблица организаций'!AI189</f>
        <v>100</v>
      </c>
      <c r="Q187" s="85">
        <f>'Рейтинговая таблица организаций'!AJ189</f>
        <v>100</v>
      </c>
      <c r="R187" s="86">
        <f>'Рейтинговая таблица организаций'!AK189</f>
        <v>76</v>
      </c>
      <c r="S187" s="31">
        <f>'Рейтинговая таблица организаций'!AR189</f>
        <v>100</v>
      </c>
      <c r="T187" s="31">
        <f>'Рейтинговая таблица организаций'!AS189</f>
        <v>100</v>
      </c>
      <c r="U187" s="31">
        <f>'Рейтинговая таблица организаций'!AT189</f>
        <v>100</v>
      </c>
      <c r="V187" s="35">
        <f>'Рейтинговая таблица организаций'!AU189</f>
        <v>100</v>
      </c>
      <c r="W187" s="31">
        <f>'Рейтинговая таблица организаций'!BB189</f>
        <v>100</v>
      </c>
      <c r="X187" s="31">
        <f>'Рейтинговая таблица организаций'!BC189</f>
        <v>100</v>
      </c>
      <c r="Y187" s="31">
        <f>'Рейтинговая таблица организаций'!BD189</f>
        <v>100</v>
      </c>
      <c r="Z187" s="35">
        <f>'Рейтинговая таблица организаций'!BE189</f>
        <v>100</v>
      </c>
      <c r="AA187" s="36">
        <f>'Рейтинговая таблица организаций'!BF189</f>
        <v>95.2</v>
      </c>
    </row>
    <row r="188" spans="1:27">
      <c r="A188" s="33">
        <f>'бланки '!D192</f>
        <v>187</v>
      </c>
      <c r="B188" s="33" t="str">
        <f>'Рейтинговая таблица организаций'!B190</f>
        <v>Муниципальное автономное общеобразовательное учреждение "Молчановская средняя общеобразовательная школа №1"</v>
      </c>
      <c r="C188" s="33">
        <f>'Рейтинговая таблица организаций'!M190</f>
        <v>100</v>
      </c>
      <c r="D188" s="33">
        <f>'Рейтинговая таблица организаций'!N190</f>
        <v>100</v>
      </c>
      <c r="E188" s="31">
        <f>'Рейтинговая таблица организаций'!Q190</f>
        <v>100</v>
      </c>
      <c r="F188" s="31">
        <f>'Рейтинговая таблица организаций'!R190</f>
        <v>100</v>
      </c>
      <c r="G188" s="31">
        <f>'Рейтинговая таблица организаций'!O190</f>
        <v>100</v>
      </c>
      <c r="H188" s="31">
        <f>'Рейтинговая таблица организаций'!P190</f>
        <v>100</v>
      </c>
      <c r="I188" s="31">
        <f>'Рейтинговая таблица организаций'!S190</f>
        <v>100</v>
      </c>
      <c r="J188" s="35">
        <f>'Рейтинговая таблица организаций'!T190</f>
        <v>100</v>
      </c>
      <c r="K188" s="31">
        <f>'Рейтинговая таблица организаций'!Z190</f>
        <v>100</v>
      </c>
      <c r="L188" s="31">
        <f t="shared" si="3"/>
        <v>100</v>
      </c>
      <c r="M188" s="31">
        <f>'Рейтинговая таблица организаций'!AB190</f>
        <v>100</v>
      </c>
      <c r="N188" s="35">
        <f>'Рейтинговая таблица организаций'!AC190</f>
        <v>100</v>
      </c>
      <c r="O188" s="85">
        <f>'Рейтинговая таблица организаций'!AH190</f>
        <v>80</v>
      </c>
      <c r="P188" s="85">
        <f>'Рейтинговая таблица организаций'!AI190</f>
        <v>80</v>
      </c>
      <c r="Q188" s="85">
        <f>'Рейтинговая таблица организаций'!AJ190</f>
        <v>100</v>
      </c>
      <c r="R188" s="86">
        <f>'Рейтинговая таблица организаций'!AK190</f>
        <v>86</v>
      </c>
      <c r="S188" s="31">
        <f>'Рейтинговая таблица организаций'!AR190</f>
        <v>100</v>
      </c>
      <c r="T188" s="31">
        <f>'Рейтинговая таблица организаций'!AS190</f>
        <v>100</v>
      </c>
      <c r="U188" s="31">
        <f>'Рейтинговая таблица организаций'!AT190</f>
        <v>100</v>
      </c>
      <c r="V188" s="35">
        <f>'Рейтинговая таблица организаций'!AU190</f>
        <v>100</v>
      </c>
      <c r="W188" s="31">
        <f>'Рейтинговая таблица организаций'!BB190</f>
        <v>100</v>
      </c>
      <c r="X188" s="31">
        <f>'Рейтинговая таблица организаций'!BC190</f>
        <v>100</v>
      </c>
      <c r="Y188" s="31">
        <f>'Рейтинговая таблица организаций'!BD190</f>
        <v>100</v>
      </c>
      <c r="Z188" s="35">
        <f>'Рейтинговая таблица организаций'!BE190</f>
        <v>100</v>
      </c>
      <c r="AA188" s="36">
        <f>'Рейтинговая таблица организаций'!BF190</f>
        <v>97.2</v>
      </c>
    </row>
    <row r="189" spans="1:27">
      <c r="A189" s="33">
        <f>'бланки '!D193</f>
        <v>188</v>
      </c>
      <c r="B189" s="33" t="str">
        <f>'Рейтинговая таблица организаций'!B191</f>
        <v>Муниципальное автономное общеобразовательное учреждение "Суйгинская средняя общеобразовательная школа"</v>
      </c>
      <c r="C189" s="33">
        <f>'Рейтинговая таблица организаций'!M191</f>
        <v>100</v>
      </c>
      <c r="D189" s="33">
        <f>'Рейтинговая таблица организаций'!N191</f>
        <v>100</v>
      </c>
      <c r="E189" s="31">
        <f>'Рейтинговая таблица организаций'!Q191</f>
        <v>100</v>
      </c>
      <c r="F189" s="31">
        <f>'Рейтинговая таблица организаций'!R191</f>
        <v>100</v>
      </c>
      <c r="G189" s="31">
        <f>'Рейтинговая таблица организаций'!O191</f>
        <v>100</v>
      </c>
      <c r="H189" s="31">
        <f>'Рейтинговая таблица организаций'!P191</f>
        <v>100</v>
      </c>
      <c r="I189" s="31">
        <f>'Рейтинговая таблица организаций'!S191</f>
        <v>100</v>
      </c>
      <c r="J189" s="35">
        <f>'Рейтинговая таблица организаций'!T191</f>
        <v>100</v>
      </c>
      <c r="K189" s="31">
        <f>'Рейтинговая таблица организаций'!Z191</f>
        <v>100</v>
      </c>
      <c r="L189" s="31">
        <f t="shared" si="3"/>
        <v>100</v>
      </c>
      <c r="M189" s="31">
        <f>'Рейтинговая таблица организаций'!AB191</f>
        <v>100</v>
      </c>
      <c r="N189" s="35">
        <f>'Рейтинговая таблица организаций'!AC191</f>
        <v>100</v>
      </c>
      <c r="O189" s="85">
        <f>'Рейтинговая таблица организаций'!AH191</f>
        <v>40</v>
      </c>
      <c r="P189" s="85">
        <f>'Рейтинговая таблица организаций'!AI191</f>
        <v>100</v>
      </c>
      <c r="Q189" s="85">
        <f>'Рейтинговая таблица организаций'!AJ191</f>
        <v>100</v>
      </c>
      <c r="R189" s="86">
        <f>'Рейтинговая таблица организаций'!AK191</f>
        <v>82</v>
      </c>
      <c r="S189" s="31">
        <f>'Рейтинговая таблица организаций'!AR191</f>
        <v>100</v>
      </c>
      <c r="T189" s="31">
        <f>'Рейтинговая таблица организаций'!AS191</f>
        <v>100</v>
      </c>
      <c r="U189" s="31">
        <f>'Рейтинговая таблица организаций'!AT191</f>
        <v>100</v>
      </c>
      <c r="V189" s="35">
        <f>'Рейтинговая таблица организаций'!AU191</f>
        <v>100</v>
      </c>
      <c r="W189" s="31">
        <f>'Рейтинговая таблица организаций'!BB191</f>
        <v>100</v>
      </c>
      <c r="X189" s="31">
        <f>'Рейтинговая таблица организаций'!BC191</f>
        <v>100</v>
      </c>
      <c r="Y189" s="31">
        <f>'Рейтинговая таблица организаций'!BD191</f>
        <v>100</v>
      </c>
      <c r="Z189" s="35">
        <f>'Рейтинговая таблица организаций'!BE191</f>
        <v>100</v>
      </c>
      <c r="AA189" s="36">
        <f>'Рейтинговая таблица организаций'!BF191</f>
        <v>96.4</v>
      </c>
    </row>
    <row r="190" spans="1:27">
      <c r="A190" s="33">
        <f>'бланки '!D194</f>
        <v>189</v>
      </c>
      <c r="B190" s="33" t="str">
        <f>'Рейтинговая таблица организаций'!B192</f>
        <v>Муниципальное автономное общеобразовательное учреждение "Молчановская средняя общеобразовательная школа № 2"</v>
      </c>
      <c r="C190" s="33">
        <f>'Рейтинговая таблица организаций'!M192</f>
        <v>100</v>
      </c>
      <c r="D190" s="33">
        <f>'Рейтинговая таблица организаций'!N192</f>
        <v>100</v>
      </c>
      <c r="E190" s="31">
        <f>'Рейтинговая таблица организаций'!Q192</f>
        <v>100</v>
      </c>
      <c r="F190" s="31">
        <f>'Рейтинговая таблица организаций'!R192</f>
        <v>100</v>
      </c>
      <c r="G190" s="31">
        <f>'Рейтинговая таблица организаций'!O192</f>
        <v>100</v>
      </c>
      <c r="H190" s="31">
        <f>'Рейтинговая таблица организаций'!P192</f>
        <v>100</v>
      </c>
      <c r="I190" s="31">
        <f>'Рейтинговая таблица организаций'!S192</f>
        <v>100</v>
      </c>
      <c r="J190" s="35">
        <f>'Рейтинговая таблица организаций'!T192</f>
        <v>100</v>
      </c>
      <c r="K190" s="31">
        <f>'Рейтинговая таблица организаций'!Z192</f>
        <v>100</v>
      </c>
      <c r="L190" s="31">
        <f t="shared" si="3"/>
        <v>100</v>
      </c>
      <c r="M190" s="31">
        <f>'Рейтинговая таблица организаций'!AB192</f>
        <v>100</v>
      </c>
      <c r="N190" s="35">
        <f>'Рейтинговая таблица организаций'!AC192</f>
        <v>100</v>
      </c>
      <c r="O190" s="85">
        <f>'Рейтинговая таблица организаций'!AH192</f>
        <v>20</v>
      </c>
      <c r="P190" s="85">
        <f>'Рейтинговая таблица организаций'!AI192</f>
        <v>100</v>
      </c>
      <c r="Q190" s="85">
        <f>'Рейтинговая таблица организаций'!AJ192</f>
        <v>100</v>
      </c>
      <c r="R190" s="86">
        <f>'Рейтинговая таблица организаций'!AK192</f>
        <v>76</v>
      </c>
      <c r="S190" s="31">
        <f>'Рейтинговая таблица организаций'!AR192</f>
        <v>100</v>
      </c>
      <c r="T190" s="31">
        <f>'Рейтинговая таблица организаций'!AS192</f>
        <v>100</v>
      </c>
      <c r="U190" s="31">
        <f>'Рейтинговая таблица организаций'!AT192</f>
        <v>100</v>
      </c>
      <c r="V190" s="35">
        <f>'Рейтинговая таблица организаций'!AU192</f>
        <v>100</v>
      </c>
      <c r="W190" s="31">
        <f>'Рейтинговая таблица организаций'!BB192</f>
        <v>100</v>
      </c>
      <c r="X190" s="31">
        <f>'Рейтинговая таблица организаций'!BC192</f>
        <v>100</v>
      </c>
      <c r="Y190" s="31">
        <f>'Рейтинговая таблица организаций'!BD192</f>
        <v>100</v>
      </c>
      <c r="Z190" s="35">
        <f>'Рейтинговая таблица организаций'!BE192</f>
        <v>100</v>
      </c>
      <c r="AA190" s="36">
        <f>'Рейтинговая таблица организаций'!BF192</f>
        <v>95.2</v>
      </c>
    </row>
    <row r="191" spans="1:27">
      <c r="A191" s="33">
        <f>'бланки '!D195</f>
        <v>190</v>
      </c>
      <c r="B191" s="33" t="str">
        <f>'Рейтинговая таблица организаций'!B193</f>
        <v>Муниципальное бюджетное общеобразовательное учреждение "Сарафановская средняя общеобразовательная школа"</v>
      </c>
      <c r="C191" s="33">
        <f>'Рейтинговая таблица организаций'!M193</f>
        <v>100</v>
      </c>
      <c r="D191" s="33">
        <f>'Рейтинговая таблица организаций'!N193</f>
        <v>100</v>
      </c>
      <c r="E191" s="31">
        <f>'Рейтинговая таблица организаций'!Q193</f>
        <v>100</v>
      </c>
      <c r="F191" s="31">
        <f>'Рейтинговая таблица организаций'!R193</f>
        <v>100</v>
      </c>
      <c r="G191" s="31">
        <f>'Рейтинговая таблица организаций'!O193</f>
        <v>100</v>
      </c>
      <c r="H191" s="31">
        <f>'Рейтинговая таблица организаций'!P193</f>
        <v>100</v>
      </c>
      <c r="I191" s="31">
        <f>'Рейтинговая таблица организаций'!S193</f>
        <v>100</v>
      </c>
      <c r="J191" s="35">
        <f>'Рейтинговая таблица организаций'!T193</f>
        <v>100</v>
      </c>
      <c r="K191" s="31">
        <f>'Рейтинговая таблица организаций'!Z193</f>
        <v>100</v>
      </c>
      <c r="L191" s="31">
        <f t="shared" si="3"/>
        <v>100</v>
      </c>
      <c r="M191" s="31">
        <f>'Рейтинговая таблица организаций'!AB193</f>
        <v>100</v>
      </c>
      <c r="N191" s="35">
        <f>'Рейтинговая таблица организаций'!AC193</f>
        <v>100</v>
      </c>
      <c r="O191" s="85">
        <f>'Рейтинговая таблица организаций'!AH193</f>
        <v>80</v>
      </c>
      <c r="P191" s="85">
        <f>'Рейтинговая таблица организаций'!AI193</f>
        <v>60</v>
      </c>
      <c r="Q191" s="85">
        <f>'Рейтинговая таблица организаций'!AJ193</f>
        <v>100</v>
      </c>
      <c r="R191" s="86">
        <f>'Рейтинговая таблица организаций'!AK193</f>
        <v>78</v>
      </c>
      <c r="S191" s="31">
        <f>'Рейтинговая таблица организаций'!AR193</f>
        <v>100</v>
      </c>
      <c r="T191" s="31">
        <f>'Рейтинговая таблица организаций'!AS193</f>
        <v>100</v>
      </c>
      <c r="U191" s="31">
        <f>'Рейтинговая таблица организаций'!AT193</f>
        <v>100</v>
      </c>
      <c r="V191" s="35">
        <f>'Рейтинговая таблица организаций'!AU193</f>
        <v>100</v>
      </c>
      <c r="W191" s="31">
        <f>'Рейтинговая таблица организаций'!BB193</f>
        <v>100</v>
      </c>
      <c r="X191" s="31">
        <f>'Рейтинговая таблица организаций'!BC193</f>
        <v>100</v>
      </c>
      <c r="Y191" s="31">
        <f>'Рейтинговая таблица организаций'!BD193</f>
        <v>100</v>
      </c>
      <c r="Z191" s="35">
        <f>'Рейтинговая таблица организаций'!BE193</f>
        <v>100</v>
      </c>
      <c r="AA191" s="36">
        <f>'Рейтинговая таблица организаций'!BF193</f>
        <v>95.6</v>
      </c>
    </row>
    <row r="192" spans="1:27">
      <c r="A192" s="33">
        <f>'бланки '!D196</f>
        <v>191</v>
      </c>
      <c r="B192" s="33" t="str">
        <f>'Рейтинговая таблица организаций'!B194</f>
        <v>Муниципальное автономное общеобразовательное учреждение "Сулзатская средняя общеобразовательная школа"</v>
      </c>
      <c r="C192" s="33">
        <f>'Рейтинговая таблица организаций'!M194</f>
        <v>100</v>
      </c>
      <c r="D192" s="33">
        <f>'Рейтинговая таблица организаций'!N194</f>
        <v>100</v>
      </c>
      <c r="E192" s="31">
        <f>'Рейтинговая таблица организаций'!Q194</f>
        <v>100</v>
      </c>
      <c r="F192" s="31">
        <f>'Рейтинговая таблица организаций'!R194</f>
        <v>100</v>
      </c>
      <c r="G192" s="31">
        <f>'Рейтинговая таблица организаций'!O194</f>
        <v>100</v>
      </c>
      <c r="H192" s="31">
        <f>'Рейтинговая таблица организаций'!P194</f>
        <v>100</v>
      </c>
      <c r="I192" s="31">
        <f>'Рейтинговая таблица организаций'!S194</f>
        <v>100</v>
      </c>
      <c r="J192" s="35">
        <f>'Рейтинговая таблица организаций'!T194</f>
        <v>100</v>
      </c>
      <c r="K192" s="31">
        <f>'Рейтинговая таблица организаций'!Z194</f>
        <v>100</v>
      </c>
      <c r="L192" s="31">
        <f t="shared" si="3"/>
        <v>100</v>
      </c>
      <c r="M192" s="31">
        <f>'Рейтинговая таблица организаций'!AB194</f>
        <v>100</v>
      </c>
      <c r="N192" s="35">
        <f>'Рейтинговая таблица организаций'!AC194</f>
        <v>100</v>
      </c>
      <c r="O192" s="85">
        <f>'Рейтинговая таблица организаций'!AH194</f>
        <v>20</v>
      </c>
      <c r="P192" s="85">
        <f>'Рейтинговая таблица организаций'!AI194</f>
        <v>100</v>
      </c>
      <c r="Q192" s="85">
        <f>'Рейтинговая таблица организаций'!AJ194</f>
        <v>100</v>
      </c>
      <c r="R192" s="86">
        <f>'Рейтинговая таблица организаций'!AK194</f>
        <v>76</v>
      </c>
      <c r="S192" s="31">
        <f>'Рейтинговая таблица организаций'!AR194</f>
        <v>100</v>
      </c>
      <c r="T192" s="31">
        <f>'Рейтинговая таблица организаций'!AS194</f>
        <v>100</v>
      </c>
      <c r="U192" s="31">
        <f>'Рейтинговая таблица организаций'!AT194</f>
        <v>100</v>
      </c>
      <c r="V192" s="35">
        <f>'Рейтинговая таблица организаций'!AU194</f>
        <v>100</v>
      </c>
      <c r="W192" s="31">
        <f>'Рейтинговая таблица организаций'!BB194</f>
        <v>100</v>
      </c>
      <c r="X192" s="31">
        <f>'Рейтинговая таблица организаций'!BC194</f>
        <v>100</v>
      </c>
      <c r="Y192" s="31">
        <f>'Рейтинговая таблица организаций'!BD194</f>
        <v>100</v>
      </c>
      <c r="Z192" s="35">
        <f>'Рейтинговая таблица организаций'!BE194</f>
        <v>100</v>
      </c>
      <c r="AA192" s="36">
        <f>'Рейтинговая таблица организаций'!BF194</f>
        <v>95.2</v>
      </c>
    </row>
    <row r="193" spans="1:27">
      <c r="A193" s="33">
        <f>'бланки '!D197</f>
        <v>192</v>
      </c>
      <c r="B193" s="33" t="str">
        <f>'Рейтинговая таблица организаций'!B195</f>
        <v>Муниципальное бюджетное общеобразовательное учреждение "Наргинская средняя общеобразовательная школа"</v>
      </c>
      <c r="C193" s="33">
        <f>'Рейтинговая таблица организаций'!M195</f>
        <v>100</v>
      </c>
      <c r="D193" s="33">
        <f>'Рейтинговая таблица организаций'!N195</f>
        <v>100</v>
      </c>
      <c r="E193" s="31">
        <f>'Рейтинговая таблица организаций'!Q195</f>
        <v>100</v>
      </c>
      <c r="F193" s="31">
        <f>'Рейтинговая таблица организаций'!R195</f>
        <v>100</v>
      </c>
      <c r="G193" s="31">
        <f>'Рейтинговая таблица организаций'!O195</f>
        <v>100</v>
      </c>
      <c r="H193" s="31">
        <f>'Рейтинговая таблица организаций'!P195</f>
        <v>100</v>
      </c>
      <c r="I193" s="31">
        <f>'Рейтинговая таблица организаций'!S195</f>
        <v>100</v>
      </c>
      <c r="J193" s="35">
        <f>'Рейтинговая таблица организаций'!T195</f>
        <v>100</v>
      </c>
      <c r="K193" s="31">
        <f>'Рейтинговая таблица организаций'!Z195</f>
        <v>100</v>
      </c>
      <c r="L193" s="31">
        <f t="shared" si="3"/>
        <v>100</v>
      </c>
      <c r="M193" s="31">
        <f>'Рейтинговая таблица организаций'!AB195</f>
        <v>100</v>
      </c>
      <c r="N193" s="35">
        <f>'Рейтинговая таблица организаций'!AC195</f>
        <v>100</v>
      </c>
      <c r="O193" s="85">
        <f>'Рейтинговая таблица организаций'!AH195</f>
        <v>40</v>
      </c>
      <c r="P193" s="85">
        <f>'Рейтинговая таблица организаций'!AI195</f>
        <v>60</v>
      </c>
      <c r="Q193" s="85">
        <f>'Рейтинговая таблица организаций'!AJ195</f>
        <v>100</v>
      </c>
      <c r="R193" s="86">
        <f>'Рейтинговая таблица организаций'!AK195</f>
        <v>66</v>
      </c>
      <c r="S193" s="31">
        <f>'Рейтинговая таблица организаций'!AR195</f>
        <v>100</v>
      </c>
      <c r="T193" s="31">
        <f>'Рейтинговая таблица организаций'!AS195</f>
        <v>100</v>
      </c>
      <c r="U193" s="31">
        <f>'Рейтинговая таблица организаций'!AT195</f>
        <v>100</v>
      </c>
      <c r="V193" s="35">
        <f>'Рейтинговая таблица организаций'!AU195</f>
        <v>100</v>
      </c>
      <c r="W193" s="31">
        <f>'Рейтинговая таблица организаций'!BB195</f>
        <v>100</v>
      </c>
      <c r="X193" s="31">
        <f>'Рейтинговая таблица организаций'!BC195</f>
        <v>100</v>
      </c>
      <c r="Y193" s="31">
        <f>'Рейтинговая таблица организаций'!BD195</f>
        <v>100</v>
      </c>
      <c r="Z193" s="35">
        <f>'Рейтинговая таблица организаций'!BE195</f>
        <v>100</v>
      </c>
      <c r="AA193" s="36">
        <f>'Рейтинговая таблица организаций'!BF195</f>
        <v>93.2</v>
      </c>
    </row>
    <row r="194" spans="1:27">
      <c r="A194" s="33">
        <f>'бланки '!D198</f>
        <v>193</v>
      </c>
      <c r="B194" s="33" t="str">
        <f>'Рейтинговая таблица организаций'!B196</f>
        <v>Муниципальное казённое общеобразовательное учреждение "Новосельцевская средняя школа"</v>
      </c>
      <c r="C194" s="33">
        <f>'Рейтинговая таблица организаций'!M196</f>
        <v>100</v>
      </c>
      <c r="D194" s="33">
        <f>'Рейтинговая таблица организаций'!N196</f>
        <v>100</v>
      </c>
      <c r="E194" s="31">
        <f>'Рейтинговая таблица организаций'!Q196</f>
        <v>100</v>
      </c>
      <c r="F194" s="31">
        <f>'Рейтинговая таблица организаций'!R196</f>
        <v>100</v>
      </c>
      <c r="G194" s="31">
        <f>'Рейтинговая таблица организаций'!O196</f>
        <v>100</v>
      </c>
      <c r="H194" s="31">
        <f>'Рейтинговая таблица организаций'!P196</f>
        <v>100</v>
      </c>
      <c r="I194" s="31">
        <f>'Рейтинговая таблица организаций'!S196</f>
        <v>100</v>
      </c>
      <c r="J194" s="35">
        <f>'Рейтинговая таблица организаций'!T196</f>
        <v>100</v>
      </c>
      <c r="K194" s="31">
        <f>'Рейтинговая таблица организаций'!Z196</f>
        <v>100</v>
      </c>
      <c r="L194" s="31">
        <f t="shared" si="3"/>
        <v>100</v>
      </c>
      <c r="M194" s="31">
        <f>'Рейтинговая таблица организаций'!AB196</f>
        <v>100</v>
      </c>
      <c r="N194" s="35">
        <f>'Рейтинговая таблица организаций'!AC196</f>
        <v>100</v>
      </c>
      <c r="O194" s="85">
        <f>'Рейтинговая таблица организаций'!AH196</f>
        <v>0</v>
      </c>
      <c r="P194" s="85">
        <f>'Рейтинговая таблица организаций'!AI196</f>
        <v>60</v>
      </c>
      <c r="Q194" s="85">
        <f>'Рейтинговая таблица организаций'!AJ196</f>
        <v>100</v>
      </c>
      <c r="R194" s="86">
        <f>'Рейтинговая таблица организаций'!AK196</f>
        <v>54</v>
      </c>
      <c r="S194" s="31">
        <f>'Рейтинговая таблица организаций'!AR196</f>
        <v>100</v>
      </c>
      <c r="T194" s="31">
        <f>'Рейтинговая таблица организаций'!AS196</f>
        <v>100</v>
      </c>
      <c r="U194" s="31">
        <f>'Рейтинговая таблица организаций'!AT196</f>
        <v>100</v>
      </c>
      <c r="V194" s="35">
        <f>'Рейтинговая таблица организаций'!AU196</f>
        <v>100</v>
      </c>
      <c r="W194" s="31">
        <f>'Рейтинговая таблица организаций'!BB196</f>
        <v>100</v>
      </c>
      <c r="X194" s="31">
        <f>'Рейтинговая таблица организаций'!BC196</f>
        <v>100</v>
      </c>
      <c r="Y194" s="31">
        <f>'Рейтинговая таблица организаций'!BD196</f>
        <v>100</v>
      </c>
      <c r="Z194" s="35">
        <f>'Рейтинговая таблица организаций'!BE196</f>
        <v>100</v>
      </c>
      <c r="AA194" s="36">
        <f>'Рейтинговая таблица организаций'!BF196</f>
        <v>90.8</v>
      </c>
    </row>
    <row r="195" spans="1:27">
      <c r="A195" s="33">
        <f>'бланки '!D199</f>
        <v>194</v>
      </c>
      <c r="B195" s="33" t="str">
        <f>'Рейтинговая таблица организаций'!B197</f>
        <v>Муниципальное бюджетное общеобразовательное учреждение "Шпалозаводская средняя школа"</v>
      </c>
      <c r="C195" s="33">
        <f>'Рейтинговая таблица организаций'!M197</f>
        <v>100</v>
      </c>
      <c r="D195" s="33">
        <f>'Рейтинговая таблица организаций'!N197</f>
        <v>100</v>
      </c>
      <c r="E195" s="31">
        <f>'Рейтинговая таблица организаций'!Q197</f>
        <v>100</v>
      </c>
      <c r="F195" s="31">
        <f>'Рейтинговая таблица организаций'!R197</f>
        <v>100</v>
      </c>
      <c r="G195" s="31">
        <f>'Рейтинговая таблица организаций'!O197</f>
        <v>100</v>
      </c>
      <c r="H195" s="31">
        <f>'Рейтинговая таблица организаций'!P197</f>
        <v>100</v>
      </c>
      <c r="I195" s="31">
        <f>'Рейтинговая таблица организаций'!S197</f>
        <v>100</v>
      </c>
      <c r="J195" s="35">
        <f>'Рейтинговая таблица организаций'!T197</f>
        <v>100</v>
      </c>
      <c r="K195" s="31">
        <f>'Рейтинговая таблица организаций'!Z197</f>
        <v>100</v>
      </c>
      <c r="L195" s="31">
        <f t="shared" si="3"/>
        <v>100</v>
      </c>
      <c r="M195" s="31">
        <f>'Рейтинговая таблица организаций'!AB197</f>
        <v>100</v>
      </c>
      <c r="N195" s="35">
        <f>'Рейтинговая таблица организаций'!AC197</f>
        <v>100</v>
      </c>
      <c r="O195" s="85">
        <f>'Рейтинговая таблица организаций'!AH197</f>
        <v>40</v>
      </c>
      <c r="P195" s="85">
        <f>'Рейтинговая таблица организаций'!AI197</f>
        <v>60</v>
      </c>
      <c r="Q195" s="85">
        <f>'Рейтинговая таблица организаций'!AJ197</f>
        <v>100</v>
      </c>
      <c r="R195" s="86">
        <f>'Рейтинговая таблица организаций'!AK197</f>
        <v>66</v>
      </c>
      <c r="S195" s="31">
        <f>'Рейтинговая таблица организаций'!AR197</f>
        <v>100</v>
      </c>
      <c r="T195" s="31">
        <f>'Рейтинговая таблица организаций'!AS197</f>
        <v>100</v>
      </c>
      <c r="U195" s="31">
        <f>'Рейтинговая таблица организаций'!AT197</f>
        <v>100</v>
      </c>
      <c r="V195" s="35">
        <f>'Рейтинговая таблица организаций'!AU197</f>
        <v>100</v>
      </c>
      <c r="W195" s="31">
        <f>'Рейтинговая таблица организаций'!BB197</f>
        <v>100</v>
      </c>
      <c r="X195" s="31">
        <f>'Рейтинговая таблица организаций'!BC197</f>
        <v>100</v>
      </c>
      <c r="Y195" s="31">
        <f>'Рейтинговая таблица организаций'!BD197</f>
        <v>100</v>
      </c>
      <c r="Z195" s="35">
        <f>'Рейтинговая таблица организаций'!BE197</f>
        <v>100</v>
      </c>
      <c r="AA195" s="36">
        <f>'Рейтинговая таблица организаций'!BF197</f>
        <v>93.2</v>
      </c>
    </row>
    <row r="196" spans="1:27">
      <c r="A196" s="33">
        <f>'бланки '!D200</f>
        <v>195</v>
      </c>
      <c r="B196" s="33" t="str">
        <f>'Рейтинговая таблица организаций'!B198</f>
        <v>Муниципальное бюджетное общеобразовательное учреждение "Парабельская средняя школа имени Николая Андреевича Образцова"</v>
      </c>
      <c r="C196" s="33">
        <f>'Рейтинговая таблица организаций'!M198</f>
        <v>100</v>
      </c>
      <c r="D196" s="33">
        <f>'Рейтинговая таблица организаций'!N198</f>
        <v>100</v>
      </c>
      <c r="E196" s="31">
        <f>'Рейтинговая таблица организаций'!Q198</f>
        <v>100</v>
      </c>
      <c r="F196" s="31">
        <f>'Рейтинговая таблица организаций'!R198</f>
        <v>100</v>
      </c>
      <c r="G196" s="31">
        <f>'Рейтинговая таблица организаций'!O198</f>
        <v>100</v>
      </c>
      <c r="H196" s="31">
        <f>'Рейтинговая таблица организаций'!P198</f>
        <v>100</v>
      </c>
      <c r="I196" s="31">
        <f>'Рейтинговая таблица организаций'!S198</f>
        <v>100</v>
      </c>
      <c r="J196" s="35">
        <f>'Рейтинговая таблица организаций'!T198</f>
        <v>100</v>
      </c>
      <c r="K196" s="31">
        <f>'Рейтинговая таблица организаций'!Z198</f>
        <v>100</v>
      </c>
      <c r="L196" s="31">
        <f t="shared" si="3"/>
        <v>100</v>
      </c>
      <c r="M196" s="31">
        <f>'Рейтинговая таблица организаций'!AB198</f>
        <v>100</v>
      </c>
      <c r="N196" s="35">
        <f>'Рейтинговая таблица организаций'!AC198</f>
        <v>100</v>
      </c>
      <c r="O196" s="85">
        <f>'Рейтинговая таблица организаций'!AH198</f>
        <v>60</v>
      </c>
      <c r="P196" s="85">
        <f>'Рейтинговая таблица организаций'!AI198</f>
        <v>60</v>
      </c>
      <c r="Q196" s="85">
        <f>'Рейтинговая таблица организаций'!AJ198</f>
        <v>100</v>
      </c>
      <c r="R196" s="86">
        <f>'Рейтинговая таблица организаций'!AK198</f>
        <v>72</v>
      </c>
      <c r="S196" s="31">
        <f>'Рейтинговая таблица организаций'!AR198</f>
        <v>100</v>
      </c>
      <c r="T196" s="31">
        <f>'Рейтинговая таблица организаций'!AS198</f>
        <v>100</v>
      </c>
      <c r="U196" s="31">
        <f>'Рейтинговая таблица организаций'!AT198</f>
        <v>100</v>
      </c>
      <c r="V196" s="35">
        <f>'Рейтинговая таблица организаций'!AU198</f>
        <v>100</v>
      </c>
      <c r="W196" s="31">
        <f>'Рейтинговая таблица организаций'!BB198</f>
        <v>100</v>
      </c>
      <c r="X196" s="31">
        <f>'Рейтинговая таблица организаций'!BC198</f>
        <v>100</v>
      </c>
      <c r="Y196" s="31">
        <f>'Рейтинговая таблица организаций'!BD198</f>
        <v>100</v>
      </c>
      <c r="Z196" s="35">
        <f>'Рейтинговая таблица организаций'!BE198</f>
        <v>100</v>
      </c>
      <c r="AA196" s="36">
        <f>'Рейтинговая таблица организаций'!BF198</f>
        <v>94.4</v>
      </c>
    </row>
    <row r="197" spans="1:27">
      <c r="A197" s="33">
        <f>'бланки '!D201</f>
        <v>196</v>
      </c>
      <c r="B197" s="33" t="str">
        <f>'Рейтинговая таблица организаций'!B199</f>
        <v>Муниципальное бюджетное общеобразовательное учреждение "Парабельская гимназия"</v>
      </c>
      <c r="C197" s="33">
        <f>'Рейтинговая таблица организаций'!M199</f>
        <v>100</v>
      </c>
      <c r="D197" s="33">
        <f>'Рейтинговая таблица организаций'!N199</f>
        <v>100</v>
      </c>
      <c r="E197" s="31">
        <f>'Рейтинговая таблица организаций'!Q199</f>
        <v>100</v>
      </c>
      <c r="F197" s="31">
        <f>'Рейтинговая таблица организаций'!R199</f>
        <v>100</v>
      </c>
      <c r="G197" s="31">
        <f>'Рейтинговая таблица организаций'!O199</f>
        <v>100</v>
      </c>
      <c r="H197" s="31">
        <f>'Рейтинговая таблица организаций'!P199</f>
        <v>100</v>
      </c>
      <c r="I197" s="31">
        <f>'Рейтинговая таблица организаций'!S199</f>
        <v>100</v>
      </c>
      <c r="J197" s="35">
        <f>'Рейтинговая таблица организаций'!T199</f>
        <v>100</v>
      </c>
      <c r="K197" s="31">
        <f>'Рейтинговая таблица организаций'!Z199</f>
        <v>100</v>
      </c>
      <c r="L197" s="31">
        <f t="shared" si="3"/>
        <v>100</v>
      </c>
      <c r="M197" s="31">
        <f>'Рейтинговая таблица организаций'!AB199</f>
        <v>100</v>
      </c>
      <c r="N197" s="35">
        <f>'Рейтинговая таблица организаций'!AC199</f>
        <v>100</v>
      </c>
      <c r="O197" s="85">
        <f>'Рейтинговая таблица организаций'!AH199</f>
        <v>40</v>
      </c>
      <c r="P197" s="85">
        <f>'Рейтинговая таблица организаций'!AI199</f>
        <v>60</v>
      </c>
      <c r="Q197" s="85">
        <f>'Рейтинговая таблица организаций'!AJ199</f>
        <v>100</v>
      </c>
      <c r="R197" s="86">
        <f>'Рейтинговая таблица организаций'!AK199</f>
        <v>66</v>
      </c>
      <c r="S197" s="31">
        <f>'Рейтинговая таблица организаций'!AR199</f>
        <v>100</v>
      </c>
      <c r="T197" s="31">
        <f>'Рейтинговая таблица организаций'!AS199</f>
        <v>100</v>
      </c>
      <c r="U197" s="31">
        <f>'Рейтинговая таблица организаций'!AT199</f>
        <v>100</v>
      </c>
      <c r="V197" s="35">
        <f>'Рейтинговая таблица организаций'!AU199</f>
        <v>100</v>
      </c>
      <c r="W197" s="31">
        <f>'Рейтинговая таблица организаций'!BB199</f>
        <v>100</v>
      </c>
      <c r="X197" s="31">
        <f>'Рейтинговая таблица организаций'!BC199</f>
        <v>100</v>
      </c>
      <c r="Y197" s="31">
        <f>'Рейтинговая таблица организаций'!BD199</f>
        <v>100</v>
      </c>
      <c r="Z197" s="35">
        <f>'Рейтинговая таблица организаций'!BE199</f>
        <v>100</v>
      </c>
      <c r="AA197" s="36">
        <f>'Рейтинговая таблица организаций'!BF199</f>
        <v>93.2</v>
      </c>
    </row>
    <row r="198" spans="1:27">
      <c r="A198" s="33">
        <f>'бланки '!D202</f>
        <v>197</v>
      </c>
      <c r="B198" s="33" t="str">
        <f>'Рейтинговая таблица организаций'!B200</f>
        <v>Муниципальное казённое общеобразовательное учреждение "Заводская средняя школа"</v>
      </c>
      <c r="C198" s="33">
        <f>'Рейтинговая таблица организаций'!M200</f>
        <v>100</v>
      </c>
      <c r="D198" s="33">
        <f>'Рейтинговая таблица организаций'!N200</f>
        <v>100</v>
      </c>
      <c r="E198" s="31">
        <f>'Рейтинговая таблица организаций'!Q200</f>
        <v>100</v>
      </c>
      <c r="F198" s="31">
        <f>'Рейтинговая таблица организаций'!R200</f>
        <v>100</v>
      </c>
      <c r="G198" s="31">
        <f>'Рейтинговая таблица организаций'!O200</f>
        <v>100</v>
      </c>
      <c r="H198" s="31">
        <f>'Рейтинговая таблица организаций'!P200</f>
        <v>100</v>
      </c>
      <c r="I198" s="31">
        <f>'Рейтинговая таблица организаций'!S200</f>
        <v>100</v>
      </c>
      <c r="J198" s="35">
        <f>'Рейтинговая таблица организаций'!T200</f>
        <v>100</v>
      </c>
      <c r="K198" s="31">
        <f>'Рейтинговая таблица организаций'!Z200</f>
        <v>100</v>
      </c>
      <c r="L198" s="31">
        <f t="shared" si="3"/>
        <v>100</v>
      </c>
      <c r="M198" s="31">
        <f>'Рейтинговая таблица организаций'!AB200</f>
        <v>100</v>
      </c>
      <c r="N198" s="35">
        <f>'Рейтинговая таблица организаций'!AC200</f>
        <v>100</v>
      </c>
      <c r="O198" s="85">
        <f>'Рейтинговая таблица организаций'!AH200</f>
        <v>0</v>
      </c>
      <c r="P198" s="85">
        <f>'Рейтинговая таблица организаций'!AI200</f>
        <v>80</v>
      </c>
      <c r="Q198" s="85">
        <f>'Рейтинговая таблица организаций'!AJ200</f>
        <v>100</v>
      </c>
      <c r="R198" s="86">
        <f>'Рейтинговая таблица организаций'!AK200</f>
        <v>62</v>
      </c>
      <c r="S198" s="31">
        <f>'Рейтинговая таблица организаций'!AR200</f>
        <v>100</v>
      </c>
      <c r="T198" s="31">
        <f>'Рейтинговая таблица организаций'!AS200</f>
        <v>100</v>
      </c>
      <c r="U198" s="31">
        <f>'Рейтинговая таблица организаций'!AT200</f>
        <v>100</v>
      </c>
      <c r="V198" s="35">
        <f>'Рейтинговая таблица организаций'!AU200</f>
        <v>100</v>
      </c>
      <c r="W198" s="31">
        <f>'Рейтинговая таблица организаций'!BB200</f>
        <v>100</v>
      </c>
      <c r="X198" s="31">
        <f>'Рейтинговая таблица организаций'!BC200</f>
        <v>100</v>
      </c>
      <c r="Y198" s="31">
        <f>'Рейтинговая таблица организаций'!BD200</f>
        <v>100</v>
      </c>
      <c r="Z198" s="35">
        <f>'Рейтинговая таблица организаций'!BE200</f>
        <v>100</v>
      </c>
      <c r="AA198" s="36">
        <f>'Рейтинговая таблица организаций'!BF200</f>
        <v>92.4</v>
      </c>
    </row>
    <row r="199" spans="1:27">
      <c r="A199" s="33">
        <f>'бланки '!D203</f>
        <v>198</v>
      </c>
      <c r="B199" s="33" t="str">
        <f>'Рейтинговая таблица организаций'!B201</f>
        <v>Муниципальное бюджетное общеобразовательное учреждение "Нарымская средняя школа"</v>
      </c>
      <c r="C199" s="33">
        <f>'Рейтинговая таблица организаций'!M201</f>
        <v>100</v>
      </c>
      <c r="D199" s="33">
        <f>'Рейтинговая таблица организаций'!N201</f>
        <v>100</v>
      </c>
      <c r="E199" s="31">
        <f>'Рейтинговая таблица организаций'!Q201</f>
        <v>100</v>
      </c>
      <c r="F199" s="31">
        <f>'Рейтинговая таблица организаций'!R201</f>
        <v>100</v>
      </c>
      <c r="G199" s="31">
        <f>'Рейтинговая таблица организаций'!O201</f>
        <v>100</v>
      </c>
      <c r="H199" s="31">
        <f>'Рейтинговая таблица организаций'!P201</f>
        <v>100</v>
      </c>
      <c r="I199" s="31">
        <f>'Рейтинговая таблица организаций'!S201</f>
        <v>100</v>
      </c>
      <c r="J199" s="35">
        <f>'Рейтинговая таблица организаций'!T201</f>
        <v>100</v>
      </c>
      <c r="K199" s="31">
        <f>'Рейтинговая таблица организаций'!Z201</f>
        <v>100</v>
      </c>
      <c r="L199" s="31">
        <f t="shared" si="3"/>
        <v>100</v>
      </c>
      <c r="M199" s="31">
        <f>'Рейтинговая таблица организаций'!AB201</f>
        <v>100</v>
      </c>
      <c r="N199" s="35">
        <f>'Рейтинговая таблица организаций'!AC201</f>
        <v>100</v>
      </c>
      <c r="O199" s="85">
        <f>'Рейтинговая таблица организаций'!AH201</f>
        <v>20</v>
      </c>
      <c r="P199" s="85">
        <f>'Рейтинговая таблица организаций'!AI201</f>
        <v>60</v>
      </c>
      <c r="Q199" s="85">
        <f>'Рейтинговая таблица организаций'!AJ201</f>
        <v>100</v>
      </c>
      <c r="R199" s="86">
        <f>'Рейтинговая таблица организаций'!AK201</f>
        <v>60</v>
      </c>
      <c r="S199" s="31">
        <f>'Рейтинговая таблица организаций'!AR201</f>
        <v>100</v>
      </c>
      <c r="T199" s="31">
        <f>'Рейтинговая таблица организаций'!AS201</f>
        <v>100</v>
      </c>
      <c r="U199" s="31">
        <f>'Рейтинговая таблица организаций'!AT201</f>
        <v>100</v>
      </c>
      <c r="V199" s="35">
        <f>'Рейтинговая таблица организаций'!AU201</f>
        <v>100</v>
      </c>
      <c r="W199" s="31">
        <f>'Рейтинговая таблица организаций'!BB201</f>
        <v>100</v>
      </c>
      <c r="X199" s="31">
        <f>'Рейтинговая таблица организаций'!BC201</f>
        <v>100</v>
      </c>
      <c r="Y199" s="31">
        <f>'Рейтинговая таблица организаций'!BD201</f>
        <v>100</v>
      </c>
      <c r="Z199" s="35">
        <f>'Рейтинговая таблица организаций'!BE201</f>
        <v>100</v>
      </c>
      <c r="AA199" s="36">
        <f>'Рейтинговая таблица организаций'!BF201</f>
        <v>92</v>
      </c>
    </row>
    <row r="200" spans="1:27">
      <c r="A200" s="33">
        <f>'бланки '!D204</f>
        <v>199</v>
      </c>
      <c r="B200" s="33" t="str">
        <f>'Рейтинговая таблица организаций'!B202</f>
        <v>Муниципальное казённое общеобразовательное учреждение "Нельмачевская основная школа"</v>
      </c>
      <c r="C200" s="33">
        <f>'Рейтинговая таблица организаций'!M202</f>
        <v>100</v>
      </c>
      <c r="D200" s="33">
        <f>'Рейтинговая таблица организаций'!N202</f>
        <v>100</v>
      </c>
      <c r="E200" s="31">
        <f>'Рейтинговая таблица организаций'!Q202</f>
        <v>100</v>
      </c>
      <c r="F200" s="31">
        <f>'Рейтинговая таблица организаций'!R202</f>
        <v>100</v>
      </c>
      <c r="G200" s="31">
        <f>'Рейтинговая таблица организаций'!O202</f>
        <v>100</v>
      </c>
      <c r="H200" s="31">
        <f>'Рейтинговая таблица организаций'!P202</f>
        <v>100</v>
      </c>
      <c r="I200" s="31">
        <f>'Рейтинговая таблица организаций'!S202</f>
        <v>100</v>
      </c>
      <c r="J200" s="35">
        <f>'Рейтинговая таблица организаций'!T202</f>
        <v>100</v>
      </c>
      <c r="K200" s="31">
        <f>'Рейтинговая таблица организаций'!Z202</f>
        <v>100</v>
      </c>
      <c r="L200" s="31">
        <f t="shared" si="3"/>
        <v>100</v>
      </c>
      <c r="M200" s="31">
        <f>'Рейтинговая таблица организаций'!AB202</f>
        <v>100</v>
      </c>
      <c r="N200" s="35">
        <f>'Рейтинговая таблица организаций'!AC202</f>
        <v>100</v>
      </c>
      <c r="O200" s="85">
        <f>'Рейтинговая таблица организаций'!AH202</f>
        <v>40</v>
      </c>
      <c r="P200" s="85">
        <f>'Рейтинговая таблица организаций'!AI202</f>
        <v>60</v>
      </c>
      <c r="Q200" s="85">
        <f>'Рейтинговая таблица организаций'!AJ202</f>
        <v>100</v>
      </c>
      <c r="R200" s="86">
        <f>'Рейтинговая таблица организаций'!AK202</f>
        <v>66</v>
      </c>
      <c r="S200" s="31">
        <f>'Рейтинговая таблица организаций'!AR202</f>
        <v>100</v>
      </c>
      <c r="T200" s="31">
        <f>'Рейтинговая таблица организаций'!AS202</f>
        <v>100</v>
      </c>
      <c r="U200" s="31">
        <f>'Рейтинговая таблица организаций'!AT202</f>
        <v>100</v>
      </c>
      <c r="V200" s="35">
        <f>'Рейтинговая таблица организаций'!AU202</f>
        <v>100</v>
      </c>
      <c r="W200" s="31">
        <f>'Рейтинговая таблица организаций'!BB202</f>
        <v>100</v>
      </c>
      <c r="X200" s="31">
        <f>'Рейтинговая таблица организаций'!BC202</f>
        <v>100</v>
      </c>
      <c r="Y200" s="31">
        <f>'Рейтинговая таблица организаций'!BD202</f>
        <v>100</v>
      </c>
      <c r="Z200" s="35">
        <f>'Рейтинговая таблица организаций'!BE202</f>
        <v>100</v>
      </c>
      <c r="AA200" s="36">
        <f>'Рейтинговая таблица организаций'!BF202</f>
        <v>93.2</v>
      </c>
    </row>
    <row r="201" spans="1:27">
      <c r="A201" s="33">
        <f>'бланки '!D205</f>
        <v>200</v>
      </c>
      <c r="B201" s="33" t="str">
        <f>'Рейтинговая таблица организаций'!B203</f>
        <v>Муниципальное бюджетное общеобразовательное учреждение "Старицинская средняя школа"</v>
      </c>
      <c r="C201" s="33">
        <f>'Рейтинговая таблица организаций'!M203</f>
        <v>100</v>
      </c>
      <c r="D201" s="33">
        <f>'Рейтинговая таблица организаций'!N203</f>
        <v>100</v>
      </c>
      <c r="E201" s="31">
        <f>'Рейтинговая таблица организаций'!Q203</f>
        <v>100</v>
      </c>
      <c r="F201" s="31">
        <f>'Рейтинговая таблица организаций'!R203</f>
        <v>100</v>
      </c>
      <c r="G201" s="31">
        <f>'Рейтинговая таблица организаций'!O203</f>
        <v>100</v>
      </c>
      <c r="H201" s="31">
        <f>'Рейтинговая таблица организаций'!P203</f>
        <v>100</v>
      </c>
      <c r="I201" s="31">
        <f>'Рейтинговая таблица организаций'!S203</f>
        <v>100</v>
      </c>
      <c r="J201" s="35">
        <f>'Рейтинговая таблица организаций'!T203</f>
        <v>100</v>
      </c>
      <c r="K201" s="31">
        <f>'Рейтинговая таблица организаций'!Z203</f>
        <v>100</v>
      </c>
      <c r="L201" s="31">
        <f t="shared" si="3"/>
        <v>100</v>
      </c>
      <c r="M201" s="31">
        <f>'Рейтинговая таблица организаций'!AB203</f>
        <v>100</v>
      </c>
      <c r="N201" s="35">
        <f>'Рейтинговая таблица организаций'!AC203</f>
        <v>100</v>
      </c>
      <c r="O201" s="85">
        <f>'Рейтинговая таблица организаций'!AH203</f>
        <v>20</v>
      </c>
      <c r="P201" s="85">
        <f>'Рейтинговая таблица организаций'!AI203</f>
        <v>60</v>
      </c>
      <c r="Q201" s="85">
        <f>'Рейтинговая таблица организаций'!AJ203</f>
        <v>100</v>
      </c>
      <c r="R201" s="86">
        <f>'Рейтинговая таблица организаций'!AK203</f>
        <v>60</v>
      </c>
      <c r="S201" s="31">
        <f>'Рейтинговая таблица организаций'!AR203</f>
        <v>100</v>
      </c>
      <c r="T201" s="31">
        <f>'Рейтинговая таблица организаций'!AS203</f>
        <v>100</v>
      </c>
      <c r="U201" s="31">
        <f>'Рейтинговая таблица организаций'!AT203</f>
        <v>100</v>
      </c>
      <c r="V201" s="35">
        <f>'Рейтинговая таблица организаций'!AU203</f>
        <v>100</v>
      </c>
      <c r="W201" s="31">
        <f>'Рейтинговая таблица организаций'!BB203</f>
        <v>100</v>
      </c>
      <c r="X201" s="31">
        <f>'Рейтинговая таблица организаций'!BC203</f>
        <v>100</v>
      </c>
      <c r="Y201" s="31">
        <f>'Рейтинговая таблица организаций'!BD203</f>
        <v>100</v>
      </c>
      <c r="Z201" s="35">
        <f>'Рейтинговая таблица организаций'!BE203</f>
        <v>100</v>
      </c>
      <c r="AA201" s="36">
        <f>'Рейтинговая таблица организаций'!BF203</f>
        <v>92</v>
      </c>
    </row>
    <row r="202" spans="1:27">
      <c r="A202" s="33">
        <f>'бланки '!D206</f>
        <v>201</v>
      </c>
      <c r="B202" s="33" t="str">
        <f>'Рейтинговая таблица организаций'!B204</f>
        <v>Муниципальное автономное общеобразовательное учреждение Сергеевская средняя общеобразовательная школа Первомайского района</v>
      </c>
      <c r="C202" s="33">
        <f>'Рейтинговая таблица организаций'!M204</f>
        <v>100</v>
      </c>
      <c r="D202" s="33">
        <f>'Рейтинговая таблица организаций'!N204</f>
        <v>100</v>
      </c>
      <c r="E202" s="31">
        <f>'Рейтинговая таблица организаций'!Q204</f>
        <v>100</v>
      </c>
      <c r="F202" s="31">
        <f>'Рейтинговая таблица организаций'!R204</f>
        <v>100</v>
      </c>
      <c r="G202" s="31">
        <f>'Рейтинговая таблица организаций'!O204</f>
        <v>100</v>
      </c>
      <c r="H202" s="31">
        <f>'Рейтинговая таблица организаций'!P204</f>
        <v>100</v>
      </c>
      <c r="I202" s="31">
        <f>'Рейтинговая таблица организаций'!S204</f>
        <v>100</v>
      </c>
      <c r="J202" s="35">
        <f>'Рейтинговая таблица организаций'!T204</f>
        <v>100</v>
      </c>
      <c r="K202" s="31">
        <f>'Рейтинговая таблица организаций'!Z204</f>
        <v>100</v>
      </c>
      <c r="L202" s="31">
        <f t="shared" si="3"/>
        <v>100</v>
      </c>
      <c r="M202" s="31">
        <f>'Рейтинговая таблица организаций'!AB204</f>
        <v>100</v>
      </c>
      <c r="N202" s="35">
        <f>'Рейтинговая таблица организаций'!AC204</f>
        <v>100</v>
      </c>
      <c r="O202" s="85">
        <f>'Рейтинговая таблица организаций'!AH204</f>
        <v>40</v>
      </c>
      <c r="P202" s="85">
        <f>'Рейтинговая таблица организаций'!AI204</f>
        <v>60</v>
      </c>
      <c r="Q202" s="85">
        <f>'Рейтинговая таблица организаций'!AJ204</f>
        <v>100</v>
      </c>
      <c r="R202" s="86">
        <f>'Рейтинговая таблица организаций'!AK204</f>
        <v>66</v>
      </c>
      <c r="S202" s="31">
        <f>'Рейтинговая таблица организаций'!AR204</f>
        <v>100</v>
      </c>
      <c r="T202" s="31">
        <f>'Рейтинговая таблица организаций'!AS204</f>
        <v>100</v>
      </c>
      <c r="U202" s="31">
        <f>'Рейтинговая таблица организаций'!AT204</f>
        <v>100</v>
      </c>
      <c r="V202" s="35">
        <f>'Рейтинговая таблица организаций'!AU204</f>
        <v>100</v>
      </c>
      <c r="W202" s="31">
        <f>'Рейтинговая таблица организаций'!BB204</f>
        <v>100</v>
      </c>
      <c r="X202" s="31">
        <f>'Рейтинговая таблица организаций'!BC204</f>
        <v>100</v>
      </c>
      <c r="Y202" s="31">
        <f>'Рейтинговая таблица организаций'!BD204</f>
        <v>100</v>
      </c>
      <c r="Z202" s="35">
        <f>'Рейтинговая таблица организаций'!BE204</f>
        <v>100</v>
      </c>
      <c r="AA202" s="36">
        <f>'Рейтинговая таблица организаций'!BF204</f>
        <v>93.2</v>
      </c>
    </row>
    <row r="203" spans="1:27">
      <c r="A203" s="33">
        <f>'бланки '!D207</f>
        <v>202</v>
      </c>
      <c r="B203" s="33" t="str">
        <f>'Рейтинговая таблица организаций'!B205</f>
        <v>Муниципальное бюджетное общеобразовательное учреждение Куяновская средняя общеобразовательная школа Первомайского района</v>
      </c>
      <c r="C203" s="33">
        <f>'Рейтинговая таблица организаций'!M205</f>
        <v>100</v>
      </c>
      <c r="D203" s="33">
        <f>'Рейтинговая таблица организаций'!N205</f>
        <v>100</v>
      </c>
      <c r="E203" s="31">
        <f>'Рейтинговая таблица организаций'!Q205</f>
        <v>100</v>
      </c>
      <c r="F203" s="31">
        <f>'Рейтинговая таблица организаций'!R205</f>
        <v>100</v>
      </c>
      <c r="G203" s="31">
        <f>'Рейтинговая таблица организаций'!O205</f>
        <v>100</v>
      </c>
      <c r="H203" s="31">
        <f>'Рейтинговая таблица организаций'!P205</f>
        <v>100</v>
      </c>
      <c r="I203" s="31">
        <f>'Рейтинговая таблица организаций'!S205</f>
        <v>100</v>
      </c>
      <c r="J203" s="35">
        <f>'Рейтинговая таблица организаций'!T205</f>
        <v>100</v>
      </c>
      <c r="K203" s="31">
        <f>'Рейтинговая таблица организаций'!Z205</f>
        <v>100</v>
      </c>
      <c r="L203" s="31">
        <f t="shared" si="3"/>
        <v>100</v>
      </c>
      <c r="M203" s="31">
        <f>'Рейтинговая таблица организаций'!AB205</f>
        <v>100</v>
      </c>
      <c r="N203" s="35">
        <f>'Рейтинговая таблица организаций'!AC205</f>
        <v>100</v>
      </c>
      <c r="O203" s="85">
        <f>'Рейтинговая таблица организаций'!AH205</f>
        <v>60</v>
      </c>
      <c r="P203" s="85">
        <f>'Рейтинговая таблица организаций'!AI205</f>
        <v>80</v>
      </c>
      <c r="Q203" s="85">
        <f>'Рейтинговая таблица организаций'!AJ205</f>
        <v>100</v>
      </c>
      <c r="R203" s="86">
        <f>'Рейтинговая таблица организаций'!AK205</f>
        <v>80</v>
      </c>
      <c r="S203" s="31">
        <f>'Рейтинговая таблица организаций'!AR205</f>
        <v>100</v>
      </c>
      <c r="T203" s="31">
        <f>'Рейтинговая таблица организаций'!AS205</f>
        <v>100</v>
      </c>
      <c r="U203" s="31">
        <f>'Рейтинговая таблица организаций'!AT205</f>
        <v>100</v>
      </c>
      <c r="V203" s="35">
        <f>'Рейтинговая таблица организаций'!AU205</f>
        <v>100</v>
      </c>
      <c r="W203" s="31">
        <f>'Рейтинговая таблица организаций'!BB205</f>
        <v>100</v>
      </c>
      <c r="X203" s="31">
        <f>'Рейтинговая таблица организаций'!BC205</f>
        <v>100</v>
      </c>
      <c r="Y203" s="31">
        <f>'Рейтинговая таблица организаций'!BD205</f>
        <v>100</v>
      </c>
      <c r="Z203" s="35">
        <f>'Рейтинговая таблица организаций'!BE205</f>
        <v>100</v>
      </c>
      <c r="AA203" s="36">
        <f>'Рейтинговая таблица организаций'!BF205</f>
        <v>96</v>
      </c>
    </row>
    <row r="204" spans="1:27">
      <c r="A204" s="33">
        <f>'бланки '!D208</f>
        <v>203</v>
      </c>
      <c r="B204" s="33" t="str">
        <f>'Рейтинговая таблица организаций'!B206</f>
        <v>Муниципальное автономное общеобразовательное учреждение Туендатская основная общеобразовательная школа Первомайского района</v>
      </c>
      <c r="C204" s="33">
        <f>'Рейтинговая таблица организаций'!M206</f>
        <v>100</v>
      </c>
      <c r="D204" s="33">
        <f>'Рейтинговая таблица организаций'!N206</f>
        <v>100</v>
      </c>
      <c r="E204" s="31">
        <f>'Рейтинговая таблица организаций'!Q206</f>
        <v>100</v>
      </c>
      <c r="F204" s="31">
        <f>'Рейтинговая таблица организаций'!R206</f>
        <v>100</v>
      </c>
      <c r="G204" s="31">
        <f>'Рейтинговая таблица организаций'!O206</f>
        <v>100</v>
      </c>
      <c r="H204" s="31">
        <f>'Рейтинговая таблица организаций'!P206</f>
        <v>100</v>
      </c>
      <c r="I204" s="31">
        <f>'Рейтинговая таблица организаций'!S206</f>
        <v>100</v>
      </c>
      <c r="J204" s="35">
        <f>'Рейтинговая таблица организаций'!T206</f>
        <v>100</v>
      </c>
      <c r="K204" s="31">
        <f>'Рейтинговая таблица организаций'!Z206</f>
        <v>100</v>
      </c>
      <c r="L204" s="31">
        <f t="shared" si="3"/>
        <v>100</v>
      </c>
      <c r="M204" s="31">
        <f>'Рейтинговая таблица организаций'!AB206</f>
        <v>100</v>
      </c>
      <c r="N204" s="35">
        <f>'Рейтинговая таблица организаций'!AC206</f>
        <v>100</v>
      </c>
      <c r="O204" s="85">
        <f>'Рейтинговая таблица организаций'!AH206</f>
        <v>20</v>
      </c>
      <c r="P204" s="85">
        <f>'Рейтинговая таблица организаций'!AI206</f>
        <v>60</v>
      </c>
      <c r="Q204" s="85">
        <f>'Рейтинговая таблица организаций'!AJ206</f>
        <v>100</v>
      </c>
      <c r="R204" s="86">
        <f>'Рейтинговая таблица организаций'!AK206</f>
        <v>60</v>
      </c>
      <c r="S204" s="31">
        <f>'Рейтинговая таблица организаций'!AR206</f>
        <v>100</v>
      </c>
      <c r="T204" s="31">
        <f>'Рейтинговая таблица организаций'!AS206</f>
        <v>100</v>
      </c>
      <c r="U204" s="31">
        <f>'Рейтинговая таблица организаций'!AT206</f>
        <v>100</v>
      </c>
      <c r="V204" s="35">
        <f>'Рейтинговая таблица организаций'!AU206</f>
        <v>100</v>
      </c>
      <c r="W204" s="31">
        <f>'Рейтинговая таблица организаций'!BB206</f>
        <v>100</v>
      </c>
      <c r="X204" s="31">
        <f>'Рейтинговая таблица организаций'!BC206</f>
        <v>100</v>
      </c>
      <c r="Y204" s="31">
        <f>'Рейтинговая таблица организаций'!BD206</f>
        <v>100</v>
      </c>
      <c r="Z204" s="35">
        <f>'Рейтинговая таблица организаций'!BE206</f>
        <v>100</v>
      </c>
      <c r="AA204" s="36">
        <f>'Рейтинговая таблица организаций'!BF206</f>
        <v>92</v>
      </c>
    </row>
    <row r="205" spans="1:27">
      <c r="A205" s="33">
        <f>'бланки '!D209</f>
        <v>204</v>
      </c>
      <c r="B205" s="33" t="str">
        <f>'Рейтинговая таблица организаций'!B207</f>
        <v>Муниципальное автономное общеобразовательное учреждение Улу-Юльская средняя общеобразовательная школа Первомайского район</v>
      </c>
      <c r="C205" s="33">
        <f>'Рейтинговая таблица организаций'!M207</f>
        <v>100</v>
      </c>
      <c r="D205" s="33">
        <f>'Рейтинговая таблица организаций'!N207</f>
        <v>100</v>
      </c>
      <c r="E205" s="31">
        <f>'Рейтинговая таблица организаций'!Q207</f>
        <v>100</v>
      </c>
      <c r="F205" s="31">
        <f>'Рейтинговая таблица организаций'!R207</f>
        <v>100</v>
      </c>
      <c r="G205" s="31">
        <f>'Рейтинговая таблица организаций'!O207</f>
        <v>100</v>
      </c>
      <c r="H205" s="31">
        <f>'Рейтинговая таблица организаций'!P207</f>
        <v>100</v>
      </c>
      <c r="I205" s="31">
        <f>'Рейтинговая таблица организаций'!S207</f>
        <v>100</v>
      </c>
      <c r="J205" s="35">
        <f>'Рейтинговая таблица организаций'!T207</f>
        <v>100</v>
      </c>
      <c r="K205" s="31">
        <f>'Рейтинговая таблица организаций'!Z207</f>
        <v>100</v>
      </c>
      <c r="L205" s="31">
        <f t="shared" si="3"/>
        <v>100</v>
      </c>
      <c r="M205" s="31">
        <f>'Рейтинговая таблица организаций'!AB207</f>
        <v>100</v>
      </c>
      <c r="N205" s="35">
        <f>'Рейтинговая таблица организаций'!AC207</f>
        <v>100</v>
      </c>
      <c r="O205" s="85">
        <f>'Рейтинговая таблица организаций'!AH207</f>
        <v>20</v>
      </c>
      <c r="P205" s="85">
        <f>'Рейтинговая таблица организаций'!AI207</f>
        <v>60</v>
      </c>
      <c r="Q205" s="85">
        <f>'Рейтинговая таблица организаций'!AJ207</f>
        <v>100</v>
      </c>
      <c r="R205" s="86">
        <f>'Рейтинговая таблица организаций'!AK207</f>
        <v>60</v>
      </c>
      <c r="S205" s="31">
        <f>'Рейтинговая таблица организаций'!AR207</f>
        <v>100</v>
      </c>
      <c r="T205" s="31">
        <f>'Рейтинговая таблица организаций'!AS207</f>
        <v>100</v>
      </c>
      <c r="U205" s="31">
        <f>'Рейтинговая таблица организаций'!AT207</f>
        <v>100</v>
      </c>
      <c r="V205" s="35">
        <f>'Рейтинговая таблица организаций'!AU207</f>
        <v>100</v>
      </c>
      <c r="W205" s="31">
        <f>'Рейтинговая таблица организаций'!BB207</f>
        <v>100</v>
      </c>
      <c r="X205" s="31">
        <f>'Рейтинговая таблица организаций'!BC207</f>
        <v>100</v>
      </c>
      <c r="Y205" s="31">
        <f>'Рейтинговая таблица организаций'!BD207</f>
        <v>100</v>
      </c>
      <c r="Z205" s="35">
        <f>'Рейтинговая таблица организаций'!BE207</f>
        <v>100</v>
      </c>
      <c r="AA205" s="36">
        <f>'Рейтинговая таблица организаций'!BF207</f>
        <v>92</v>
      </c>
    </row>
    <row r="206" spans="1:27">
      <c r="A206" s="33">
        <f>'бланки '!D210</f>
        <v>205</v>
      </c>
      <c r="B206" s="33" t="str">
        <f>'Рейтинговая таблица организаций'!B208</f>
        <v>Муниципальное бюджетное общеобразовательное учреждение Первомайская средняя общеобразовательная школа Первомайского района</v>
      </c>
      <c r="C206" s="33">
        <f>'Рейтинговая таблица организаций'!M208</f>
        <v>100</v>
      </c>
      <c r="D206" s="33">
        <f>'Рейтинговая таблица организаций'!N208</f>
        <v>100</v>
      </c>
      <c r="E206" s="31">
        <f>'Рейтинговая таблица организаций'!Q208</f>
        <v>100</v>
      </c>
      <c r="F206" s="31">
        <f>'Рейтинговая таблица организаций'!R208</f>
        <v>100</v>
      </c>
      <c r="G206" s="31">
        <f>'Рейтинговая таблица организаций'!O208</f>
        <v>100</v>
      </c>
      <c r="H206" s="31">
        <f>'Рейтинговая таблица организаций'!P208</f>
        <v>100</v>
      </c>
      <c r="I206" s="31">
        <f>'Рейтинговая таблица организаций'!S208</f>
        <v>100</v>
      </c>
      <c r="J206" s="35">
        <f>'Рейтинговая таблица организаций'!T208</f>
        <v>100</v>
      </c>
      <c r="K206" s="31">
        <f>'Рейтинговая таблица организаций'!Z208</f>
        <v>100</v>
      </c>
      <c r="L206" s="31">
        <f t="shared" si="3"/>
        <v>100</v>
      </c>
      <c r="M206" s="31">
        <f>'Рейтинговая таблица организаций'!AB208</f>
        <v>100</v>
      </c>
      <c r="N206" s="35">
        <f>'Рейтинговая таблица организаций'!AC208</f>
        <v>100</v>
      </c>
      <c r="O206" s="85">
        <f>'Рейтинговая таблица организаций'!AH208</f>
        <v>60</v>
      </c>
      <c r="P206" s="85">
        <f>'Рейтинговая таблица организаций'!AI208</f>
        <v>80</v>
      </c>
      <c r="Q206" s="85">
        <f>'Рейтинговая таблица организаций'!AJ208</f>
        <v>100</v>
      </c>
      <c r="R206" s="86">
        <f>'Рейтинговая таблица организаций'!AK208</f>
        <v>80</v>
      </c>
      <c r="S206" s="31">
        <f>'Рейтинговая таблица организаций'!AR208</f>
        <v>100</v>
      </c>
      <c r="T206" s="31">
        <f>'Рейтинговая таблица организаций'!AS208</f>
        <v>100</v>
      </c>
      <c r="U206" s="31">
        <f>'Рейтинговая таблица организаций'!AT208</f>
        <v>100</v>
      </c>
      <c r="V206" s="35">
        <f>'Рейтинговая таблица организаций'!AU208</f>
        <v>100</v>
      </c>
      <c r="W206" s="31">
        <f>'Рейтинговая таблица организаций'!BB208</f>
        <v>100</v>
      </c>
      <c r="X206" s="31">
        <f>'Рейтинговая таблица организаций'!BC208</f>
        <v>100</v>
      </c>
      <c r="Y206" s="31">
        <f>'Рейтинговая таблица организаций'!BD208</f>
        <v>100</v>
      </c>
      <c r="Z206" s="35">
        <f>'Рейтинговая таблица организаций'!BE208</f>
        <v>100</v>
      </c>
      <c r="AA206" s="36">
        <f>'Рейтинговая таблица организаций'!BF208</f>
        <v>96</v>
      </c>
    </row>
    <row r="207" spans="1:27">
      <c r="A207" s="33">
        <f>'бланки '!D211</f>
        <v>206</v>
      </c>
      <c r="B207" s="33" t="str">
        <f>'Рейтинговая таблица организаций'!B209</f>
        <v>Муниципальное бюджетное общеобразовательное учреждение Берёзовская средняя общеобразовательная школа Первомайского района</v>
      </c>
      <c r="C207" s="33">
        <f>'Рейтинговая таблица организаций'!M209</f>
        <v>100</v>
      </c>
      <c r="D207" s="33">
        <f>'Рейтинговая таблица организаций'!N209</f>
        <v>100</v>
      </c>
      <c r="E207" s="31">
        <f>'Рейтинговая таблица организаций'!Q209</f>
        <v>100</v>
      </c>
      <c r="F207" s="31">
        <f>'Рейтинговая таблица организаций'!R209</f>
        <v>100</v>
      </c>
      <c r="G207" s="31">
        <f>'Рейтинговая таблица организаций'!O209</f>
        <v>100</v>
      </c>
      <c r="H207" s="31">
        <f>'Рейтинговая таблица организаций'!P209</f>
        <v>100</v>
      </c>
      <c r="I207" s="31">
        <f>'Рейтинговая таблица организаций'!S209</f>
        <v>100</v>
      </c>
      <c r="J207" s="35">
        <f>'Рейтинговая таблица организаций'!T209</f>
        <v>100</v>
      </c>
      <c r="K207" s="31">
        <f>'Рейтинговая таблица организаций'!Z209</f>
        <v>100</v>
      </c>
      <c r="L207" s="31">
        <f t="shared" si="3"/>
        <v>100</v>
      </c>
      <c r="M207" s="31">
        <f>'Рейтинговая таблица организаций'!AB209</f>
        <v>100</v>
      </c>
      <c r="N207" s="35">
        <f>'Рейтинговая таблица организаций'!AC209</f>
        <v>100</v>
      </c>
      <c r="O207" s="85">
        <f>'Рейтинговая таблица организаций'!AH209</f>
        <v>20</v>
      </c>
      <c r="P207" s="85">
        <f>'Рейтинговая таблица организаций'!AI209</f>
        <v>60</v>
      </c>
      <c r="Q207" s="85">
        <f>'Рейтинговая таблица организаций'!AJ209</f>
        <v>100</v>
      </c>
      <c r="R207" s="86">
        <f>'Рейтинговая таблица организаций'!AK209</f>
        <v>60</v>
      </c>
      <c r="S207" s="31">
        <f>'Рейтинговая таблица организаций'!AR209</f>
        <v>100</v>
      </c>
      <c r="T207" s="31">
        <f>'Рейтинговая таблица организаций'!AS209</f>
        <v>100</v>
      </c>
      <c r="U207" s="31">
        <f>'Рейтинговая таблица организаций'!AT209</f>
        <v>100</v>
      </c>
      <c r="V207" s="35">
        <f>'Рейтинговая таблица организаций'!AU209</f>
        <v>100</v>
      </c>
      <c r="W207" s="31">
        <f>'Рейтинговая таблица организаций'!BB209</f>
        <v>100</v>
      </c>
      <c r="X207" s="31">
        <f>'Рейтинговая таблица организаций'!BC209</f>
        <v>100</v>
      </c>
      <c r="Y207" s="31">
        <f>'Рейтинговая таблица организаций'!BD209</f>
        <v>100</v>
      </c>
      <c r="Z207" s="35">
        <f>'Рейтинговая таблица организаций'!BE209</f>
        <v>100</v>
      </c>
      <c r="AA207" s="36">
        <f>'Рейтинговая таблица организаций'!BF209</f>
        <v>92</v>
      </c>
    </row>
    <row r="208" spans="1:27">
      <c r="A208" s="33">
        <f>'бланки '!D212</f>
        <v>207</v>
      </c>
      <c r="B208" s="33" t="str">
        <f>'Рейтинговая таблица организаций'!B210</f>
        <v>Муниципальное бюджетное общеобразовательное учреждение основная общеобразовательная школа п. Новый Первомайского района</v>
      </c>
      <c r="C208" s="33">
        <f>'Рейтинговая таблица организаций'!M210</f>
        <v>100</v>
      </c>
      <c r="D208" s="33">
        <f>'Рейтинговая таблица организаций'!N210</f>
        <v>100</v>
      </c>
      <c r="E208" s="31">
        <f>'Рейтинговая таблица организаций'!Q210</f>
        <v>100</v>
      </c>
      <c r="F208" s="31">
        <f>'Рейтинговая таблица организаций'!R210</f>
        <v>100</v>
      </c>
      <c r="G208" s="31">
        <f>'Рейтинговая таблица организаций'!O210</f>
        <v>100</v>
      </c>
      <c r="H208" s="31">
        <f>'Рейтинговая таблица организаций'!P210</f>
        <v>100</v>
      </c>
      <c r="I208" s="31">
        <f>'Рейтинговая таблица организаций'!S210</f>
        <v>100</v>
      </c>
      <c r="J208" s="35">
        <f>'Рейтинговая таблица организаций'!T210</f>
        <v>100</v>
      </c>
      <c r="K208" s="31">
        <f>'Рейтинговая таблица организаций'!Z210</f>
        <v>100</v>
      </c>
      <c r="L208" s="31">
        <f t="shared" si="3"/>
        <v>100</v>
      </c>
      <c r="M208" s="31">
        <f>'Рейтинговая таблица организаций'!AB210</f>
        <v>100</v>
      </c>
      <c r="N208" s="35">
        <f>'Рейтинговая таблица организаций'!AC210</f>
        <v>100</v>
      </c>
      <c r="O208" s="85">
        <f>'Рейтинговая таблица организаций'!AH210</f>
        <v>20</v>
      </c>
      <c r="P208" s="85">
        <f>'Рейтинговая таблица организаций'!AI210</f>
        <v>60</v>
      </c>
      <c r="Q208" s="85">
        <f>'Рейтинговая таблица организаций'!AJ210</f>
        <v>100</v>
      </c>
      <c r="R208" s="86">
        <f>'Рейтинговая таблица организаций'!AK210</f>
        <v>60</v>
      </c>
      <c r="S208" s="31">
        <f>'Рейтинговая таблица организаций'!AR210</f>
        <v>100</v>
      </c>
      <c r="T208" s="31">
        <f>'Рейтинговая таблица организаций'!AS210</f>
        <v>100</v>
      </c>
      <c r="U208" s="31">
        <f>'Рейтинговая таблица организаций'!AT210</f>
        <v>100</v>
      </c>
      <c r="V208" s="35">
        <f>'Рейтинговая таблица организаций'!AU210</f>
        <v>100</v>
      </c>
      <c r="W208" s="31">
        <f>'Рейтинговая таблица организаций'!BB210</f>
        <v>100</v>
      </c>
      <c r="X208" s="31">
        <f>'Рейтинговая таблица организаций'!BC210</f>
        <v>100</v>
      </c>
      <c r="Y208" s="31">
        <f>'Рейтинговая таблица организаций'!BD210</f>
        <v>100</v>
      </c>
      <c r="Z208" s="35">
        <f>'Рейтинговая таблица организаций'!BE210</f>
        <v>100</v>
      </c>
      <c r="AA208" s="36">
        <f>'Рейтинговая таблица организаций'!BF210</f>
        <v>92</v>
      </c>
    </row>
    <row r="209" spans="1:27">
      <c r="A209" s="33">
        <f>'бланки '!D213</f>
        <v>208</v>
      </c>
      <c r="B209" s="33" t="str">
        <f>'Рейтинговая таблица организаций'!B211</f>
        <v>Муниципальное бюджетное общеобразовательное учреждение Ежинская основная общеобразовательная школа Первомайского района</v>
      </c>
      <c r="C209" s="33">
        <f>'Рейтинговая таблица организаций'!M211</f>
        <v>100</v>
      </c>
      <c r="D209" s="33">
        <f>'Рейтинговая таблица организаций'!N211</f>
        <v>100</v>
      </c>
      <c r="E209" s="31">
        <f>'Рейтинговая таблица организаций'!Q211</f>
        <v>100</v>
      </c>
      <c r="F209" s="31">
        <f>'Рейтинговая таблица организаций'!R211</f>
        <v>100</v>
      </c>
      <c r="G209" s="31">
        <f>'Рейтинговая таблица организаций'!O211</f>
        <v>100</v>
      </c>
      <c r="H209" s="31">
        <f>'Рейтинговая таблица организаций'!P211</f>
        <v>100</v>
      </c>
      <c r="I209" s="31">
        <f>'Рейтинговая таблица организаций'!S211</f>
        <v>100</v>
      </c>
      <c r="J209" s="35">
        <f>'Рейтинговая таблица организаций'!T211</f>
        <v>100</v>
      </c>
      <c r="K209" s="31">
        <f>'Рейтинговая таблица организаций'!Z211</f>
        <v>100</v>
      </c>
      <c r="L209" s="31">
        <f t="shared" si="3"/>
        <v>100</v>
      </c>
      <c r="M209" s="31">
        <f>'Рейтинговая таблица организаций'!AB211</f>
        <v>100</v>
      </c>
      <c r="N209" s="35">
        <f>'Рейтинговая таблица организаций'!AC211</f>
        <v>100</v>
      </c>
      <c r="O209" s="85">
        <f>'Рейтинговая таблица организаций'!AH211</f>
        <v>0</v>
      </c>
      <c r="P209" s="85">
        <f>'Рейтинговая таблица организаций'!AI211</f>
        <v>60</v>
      </c>
      <c r="Q209" s="85">
        <f>'Рейтинговая таблица организаций'!AJ211</f>
        <v>100</v>
      </c>
      <c r="R209" s="86">
        <f>'Рейтинговая таблица организаций'!AK211</f>
        <v>54</v>
      </c>
      <c r="S209" s="31">
        <f>'Рейтинговая таблица организаций'!AR211</f>
        <v>100</v>
      </c>
      <c r="T209" s="31">
        <f>'Рейтинговая таблица организаций'!AS211</f>
        <v>100</v>
      </c>
      <c r="U209" s="31">
        <f>'Рейтинговая таблица организаций'!AT211</f>
        <v>100</v>
      </c>
      <c r="V209" s="35">
        <f>'Рейтинговая таблица организаций'!AU211</f>
        <v>100</v>
      </c>
      <c r="W209" s="31">
        <f>'Рейтинговая таблица организаций'!BB211</f>
        <v>100</v>
      </c>
      <c r="X209" s="31">
        <f>'Рейтинговая таблица организаций'!BC211</f>
        <v>100</v>
      </c>
      <c r="Y209" s="31">
        <f>'Рейтинговая таблица организаций'!BD211</f>
        <v>100</v>
      </c>
      <c r="Z209" s="35">
        <f>'Рейтинговая таблица организаций'!BE211</f>
        <v>100</v>
      </c>
      <c r="AA209" s="36">
        <f>'Рейтинговая таблица организаций'!BF211</f>
        <v>90.8</v>
      </c>
    </row>
    <row r="210" spans="1:27">
      <c r="A210" s="33">
        <f>'бланки '!D214</f>
        <v>209</v>
      </c>
      <c r="B210" s="33" t="str">
        <f>'Рейтинговая таблица организаций'!B212</f>
        <v>Муниципальное автономное общеобразовательное учреждение Аргат-Юльская средняя общеобразовательная школа Первомайского района</v>
      </c>
      <c r="C210" s="33">
        <f>'Рейтинговая таблица организаций'!M212</f>
        <v>100</v>
      </c>
      <c r="D210" s="33">
        <f>'Рейтинговая таблица организаций'!N212</f>
        <v>100</v>
      </c>
      <c r="E210" s="31">
        <f>'Рейтинговая таблица организаций'!Q212</f>
        <v>100</v>
      </c>
      <c r="F210" s="31">
        <f>'Рейтинговая таблица организаций'!R212</f>
        <v>100</v>
      </c>
      <c r="G210" s="31">
        <f>'Рейтинговая таблица организаций'!O212</f>
        <v>100</v>
      </c>
      <c r="H210" s="31">
        <f>'Рейтинговая таблица организаций'!P212</f>
        <v>100</v>
      </c>
      <c r="I210" s="31">
        <f>'Рейтинговая таблица организаций'!S212</f>
        <v>100</v>
      </c>
      <c r="J210" s="35">
        <f>'Рейтинговая таблица организаций'!T212</f>
        <v>100</v>
      </c>
      <c r="K210" s="31">
        <f>'Рейтинговая таблица организаций'!Z212</f>
        <v>100</v>
      </c>
      <c r="L210" s="31">
        <f t="shared" si="3"/>
        <v>100</v>
      </c>
      <c r="M210" s="31">
        <f>'Рейтинговая таблица организаций'!AB212</f>
        <v>100</v>
      </c>
      <c r="N210" s="35">
        <f>'Рейтинговая таблица организаций'!AC212</f>
        <v>100</v>
      </c>
      <c r="O210" s="85">
        <f>'Рейтинговая таблица организаций'!AH212</f>
        <v>20</v>
      </c>
      <c r="P210" s="85">
        <f>'Рейтинговая таблица организаций'!AI212</f>
        <v>60</v>
      </c>
      <c r="Q210" s="85">
        <f>'Рейтинговая таблица организаций'!AJ212</f>
        <v>100</v>
      </c>
      <c r="R210" s="86">
        <f>'Рейтинговая таблица организаций'!AK212</f>
        <v>60</v>
      </c>
      <c r="S210" s="31">
        <f>'Рейтинговая таблица организаций'!AR212</f>
        <v>100</v>
      </c>
      <c r="T210" s="31">
        <f>'Рейтинговая таблица организаций'!AS212</f>
        <v>100</v>
      </c>
      <c r="U210" s="31">
        <f>'Рейтинговая таблица организаций'!AT212</f>
        <v>100</v>
      </c>
      <c r="V210" s="35">
        <f>'Рейтинговая таблица организаций'!AU212</f>
        <v>100</v>
      </c>
      <c r="W210" s="31">
        <f>'Рейтинговая таблица организаций'!BB212</f>
        <v>100</v>
      </c>
      <c r="X210" s="31">
        <f>'Рейтинговая таблица организаций'!BC212</f>
        <v>100</v>
      </c>
      <c r="Y210" s="31">
        <f>'Рейтинговая таблица организаций'!BD212</f>
        <v>100</v>
      </c>
      <c r="Z210" s="35">
        <f>'Рейтинговая таблица организаций'!BE212</f>
        <v>100</v>
      </c>
      <c r="AA210" s="36">
        <f>'Рейтинговая таблица организаций'!BF212</f>
        <v>92</v>
      </c>
    </row>
    <row r="211" spans="1:27">
      <c r="A211" s="33">
        <f>'бланки '!D215</f>
        <v>210</v>
      </c>
      <c r="B211" s="33" t="str">
        <f>'Рейтинговая таблица организаций'!B213</f>
        <v>Муниципальное бюджетное общеобразовательное учреждение Торбеевская основная общеобразовательная школа Первомайского района</v>
      </c>
      <c r="C211" s="33">
        <f>'Рейтинговая таблица организаций'!M213</f>
        <v>100</v>
      </c>
      <c r="D211" s="33">
        <f>'Рейтинговая таблица организаций'!N213</f>
        <v>100</v>
      </c>
      <c r="E211" s="31">
        <f>'Рейтинговая таблица организаций'!Q213</f>
        <v>100</v>
      </c>
      <c r="F211" s="31">
        <f>'Рейтинговая таблица организаций'!R213</f>
        <v>100</v>
      </c>
      <c r="G211" s="31">
        <f>'Рейтинговая таблица организаций'!O213</f>
        <v>100</v>
      </c>
      <c r="H211" s="31">
        <f>'Рейтинговая таблица организаций'!P213</f>
        <v>100</v>
      </c>
      <c r="I211" s="31">
        <f>'Рейтинговая таблица организаций'!S213</f>
        <v>100</v>
      </c>
      <c r="J211" s="35">
        <f>'Рейтинговая таблица организаций'!T213</f>
        <v>100</v>
      </c>
      <c r="K211" s="31">
        <f>'Рейтинговая таблица организаций'!Z213</f>
        <v>100</v>
      </c>
      <c r="L211" s="31">
        <f t="shared" si="3"/>
        <v>100</v>
      </c>
      <c r="M211" s="31">
        <f>'Рейтинговая таблица организаций'!AB213</f>
        <v>100</v>
      </c>
      <c r="N211" s="35">
        <f>'Рейтинговая таблица организаций'!AC213</f>
        <v>100</v>
      </c>
      <c r="O211" s="85">
        <f>'Рейтинговая таблица организаций'!AH213</f>
        <v>40</v>
      </c>
      <c r="P211" s="85">
        <f>'Рейтинговая таблица организаций'!AI213</f>
        <v>60</v>
      </c>
      <c r="Q211" s="85">
        <f>'Рейтинговая таблица организаций'!AJ213</f>
        <v>100</v>
      </c>
      <c r="R211" s="86">
        <f>'Рейтинговая таблица организаций'!AK213</f>
        <v>66</v>
      </c>
      <c r="S211" s="31">
        <f>'Рейтинговая таблица организаций'!AR213</f>
        <v>100</v>
      </c>
      <c r="T211" s="31">
        <f>'Рейтинговая таблица организаций'!AS213</f>
        <v>100</v>
      </c>
      <c r="U211" s="31">
        <f>'Рейтинговая таблица организаций'!AT213</f>
        <v>100</v>
      </c>
      <c r="V211" s="35">
        <f>'Рейтинговая таблица организаций'!AU213</f>
        <v>100</v>
      </c>
      <c r="W211" s="31">
        <f>'Рейтинговая таблица организаций'!BB213</f>
        <v>100</v>
      </c>
      <c r="X211" s="31">
        <f>'Рейтинговая таблица организаций'!BC213</f>
        <v>100</v>
      </c>
      <c r="Y211" s="31">
        <f>'Рейтинговая таблица организаций'!BD213</f>
        <v>100</v>
      </c>
      <c r="Z211" s="35">
        <f>'Рейтинговая таблица организаций'!BE213</f>
        <v>100</v>
      </c>
      <c r="AA211" s="36">
        <f>'Рейтинговая таблица организаций'!BF213</f>
        <v>93.2</v>
      </c>
    </row>
    <row r="212" spans="1:27">
      <c r="A212" s="33">
        <f>'бланки '!D216</f>
        <v>211</v>
      </c>
      <c r="B212" s="33" t="str">
        <f>'Рейтинговая таблица организаций'!B214</f>
        <v>Муниципальное бюджетное общеобразовательное учреждение Беляйская основная общеобразовательная школа Первомайского района</v>
      </c>
      <c r="C212" s="33">
        <f>'Рейтинговая таблица организаций'!M214</f>
        <v>100</v>
      </c>
      <c r="D212" s="33">
        <f>'Рейтинговая таблица организаций'!N214</f>
        <v>100</v>
      </c>
      <c r="E212" s="31">
        <f>'Рейтинговая таблица организаций'!Q214</f>
        <v>100</v>
      </c>
      <c r="F212" s="31">
        <f>'Рейтинговая таблица организаций'!R214</f>
        <v>100</v>
      </c>
      <c r="G212" s="31">
        <f>'Рейтинговая таблица организаций'!O214</f>
        <v>100</v>
      </c>
      <c r="H212" s="31">
        <f>'Рейтинговая таблица организаций'!P214</f>
        <v>100</v>
      </c>
      <c r="I212" s="31">
        <f>'Рейтинговая таблица организаций'!S214</f>
        <v>100</v>
      </c>
      <c r="J212" s="35">
        <f>'Рейтинговая таблица организаций'!T214</f>
        <v>100</v>
      </c>
      <c r="K212" s="31">
        <f>'Рейтинговая таблица организаций'!Z214</f>
        <v>100</v>
      </c>
      <c r="L212" s="31">
        <f t="shared" si="3"/>
        <v>100</v>
      </c>
      <c r="M212" s="31">
        <f>'Рейтинговая таблица организаций'!AB214</f>
        <v>100</v>
      </c>
      <c r="N212" s="35">
        <f>'Рейтинговая таблица организаций'!AC214</f>
        <v>100</v>
      </c>
      <c r="O212" s="85">
        <f>'Рейтинговая таблица организаций'!AH214</f>
        <v>20</v>
      </c>
      <c r="P212" s="85">
        <f>'Рейтинговая таблица организаций'!AI214</f>
        <v>60</v>
      </c>
      <c r="Q212" s="85">
        <f>'Рейтинговая таблица организаций'!AJ214</f>
        <v>100</v>
      </c>
      <c r="R212" s="86">
        <f>'Рейтинговая таблица организаций'!AK214</f>
        <v>60</v>
      </c>
      <c r="S212" s="31">
        <f>'Рейтинговая таблица организаций'!AR214</f>
        <v>100</v>
      </c>
      <c r="T212" s="31">
        <f>'Рейтинговая таблица организаций'!AS214</f>
        <v>100</v>
      </c>
      <c r="U212" s="31">
        <f>'Рейтинговая таблица организаций'!AT214</f>
        <v>100</v>
      </c>
      <c r="V212" s="35">
        <f>'Рейтинговая таблица организаций'!AU214</f>
        <v>100</v>
      </c>
      <c r="W212" s="31">
        <f>'Рейтинговая таблица организаций'!BB214</f>
        <v>100</v>
      </c>
      <c r="X212" s="31">
        <f>'Рейтинговая таблица организаций'!BC214</f>
        <v>100</v>
      </c>
      <c r="Y212" s="31">
        <f>'Рейтинговая таблица организаций'!BD214</f>
        <v>100</v>
      </c>
      <c r="Z212" s="35">
        <f>'Рейтинговая таблица организаций'!BE214</f>
        <v>100</v>
      </c>
      <c r="AA212" s="36">
        <f>'Рейтинговая таблица организаций'!BF214</f>
        <v>92</v>
      </c>
    </row>
    <row r="213" spans="1:27">
      <c r="A213" s="33">
        <f>'бланки '!D217</f>
        <v>212</v>
      </c>
      <c r="B213" s="33" t="str">
        <f>'Рейтинговая таблица организаций'!B215</f>
        <v>Муниципальное бюджетное общеобразовательное учреждение Ореховская средняя общеобразовательная школа Первомайского района</v>
      </c>
      <c r="C213" s="33">
        <f>'Рейтинговая таблица организаций'!M215</f>
        <v>100</v>
      </c>
      <c r="D213" s="33">
        <f>'Рейтинговая таблица организаций'!N215</f>
        <v>100</v>
      </c>
      <c r="E213" s="31">
        <f>'Рейтинговая таблица организаций'!Q215</f>
        <v>100</v>
      </c>
      <c r="F213" s="31">
        <f>'Рейтинговая таблица организаций'!R215</f>
        <v>100</v>
      </c>
      <c r="G213" s="31">
        <f>'Рейтинговая таблица организаций'!O215</f>
        <v>100</v>
      </c>
      <c r="H213" s="31">
        <f>'Рейтинговая таблица организаций'!P215</f>
        <v>100</v>
      </c>
      <c r="I213" s="31">
        <f>'Рейтинговая таблица организаций'!S215</f>
        <v>100</v>
      </c>
      <c r="J213" s="35">
        <f>'Рейтинговая таблица организаций'!T215</f>
        <v>100</v>
      </c>
      <c r="K213" s="31">
        <f>'Рейтинговая таблица организаций'!Z215</f>
        <v>100</v>
      </c>
      <c r="L213" s="31">
        <f t="shared" si="3"/>
        <v>100</v>
      </c>
      <c r="M213" s="31">
        <f>'Рейтинговая таблица организаций'!AB215</f>
        <v>100</v>
      </c>
      <c r="N213" s="35">
        <f>'Рейтинговая таблица организаций'!AC215</f>
        <v>100</v>
      </c>
      <c r="O213" s="85">
        <f>'Рейтинговая таблица организаций'!AH215</f>
        <v>60</v>
      </c>
      <c r="P213" s="85">
        <f>'Рейтинговая таблица организаций'!AI215</f>
        <v>80</v>
      </c>
      <c r="Q213" s="85">
        <f>'Рейтинговая таблица организаций'!AJ215</f>
        <v>100</v>
      </c>
      <c r="R213" s="86">
        <f>'Рейтинговая таблица организаций'!AK215</f>
        <v>80</v>
      </c>
      <c r="S213" s="31">
        <f>'Рейтинговая таблица организаций'!AR215</f>
        <v>100</v>
      </c>
      <c r="T213" s="31">
        <f>'Рейтинговая таблица организаций'!AS215</f>
        <v>100</v>
      </c>
      <c r="U213" s="31">
        <f>'Рейтинговая таблица организаций'!AT215</f>
        <v>100</v>
      </c>
      <c r="V213" s="35">
        <f>'Рейтинговая таблица организаций'!AU215</f>
        <v>100</v>
      </c>
      <c r="W213" s="31">
        <f>'Рейтинговая таблица организаций'!BB215</f>
        <v>100</v>
      </c>
      <c r="X213" s="31">
        <f>'Рейтинговая таблица организаций'!BC215</f>
        <v>100</v>
      </c>
      <c r="Y213" s="31">
        <f>'Рейтинговая таблица организаций'!BD215</f>
        <v>100</v>
      </c>
      <c r="Z213" s="35">
        <f>'Рейтинговая таблица организаций'!BE215</f>
        <v>100</v>
      </c>
      <c r="AA213" s="36">
        <f>'Рейтинговая таблица организаций'!BF215</f>
        <v>96</v>
      </c>
    </row>
    <row r="214" spans="1:27">
      <c r="A214" s="33">
        <f>'бланки '!D218</f>
        <v>213</v>
      </c>
      <c r="B214" s="33" t="str">
        <f>'Рейтинговая таблица организаций'!B216</f>
        <v>Муниципальное автономное общеобразовательное учреждение Альмяковская основная общеобразовательная школа Первомайского района</v>
      </c>
      <c r="C214" s="33">
        <f>'Рейтинговая таблица организаций'!M216</f>
        <v>100</v>
      </c>
      <c r="D214" s="33">
        <f>'Рейтинговая таблица организаций'!N216</f>
        <v>100</v>
      </c>
      <c r="E214" s="31">
        <f>'Рейтинговая таблица организаций'!Q216</f>
        <v>100</v>
      </c>
      <c r="F214" s="31">
        <f>'Рейтинговая таблица организаций'!R216</f>
        <v>100</v>
      </c>
      <c r="G214" s="31">
        <f>'Рейтинговая таблица организаций'!O216</f>
        <v>100</v>
      </c>
      <c r="H214" s="31">
        <f>'Рейтинговая таблица организаций'!P216</f>
        <v>100</v>
      </c>
      <c r="I214" s="31">
        <f>'Рейтинговая таблица организаций'!S216</f>
        <v>100</v>
      </c>
      <c r="J214" s="35">
        <f>'Рейтинговая таблица организаций'!T216</f>
        <v>100</v>
      </c>
      <c r="K214" s="31">
        <f>'Рейтинговая таблица организаций'!Z216</f>
        <v>100</v>
      </c>
      <c r="L214" s="31">
        <f t="shared" si="3"/>
        <v>100</v>
      </c>
      <c r="M214" s="31">
        <f>'Рейтинговая таблица организаций'!AB216</f>
        <v>100</v>
      </c>
      <c r="N214" s="35">
        <f>'Рейтинговая таблица организаций'!AC216</f>
        <v>100</v>
      </c>
      <c r="O214" s="85">
        <f>'Рейтинговая таблица организаций'!AH216</f>
        <v>100</v>
      </c>
      <c r="P214" s="85">
        <f>'Рейтинговая таблица организаций'!AI216</f>
        <v>100</v>
      </c>
      <c r="Q214" s="85">
        <f>'Рейтинговая таблица организаций'!AJ216</f>
        <v>100</v>
      </c>
      <c r="R214" s="86">
        <f>'Рейтинговая таблица организаций'!AK216</f>
        <v>100</v>
      </c>
      <c r="S214" s="31">
        <f>'Рейтинговая таблица организаций'!AR216</f>
        <v>100</v>
      </c>
      <c r="T214" s="31">
        <f>'Рейтинговая таблица организаций'!AS216</f>
        <v>100</v>
      </c>
      <c r="U214" s="31">
        <f>'Рейтинговая таблица организаций'!AT216</f>
        <v>100</v>
      </c>
      <c r="V214" s="35">
        <f>'Рейтинговая таблица организаций'!AU216</f>
        <v>100</v>
      </c>
      <c r="W214" s="31">
        <f>'Рейтинговая таблица организаций'!BB216</f>
        <v>100</v>
      </c>
      <c r="X214" s="31">
        <f>'Рейтинговая таблица организаций'!BC216</f>
        <v>100</v>
      </c>
      <c r="Y214" s="31">
        <f>'Рейтинговая таблица организаций'!BD216</f>
        <v>100</v>
      </c>
      <c r="Z214" s="35">
        <f>'Рейтинговая таблица организаций'!BE216</f>
        <v>100</v>
      </c>
      <c r="AA214" s="36">
        <f>'Рейтинговая таблица организаций'!BF216</f>
        <v>100</v>
      </c>
    </row>
    <row r="215" spans="1:27">
      <c r="A215" s="33">
        <f>'бланки '!D219</f>
        <v>214</v>
      </c>
      <c r="B215" s="33" t="str">
        <f>'Рейтинговая таблица организаций'!B217</f>
        <v>Муниципальное казённое образовательное учреждение "Тегульдетская средняя общеобразовательная школа"</v>
      </c>
      <c r="C215" s="33">
        <f>'Рейтинговая таблица организаций'!M217</f>
        <v>100</v>
      </c>
      <c r="D215" s="33">
        <f>'Рейтинговая таблица организаций'!N217</f>
        <v>100</v>
      </c>
      <c r="E215" s="31">
        <f>'Рейтинговая таблица организаций'!Q217</f>
        <v>100</v>
      </c>
      <c r="F215" s="31">
        <f>'Рейтинговая таблица организаций'!R217</f>
        <v>100</v>
      </c>
      <c r="G215" s="31">
        <f>'Рейтинговая таблица организаций'!O217</f>
        <v>100</v>
      </c>
      <c r="H215" s="31">
        <f>'Рейтинговая таблица организаций'!P217</f>
        <v>100</v>
      </c>
      <c r="I215" s="31">
        <f>'Рейтинговая таблица организаций'!S217</f>
        <v>100</v>
      </c>
      <c r="J215" s="35">
        <f>'Рейтинговая таблица организаций'!T217</f>
        <v>100</v>
      </c>
      <c r="K215" s="31">
        <f>'Рейтинговая таблица организаций'!Z217</f>
        <v>100</v>
      </c>
      <c r="L215" s="31">
        <f t="shared" si="3"/>
        <v>100</v>
      </c>
      <c r="M215" s="31">
        <f>'Рейтинговая таблица организаций'!AB217</f>
        <v>100</v>
      </c>
      <c r="N215" s="35">
        <f>'Рейтинговая таблица организаций'!AC217</f>
        <v>100</v>
      </c>
      <c r="O215" s="85">
        <f>'Рейтинговая таблица организаций'!AH217</f>
        <v>40</v>
      </c>
      <c r="P215" s="85">
        <f>'Рейтинговая таблица организаций'!AI217</f>
        <v>100</v>
      </c>
      <c r="Q215" s="85">
        <f>'Рейтинговая таблица организаций'!AJ217</f>
        <v>100</v>
      </c>
      <c r="R215" s="86">
        <f>'Рейтинговая таблица организаций'!AK217</f>
        <v>82</v>
      </c>
      <c r="S215" s="31">
        <f>'Рейтинговая таблица организаций'!AR217</f>
        <v>100</v>
      </c>
      <c r="T215" s="31">
        <f>'Рейтинговая таблица организаций'!AS217</f>
        <v>100</v>
      </c>
      <c r="U215" s="31">
        <f>'Рейтинговая таблица организаций'!AT217</f>
        <v>100</v>
      </c>
      <c r="V215" s="35">
        <f>'Рейтинговая таблица организаций'!AU217</f>
        <v>100</v>
      </c>
      <c r="W215" s="31">
        <f>'Рейтинговая таблица организаций'!BB217</f>
        <v>100</v>
      </c>
      <c r="X215" s="31">
        <f>'Рейтинговая таблица организаций'!BC217</f>
        <v>100</v>
      </c>
      <c r="Y215" s="31">
        <f>'Рейтинговая таблица организаций'!BD217</f>
        <v>100</v>
      </c>
      <c r="Z215" s="35">
        <f>'Рейтинговая таблица организаций'!BE217</f>
        <v>100</v>
      </c>
      <c r="AA215" s="36">
        <f>'Рейтинговая таблица организаций'!BF217</f>
        <v>96.4</v>
      </c>
    </row>
    <row r="216" spans="1:27">
      <c r="A216" s="33">
        <f>'бланки '!D220</f>
        <v>215</v>
      </c>
      <c r="B216" s="33" t="str">
        <f>'Рейтинговая таблица организаций'!B218</f>
        <v>Муниципальное казённое образовательное учреждение "Четь-Конторская основная общеобразовательная школа"</v>
      </c>
      <c r="C216" s="33">
        <f>'Рейтинговая таблица организаций'!M218</f>
        <v>100</v>
      </c>
      <c r="D216" s="33">
        <f>'Рейтинговая таблица организаций'!N218</f>
        <v>100</v>
      </c>
      <c r="E216" s="31">
        <f>'Рейтинговая таблица организаций'!Q218</f>
        <v>100</v>
      </c>
      <c r="F216" s="31">
        <f>'Рейтинговая таблица организаций'!R218</f>
        <v>100</v>
      </c>
      <c r="G216" s="31">
        <f>'Рейтинговая таблица организаций'!O218</f>
        <v>100</v>
      </c>
      <c r="H216" s="31">
        <f>'Рейтинговая таблица организаций'!P218</f>
        <v>100</v>
      </c>
      <c r="I216" s="31">
        <f>'Рейтинговая таблица организаций'!S218</f>
        <v>100</v>
      </c>
      <c r="J216" s="35">
        <f>'Рейтинговая таблица организаций'!T218</f>
        <v>100</v>
      </c>
      <c r="K216" s="31">
        <f>'Рейтинговая таблица организаций'!Z218</f>
        <v>100</v>
      </c>
      <c r="L216" s="31">
        <f t="shared" si="3"/>
        <v>100</v>
      </c>
      <c r="M216" s="31">
        <f>'Рейтинговая таблица организаций'!AB218</f>
        <v>100</v>
      </c>
      <c r="N216" s="35">
        <f>'Рейтинговая таблица организаций'!AC218</f>
        <v>100</v>
      </c>
      <c r="O216" s="85">
        <f>'Рейтинговая таблица организаций'!AH218</f>
        <v>20</v>
      </c>
      <c r="P216" s="85">
        <f>'Рейтинговая таблица организаций'!AI218</f>
        <v>100</v>
      </c>
      <c r="Q216" s="85">
        <f>'Рейтинговая таблица организаций'!AJ218</f>
        <v>100</v>
      </c>
      <c r="R216" s="86">
        <f>'Рейтинговая таблица организаций'!AK218</f>
        <v>76</v>
      </c>
      <c r="S216" s="31">
        <f>'Рейтинговая таблица организаций'!AR218</f>
        <v>100</v>
      </c>
      <c r="T216" s="31">
        <f>'Рейтинговая таблица организаций'!AS218</f>
        <v>100</v>
      </c>
      <c r="U216" s="31">
        <f>'Рейтинговая таблица организаций'!AT218</f>
        <v>100</v>
      </c>
      <c r="V216" s="35">
        <f>'Рейтинговая таблица организаций'!AU218</f>
        <v>100</v>
      </c>
      <c r="W216" s="31">
        <f>'Рейтинговая таблица организаций'!BB218</f>
        <v>100</v>
      </c>
      <c r="X216" s="31">
        <f>'Рейтинговая таблица организаций'!BC218</f>
        <v>100</v>
      </c>
      <c r="Y216" s="31">
        <f>'Рейтинговая таблица организаций'!BD218</f>
        <v>100</v>
      </c>
      <c r="Z216" s="35">
        <f>'Рейтинговая таблица организаций'!BE218</f>
        <v>100</v>
      </c>
      <c r="AA216" s="36">
        <f>'Рейтинговая таблица организаций'!BF218</f>
        <v>95.2</v>
      </c>
    </row>
    <row r="217" spans="1:27">
      <c r="A217" s="33">
        <f>'бланки '!D221</f>
        <v>216</v>
      </c>
      <c r="B217" s="33" t="str">
        <f>'Рейтинговая таблица организаций'!B219</f>
        <v>Муниципальное казённое образовательное учреждение "Красногорская основная общеобразовательная школа"</v>
      </c>
      <c r="C217" s="33">
        <f>'Рейтинговая таблица организаций'!M219</f>
        <v>100</v>
      </c>
      <c r="D217" s="33">
        <f>'Рейтинговая таблица организаций'!N219</f>
        <v>100</v>
      </c>
      <c r="E217" s="31">
        <f>'Рейтинговая таблица организаций'!Q219</f>
        <v>100</v>
      </c>
      <c r="F217" s="31">
        <f>'Рейтинговая таблица организаций'!R219</f>
        <v>100</v>
      </c>
      <c r="G217" s="31">
        <f>'Рейтинговая таблица организаций'!O219</f>
        <v>100</v>
      </c>
      <c r="H217" s="31">
        <f>'Рейтинговая таблица организаций'!P219</f>
        <v>100</v>
      </c>
      <c r="I217" s="31">
        <f>'Рейтинговая таблица организаций'!S219</f>
        <v>100</v>
      </c>
      <c r="J217" s="35">
        <f>'Рейтинговая таблица организаций'!T219</f>
        <v>100</v>
      </c>
      <c r="K217" s="31">
        <f>'Рейтинговая таблица организаций'!Z219</f>
        <v>100</v>
      </c>
      <c r="L217" s="31">
        <f t="shared" si="3"/>
        <v>100</v>
      </c>
      <c r="M217" s="31">
        <f>'Рейтинговая таблица организаций'!AB219</f>
        <v>100</v>
      </c>
      <c r="N217" s="35">
        <f>'Рейтинговая таблица организаций'!AC219</f>
        <v>100</v>
      </c>
      <c r="O217" s="85">
        <f>'Рейтинговая таблица организаций'!AH219</f>
        <v>0</v>
      </c>
      <c r="P217" s="85">
        <f>'Рейтинговая таблица организаций'!AI219</f>
        <v>80</v>
      </c>
      <c r="Q217" s="85">
        <f>'Рейтинговая таблица организаций'!AJ219</f>
        <v>100</v>
      </c>
      <c r="R217" s="86">
        <f>'Рейтинговая таблица организаций'!AK219</f>
        <v>62</v>
      </c>
      <c r="S217" s="31">
        <f>'Рейтинговая таблица организаций'!AR219</f>
        <v>100</v>
      </c>
      <c r="T217" s="31">
        <f>'Рейтинговая таблица организаций'!AS219</f>
        <v>100</v>
      </c>
      <c r="U217" s="31">
        <f>'Рейтинговая таблица организаций'!AT219</f>
        <v>100</v>
      </c>
      <c r="V217" s="35">
        <f>'Рейтинговая таблица организаций'!AU219</f>
        <v>100</v>
      </c>
      <c r="W217" s="31">
        <f>'Рейтинговая таблица организаций'!BB219</f>
        <v>100</v>
      </c>
      <c r="X217" s="31">
        <f>'Рейтинговая таблица организаций'!BC219</f>
        <v>100</v>
      </c>
      <c r="Y217" s="31">
        <f>'Рейтинговая таблица организаций'!BD219</f>
        <v>100</v>
      </c>
      <c r="Z217" s="35">
        <f>'Рейтинговая таблица организаций'!BE219</f>
        <v>100</v>
      </c>
      <c r="AA217" s="36">
        <f>'Рейтинговая таблица организаций'!BF219</f>
        <v>92.4</v>
      </c>
    </row>
    <row r="218" spans="1:27">
      <c r="A218" s="33">
        <f>'бланки '!D222</f>
        <v>217</v>
      </c>
      <c r="B218" s="33" t="str">
        <f>'Рейтинговая таблица организаций'!B220</f>
        <v>Муниципальное казённое образовательное учреждение "Белоярская средняя общеобразовательная школа"</v>
      </c>
      <c r="C218" s="33">
        <f>'Рейтинговая таблица организаций'!M220</f>
        <v>100</v>
      </c>
      <c r="D218" s="33">
        <f>'Рейтинговая таблица организаций'!N220</f>
        <v>100</v>
      </c>
      <c r="E218" s="31">
        <f>'Рейтинговая таблица организаций'!Q220</f>
        <v>100</v>
      </c>
      <c r="F218" s="31">
        <f>'Рейтинговая таблица организаций'!R220</f>
        <v>100</v>
      </c>
      <c r="G218" s="31">
        <f>'Рейтинговая таблица организаций'!O220</f>
        <v>100</v>
      </c>
      <c r="H218" s="31">
        <f>'Рейтинговая таблица организаций'!P220</f>
        <v>100</v>
      </c>
      <c r="I218" s="31">
        <f>'Рейтинговая таблица организаций'!S220</f>
        <v>100</v>
      </c>
      <c r="J218" s="35">
        <f>'Рейтинговая таблица организаций'!T220</f>
        <v>100</v>
      </c>
      <c r="K218" s="31">
        <f>'Рейтинговая таблица организаций'!Z220</f>
        <v>100</v>
      </c>
      <c r="L218" s="31">
        <f t="shared" si="3"/>
        <v>100</v>
      </c>
      <c r="M218" s="31">
        <f>'Рейтинговая таблица организаций'!AB220</f>
        <v>100</v>
      </c>
      <c r="N218" s="35">
        <f>'Рейтинговая таблица организаций'!AC220</f>
        <v>100</v>
      </c>
      <c r="O218" s="85">
        <f>'Рейтинговая таблица организаций'!AH220</f>
        <v>0</v>
      </c>
      <c r="P218" s="85">
        <f>'Рейтинговая таблица организаций'!AI220</f>
        <v>80</v>
      </c>
      <c r="Q218" s="85">
        <f>'Рейтинговая таблица организаций'!AJ220</f>
        <v>100</v>
      </c>
      <c r="R218" s="86">
        <f>'Рейтинговая таблица организаций'!AK220</f>
        <v>62</v>
      </c>
      <c r="S218" s="31">
        <f>'Рейтинговая таблица организаций'!AR220</f>
        <v>100</v>
      </c>
      <c r="T218" s="31">
        <f>'Рейтинговая таблица организаций'!AS220</f>
        <v>100</v>
      </c>
      <c r="U218" s="31">
        <f>'Рейтинговая таблица организаций'!AT220</f>
        <v>100</v>
      </c>
      <c r="V218" s="35">
        <f>'Рейтинговая таблица организаций'!AU220</f>
        <v>100</v>
      </c>
      <c r="W218" s="31">
        <f>'Рейтинговая таблица организаций'!BB220</f>
        <v>100</v>
      </c>
      <c r="X218" s="31">
        <f>'Рейтинговая таблица организаций'!BC220</f>
        <v>100</v>
      </c>
      <c r="Y218" s="31">
        <f>'Рейтинговая таблица организаций'!BD220</f>
        <v>100</v>
      </c>
      <c r="Z218" s="35">
        <f>'Рейтинговая таблица организаций'!BE220</f>
        <v>100</v>
      </c>
      <c r="AA218" s="36">
        <f>'Рейтинговая таблица организаций'!BF220</f>
        <v>92.4</v>
      </c>
    </row>
    <row r="219" spans="1:27">
      <c r="A219" s="33">
        <f>'бланки '!D223</f>
        <v>218</v>
      </c>
      <c r="B219" s="33" t="str">
        <f>'Рейтинговая таблица организаций'!B221</f>
        <v>Муниципальное казённое образовательное учреждение "Берегаевская средняя общеобразовательная школа"</v>
      </c>
      <c r="C219" s="33">
        <f>'Рейтинговая таблица организаций'!M221</f>
        <v>100</v>
      </c>
      <c r="D219" s="33">
        <f>'Рейтинговая таблица организаций'!N221</f>
        <v>100</v>
      </c>
      <c r="E219" s="31">
        <f>'Рейтинговая таблица организаций'!Q221</f>
        <v>100</v>
      </c>
      <c r="F219" s="31">
        <f>'Рейтинговая таблица организаций'!R221</f>
        <v>100</v>
      </c>
      <c r="G219" s="31">
        <f>'Рейтинговая таблица организаций'!O221</f>
        <v>100</v>
      </c>
      <c r="H219" s="31">
        <f>'Рейтинговая таблица организаций'!P221</f>
        <v>100</v>
      </c>
      <c r="I219" s="31">
        <f>'Рейтинговая таблица организаций'!S221</f>
        <v>100</v>
      </c>
      <c r="J219" s="35">
        <f>'Рейтинговая таблица организаций'!T221</f>
        <v>100</v>
      </c>
      <c r="K219" s="31">
        <f>'Рейтинговая таблица организаций'!Z221</f>
        <v>100</v>
      </c>
      <c r="L219" s="31">
        <f t="shared" ref="L219:L282" si="4">N219</f>
        <v>100</v>
      </c>
      <c r="M219" s="31">
        <f>'Рейтинговая таблица организаций'!AB221</f>
        <v>100</v>
      </c>
      <c r="N219" s="35">
        <f>'Рейтинговая таблица организаций'!AC221</f>
        <v>100</v>
      </c>
      <c r="O219" s="85">
        <f>'Рейтинговая таблица организаций'!AH221</f>
        <v>0</v>
      </c>
      <c r="P219" s="85">
        <f>'Рейтинговая таблица организаций'!AI221</f>
        <v>80</v>
      </c>
      <c r="Q219" s="85">
        <f>'Рейтинговая таблица организаций'!AJ221</f>
        <v>100</v>
      </c>
      <c r="R219" s="86">
        <f>'Рейтинговая таблица организаций'!AK221</f>
        <v>62</v>
      </c>
      <c r="S219" s="31">
        <f>'Рейтинговая таблица организаций'!AR221</f>
        <v>100</v>
      </c>
      <c r="T219" s="31">
        <f>'Рейтинговая таблица организаций'!AS221</f>
        <v>100</v>
      </c>
      <c r="U219" s="31">
        <f>'Рейтинговая таблица организаций'!AT221</f>
        <v>100</v>
      </c>
      <c r="V219" s="35">
        <f>'Рейтинговая таблица организаций'!AU221</f>
        <v>100</v>
      </c>
      <c r="W219" s="31">
        <f>'Рейтинговая таблица организаций'!BB221</f>
        <v>100</v>
      </c>
      <c r="X219" s="31">
        <f>'Рейтинговая таблица организаций'!BC221</f>
        <v>100</v>
      </c>
      <c r="Y219" s="31">
        <f>'Рейтинговая таблица организаций'!BD221</f>
        <v>100</v>
      </c>
      <c r="Z219" s="35">
        <f>'Рейтинговая таблица организаций'!BE221</f>
        <v>100</v>
      </c>
      <c r="AA219" s="36">
        <f>'Рейтинговая таблица организаций'!BF221</f>
        <v>92.4</v>
      </c>
    </row>
    <row r="220" spans="1:27">
      <c r="A220" s="33">
        <f>'бланки '!D224</f>
        <v>219</v>
      </c>
      <c r="B220" s="33" t="str">
        <f>'Рейтинговая таблица организаций'!B222</f>
        <v>Муниципальное казённое образовательное учреждение "Черноярская средняя общеобразовательная школа"</v>
      </c>
      <c r="C220" s="33">
        <f>'Рейтинговая таблица организаций'!M222</f>
        <v>100</v>
      </c>
      <c r="D220" s="33">
        <f>'Рейтинговая таблица организаций'!N222</f>
        <v>100</v>
      </c>
      <c r="E220" s="31">
        <f>'Рейтинговая таблица организаций'!Q222</f>
        <v>100</v>
      </c>
      <c r="F220" s="31">
        <f>'Рейтинговая таблица организаций'!R222</f>
        <v>100</v>
      </c>
      <c r="G220" s="31">
        <f>'Рейтинговая таблица организаций'!O222</f>
        <v>100</v>
      </c>
      <c r="H220" s="31">
        <f>'Рейтинговая таблица организаций'!P222</f>
        <v>100</v>
      </c>
      <c r="I220" s="31">
        <f>'Рейтинговая таблица организаций'!S222</f>
        <v>100</v>
      </c>
      <c r="J220" s="35">
        <f>'Рейтинговая таблица организаций'!T222</f>
        <v>100</v>
      </c>
      <c r="K220" s="31">
        <f>'Рейтинговая таблица организаций'!Z222</f>
        <v>100</v>
      </c>
      <c r="L220" s="31">
        <f t="shared" si="4"/>
        <v>100</v>
      </c>
      <c r="M220" s="31">
        <f>'Рейтинговая таблица организаций'!AB222</f>
        <v>100</v>
      </c>
      <c r="N220" s="35">
        <f>'Рейтинговая таблица организаций'!AC222</f>
        <v>100</v>
      </c>
      <c r="O220" s="85">
        <f>'Рейтинговая таблица организаций'!AH222</f>
        <v>0</v>
      </c>
      <c r="P220" s="85">
        <f>'Рейтинговая таблица организаций'!AI222</f>
        <v>40</v>
      </c>
      <c r="Q220" s="85">
        <f>'Рейтинговая таблица организаций'!AJ222</f>
        <v>100</v>
      </c>
      <c r="R220" s="86">
        <f>'Рейтинговая таблица организаций'!AK222</f>
        <v>46</v>
      </c>
      <c r="S220" s="31">
        <f>'Рейтинговая таблица организаций'!AR222</f>
        <v>100</v>
      </c>
      <c r="T220" s="31">
        <f>'Рейтинговая таблица организаций'!AS222</f>
        <v>100</v>
      </c>
      <c r="U220" s="31">
        <f>'Рейтинговая таблица организаций'!AT222</f>
        <v>100</v>
      </c>
      <c r="V220" s="35">
        <f>'Рейтинговая таблица организаций'!AU222</f>
        <v>100</v>
      </c>
      <c r="W220" s="31">
        <f>'Рейтинговая таблица организаций'!BB222</f>
        <v>100</v>
      </c>
      <c r="X220" s="31">
        <f>'Рейтинговая таблица организаций'!BC222</f>
        <v>100</v>
      </c>
      <c r="Y220" s="31">
        <f>'Рейтинговая таблица организаций'!BD222</f>
        <v>100</v>
      </c>
      <c r="Z220" s="35">
        <f>'Рейтинговая таблица организаций'!BE222</f>
        <v>100</v>
      </c>
      <c r="AA220" s="36">
        <f>'Рейтинговая таблица организаций'!BF222</f>
        <v>89.2</v>
      </c>
    </row>
    <row r="221" spans="1:27">
      <c r="A221" s="33">
        <f>'бланки '!D225</f>
        <v>220</v>
      </c>
      <c r="B221" s="33" t="str">
        <f>'Рейтинговая таблица организаций'!B223</f>
        <v>Муниципальное автономное общеобразовательное учреждение «Итатская средняя общеобразовательная школа» Томского района</v>
      </c>
      <c r="C221" s="33">
        <f>'Рейтинговая таблица организаций'!M223</f>
        <v>100</v>
      </c>
      <c r="D221" s="33">
        <f>'Рейтинговая таблица организаций'!N223</f>
        <v>100</v>
      </c>
      <c r="E221" s="31">
        <f>'Рейтинговая таблица организаций'!Q223</f>
        <v>100</v>
      </c>
      <c r="F221" s="31">
        <f>'Рейтинговая таблица организаций'!R223</f>
        <v>100</v>
      </c>
      <c r="G221" s="31">
        <f>'Рейтинговая таблица организаций'!O223</f>
        <v>100</v>
      </c>
      <c r="H221" s="31">
        <f>'Рейтинговая таблица организаций'!P223</f>
        <v>100</v>
      </c>
      <c r="I221" s="31">
        <f>'Рейтинговая таблица организаций'!S223</f>
        <v>100</v>
      </c>
      <c r="J221" s="35">
        <f>'Рейтинговая таблица организаций'!T223</f>
        <v>100</v>
      </c>
      <c r="K221" s="31">
        <f>'Рейтинговая таблица организаций'!Z223</f>
        <v>100</v>
      </c>
      <c r="L221" s="31">
        <f t="shared" si="4"/>
        <v>100</v>
      </c>
      <c r="M221" s="31">
        <f>'Рейтинговая таблица организаций'!AB223</f>
        <v>100</v>
      </c>
      <c r="N221" s="35">
        <f>'Рейтинговая таблица организаций'!AC223</f>
        <v>100</v>
      </c>
      <c r="O221" s="85">
        <f>'Рейтинговая таблица организаций'!AH223</f>
        <v>20</v>
      </c>
      <c r="P221" s="85">
        <f>'Рейтинговая таблица организаций'!AI223</f>
        <v>80</v>
      </c>
      <c r="Q221" s="85">
        <f>'Рейтинговая таблица организаций'!AJ223</f>
        <v>100</v>
      </c>
      <c r="R221" s="86">
        <f>'Рейтинговая таблица организаций'!AK223</f>
        <v>68</v>
      </c>
      <c r="S221" s="31">
        <f>'Рейтинговая таблица организаций'!AR223</f>
        <v>100</v>
      </c>
      <c r="T221" s="31">
        <f>'Рейтинговая таблица организаций'!AS223</f>
        <v>100</v>
      </c>
      <c r="U221" s="31">
        <f>'Рейтинговая таблица организаций'!AT223</f>
        <v>100</v>
      </c>
      <c r="V221" s="35">
        <f>'Рейтинговая таблица организаций'!AU223</f>
        <v>100</v>
      </c>
      <c r="W221" s="31">
        <f>'Рейтинговая таблица организаций'!BB223</f>
        <v>100</v>
      </c>
      <c r="X221" s="31">
        <f>'Рейтинговая таблица организаций'!BC223</f>
        <v>100</v>
      </c>
      <c r="Y221" s="31">
        <f>'Рейтинговая таблица организаций'!BD223</f>
        <v>100</v>
      </c>
      <c r="Z221" s="35">
        <f>'Рейтинговая таблица организаций'!BE223</f>
        <v>100</v>
      </c>
      <c r="AA221" s="36">
        <f>'Рейтинговая таблица организаций'!BF223</f>
        <v>93.6</v>
      </c>
    </row>
    <row r="222" spans="1:27">
      <c r="A222" s="33">
        <f>'бланки '!D226</f>
        <v>221</v>
      </c>
      <c r="B222" s="33" t="str">
        <f>'Рейтинговая таблица организаций'!B224</f>
        <v>Муниципальное автономное общеобразовательное учреждение «Калтайская средняя общеобразовательная школа» Томского района</v>
      </c>
      <c r="C222" s="33">
        <f>'Рейтинговая таблица организаций'!M224</f>
        <v>100</v>
      </c>
      <c r="D222" s="33">
        <f>'Рейтинговая таблица организаций'!N224</f>
        <v>100</v>
      </c>
      <c r="E222" s="31">
        <f>'Рейтинговая таблица организаций'!Q224</f>
        <v>100</v>
      </c>
      <c r="F222" s="31">
        <f>'Рейтинговая таблица организаций'!R224</f>
        <v>100</v>
      </c>
      <c r="G222" s="31">
        <f>'Рейтинговая таблица организаций'!O224</f>
        <v>100</v>
      </c>
      <c r="H222" s="31">
        <f>'Рейтинговая таблица организаций'!P224</f>
        <v>100</v>
      </c>
      <c r="I222" s="31">
        <f>'Рейтинговая таблица организаций'!S224</f>
        <v>100</v>
      </c>
      <c r="J222" s="35">
        <f>'Рейтинговая таблица организаций'!T224</f>
        <v>100</v>
      </c>
      <c r="K222" s="31">
        <f>'Рейтинговая таблица организаций'!Z224</f>
        <v>100</v>
      </c>
      <c r="L222" s="31">
        <f t="shared" si="4"/>
        <v>100</v>
      </c>
      <c r="M222" s="31">
        <f>'Рейтинговая таблица организаций'!AB224</f>
        <v>100</v>
      </c>
      <c r="N222" s="35">
        <f>'Рейтинговая таблица организаций'!AC224</f>
        <v>100</v>
      </c>
      <c r="O222" s="85">
        <f>'Рейтинговая таблица организаций'!AH224</f>
        <v>20</v>
      </c>
      <c r="P222" s="85">
        <f>'Рейтинговая таблица организаций'!AI224</f>
        <v>60</v>
      </c>
      <c r="Q222" s="85">
        <f>'Рейтинговая таблица организаций'!AJ224</f>
        <v>100</v>
      </c>
      <c r="R222" s="86">
        <f>'Рейтинговая таблица организаций'!AK224</f>
        <v>60</v>
      </c>
      <c r="S222" s="31">
        <f>'Рейтинговая таблица организаций'!AR224</f>
        <v>100</v>
      </c>
      <c r="T222" s="31">
        <f>'Рейтинговая таблица организаций'!AS224</f>
        <v>100</v>
      </c>
      <c r="U222" s="31">
        <f>'Рейтинговая таблица организаций'!AT224</f>
        <v>100</v>
      </c>
      <c r="V222" s="35">
        <f>'Рейтинговая таблица организаций'!AU224</f>
        <v>100</v>
      </c>
      <c r="W222" s="31">
        <f>'Рейтинговая таблица организаций'!BB224</f>
        <v>100</v>
      </c>
      <c r="X222" s="31">
        <f>'Рейтинговая таблица организаций'!BC224</f>
        <v>100</v>
      </c>
      <c r="Y222" s="31">
        <f>'Рейтинговая таблица организаций'!BD224</f>
        <v>100</v>
      </c>
      <c r="Z222" s="35">
        <f>'Рейтинговая таблица организаций'!BE224</f>
        <v>100</v>
      </c>
      <c r="AA222" s="36">
        <f>'Рейтинговая таблица организаций'!BF224</f>
        <v>92</v>
      </c>
    </row>
    <row r="223" spans="1:27">
      <c r="A223" s="33">
        <f>'бланки '!D227</f>
        <v>222</v>
      </c>
      <c r="B223" s="33" t="str">
        <f>'Рейтинговая таблица организаций'!B225</f>
        <v>Муниципальное бюджетное общеобразовательное учреждение «Наумовская средняя общеобразовательная школа» Томского района</v>
      </c>
      <c r="C223" s="33">
        <f>'Рейтинговая таблица организаций'!M225</f>
        <v>100</v>
      </c>
      <c r="D223" s="33">
        <f>'Рейтинговая таблица организаций'!N225</f>
        <v>100</v>
      </c>
      <c r="E223" s="31">
        <f>'Рейтинговая таблица организаций'!Q225</f>
        <v>100</v>
      </c>
      <c r="F223" s="31">
        <f>'Рейтинговая таблица организаций'!R225</f>
        <v>100</v>
      </c>
      <c r="G223" s="31">
        <f>'Рейтинговая таблица организаций'!O225</f>
        <v>100</v>
      </c>
      <c r="H223" s="31">
        <f>'Рейтинговая таблица организаций'!P225</f>
        <v>100</v>
      </c>
      <c r="I223" s="31">
        <f>'Рейтинговая таблица организаций'!S225</f>
        <v>100</v>
      </c>
      <c r="J223" s="35">
        <f>'Рейтинговая таблица организаций'!T225</f>
        <v>100</v>
      </c>
      <c r="K223" s="31">
        <f>'Рейтинговая таблица организаций'!Z225</f>
        <v>100</v>
      </c>
      <c r="L223" s="31">
        <f t="shared" si="4"/>
        <v>100</v>
      </c>
      <c r="M223" s="31">
        <f>'Рейтинговая таблица организаций'!AB225</f>
        <v>100</v>
      </c>
      <c r="N223" s="35">
        <f>'Рейтинговая таблица организаций'!AC225</f>
        <v>100</v>
      </c>
      <c r="O223" s="85">
        <f>'Рейтинговая таблица организаций'!AH225</f>
        <v>0</v>
      </c>
      <c r="P223" s="85">
        <f>'Рейтинговая таблица организаций'!AI225</f>
        <v>60</v>
      </c>
      <c r="Q223" s="85">
        <f>'Рейтинговая таблица организаций'!AJ225</f>
        <v>100</v>
      </c>
      <c r="R223" s="86">
        <f>'Рейтинговая таблица организаций'!AK225</f>
        <v>54</v>
      </c>
      <c r="S223" s="31">
        <f>'Рейтинговая таблица организаций'!AR225</f>
        <v>100</v>
      </c>
      <c r="T223" s="31">
        <f>'Рейтинговая таблица организаций'!AS225</f>
        <v>100</v>
      </c>
      <c r="U223" s="31">
        <f>'Рейтинговая таблица организаций'!AT225</f>
        <v>100</v>
      </c>
      <c r="V223" s="35">
        <f>'Рейтинговая таблица организаций'!AU225</f>
        <v>100</v>
      </c>
      <c r="W223" s="31">
        <f>'Рейтинговая таблица организаций'!BB225</f>
        <v>100</v>
      </c>
      <c r="X223" s="31">
        <f>'Рейтинговая таблица организаций'!BC225</f>
        <v>100</v>
      </c>
      <c r="Y223" s="31">
        <f>'Рейтинговая таблица организаций'!BD225</f>
        <v>100</v>
      </c>
      <c r="Z223" s="35">
        <f>'Рейтинговая таблица организаций'!BE225</f>
        <v>100</v>
      </c>
      <c r="AA223" s="36">
        <f>'Рейтинговая таблица организаций'!BF225</f>
        <v>90.8</v>
      </c>
    </row>
    <row r="224" spans="1:27">
      <c r="A224" s="33">
        <f>'бланки '!D228</f>
        <v>223</v>
      </c>
      <c r="B224" s="33" t="str">
        <f>'Рейтинговая таблица организаций'!B226</f>
        <v>Муниципальное бюджетное общеобразовательное учреждение «Межениновская средняя общеобразовательная школа» Томского района</v>
      </c>
      <c r="C224" s="33">
        <f>'Рейтинговая таблица организаций'!M226</f>
        <v>100</v>
      </c>
      <c r="D224" s="33">
        <f>'Рейтинговая таблица организаций'!N226</f>
        <v>100</v>
      </c>
      <c r="E224" s="31">
        <f>'Рейтинговая таблица организаций'!Q226</f>
        <v>100</v>
      </c>
      <c r="F224" s="31">
        <f>'Рейтинговая таблица организаций'!R226</f>
        <v>100</v>
      </c>
      <c r="G224" s="31">
        <f>'Рейтинговая таблица организаций'!O226</f>
        <v>100</v>
      </c>
      <c r="H224" s="31">
        <f>'Рейтинговая таблица организаций'!P226</f>
        <v>100</v>
      </c>
      <c r="I224" s="31">
        <f>'Рейтинговая таблица организаций'!S226</f>
        <v>100</v>
      </c>
      <c r="J224" s="35">
        <f>'Рейтинговая таблица организаций'!T226</f>
        <v>100</v>
      </c>
      <c r="K224" s="31">
        <f>'Рейтинговая таблица организаций'!Z226</f>
        <v>100</v>
      </c>
      <c r="L224" s="31">
        <f t="shared" si="4"/>
        <v>100</v>
      </c>
      <c r="M224" s="31">
        <f>'Рейтинговая таблица организаций'!AB226</f>
        <v>100</v>
      </c>
      <c r="N224" s="35">
        <f>'Рейтинговая таблица организаций'!AC226</f>
        <v>100</v>
      </c>
      <c r="O224" s="85">
        <f>'Рейтинговая таблица организаций'!AH226</f>
        <v>0</v>
      </c>
      <c r="P224" s="85">
        <f>'Рейтинговая таблица организаций'!AI226</f>
        <v>60</v>
      </c>
      <c r="Q224" s="85">
        <f>'Рейтинговая таблица организаций'!AJ226</f>
        <v>100</v>
      </c>
      <c r="R224" s="86">
        <f>'Рейтинговая таблица организаций'!AK226</f>
        <v>54</v>
      </c>
      <c r="S224" s="31">
        <f>'Рейтинговая таблица организаций'!AR226</f>
        <v>100</v>
      </c>
      <c r="T224" s="31">
        <f>'Рейтинговая таблица организаций'!AS226</f>
        <v>100</v>
      </c>
      <c r="U224" s="31">
        <f>'Рейтинговая таблица организаций'!AT226</f>
        <v>100</v>
      </c>
      <c r="V224" s="35">
        <f>'Рейтинговая таблица организаций'!AU226</f>
        <v>100</v>
      </c>
      <c r="W224" s="31">
        <f>'Рейтинговая таблица организаций'!BB226</f>
        <v>100</v>
      </c>
      <c r="X224" s="31">
        <f>'Рейтинговая таблица организаций'!BC226</f>
        <v>100</v>
      </c>
      <c r="Y224" s="31">
        <f>'Рейтинговая таблица организаций'!BD226</f>
        <v>100</v>
      </c>
      <c r="Z224" s="35">
        <f>'Рейтинговая таблица организаций'!BE226</f>
        <v>100</v>
      </c>
      <c r="AA224" s="36">
        <f>'Рейтинговая таблица организаций'!BF226</f>
        <v>90.8</v>
      </c>
    </row>
    <row r="225" spans="1:27">
      <c r="A225" s="33">
        <f>'бланки '!D229</f>
        <v>224</v>
      </c>
      <c r="B225" s="33" t="str">
        <f>'Рейтинговая таблица организаций'!B227</f>
        <v>Муниципальное автономное общеобразовательное учреждение «Моряковская средняя общеобразовательная школа» Томского района</v>
      </c>
      <c r="C225" s="33">
        <f>'Рейтинговая таблица организаций'!M227</f>
        <v>100</v>
      </c>
      <c r="D225" s="33">
        <f>'Рейтинговая таблица организаций'!N227</f>
        <v>100</v>
      </c>
      <c r="E225" s="31">
        <f>'Рейтинговая таблица организаций'!Q227</f>
        <v>100</v>
      </c>
      <c r="F225" s="31">
        <f>'Рейтинговая таблица организаций'!R227</f>
        <v>100</v>
      </c>
      <c r="G225" s="31">
        <f>'Рейтинговая таблица организаций'!O227</f>
        <v>100</v>
      </c>
      <c r="H225" s="31">
        <f>'Рейтинговая таблица организаций'!P227</f>
        <v>100</v>
      </c>
      <c r="I225" s="31">
        <f>'Рейтинговая таблица организаций'!S227</f>
        <v>100</v>
      </c>
      <c r="J225" s="35">
        <f>'Рейтинговая таблица организаций'!T227</f>
        <v>100</v>
      </c>
      <c r="K225" s="31">
        <f>'Рейтинговая таблица организаций'!Z227</f>
        <v>100</v>
      </c>
      <c r="L225" s="31">
        <f t="shared" si="4"/>
        <v>100</v>
      </c>
      <c r="M225" s="31">
        <f>'Рейтинговая таблица организаций'!AB227</f>
        <v>100</v>
      </c>
      <c r="N225" s="35">
        <f>'Рейтинговая таблица организаций'!AC227</f>
        <v>100</v>
      </c>
      <c r="O225" s="85">
        <f>'Рейтинговая таблица организаций'!AH227</f>
        <v>60</v>
      </c>
      <c r="P225" s="85">
        <f>'Рейтинговая таблица организаций'!AI227</f>
        <v>80</v>
      </c>
      <c r="Q225" s="85">
        <f>'Рейтинговая таблица организаций'!AJ227</f>
        <v>100</v>
      </c>
      <c r="R225" s="86">
        <f>'Рейтинговая таблица организаций'!AK227</f>
        <v>80</v>
      </c>
      <c r="S225" s="31">
        <f>'Рейтинговая таблица организаций'!AR227</f>
        <v>100</v>
      </c>
      <c r="T225" s="31">
        <f>'Рейтинговая таблица организаций'!AS227</f>
        <v>100</v>
      </c>
      <c r="U225" s="31">
        <f>'Рейтинговая таблица организаций'!AT227</f>
        <v>100</v>
      </c>
      <c r="V225" s="35">
        <f>'Рейтинговая таблица организаций'!AU227</f>
        <v>100</v>
      </c>
      <c r="W225" s="31">
        <f>'Рейтинговая таблица организаций'!BB227</f>
        <v>100</v>
      </c>
      <c r="X225" s="31">
        <f>'Рейтинговая таблица организаций'!BC227</f>
        <v>100</v>
      </c>
      <c r="Y225" s="31">
        <f>'Рейтинговая таблица организаций'!BD227</f>
        <v>100</v>
      </c>
      <c r="Z225" s="35">
        <f>'Рейтинговая таблица организаций'!BE227</f>
        <v>100</v>
      </c>
      <c r="AA225" s="36">
        <f>'Рейтинговая таблица организаций'!BF227</f>
        <v>96</v>
      </c>
    </row>
    <row r="226" spans="1:27">
      <c r="A226" s="33">
        <f>'бланки '!D230</f>
        <v>225</v>
      </c>
      <c r="B226" s="33" t="str">
        <f>'Рейтинговая таблица организаций'!B228</f>
        <v>Муниципальное бюджетное общеобразовательное учреждение «Лучановская средняя общеобразовательная школа имени В.В. Михетко» Томского района</v>
      </c>
      <c r="C226" s="33">
        <f>'Рейтинговая таблица организаций'!M228</f>
        <v>100</v>
      </c>
      <c r="D226" s="33">
        <f>'Рейтинговая таблица организаций'!N228</f>
        <v>100</v>
      </c>
      <c r="E226" s="31">
        <f>'Рейтинговая таблица организаций'!Q228</f>
        <v>100</v>
      </c>
      <c r="F226" s="31">
        <f>'Рейтинговая таблица организаций'!R228</f>
        <v>100</v>
      </c>
      <c r="G226" s="31">
        <f>'Рейтинговая таблица организаций'!O228</f>
        <v>100</v>
      </c>
      <c r="H226" s="31">
        <f>'Рейтинговая таблица организаций'!P228</f>
        <v>100</v>
      </c>
      <c r="I226" s="31">
        <f>'Рейтинговая таблица организаций'!S228</f>
        <v>100</v>
      </c>
      <c r="J226" s="35">
        <f>'Рейтинговая таблица организаций'!T228</f>
        <v>100</v>
      </c>
      <c r="K226" s="31">
        <f>'Рейтинговая таблица организаций'!Z228</f>
        <v>100</v>
      </c>
      <c r="L226" s="31">
        <f t="shared" si="4"/>
        <v>100</v>
      </c>
      <c r="M226" s="31">
        <f>'Рейтинговая таблица организаций'!AB228</f>
        <v>100</v>
      </c>
      <c r="N226" s="35">
        <f>'Рейтинговая таблица организаций'!AC228</f>
        <v>100</v>
      </c>
      <c r="O226" s="85">
        <f>'Рейтинговая таблица организаций'!AH228</f>
        <v>0</v>
      </c>
      <c r="P226" s="85">
        <f>'Рейтинговая таблица организаций'!AI228</f>
        <v>80</v>
      </c>
      <c r="Q226" s="85">
        <f>'Рейтинговая таблица организаций'!AJ228</f>
        <v>100</v>
      </c>
      <c r="R226" s="86">
        <f>'Рейтинговая таблица организаций'!AK228</f>
        <v>62</v>
      </c>
      <c r="S226" s="31">
        <f>'Рейтинговая таблица организаций'!AR228</f>
        <v>100</v>
      </c>
      <c r="T226" s="31">
        <f>'Рейтинговая таблица организаций'!AS228</f>
        <v>100</v>
      </c>
      <c r="U226" s="31">
        <f>'Рейтинговая таблица организаций'!AT228</f>
        <v>100</v>
      </c>
      <c r="V226" s="35">
        <f>'Рейтинговая таблица организаций'!AU228</f>
        <v>100</v>
      </c>
      <c r="W226" s="31">
        <f>'Рейтинговая таблица организаций'!BB228</f>
        <v>100</v>
      </c>
      <c r="X226" s="31">
        <f>'Рейтинговая таблица организаций'!BC228</f>
        <v>100</v>
      </c>
      <c r="Y226" s="31">
        <f>'Рейтинговая таблица организаций'!BD228</f>
        <v>100</v>
      </c>
      <c r="Z226" s="35">
        <f>'Рейтинговая таблица организаций'!BE228</f>
        <v>100</v>
      </c>
      <c r="AA226" s="36">
        <f>'Рейтинговая таблица организаций'!BF228</f>
        <v>92.4</v>
      </c>
    </row>
    <row r="227" spans="1:27">
      <c r="A227" s="33">
        <f>'бланки '!D231</f>
        <v>226</v>
      </c>
      <c r="B227" s="33" t="str">
        <f>'Рейтинговая таблица организаций'!B229</f>
        <v>Муниципальное автономное общеобразовательное учреждение «Кафтанчиковская средняя общеобразовательная школа» Томского района</v>
      </c>
      <c r="C227" s="33">
        <f>'Рейтинговая таблица организаций'!M229</f>
        <v>100</v>
      </c>
      <c r="D227" s="33">
        <f>'Рейтинговая таблица организаций'!N229</f>
        <v>100</v>
      </c>
      <c r="E227" s="31">
        <f>'Рейтинговая таблица организаций'!Q229</f>
        <v>100</v>
      </c>
      <c r="F227" s="31">
        <f>'Рейтинговая таблица организаций'!R229</f>
        <v>100</v>
      </c>
      <c r="G227" s="31">
        <f>'Рейтинговая таблица организаций'!O229</f>
        <v>100</v>
      </c>
      <c r="H227" s="31">
        <f>'Рейтинговая таблица организаций'!P229</f>
        <v>100</v>
      </c>
      <c r="I227" s="31">
        <f>'Рейтинговая таблица организаций'!S229</f>
        <v>100</v>
      </c>
      <c r="J227" s="35">
        <f>'Рейтинговая таблица организаций'!T229</f>
        <v>100</v>
      </c>
      <c r="K227" s="31">
        <f>'Рейтинговая таблица организаций'!Z229</f>
        <v>100</v>
      </c>
      <c r="L227" s="31">
        <f t="shared" si="4"/>
        <v>100</v>
      </c>
      <c r="M227" s="31">
        <f>'Рейтинговая таблица организаций'!AB229</f>
        <v>100</v>
      </c>
      <c r="N227" s="35">
        <f>'Рейтинговая таблица организаций'!AC229</f>
        <v>100</v>
      </c>
      <c r="O227" s="85">
        <f>'Рейтинговая таблица организаций'!AH229</f>
        <v>20</v>
      </c>
      <c r="P227" s="85">
        <f>'Рейтинговая таблица организаций'!AI229</f>
        <v>60</v>
      </c>
      <c r="Q227" s="85">
        <f>'Рейтинговая таблица организаций'!AJ229</f>
        <v>100</v>
      </c>
      <c r="R227" s="86">
        <f>'Рейтинговая таблица организаций'!AK229</f>
        <v>60</v>
      </c>
      <c r="S227" s="31">
        <f>'Рейтинговая таблица организаций'!AR229</f>
        <v>100</v>
      </c>
      <c r="T227" s="31">
        <f>'Рейтинговая таблица организаций'!AS229</f>
        <v>100</v>
      </c>
      <c r="U227" s="31">
        <f>'Рейтинговая таблица организаций'!AT229</f>
        <v>100</v>
      </c>
      <c r="V227" s="35">
        <f>'Рейтинговая таблица организаций'!AU229</f>
        <v>100</v>
      </c>
      <c r="W227" s="31">
        <f>'Рейтинговая таблица организаций'!BB229</f>
        <v>100</v>
      </c>
      <c r="X227" s="31">
        <f>'Рейтинговая таблица организаций'!BC229</f>
        <v>100</v>
      </c>
      <c r="Y227" s="31">
        <f>'Рейтинговая таблица организаций'!BD229</f>
        <v>100</v>
      </c>
      <c r="Z227" s="35">
        <f>'Рейтинговая таблица организаций'!BE229</f>
        <v>100</v>
      </c>
      <c r="AA227" s="36">
        <f>'Рейтинговая таблица организаций'!BF229</f>
        <v>92</v>
      </c>
    </row>
    <row r="228" spans="1:27">
      <c r="A228" s="33">
        <f>'бланки '!D232</f>
        <v>227</v>
      </c>
      <c r="B228" s="33" t="str">
        <f>'Рейтинговая таблица организаций'!B230</f>
        <v>Муниципальное бюджетное общеобразовательное учреждение «Курлекская средняя общеобразовательная школа» Томского района</v>
      </c>
      <c r="C228" s="33">
        <f>'Рейтинговая таблица организаций'!M230</f>
        <v>100</v>
      </c>
      <c r="D228" s="33">
        <f>'Рейтинговая таблица организаций'!N230</f>
        <v>100</v>
      </c>
      <c r="E228" s="31">
        <f>'Рейтинговая таблица организаций'!Q230</f>
        <v>100</v>
      </c>
      <c r="F228" s="31">
        <f>'Рейтинговая таблица организаций'!R230</f>
        <v>100</v>
      </c>
      <c r="G228" s="31">
        <f>'Рейтинговая таблица организаций'!O230</f>
        <v>100</v>
      </c>
      <c r="H228" s="31">
        <f>'Рейтинговая таблица организаций'!P230</f>
        <v>100</v>
      </c>
      <c r="I228" s="31">
        <f>'Рейтинговая таблица организаций'!S230</f>
        <v>100</v>
      </c>
      <c r="J228" s="35">
        <f>'Рейтинговая таблица организаций'!T230</f>
        <v>100</v>
      </c>
      <c r="K228" s="31">
        <f>'Рейтинговая таблица организаций'!Z230</f>
        <v>100</v>
      </c>
      <c r="L228" s="31">
        <f t="shared" si="4"/>
        <v>100</v>
      </c>
      <c r="M228" s="31">
        <f>'Рейтинговая таблица организаций'!AB230</f>
        <v>100</v>
      </c>
      <c r="N228" s="35">
        <f>'Рейтинговая таблица организаций'!AC230</f>
        <v>100</v>
      </c>
      <c r="O228" s="85">
        <f>'Рейтинговая таблица организаций'!AH230</f>
        <v>0</v>
      </c>
      <c r="P228" s="85">
        <f>'Рейтинговая таблица организаций'!AI230</f>
        <v>60</v>
      </c>
      <c r="Q228" s="85">
        <f>'Рейтинговая таблица организаций'!AJ230</f>
        <v>100</v>
      </c>
      <c r="R228" s="86">
        <f>'Рейтинговая таблица организаций'!AK230</f>
        <v>54</v>
      </c>
      <c r="S228" s="31">
        <f>'Рейтинговая таблица организаций'!AR230</f>
        <v>100</v>
      </c>
      <c r="T228" s="31">
        <f>'Рейтинговая таблица организаций'!AS230</f>
        <v>100</v>
      </c>
      <c r="U228" s="31">
        <f>'Рейтинговая таблица организаций'!AT230</f>
        <v>100</v>
      </c>
      <c r="V228" s="35">
        <f>'Рейтинговая таблица организаций'!AU230</f>
        <v>100</v>
      </c>
      <c r="W228" s="31">
        <f>'Рейтинговая таблица организаций'!BB230</f>
        <v>100</v>
      </c>
      <c r="X228" s="31">
        <f>'Рейтинговая таблица организаций'!BC230</f>
        <v>100</v>
      </c>
      <c r="Y228" s="31">
        <f>'Рейтинговая таблица организаций'!BD230</f>
        <v>100</v>
      </c>
      <c r="Z228" s="35">
        <f>'Рейтинговая таблица организаций'!BE230</f>
        <v>100</v>
      </c>
      <c r="AA228" s="36">
        <f>'Рейтинговая таблица организаций'!BF230</f>
        <v>90.8</v>
      </c>
    </row>
    <row r="229" spans="1:27">
      <c r="A229" s="33">
        <f>'бланки '!D233</f>
        <v>228</v>
      </c>
      <c r="B229" s="33" t="str">
        <f>'Рейтинговая таблица организаций'!B231</f>
        <v>Муниципальное бюджетное общеобразовательное учреждение «Молодежненская средняя общеобразовательная школа» Томского района</v>
      </c>
      <c r="C229" s="33">
        <f>'Рейтинговая таблица организаций'!M231</f>
        <v>100</v>
      </c>
      <c r="D229" s="33">
        <f>'Рейтинговая таблица организаций'!N231</f>
        <v>100</v>
      </c>
      <c r="E229" s="31">
        <f>'Рейтинговая таблица организаций'!Q231</f>
        <v>100</v>
      </c>
      <c r="F229" s="31">
        <f>'Рейтинговая таблица организаций'!R231</f>
        <v>100</v>
      </c>
      <c r="G229" s="31">
        <f>'Рейтинговая таблица организаций'!O231</f>
        <v>100</v>
      </c>
      <c r="H229" s="31">
        <f>'Рейтинговая таблица организаций'!P231</f>
        <v>100</v>
      </c>
      <c r="I229" s="31">
        <f>'Рейтинговая таблица организаций'!S231</f>
        <v>100</v>
      </c>
      <c r="J229" s="35">
        <f>'Рейтинговая таблица организаций'!T231</f>
        <v>100</v>
      </c>
      <c r="K229" s="31">
        <f>'Рейтинговая таблица организаций'!Z231</f>
        <v>100</v>
      </c>
      <c r="L229" s="31">
        <f t="shared" si="4"/>
        <v>100</v>
      </c>
      <c r="M229" s="31">
        <f>'Рейтинговая таблица организаций'!AB231</f>
        <v>100</v>
      </c>
      <c r="N229" s="35">
        <f>'Рейтинговая таблица организаций'!AC231</f>
        <v>100</v>
      </c>
      <c r="O229" s="85">
        <f>'Рейтинговая таблица организаций'!AH231</f>
        <v>0</v>
      </c>
      <c r="P229" s="85">
        <f>'Рейтинговая таблица организаций'!AI231</f>
        <v>80</v>
      </c>
      <c r="Q229" s="85">
        <f>'Рейтинговая таблица организаций'!AJ231</f>
        <v>100</v>
      </c>
      <c r="R229" s="86">
        <f>'Рейтинговая таблица организаций'!AK231</f>
        <v>62</v>
      </c>
      <c r="S229" s="31">
        <f>'Рейтинговая таблица организаций'!AR231</f>
        <v>100</v>
      </c>
      <c r="T229" s="31">
        <f>'Рейтинговая таблица организаций'!AS231</f>
        <v>100</v>
      </c>
      <c r="U229" s="31">
        <f>'Рейтинговая таблица организаций'!AT231</f>
        <v>100</v>
      </c>
      <c r="V229" s="35">
        <f>'Рейтинговая таблица организаций'!AU231</f>
        <v>100</v>
      </c>
      <c r="W229" s="31">
        <f>'Рейтинговая таблица организаций'!BB231</f>
        <v>100</v>
      </c>
      <c r="X229" s="31">
        <f>'Рейтинговая таблица организаций'!BC231</f>
        <v>100</v>
      </c>
      <c r="Y229" s="31">
        <f>'Рейтинговая таблица организаций'!BD231</f>
        <v>100</v>
      </c>
      <c r="Z229" s="35">
        <f>'Рейтинговая таблица организаций'!BE231</f>
        <v>100</v>
      </c>
      <c r="AA229" s="36">
        <f>'Рейтинговая таблица организаций'!BF231</f>
        <v>92.4</v>
      </c>
    </row>
    <row r="230" spans="1:27">
      <c r="A230" s="33">
        <f>'бланки '!D234</f>
        <v>229</v>
      </c>
      <c r="B230" s="33" t="str">
        <f>'Рейтинговая таблица организаций'!B232</f>
        <v>Муниципальное бюджетное общеобразовательное учреждение «Поросинская средняя общеобразовательная школа» Томского района</v>
      </c>
      <c r="C230" s="33">
        <f>'Рейтинговая таблица организаций'!M232</f>
        <v>100</v>
      </c>
      <c r="D230" s="33">
        <f>'Рейтинговая таблица организаций'!N232</f>
        <v>100</v>
      </c>
      <c r="E230" s="31">
        <f>'Рейтинговая таблица организаций'!Q232</f>
        <v>100</v>
      </c>
      <c r="F230" s="31">
        <f>'Рейтинговая таблица организаций'!R232</f>
        <v>100</v>
      </c>
      <c r="G230" s="31">
        <f>'Рейтинговая таблица организаций'!O232</f>
        <v>100</v>
      </c>
      <c r="H230" s="31">
        <f>'Рейтинговая таблица организаций'!P232</f>
        <v>100</v>
      </c>
      <c r="I230" s="31">
        <f>'Рейтинговая таблица организаций'!S232</f>
        <v>100</v>
      </c>
      <c r="J230" s="35">
        <f>'Рейтинговая таблица организаций'!T232</f>
        <v>100</v>
      </c>
      <c r="K230" s="31">
        <f>'Рейтинговая таблица организаций'!Z232</f>
        <v>100</v>
      </c>
      <c r="L230" s="31">
        <f t="shared" si="4"/>
        <v>100</v>
      </c>
      <c r="M230" s="31">
        <f>'Рейтинговая таблица организаций'!AB232</f>
        <v>100</v>
      </c>
      <c r="N230" s="35">
        <f>'Рейтинговая таблица организаций'!AC232</f>
        <v>100</v>
      </c>
      <c r="O230" s="85">
        <f>'Рейтинговая таблица организаций'!AH232</f>
        <v>0</v>
      </c>
      <c r="P230" s="85">
        <f>'Рейтинговая таблица организаций'!AI232</f>
        <v>60</v>
      </c>
      <c r="Q230" s="85">
        <f>'Рейтинговая таблица организаций'!AJ232</f>
        <v>100</v>
      </c>
      <c r="R230" s="86">
        <f>'Рейтинговая таблица организаций'!AK232</f>
        <v>54</v>
      </c>
      <c r="S230" s="31">
        <f>'Рейтинговая таблица организаций'!AR232</f>
        <v>100</v>
      </c>
      <c r="T230" s="31">
        <f>'Рейтинговая таблица организаций'!AS232</f>
        <v>100</v>
      </c>
      <c r="U230" s="31">
        <f>'Рейтинговая таблица организаций'!AT232</f>
        <v>100</v>
      </c>
      <c r="V230" s="35">
        <f>'Рейтинговая таблица организаций'!AU232</f>
        <v>100</v>
      </c>
      <c r="W230" s="31">
        <f>'Рейтинговая таблица организаций'!BB232</f>
        <v>100</v>
      </c>
      <c r="X230" s="31">
        <f>'Рейтинговая таблица организаций'!BC232</f>
        <v>100</v>
      </c>
      <c r="Y230" s="31">
        <f>'Рейтинговая таблица организаций'!BD232</f>
        <v>100</v>
      </c>
      <c r="Z230" s="35">
        <f>'Рейтинговая таблица организаций'!BE232</f>
        <v>100</v>
      </c>
      <c r="AA230" s="36">
        <f>'Рейтинговая таблица организаций'!BF232</f>
        <v>90.8</v>
      </c>
    </row>
    <row r="231" spans="1:27">
      <c r="A231" s="33">
        <f>'бланки '!D235</f>
        <v>230</v>
      </c>
      <c r="B231" s="33" t="str">
        <f>'Рейтинговая таблица организаций'!B233</f>
        <v>Муниципальное автономное общеобразовательное учреждение «Малиновская средняя общеобразовательная школа» Томского района</v>
      </c>
      <c r="C231" s="33">
        <f>'Рейтинговая таблица организаций'!M233</f>
        <v>100</v>
      </c>
      <c r="D231" s="33">
        <f>'Рейтинговая таблица организаций'!N233</f>
        <v>100</v>
      </c>
      <c r="E231" s="31">
        <f>'Рейтинговая таблица организаций'!Q233</f>
        <v>100</v>
      </c>
      <c r="F231" s="31">
        <f>'Рейтинговая таблица организаций'!R233</f>
        <v>100</v>
      </c>
      <c r="G231" s="31">
        <f>'Рейтинговая таблица организаций'!O233</f>
        <v>100</v>
      </c>
      <c r="H231" s="31">
        <f>'Рейтинговая таблица организаций'!P233</f>
        <v>100</v>
      </c>
      <c r="I231" s="31">
        <f>'Рейтинговая таблица организаций'!S233</f>
        <v>100</v>
      </c>
      <c r="J231" s="35">
        <f>'Рейтинговая таблица организаций'!T233</f>
        <v>100</v>
      </c>
      <c r="K231" s="31">
        <f>'Рейтинговая таблица организаций'!Z233</f>
        <v>100</v>
      </c>
      <c r="L231" s="31">
        <f t="shared" si="4"/>
        <v>100</v>
      </c>
      <c r="M231" s="31">
        <f>'Рейтинговая таблица организаций'!AB233</f>
        <v>100</v>
      </c>
      <c r="N231" s="35">
        <f>'Рейтинговая таблица организаций'!AC233</f>
        <v>100</v>
      </c>
      <c r="O231" s="85">
        <f>'Рейтинговая таблица организаций'!AH233</f>
        <v>0</v>
      </c>
      <c r="P231" s="85">
        <f>'Рейтинговая таблица организаций'!AI233</f>
        <v>80</v>
      </c>
      <c r="Q231" s="85">
        <f>'Рейтинговая таблица организаций'!AJ233</f>
        <v>100</v>
      </c>
      <c r="R231" s="86">
        <f>'Рейтинговая таблица организаций'!AK233</f>
        <v>62</v>
      </c>
      <c r="S231" s="31">
        <f>'Рейтинговая таблица организаций'!AR233</f>
        <v>100</v>
      </c>
      <c r="T231" s="31">
        <f>'Рейтинговая таблица организаций'!AS233</f>
        <v>100</v>
      </c>
      <c r="U231" s="31">
        <f>'Рейтинговая таблица организаций'!AT233</f>
        <v>100</v>
      </c>
      <c r="V231" s="35">
        <f>'Рейтинговая таблица организаций'!AU233</f>
        <v>100</v>
      </c>
      <c r="W231" s="31">
        <f>'Рейтинговая таблица организаций'!BB233</f>
        <v>100</v>
      </c>
      <c r="X231" s="31">
        <f>'Рейтинговая таблица организаций'!BC233</f>
        <v>100</v>
      </c>
      <c r="Y231" s="31">
        <f>'Рейтинговая таблица организаций'!BD233</f>
        <v>100</v>
      </c>
      <c r="Z231" s="35">
        <f>'Рейтинговая таблица организаций'!BE233</f>
        <v>100</v>
      </c>
      <c r="AA231" s="36">
        <f>'Рейтинговая таблица организаций'!BF233</f>
        <v>92.4</v>
      </c>
    </row>
    <row r="232" spans="1:27">
      <c r="A232" s="33">
        <f>'бланки '!D236</f>
        <v>231</v>
      </c>
      <c r="B232" s="33" t="str">
        <f>'Рейтинговая таблица организаций'!B234</f>
        <v>Муниципальное бюджетное общеобразовательное учреждение «Воронинская средняя общеобразовательная школа» Томского района</v>
      </c>
      <c r="C232" s="33">
        <f>'Рейтинговая таблица организаций'!M234</f>
        <v>100</v>
      </c>
      <c r="D232" s="33">
        <f>'Рейтинговая таблица организаций'!N234</f>
        <v>100</v>
      </c>
      <c r="E232" s="31">
        <f>'Рейтинговая таблица организаций'!Q234</f>
        <v>100</v>
      </c>
      <c r="F232" s="31">
        <f>'Рейтинговая таблица организаций'!R234</f>
        <v>100</v>
      </c>
      <c r="G232" s="31">
        <f>'Рейтинговая таблица организаций'!O234</f>
        <v>100</v>
      </c>
      <c r="H232" s="31">
        <f>'Рейтинговая таблица организаций'!P234</f>
        <v>100</v>
      </c>
      <c r="I232" s="31">
        <f>'Рейтинговая таблица организаций'!S234</f>
        <v>100</v>
      </c>
      <c r="J232" s="35">
        <f>'Рейтинговая таблица организаций'!T234</f>
        <v>100</v>
      </c>
      <c r="K232" s="31">
        <f>'Рейтинговая таблица организаций'!Z234</f>
        <v>100</v>
      </c>
      <c r="L232" s="31">
        <f t="shared" si="4"/>
        <v>100</v>
      </c>
      <c r="M232" s="31">
        <f>'Рейтинговая таблица организаций'!AB234</f>
        <v>100</v>
      </c>
      <c r="N232" s="35">
        <f>'Рейтинговая таблица организаций'!AC234</f>
        <v>100</v>
      </c>
      <c r="O232" s="85">
        <f>'Рейтинговая таблица организаций'!AH234</f>
        <v>0</v>
      </c>
      <c r="P232" s="85">
        <f>'Рейтинговая таблица организаций'!AI234</f>
        <v>60</v>
      </c>
      <c r="Q232" s="85">
        <f>'Рейтинговая таблица организаций'!AJ234</f>
        <v>100</v>
      </c>
      <c r="R232" s="86">
        <f>'Рейтинговая таблица организаций'!AK234</f>
        <v>54</v>
      </c>
      <c r="S232" s="31">
        <f>'Рейтинговая таблица организаций'!AR234</f>
        <v>100</v>
      </c>
      <c r="T232" s="31">
        <f>'Рейтинговая таблица организаций'!AS234</f>
        <v>100</v>
      </c>
      <c r="U232" s="31">
        <f>'Рейтинговая таблица организаций'!AT234</f>
        <v>100</v>
      </c>
      <c r="V232" s="35">
        <f>'Рейтинговая таблица организаций'!AU234</f>
        <v>100</v>
      </c>
      <c r="W232" s="31">
        <f>'Рейтинговая таблица организаций'!BB234</f>
        <v>100</v>
      </c>
      <c r="X232" s="31">
        <f>'Рейтинговая таблица организаций'!BC234</f>
        <v>100</v>
      </c>
      <c r="Y232" s="31">
        <f>'Рейтинговая таблица организаций'!BD234</f>
        <v>100</v>
      </c>
      <c r="Z232" s="35">
        <f>'Рейтинговая таблица организаций'!BE234</f>
        <v>100</v>
      </c>
      <c r="AA232" s="36">
        <f>'Рейтинговая таблица организаций'!BF234</f>
        <v>90.8</v>
      </c>
    </row>
    <row r="233" spans="1:27">
      <c r="A233" s="33">
        <f>'бланки '!D237</f>
        <v>232</v>
      </c>
      <c r="B233" s="33" t="str">
        <f>'Рейтинговая таблица организаций'!B235</f>
        <v>Муниципальное бюджетное общеобразовательное учреждение «Новоархангельская средняя общеобразовательная школа» Томского района</v>
      </c>
      <c r="C233" s="33">
        <f>'Рейтинговая таблица организаций'!M235</f>
        <v>100</v>
      </c>
      <c r="D233" s="33">
        <f>'Рейтинговая таблица организаций'!N235</f>
        <v>100</v>
      </c>
      <c r="E233" s="31">
        <f>'Рейтинговая таблица организаций'!Q235</f>
        <v>100</v>
      </c>
      <c r="F233" s="31">
        <f>'Рейтинговая таблица организаций'!R235</f>
        <v>100</v>
      </c>
      <c r="G233" s="31">
        <f>'Рейтинговая таблица организаций'!O235</f>
        <v>100</v>
      </c>
      <c r="H233" s="31">
        <f>'Рейтинговая таблица организаций'!P235</f>
        <v>100</v>
      </c>
      <c r="I233" s="31">
        <f>'Рейтинговая таблица организаций'!S235</f>
        <v>100</v>
      </c>
      <c r="J233" s="35">
        <f>'Рейтинговая таблица организаций'!T235</f>
        <v>100</v>
      </c>
      <c r="K233" s="31">
        <f>'Рейтинговая таблица организаций'!Z235</f>
        <v>100</v>
      </c>
      <c r="L233" s="31">
        <f t="shared" si="4"/>
        <v>100</v>
      </c>
      <c r="M233" s="31">
        <f>'Рейтинговая таблица организаций'!AB235</f>
        <v>100</v>
      </c>
      <c r="N233" s="35">
        <f>'Рейтинговая таблица организаций'!AC235</f>
        <v>100</v>
      </c>
      <c r="O233" s="85">
        <f>'Рейтинговая таблица организаций'!AH235</f>
        <v>0</v>
      </c>
      <c r="P233" s="85">
        <f>'Рейтинговая таблица организаций'!AI235</f>
        <v>80</v>
      </c>
      <c r="Q233" s="85">
        <f>'Рейтинговая таблица организаций'!AJ235</f>
        <v>100</v>
      </c>
      <c r="R233" s="86">
        <f>'Рейтинговая таблица организаций'!AK235</f>
        <v>62</v>
      </c>
      <c r="S233" s="31">
        <f>'Рейтинговая таблица организаций'!AR235</f>
        <v>100</v>
      </c>
      <c r="T233" s="31">
        <f>'Рейтинговая таблица организаций'!AS235</f>
        <v>100</v>
      </c>
      <c r="U233" s="31">
        <f>'Рейтинговая таблица организаций'!AT235</f>
        <v>100</v>
      </c>
      <c r="V233" s="35">
        <f>'Рейтинговая таблица организаций'!AU235</f>
        <v>100</v>
      </c>
      <c r="W233" s="31">
        <f>'Рейтинговая таблица организаций'!BB235</f>
        <v>100</v>
      </c>
      <c r="X233" s="31">
        <f>'Рейтинговая таблица организаций'!BC235</f>
        <v>100</v>
      </c>
      <c r="Y233" s="31">
        <f>'Рейтинговая таблица организаций'!BD235</f>
        <v>100</v>
      </c>
      <c r="Z233" s="35">
        <f>'Рейтинговая таблица организаций'!BE235</f>
        <v>100</v>
      </c>
      <c r="AA233" s="36">
        <f>'Рейтинговая таблица организаций'!BF235</f>
        <v>92.4</v>
      </c>
    </row>
    <row r="234" spans="1:27">
      <c r="A234" s="33">
        <f>'бланки '!D238</f>
        <v>233</v>
      </c>
      <c r="B234" s="33" t="str">
        <f>'Рейтинговая таблица организаций'!B236</f>
        <v>Муниципальное бюджетное общеобразовательное учреждение «Рассветовская средняя общеобразовательная школа» Томского района</v>
      </c>
      <c r="C234" s="33">
        <f>'Рейтинговая таблица организаций'!M236</f>
        <v>100</v>
      </c>
      <c r="D234" s="33">
        <f>'Рейтинговая таблица организаций'!N236</f>
        <v>100</v>
      </c>
      <c r="E234" s="31">
        <f>'Рейтинговая таблица организаций'!Q236</f>
        <v>100</v>
      </c>
      <c r="F234" s="31">
        <f>'Рейтинговая таблица организаций'!R236</f>
        <v>100</v>
      </c>
      <c r="G234" s="31">
        <f>'Рейтинговая таблица организаций'!O236</f>
        <v>100</v>
      </c>
      <c r="H234" s="31">
        <f>'Рейтинговая таблица организаций'!P236</f>
        <v>100</v>
      </c>
      <c r="I234" s="31">
        <f>'Рейтинговая таблица организаций'!S236</f>
        <v>100</v>
      </c>
      <c r="J234" s="35">
        <f>'Рейтинговая таблица организаций'!T236</f>
        <v>100</v>
      </c>
      <c r="K234" s="31">
        <f>'Рейтинговая таблица организаций'!Z236</f>
        <v>100</v>
      </c>
      <c r="L234" s="31">
        <f t="shared" si="4"/>
        <v>100</v>
      </c>
      <c r="M234" s="31">
        <f>'Рейтинговая таблица организаций'!AB236</f>
        <v>100</v>
      </c>
      <c r="N234" s="35">
        <f>'Рейтинговая таблица организаций'!AC236</f>
        <v>100</v>
      </c>
      <c r="O234" s="85">
        <f>'Рейтинговая таблица организаций'!AH236</f>
        <v>0</v>
      </c>
      <c r="P234" s="85">
        <f>'Рейтинговая таблица организаций'!AI236</f>
        <v>60</v>
      </c>
      <c r="Q234" s="85">
        <f>'Рейтинговая таблица организаций'!AJ236</f>
        <v>100</v>
      </c>
      <c r="R234" s="86">
        <f>'Рейтинговая таблица организаций'!AK236</f>
        <v>54</v>
      </c>
      <c r="S234" s="31">
        <f>'Рейтинговая таблица организаций'!AR236</f>
        <v>100</v>
      </c>
      <c r="T234" s="31">
        <f>'Рейтинговая таблица организаций'!AS236</f>
        <v>100</v>
      </c>
      <c r="U234" s="31">
        <f>'Рейтинговая таблица организаций'!AT236</f>
        <v>100</v>
      </c>
      <c r="V234" s="35">
        <f>'Рейтинговая таблица организаций'!AU236</f>
        <v>100</v>
      </c>
      <c r="W234" s="31">
        <f>'Рейтинговая таблица организаций'!BB236</f>
        <v>100</v>
      </c>
      <c r="X234" s="31">
        <f>'Рейтинговая таблица организаций'!BC236</f>
        <v>100</v>
      </c>
      <c r="Y234" s="31">
        <f>'Рейтинговая таблица организаций'!BD236</f>
        <v>100</v>
      </c>
      <c r="Z234" s="35">
        <f>'Рейтинговая таблица организаций'!BE236</f>
        <v>100</v>
      </c>
      <c r="AA234" s="36">
        <f>'Рейтинговая таблица организаций'!BF236</f>
        <v>90.8</v>
      </c>
    </row>
    <row r="235" spans="1:27">
      <c r="A235" s="33">
        <f>'бланки '!D239</f>
        <v>234</v>
      </c>
      <c r="B235" s="33" t="str">
        <f>'Рейтинговая таблица организаций'!B237</f>
        <v>Муниципальное бюджетное общеобразовательное учреждение «Рыбаловская средняя общеобразовательная школа» Томского района</v>
      </c>
      <c r="C235" s="33">
        <f>'Рейтинговая таблица организаций'!M237</f>
        <v>100</v>
      </c>
      <c r="D235" s="33">
        <f>'Рейтинговая таблица организаций'!N237</f>
        <v>100</v>
      </c>
      <c r="E235" s="31">
        <f>'Рейтинговая таблица организаций'!Q237</f>
        <v>100</v>
      </c>
      <c r="F235" s="31">
        <f>'Рейтинговая таблица организаций'!R237</f>
        <v>100</v>
      </c>
      <c r="G235" s="31">
        <f>'Рейтинговая таблица организаций'!O237</f>
        <v>100</v>
      </c>
      <c r="H235" s="31">
        <f>'Рейтинговая таблица организаций'!P237</f>
        <v>100</v>
      </c>
      <c r="I235" s="31">
        <f>'Рейтинговая таблица организаций'!S237</f>
        <v>100</v>
      </c>
      <c r="J235" s="35">
        <f>'Рейтинговая таблица организаций'!T237</f>
        <v>100</v>
      </c>
      <c r="K235" s="31">
        <f>'Рейтинговая таблица организаций'!Z237</f>
        <v>100</v>
      </c>
      <c r="L235" s="31">
        <f t="shared" si="4"/>
        <v>100</v>
      </c>
      <c r="M235" s="31">
        <f>'Рейтинговая таблица организаций'!AB237</f>
        <v>100</v>
      </c>
      <c r="N235" s="35">
        <f>'Рейтинговая таблица организаций'!AC237</f>
        <v>100</v>
      </c>
      <c r="O235" s="85">
        <f>'Рейтинговая таблица организаций'!AH237</f>
        <v>40</v>
      </c>
      <c r="P235" s="85">
        <f>'Рейтинговая таблица организаций'!AI237</f>
        <v>80</v>
      </c>
      <c r="Q235" s="85">
        <f>'Рейтинговая таблица организаций'!AJ237</f>
        <v>100</v>
      </c>
      <c r="R235" s="86">
        <f>'Рейтинговая таблица организаций'!AK237</f>
        <v>74</v>
      </c>
      <c r="S235" s="31">
        <f>'Рейтинговая таблица организаций'!AR237</f>
        <v>100</v>
      </c>
      <c r="T235" s="31">
        <f>'Рейтинговая таблица организаций'!AS237</f>
        <v>100</v>
      </c>
      <c r="U235" s="31">
        <f>'Рейтинговая таблица организаций'!AT237</f>
        <v>100</v>
      </c>
      <c r="V235" s="35">
        <f>'Рейтинговая таблица организаций'!AU237</f>
        <v>100</v>
      </c>
      <c r="W235" s="31">
        <f>'Рейтинговая таблица организаций'!BB237</f>
        <v>100</v>
      </c>
      <c r="X235" s="31">
        <f>'Рейтинговая таблица организаций'!BC237</f>
        <v>100</v>
      </c>
      <c r="Y235" s="31">
        <f>'Рейтинговая таблица организаций'!BD237</f>
        <v>100</v>
      </c>
      <c r="Z235" s="35">
        <f>'Рейтинговая таблица организаций'!BE237</f>
        <v>100</v>
      </c>
      <c r="AA235" s="36">
        <f>'Рейтинговая таблица организаций'!BF237</f>
        <v>94.8</v>
      </c>
    </row>
    <row r="236" spans="1:27">
      <c r="A236" s="33">
        <f>'бланки '!D240</f>
        <v>235</v>
      </c>
      <c r="B236" s="33" t="str">
        <f>'Рейтинговая таблица организаций'!B238</f>
        <v>Муниципальное бюджетное общеобразовательное учреждение «Александровская средняя общеобразовательная школа» Томского района</v>
      </c>
      <c r="C236" s="33">
        <f>'Рейтинговая таблица организаций'!M238</f>
        <v>100</v>
      </c>
      <c r="D236" s="33">
        <f>'Рейтинговая таблица организаций'!N238</f>
        <v>100</v>
      </c>
      <c r="E236" s="31">
        <f>'Рейтинговая таблица организаций'!Q238</f>
        <v>100</v>
      </c>
      <c r="F236" s="31">
        <f>'Рейтинговая таблица организаций'!R238</f>
        <v>100</v>
      </c>
      <c r="G236" s="31">
        <f>'Рейтинговая таблица организаций'!O238</f>
        <v>100</v>
      </c>
      <c r="H236" s="31">
        <f>'Рейтинговая таблица организаций'!P238</f>
        <v>100</v>
      </c>
      <c r="I236" s="31">
        <f>'Рейтинговая таблица организаций'!S238</f>
        <v>100</v>
      </c>
      <c r="J236" s="35">
        <f>'Рейтинговая таблица организаций'!T238</f>
        <v>100</v>
      </c>
      <c r="K236" s="31">
        <f>'Рейтинговая таблица организаций'!Z238</f>
        <v>100</v>
      </c>
      <c r="L236" s="31">
        <f t="shared" si="4"/>
        <v>100</v>
      </c>
      <c r="M236" s="31">
        <f>'Рейтинговая таблица организаций'!AB238</f>
        <v>100</v>
      </c>
      <c r="N236" s="35">
        <f>'Рейтинговая таблица организаций'!AC238</f>
        <v>100</v>
      </c>
      <c r="O236" s="85">
        <f>'Рейтинговая таблица организаций'!AH238</f>
        <v>20</v>
      </c>
      <c r="P236" s="85">
        <f>'Рейтинговая таблица организаций'!AI238</f>
        <v>80</v>
      </c>
      <c r="Q236" s="85">
        <f>'Рейтинговая таблица организаций'!AJ238</f>
        <v>100</v>
      </c>
      <c r="R236" s="86">
        <f>'Рейтинговая таблица организаций'!AK238</f>
        <v>68</v>
      </c>
      <c r="S236" s="31">
        <f>'Рейтинговая таблица организаций'!AR238</f>
        <v>100</v>
      </c>
      <c r="T236" s="31">
        <f>'Рейтинговая таблица организаций'!AS238</f>
        <v>100</v>
      </c>
      <c r="U236" s="31">
        <f>'Рейтинговая таблица организаций'!AT238</f>
        <v>100</v>
      </c>
      <c r="V236" s="35">
        <f>'Рейтинговая таблица организаций'!AU238</f>
        <v>100</v>
      </c>
      <c r="W236" s="31">
        <f>'Рейтинговая таблица организаций'!BB238</f>
        <v>100</v>
      </c>
      <c r="X236" s="31">
        <f>'Рейтинговая таблица организаций'!BC238</f>
        <v>100</v>
      </c>
      <c r="Y236" s="31">
        <f>'Рейтинговая таблица организаций'!BD238</f>
        <v>100</v>
      </c>
      <c r="Z236" s="35">
        <f>'Рейтинговая таблица организаций'!BE238</f>
        <v>100</v>
      </c>
      <c r="AA236" s="36">
        <f>'Рейтинговая таблица организаций'!BF238</f>
        <v>93.6</v>
      </c>
    </row>
    <row r="237" spans="1:27">
      <c r="A237" s="33">
        <f>'бланки '!D241</f>
        <v>236</v>
      </c>
      <c r="B237" s="33" t="str">
        <f>'Рейтинговая таблица организаций'!B239</f>
        <v>Муниципальное бюджетное общеобразовательное учреждение «Октябрьская средняя общеобразовательная школа» Томского района</v>
      </c>
      <c r="C237" s="33">
        <f>'Рейтинговая таблица организаций'!M239</f>
        <v>100</v>
      </c>
      <c r="D237" s="33">
        <f>'Рейтинговая таблица организаций'!N239</f>
        <v>100</v>
      </c>
      <c r="E237" s="31">
        <f>'Рейтинговая таблица организаций'!Q239</f>
        <v>100</v>
      </c>
      <c r="F237" s="31">
        <f>'Рейтинговая таблица организаций'!R239</f>
        <v>100</v>
      </c>
      <c r="G237" s="31">
        <f>'Рейтинговая таблица организаций'!O239</f>
        <v>100</v>
      </c>
      <c r="H237" s="31">
        <f>'Рейтинговая таблица организаций'!P239</f>
        <v>100</v>
      </c>
      <c r="I237" s="31">
        <f>'Рейтинговая таблица организаций'!S239</f>
        <v>100</v>
      </c>
      <c r="J237" s="35">
        <f>'Рейтинговая таблица организаций'!T239</f>
        <v>100</v>
      </c>
      <c r="K237" s="31">
        <f>'Рейтинговая таблица организаций'!Z239</f>
        <v>100</v>
      </c>
      <c r="L237" s="31">
        <f t="shared" si="4"/>
        <v>100</v>
      </c>
      <c r="M237" s="31">
        <f>'Рейтинговая таблица организаций'!AB239</f>
        <v>100</v>
      </c>
      <c r="N237" s="35">
        <f>'Рейтинговая таблица организаций'!AC239</f>
        <v>100</v>
      </c>
      <c r="O237" s="85">
        <f>'Рейтинговая таблица организаций'!AH239</f>
        <v>0</v>
      </c>
      <c r="P237" s="85">
        <f>'Рейтинговая таблица организаций'!AI239</f>
        <v>80</v>
      </c>
      <c r="Q237" s="85">
        <f>'Рейтинговая таблица организаций'!AJ239</f>
        <v>100</v>
      </c>
      <c r="R237" s="86">
        <f>'Рейтинговая таблица организаций'!AK239</f>
        <v>62</v>
      </c>
      <c r="S237" s="31">
        <f>'Рейтинговая таблица организаций'!AR239</f>
        <v>100</v>
      </c>
      <c r="T237" s="31">
        <f>'Рейтинговая таблица организаций'!AS239</f>
        <v>100</v>
      </c>
      <c r="U237" s="31">
        <f>'Рейтинговая таблица организаций'!AT239</f>
        <v>100</v>
      </c>
      <c r="V237" s="35">
        <f>'Рейтинговая таблица организаций'!AU239</f>
        <v>100</v>
      </c>
      <c r="W237" s="31">
        <f>'Рейтинговая таблица организаций'!BB239</f>
        <v>100</v>
      </c>
      <c r="X237" s="31">
        <f>'Рейтинговая таблица организаций'!BC239</f>
        <v>100</v>
      </c>
      <c r="Y237" s="31">
        <f>'Рейтинговая таблица организаций'!BD239</f>
        <v>100</v>
      </c>
      <c r="Z237" s="35">
        <f>'Рейтинговая таблица организаций'!BE239</f>
        <v>100</v>
      </c>
      <c r="AA237" s="36">
        <f>'Рейтинговая таблица организаций'!BF239</f>
        <v>92.4</v>
      </c>
    </row>
    <row r="238" spans="1:27">
      <c r="A238" s="33">
        <f>'бланки '!D242</f>
        <v>237</v>
      </c>
      <c r="B238" s="33" t="str">
        <f>'Рейтинговая таблица организаций'!B240</f>
        <v>Муниципальное бюджетное общеобразовательное учреждение «Кисловская средняя общеобразовательная школа»Томского района</v>
      </c>
      <c r="C238" s="33">
        <f>'Рейтинговая таблица организаций'!M240</f>
        <v>100</v>
      </c>
      <c r="D238" s="33">
        <f>'Рейтинговая таблица организаций'!N240</f>
        <v>100</v>
      </c>
      <c r="E238" s="31">
        <f>'Рейтинговая таблица организаций'!Q240</f>
        <v>100</v>
      </c>
      <c r="F238" s="31">
        <f>'Рейтинговая таблица организаций'!R240</f>
        <v>100</v>
      </c>
      <c r="G238" s="31">
        <f>'Рейтинговая таблица организаций'!O240</f>
        <v>100</v>
      </c>
      <c r="H238" s="31">
        <f>'Рейтинговая таблица организаций'!P240</f>
        <v>100</v>
      </c>
      <c r="I238" s="31">
        <f>'Рейтинговая таблица организаций'!S240</f>
        <v>100</v>
      </c>
      <c r="J238" s="35">
        <f>'Рейтинговая таблица организаций'!T240</f>
        <v>100</v>
      </c>
      <c r="K238" s="31">
        <f>'Рейтинговая таблица организаций'!Z240</f>
        <v>100</v>
      </c>
      <c r="L238" s="31">
        <f t="shared" si="4"/>
        <v>100</v>
      </c>
      <c r="M238" s="31">
        <f>'Рейтинговая таблица организаций'!AB240</f>
        <v>100</v>
      </c>
      <c r="N238" s="35">
        <f>'Рейтинговая таблица организаций'!AC240</f>
        <v>100</v>
      </c>
      <c r="O238" s="85">
        <f>'Рейтинговая таблица организаций'!AH240</f>
        <v>40</v>
      </c>
      <c r="P238" s="85">
        <f>'Рейтинговая таблица организаций'!AI240</f>
        <v>80</v>
      </c>
      <c r="Q238" s="85">
        <f>'Рейтинговая таблица организаций'!AJ240</f>
        <v>100</v>
      </c>
      <c r="R238" s="86">
        <f>'Рейтинговая таблица организаций'!AK240</f>
        <v>74</v>
      </c>
      <c r="S238" s="31">
        <f>'Рейтинговая таблица организаций'!AR240</f>
        <v>100</v>
      </c>
      <c r="T238" s="31">
        <f>'Рейтинговая таблица организаций'!AS240</f>
        <v>100</v>
      </c>
      <c r="U238" s="31">
        <f>'Рейтинговая таблица организаций'!AT240</f>
        <v>100</v>
      </c>
      <c r="V238" s="35">
        <f>'Рейтинговая таблица организаций'!AU240</f>
        <v>100</v>
      </c>
      <c r="W238" s="31">
        <f>'Рейтинговая таблица организаций'!BB240</f>
        <v>100</v>
      </c>
      <c r="X238" s="31">
        <f>'Рейтинговая таблица организаций'!BC240</f>
        <v>100</v>
      </c>
      <c r="Y238" s="31">
        <f>'Рейтинговая таблица организаций'!BD240</f>
        <v>100</v>
      </c>
      <c r="Z238" s="35">
        <f>'Рейтинговая таблица организаций'!BE240</f>
        <v>100</v>
      </c>
      <c r="AA238" s="36">
        <f>'Рейтинговая таблица организаций'!BF240</f>
        <v>94.8</v>
      </c>
    </row>
    <row r="239" spans="1:27">
      <c r="A239" s="33">
        <f>'бланки '!D243</f>
        <v>238</v>
      </c>
      <c r="B239" s="33" t="str">
        <f>'Рейтинговая таблица организаций'!B241</f>
        <v>Муниципальное бюджетное общеобразовательное учреждение "Начальная общеобразовательная школа мкр. "Южные Ворота" Томского района</v>
      </c>
      <c r="C239" s="33">
        <f>'Рейтинговая таблица организаций'!M241</f>
        <v>100</v>
      </c>
      <c r="D239" s="33">
        <f>'Рейтинговая таблица организаций'!N241</f>
        <v>100</v>
      </c>
      <c r="E239" s="31">
        <f>'Рейтинговая таблица организаций'!Q241</f>
        <v>100</v>
      </c>
      <c r="F239" s="31">
        <f>'Рейтинговая таблица организаций'!R241</f>
        <v>100</v>
      </c>
      <c r="G239" s="31">
        <f>'Рейтинговая таблица организаций'!O241</f>
        <v>100</v>
      </c>
      <c r="H239" s="31">
        <f>'Рейтинговая таблица организаций'!P241</f>
        <v>100</v>
      </c>
      <c r="I239" s="31">
        <f>'Рейтинговая таблица организаций'!S241</f>
        <v>100</v>
      </c>
      <c r="J239" s="35">
        <f>'Рейтинговая таблица организаций'!T241</f>
        <v>100</v>
      </c>
      <c r="K239" s="31">
        <f>'Рейтинговая таблица организаций'!Z241</f>
        <v>100</v>
      </c>
      <c r="L239" s="31">
        <f t="shared" si="4"/>
        <v>100</v>
      </c>
      <c r="M239" s="31">
        <f>'Рейтинговая таблица организаций'!AB241</f>
        <v>100</v>
      </c>
      <c r="N239" s="35">
        <f>'Рейтинговая таблица организаций'!AC241</f>
        <v>100</v>
      </c>
      <c r="O239" s="85">
        <f>'Рейтинговая таблица организаций'!AH241</f>
        <v>100</v>
      </c>
      <c r="P239" s="85">
        <f>'Рейтинговая таблица организаций'!AI241</f>
        <v>80</v>
      </c>
      <c r="Q239" s="85">
        <f>'Рейтинговая таблица организаций'!AJ241</f>
        <v>100</v>
      </c>
      <c r="R239" s="86">
        <f>'Рейтинговая таблица организаций'!AK241</f>
        <v>92</v>
      </c>
      <c r="S239" s="31">
        <f>'Рейтинговая таблица организаций'!AR241</f>
        <v>100</v>
      </c>
      <c r="T239" s="31">
        <f>'Рейтинговая таблица организаций'!AS241</f>
        <v>100</v>
      </c>
      <c r="U239" s="31">
        <f>'Рейтинговая таблица организаций'!AT241</f>
        <v>100</v>
      </c>
      <c r="V239" s="35">
        <f>'Рейтинговая таблица организаций'!AU241</f>
        <v>100</v>
      </c>
      <c r="W239" s="31">
        <f>'Рейтинговая таблица организаций'!BB241</f>
        <v>100</v>
      </c>
      <c r="X239" s="31">
        <f>'Рейтинговая таблица организаций'!BC241</f>
        <v>100</v>
      </c>
      <c r="Y239" s="31">
        <f>'Рейтинговая таблица организаций'!BD241</f>
        <v>100</v>
      </c>
      <c r="Z239" s="35">
        <f>'Рейтинговая таблица организаций'!BE241</f>
        <v>100</v>
      </c>
      <c r="AA239" s="36">
        <f>'Рейтинговая таблица организаций'!BF241</f>
        <v>98.4</v>
      </c>
    </row>
    <row r="240" spans="1:27">
      <c r="A240" s="33">
        <f>'бланки '!D244</f>
        <v>239</v>
      </c>
      <c r="B240" s="33" t="str">
        <f>'Рейтинговая таблица организаций'!B242</f>
        <v>Муниципальное бюджетное общеобразовательное учреждение «Халдеевская основная общеобразовательная школа» Томского района</v>
      </c>
      <c r="C240" s="33">
        <f>'Рейтинговая таблица организаций'!M242</f>
        <v>100</v>
      </c>
      <c r="D240" s="33">
        <f>'Рейтинговая таблица организаций'!N242</f>
        <v>100</v>
      </c>
      <c r="E240" s="31">
        <f>'Рейтинговая таблица организаций'!Q242</f>
        <v>100</v>
      </c>
      <c r="F240" s="31">
        <f>'Рейтинговая таблица организаций'!R242</f>
        <v>100</v>
      </c>
      <c r="G240" s="31">
        <f>'Рейтинговая таблица организаций'!O242</f>
        <v>100</v>
      </c>
      <c r="H240" s="31">
        <f>'Рейтинговая таблица организаций'!P242</f>
        <v>100</v>
      </c>
      <c r="I240" s="31">
        <f>'Рейтинговая таблица организаций'!S242</f>
        <v>100</v>
      </c>
      <c r="J240" s="35">
        <f>'Рейтинговая таблица организаций'!T242</f>
        <v>100</v>
      </c>
      <c r="K240" s="31">
        <f>'Рейтинговая таблица организаций'!Z242</f>
        <v>100</v>
      </c>
      <c r="L240" s="31">
        <f t="shared" si="4"/>
        <v>100</v>
      </c>
      <c r="M240" s="31">
        <f>'Рейтинговая таблица организаций'!AB242</f>
        <v>100</v>
      </c>
      <c r="N240" s="35">
        <f>'Рейтинговая таблица организаций'!AC242</f>
        <v>100</v>
      </c>
      <c r="O240" s="85">
        <f>'Рейтинговая таблица организаций'!AH242</f>
        <v>0</v>
      </c>
      <c r="P240" s="85">
        <f>'Рейтинговая таблица организаций'!AI242</f>
        <v>60</v>
      </c>
      <c r="Q240" s="85">
        <f>'Рейтинговая таблица организаций'!AJ242</f>
        <v>100</v>
      </c>
      <c r="R240" s="86">
        <f>'Рейтинговая таблица организаций'!AK242</f>
        <v>54</v>
      </c>
      <c r="S240" s="31">
        <f>'Рейтинговая таблица организаций'!AR242</f>
        <v>100</v>
      </c>
      <c r="T240" s="31">
        <f>'Рейтинговая таблица организаций'!AS242</f>
        <v>100</v>
      </c>
      <c r="U240" s="31">
        <f>'Рейтинговая таблица организаций'!AT242</f>
        <v>100</v>
      </c>
      <c r="V240" s="35">
        <f>'Рейтинговая таблица организаций'!AU242</f>
        <v>100</v>
      </c>
      <c r="W240" s="31">
        <f>'Рейтинговая таблица организаций'!BB242</f>
        <v>100</v>
      </c>
      <c r="X240" s="31">
        <f>'Рейтинговая таблица организаций'!BC242</f>
        <v>100</v>
      </c>
      <c r="Y240" s="31">
        <f>'Рейтинговая таблица организаций'!BD242</f>
        <v>100</v>
      </c>
      <c r="Z240" s="35">
        <f>'Рейтинговая таблица организаций'!BE242</f>
        <v>100</v>
      </c>
      <c r="AA240" s="36">
        <f>'Рейтинговая таблица организаций'!BF242</f>
        <v>90.8</v>
      </c>
    </row>
    <row r="241" spans="1:27">
      <c r="A241" s="33">
        <f>'бланки '!D245</f>
        <v>240</v>
      </c>
      <c r="B241" s="33" t="str">
        <f>'Рейтинговая таблица организаций'!B243</f>
        <v>Муниципальное бюджетное общеобразовательное учреждение «Нелюбинская средняя общеобразовательная школа» Томского района</v>
      </c>
      <c r="C241" s="33">
        <f>'Рейтинговая таблица организаций'!M243</f>
        <v>100</v>
      </c>
      <c r="D241" s="33">
        <f>'Рейтинговая таблица организаций'!N243</f>
        <v>100</v>
      </c>
      <c r="E241" s="31">
        <f>'Рейтинговая таблица организаций'!Q243</f>
        <v>100</v>
      </c>
      <c r="F241" s="31">
        <f>'Рейтинговая таблица организаций'!R243</f>
        <v>100</v>
      </c>
      <c r="G241" s="31">
        <f>'Рейтинговая таблица организаций'!O243</f>
        <v>100</v>
      </c>
      <c r="H241" s="31">
        <f>'Рейтинговая таблица организаций'!P243</f>
        <v>100</v>
      </c>
      <c r="I241" s="31">
        <f>'Рейтинговая таблица организаций'!S243</f>
        <v>100</v>
      </c>
      <c r="J241" s="35">
        <f>'Рейтинговая таблица организаций'!T243</f>
        <v>100</v>
      </c>
      <c r="K241" s="31">
        <f>'Рейтинговая таблица организаций'!Z243</f>
        <v>100</v>
      </c>
      <c r="L241" s="31">
        <f t="shared" si="4"/>
        <v>100</v>
      </c>
      <c r="M241" s="31">
        <f>'Рейтинговая таблица организаций'!AB243</f>
        <v>100</v>
      </c>
      <c r="N241" s="35">
        <f>'Рейтинговая таблица организаций'!AC243</f>
        <v>100</v>
      </c>
      <c r="O241" s="85">
        <f>'Рейтинговая таблица организаций'!AH243</f>
        <v>0</v>
      </c>
      <c r="P241" s="85">
        <f>'Рейтинговая таблица организаций'!AI243</f>
        <v>60</v>
      </c>
      <c r="Q241" s="85">
        <f>'Рейтинговая таблица организаций'!AJ243</f>
        <v>100</v>
      </c>
      <c r="R241" s="86">
        <f>'Рейтинговая таблица организаций'!AK243</f>
        <v>54</v>
      </c>
      <c r="S241" s="31">
        <f>'Рейтинговая таблица организаций'!AR243</f>
        <v>100</v>
      </c>
      <c r="T241" s="31">
        <f>'Рейтинговая таблица организаций'!AS243</f>
        <v>100</v>
      </c>
      <c r="U241" s="31">
        <f>'Рейтинговая таблица организаций'!AT243</f>
        <v>100</v>
      </c>
      <c r="V241" s="35">
        <f>'Рейтинговая таблица организаций'!AU243</f>
        <v>100</v>
      </c>
      <c r="W241" s="31">
        <f>'Рейтинговая таблица организаций'!BB243</f>
        <v>100</v>
      </c>
      <c r="X241" s="31">
        <f>'Рейтинговая таблица организаций'!BC243</f>
        <v>100</v>
      </c>
      <c r="Y241" s="31">
        <f>'Рейтинговая таблица организаций'!BD243</f>
        <v>100</v>
      </c>
      <c r="Z241" s="35">
        <f>'Рейтинговая таблица организаций'!BE243</f>
        <v>100</v>
      </c>
      <c r="AA241" s="36">
        <f>'Рейтинговая таблица организаций'!BF243</f>
        <v>90.8</v>
      </c>
    </row>
    <row r="242" spans="1:27">
      <c r="A242" s="33">
        <f>'бланки '!D246</f>
        <v>241</v>
      </c>
      <c r="B242" s="33" t="str">
        <f>'Рейтинговая таблица организаций'!B244</f>
        <v>Муниципальное бюджетное общеобразовательное учреждение «Новорождественская средняя общеобразовательная школа имени Овчинникова В.И.» Томского района</v>
      </c>
      <c r="C242" s="33">
        <f>'Рейтинговая таблица организаций'!M244</f>
        <v>100</v>
      </c>
      <c r="D242" s="33">
        <f>'Рейтинговая таблица организаций'!N244</f>
        <v>100</v>
      </c>
      <c r="E242" s="31">
        <f>'Рейтинговая таблица организаций'!Q244</f>
        <v>100</v>
      </c>
      <c r="F242" s="31">
        <f>'Рейтинговая таблица организаций'!R244</f>
        <v>100</v>
      </c>
      <c r="G242" s="31">
        <f>'Рейтинговая таблица организаций'!O244</f>
        <v>100</v>
      </c>
      <c r="H242" s="31">
        <f>'Рейтинговая таблица организаций'!P244</f>
        <v>100</v>
      </c>
      <c r="I242" s="31">
        <f>'Рейтинговая таблица организаций'!S244</f>
        <v>100</v>
      </c>
      <c r="J242" s="35">
        <f>'Рейтинговая таблица организаций'!T244</f>
        <v>100</v>
      </c>
      <c r="K242" s="31">
        <f>'Рейтинговая таблица организаций'!Z244</f>
        <v>100</v>
      </c>
      <c r="L242" s="31">
        <f t="shared" si="4"/>
        <v>100</v>
      </c>
      <c r="M242" s="31">
        <f>'Рейтинговая таблица организаций'!AB244</f>
        <v>100</v>
      </c>
      <c r="N242" s="35">
        <f>'Рейтинговая таблица организаций'!AC244</f>
        <v>100</v>
      </c>
      <c r="O242" s="85">
        <f>'Рейтинговая таблица организаций'!AH244</f>
        <v>0</v>
      </c>
      <c r="P242" s="85">
        <f>'Рейтинговая таблица организаций'!AI244</f>
        <v>80</v>
      </c>
      <c r="Q242" s="85">
        <f>'Рейтинговая таблица организаций'!AJ244</f>
        <v>100</v>
      </c>
      <c r="R242" s="86">
        <f>'Рейтинговая таблица организаций'!AK244</f>
        <v>62</v>
      </c>
      <c r="S242" s="31">
        <f>'Рейтинговая таблица организаций'!AR244</f>
        <v>100</v>
      </c>
      <c r="T242" s="31">
        <f>'Рейтинговая таблица организаций'!AS244</f>
        <v>100</v>
      </c>
      <c r="U242" s="31">
        <f>'Рейтинговая таблица организаций'!AT244</f>
        <v>100</v>
      </c>
      <c r="V242" s="35">
        <f>'Рейтинговая таблица организаций'!AU244</f>
        <v>100</v>
      </c>
      <c r="W242" s="31">
        <f>'Рейтинговая таблица организаций'!BB244</f>
        <v>100</v>
      </c>
      <c r="X242" s="31">
        <f>'Рейтинговая таблица организаций'!BC244</f>
        <v>100</v>
      </c>
      <c r="Y242" s="31">
        <f>'Рейтинговая таблица организаций'!BD244</f>
        <v>100</v>
      </c>
      <c r="Z242" s="35">
        <f>'Рейтинговая таблица организаций'!BE244</f>
        <v>100</v>
      </c>
      <c r="AA242" s="36">
        <f>'Рейтинговая таблица организаций'!BF244</f>
        <v>92.4</v>
      </c>
    </row>
    <row r="243" spans="1:27">
      <c r="A243" s="33">
        <f>'бланки '!D247</f>
        <v>242</v>
      </c>
      <c r="B243" s="33" t="str">
        <f>'Рейтинговая таблица организаций'!B245</f>
        <v>Муниципальное автономное общеобразовательное учреждение «Зональненская средняя общеобразовательная школа» Томского района</v>
      </c>
      <c r="C243" s="33">
        <f>'Рейтинговая таблица организаций'!M245</f>
        <v>100</v>
      </c>
      <c r="D243" s="33">
        <f>'Рейтинговая таблица организаций'!N245</f>
        <v>100</v>
      </c>
      <c r="E243" s="31">
        <f>'Рейтинговая таблица организаций'!Q245</f>
        <v>100</v>
      </c>
      <c r="F243" s="31">
        <f>'Рейтинговая таблица организаций'!R245</f>
        <v>100</v>
      </c>
      <c r="G243" s="31">
        <f>'Рейтинговая таблица организаций'!O245</f>
        <v>100</v>
      </c>
      <c r="H243" s="31">
        <f>'Рейтинговая таблица организаций'!P245</f>
        <v>100</v>
      </c>
      <c r="I243" s="31">
        <f>'Рейтинговая таблица организаций'!S245</f>
        <v>100</v>
      </c>
      <c r="J243" s="35">
        <f>'Рейтинговая таблица организаций'!T245</f>
        <v>100</v>
      </c>
      <c r="K243" s="31">
        <f>'Рейтинговая таблица организаций'!Z245</f>
        <v>100</v>
      </c>
      <c r="L243" s="31">
        <f t="shared" si="4"/>
        <v>100</v>
      </c>
      <c r="M243" s="31">
        <f>'Рейтинговая таблица организаций'!AB245</f>
        <v>100</v>
      </c>
      <c r="N243" s="35">
        <f>'Рейтинговая таблица организаций'!AC245</f>
        <v>100</v>
      </c>
      <c r="O243" s="85">
        <f>'Рейтинговая таблица организаций'!AH245</f>
        <v>0</v>
      </c>
      <c r="P243" s="85">
        <f>'Рейтинговая таблица организаций'!AI245</f>
        <v>100</v>
      </c>
      <c r="Q243" s="85">
        <f>'Рейтинговая таблица организаций'!AJ245</f>
        <v>100</v>
      </c>
      <c r="R243" s="86">
        <f>'Рейтинговая таблица организаций'!AK245</f>
        <v>70</v>
      </c>
      <c r="S243" s="31">
        <f>'Рейтинговая таблица организаций'!AR245</f>
        <v>100</v>
      </c>
      <c r="T243" s="31">
        <f>'Рейтинговая таблица организаций'!AS245</f>
        <v>100</v>
      </c>
      <c r="U243" s="31">
        <f>'Рейтинговая таблица организаций'!AT245</f>
        <v>100</v>
      </c>
      <c r="V243" s="35">
        <f>'Рейтинговая таблица организаций'!AU245</f>
        <v>100</v>
      </c>
      <c r="W243" s="31">
        <f>'Рейтинговая таблица организаций'!BB245</f>
        <v>100</v>
      </c>
      <c r="X243" s="31">
        <f>'Рейтинговая таблица организаций'!BC245</f>
        <v>100</v>
      </c>
      <c r="Y243" s="31">
        <f>'Рейтинговая таблица организаций'!BD245</f>
        <v>100</v>
      </c>
      <c r="Z243" s="35">
        <f>'Рейтинговая таблица организаций'!BE245</f>
        <v>100</v>
      </c>
      <c r="AA243" s="36">
        <f>'Рейтинговая таблица организаций'!BF245</f>
        <v>94</v>
      </c>
    </row>
    <row r="244" spans="1:27">
      <c r="A244" s="33">
        <f>'бланки '!D248</f>
        <v>243</v>
      </c>
      <c r="B244" s="33" t="str">
        <f>'Рейтинговая таблица организаций'!B246</f>
        <v>Муниципальное бюджетное общеобразовательное учреждение «Богашевская средняя общеобразовательная школа им. А.И.Федорова» Томского района</v>
      </c>
      <c r="C244" s="33">
        <f>'Рейтинговая таблица организаций'!M246</f>
        <v>100</v>
      </c>
      <c r="D244" s="33">
        <f>'Рейтинговая таблица организаций'!N246</f>
        <v>100</v>
      </c>
      <c r="E244" s="31">
        <f>'Рейтинговая таблица организаций'!Q246</f>
        <v>100</v>
      </c>
      <c r="F244" s="31">
        <f>'Рейтинговая таблица организаций'!R246</f>
        <v>100</v>
      </c>
      <c r="G244" s="31">
        <f>'Рейтинговая таблица организаций'!O246</f>
        <v>100</v>
      </c>
      <c r="H244" s="31">
        <f>'Рейтинговая таблица организаций'!P246</f>
        <v>100</v>
      </c>
      <c r="I244" s="31">
        <f>'Рейтинговая таблица организаций'!S246</f>
        <v>100</v>
      </c>
      <c r="J244" s="35">
        <f>'Рейтинговая таблица организаций'!T246</f>
        <v>100</v>
      </c>
      <c r="K244" s="31">
        <f>'Рейтинговая таблица организаций'!Z246</f>
        <v>100</v>
      </c>
      <c r="L244" s="31">
        <f t="shared" si="4"/>
        <v>100</v>
      </c>
      <c r="M244" s="31">
        <f>'Рейтинговая таблица организаций'!AB246</f>
        <v>100</v>
      </c>
      <c r="N244" s="35">
        <f>'Рейтинговая таблица организаций'!AC246</f>
        <v>100</v>
      </c>
      <c r="O244" s="85">
        <f>'Рейтинговая таблица организаций'!AH246</f>
        <v>40</v>
      </c>
      <c r="P244" s="85">
        <f>'Рейтинговая таблица организаций'!AI246</f>
        <v>60</v>
      </c>
      <c r="Q244" s="85">
        <f>'Рейтинговая таблица организаций'!AJ246</f>
        <v>100</v>
      </c>
      <c r="R244" s="86">
        <f>'Рейтинговая таблица организаций'!AK246</f>
        <v>66</v>
      </c>
      <c r="S244" s="31">
        <f>'Рейтинговая таблица организаций'!AR246</f>
        <v>100</v>
      </c>
      <c r="T244" s="31">
        <f>'Рейтинговая таблица организаций'!AS246</f>
        <v>100</v>
      </c>
      <c r="U244" s="31">
        <f>'Рейтинговая таблица организаций'!AT246</f>
        <v>100</v>
      </c>
      <c r="V244" s="35">
        <f>'Рейтинговая таблица организаций'!AU246</f>
        <v>100</v>
      </c>
      <c r="W244" s="31">
        <f>'Рейтинговая таблица организаций'!BB246</f>
        <v>100</v>
      </c>
      <c r="X244" s="31">
        <f>'Рейтинговая таблица организаций'!BC246</f>
        <v>100</v>
      </c>
      <c r="Y244" s="31">
        <f>'Рейтинговая таблица организаций'!BD246</f>
        <v>100</v>
      </c>
      <c r="Z244" s="35">
        <f>'Рейтинговая таблица организаций'!BE246</f>
        <v>100</v>
      </c>
      <c r="AA244" s="36">
        <f>'Рейтинговая таблица организаций'!BF246</f>
        <v>93.2</v>
      </c>
    </row>
    <row r="245" spans="1:27">
      <c r="A245" s="33">
        <f>'бланки '!D249</f>
        <v>244</v>
      </c>
      <c r="B245" s="33" t="str">
        <f>'Рейтинговая таблица организаций'!B247</f>
        <v>Муниципальное бюджетное общеобразовательное учреждение «Корниловская средняя обшеобразовательная школа» Томского района</v>
      </c>
      <c r="C245" s="33">
        <f>'Рейтинговая таблица организаций'!M247</f>
        <v>100</v>
      </c>
      <c r="D245" s="33">
        <f>'Рейтинговая таблица организаций'!N247</f>
        <v>100</v>
      </c>
      <c r="E245" s="31">
        <f>'Рейтинговая таблица организаций'!Q247</f>
        <v>100</v>
      </c>
      <c r="F245" s="31">
        <f>'Рейтинговая таблица организаций'!R247</f>
        <v>100</v>
      </c>
      <c r="G245" s="31">
        <f>'Рейтинговая таблица организаций'!O247</f>
        <v>100</v>
      </c>
      <c r="H245" s="31">
        <f>'Рейтинговая таблица организаций'!P247</f>
        <v>100</v>
      </c>
      <c r="I245" s="31">
        <f>'Рейтинговая таблица организаций'!S247</f>
        <v>100</v>
      </c>
      <c r="J245" s="35">
        <f>'Рейтинговая таблица организаций'!T247</f>
        <v>100</v>
      </c>
      <c r="K245" s="31">
        <f>'Рейтинговая таблица организаций'!Z247</f>
        <v>100</v>
      </c>
      <c r="L245" s="31">
        <f t="shared" si="4"/>
        <v>100</v>
      </c>
      <c r="M245" s="31">
        <f>'Рейтинговая таблица организаций'!AB247</f>
        <v>100</v>
      </c>
      <c r="N245" s="35">
        <f>'Рейтинговая таблица организаций'!AC247</f>
        <v>100</v>
      </c>
      <c r="O245" s="85">
        <f>'Рейтинговая таблица организаций'!AH247</f>
        <v>0</v>
      </c>
      <c r="P245" s="85">
        <f>'Рейтинговая таблица организаций'!AI247</f>
        <v>100</v>
      </c>
      <c r="Q245" s="85">
        <f>'Рейтинговая таблица организаций'!AJ247</f>
        <v>100</v>
      </c>
      <c r="R245" s="86">
        <f>'Рейтинговая таблица организаций'!AK247</f>
        <v>70</v>
      </c>
      <c r="S245" s="31">
        <f>'Рейтинговая таблица организаций'!AR247</f>
        <v>100</v>
      </c>
      <c r="T245" s="31">
        <f>'Рейтинговая таблица организаций'!AS247</f>
        <v>100</v>
      </c>
      <c r="U245" s="31">
        <f>'Рейтинговая таблица организаций'!AT247</f>
        <v>100</v>
      </c>
      <c r="V245" s="35">
        <f>'Рейтинговая таблица организаций'!AU247</f>
        <v>100</v>
      </c>
      <c r="W245" s="31">
        <f>'Рейтинговая таблица организаций'!BB247</f>
        <v>100</v>
      </c>
      <c r="X245" s="31">
        <f>'Рейтинговая таблица организаций'!BC247</f>
        <v>100</v>
      </c>
      <c r="Y245" s="31">
        <f>'Рейтинговая таблица организаций'!BD247</f>
        <v>100</v>
      </c>
      <c r="Z245" s="35">
        <f>'Рейтинговая таблица организаций'!BE247</f>
        <v>100</v>
      </c>
      <c r="AA245" s="36">
        <f>'Рейтинговая таблица организаций'!BF247</f>
        <v>94</v>
      </c>
    </row>
    <row r="246" spans="1:27">
      <c r="A246" s="33">
        <f>'бланки '!D250</f>
        <v>245</v>
      </c>
      <c r="B246" s="33" t="str">
        <f>'Рейтинговая таблица организаций'!B248</f>
        <v>Муниципальное бюджетное общеобразовательное учреждение «Семилуженская средняя общеобразовательная школа» Томского района</v>
      </c>
      <c r="C246" s="33">
        <f>'Рейтинговая таблица организаций'!M248</f>
        <v>100</v>
      </c>
      <c r="D246" s="33">
        <f>'Рейтинговая таблица организаций'!N248</f>
        <v>100</v>
      </c>
      <c r="E246" s="31">
        <f>'Рейтинговая таблица организаций'!Q248</f>
        <v>100</v>
      </c>
      <c r="F246" s="31">
        <f>'Рейтинговая таблица организаций'!R248</f>
        <v>100</v>
      </c>
      <c r="G246" s="31">
        <f>'Рейтинговая таблица организаций'!O248</f>
        <v>100</v>
      </c>
      <c r="H246" s="31">
        <f>'Рейтинговая таблица организаций'!P248</f>
        <v>100</v>
      </c>
      <c r="I246" s="31">
        <f>'Рейтинговая таблица организаций'!S248</f>
        <v>100</v>
      </c>
      <c r="J246" s="35">
        <f>'Рейтинговая таблица организаций'!T248</f>
        <v>100</v>
      </c>
      <c r="K246" s="31">
        <f>'Рейтинговая таблица организаций'!Z248</f>
        <v>100</v>
      </c>
      <c r="L246" s="31">
        <f t="shared" si="4"/>
        <v>100</v>
      </c>
      <c r="M246" s="31">
        <f>'Рейтинговая таблица организаций'!AB248</f>
        <v>100</v>
      </c>
      <c r="N246" s="35">
        <f>'Рейтинговая таблица организаций'!AC248</f>
        <v>100</v>
      </c>
      <c r="O246" s="85">
        <f>'Рейтинговая таблица организаций'!AH248</f>
        <v>60</v>
      </c>
      <c r="P246" s="85">
        <f>'Рейтинговая таблица организаций'!AI248</f>
        <v>60</v>
      </c>
      <c r="Q246" s="85">
        <f>'Рейтинговая таблица организаций'!AJ248</f>
        <v>100</v>
      </c>
      <c r="R246" s="86">
        <f>'Рейтинговая таблица организаций'!AK248</f>
        <v>72</v>
      </c>
      <c r="S246" s="31">
        <f>'Рейтинговая таблица организаций'!AR248</f>
        <v>100</v>
      </c>
      <c r="T246" s="31">
        <f>'Рейтинговая таблица организаций'!AS248</f>
        <v>100</v>
      </c>
      <c r="U246" s="31">
        <f>'Рейтинговая таблица организаций'!AT248</f>
        <v>100</v>
      </c>
      <c r="V246" s="35">
        <f>'Рейтинговая таблица организаций'!AU248</f>
        <v>100</v>
      </c>
      <c r="W246" s="31">
        <f>'Рейтинговая таблица организаций'!BB248</f>
        <v>100</v>
      </c>
      <c r="X246" s="31">
        <f>'Рейтинговая таблица организаций'!BC248</f>
        <v>100</v>
      </c>
      <c r="Y246" s="31">
        <f>'Рейтинговая таблица организаций'!BD248</f>
        <v>100</v>
      </c>
      <c r="Z246" s="35">
        <f>'Рейтинговая таблица организаций'!BE248</f>
        <v>100</v>
      </c>
      <c r="AA246" s="36">
        <f>'Рейтинговая таблица организаций'!BF248</f>
        <v>94.4</v>
      </c>
    </row>
    <row r="247" spans="1:27">
      <c r="A247" s="33">
        <f>'бланки '!D251</f>
        <v>246</v>
      </c>
      <c r="B247" s="33" t="str">
        <f>'Рейтинговая таблица организаций'!B249</f>
        <v>Муниципальное автономное общеобразовательное учреждение «Лицей им. И.В. Авдзейко» Томского района</v>
      </c>
      <c r="C247" s="33">
        <f>'Рейтинговая таблица организаций'!M249</f>
        <v>100</v>
      </c>
      <c r="D247" s="33">
        <f>'Рейтинговая таблица организаций'!N249</f>
        <v>100</v>
      </c>
      <c r="E247" s="31">
        <f>'Рейтинговая таблица организаций'!Q249</f>
        <v>100</v>
      </c>
      <c r="F247" s="31">
        <f>'Рейтинговая таблица организаций'!R249</f>
        <v>100</v>
      </c>
      <c r="G247" s="31">
        <f>'Рейтинговая таблица организаций'!O249</f>
        <v>100</v>
      </c>
      <c r="H247" s="31">
        <f>'Рейтинговая таблица организаций'!P249</f>
        <v>100</v>
      </c>
      <c r="I247" s="31">
        <f>'Рейтинговая таблица организаций'!S249</f>
        <v>100</v>
      </c>
      <c r="J247" s="35">
        <f>'Рейтинговая таблица организаций'!T249</f>
        <v>100</v>
      </c>
      <c r="K247" s="31">
        <f>'Рейтинговая таблица организаций'!Z249</f>
        <v>100</v>
      </c>
      <c r="L247" s="31">
        <f t="shared" si="4"/>
        <v>100</v>
      </c>
      <c r="M247" s="31">
        <f>'Рейтинговая таблица организаций'!AB249</f>
        <v>100</v>
      </c>
      <c r="N247" s="35">
        <f>'Рейтинговая таблица организаций'!AC249</f>
        <v>100</v>
      </c>
      <c r="O247" s="85">
        <f>'Рейтинговая таблица организаций'!AH249</f>
        <v>40</v>
      </c>
      <c r="P247" s="85">
        <f>'Рейтинговая таблица организаций'!AI249</f>
        <v>100</v>
      </c>
      <c r="Q247" s="85">
        <f>'Рейтинговая таблица организаций'!AJ249</f>
        <v>100</v>
      </c>
      <c r="R247" s="86">
        <f>'Рейтинговая таблица организаций'!AK249</f>
        <v>82</v>
      </c>
      <c r="S247" s="31">
        <f>'Рейтинговая таблица организаций'!AR249</f>
        <v>100</v>
      </c>
      <c r="T247" s="31">
        <f>'Рейтинговая таблица организаций'!AS249</f>
        <v>100</v>
      </c>
      <c r="U247" s="31">
        <f>'Рейтинговая таблица организаций'!AT249</f>
        <v>100</v>
      </c>
      <c r="V247" s="35">
        <f>'Рейтинговая таблица организаций'!AU249</f>
        <v>100</v>
      </c>
      <c r="W247" s="31">
        <f>'Рейтинговая таблица организаций'!BB249</f>
        <v>100</v>
      </c>
      <c r="X247" s="31">
        <f>'Рейтинговая таблица организаций'!BC249</f>
        <v>100</v>
      </c>
      <c r="Y247" s="31">
        <f>'Рейтинговая таблица организаций'!BD249</f>
        <v>100</v>
      </c>
      <c r="Z247" s="35">
        <f>'Рейтинговая таблица организаций'!BE249</f>
        <v>100</v>
      </c>
      <c r="AA247" s="36">
        <f>'Рейтинговая таблица организаций'!BF249</f>
        <v>96.4</v>
      </c>
    </row>
    <row r="248" spans="1:27">
      <c r="A248" s="33">
        <f>'бланки '!D252</f>
        <v>247</v>
      </c>
      <c r="B248" s="33" t="str">
        <f>'Рейтинговая таблица организаций'!B250</f>
        <v>Муниципальное бюджетное общеобразовательное учреждение «Турунтаевская средняя общеобразовательная школа» Томского района</v>
      </c>
      <c r="C248" s="33">
        <f>'Рейтинговая таблица организаций'!M250</f>
        <v>100</v>
      </c>
      <c r="D248" s="33">
        <f>'Рейтинговая таблица организаций'!N250</f>
        <v>100</v>
      </c>
      <c r="E248" s="31">
        <f>'Рейтинговая таблица организаций'!Q250</f>
        <v>100</v>
      </c>
      <c r="F248" s="31">
        <f>'Рейтинговая таблица организаций'!R250</f>
        <v>100</v>
      </c>
      <c r="G248" s="31">
        <f>'Рейтинговая таблица организаций'!O250</f>
        <v>100</v>
      </c>
      <c r="H248" s="31">
        <f>'Рейтинговая таблица организаций'!P250</f>
        <v>100</v>
      </c>
      <c r="I248" s="31">
        <f>'Рейтинговая таблица организаций'!S250</f>
        <v>100</v>
      </c>
      <c r="J248" s="35">
        <f>'Рейтинговая таблица организаций'!T250</f>
        <v>100</v>
      </c>
      <c r="K248" s="31">
        <f>'Рейтинговая таблица организаций'!Z250</f>
        <v>100</v>
      </c>
      <c r="L248" s="31">
        <f t="shared" si="4"/>
        <v>100</v>
      </c>
      <c r="M248" s="31">
        <f>'Рейтинговая таблица организаций'!AB250</f>
        <v>100</v>
      </c>
      <c r="N248" s="35">
        <f>'Рейтинговая таблица организаций'!AC250</f>
        <v>100</v>
      </c>
      <c r="O248" s="85">
        <f>'Рейтинговая таблица организаций'!AH250</f>
        <v>0</v>
      </c>
      <c r="P248" s="85">
        <f>'Рейтинговая таблица организаций'!AI250</f>
        <v>40</v>
      </c>
      <c r="Q248" s="85">
        <f>'Рейтинговая таблица организаций'!AJ250</f>
        <v>100</v>
      </c>
      <c r="R248" s="86">
        <f>'Рейтинговая таблица организаций'!AK250</f>
        <v>46</v>
      </c>
      <c r="S248" s="31">
        <f>'Рейтинговая таблица организаций'!AR250</f>
        <v>100</v>
      </c>
      <c r="T248" s="31">
        <f>'Рейтинговая таблица организаций'!AS250</f>
        <v>100</v>
      </c>
      <c r="U248" s="31">
        <f>'Рейтинговая таблица организаций'!AT250</f>
        <v>100</v>
      </c>
      <c r="V248" s="35">
        <f>'Рейтинговая таблица организаций'!AU250</f>
        <v>100</v>
      </c>
      <c r="W248" s="31">
        <f>'Рейтинговая таблица организаций'!BB250</f>
        <v>100</v>
      </c>
      <c r="X248" s="31">
        <f>'Рейтинговая таблица организаций'!BC250</f>
        <v>100</v>
      </c>
      <c r="Y248" s="31">
        <f>'Рейтинговая таблица организаций'!BD250</f>
        <v>100</v>
      </c>
      <c r="Z248" s="35">
        <f>'Рейтинговая таблица организаций'!BE250</f>
        <v>100</v>
      </c>
      <c r="AA248" s="36">
        <f>'Рейтинговая таблица организаций'!BF250</f>
        <v>89.2</v>
      </c>
    </row>
    <row r="249" spans="1:27">
      <c r="A249" s="33">
        <f>'бланки '!D253</f>
        <v>248</v>
      </c>
      <c r="B249" s="33" t="str">
        <f>'Рейтинговая таблица организаций'!B251</f>
        <v>Муниципальное автономное общеобразовательное учреждение «Копыловская средняя общеобразовательная школа» Томского района</v>
      </c>
      <c r="C249" s="33">
        <f>'Рейтинговая таблица организаций'!M251</f>
        <v>100</v>
      </c>
      <c r="D249" s="33">
        <f>'Рейтинговая таблица организаций'!N251</f>
        <v>100</v>
      </c>
      <c r="E249" s="31">
        <f>'Рейтинговая таблица организаций'!Q251</f>
        <v>100</v>
      </c>
      <c r="F249" s="31">
        <f>'Рейтинговая таблица организаций'!R251</f>
        <v>100</v>
      </c>
      <c r="G249" s="31">
        <f>'Рейтинговая таблица организаций'!O251</f>
        <v>100</v>
      </c>
      <c r="H249" s="31">
        <f>'Рейтинговая таблица организаций'!P251</f>
        <v>100</v>
      </c>
      <c r="I249" s="31">
        <f>'Рейтинговая таблица организаций'!S251</f>
        <v>100</v>
      </c>
      <c r="J249" s="35">
        <f>'Рейтинговая таблица организаций'!T251</f>
        <v>100</v>
      </c>
      <c r="K249" s="31">
        <f>'Рейтинговая таблица организаций'!Z251</f>
        <v>100</v>
      </c>
      <c r="L249" s="31">
        <f t="shared" si="4"/>
        <v>100</v>
      </c>
      <c r="M249" s="31">
        <f>'Рейтинговая таблица организаций'!AB251</f>
        <v>100</v>
      </c>
      <c r="N249" s="35">
        <f>'Рейтинговая таблица организаций'!AC251</f>
        <v>100</v>
      </c>
      <c r="O249" s="85">
        <f>'Рейтинговая таблица организаций'!AH251</f>
        <v>20</v>
      </c>
      <c r="P249" s="85">
        <f>'Рейтинговая таблица организаций'!AI251</f>
        <v>80</v>
      </c>
      <c r="Q249" s="85">
        <f>'Рейтинговая таблица организаций'!AJ251</f>
        <v>100</v>
      </c>
      <c r="R249" s="86">
        <f>'Рейтинговая таблица организаций'!AK251</f>
        <v>68</v>
      </c>
      <c r="S249" s="31">
        <f>'Рейтинговая таблица организаций'!AR251</f>
        <v>100</v>
      </c>
      <c r="T249" s="31">
        <f>'Рейтинговая таблица организаций'!AS251</f>
        <v>100</v>
      </c>
      <c r="U249" s="31">
        <f>'Рейтинговая таблица организаций'!AT251</f>
        <v>100</v>
      </c>
      <c r="V249" s="35">
        <f>'Рейтинговая таблица организаций'!AU251</f>
        <v>100</v>
      </c>
      <c r="W249" s="31">
        <f>'Рейтинговая таблица организаций'!BB251</f>
        <v>100</v>
      </c>
      <c r="X249" s="31">
        <f>'Рейтинговая таблица организаций'!BC251</f>
        <v>100</v>
      </c>
      <c r="Y249" s="31">
        <f>'Рейтинговая таблица организаций'!BD251</f>
        <v>100</v>
      </c>
      <c r="Z249" s="35">
        <f>'Рейтинговая таблица организаций'!BE251</f>
        <v>100</v>
      </c>
      <c r="AA249" s="36">
        <f>'Рейтинговая таблица организаций'!BF251</f>
        <v>93.6</v>
      </c>
    </row>
    <row r="250" spans="1:27">
      <c r="A250" s="33">
        <f>'бланки '!D254</f>
        <v>249</v>
      </c>
      <c r="B250" s="33" t="str">
        <f>'Рейтинговая таблица организаций'!B252</f>
        <v>Муниципальное бюджетное общеобразовательное учреждение «Петуховская средняя общеобразовательная школа» Томского района</v>
      </c>
      <c r="C250" s="33">
        <f>'Рейтинговая таблица организаций'!M252</f>
        <v>100</v>
      </c>
      <c r="D250" s="33">
        <f>'Рейтинговая таблица организаций'!N252</f>
        <v>100</v>
      </c>
      <c r="E250" s="31">
        <f>'Рейтинговая таблица организаций'!Q252</f>
        <v>100</v>
      </c>
      <c r="F250" s="31">
        <f>'Рейтинговая таблица организаций'!R252</f>
        <v>100</v>
      </c>
      <c r="G250" s="31">
        <f>'Рейтинговая таблица организаций'!O252</f>
        <v>100</v>
      </c>
      <c r="H250" s="31">
        <f>'Рейтинговая таблица организаций'!P252</f>
        <v>100</v>
      </c>
      <c r="I250" s="31">
        <f>'Рейтинговая таблица организаций'!S252</f>
        <v>100</v>
      </c>
      <c r="J250" s="35">
        <f>'Рейтинговая таблица организаций'!T252</f>
        <v>100</v>
      </c>
      <c r="K250" s="31">
        <f>'Рейтинговая таблица организаций'!Z252</f>
        <v>100</v>
      </c>
      <c r="L250" s="31">
        <f t="shared" si="4"/>
        <v>100</v>
      </c>
      <c r="M250" s="31">
        <f>'Рейтинговая таблица организаций'!AB252</f>
        <v>100</v>
      </c>
      <c r="N250" s="35">
        <f>'Рейтинговая таблица организаций'!AC252</f>
        <v>100</v>
      </c>
      <c r="O250" s="85">
        <f>'Рейтинговая таблица организаций'!AH252</f>
        <v>0</v>
      </c>
      <c r="P250" s="85">
        <f>'Рейтинговая таблица организаций'!AI252</f>
        <v>60</v>
      </c>
      <c r="Q250" s="85">
        <f>'Рейтинговая таблица организаций'!AJ252</f>
        <v>100</v>
      </c>
      <c r="R250" s="86">
        <f>'Рейтинговая таблица организаций'!AK252</f>
        <v>54</v>
      </c>
      <c r="S250" s="31">
        <f>'Рейтинговая таблица организаций'!AR252</f>
        <v>100</v>
      </c>
      <c r="T250" s="31">
        <f>'Рейтинговая таблица организаций'!AS252</f>
        <v>100</v>
      </c>
      <c r="U250" s="31">
        <f>'Рейтинговая таблица организаций'!AT252</f>
        <v>100</v>
      </c>
      <c r="V250" s="35">
        <f>'Рейтинговая таблица организаций'!AU252</f>
        <v>100</v>
      </c>
      <c r="W250" s="31">
        <f>'Рейтинговая таблица организаций'!BB252</f>
        <v>100</v>
      </c>
      <c r="X250" s="31">
        <f>'Рейтинговая таблица организаций'!BC252</f>
        <v>100</v>
      </c>
      <c r="Y250" s="31">
        <f>'Рейтинговая таблица организаций'!BD252</f>
        <v>100</v>
      </c>
      <c r="Z250" s="35">
        <f>'Рейтинговая таблица организаций'!BE252</f>
        <v>100</v>
      </c>
      <c r="AA250" s="36">
        <f>'Рейтинговая таблица организаций'!BF252</f>
        <v>90.8</v>
      </c>
    </row>
    <row r="251" spans="1:27">
      <c r="A251" s="33">
        <f>'бланки '!D255</f>
        <v>250</v>
      </c>
      <c r="B251" s="33" t="str">
        <f>'Рейтинговая таблица организаций'!B253</f>
        <v>Муниципальное бюджетное общеобразовательное учреждение «Басандайская средняя общеобразовательная школа им.Д.А.Козлова» Томского района</v>
      </c>
      <c r="C251" s="33">
        <f>'Рейтинговая таблица организаций'!M253</f>
        <v>100</v>
      </c>
      <c r="D251" s="33">
        <f>'Рейтинговая таблица организаций'!N253</f>
        <v>100</v>
      </c>
      <c r="E251" s="31">
        <f>'Рейтинговая таблица организаций'!Q253</f>
        <v>100</v>
      </c>
      <c r="F251" s="31">
        <f>'Рейтинговая таблица организаций'!R253</f>
        <v>100</v>
      </c>
      <c r="G251" s="31">
        <f>'Рейтинговая таблица организаций'!O253</f>
        <v>100</v>
      </c>
      <c r="H251" s="31">
        <f>'Рейтинговая таблица организаций'!P253</f>
        <v>100</v>
      </c>
      <c r="I251" s="31">
        <f>'Рейтинговая таблица организаций'!S253</f>
        <v>100</v>
      </c>
      <c r="J251" s="35">
        <f>'Рейтинговая таблица организаций'!T253</f>
        <v>100</v>
      </c>
      <c r="K251" s="31">
        <f>'Рейтинговая таблица организаций'!Z253</f>
        <v>100</v>
      </c>
      <c r="L251" s="31">
        <f t="shared" si="4"/>
        <v>100</v>
      </c>
      <c r="M251" s="31">
        <f>'Рейтинговая таблица организаций'!AB253</f>
        <v>100</v>
      </c>
      <c r="N251" s="35">
        <f>'Рейтинговая таблица организаций'!AC253</f>
        <v>100</v>
      </c>
      <c r="O251" s="85">
        <f>'Рейтинговая таблица организаций'!AH253</f>
        <v>20</v>
      </c>
      <c r="P251" s="85">
        <f>'Рейтинговая таблица организаций'!AI253</f>
        <v>60</v>
      </c>
      <c r="Q251" s="85">
        <f>'Рейтинговая таблица организаций'!AJ253</f>
        <v>100</v>
      </c>
      <c r="R251" s="86">
        <f>'Рейтинговая таблица организаций'!AK253</f>
        <v>60</v>
      </c>
      <c r="S251" s="31">
        <f>'Рейтинговая таблица организаций'!AR253</f>
        <v>100</v>
      </c>
      <c r="T251" s="31">
        <f>'Рейтинговая таблица организаций'!AS253</f>
        <v>100</v>
      </c>
      <c r="U251" s="31">
        <f>'Рейтинговая таблица организаций'!AT253</f>
        <v>100</v>
      </c>
      <c r="V251" s="35">
        <f>'Рейтинговая таблица организаций'!AU253</f>
        <v>100</v>
      </c>
      <c r="W251" s="31">
        <f>'Рейтинговая таблица организаций'!BB253</f>
        <v>100</v>
      </c>
      <c r="X251" s="31">
        <f>'Рейтинговая таблица организаций'!BC253</f>
        <v>100</v>
      </c>
      <c r="Y251" s="31">
        <f>'Рейтинговая таблица организаций'!BD253</f>
        <v>100</v>
      </c>
      <c r="Z251" s="35">
        <f>'Рейтинговая таблица организаций'!BE253</f>
        <v>100</v>
      </c>
      <c r="AA251" s="36">
        <f>'Рейтинговая таблица организаций'!BF253</f>
        <v>92</v>
      </c>
    </row>
    <row r="252" spans="1:27">
      <c r="A252" s="33">
        <f>'бланки '!D256</f>
        <v>251</v>
      </c>
      <c r="B252" s="33" t="str">
        <f>'Рейтинговая таблица организаций'!B254</f>
        <v>Муниципальное бюджетное общеобразовательное учреждение «Мазаловская средняя общеобразовательная школа» Томского района</v>
      </c>
      <c r="C252" s="33">
        <f>'Рейтинговая таблица организаций'!M254</f>
        <v>100</v>
      </c>
      <c r="D252" s="33">
        <f>'Рейтинговая таблица организаций'!N254</f>
        <v>100</v>
      </c>
      <c r="E252" s="31">
        <f>'Рейтинговая таблица организаций'!Q254</f>
        <v>100</v>
      </c>
      <c r="F252" s="31">
        <f>'Рейтинговая таблица организаций'!R254</f>
        <v>100</v>
      </c>
      <c r="G252" s="31">
        <f>'Рейтинговая таблица организаций'!O254</f>
        <v>100</v>
      </c>
      <c r="H252" s="31">
        <f>'Рейтинговая таблица организаций'!P254</f>
        <v>100</v>
      </c>
      <c r="I252" s="31">
        <f>'Рейтинговая таблица организаций'!S254</f>
        <v>100</v>
      </c>
      <c r="J252" s="35">
        <f>'Рейтинговая таблица организаций'!T254</f>
        <v>100</v>
      </c>
      <c r="K252" s="31">
        <f>'Рейтинговая таблица организаций'!Z254</f>
        <v>100</v>
      </c>
      <c r="L252" s="31">
        <f t="shared" si="4"/>
        <v>100</v>
      </c>
      <c r="M252" s="31">
        <f>'Рейтинговая таблица организаций'!AB254</f>
        <v>100</v>
      </c>
      <c r="N252" s="35">
        <f>'Рейтинговая таблица организаций'!AC254</f>
        <v>100</v>
      </c>
      <c r="O252" s="85">
        <f>'Рейтинговая таблица организаций'!AH254</f>
        <v>0</v>
      </c>
      <c r="P252" s="85">
        <f>'Рейтинговая таблица организаций'!AI254</f>
        <v>40</v>
      </c>
      <c r="Q252" s="85">
        <f>'Рейтинговая таблица организаций'!AJ254</f>
        <v>100</v>
      </c>
      <c r="R252" s="86">
        <f>'Рейтинговая таблица организаций'!AK254</f>
        <v>46</v>
      </c>
      <c r="S252" s="31">
        <f>'Рейтинговая таблица организаций'!AR254</f>
        <v>100</v>
      </c>
      <c r="T252" s="31">
        <f>'Рейтинговая таблица организаций'!AS254</f>
        <v>100</v>
      </c>
      <c r="U252" s="31">
        <f>'Рейтинговая таблица организаций'!AT254</f>
        <v>100</v>
      </c>
      <c r="V252" s="35">
        <f>'Рейтинговая таблица организаций'!AU254</f>
        <v>100</v>
      </c>
      <c r="W252" s="31">
        <f>'Рейтинговая таблица организаций'!BB254</f>
        <v>100</v>
      </c>
      <c r="X252" s="31">
        <f>'Рейтинговая таблица организаций'!BC254</f>
        <v>100</v>
      </c>
      <c r="Y252" s="31">
        <f>'Рейтинговая таблица организаций'!BD254</f>
        <v>100</v>
      </c>
      <c r="Z252" s="35">
        <f>'Рейтинговая таблица организаций'!BE254</f>
        <v>100</v>
      </c>
      <c r="AA252" s="36">
        <f>'Рейтинговая таблица организаций'!BF254</f>
        <v>89.2</v>
      </c>
    </row>
    <row r="253" spans="1:27">
      <c r="A253" s="33">
        <f>'бланки '!D257</f>
        <v>252</v>
      </c>
      <c r="B253" s="33" t="str">
        <f>'Рейтинговая таблица организаций'!B255</f>
        <v>Муниципальное бюджетное общеобразовательное учреждение «Зоркальцевская средняя общеобразовательная школа» Томского района</v>
      </c>
      <c r="C253" s="33">
        <f>'Рейтинговая таблица организаций'!M255</f>
        <v>100</v>
      </c>
      <c r="D253" s="33">
        <f>'Рейтинговая таблица организаций'!N255</f>
        <v>100</v>
      </c>
      <c r="E253" s="31">
        <f>'Рейтинговая таблица организаций'!Q255</f>
        <v>100</v>
      </c>
      <c r="F253" s="31">
        <f>'Рейтинговая таблица организаций'!R255</f>
        <v>100</v>
      </c>
      <c r="G253" s="31">
        <f>'Рейтинговая таблица организаций'!O255</f>
        <v>100</v>
      </c>
      <c r="H253" s="31">
        <f>'Рейтинговая таблица организаций'!P255</f>
        <v>100</v>
      </c>
      <c r="I253" s="31">
        <f>'Рейтинговая таблица организаций'!S255</f>
        <v>100</v>
      </c>
      <c r="J253" s="35">
        <f>'Рейтинговая таблица организаций'!T255</f>
        <v>100</v>
      </c>
      <c r="K253" s="31">
        <f>'Рейтинговая таблица организаций'!Z255</f>
        <v>100</v>
      </c>
      <c r="L253" s="31">
        <f t="shared" si="4"/>
        <v>100</v>
      </c>
      <c r="M253" s="31">
        <f>'Рейтинговая таблица организаций'!AB255</f>
        <v>100</v>
      </c>
      <c r="N253" s="35">
        <f>'Рейтинговая таблица организаций'!AC255</f>
        <v>100</v>
      </c>
      <c r="O253" s="85">
        <f>'Рейтинговая таблица организаций'!AH255</f>
        <v>20</v>
      </c>
      <c r="P253" s="85">
        <f>'Рейтинговая таблица организаций'!AI255</f>
        <v>80</v>
      </c>
      <c r="Q253" s="85">
        <f>'Рейтинговая таблица организаций'!AJ255</f>
        <v>100</v>
      </c>
      <c r="R253" s="86">
        <f>'Рейтинговая таблица организаций'!AK255</f>
        <v>68</v>
      </c>
      <c r="S253" s="31">
        <f>'Рейтинговая таблица организаций'!AR255</f>
        <v>100</v>
      </c>
      <c r="T253" s="31">
        <f>'Рейтинговая таблица организаций'!AS255</f>
        <v>100</v>
      </c>
      <c r="U253" s="31">
        <f>'Рейтинговая таблица организаций'!AT255</f>
        <v>100</v>
      </c>
      <c r="V253" s="35">
        <f>'Рейтинговая таблица организаций'!AU255</f>
        <v>100</v>
      </c>
      <c r="W253" s="31">
        <f>'Рейтинговая таблица организаций'!BB255</f>
        <v>100</v>
      </c>
      <c r="X253" s="31">
        <f>'Рейтинговая таблица организаций'!BC255</f>
        <v>100</v>
      </c>
      <c r="Y253" s="31">
        <f>'Рейтинговая таблица организаций'!BD255</f>
        <v>100</v>
      </c>
      <c r="Z253" s="35">
        <f>'Рейтинговая таблица организаций'!BE255</f>
        <v>100</v>
      </c>
      <c r="AA253" s="36">
        <f>'Рейтинговая таблица организаций'!BF255</f>
        <v>93.6</v>
      </c>
    </row>
    <row r="254" spans="1:27">
      <c r="A254" s="33">
        <f>'бланки '!D258</f>
        <v>253</v>
      </c>
      <c r="B254" s="33" t="str">
        <f>'Рейтинговая таблица организаций'!B256</f>
        <v>Муниципальное бюджетное общеобразовательное учреждение "Усть-Бакчарская средняя общеобразовательная школа"</v>
      </c>
      <c r="C254" s="33">
        <f>'Рейтинговая таблица организаций'!M256</f>
        <v>100</v>
      </c>
      <c r="D254" s="33">
        <f>'Рейтинговая таблица организаций'!N256</f>
        <v>100</v>
      </c>
      <c r="E254" s="31">
        <f>'Рейтинговая таблица организаций'!Q256</f>
        <v>100</v>
      </c>
      <c r="F254" s="31">
        <f>'Рейтинговая таблица организаций'!R256</f>
        <v>100</v>
      </c>
      <c r="G254" s="31">
        <f>'Рейтинговая таблица организаций'!O256</f>
        <v>100</v>
      </c>
      <c r="H254" s="31">
        <f>'Рейтинговая таблица организаций'!P256</f>
        <v>100</v>
      </c>
      <c r="I254" s="31">
        <f>'Рейтинговая таблица организаций'!S256</f>
        <v>100</v>
      </c>
      <c r="J254" s="35">
        <f>'Рейтинговая таблица организаций'!T256</f>
        <v>100</v>
      </c>
      <c r="K254" s="31">
        <f>'Рейтинговая таблица организаций'!Z256</f>
        <v>100</v>
      </c>
      <c r="L254" s="31">
        <f t="shared" si="4"/>
        <v>100</v>
      </c>
      <c r="M254" s="31">
        <f>'Рейтинговая таблица организаций'!AB256</f>
        <v>100</v>
      </c>
      <c r="N254" s="35">
        <f>'Рейтинговая таблица организаций'!AC256</f>
        <v>100</v>
      </c>
      <c r="O254" s="85">
        <f>'Рейтинговая таблица организаций'!AH256</f>
        <v>20</v>
      </c>
      <c r="P254" s="85">
        <f>'Рейтинговая таблица организаций'!AI256</f>
        <v>80</v>
      </c>
      <c r="Q254" s="85">
        <f>'Рейтинговая таблица организаций'!AJ256</f>
        <v>100</v>
      </c>
      <c r="R254" s="86">
        <f>'Рейтинговая таблица организаций'!AK256</f>
        <v>68</v>
      </c>
      <c r="S254" s="31">
        <f>'Рейтинговая таблица организаций'!AR256</f>
        <v>100</v>
      </c>
      <c r="T254" s="31">
        <f>'Рейтинговая таблица организаций'!AS256</f>
        <v>100</v>
      </c>
      <c r="U254" s="31">
        <f>'Рейтинговая таблица организаций'!AT256</f>
        <v>100</v>
      </c>
      <c r="V254" s="35">
        <f>'Рейтинговая таблица организаций'!AU256</f>
        <v>100</v>
      </c>
      <c r="W254" s="31">
        <f>'Рейтинговая таблица организаций'!BB256</f>
        <v>100</v>
      </c>
      <c r="X254" s="31">
        <f>'Рейтинговая таблица организаций'!BC256</f>
        <v>100</v>
      </c>
      <c r="Y254" s="31">
        <f>'Рейтинговая таблица организаций'!BD256</f>
        <v>100</v>
      </c>
      <c r="Z254" s="35">
        <f>'Рейтинговая таблица организаций'!BE256</f>
        <v>100</v>
      </c>
      <c r="AA254" s="36">
        <f>'Рейтинговая таблица организаций'!BF256</f>
        <v>93.6</v>
      </c>
    </row>
    <row r="255" spans="1:27">
      <c r="A255" s="33">
        <f>'бланки '!D259</f>
        <v>254</v>
      </c>
      <c r="B255" s="33" t="str">
        <f>'Рейтинговая таблица организаций'!B257</f>
        <v>Муниципальное автономное общеобразовательное учреждение Чаинского района "Подгорнская средняя общеобразовательная школа"</v>
      </c>
      <c r="C255" s="33">
        <f>'Рейтинговая таблица организаций'!M257</f>
        <v>100</v>
      </c>
      <c r="D255" s="33">
        <f>'Рейтинговая таблица организаций'!N257</f>
        <v>100</v>
      </c>
      <c r="E255" s="31">
        <f>'Рейтинговая таблица организаций'!Q257</f>
        <v>100</v>
      </c>
      <c r="F255" s="31">
        <f>'Рейтинговая таблица организаций'!R257</f>
        <v>100</v>
      </c>
      <c r="G255" s="31">
        <f>'Рейтинговая таблица организаций'!O257</f>
        <v>100</v>
      </c>
      <c r="H255" s="31">
        <f>'Рейтинговая таблица организаций'!P257</f>
        <v>100</v>
      </c>
      <c r="I255" s="31">
        <f>'Рейтинговая таблица организаций'!S257</f>
        <v>100</v>
      </c>
      <c r="J255" s="35">
        <f>'Рейтинговая таблица организаций'!T257</f>
        <v>100</v>
      </c>
      <c r="K255" s="31">
        <f>'Рейтинговая таблица организаций'!Z257</f>
        <v>100</v>
      </c>
      <c r="L255" s="31">
        <f t="shared" si="4"/>
        <v>100</v>
      </c>
      <c r="M255" s="31">
        <f>'Рейтинговая таблица организаций'!AB257</f>
        <v>100</v>
      </c>
      <c r="N255" s="35">
        <f>'Рейтинговая таблица организаций'!AC257</f>
        <v>100</v>
      </c>
      <c r="O255" s="85">
        <f>'Рейтинговая таблица организаций'!AH257</f>
        <v>40</v>
      </c>
      <c r="P255" s="85">
        <f>'Рейтинговая таблица организаций'!AI257</f>
        <v>100</v>
      </c>
      <c r="Q255" s="85">
        <f>'Рейтинговая таблица организаций'!AJ257</f>
        <v>100</v>
      </c>
      <c r="R255" s="86">
        <f>'Рейтинговая таблица организаций'!AK257</f>
        <v>82</v>
      </c>
      <c r="S255" s="31">
        <f>'Рейтинговая таблица организаций'!AR257</f>
        <v>100</v>
      </c>
      <c r="T255" s="31">
        <f>'Рейтинговая таблица организаций'!AS257</f>
        <v>100</v>
      </c>
      <c r="U255" s="31">
        <f>'Рейтинговая таблица организаций'!AT257</f>
        <v>100</v>
      </c>
      <c r="V255" s="35">
        <f>'Рейтинговая таблица организаций'!AU257</f>
        <v>100</v>
      </c>
      <c r="W255" s="31">
        <f>'Рейтинговая таблица организаций'!BB257</f>
        <v>100</v>
      </c>
      <c r="X255" s="31">
        <f>'Рейтинговая таблица организаций'!BC257</f>
        <v>100</v>
      </c>
      <c r="Y255" s="31">
        <f>'Рейтинговая таблица организаций'!BD257</f>
        <v>100</v>
      </c>
      <c r="Z255" s="35">
        <f>'Рейтинговая таблица организаций'!BE257</f>
        <v>100</v>
      </c>
      <c r="AA255" s="36">
        <f>'Рейтинговая таблица организаций'!BF257</f>
        <v>96.4</v>
      </c>
    </row>
    <row r="256" spans="1:27">
      <c r="A256" s="33">
        <f>'бланки '!D260</f>
        <v>255</v>
      </c>
      <c r="B256" s="33" t="str">
        <f>'Рейтинговая таблица организаций'!B258</f>
        <v>Муниципальное казённое общеобразовательное учреждение " Чаинская школа-интернат"</v>
      </c>
      <c r="C256" s="33">
        <f>'Рейтинговая таблица организаций'!M258</f>
        <v>100</v>
      </c>
      <c r="D256" s="33">
        <f>'Рейтинговая таблица организаций'!N258</f>
        <v>100</v>
      </c>
      <c r="E256" s="31">
        <f>'Рейтинговая таблица организаций'!Q258</f>
        <v>100</v>
      </c>
      <c r="F256" s="31">
        <f>'Рейтинговая таблица организаций'!R258</f>
        <v>100</v>
      </c>
      <c r="G256" s="31">
        <f>'Рейтинговая таблица организаций'!O258</f>
        <v>100</v>
      </c>
      <c r="H256" s="31">
        <f>'Рейтинговая таблица организаций'!P258</f>
        <v>100</v>
      </c>
      <c r="I256" s="31">
        <f>'Рейтинговая таблица организаций'!S258</f>
        <v>100</v>
      </c>
      <c r="J256" s="35">
        <f>'Рейтинговая таблица организаций'!T258</f>
        <v>100</v>
      </c>
      <c r="K256" s="31">
        <f>'Рейтинговая таблица организаций'!Z258</f>
        <v>100</v>
      </c>
      <c r="L256" s="31">
        <f t="shared" si="4"/>
        <v>100</v>
      </c>
      <c r="M256" s="31">
        <f>'Рейтинговая таблица организаций'!AB258</f>
        <v>100</v>
      </c>
      <c r="N256" s="35">
        <f>'Рейтинговая таблица организаций'!AC258</f>
        <v>100</v>
      </c>
      <c r="O256" s="85">
        <f>'Рейтинговая таблица организаций'!AH258</f>
        <v>0</v>
      </c>
      <c r="P256" s="85">
        <f>'Рейтинговая таблица организаций'!AI258</f>
        <v>80</v>
      </c>
      <c r="Q256" s="85">
        <f>'Рейтинговая таблица организаций'!AJ258</f>
        <v>100</v>
      </c>
      <c r="R256" s="86">
        <f>'Рейтинговая таблица организаций'!AK258</f>
        <v>62</v>
      </c>
      <c r="S256" s="31">
        <f>'Рейтинговая таблица организаций'!AR258</f>
        <v>100</v>
      </c>
      <c r="T256" s="31">
        <f>'Рейтинговая таблица организаций'!AS258</f>
        <v>100</v>
      </c>
      <c r="U256" s="31">
        <f>'Рейтинговая таблица организаций'!AT258</f>
        <v>100</v>
      </c>
      <c r="V256" s="35">
        <f>'Рейтинговая таблица организаций'!AU258</f>
        <v>100</v>
      </c>
      <c r="W256" s="31">
        <f>'Рейтинговая таблица организаций'!BB258</f>
        <v>100</v>
      </c>
      <c r="X256" s="31">
        <f>'Рейтинговая таблица организаций'!BC258</f>
        <v>100</v>
      </c>
      <c r="Y256" s="31">
        <f>'Рейтинговая таблица организаций'!BD258</f>
        <v>100</v>
      </c>
      <c r="Z256" s="35">
        <f>'Рейтинговая таблица организаций'!BE258</f>
        <v>100</v>
      </c>
      <c r="AA256" s="36">
        <f>'Рейтинговая таблица организаций'!BF258</f>
        <v>92.4</v>
      </c>
    </row>
    <row r="257" spans="1:27">
      <c r="A257" s="33">
        <f>'бланки '!D261</f>
        <v>256</v>
      </c>
      <c r="B257" s="33" t="str">
        <f>'Рейтинговая таблица организаций'!B259</f>
        <v>Муниципальное бюджетное общеобразовательное учреждение " Гореловская основная общеобразовательная школа"</v>
      </c>
      <c r="C257" s="33">
        <f>'Рейтинговая таблица организаций'!M259</f>
        <v>100</v>
      </c>
      <c r="D257" s="33">
        <f>'Рейтинговая таблица организаций'!N259</f>
        <v>100</v>
      </c>
      <c r="E257" s="31">
        <f>'Рейтинговая таблица организаций'!Q259</f>
        <v>100</v>
      </c>
      <c r="F257" s="31">
        <f>'Рейтинговая таблица организаций'!R259</f>
        <v>100</v>
      </c>
      <c r="G257" s="31">
        <f>'Рейтинговая таблица организаций'!O259</f>
        <v>100</v>
      </c>
      <c r="H257" s="31">
        <f>'Рейтинговая таблица организаций'!P259</f>
        <v>100</v>
      </c>
      <c r="I257" s="31">
        <f>'Рейтинговая таблица организаций'!S259</f>
        <v>100</v>
      </c>
      <c r="J257" s="35">
        <f>'Рейтинговая таблица организаций'!T259</f>
        <v>100</v>
      </c>
      <c r="K257" s="31">
        <f>'Рейтинговая таблица организаций'!Z259</f>
        <v>100</v>
      </c>
      <c r="L257" s="31">
        <f t="shared" si="4"/>
        <v>100</v>
      </c>
      <c r="M257" s="31">
        <f>'Рейтинговая таблица организаций'!AB259</f>
        <v>100</v>
      </c>
      <c r="N257" s="35">
        <f>'Рейтинговая таблица организаций'!AC259</f>
        <v>100</v>
      </c>
      <c r="O257" s="85">
        <f>'Рейтинговая таблица организаций'!AH259</f>
        <v>20</v>
      </c>
      <c r="P257" s="85">
        <f>'Рейтинговая таблица организаций'!AI259</f>
        <v>100</v>
      </c>
      <c r="Q257" s="85">
        <f>'Рейтинговая таблица организаций'!AJ259</f>
        <v>100</v>
      </c>
      <c r="R257" s="86">
        <f>'Рейтинговая таблица организаций'!AK259</f>
        <v>76</v>
      </c>
      <c r="S257" s="31">
        <f>'Рейтинговая таблица организаций'!AR259</f>
        <v>100</v>
      </c>
      <c r="T257" s="31">
        <f>'Рейтинговая таблица организаций'!AS259</f>
        <v>100</v>
      </c>
      <c r="U257" s="31">
        <f>'Рейтинговая таблица организаций'!AT259</f>
        <v>100</v>
      </c>
      <c r="V257" s="35">
        <f>'Рейтинговая таблица организаций'!AU259</f>
        <v>100</v>
      </c>
      <c r="W257" s="31">
        <f>'Рейтинговая таблица организаций'!BB259</f>
        <v>100</v>
      </c>
      <c r="X257" s="31">
        <f>'Рейтинговая таблица организаций'!BC259</f>
        <v>100</v>
      </c>
      <c r="Y257" s="31">
        <f>'Рейтинговая таблица организаций'!BD259</f>
        <v>100</v>
      </c>
      <c r="Z257" s="35">
        <f>'Рейтинговая таблица организаций'!BE259</f>
        <v>100</v>
      </c>
      <c r="AA257" s="36">
        <f>'Рейтинговая таблица организаций'!BF259</f>
        <v>95.2</v>
      </c>
    </row>
    <row r="258" spans="1:27">
      <c r="A258" s="33">
        <f>'бланки '!D262</f>
        <v>257</v>
      </c>
      <c r="B258" s="33" t="str">
        <f>'Рейтинговая таблица организаций'!B260</f>
        <v>Муниципальное бюджетное общеобразовательное учреждение "Леботёрская основная общеобразовательная школа"</v>
      </c>
      <c r="C258" s="33">
        <f>'Рейтинговая таблица организаций'!M260</f>
        <v>100</v>
      </c>
      <c r="D258" s="33">
        <f>'Рейтинговая таблица организаций'!N260</f>
        <v>100</v>
      </c>
      <c r="E258" s="31">
        <f>'Рейтинговая таблица организаций'!Q260</f>
        <v>100</v>
      </c>
      <c r="F258" s="31">
        <f>'Рейтинговая таблица организаций'!R260</f>
        <v>100</v>
      </c>
      <c r="G258" s="31">
        <f>'Рейтинговая таблица организаций'!O260</f>
        <v>100</v>
      </c>
      <c r="H258" s="31">
        <f>'Рейтинговая таблица организаций'!P260</f>
        <v>100</v>
      </c>
      <c r="I258" s="31">
        <f>'Рейтинговая таблица организаций'!S260</f>
        <v>100</v>
      </c>
      <c r="J258" s="35">
        <f>'Рейтинговая таблица организаций'!T260</f>
        <v>100</v>
      </c>
      <c r="K258" s="31">
        <f>'Рейтинговая таблица организаций'!Z260</f>
        <v>100</v>
      </c>
      <c r="L258" s="31">
        <f t="shared" si="4"/>
        <v>100</v>
      </c>
      <c r="M258" s="31">
        <f>'Рейтинговая таблица организаций'!AB260</f>
        <v>100</v>
      </c>
      <c r="N258" s="35">
        <f>'Рейтинговая таблица организаций'!AC260</f>
        <v>100</v>
      </c>
      <c r="O258" s="85">
        <f>'Рейтинговая таблица организаций'!AH260</f>
        <v>40</v>
      </c>
      <c r="P258" s="85">
        <f>'Рейтинговая таблица организаций'!AI260</f>
        <v>80</v>
      </c>
      <c r="Q258" s="85">
        <f>'Рейтинговая таблица организаций'!AJ260</f>
        <v>100</v>
      </c>
      <c r="R258" s="86">
        <f>'Рейтинговая таблица организаций'!AK260</f>
        <v>74</v>
      </c>
      <c r="S258" s="31">
        <f>'Рейтинговая таблица организаций'!AR260</f>
        <v>100</v>
      </c>
      <c r="T258" s="31">
        <f>'Рейтинговая таблица организаций'!AS260</f>
        <v>100</v>
      </c>
      <c r="U258" s="31">
        <f>'Рейтинговая таблица организаций'!AT260</f>
        <v>100</v>
      </c>
      <c r="V258" s="35">
        <f>'Рейтинговая таблица организаций'!AU260</f>
        <v>100</v>
      </c>
      <c r="W258" s="31">
        <f>'Рейтинговая таблица организаций'!BB260</f>
        <v>100</v>
      </c>
      <c r="X258" s="31">
        <f>'Рейтинговая таблица организаций'!BC260</f>
        <v>100</v>
      </c>
      <c r="Y258" s="31">
        <f>'Рейтинговая таблица организаций'!BD260</f>
        <v>100</v>
      </c>
      <c r="Z258" s="35">
        <f>'Рейтинговая таблица организаций'!BE260</f>
        <v>100</v>
      </c>
      <c r="AA258" s="36">
        <f>'Рейтинговая таблица организаций'!BF260</f>
        <v>94.8</v>
      </c>
    </row>
    <row r="259" spans="1:27">
      <c r="A259" s="33">
        <f>'бланки '!D263</f>
        <v>258</v>
      </c>
      <c r="B259" s="33" t="str">
        <f>'Рейтинговая таблица организаций'!B261</f>
        <v>Муниципальное бюджетное общеобразовательное учреждение "Варгатёрская основная общеобразовательная школа"</v>
      </c>
      <c r="C259" s="33">
        <f>'Рейтинговая таблица организаций'!M261</f>
        <v>100</v>
      </c>
      <c r="D259" s="33">
        <f>'Рейтинговая таблица организаций'!N261</f>
        <v>100</v>
      </c>
      <c r="E259" s="31">
        <f>'Рейтинговая таблица организаций'!Q261</f>
        <v>100</v>
      </c>
      <c r="F259" s="31">
        <f>'Рейтинговая таблица организаций'!R261</f>
        <v>100</v>
      </c>
      <c r="G259" s="31">
        <f>'Рейтинговая таблица организаций'!O261</f>
        <v>100</v>
      </c>
      <c r="H259" s="31">
        <f>'Рейтинговая таблица организаций'!P261</f>
        <v>100</v>
      </c>
      <c r="I259" s="31">
        <f>'Рейтинговая таблица организаций'!S261</f>
        <v>100</v>
      </c>
      <c r="J259" s="35">
        <f>'Рейтинговая таблица организаций'!T261</f>
        <v>100</v>
      </c>
      <c r="K259" s="31">
        <f>'Рейтинговая таблица организаций'!Z261</f>
        <v>100</v>
      </c>
      <c r="L259" s="31">
        <f t="shared" si="4"/>
        <v>100</v>
      </c>
      <c r="M259" s="31">
        <f>'Рейтинговая таблица организаций'!AB261</f>
        <v>100</v>
      </c>
      <c r="N259" s="35">
        <f>'Рейтинговая таблица организаций'!AC261</f>
        <v>100</v>
      </c>
      <c r="O259" s="85">
        <f>'Рейтинговая таблица организаций'!AH261</f>
        <v>40</v>
      </c>
      <c r="P259" s="85">
        <f>'Рейтинговая таблица организаций'!AI261</f>
        <v>100</v>
      </c>
      <c r="Q259" s="85">
        <f>'Рейтинговая таблица организаций'!AJ261</f>
        <v>100</v>
      </c>
      <c r="R259" s="86">
        <f>'Рейтинговая таблица организаций'!AK261</f>
        <v>82</v>
      </c>
      <c r="S259" s="31">
        <f>'Рейтинговая таблица организаций'!AR261</f>
        <v>100</v>
      </c>
      <c r="T259" s="31">
        <f>'Рейтинговая таблица организаций'!AS261</f>
        <v>100</v>
      </c>
      <c r="U259" s="31">
        <f>'Рейтинговая таблица организаций'!AT261</f>
        <v>100</v>
      </c>
      <c r="V259" s="35">
        <f>'Рейтинговая таблица организаций'!AU261</f>
        <v>100</v>
      </c>
      <c r="W259" s="31">
        <f>'Рейтинговая таблица организаций'!BB261</f>
        <v>100</v>
      </c>
      <c r="X259" s="31">
        <f>'Рейтинговая таблица организаций'!BC261</f>
        <v>100</v>
      </c>
      <c r="Y259" s="31">
        <f>'Рейтинговая таблица организаций'!BD261</f>
        <v>100</v>
      </c>
      <c r="Z259" s="35">
        <f>'Рейтинговая таблица организаций'!BE261</f>
        <v>100</v>
      </c>
      <c r="AA259" s="36">
        <f>'Рейтинговая таблица организаций'!BF261</f>
        <v>96.4</v>
      </c>
    </row>
    <row r="260" spans="1:27">
      <c r="A260" s="33">
        <f>'бланки '!D264</f>
        <v>259</v>
      </c>
      <c r="B260" s="33" t="str">
        <f>'Рейтинговая таблица организаций'!B262</f>
        <v>Муниципальное бюджетное общеобразовательное учреждение "Нижнетигинская основная общеобразовательная школа"</v>
      </c>
      <c r="C260" s="33">
        <f>'Рейтинговая таблица организаций'!M262</f>
        <v>100</v>
      </c>
      <c r="D260" s="33">
        <f>'Рейтинговая таблица организаций'!N262</f>
        <v>100</v>
      </c>
      <c r="E260" s="31">
        <f>'Рейтинговая таблица организаций'!Q262</f>
        <v>100</v>
      </c>
      <c r="F260" s="31">
        <f>'Рейтинговая таблица организаций'!R262</f>
        <v>100</v>
      </c>
      <c r="G260" s="31">
        <f>'Рейтинговая таблица организаций'!O262</f>
        <v>100</v>
      </c>
      <c r="H260" s="31">
        <f>'Рейтинговая таблица организаций'!P262</f>
        <v>100</v>
      </c>
      <c r="I260" s="31">
        <f>'Рейтинговая таблица организаций'!S262</f>
        <v>100</v>
      </c>
      <c r="J260" s="35">
        <f>'Рейтинговая таблица организаций'!T262</f>
        <v>100</v>
      </c>
      <c r="K260" s="31">
        <f>'Рейтинговая таблица организаций'!Z262</f>
        <v>100</v>
      </c>
      <c r="L260" s="31">
        <f t="shared" si="4"/>
        <v>100</v>
      </c>
      <c r="M260" s="31">
        <f>'Рейтинговая таблица организаций'!AB262</f>
        <v>100</v>
      </c>
      <c r="N260" s="35">
        <f>'Рейтинговая таблица организаций'!AC262</f>
        <v>100</v>
      </c>
      <c r="O260" s="85">
        <f>'Рейтинговая таблица организаций'!AH262</f>
        <v>0</v>
      </c>
      <c r="P260" s="85">
        <f>'Рейтинговая таблица организаций'!AI262</f>
        <v>80</v>
      </c>
      <c r="Q260" s="85">
        <f>'Рейтинговая таблица организаций'!AJ262</f>
        <v>100</v>
      </c>
      <c r="R260" s="86">
        <f>'Рейтинговая таблица организаций'!AK262</f>
        <v>62</v>
      </c>
      <c r="S260" s="31">
        <f>'Рейтинговая таблица организаций'!AR262</f>
        <v>100</v>
      </c>
      <c r="T260" s="31">
        <f>'Рейтинговая таблица организаций'!AS262</f>
        <v>100</v>
      </c>
      <c r="U260" s="31">
        <f>'Рейтинговая таблица организаций'!AT262</f>
        <v>100</v>
      </c>
      <c r="V260" s="35">
        <f>'Рейтинговая таблица организаций'!AU262</f>
        <v>100</v>
      </c>
      <c r="W260" s="31">
        <f>'Рейтинговая таблица организаций'!BB262</f>
        <v>100</v>
      </c>
      <c r="X260" s="31">
        <f>'Рейтинговая таблица организаций'!BC262</f>
        <v>100</v>
      </c>
      <c r="Y260" s="31">
        <f>'Рейтинговая таблица организаций'!BD262</f>
        <v>100</v>
      </c>
      <c r="Z260" s="35">
        <f>'Рейтинговая таблица организаций'!BE262</f>
        <v>100</v>
      </c>
      <c r="AA260" s="36">
        <f>'Рейтинговая таблица организаций'!BF262</f>
        <v>92.4</v>
      </c>
    </row>
    <row r="261" spans="1:27">
      <c r="A261" s="33">
        <f>'бланки '!D265</f>
        <v>260</v>
      </c>
      <c r="B261" s="33" t="str">
        <f>'Рейтинговая таблица организаций'!B263</f>
        <v>Муниципальное бюджетное общеобразовательное учреждение "Новоколоминская средняя общеобразовательная школа"</v>
      </c>
      <c r="C261" s="33">
        <f>'Рейтинговая таблица организаций'!M263</f>
        <v>100</v>
      </c>
      <c r="D261" s="33">
        <f>'Рейтинговая таблица организаций'!N263</f>
        <v>100</v>
      </c>
      <c r="E261" s="31">
        <f>'Рейтинговая таблица организаций'!Q263</f>
        <v>100</v>
      </c>
      <c r="F261" s="31">
        <f>'Рейтинговая таблица организаций'!R263</f>
        <v>100</v>
      </c>
      <c r="G261" s="31">
        <f>'Рейтинговая таблица организаций'!O263</f>
        <v>100</v>
      </c>
      <c r="H261" s="31">
        <f>'Рейтинговая таблица организаций'!P263</f>
        <v>100</v>
      </c>
      <c r="I261" s="31">
        <f>'Рейтинговая таблица организаций'!S263</f>
        <v>100</v>
      </c>
      <c r="J261" s="35">
        <f>'Рейтинговая таблица организаций'!T263</f>
        <v>100</v>
      </c>
      <c r="K261" s="31">
        <f>'Рейтинговая таблица организаций'!Z263</f>
        <v>100</v>
      </c>
      <c r="L261" s="31">
        <f t="shared" si="4"/>
        <v>100</v>
      </c>
      <c r="M261" s="31">
        <f>'Рейтинговая таблица организаций'!AB263</f>
        <v>100</v>
      </c>
      <c r="N261" s="35">
        <f>'Рейтинговая таблица организаций'!AC263</f>
        <v>100</v>
      </c>
      <c r="O261" s="85">
        <f>'Рейтинговая таблица организаций'!AH263</f>
        <v>20</v>
      </c>
      <c r="P261" s="85">
        <f>'Рейтинговая таблица организаций'!AI263</f>
        <v>80</v>
      </c>
      <c r="Q261" s="85">
        <f>'Рейтинговая таблица организаций'!AJ263</f>
        <v>100</v>
      </c>
      <c r="R261" s="86">
        <f>'Рейтинговая таблица организаций'!AK263</f>
        <v>68</v>
      </c>
      <c r="S261" s="31">
        <f>'Рейтинговая таблица организаций'!AR263</f>
        <v>100</v>
      </c>
      <c r="T261" s="31">
        <f>'Рейтинговая таблица организаций'!AS263</f>
        <v>100</v>
      </c>
      <c r="U261" s="31">
        <f>'Рейтинговая таблица организаций'!AT263</f>
        <v>100</v>
      </c>
      <c r="V261" s="35">
        <f>'Рейтинговая таблица организаций'!AU263</f>
        <v>100</v>
      </c>
      <c r="W261" s="31">
        <f>'Рейтинговая таблица организаций'!BB263</f>
        <v>100</v>
      </c>
      <c r="X261" s="31">
        <f>'Рейтинговая таблица организаций'!BC263</f>
        <v>100</v>
      </c>
      <c r="Y261" s="31">
        <f>'Рейтинговая таблица организаций'!BD263</f>
        <v>100</v>
      </c>
      <c r="Z261" s="35">
        <f>'Рейтинговая таблица организаций'!BE263</f>
        <v>100</v>
      </c>
      <c r="AA261" s="36">
        <f>'Рейтинговая таблица организаций'!BF263</f>
        <v>93.6</v>
      </c>
    </row>
    <row r="262" spans="1:27">
      <c r="A262" s="33">
        <f>'бланки '!D266</f>
        <v>261</v>
      </c>
      <c r="B262" s="33" t="str">
        <f>'Рейтинговая таблица организаций'!B264</f>
        <v>Муниципальное бюджетное общеобразовательное учреждение "Коломиногривская средняя общеобразовательная школа"</v>
      </c>
      <c r="C262" s="33">
        <f>'Рейтинговая таблица организаций'!M264</f>
        <v>100</v>
      </c>
      <c r="D262" s="33">
        <f>'Рейтинговая таблица организаций'!N264</f>
        <v>100</v>
      </c>
      <c r="E262" s="31">
        <f>'Рейтинговая таблица организаций'!Q264</f>
        <v>100</v>
      </c>
      <c r="F262" s="31">
        <f>'Рейтинговая таблица организаций'!R264</f>
        <v>100</v>
      </c>
      <c r="G262" s="31">
        <f>'Рейтинговая таблица организаций'!O264</f>
        <v>100</v>
      </c>
      <c r="H262" s="31">
        <f>'Рейтинговая таблица организаций'!P264</f>
        <v>100</v>
      </c>
      <c r="I262" s="31">
        <f>'Рейтинговая таблица организаций'!S264</f>
        <v>100</v>
      </c>
      <c r="J262" s="35">
        <f>'Рейтинговая таблица организаций'!T264</f>
        <v>100</v>
      </c>
      <c r="K262" s="31">
        <f>'Рейтинговая таблица организаций'!Z264</f>
        <v>100</v>
      </c>
      <c r="L262" s="31">
        <f t="shared" si="4"/>
        <v>100</v>
      </c>
      <c r="M262" s="31">
        <f>'Рейтинговая таблица организаций'!AB264</f>
        <v>100</v>
      </c>
      <c r="N262" s="35">
        <f>'Рейтинговая таблица организаций'!AC264</f>
        <v>100</v>
      </c>
      <c r="O262" s="85">
        <f>'Рейтинговая таблица организаций'!AH264</f>
        <v>40</v>
      </c>
      <c r="P262" s="85">
        <f>'Рейтинговая таблица организаций'!AI264</f>
        <v>60</v>
      </c>
      <c r="Q262" s="85">
        <f>'Рейтинговая таблица организаций'!AJ264</f>
        <v>100</v>
      </c>
      <c r="R262" s="86">
        <f>'Рейтинговая таблица организаций'!AK264</f>
        <v>66</v>
      </c>
      <c r="S262" s="31">
        <f>'Рейтинговая таблица организаций'!AR264</f>
        <v>100</v>
      </c>
      <c r="T262" s="31">
        <f>'Рейтинговая таблица организаций'!AS264</f>
        <v>100</v>
      </c>
      <c r="U262" s="31">
        <f>'Рейтинговая таблица организаций'!AT264</f>
        <v>100</v>
      </c>
      <c r="V262" s="35">
        <f>'Рейтинговая таблица организаций'!AU264</f>
        <v>100</v>
      </c>
      <c r="W262" s="31">
        <f>'Рейтинговая таблица организаций'!BB264</f>
        <v>100</v>
      </c>
      <c r="X262" s="31">
        <f>'Рейтинговая таблица организаций'!BC264</f>
        <v>100</v>
      </c>
      <c r="Y262" s="31">
        <f>'Рейтинговая таблица организаций'!BD264</f>
        <v>100</v>
      </c>
      <c r="Z262" s="35">
        <f>'Рейтинговая таблица организаций'!BE264</f>
        <v>100</v>
      </c>
      <c r="AA262" s="36">
        <f>'Рейтинговая таблица организаций'!BF264</f>
        <v>93.2</v>
      </c>
    </row>
    <row r="263" spans="1:27">
      <c r="A263" s="33">
        <f>'бланки '!D267</f>
        <v>262</v>
      </c>
      <c r="B263" s="33" t="str">
        <f>'Рейтинговая таблица организаций'!B265</f>
        <v>Муниципальное бюджетное общеобразовательное учреждение «Анастасьевская средняя общеобразовательная школа»</v>
      </c>
      <c r="C263" s="33">
        <f>'Рейтинговая таблица организаций'!M265</f>
        <v>100</v>
      </c>
      <c r="D263" s="33">
        <f>'Рейтинговая таблица организаций'!N265</f>
        <v>100</v>
      </c>
      <c r="E263" s="31">
        <f>'Рейтинговая таблица организаций'!Q265</f>
        <v>100</v>
      </c>
      <c r="F263" s="31">
        <f>'Рейтинговая таблица организаций'!R265</f>
        <v>100</v>
      </c>
      <c r="G263" s="31">
        <f>'Рейтинговая таблица организаций'!O265</f>
        <v>100</v>
      </c>
      <c r="H263" s="31">
        <f>'Рейтинговая таблица организаций'!P265</f>
        <v>100</v>
      </c>
      <c r="I263" s="31">
        <f>'Рейтинговая таблица организаций'!S265</f>
        <v>100</v>
      </c>
      <c r="J263" s="35">
        <f>'Рейтинговая таблица организаций'!T265</f>
        <v>100</v>
      </c>
      <c r="K263" s="31">
        <f>'Рейтинговая таблица организаций'!Z265</f>
        <v>100</v>
      </c>
      <c r="L263" s="31">
        <f t="shared" si="4"/>
        <v>100</v>
      </c>
      <c r="M263" s="31">
        <f>'Рейтинговая таблица организаций'!AB265</f>
        <v>100</v>
      </c>
      <c r="N263" s="35">
        <f>'Рейтинговая таблица организаций'!AC265</f>
        <v>100</v>
      </c>
      <c r="O263" s="85">
        <f>'Рейтинговая таблица организаций'!AH265</f>
        <v>20</v>
      </c>
      <c r="P263" s="85">
        <f>'Рейтинговая таблица организаций'!AI265</f>
        <v>60</v>
      </c>
      <c r="Q263" s="85">
        <f>'Рейтинговая таблица организаций'!AJ265</f>
        <v>100</v>
      </c>
      <c r="R263" s="86">
        <f>'Рейтинговая таблица организаций'!AK265</f>
        <v>60</v>
      </c>
      <c r="S263" s="31">
        <f>'Рейтинговая таблица организаций'!AR265</f>
        <v>100</v>
      </c>
      <c r="T263" s="31">
        <f>'Рейтинговая таблица организаций'!AS265</f>
        <v>100</v>
      </c>
      <c r="U263" s="31">
        <f>'Рейтинговая таблица организаций'!AT265</f>
        <v>100</v>
      </c>
      <c r="V263" s="35">
        <f>'Рейтинговая таблица организаций'!AU265</f>
        <v>100</v>
      </c>
      <c r="W263" s="31">
        <f>'Рейтинговая таблица организаций'!BB265</f>
        <v>100</v>
      </c>
      <c r="X263" s="31">
        <f>'Рейтинговая таблица организаций'!BC265</f>
        <v>100</v>
      </c>
      <c r="Y263" s="31">
        <f>'Рейтинговая таблица организаций'!BD265</f>
        <v>100</v>
      </c>
      <c r="Z263" s="35">
        <f>'Рейтинговая таблица организаций'!BE265</f>
        <v>100</v>
      </c>
      <c r="AA263" s="36">
        <f>'Рейтинговая таблица организаций'!BF265</f>
        <v>92</v>
      </c>
    </row>
    <row r="264" spans="1:27">
      <c r="A264" s="33">
        <f>'бланки '!D268</f>
        <v>263</v>
      </c>
      <c r="B264" s="33" t="str">
        <f>'Рейтинговая таблица организаций'!B266</f>
        <v>Муниципальное казённое общеобразовательное учреждение "Бабарыкинская средняя общеобразовательная школа"</v>
      </c>
      <c r="C264" s="33">
        <f>'Рейтинговая таблица организаций'!M266</f>
        <v>100</v>
      </c>
      <c r="D264" s="33">
        <f>'Рейтинговая таблица организаций'!N266</f>
        <v>100</v>
      </c>
      <c r="E264" s="31">
        <f>'Рейтинговая таблица организаций'!Q266</f>
        <v>100</v>
      </c>
      <c r="F264" s="31">
        <f>'Рейтинговая таблица организаций'!R266</f>
        <v>100</v>
      </c>
      <c r="G264" s="31">
        <f>'Рейтинговая таблица организаций'!O266</f>
        <v>100</v>
      </c>
      <c r="H264" s="31">
        <f>'Рейтинговая таблица организаций'!P266</f>
        <v>100</v>
      </c>
      <c r="I264" s="31">
        <f>'Рейтинговая таблица организаций'!S266</f>
        <v>100</v>
      </c>
      <c r="J264" s="35">
        <f>'Рейтинговая таблица организаций'!T266</f>
        <v>100</v>
      </c>
      <c r="K264" s="31">
        <f>'Рейтинговая таблица организаций'!Z266</f>
        <v>100</v>
      </c>
      <c r="L264" s="31">
        <f t="shared" si="4"/>
        <v>100</v>
      </c>
      <c r="M264" s="31">
        <f>'Рейтинговая таблица организаций'!AB266</f>
        <v>100</v>
      </c>
      <c r="N264" s="35">
        <f>'Рейтинговая таблица организаций'!AC266</f>
        <v>100</v>
      </c>
      <c r="O264" s="85">
        <f>'Рейтинговая таблица организаций'!AH266</f>
        <v>20</v>
      </c>
      <c r="P264" s="85">
        <f>'Рейтинговая таблица организаций'!AI266</f>
        <v>40</v>
      </c>
      <c r="Q264" s="85">
        <f>'Рейтинговая таблица организаций'!AJ266</f>
        <v>100</v>
      </c>
      <c r="R264" s="86">
        <f>'Рейтинговая таблица организаций'!AK266</f>
        <v>52</v>
      </c>
      <c r="S264" s="31">
        <f>'Рейтинговая таблица организаций'!AR266</f>
        <v>100</v>
      </c>
      <c r="T264" s="31">
        <f>'Рейтинговая таблица организаций'!AS266</f>
        <v>100</v>
      </c>
      <c r="U264" s="31">
        <f>'Рейтинговая таблица организаций'!AT266</f>
        <v>100</v>
      </c>
      <c r="V264" s="35">
        <f>'Рейтинговая таблица организаций'!AU266</f>
        <v>100</v>
      </c>
      <c r="W264" s="31">
        <f>'Рейтинговая таблица организаций'!BB266</f>
        <v>100</v>
      </c>
      <c r="X264" s="31">
        <f>'Рейтинговая таблица организаций'!BC266</f>
        <v>100</v>
      </c>
      <c r="Y264" s="31">
        <f>'Рейтинговая таблица организаций'!BD266</f>
        <v>100</v>
      </c>
      <c r="Z264" s="35">
        <f>'Рейтинговая таблица организаций'!BE266</f>
        <v>100</v>
      </c>
      <c r="AA264" s="36">
        <f>'Рейтинговая таблица организаций'!BF266</f>
        <v>90.4</v>
      </c>
    </row>
    <row r="265" spans="1:27">
      <c r="A265" s="33">
        <f>'бланки '!D269</f>
        <v>264</v>
      </c>
      <c r="B265" s="33" t="str">
        <f>'Рейтинговая таблица организаций'!B267</f>
        <v>Муниципальное казённое общеобразовательное учреждение «Баткатская средняя общеобразовательная школа»</v>
      </c>
      <c r="C265" s="33">
        <f>'Рейтинговая таблица организаций'!M267</f>
        <v>100</v>
      </c>
      <c r="D265" s="33">
        <f>'Рейтинговая таблица организаций'!N267</f>
        <v>100</v>
      </c>
      <c r="E265" s="31">
        <f>'Рейтинговая таблица организаций'!Q267</f>
        <v>100</v>
      </c>
      <c r="F265" s="31">
        <f>'Рейтинговая таблица организаций'!R267</f>
        <v>100</v>
      </c>
      <c r="G265" s="31">
        <f>'Рейтинговая таблица организаций'!O267</f>
        <v>100</v>
      </c>
      <c r="H265" s="31">
        <f>'Рейтинговая таблица организаций'!P267</f>
        <v>100</v>
      </c>
      <c r="I265" s="31">
        <f>'Рейтинговая таблица организаций'!S267</f>
        <v>100</v>
      </c>
      <c r="J265" s="35">
        <f>'Рейтинговая таблица организаций'!T267</f>
        <v>100</v>
      </c>
      <c r="K265" s="31">
        <f>'Рейтинговая таблица организаций'!Z267</f>
        <v>100</v>
      </c>
      <c r="L265" s="31">
        <f t="shared" si="4"/>
        <v>100</v>
      </c>
      <c r="M265" s="31">
        <f>'Рейтинговая таблица организаций'!AB267</f>
        <v>100</v>
      </c>
      <c r="N265" s="35">
        <f>'Рейтинговая таблица организаций'!AC267</f>
        <v>100</v>
      </c>
      <c r="O265" s="85">
        <f>'Рейтинговая таблица организаций'!AH267</f>
        <v>80</v>
      </c>
      <c r="P265" s="85">
        <f>'Рейтинговая таблица организаций'!AI267</f>
        <v>60</v>
      </c>
      <c r="Q265" s="85">
        <f>'Рейтинговая таблица организаций'!AJ267</f>
        <v>100</v>
      </c>
      <c r="R265" s="86">
        <f>'Рейтинговая таблица организаций'!AK267</f>
        <v>78</v>
      </c>
      <c r="S265" s="31">
        <f>'Рейтинговая таблица организаций'!AR267</f>
        <v>100</v>
      </c>
      <c r="T265" s="31">
        <f>'Рейтинговая таблица организаций'!AS267</f>
        <v>100</v>
      </c>
      <c r="U265" s="31">
        <f>'Рейтинговая таблица организаций'!AT267</f>
        <v>100</v>
      </c>
      <c r="V265" s="35">
        <f>'Рейтинговая таблица организаций'!AU267</f>
        <v>100</v>
      </c>
      <c r="W265" s="31">
        <f>'Рейтинговая таблица организаций'!BB267</f>
        <v>100</v>
      </c>
      <c r="X265" s="31">
        <f>'Рейтинговая таблица организаций'!BC267</f>
        <v>100</v>
      </c>
      <c r="Y265" s="31">
        <f>'Рейтинговая таблица организаций'!BD267</f>
        <v>100</v>
      </c>
      <c r="Z265" s="35">
        <f>'Рейтинговая таблица организаций'!BE267</f>
        <v>100</v>
      </c>
      <c r="AA265" s="36">
        <f>'Рейтинговая таблица организаций'!BF267</f>
        <v>95.6</v>
      </c>
    </row>
    <row r="266" spans="1:27">
      <c r="A266" s="33">
        <f>'бланки '!D270</f>
        <v>265</v>
      </c>
      <c r="B266" s="33" t="str">
        <f>'Рейтинговая таблица организаций'!B268</f>
        <v>Муниципальное казённое образовательное учреждение «Гусевская средняя общеобразовательная школа»</v>
      </c>
      <c r="C266" s="33">
        <f>'Рейтинговая таблица организаций'!M268</f>
        <v>100</v>
      </c>
      <c r="D266" s="33">
        <f>'Рейтинговая таблица организаций'!N268</f>
        <v>100</v>
      </c>
      <c r="E266" s="31">
        <f>'Рейтинговая таблица организаций'!Q268</f>
        <v>100</v>
      </c>
      <c r="F266" s="31">
        <f>'Рейтинговая таблица организаций'!R268</f>
        <v>100</v>
      </c>
      <c r="G266" s="31">
        <f>'Рейтинговая таблица организаций'!O268</f>
        <v>100</v>
      </c>
      <c r="H266" s="31">
        <f>'Рейтинговая таблица организаций'!P268</f>
        <v>100</v>
      </c>
      <c r="I266" s="31">
        <f>'Рейтинговая таблица организаций'!S268</f>
        <v>100</v>
      </c>
      <c r="J266" s="35">
        <f>'Рейтинговая таблица организаций'!T268</f>
        <v>100</v>
      </c>
      <c r="K266" s="31">
        <f>'Рейтинговая таблица организаций'!Z268</f>
        <v>100</v>
      </c>
      <c r="L266" s="31">
        <f t="shared" si="4"/>
        <v>100</v>
      </c>
      <c r="M266" s="31">
        <f>'Рейтинговая таблица организаций'!AB268</f>
        <v>100</v>
      </c>
      <c r="N266" s="35">
        <f>'Рейтинговая таблица организаций'!AC268</f>
        <v>100</v>
      </c>
      <c r="O266" s="85">
        <f>'Рейтинговая таблица организаций'!AH268</f>
        <v>0</v>
      </c>
      <c r="P266" s="85">
        <f>'Рейтинговая таблица организаций'!AI268</f>
        <v>40</v>
      </c>
      <c r="Q266" s="85">
        <f>'Рейтинговая таблица организаций'!AJ268</f>
        <v>100</v>
      </c>
      <c r="R266" s="86">
        <f>'Рейтинговая таблица организаций'!AK268</f>
        <v>46</v>
      </c>
      <c r="S266" s="31">
        <f>'Рейтинговая таблица организаций'!AR268</f>
        <v>100</v>
      </c>
      <c r="T266" s="31">
        <f>'Рейтинговая таблица организаций'!AS268</f>
        <v>100</v>
      </c>
      <c r="U266" s="31">
        <f>'Рейтинговая таблица организаций'!AT268</f>
        <v>100</v>
      </c>
      <c r="V266" s="35">
        <f>'Рейтинговая таблица организаций'!AU268</f>
        <v>100</v>
      </c>
      <c r="W266" s="31">
        <f>'Рейтинговая таблица организаций'!BB268</f>
        <v>100</v>
      </c>
      <c r="X266" s="31">
        <f>'Рейтинговая таблица организаций'!BC268</f>
        <v>100</v>
      </c>
      <c r="Y266" s="31">
        <f>'Рейтинговая таблица организаций'!BD268</f>
        <v>100</v>
      </c>
      <c r="Z266" s="35">
        <f>'Рейтинговая таблица организаций'!BE268</f>
        <v>100</v>
      </c>
      <c r="AA266" s="36">
        <f>'Рейтинговая таблица организаций'!BF268</f>
        <v>89.2</v>
      </c>
    </row>
    <row r="267" spans="1:27">
      <c r="A267" s="33">
        <f>'бланки '!D271</f>
        <v>266</v>
      </c>
      <c r="B267" s="33" t="str">
        <f>'Рейтинговая таблица организаций'!B269</f>
        <v>Муниципальное казённое общеобразовательное учреждение "Каргалинская основная общеобразовательная школа"</v>
      </c>
      <c r="C267" s="33">
        <f>'Рейтинговая таблица организаций'!M269</f>
        <v>100</v>
      </c>
      <c r="D267" s="33">
        <f>'Рейтинговая таблица организаций'!N269</f>
        <v>100</v>
      </c>
      <c r="E267" s="31">
        <f>'Рейтинговая таблица организаций'!Q269</f>
        <v>100</v>
      </c>
      <c r="F267" s="31">
        <f>'Рейтинговая таблица организаций'!R269</f>
        <v>100</v>
      </c>
      <c r="G267" s="31">
        <f>'Рейтинговая таблица организаций'!O269</f>
        <v>100</v>
      </c>
      <c r="H267" s="31">
        <f>'Рейтинговая таблица организаций'!P269</f>
        <v>100</v>
      </c>
      <c r="I267" s="31">
        <f>'Рейтинговая таблица организаций'!S269</f>
        <v>100</v>
      </c>
      <c r="J267" s="35">
        <f>'Рейтинговая таблица организаций'!T269</f>
        <v>100</v>
      </c>
      <c r="K267" s="31">
        <f>'Рейтинговая таблица организаций'!Z269</f>
        <v>100</v>
      </c>
      <c r="L267" s="31">
        <f t="shared" si="4"/>
        <v>100</v>
      </c>
      <c r="M267" s="31">
        <f>'Рейтинговая таблица организаций'!AB269</f>
        <v>100</v>
      </c>
      <c r="N267" s="35">
        <f>'Рейтинговая таблица организаций'!AC269</f>
        <v>100</v>
      </c>
      <c r="O267" s="85">
        <f>'Рейтинговая таблица организаций'!AH269</f>
        <v>80</v>
      </c>
      <c r="P267" s="85">
        <f>'Рейтинговая таблица организаций'!AI269</f>
        <v>60</v>
      </c>
      <c r="Q267" s="85">
        <f>'Рейтинговая таблица организаций'!AJ269</f>
        <v>100</v>
      </c>
      <c r="R267" s="86">
        <f>'Рейтинговая таблица организаций'!AK269</f>
        <v>78</v>
      </c>
      <c r="S267" s="31">
        <f>'Рейтинговая таблица организаций'!AR269</f>
        <v>100</v>
      </c>
      <c r="T267" s="31">
        <f>'Рейтинговая таблица организаций'!AS269</f>
        <v>100</v>
      </c>
      <c r="U267" s="31">
        <f>'Рейтинговая таблица организаций'!AT269</f>
        <v>100</v>
      </c>
      <c r="V267" s="35">
        <f>'Рейтинговая таблица организаций'!AU269</f>
        <v>100</v>
      </c>
      <c r="W267" s="31">
        <f>'Рейтинговая таблица организаций'!BB269</f>
        <v>100</v>
      </c>
      <c r="X267" s="31">
        <f>'Рейтинговая таблица организаций'!BC269</f>
        <v>100</v>
      </c>
      <c r="Y267" s="31">
        <f>'Рейтинговая таблица организаций'!BD269</f>
        <v>100</v>
      </c>
      <c r="Z267" s="35">
        <f>'Рейтинговая таблица организаций'!BE269</f>
        <v>100</v>
      </c>
      <c r="AA267" s="36">
        <f>'Рейтинговая таблица организаций'!BF269</f>
        <v>95.6</v>
      </c>
    </row>
    <row r="268" spans="1:27">
      <c r="A268" s="33">
        <f>'бланки '!D272</f>
        <v>267</v>
      </c>
      <c r="B268" s="33" t="str">
        <f>'Рейтинговая таблица организаций'!B270</f>
        <v>Муниципальное казённое общеобразовательное учреждение «Малобрагинская основная общеобразовательная школа»</v>
      </c>
      <c r="C268" s="33">
        <f>'Рейтинговая таблица организаций'!M270</f>
        <v>100</v>
      </c>
      <c r="D268" s="33">
        <f>'Рейтинговая таблица организаций'!N270</f>
        <v>100</v>
      </c>
      <c r="E268" s="31">
        <f>'Рейтинговая таблица организаций'!Q270</f>
        <v>100</v>
      </c>
      <c r="F268" s="31">
        <f>'Рейтинговая таблица организаций'!R270</f>
        <v>100</v>
      </c>
      <c r="G268" s="31">
        <f>'Рейтинговая таблица организаций'!O270</f>
        <v>100</v>
      </c>
      <c r="H268" s="31">
        <f>'Рейтинговая таблица организаций'!P270</f>
        <v>100</v>
      </c>
      <c r="I268" s="31">
        <f>'Рейтинговая таблица организаций'!S270</f>
        <v>100</v>
      </c>
      <c r="J268" s="35">
        <f>'Рейтинговая таблица организаций'!T270</f>
        <v>100</v>
      </c>
      <c r="K268" s="31">
        <f>'Рейтинговая таблица организаций'!Z270</f>
        <v>100</v>
      </c>
      <c r="L268" s="31">
        <f t="shared" si="4"/>
        <v>100</v>
      </c>
      <c r="M268" s="31">
        <f>'Рейтинговая таблица организаций'!AB270</f>
        <v>100</v>
      </c>
      <c r="N268" s="35">
        <f>'Рейтинговая таблица организаций'!AC270</f>
        <v>100</v>
      </c>
      <c r="O268" s="85">
        <f>'Рейтинговая таблица организаций'!AH270</f>
        <v>0</v>
      </c>
      <c r="P268" s="85">
        <f>'Рейтинговая таблица организаций'!AI270</f>
        <v>40</v>
      </c>
      <c r="Q268" s="85">
        <f>'Рейтинговая таблица организаций'!AJ270</f>
        <v>100</v>
      </c>
      <c r="R268" s="86">
        <f>'Рейтинговая таблица организаций'!AK270</f>
        <v>46</v>
      </c>
      <c r="S268" s="31">
        <f>'Рейтинговая таблица организаций'!AR270</f>
        <v>100</v>
      </c>
      <c r="T268" s="31">
        <f>'Рейтинговая таблица организаций'!AS270</f>
        <v>100</v>
      </c>
      <c r="U268" s="31">
        <f>'Рейтинговая таблица организаций'!AT270</f>
        <v>100</v>
      </c>
      <c r="V268" s="35">
        <f>'Рейтинговая таблица организаций'!AU270</f>
        <v>100</v>
      </c>
      <c r="W268" s="31">
        <f>'Рейтинговая таблица организаций'!BB270</f>
        <v>100</v>
      </c>
      <c r="X268" s="31">
        <f>'Рейтинговая таблица организаций'!BC270</f>
        <v>100</v>
      </c>
      <c r="Y268" s="31">
        <f>'Рейтинговая таблица организаций'!BD270</f>
        <v>100</v>
      </c>
      <c r="Z268" s="35">
        <f>'Рейтинговая таблица организаций'!BE270</f>
        <v>100</v>
      </c>
      <c r="AA268" s="36">
        <f>'Рейтинговая таблица организаций'!BF270</f>
        <v>89.2</v>
      </c>
    </row>
    <row r="269" spans="1:27">
      <c r="A269" s="33">
        <f>'бланки '!D273</f>
        <v>268</v>
      </c>
      <c r="B269" s="33" t="str">
        <f>'Рейтинговая таблица организаций'!B271</f>
        <v>Муниципальное казённое общеобразовательное учреждение "Маркеловская средняя общеобразовательная школа"</v>
      </c>
      <c r="C269" s="33">
        <f>'Рейтинговая таблица организаций'!M271</f>
        <v>100</v>
      </c>
      <c r="D269" s="33">
        <f>'Рейтинговая таблица организаций'!N271</f>
        <v>100</v>
      </c>
      <c r="E269" s="31">
        <f>'Рейтинговая таблица организаций'!Q271</f>
        <v>100</v>
      </c>
      <c r="F269" s="31">
        <f>'Рейтинговая таблица организаций'!R271</f>
        <v>100</v>
      </c>
      <c r="G269" s="31">
        <f>'Рейтинговая таблица организаций'!O271</f>
        <v>100</v>
      </c>
      <c r="H269" s="31">
        <f>'Рейтинговая таблица организаций'!P271</f>
        <v>100</v>
      </c>
      <c r="I269" s="31">
        <f>'Рейтинговая таблица организаций'!S271</f>
        <v>100</v>
      </c>
      <c r="J269" s="35">
        <f>'Рейтинговая таблица организаций'!T271</f>
        <v>100</v>
      </c>
      <c r="K269" s="31">
        <f>'Рейтинговая таблица организаций'!Z271</f>
        <v>100</v>
      </c>
      <c r="L269" s="31">
        <f t="shared" si="4"/>
        <v>100</v>
      </c>
      <c r="M269" s="31">
        <f>'Рейтинговая таблица организаций'!AB271</f>
        <v>100</v>
      </c>
      <c r="N269" s="35">
        <f>'Рейтинговая таблица организаций'!AC271</f>
        <v>100</v>
      </c>
      <c r="O269" s="85">
        <f>'Рейтинговая таблица организаций'!AH271</f>
        <v>20</v>
      </c>
      <c r="P269" s="85">
        <f>'Рейтинговая таблица организаций'!AI271</f>
        <v>60</v>
      </c>
      <c r="Q269" s="85">
        <f>'Рейтинговая таблица организаций'!AJ271</f>
        <v>100</v>
      </c>
      <c r="R269" s="86">
        <f>'Рейтинговая таблица организаций'!AK271</f>
        <v>60</v>
      </c>
      <c r="S269" s="31">
        <f>'Рейтинговая таблица организаций'!AR271</f>
        <v>100</v>
      </c>
      <c r="T269" s="31">
        <f>'Рейтинговая таблица организаций'!AS271</f>
        <v>100</v>
      </c>
      <c r="U269" s="31">
        <f>'Рейтинговая таблица организаций'!AT271</f>
        <v>100</v>
      </c>
      <c r="V269" s="35">
        <f>'Рейтинговая таблица организаций'!AU271</f>
        <v>100</v>
      </c>
      <c r="W269" s="31">
        <f>'Рейтинговая таблица организаций'!BB271</f>
        <v>100</v>
      </c>
      <c r="X269" s="31">
        <f>'Рейтинговая таблица организаций'!BC271</f>
        <v>100</v>
      </c>
      <c r="Y269" s="31">
        <f>'Рейтинговая таблица организаций'!BD271</f>
        <v>100</v>
      </c>
      <c r="Z269" s="35">
        <f>'Рейтинговая таблица организаций'!BE271</f>
        <v>100</v>
      </c>
      <c r="AA269" s="36">
        <f>'Рейтинговая таблица организаций'!BF271</f>
        <v>92</v>
      </c>
    </row>
    <row r="270" spans="1:27">
      <c r="A270" s="33">
        <f>'бланки '!D274</f>
        <v>269</v>
      </c>
      <c r="B270" s="33" t="str">
        <f>'Рейтинговая таблица организаций'!B272</f>
        <v>Муниципальное казённое общеобразовательное учреждение "Монастырская основная общеобразовательная школа"</v>
      </c>
      <c r="C270" s="33">
        <f>'Рейтинговая таблица организаций'!M272</f>
        <v>100</v>
      </c>
      <c r="D270" s="33">
        <f>'Рейтинговая таблица организаций'!N272</f>
        <v>100</v>
      </c>
      <c r="E270" s="31">
        <f>'Рейтинговая таблица организаций'!Q272</f>
        <v>100</v>
      </c>
      <c r="F270" s="31">
        <f>'Рейтинговая таблица организаций'!R272</f>
        <v>100</v>
      </c>
      <c r="G270" s="31">
        <f>'Рейтинговая таблица организаций'!O272</f>
        <v>100</v>
      </c>
      <c r="H270" s="31">
        <f>'Рейтинговая таблица организаций'!P272</f>
        <v>100</v>
      </c>
      <c r="I270" s="31">
        <f>'Рейтинговая таблица организаций'!S272</f>
        <v>100</v>
      </c>
      <c r="J270" s="35">
        <f>'Рейтинговая таблица организаций'!T272</f>
        <v>100</v>
      </c>
      <c r="K270" s="31">
        <f>'Рейтинговая таблица организаций'!Z272</f>
        <v>100</v>
      </c>
      <c r="L270" s="31">
        <f t="shared" si="4"/>
        <v>100</v>
      </c>
      <c r="M270" s="31">
        <f>'Рейтинговая таблица организаций'!AB272</f>
        <v>100</v>
      </c>
      <c r="N270" s="35">
        <f>'Рейтинговая таблица организаций'!AC272</f>
        <v>100</v>
      </c>
      <c r="O270" s="85">
        <f>'Рейтинговая таблица организаций'!AH272</f>
        <v>40</v>
      </c>
      <c r="P270" s="85">
        <f>'Рейтинговая таблица организаций'!AI272</f>
        <v>80</v>
      </c>
      <c r="Q270" s="85">
        <f>'Рейтинговая таблица организаций'!AJ272</f>
        <v>100</v>
      </c>
      <c r="R270" s="86">
        <f>'Рейтинговая таблица организаций'!AK272</f>
        <v>74</v>
      </c>
      <c r="S270" s="31">
        <f>'Рейтинговая таблица организаций'!AR272</f>
        <v>100</v>
      </c>
      <c r="T270" s="31">
        <f>'Рейтинговая таблица организаций'!AS272</f>
        <v>100</v>
      </c>
      <c r="U270" s="31">
        <f>'Рейтинговая таблица организаций'!AT272</f>
        <v>100</v>
      </c>
      <c r="V270" s="35">
        <f>'Рейтинговая таблица организаций'!AU272</f>
        <v>100</v>
      </c>
      <c r="W270" s="31">
        <f>'Рейтинговая таблица организаций'!BB272</f>
        <v>100</v>
      </c>
      <c r="X270" s="31">
        <f>'Рейтинговая таблица организаций'!BC272</f>
        <v>100</v>
      </c>
      <c r="Y270" s="31">
        <f>'Рейтинговая таблица организаций'!BD272</f>
        <v>100</v>
      </c>
      <c r="Z270" s="35">
        <f>'Рейтинговая таблица организаций'!BE272</f>
        <v>100</v>
      </c>
      <c r="AA270" s="36">
        <f>'Рейтинговая таблица организаций'!BF272</f>
        <v>94.8</v>
      </c>
    </row>
    <row r="271" spans="1:27">
      <c r="A271" s="33">
        <f>'бланки '!D275</f>
        <v>270</v>
      </c>
      <c r="B271" s="33" t="str">
        <f>'Рейтинговая таблица организаций'!B273</f>
        <v>Муниципальное казённое общеобразовательное учреждение «Побединская средняя общеобразовательная школа»</v>
      </c>
      <c r="C271" s="33">
        <f>'Рейтинговая таблица организаций'!M273</f>
        <v>100</v>
      </c>
      <c r="D271" s="33">
        <f>'Рейтинговая таблица организаций'!N273</f>
        <v>100</v>
      </c>
      <c r="E271" s="31">
        <f>'Рейтинговая таблица организаций'!Q273</f>
        <v>100</v>
      </c>
      <c r="F271" s="31">
        <f>'Рейтинговая таблица организаций'!R273</f>
        <v>100</v>
      </c>
      <c r="G271" s="31">
        <f>'Рейтинговая таблица организаций'!O273</f>
        <v>100</v>
      </c>
      <c r="H271" s="31">
        <f>'Рейтинговая таблица организаций'!P273</f>
        <v>100</v>
      </c>
      <c r="I271" s="31">
        <f>'Рейтинговая таблица организаций'!S273</f>
        <v>100</v>
      </c>
      <c r="J271" s="35">
        <f>'Рейтинговая таблица организаций'!T273</f>
        <v>100</v>
      </c>
      <c r="K271" s="31">
        <f>'Рейтинговая таблица организаций'!Z273</f>
        <v>100</v>
      </c>
      <c r="L271" s="31">
        <f t="shared" si="4"/>
        <v>100</v>
      </c>
      <c r="M271" s="31">
        <f>'Рейтинговая таблица организаций'!AB273</f>
        <v>100</v>
      </c>
      <c r="N271" s="35">
        <f>'Рейтинговая таблица организаций'!AC273</f>
        <v>100</v>
      </c>
      <c r="O271" s="85">
        <f>'Рейтинговая таблица организаций'!AH273</f>
        <v>0</v>
      </c>
      <c r="P271" s="85">
        <f>'Рейтинговая таблица организаций'!AI273</f>
        <v>60</v>
      </c>
      <c r="Q271" s="85">
        <f>'Рейтинговая таблица организаций'!AJ273</f>
        <v>100</v>
      </c>
      <c r="R271" s="86">
        <f>'Рейтинговая таблица организаций'!AK273</f>
        <v>54</v>
      </c>
      <c r="S271" s="31">
        <f>'Рейтинговая таблица организаций'!AR273</f>
        <v>100</v>
      </c>
      <c r="T271" s="31">
        <f>'Рейтинговая таблица организаций'!AS273</f>
        <v>100</v>
      </c>
      <c r="U271" s="31">
        <f>'Рейтинговая таблица организаций'!AT273</f>
        <v>100</v>
      </c>
      <c r="V271" s="35">
        <f>'Рейтинговая таблица организаций'!AU273</f>
        <v>100</v>
      </c>
      <c r="W271" s="31">
        <f>'Рейтинговая таблица организаций'!BB273</f>
        <v>100</v>
      </c>
      <c r="X271" s="31">
        <f>'Рейтинговая таблица организаций'!BC273</f>
        <v>100</v>
      </c>
      <c r="Y271" s="31">
        <f>'Рейтинговая таблица организаций'!BD273</f>
        <v>100</v>
      </c>
      <c r="Z271" s="35">
        <f>'Рейтинговая таблица организаций'!BE273</f>
        <v>100</v>
      </c>
      <c r="AA271" s="36">
        <f>'Рейтинговая таблица организаций'!BF273</f>
        <v>90.8</v>
      </c>
    </row>
    <row r="272" spans="1:27">
      <c r="A272" s="33">
        <f>'бланки '!D276</f>
        <v>271</v>
      </c>
      <c r="B272" s="33" t="str">
        <f>'Рейтинговая таблица организаций'!B274</f>
        <v>Муниципальное казённое общеобразовательное учреждение «Трубачевская средняя общеобразовательная школа»</v>
      </c>
      <c r="C272" s="33">
        <f>'Рейтинговая таблица организаций'!M274</f>
        <v>100</v>
      </c>
      <c r="D272" s="33">
        <f>'Рейтинговая таблица организаций'!N274</f>
        <v>100</v>
      </c>
      <c r="E272" s="31">
        <f>'Рейтинговая таблица организаций'!Q274</f>
        <v>100</v>
      </c>
      <c r="F272" s="31">
        <f>'Рейтинговая таблица организаций'!R274</f>
        <v>100</v>
      </c>
      <c r="G272" s="31">
        <f>'Рейтинговая таблица организаций'!O274</f>
        <v>100</v>
      </c>
      <c r="H272" s="31">
        <f>'Рейтинговая таблица организаций'!P274</f>
        <v>100</v>
      </c>
      <c r="I272" s="31">
        <f>'Рейтинговая таблица организаций'!S274</f>
        <v>100</v>
      </c>
      <c r="J272" s="35">
        <f>'Рейтинговая таблица организаций'!T274</f>
        <v>100</v>
      </c>
      <c r="K272" s="31">
        <f>'Рейтинговая таблица организаций'!Z274</f>
        <v>100</v>
      </c>
      <c r="L272" s="31">
        <f t="shared" si="4"/>
        <v>100</v>
      </c>
      <c r="M272" s="31">
        <f>'Рейтинговая таблица организаций'!AB274</f>
        <v>100</v>
      </c>
      <c r="N272" s="35">
        <f>'Рейтинговая таблица организаций'!AC274</f>
        <v>100</v>
      </c>
      <c r="O272" s="85">
        <f>'Рейтинговая таблица организаций'!AH274</f>
        <v>0</v>
      </c>
      <c r="P272" s="85">
        <f>'Рейтинговая таблица организаций'!AI274</f>
        <v>60</v>
      </c>
      <c r="Q272" s="85">
        <f>'Рейтинговая таблица организаций'!AJ274</f>
        <v>100</v>
      </c>
      <c r="R272" s="86">
        <f>'Рейтинговая таблица организаций'!AK274</f>
        <v>54</v>
      </c>
      <c r="S272" s="31">
        <f>'Рейтинговая таблица организаций'!AR274</f>
        <v>100</v>
      </c>
      <c r="T272" s="31">
        <f>'Рейтинговая таблица организаций'!AS274</f>
        <v>100</v>
      </c>
      <c r="U272" s="31">
        <f>'Рейтинговая таблица организаций'!AT274</f>
        <v>100</v>
      </c>
      <c r="V272" s="35">
        <f>'Рейтинговая таблица организаций'!AU274</f>
        <v>100</v>
      </c>
      <c r="W272" s="31">
        <f>'Рейтинговая таблица организаций'!BB274</f>
        <v>100</v>
      </c>
      <c r="X272" s="31">
        <f>'Рейтинговая таблица организаций'!BC274</f>
        <v>100</v>
      </c>
      <c r="Y272" s="31">
        <f>'Рейтинговая таблица организаций'!BD274</f>
        <v>100</v>
      </c>
      <c r="Z272" s="35">
        <f>'Рейтинговая таблица организаций'!BE274</f>
        <v>100</v>
      </c>
      <c r="AA272" s="36">
        <f>'Рейтинговая таблица организаций'!BF274</f>
        <v>90.8</v>
      </c>
    </row>
    <row r="273" spans="1:27">
      <c r="A273" s="33">
        <f>'бланки '!D277</f>
        <v>272</v>
      </c>
      <c r="B273" s="33" t="str">
        <f>'Рейтинговая таблица организаций'!B275</f>
        <v>Муниципальное казённое общеобразовательное учреждение "Шегарская средняя общеобразовательная школа №1"</v>
      </c>
      <c r="C273" s="33">
        <f>'Рейтинговая таблица организаций'!M275</f>
        <v>100</v>
      </c>
      <c r="D273" s="33">
        <f>'Рейтинговая таблица организаций'!N275</f>
        <v>100</v>
      </c>
      <c r="E273" s="31">
        <f>'Рейтинговая таблица организаций'!Q275</f>
        <v>100</v>
      </c>
      <c r="F273" s="31">
        <f>'Рейтинговая таблица организаций'!R275</f>
        <v>100</v>
      </c>
      <c r="G273" s="31">
        <f>'Рейтинговая таблица организаций'!O275</f>
        <v>100</v>
      </c>
      <c r="H273" s="31">
        <f>'Рейтинговая таблица организаций'!P275</f>
        <v>100</v>
      </c>
      <c r="I273" s="31">
        <f>'Рейтинговая таблица организаций'!S275</f>
        <v>100</v>
      </c>
      <c r="J273" s="35">
        <f>'Рейтинговая таблица организаций'!T275</f>
        <v>100</v>
      </c>
      <c r="K273" s="31">
        <f>'Рейтинговая таблица организаций'!Z275</f>
        <v>100</v>
      </c>
      <c r="L273" s="31">
        <f t="shared" si="4"/>
        <v>100</v>
      </c>
      <c r="M273" s="31">
        <f>'Рейтинговая таблица организаций'!AB275</f>
        <v>100</v>
      </c>
      <c r="N273" s="35">
        <f>'Рейтинговая таблица организаций'!AC275</f>
        <v>100</v>
      </c>
      <c r="O273" s="85">
        <f>'Рейтинговая таблица организаций'!AH275</f>
        <v>20</v>
      </c>
      <c r="P273" s="85">
        <f>'Рейтинговая таблица организаций'!AI275</f>
        <v>60</v>
      </c>
      <c r="Q273" s="85">
        <f>'Рейтинговая таблица организаций'!AJ275</f>
        <v>100</v>
      </c>
      <c r="R273" s="86">
        <f>'Рейтинговая таблица организаций'!AK275</f>
        <v>60</v>
      </c>
      <c r="S273" s="31">
        <f>'Рейтинговая таблица организаций'!AR275</f>
        <v>100</v>
      </c>
      <c r="T273" s="31">
        <f>'Рейтинговая таблица организаций'!AS275</f>
        <v>100</v>
      </c>
      <c r="U273" s="31">
        <f>'Рейтинговая таблица организаций'!AT275</f>
        <v>100</v>
      </c>
      <c r="V273" s="35">
        <f>'Рейтинговая таблица организаций'!AU275</f>
        <v>100</v>
      </c>
      <c r="W273" s="31">
        <f>'Рейтинговая таблица организаций'!BB275</f>
        <v>100</v>
      </c>
      <c r="X273" s="31">
        <f>'Рейтинговая таблица организаций'!BC275</f>
        <v>100</v>
      </c>
      <c r="Y273" s="31">
        <f>'Рейтинговая таблица организаций'!BD275</f>
        <v>100</v>
      </c>
      <c r="Z273" s="35">
        <f>'Рейтинговая таблица организаций'!BE275</f>
        <v>100</v>
      </c>
      <c r="AA273" s="36">
        <f>'Рейтинговая таблица организаций'!BF275</f>
        <v>92</v>
      </c>
    </row>
    <row r="274" spans="1:27">
      <c r="A274" s="33">
        <f>'бланки '!D278</f>
        <v>273</v>
      </c>
      <c r="B274" s="33" t="str">
        <f>'Рейтинговая таблица организаций'!B276</f>
        <v>Муниципальное казённое общеобразовательное учреждение «Шегарская средняя общеобразовательная школа № 2»</v>
      </c>
      <c r="C274" s="33">
        <f>'Рейтинговая таблица организаций'!M276</f>
        <v>100</v>
      </c>
      <c r="D274" s="33">
        <f>'Рейтинговая таблица организаций'!N276</f>
        <v>100</v>
      </c>
      <c r="E274" s="31">
        <f>'Рейтинговая таблица организаций'!Q276</f>
        <v>100</v>
      </c>
      <c r="F274" s="31">
        <f>'Рейтинговая таблица организаций'!R276</f>
        <v>100</v>
      </c>
      <c r="G274" s="31">
        <f>'Рейтинговая таблица организаций'!O276</f>
        <v>100</v>
      </c>
      <c r="H274" s="31">
        <f>'Рейтинговая таблица организаций'!P276</f>
        <v>100</v>
      </c>
      <c r="I274" s="31">
        <f>'Рейтинговая таблица организаций'!S276</f>
        <v>100</v>
      </c>
      <c r="J274" s="35">
        <f>'Рейтинговая таблица организаций'!T276</f>
        <v>100</v>
      </c>
      <c r="K274" s="31">
        <f>'Рейтинговая таблица организаций'!Z276</f>
        <v>100</v>
      </c>
      <c r="L274" s="31">
        <f t="shared" si="4"/>
        <v>100</v>
      </c>
      <c r="M274" s="31">
        <f>'Рейтинговая таблица организаций'!AB276</f>
        <v>100</v>
      </c>
      <c r="N274" s="35">
        <f>'Рейтинговая таблица организаций'!AC276</f>
        <v>100</v>
      </c>
      <c r="O274" s="85">
        <f>'Рейтинговая таблица организаций'!AH276</f>
        <v>80</v>
      </c>
      <c r="P274" s="85">
        <f>'Рейтинговая таблица организаций'!AI276</f>
        <v>60</v>
      </c>
      <c r="Q274" s="85">
        <f>'Рейтинговая таблица организаций'!AJ276</f>
        <v>100</v>
      </c>
      <c r="R274" s="86">
        <f>'Рейтинговая таблица организаций'!AK276</f>
        <v>78</v>
      </c>
      <c r="S274" s="31">
        <f>'Рейтинговая таблица организаций'!AR276</f>
        <v>100</v>
      </c>
      <c r="T274" s="31">
        <f>'Рейтинговая таблица организаций'!AS276</f>
        <v>100</v>
      </c>
      <c r="U274" s="31">
        <f>'Рейтинговая таблица организаций'!AT276</f>
        <v>100</v>
      </c>
      <c r="V274" s="35">
        <f>'Рейтинговая таблица организаций'!AU276</f>
        <v>100</v>
      </c>
      <c r="W274" s="31">
        <f>'Рейтинговая таблица организаций'!BB276</f>
        <v>100</v>
      </c>
      <c r="X274" s="31">
        <f>'Рейтинговая таблица организаций'!BC276</f>
        <v>100</v>
      </c>
      <c r="Y274" s="31">
        <f>'Рейтинговая таблица организаций'!BD276</f>
        <v>100</v>
      </c>
      <c r="Z274" s="35">
        <f>'Рейтинговая таблица организаций'!BE276</f>
        <v>100</v>
      </c>
      <c r="AA274" s="36">
        <f>'Рейтинговая таблица организаций'!BF276</f>
        <v>95.6</v>
      </c>
    </row>
    <row r="275" spans="1:27">
      <c r="A275" s="33">
        <f>'бланки '!D279</f>
        <v>274</v>
      </c>
      <c r="B275" s="33" t="str">
        <f>'Рейтинговая таблица организаций'!B277</f>
        <v>Муниципальное казённое общеобразовательное учреждение "Вороновская начальная общеобразовательная школа"</v>
      </c>
      <c r="C275" s="33">
        <f>'Рейтинговая таблица организаций'!M277</f>
        <v>100</v>
      </c>
      <c r="D275" s="33">
        <f>'Рейтинговая таблица организаций'!N277</f>
        <v>100</v>
      </c>
      <c r="E275" s="31">
        <f>'Рейтинговая таблица организаций'!Q277</f>
        <v>100</v>
      </c>
      <c r="F275" s="31">
        <f>'Рейтинговая таблица организаций'!R277</f>
        <v>100</v>
      </c>
      <c r="G275" s="31">
        <f>'Рейтинговая таблица организаций'!O277</f>
        <v>100</v>
      </c>
      <c r="H275" s="31">
        <f>'Рейтинговая таблица организаций'!P277</f>
        <v>100</v>
      </c>
      <c r="I275" s="31">
        <f>'Рейтинговая таблица организаций'!S277</f>
        <v>100</v>
      </c>
      <c r="J275" s="35">
        <f>'Рейтинговая таблица организаций'!T277</f>
        <v>100</v>
      </c>
      <c r="K275" s="31">
        <f>'Рейтинговая таблица организаций'!Z277</f>
        <v>100</v>
      </c>
      <c r="L275" s="31">
        <f t="shared" si="4"/>
        <v>100</v>
      </c>
      <c r="M275" s="31">
        <f>'Рейтинговая таблица организаций'!AB277</f>
        <v>100</v>
      </c>
      <c r="N275" s="35">
        <f>'Рейтинговая таблица организаций'!AC277</f>
        <v>100</v>
      </c>
      <c r="O275" s="85">
        <f>'Рейтинговая таблица организаций'!AH277</f>
        <v>20</v>
      </c>
      <c r="P275" s="85">
        <f>'Рейтинговая таблица организаций'!AI277</f>
        <v>80</v>
      </c>
      <c r="Q275" s="85">
        <f>'Рейтинговая таблица организаций'!AJ277</f>
        <v>100</v>
      </c>
      <c r="R275" s="86">
        <f>'Рейтинговая таблица организаций'!AK277</f>
        <v>68</v>
      </c>
      <c r="S275" s="31">
        <f>'Рейтинговая таблица организаций'!AR277</f>
        <v>100</v>
      </c>
      <c r="T275" s="31">
        <f>'Рейтинговая таблица организаций'!AS277</f>
        <v>100</v>
      </c>
      <c r="U275" s="31">
        <f>'Рейтинговая таблица организаций'!AT277</f>
        <v>100</v>
      </c>
      <c r="V275" s="35">
        <f>'Рейтинговая таблица организаций'!AU277</f>
        <v>100</v>
      </c>
      <c r="W275" s="31">
        <f>'Рейтинговая таблица организаций'!BB277</f>
        <v>100</v>
      </c>
      <c r="X275" s="31">
        <f>'Рейтинговая таблица организаций'!BC277</f>
        <v>100</v>
      </c>
      <c r="Y275" s="31">
        <f>'Рейтинговая таблица организаций'!BD277</f>
        <v>100</v>
      </c>
      <c r="Z275" s="35">
        <f>'Рейтинговая таблица организаций'!BE277</f>
        <v>100</v>
      </c>
      <c r="AA275" s="36">
        <f>'Рейтинговая таблица организаций'!BF277</f>
        <v>93.6</v>
      </c>
    </row>
    <row r="276" spans="1:27">
      <c r="A276" s="33" t="e">
        <f>'бланки '!#REF!</f>
        <v>#REF!</v>
      </c>
      <c r="B276" s="33" t="e">
        <f>'Рейтинговая таблица организаций'!#REF!</f>
        <v>#REF!</v>
      </c>
      <c r="C276" s="33" t="e">
        <f>'Рейтинговая таблица организаций'!#REF!</f>
        <v>#REF!</v>
      </c>
      <c r="D276" s="33" t="e">
        <f>'Рейтинговая таблица организаций'!#REF!</f>
        <v>#REF!</v>
      </c>
      <c r="E276" s="31" t="e">
        <f>'Рейтинговая таблица организаций'!#REF!</f>
        <v>#REF!</v>
      </c>
      <c r="F276" s="31" t="e">
        <f>'Рейтинговая таблица организаций'!#REF!</f>
        <v>#REF!</v>
      </c>
      <c r="G276" s="31" t="e">
        <f>'Рейтинговая таблица организаций'!#REF!</f>
        <v>#REF!</v>
      </c>
      <c r="H276" s="31" t="e">
        <f>'Рейтинговая таблица организаций'!#REF!</f>
        <v>#REF!</v>
      </c>
      <c r="I276" s="31" t="e">
        <f>'Рейтинговая таблица организаций'!#REF!</f>
        <v>#REF!</v>
      </c>
      <c r="J276" s="35" t="e">
        <f>'Рейтинговая таблица организаций'!#REF!</f>
        <v>#REF!</v>
      </c>
      <c r="K276" s="31" t="e">
        <f>'Рейтинговая таблица организаций'!#REF!</f>
        <v>#REF!</v>
      </c>
      <c r="L276" s="31" t="e">
        <f t="shared" si="4"/>
        <v>#REF!</v>
      </c>
      <c r="M276" s="31" t="e">
        <f>'Рейтинговая таблица организаций'!#REF!</f>
        <v>#REF!</v>
      </c>
      <c r="N276" s="35" t="e">
        <f>'Рейтинговая таблица организаций'!#REF!</f>
        <v>#REF!</v>
      </c>
      <c r="O276" s="85" t="e">
        <f>'Рейтинговая таблица организаций'!#REF!</f>
        <v>#REF!</v>
      </c>
      <c r="P276" s="85" t="e">
        <f>'Рейтинговая таблица организаций'!#REF!</f>
        <v>#REF!</v>
      </c>
      <c r="Q276" s="85" t="e">
        <f>'Рейтинговая таблица организаций'!#REF!</f>
        <v>#REF!</v>
      </c>
      <c r="R276" s="86" t="e">
        <f>'Рейтинговая таблица организаций'!#REF!</f>
        <v>#REF!</v>
      </c>
      <c r="S276" s="31" t="e">
        <f>'Рейтинговая таблица организаций'!#REF!</f>
        <v>#REF!</v>
      </c>
      <c r="T276" s="31" t="e">
        <f>'Рейтинговая таблица организаций'!#REF!</f>
        <v>#REF!</v>
      </c>
      <c r="U276" s="31" t="e">
        <f>'Рейтинговая таблица организаций'!#REF!</f>
        <v>#REF!</v>
      </c>
      <c r="V276" s="35" t="e">
        <f>'Рейтинговая таблица организаций'!#REF!</f>
        <v>#REF!</v>
      </c>
      <c r="W276" s="31" t="e">
        <f>'Рейтинговая таблица организаций'!#REF!</f>
        <v>#REF!</v>
      </c>
      <c r="X276" s="31" t="e">
        <f>'Рейтинговая таблица организаций'!#REF!</f>
        <v>#REF!</v>
      </c>
      <c r="Y276" s="31" t="e">
        <f>'Рейтинговая таблица организаций'!#REF!</f>
        <v>#REF!</v>
      </c>
      <c r="Z276" s="35" t="e">
        <f>'Рейтинговая таблица организаций'!#REF!</f>
        <v>#REF!</v>
      </c>
      <c r="AA276" s="36" t="e">
        <f>'Рейтинговая таблица организаций'!#REF!</f>
        <v>#REF!</v>
      </c>
    </row>
    <row r="277" spans="1:27">
      <c r="A277" s="33" t="e">
        <f>'бланки '!#REF!</f>
        <v>#REF!</v>
      </c>
      <c r="B277" s="33" t="e">
        <f>'Рейтинговая таблица организаций'!#REF!</f>
        <v>#REF!</v>
      </c>
      <c r="C277" s="33" t="e">
        <f>'Рейтинговая таблица организаций'!#REF!</f>
        <v>#REF!</v>
      </c>
      <c r="D277" s="33" t="e">
        <f>'Рейтинговая таблица организаций'!#REF!</f>
        <v>#REF!</v>
      </c>
      <c r="E277" s="31" t="e">
        <f>'Рейтинговая таблица организаций'!#REF!</f>
        <v>#REF!</v>
      </c>
      <c r="F277" s="31" t="e">
        <f>'Рейтинговая таблица организаций'!#REF!</f>
        <v>#REF!</v>
      </c>
      <c r="G277" s="31" t="e">
        <f>'Рейтинговая таблица организаций'!#REF!</f>
        <v>#REF!</v>
      </c>
      <c r="H277" s="31" t="e">
        <f>'Рейтинговая таблица организаций'!#REF!</f>
        <v>#REF!</v>
      </c>
      <c r="I277" s="31" t="e">
        <f>'Рейтинговая таблица организаций'!#REF!</f>
        <v>#REF!</v>
      </c>
      <c r="J277" s="35" t="e">
        <f>'Рейтинговая таблица организаций'!#REF!</f>
        <v>#REF!</v>
      </c>
      <c r="K277" s="31" t="e">
        <f>'Рейтинговая таблица организаций'!#REF!</f>
        <v>#REF!</v>
      </c>
      <c r="L277" s="31" t="e">
        <f t="shared" si="4"/>
        <v>#REF!</v>
      </c>
      <c r="M277" s="31" t="e">
        <f>'Рейтинговая таблица организаций'!#REF!</f>
        <v>#REF!</v>
      </c>
      <c r="N277" s="35" t="e">
        <f>'Рейтинговая таблица организаций'!#REF!</f>
        <v>#REF!</v>
      </c>
      <c r="O277" s="85" t="e">
        <f>'Рейтинговая таблица организаций'!#REF!</f>
        <v>#REF!</v>
      </c>
      <c r="P277" s="85" t="e">
        <f>'Рейтинговая таблица организаций'!#REF!</f>
        <v>#REF!</v>
      </c>
      <c r="Q277" s="85" t="e">
        <f>'Рейтинговая таблица организаций'!#REF!</f>
        <v>#REF!</v>
      </c>
      <c r="R277" s="86" t="e">
        <f>'Рейтинговая таблица организаций'!#REF!</f>
        <v>#REF!</v>
      </c>
      <c r="S277" s="31" t="e">
        <f>'Рейтинговая таблица организаций'!#REF!</f>
        <v>#REF!</v>
      </c>
      <c r="T277" s="31" t="e">
        <f>'Рейтинговая таблица организаций'!#REF!</f>
        <v>#REF!</v>
      </c>
      <c r="U277" s="31" t="e">
        <f>'Рейтинговая таблица организаций'!#REF!</f>
        <v>#REF!</v>
      </c>
      <c r="V277" s="35" t="e">
        <f>'Рейтинговая таблица организаций'!#REF!</f>
        <v>#REF!</v>
      </c>
      <c r="W277" s="31" t="e">
        <f>'Рейтинговая таблица организаций'!#REF!</f>
        <v>#REF!</v>
      </c>
      <c r="X277" s="31" t="e">
        <f>'Рейтинговая таблица организаций'!#REF!</f>
        <v>#REF!</v>
      </c>
      <c r="Y277" s="31" t="e">
        <f>'Рейтинговая таблица организаций'!#REF!</f>
        <v>#REF!</v>
      </c>
      <c r="Z277" s="35" t="e">
        <f>'Рейтинговая таблица организаций'!#REF!</f>
        <v>#REF!</v>
      </c>
      <c r="AA277" s="36" t="e">
        <f>'Рейтинговая таблица организаций'!#REF!</f>
        <v>#REF!</v>
      </c>
    </row>
    <row r="278" spans="1:27">
      <c r="A278" s="33" t="e">
        <f>'бланки '!#REF!</f>
        <v>#REF!</v>
      </c>
      <c r="B278" s="33" t="e">
        <f>'Рейтинговая таблица организаций'!#REF!</f>
        <v>#REF!</v>
      </c>
      <c r="C278" s="33" t="e">
        <f>'Рейтинговая таблица организаций'!#REF!</f>
        <v>#REF!</v>
      </c>
      <c r="D278" s="33" t="e">
        <f>'Рейтинговая таблица организаций'!#REF!</f>
        <v>#REF!</v>
      </c>
      <c r="E278" s="31" t="e">
        <f>'Рейтинговая таблица организаций'!#REF!</f>
        <v>#REF!</v>
      </c>
      <c r="F278" s="31" t="e">
        <f>'Рейтинговая таблица организаций'!#REF!</f>
        <v>#REF!</v>
      </c>
      <c r="G278" s="31" t="e">
        <f>'Рейтинговая таблица организаций'!#REF!</f>
        <v>#REF!</v>
      </c>
      <c r="H278" s="31" t="e">
        <f>'Рейтинговая таблица организаций'!#REF!</f>
        <v>#REF!</v>
      </c>
      <c r="I278" s="31" t="e">
        <f>'Рейтинговая таблица организаций'!#REF!</f>
        <v>#REF!</v>
      </c>
      <c r="J278" s="35" t="e">
        <f>'Рейтинговая таблица организаций'!#REF!</f>
        <v>#REF!</v>
      </c>
      <c r="K278" s="31" t="e">
        <f>'Рейтинговая таблица организаций'!#REF!</f>
        <v>#REF!</v>
      </c>
      <c r="L278" s="31" t="e">
        <f t="shared" si="4"/>
        <v>#REF!</v>
      </c>
      <c r="M278" s="31" t="e">
        <f>'Рейтинговая таблица организаций'!#REF!</f>
        <v>#REF!</v>
      </c>
      <c r="N278" s="35" t="e">
        <f>'Рейтинговая таблица организаций'!#REF!</f>
        <v>#REF!</v>
      </c>
      <c r="O278" s="85" t="e">
        <f>'Рейтинговая таблица организаций'!#REF!</f>
        <v>#REF!</v>
      </c>
      <c r="P278" s="85" t="e">
        <f>'Рейтинговая таблица организаций'!#REF!</f>
        <v>#REF!</v>
      </c>
      <c r="Q278" s="85" t="e">
        <f>'Рейтинговая таблица организаций'!#REF!</f>
        <v>#REF!</v>
      </c>
      <c r="R278" s="86" t="e">
        <f>'Рейтинговая таблица организаций'!#REF!</f>
        <v>#REF!</v>
      </c>
      <c r="S278" s="31" t="e">
        <f>'Рейтинговая таблица организаций'!#REF!</f>
        <v>#REF!</v>
      </c>
      <c r="T278" s="31" t="e">
        <f>'Рейтинговая таблица организаций'!#REF!</f>
        <v>#REF!</v>
      </c>
      <c r="U278" s="31" t="e">
        <f>'Рейтинговая таблица организаций'!#REF!</f>
        <v>#REF!</v>
      </c>
      <c r="V278" s="35" t="e">
        <f>'Рейтинговая таблица организаций'!#REF!</f>
        <v>#REF!</v>
      </c>
      <c r="W278" s="31" t="e">
        <f>'Рейтинговая таблица организаций'!#REF!</f>
        <v>#REF!</v>
      </c>
      <c r="X278" s="31" t="e">
        <f>'Рейтинговая таблица организаций'!#REF!</f>
        <v>#REF!</v>
      </c>
      <c r="Y278" s="31" t="e">
        <f>'Рейтинговая таблица организаций'!#REF!</f>
        <v>#REF!</v>
      </c>
      <c r="Z278" s="35" t="e">
        <f>'Рейтинговая таблица организаций'!#REF!</f>
        <v>#REF!</v>
      </c>
      <c r="AA278" s="36" t="e">
        <f>'Рейтинговая таблица организаций'!#REF!</f>
        <v>#REF!</v>
      </c>
    </row>
    <row r="279" spans="1:27">
      <c r="A279" s="33" t="e">
        <f>'бланки '!#REF!</f>
        <v>#REF!</v>
      </c>
      <c r="B279" s="33" t="e">
        <f>'Рейтинговая таблица организаций'!#REF!</f>
        <v>#REF!</v>
      </c>
      <c r="C279" s="33" t="e">
        <f>'Рейтинговая таблица организаций'!#REF!</f>
        <v>#REF!</v>
      </c>
      <c r="D279" s="33" t="e">
        <f>'Рейтинговая таблица организаций'!#REF!</f>
        <v>#REF!</v>
      </c>
      <c r="E279" s="31" t="e">
        <f>'Рейтинговая таблица организаций'!#REF!</f>
        <v>#REF!</v>
      </c>
      <c r="F279" s="31" t="e">
        <f>'Рейтинговая таблица организаций'!#REF!</f>
        <v>#REF!</v>
      </c>
      <c r="G279" s="31" t="e">
        <f>'Рейтинговая таблица организаций'!#REF!</f>
        <v>#REF!</v>
      </c>
      <c r="H279" s="31" t="e">
        <f>'Рейтинговая таблица организаций'!#REF!</f>
        <v>#REF!</v>
      </c>
      <c r="I279" s="31" t="e">
        <f>'Рейтинговая таблица организаций'!#REF!</f>
        <v>#REF!</v>
      </c>
      <c r="J279" s="35" t="e">
        <f>'Рейтинговая таблица организаций'!#REF!</f>
        <v>#REF!</v>
      </c>
      <c r="K279" s="31" t="e">
        <f>'Рейтинговая таблица организаций'!#REF!</f>
        <v>#REF!</v>
      </c>
      <c r="L279" s="31" t="e">
        <f t="shared" si="4"/>
        <v>#REF!</v>
      </c>
      <c r="M279" s="31" t="e">
        <f>'Рейтинговая таблица организаций'!#REF!</f>
        <v>#REF!</v>
      </c>
      <c r="N279" s="35" t="e">
        <f>'Рейтинговая таблица организаций'!#REF!</f>
        <v>#REF!</v>
      </c>
      <c r="O279" s="85" t="e">
        <f>'Рейтинговая таблица организаций'!#REF!</f>
        <v>#REF!</v>
      </c>
      <c r="P279" s="85" t="e">
        <f>'Рейтинговая таблица организаций'!#REF!</f>
        <v>#REF!</v>
      </c>
      <c r="Q279" s="85" t="e">
        <f>'Рейтинговая таблица организаций'!#REF!</f>
        <v>#REF!</v>
      </c>
      <c r="R279" s="86" t="e">
        <f>'Рейтинговая таблица организаций'!#REF!</f>
        <v>#REF!</v>
      </c>
      <c r="S279" s="31" t="e">
        <f>'Рейтинговая таблица организаций'!#REF!</f>
        <v>#REF!</v>
      </c>
      <c r="T279" s="31" t="e">
        <f>'Рейтинговая таблица организаций'!#REF!</f>
        <v>#REF!</v>
      </c>
      <c r="U279" s="31" t="e">
        <f>'Рейтинговая таблица организаций'!#REF!</f>
        <v>#REF!</v>
      </c>
      <c r="V279" s="35" t="e">
        <f>'Рейтинговая таблица организаций'!#REF!</f>
        <v>#REF!</v>
      </c>
      <c r="W279" s="31" t="e">
        <f>'Рейтинговая таблица организаций'!#REF!</f>
        <v>#REF!</v>
      </c>
      <c r="X279" s="31" t="e">
        <f>'Рейтинговая таблица организаций'!#REF!</f>
        <v>#REF!</v>
      </c>
      <c r="Y279" s="31" t="e">
        <f>'Рейтинговая таблица организаций'!#REF!</f>
        <v>#REF!</v>
      </c>
      <c r="Z279" s="35" t="e">
        <f>'Рейтинговая таблица организаций'!#REF!</f>
        <v>#REF!</v>
      </c>
      <c r="AA279" s="36" t="e">
        <f>'Рейтинговая таблица организаций'!#REF!</f>
        <v>#REF!</v>
      </c>
    </row>
    <row r="280" spans="1:27">
      <c r="A280" s="33" t="e">
        <f>'бланки '!#REF!</f>
        <v>#REF!</v>
      </c>
      <c r="B280" s="33" t="e">
        <f>'Рейтинговая таблица организаций'!#REF!</f>
        <v>#REF!</v>
      </c>
      <c r="C280" s="33" t="e">
        <f>'Рейтинговая таблица организаций'!#REF!</f>
        <v>#REF!</v>
      </c>
      <c r="D280" s="33" t="e">
        <f>'Рейтинговая таблица организаций'!#REF!</f>
        <v>#REF!</v>
      </c>
      <c r="E280" s="31" t="e">
        <f>'Рейтинговая таблица организаций'!#REF!</f>
        <v>#REF!</v>
      </c>
      <c r="F280" s="31" t="e">
        <f>'Рейтинговая таблица организаций'!#REF!</f>
        <v>#REF!</v>
      </c>
      <c r="G280" s="31" t="e">
        <f>'Рейтинговая таблица организаций'!#REF!</f>
        <v>#REF!</v>
      </c>
      <c r="H280" s="31" t="e">
        <f>'Рейтинговая таблица организаций'!#REF!</f>
        <v>#REF!</v>
      </c>
      <c r="I280" s="31" t="e">
        <f>'Рейтинговая таблица организаций'!#REF!</f>
        <v>#REF!</v>
      </c>
      <c r="J280" s="35" t="e">
        <f>'Рейтинговая таблица организаций'!#REF!</f>
        <v>#REF!</v>
      </c>
      <c r="K280" s="31" t="e">
        <f>'Рейтинговая таблица организаций'!#REF!</f>
        <v>#REF!</v>
      </c>
      <c r="L280" s="31" t="e">
        <f t="shared" si="4"/>
        <v>#REF!</v>
      </c>
      <c r="M280" s="31" t="e">
        <f>'Рейтинговая таблица организаций'!#REF!</f>
        <v>#REF!</v>
      </c>
      <c r="N280" s="35" t="e">
        <f>'Рейтинговая таблица организаций'!#REF!</f>
        <v>#REF!</v>
      </c>
      <c r="O280" s="85" t="e">
        <f>'Рейтинговая таблица организаций'!#REF!</f>
        <v>#REF!</v>
      </c>
      <c r="P280" s="85" t="e">
        <f>'Рейтинговая таблица организаций'!#REF!</f>
        <v>#REF!</v>
      </c>
      <c r="Q280" s="85" t="e">
        <f>'Рейтинговая таблица организаций'!#REF!</f>
        <v>#REF!</v>
      </c>
      <c r="R280" s="86" t="e">
        <f>'Рейтинговая таблица организаций'!#REF!</f>
        <v>#REF!</v>
      </c>
      <c r="S280" s="31" t="e">
        <f>'Рейтинговая таблица организаций'!#REF!</f>
        <v>#REF!</v>
      </c>
      <c r="T280" s="31" t="e">
        <f>'Рейтинговая таблица организаций'!#REF!</f>
        <v>#REF!</v>
      </c>
      <c r="U280" s="31" t="e">
        <f>'Рейтинговая таблица организаций'!#REF!</f>
        <v>#REF!</v>
      </c>
      <c r="V280" s="35" t="e">
        <f>'Рейтинговая таблица организаций'!#REF!</f>
        <v>#REF!</v>
      </c>
      <c r="W280" s="31" t="e">
        <f>'Рейтинговая таблица организаций'!#REF!</f>
        <v>#REF!</v>
      </c>
      <c r="X280" s="31" t="e">
        <f>'Рейтинговая таблица организаций'!#REF!</f>
        <v>#REF!</v>
      </c>
      <c r="Y280" s="31" t="e">
        <f>'Рейтинговая таблица организаций'!#REF!</f>
        <v>#REF!</v>
      </c>
      <c r="Z280" s="35" t="e">
        <f>'Рейтинговая таблица организаций'!#REF!</f>
        <v>#REF!</v>
      </c>
      <c r="AA280" s="36" t="e">
        <f>'Рейтинговая таблица организаций'!#REF!</f>
        <v>#REF!</v>
      </c>
    </row>
    <row r="281" spans="1:27">
      <c r="A281" s="33" t="e">
        <f>'бланки '!#REF!</f>
        <v>#REF!</v>
      </c>
      <c r="B281" s="33" t="e">
        <f>'Рейтинговая таблица организаций'!#REF!</f>
        <v>#REF!</v>
      </c>
      <c r="C281" s="33" t="e">
        <f>'Рейтинговая таблица организаций'!#REF!</f>
        <v>#REF!</v>
      </c>
      <c r="D281" s="33" t="e">
        <f>'Рейтинговая таблица организаций'!#REF!</f>
        <v>#REF!</v>
      </c>
      <c r="E281" s="31" t="e">
        <f>'Рейтинговая таблица организаций'!#REF!</f>
        <v>#REF!</v>
      </c>
      <c r="F281" s="31" t="e">
        <f>'Рейтинговая таблица организаций'!#REF!</f>
        <v>#REF!</v>
      </c>
      <c r="G281" s="31" t="e">
        <f>'Рейтинговая таблица организаций'!#REF!</f>
        <v>#REF!</v>
      </c>
      <c r="H281" s="31" t="e">
        <f>'Рейтинговая таблица организаций'!#REF!</f>
        <v>#REF!</v>
      </c>
      <c r="I281" s="31" t="e">
        <f>'Рейтинговая таблица организаций'!#REF!</f>
        <v>#REF!</v>
      </c>
      <c r="J281" s="35" t="e">
        <f>'Рейтинговая таблица организаций'!#REF!</f>
        <v>#REF!</v>
      </c>
      <c r="K281" s="31" t="e">
        <f>'Рейтинговая таблица организаций'!#REF!</f>
        <v>#REF!</v>
      </c>
      <c r="L281" s="31" t="e">
        <f t="shared" si="4"/>
        <v>#REF!</v>
      </c>
      <c r="M281" s="31" t="e">
        <f>'Рейтинговая таблица организаций'!#REF!</f>
        <v>#REF!</v>
      </c>
      <c r="N281" s="35" t="e">
        <f>'Рейтинговая таблица организаций'!#REF!</f>
        <v>#REF!</v>
      </c>
      <c r="O281" s="85" t="e">
        <f>'Рейтинговая таблица организаций'!#REF!</f>
        <v>#REF!</v>
      </c>
      <c r="P281" s="85" t="e">
        <f>'Рейтинговая таблица организаций'!#REF!</f>
        <v>#REF!</v>
      </c>
      <c r="Q281" s="85" t="e">
        <f>'Рейтинговая таблица организаций'!#REF!</f>
        <v>#REF!</v>
      </c>
      <c r="R281" s="86" t="e">
        <f>'Рейтинговая таблица организаций'!#REF!</f>
        <v>#REF!</v>
      </c>
      <c r="S281" s="31" t="e">
        <f>'Рейтинговая таблица организаций'!#REF!</f>
        <v>#REF!</v>
      </c>
      <c r="T281" s="31" t="e">
        <f>'Рейтинговая таблица организаций'!#REF!</f>
        <v>#REF!</v>
      </c>
      <c r="U281" s="31" t="e">
        <f>'Рейтинговая таблица организаций'!#REF!</f>
        <v>#REF!</v>
      </c>
      <c r="V281" s="35" t="e">
        <f>'Рейтинговая таблица организаций'!#REF!</f>
        <v>#REF!</v>
      </c>
      <c r="W281" s="31" t="e">
        <f>'Рейтинговая таблица организаций'!#REF!</f>
        <v>#REF!</v>
      </c>
      <c r="X281" s="31" t="e">
        <f>'Рейтинговая таблица организаций'!#REF!</f>
        <v>#REF!</v>
      </c>
      <c r="Y281" s="31" t="e">
        <f>'Рейтинговая таблица организаций'!#REF!</f>
        <v>#REF!</v>
      </c>
      <c r="Z281" s="35" t="e">
        <f>'Рейтинговая таблица организаций'!#REF!</f>
        <v>#REF!</v>
      </c>
      <c r="AA281" s="36" t="e">
        <f>'Рейтинговая таблица организаций'!#REF!</f>
        <v>#REF!</v>
      </c>
    </row>
    <row r="282" spans="1:27">
      <c r="A282" s="33" t="e">
        <f>'бланки '!#REF!</f>
        <v>#REF!</v>
      </c>
      <c r="B282" s="33" t="e">
        <f>'Рейтинговая таблица организаций'!#REF!</f>
        <v>#REF!</v>
      </c>
      <c r="C282" s="33" t="e">
        <f>'Рейтинговая таблица организаций'!#REF!</f>
        <v>#REF!</v>
      </c>
      <c r="D282" s="33" t="e">
        <f>'Рейтинговая таблица организаций'!#REF!</f>
        <v>#REF!</v>
      </c>
      <c r="E282" s="31" t="e">
        <f>'Рейтинговая таблица организаций'!#REF!</f>
        <v>#REF!</v>
      </c>
      <c r="F282" s="31" t="e">
        <f>'Рейтинговая таблица организаций'!#REF!</f>
        <v>#REF!</v>
      </c>
      <c r="G282" s="31" t="e">
        <f>'Рейтинговая таблица организаций'!#REF!</f>
        <v>#REF!</v>
      </c>
      <c r="H282" s="31" t="e">
        <f>'Рейтинговая таблица организаций'!#REF!</f>
        <v>#REF!</v>
      </c>
      <c r="I282" s="31" t="e">
        <f>'Рейтинговая таблица организаций'!#REF!</f>
        <v>#REF!</v>
      </c>
      <c r="J282" s="35" t="e">
        <f>'Рейтинговая таблица организаций'!#REF!</f>
        <v>#REF!</v>
      </c>
      <c r="K282" s="31" t="e">
        <f>'Рейтинговая таблица организаций'!#REF!</f>
        <v>#REF!</v>
      </c>
      <c r="L282" s="31" t="e">
        <f t="shared" si="4"/>
        <v>#REF!</v>
      </c>
      <c r="M282" s="31" t="e">
        <f>'Рейтинговая таблица организаций'!#REF!</f>
        <v>#REF!</v>
      </c>
      <c r="N282" s="35" t="e">
        <f>'Рейтинговая таблица организаций'!#REF!</f>
        <v>#REF!</v>
      </c>
      <c r="O282" s="85" t="e">
        <f>'Рейтинговая таблица организаций'!#REF!</f>
        <v>#REF!</v>
      </c>
      <c r="P282" s="85" t="e">
        <f>'Рейтинговая таблица организаций'!#REF!</f>
        <v>#REF!</v>
      </c>
      <c r="Q282" s="85" t="e">
        <f>'Рейтинговая таблица организаций'!#REF!</f>
        <v>#REF!</v>
      </c>
      <c r="R282" s="86" t="e">
        <f>'Рейтинговая таблица организаций'!#REF!</f>
        <v>#REF!</v>
      </c>
      <c r="S282" s="31" t="e">
        <f>'Рейтинговая таблица организаций'!#REF!</f>
        <v>#REF!</v>
      </c>
      <c r="T282" s="31" t="e">
        <f>'Рейтинговая таблица организаций'!#REF!</f>
        <v>#REF!</v>
      </c>
      <c r="U282" s="31" t="e">
        <f>'Рейтинговая таблица организаций'!#REF!</f>
        <v>#REF!</v>
      </c>
      <c r="V282" s="35" t="e">
        <f>'Рейтинговая таблица организаций'!#REF!</f>
        <v>#REF!</v>
      </c>
      <c r="W282" s="31" t="e">
        <f>'Рейтинговая таблица организаций'!#REF!</f>
        <v>#REF!</v>
      </c>
      <c r="X282" s="31" t="e">
        <f>'Рейтинговая таблица организаций'!#REF!</f>
        <v>#REF!</v>
      </c>
      <c r="Y282" s="31" t="e">
        <f>'Рейтинговая таблица организаций'!#REF!</f>
        <v>#REF!</v>
      </c>
      <c r="Z282" s="35" t="e">
        <f>'Рейтинговая таблица организаций'!#REF!</f>
        <v>#REF!</v>
      </c>
      <c r="AA282" s="36" t="e">
        <f>'Рейтинговая таблица организаций'!#REF!</f>
        <v>#REF!</v>
      </c>
    </row>
    <row r="283" spans="1:27">
      <c r="A283" s="33" t="e">
        <f>'бланки '!#REF!</f>
        <v>#REF!</v>
      </c>
      <c r="B283" s="33" t="e">
        <f>'Рейтинговая таблица организаций'!#REF!</f>
        <v>#REF!</v>
      </c>
      <c r="C283" s="33" t="e">
        <f>'Рейтинговая таблица организаций'!#REF!</f>
        <v>#REF!</v>
      </c>
      <c r="D283" s="33" t="e">
        <f>'Рейтинговая таблица организаций'!#REF!</f>
        <v>#REF!</v>
      </c>
      <c r="E283" s="31" t="e">
        <f>'Рейтинговая таблица организаций'!#REF!</f>
        <v>#REF!</v>
      </c>
      <c r="F283" s="31" t="e">
        <f>'Рейтинговая таблица организаций'!#REF!</f>
        <v>#REF!</v>
      </c>
      <c r="G283" s="31" t="e">
        <f>'Рейтинговая таблица организаций'!#REF!</f>
        <v>#REF!</v>
      </c>
      <c r="H283" s="31" t="e">
        <f>'Рейтинговая таблица организаций'!#REF!</f>
        <v>#REF!</v>
      </c>
      <c r="I283" s="31" t="e">
        <f>'Рейтинговая таблица организаций'!#REF!</f>
        <v>#REF!</v>
      </c>
      <c r="J283" s="35" t="e">
        <f>'Рейтинговая таблица организаций'!#REF!</f>
        <v>#REF!</v>
      </c>
      <c r="K283" s="31" t="e">
        <f>'Рейтинговая таблица организаций'!#REF!</f>
        <v>#REF!</v>
      </c>
      <c r="L283" s="31" t="e">
        <f t="shared" ref="L283:L346" si="5">N283</f>
        <v>#REF!</v>
      </c>
      <c r="M283" s="31" t="e">
        <f>'Рейтинговая таблица организаций'!#REF!</f>
        <v>#REF!</v>
      </c>
      <c r="N283" s="35" t="e">
        <f>'Рейтинговая таблица организаций'!#REF!</f>
        <v>#REF!</v>
      </c>
      <c r="O283" s="85" t="e">
        <f>'Рейтинговая таблица организаций'!#REF!</f>
        <v>#REF!</v>
      </c>
      <c r="P283" s="85" t="e">
        <f>'Рейтинговая таблица организаций'!#REF!</f>
        <v>#REF!</v>
      </c>
      <c r="Q283" s="85" t="e">
        <f>'Рейтинговая таблица организаций'!#REF!</f>
        <v>#REF!</v>
      </c>
      <c r="R283" s="86" t="e">
        <f>'Рейтинговая таблица организаций'!#REF!</f>
        <v>#REF!</v>
      </c>
      <c r="S283" s="31" t="e">
        <f>'Рейтинговая таблица организаций'!#REF!</f>
        <v>#REF!</v>
      </c>
      <c r="T283" s="31" t="e">
        <f>'Рейтинговая таблица организаций'!#REF!</f>
        <v>#REF!</v>
      </c>
      <c r="U283" s="31" t="e">
        <f>'Рейтинговая таблица организаций'!#REF!</f>
        <v>#REF!</v>
      </c>
      <c r="V283" s="35" t="e">
        <f>'Рейтинговая таблица организаций'!#REF!</f>
        <v>#REF!</v>
      </c>
      <c r="W283" s="31" t="e">
        <f>'Рейтинговая таблица организаций'!#REF!</f>
        <v>#REF!</v>
      </c>
      <c r="X283" s="31" t="e">
        <f>'Рейтинговая таблица организаций'!#REF!</f>
        <v>#REF!</v>
      </c>
      <c r="Y283" s="31" t="e">
        <f>'Рейтинговая таблица организаций'!#REF!</f>
        <v>#REF!</v>
      </c>
      <c r="Z283" s="35" t="e">
        <f>'Рейтинговая таблица организаций'!#REF!</f>
        <v>#REF!</v>
      </c>
      <c r="AA283" s="36" t="e">
        <f>'Рейтинговая таблица организаций'!#REF!</f>
        <v>#REF!</v>
      </c>
    </row>
    <row r="284" spans="1:27">
      <c r="A284" s="33" t="e">
        <f>'бланки '!#REF!</f>
        <v>#REF!</v>
      </c>
      <c r="B284" s="33" t="e">
        <f>'Рейтинговая таблица организаций'!#REF!</f>
        <v>#REF!</v>
      </c>
      <c r="C284" s="33" t="e">
        <f>'Рейтинговая таблица организаций'!#REF!</f>
        <v>#REF!</v>
      </c>
      <c r="D284" s="33" t="e">
        <f>'Рейтинговая таблица организаций'!#REF!</f>
        <v>#REF!</v>
      </c>
      <c r="E284" s="31" t="e">
        <f>'Рейтинговая таблица организаций'!#REF!</f>
        <v>#REF!</v>
      </c>
      <c r="F284" s="31" t="e">
        <f>'Рейтинговая таблица организаций'!#REF!</f>
        <v>#REF!</v>
      </c>
      <c r="G284" s="31" t="e">
        <f>'Рейтинговая таблица организаций'!#REF!</f>
        <v>#REF!</v>
      </c>
      <c r="H284" s="31" t="e">
        <f>'Рейтинговая таблица организаций'!#REF!</f>
        <v>#REF!</v>
      </c>
      <c r="I284" s="31" t="e">
        <f>'Рейтинговая таблица организаций'!#REF!</f>
        <v>#REF!</v>
      </c>
      <c r="J284" s="35" t="e">
        <f>'Рейтинговая таблица организаций'!#REF!</f>
        <v>#REF!</v>
      </c>
      <c r="K284" s="31" t="e">
        <f>'Рейтинговая таблица организаций'!#REF!</f>
        <v>#REF!</v>
      </c>
      <c r="L284" s="31" t="e">
        <f t="shared" si="5"/>
        <v>#REF!</v>
      </c>
      <c r="M284" s="31" t="e">
        <f>'Рейтинговая таблица организаций'!#REF!</f>
        <v>#REF!</v>
      </c>
      <c r="N284" s="35" t="e">
        <f>'Рейтинговая таблица организаций'!#REF!</f>
        <v>#REF!</v>
      </c>
      <c r="O284" s="85" t="e">
        <f>'Рейтинговая таблица организаций'!#REF!</f>
        <v>#REF!</v>
      </c>
      <c r="P284" s="85" t="e">
        <f>'Рейтинговая таблица организаций'!#REF!</f>
        <v>#REF!</v>
      </c>
      <c r="Q284" s="85" t="e">
        <f>'Рейтинговая таблица организаций'!#REF!</f>
        <v>#REF!</v>
      </c>
      <c r="R284" s="86" t="e">
        <f>'Рейтинговая таблица организаций'!#REF!</f>
        <v>#REF!</v>
      </c>
      <c r="S284" s="31" t="e">
        <f>'Рейтинговая таблица организаций'!#REF!</f>
        <v>#REF!</v>
      </c>
      <c r="T284" s="31" t="e">
        <f>'Рейтинговая таблица организаций'!#REF!</f>
        <v>#REF!</v>
      </c>
      <c r="U284" s="31" t="e">
        <f>'Рейтинговая таблица организаций'!#REF!</f>
        <v>#REF!</v>
      </c>
      <c r="V284" s="35" t="e">
        <f>'Рейтинговая таблица организаций'!#REF!</f>
        <v>#REF!</v>
      </c>
      <c r="W284" s="31" t="e">
        <f>'Рейтинговая таблица организаций'!#REF!</f>
        <v>#REF!</v>
      </c>
      <c r="X284" s="31" t="e">
        <f>'Рейтинговая таблица организаций'!#REF!</f>
        <v>#REF!</v>
      </c>
      <c r="Y284" s="31" t="e">
        <f>'Рейтинговая таблица организаций'!#REF!</f>
        <v>#REF!</v>
      </c>
      <c r="Z284" s="35" t="e">
        <f>'Рейтинговая таблица организаций'!#REF!</f>
        <v>#REF!</v>
      </c>
      <c r="AA284" s="36" t="e">
        <f>'Рейтинговая таблица организаций'!#REF!</f>
        <v>#REF!</v>
      </c>
    </row>
    <row r="285" spans="1:27">
      <c r="A285" s="33" t="e">
        <f>'бланки '!#REF!</f>
        <v>#REF!</v>
      </c>
      <c r="B285" s="33" t="e">
        <f>'Рейтинговая таблица организаций'!#REF!</f>
        <v>#REF!</v>
      </c>
      <c r="C285" s="33" t="e">
        <f>'Рейтинговая таблица организаций'!#REF!</f>
        <v>#REF!</v>
      </c>
      <c r="D285" s="33" t="e">
        <f>'Рейтинговая таблица организаций'!#REF!</f>
        <v>#REF!</v>
      </c>
      <c r="E285" s="31" t="e">
        <f>'Рейтинговая таблица организаций'!#REF!</f>
        <v>#REF!</v>
      </c>
      <c r="F285" s="31" t="e">
        <f>'Рейтинговая таблица организаций'!#REF!</f>
        <v>#REF!</v>
      </c>
      <c r="G285" s="31" t="e">
        <f>'Рейтинговая таблица организаций'!#REF!</f>
        <v>#REF!</v>
      </c>
      <c r="H285" s="31" t="e">
        <f>'Рейтинговая таблица организаций'!#REF!</f>
        <v>#REF!</v>
      </c>
      <c r="I285" s="31" t="e">
        <f>'Рейтинговая таблица организаций'!#REF!</f>
        <v>#REF!</v>
      </c>
      <c r="J285" s="35" t="e">
        <f>'Рейтинговая таблица организаций'!#REF!</f>
        <v>#REF!</v>
      </c>
      <c r="K285" s="31" t="e">
        <f>'Рейтинговая таблица организаций'!#REF!</f>
        <v>#REF!</v>
      </c>
      <c r="L285" s="31" t="e">
        <f t="shared" si="5"/>
        <v>#REF!</v>
      </c>
      <c r="M285" s="31" t="e">
        <f>'Рейтинговая таблица организаций'!#REF!</f>
        <v>#REF!</v>
      </c>
      <c r="N285" s="35" t="e">
        <f>'Рейтинговая таблица организаций'!#REF!</f>
        <v>#REF!</v>
      </c>
      <c r="O285" s="85" t="e">
        <f>'Рейтинговая таблица организаций'!#REF!</f>
        <v>#REF!</v>
      </c>
      <c r="P285" s="85" t="e">
        <f>'Рейтинговая таблица организаций'!#REF!</f>
        <v>#REF!</v>
      </c>
      <c r="Q285" s="85" t="e">
        <f>'Рейтинговая таблица организаций'!#REF!</f>
        <v>#REF!</v>
      </c>
      <c r="R285" s="86" t="e">
        <f>'Рейтинговая таблица организаций'!#REF!</f>
        <v>#REF!</v>
      </c>
      <c r="S285" s="31" t="e">
        <f>'Рейтинговая таблица организаций'!#REF!</f>
        <v>#REF!</v>
      </c>
      <c r="T285" s="31" t="e">
        <f>'Рейтинговая таблица организаций'!#REF!</f>
        <v>#REF!</v>
      </c>
      <c r="U285" s="31" t="e">
        <f>'Рейтинговая таблица организаций'!#REF!</f>
        <v>#REF!</v>
      </c>
      <c r="V285" s="35" t="e">
        <f>'Рейтинговая таблица организаций'!#REF!</f>
        <v>#REF!</v>
      </c>
      <c r="W285" s="31" t="e">
        <f>'Рейтинговая таблица организаций'!#REF!</f>
        <v>#REF!</v>
      </c>
      <c r="X285" s="31" t="e">
        <f>'Рейтинговая таблица организаций'!#REF!</f>
        <v>#REF!</v>
      </c>
      <c r="Y285" s="31" t="e">
        <f>'Рейтинговая таблица организаций'!#REF!</f>
        <v>#REF!</v>
      </c>
      <c r="Z285" s="35" t="e">
        <f>'Рейтинговая таблица организаций'!#REF!</f>
        <v>#REF!</v>
      </c>
      <c r="AA285" s="36" t="e">
        <f>'Рейтинговая таблица организаций'!#REF!</f>
        <v>#REF!</v>
      </c>
    </row>
    <row r="286" spans="1:27">
      <c r="A286" s="33" t="e">
        <f>'бланки '!#REF!</f>
        <v>#REF!</v>
      </c>
      <c r="B286" s="33" t="e">
        <f>'Рейтинговая таблица организаций'!#REF!</f>
        <v>#REF!</v>
      </c>
      <c r="C286" s="33" t="e">
        <f>'Рейтинговая таблица организаций'!#REF!</f>
        <v>#REF!</v>
      </c>
      <c r="D286" s="33" t="e">
        <f>'Рейтинговая таблица организаций'!#REF!</f>
        <v>#REF!</v>
      </c>
      <c r="E286" s="31" t="e">
        <f>'Рейтинговая таблица организаций'!#REF!</f>
        <v>#REF!</v>
      </c>
      <c r="F286" s="31" t="e">
        <f>'Рейтинговая таблица организаций'!#REF!</f>
        <v>#REF!</v>
      </c>
      <c r="G286" s="31" t="e">
        <f>'Рейтинговая таблица организаций'!#REF!</f>
        <v>#REF!</v>
      </c>
      <c r="H286" s="31" t="e">
        <f>'Рейтинговая таблица организаций'!#REF!</f>
        <v>#REF!</v>
      </c>
      <c r="I286" s="31" t="e">
        <f>'Рейтинговая таблица организаций'!#REF!</f>
        <v>#REF!</v>
      </c>
      <c r="J286" s="35" t="e">
        <f>'Рейтинговая таблица организаций'!#REF!</f>
        <v>#REF!</v>
      </c>
      <c r="K286" s="31" t="e">
        <f>'Рейтинговая таблица организаций'!#REF!</f>
        <v>#REF!</v>
      </c>
      <c r="L286" s="31" t="e">
        <f t="shared" si="5"/>
        <v>#REF!</v>
      </c>
      <c r="M286" s="31" t="e">
        <f>'Рейтинговая таблица организаций'!#REF!</f>
        <v>#REF!</v>
      </c>
      <c r="N286" s="35" t="e">
        <f>'Рейтинговая таблица организаций'!#REF!</f>
        <v>#REF!</v>
      </c>
      <c r="O286" s="85" t="e">
        <f>'Рейтинговая таблица организаций'!#REF!</f>
        <v>#REF!</v>
      </c>
      <c r="P286" s="85" t="e">
        <f>'Рейтинговая таблица организаций'!#REF!</f>
        <v>#REF!</v>
      </c>
      <c r="Q286" s="85" t="e">
        <f>'Рейтинговая таблица организаций'!#REF!</f>
        <v>#REF!</v>
      </c>
      <c r="R286" s="86" t="e">
        <f>'Рейтинговая таблица организаций'!#REF!</f>
        <v>#REF!</v>
      </c>
      <c r="S286" s="31" t="e">
        <f>'Рейтинговая таблица организаций'!#REF!</f>
        <v>#REF!</v>
      </c>
      <c r="T286" s="31" t="e">
        <f>'Рейтинговая таблица организаций'!#REF!</f>
        <v>#REF!</v>
      </c>
      <c r="U286" s="31" t="e">
        <f>'Рейтинговая таблица организаций'!#REF!</f>
        <v>#REF!</v>
      </c>
      <c r="V286" s="35" t="e">
        <f>'Рейтинговая таблица организаций'!#REF!</f>
        <v>#REF!</v>
      </c>
      <c r="W286" s="31" t="e">
        <f>'Рейтинговая таблица организаций'!#REF!</f>
        <v>#REF!</v>
      </c>
      <c r="X286" s="31" t="e">
        <f>'Рейтинговая таблица организаций'!#REF!</f>
        <v>#REF!</v>
      </c>
      <c r="Y286" s="31" t="e">
        <f>'Рейтинговая таблица организаций'!#REF!</f>
        <v>#REF!</v>
      </c>
      <c r="Z286" s="35" t="e">
        <f>'Рейтинговая таблица организаций'!#REF!</f>
        <v>#REF!</v>
      </c>
      <c r="AA286" s="36" t="e">
        <f>'Рейтинговая таблица организаций'!#REF!</f>
        <v>#REF!</v>
      </c>
    </row>
    <row r="287" spans="1:27">
      <c r="A287" s="33" t="e">
        <f>'бланки '!#REF!</f>
        <v>#REF!</v>
      </c>
      <c r="B287" s="33" t="e">
        <f>'Рейтинговая таблица организаций'!#REF!</f>
        <v>#REF!</v>
      </c>
      <c r="C287" s="33" t="e">
        <f>'Рейтинговая таблица организаций'!#REF!</f>
        <v>#REF!</v>
      </c>
      <c r="D287" s="33" t="e">
        <f>'Рейтинговая таблица организаций'!#REF!</f>
        <v>#REF!</v>
      </c>
      <c r="E287" s="31" t="e">
        <f>'Рейтинговая таблица организаций'!#REF!</f>
        <v>#REF!</v>
      </c>
      <c r="F287" s="31" t="e">
        <f>'Рейтинговая таблица организаций'!#REF!</f>
        <v>#REF!</v>
      </c>
      <c r="G287" s="31" t="e">
        <f>'Рейтинговая таблица организаций'!#REF!</f>
        <v>#REF!</v>
      </c>
      <c r="H287" s="31" t="e">
        <f>'Рейтинговая таблица организаций'!#REF!</f>
        <v>#REF!</v>
      </c>
      <c r="I287" s="31" t="e">
        <f>'Рейтинговая таблица организаций'!#REF!</f>
        <v>#REF!</v>
      </c>
      <c r="J287" s="35" t="e">
        <f>'Рейтинговая таблица организаций'!#REF!</f>
        <v>#REF!</v>
      </c>
      <c r="K287" s="31" t="e">
        <f>'Рейтинговая таблица организаций'!#REF!</f>
        <v>#REF!</v>
      </c>
      <c r="L287" s="31" t="e">
        <f t="shared" si="5"/>
        <v>#REF!</v>
      </c>
      <c r="M287" s="31" t="e">
        <f>'Рейтинговая таблица организаций'!#REF!</f>
        <v>#REF!</v>
      </c>
      <c r="N287" s="35" t="e">
        <f>'Рейтинговая таблица организаций'!#REF!</f>
        <v>#REF!</v>
      </c>
      <c r="O287" s="85" t="e">
        <f>'Рейтинговая таблица организаций'!#REF!</f>
        <v>#REF!</v>
      </c>
      <c r="P287" s="85" t="e">
        <f>'Рейтинговая таблица организаций'!#REF!</f>
        <v>#REF!</v>
      </c>
      <c r="Q287" s="85" t="e">
        <f>'Рейтинговая таблица организаций'!#REF!</f>
        <v>#REF!</v>
      </c>
      <c r="R287" s="86" t="e">
        <f>'Рейтинговая таблица организаций'!#REF!</f>
        <v>#REF!</v>
      </c>
      <c r="S287" s="31" t="e">
        <f>'Рейтинговая таблица организаций'!#REF!</f>
        <v>#REF!</v>
      </c>
      <c r="T287" s="31" t="e">
        <f>'Рейтинговая таблица организаций'!#REF!</f>
        <v>#REF!</v>
      </c>
      <c r="U287" s="31" t="e">
        <f>'Рейтинговая таблица организаций'!#REF!</f>
        <v>#REF!</v>
      </c>
      <c r="V287" s="35" t="e">
        <f>'Рейтинговая таблица организаций'!#REF!</f>
        <v>#REF!</v>
      </c>
      <c r="W287" s="31" t="e">
        <f>'Рейтинговая таблица организаций'!#REF!</f>
        <v>#REF!</v>
      </c>
      <c r="X287" s="31" t="e">
        <f>'Рейтинговая таблица организаций'!#REF!</f>
        <v>#REF!</v>
      </c>
      <c r="Y287" s="31" t="e">
        <f>'Рейтинговая таблица организаций'!#REF!</f>
        <v>#REF!</v>
      </c>
      <c r="Z287" s="35" t="e">
        <f>'Рейтинговая таблица организаций'!#REF!</f>
        <v>#REF!</v>
      </c>
      <c r="AA287" s="36" t="e">
        <f>'Рейтинговая таблица организаций'!#REF!</f>
        <v>#REF!</v>
      </c>
    </row>
    <row r="288" spans="1:27">
      <c r="A288" s="33" t="e">
        <f>'бланки '!#REF!</f>
        <v>#REF!</v>
      </c>
      <c r="B288" s="33" t="e">
        <f>'Рейтинговая таблица организаций'!#REF!</f>
        <v>#REF!</v>
      </c>
      <c r="C288" s="33" t="e">
        <f>'Рейтинговая таблица организаций'!#REF!</f>
        <v>#REF!</v>
      </c>
      <c r="D288" s="33" t="e">
        <f>'Рейтинговая таблица организаций'!#REF!</f>
        <v>#REF!</v>
      </c>
      <c r="E288" s="31" t="e">
        <f>'Рейтинговая таблица организаций'!#REF!</f>
        <v>#REF!</v>
      </c>
      <c r="F288" s="31" t="e">
        <f>'Рейтинговая таблица организаций'!#REF!</f>
        <v>#REF!</v>
      </c>
      <c r="G288" s="31" t="e">
        <f>'Рейтинговая таблица организаций'!#REF!</f>
        <v>#REF!</v>
      </c>
      <c r="H288" s="31" t="e">
        <f>'Рейтинговая таблица организаций'!#REF!</f>
        <v>#REF!</v>
      </c>
      <c r="I288" s="31" t="e">
        <f>'Рейтинговая таблица организаций'!#REF!</f>
        <v>#REF!</v>
      </c>
      <c r="J288" s="35" t="e">
        <f>'Рейтинговая таблица организаций'!#REF!</f>
        <v>#REF!</v>
      </c>
      <c r="K288" s="31" t="e">
        <f>'Рейтинговая таблица организаций'!#REF!</f>
        <v>#REF!</v>
      </c>
      <c r="L288" s="31" t="e">
        <f t="shared" si="5"/>
        <v>#REF!</v>
      </c>
      <c r="M288" s="31" t="e">
        <f>'Рейтинговая таблица организаций'!#REF!</f>
        <v>#REF!</v>
      </c>
      <c r="N288" s="35" t="e">
        <f>'Рейтинговая таблица организаций'!#REF!</f>
        <v>#REF!</v>
      </c>
      <c r="O288" s="85" t="e">
        <f>'Рейтинговая таблица организаций'!#REF!</f>
        <v>#REF!</v>
      </c>
      <c r="P288" s="85" t="e">
        <f>'Рейтинговая таблица организаций'!#REF!</f>
        <v>#REF!</v>
      </c>
      <c r="Q288" s="85" t="e">
        <f>'Рейтинговая таблица организаций'!#REF!</f>
        <v>#REF!</v>
      </c>
      <c r="R288" s="86" t="e">
        <f>'Рейтинговая таблица организаций'!#REF!</f>
        <v>#REF!</v>
      </c>
      <c r="S288" s="31" t="e">
        <f>'Рейтинговая таблица организаций'!#REF!</f>
        <v>#REF!</v>
      </c>
      <c r="T288" s="31" t="e">
        <f>'Рейтинговая таблица организаций'!#REF!</f>
        <v>#REF!</v>
      </c>
      <c r="U288" s="31" t="e">
        <f>'Рейтинговая таблица организаций'!#REF!</f>
        <v>#REF!</v>
      </c>
      <c r="V288" s="35" t="e">
        <f>'Рейтинговая таблица организаций'!#REF!</f>
        <v>#REF!</v>
      </c>
      <c r="W288" s="31" t="e">
        <f>'Рейтинговая таблица организаций'!#REF!</f>
        <v>#REF!</v>
      </c>
      <c r="X288" s="31" t="e">
        <f>'Рейтинговая таблица организаций'!#REF!</f>
        <v>#REF!</v>
      </c>
      <c r="Y288" s="31" t="e">
        <f>'Рейтинговая таблица организаций'!#REF!</f>
        <v>#REF!</v>
      </c>
      <c r="Z288" s="35" t="e">
        <f>'Рейтинговая таблица организаций'!#REF!</f>
        <v>#REF!</v>
      </c>
      <c r="AA288" s="36" t="e">
        <f>'Рейтинговая таблица организаций'!#REF!</f>
        <v>#REF!</v>
      </c>
    </row>
    <row r="289" spans="1:27">
      <c r="A289" s="33" t="e">
        <f>'бланки '!#REF!</f>
        <v>#REF!</v>
      </c>
      <c r="B289" s="33" t="e">
        <f>'Рейтинговая таблица организаций'!#REF!</f>
        <v>#REF!</v>
      </c>
      <c r="C289" s="33" t="e">
        <f>'Рейтинговая таблица организаций'!#REF!</f>
        <v>#REF!</v>
      </c>
      <c r="D289" s="33" t="e">
        <f>'Рейтинговая таблица организаций'!#REF!</f>
        <v>#REF!</v>
      </c>
      <c r="E289" s="31" t="e">
        <f>'Рейтинговая таблица организаций'!#REF!</f>
        <v>#REF!</v>
      </c>
      <c r="F289" s="31" t="e">
        <f>'Рейтинговая таблица организаций'!#REF!</f>
        <v>#REF!</v>
      </c>
      <c r="G289" s="31" t="e">
        <f>'Рейтинговая таблица организаций'!#REF!</f>
        <v>#REF!</v>
      </c>
      <c r="H289" s="31" t="e">
        <f>'Рейтинговая таблица организаций'!#REF!</f>
        <v>#REF!</v>
      </c>
      <c r="I289" s="31" t="e">
        <f>'Рейтинговая таблица организаций'!#REF!</f>
        <v>#REF!</v>
      </c>
      <c r="J289" s="35" t="e">
        <f>'Рейтинговая таблица организаций'!#REF!</f>
        <v>#REF!</v>
      </c>
      <c r="K289" s="31" t="e">
        <f>'Рейтинговая таблица организаций'!#REF!</f>
        <v>#REF!</v>
      </c>
      <c r="L289" s="31" t="e">
        <f t="shared" si="5"/>
        <v>#REF!</v>
      </c>
      <c r="M289" s="31" t="e">
        <f>'Рейтинговая таблица организаций'!#REF!</f>
        <v>#REF!</v>
      </c>
      <c r="N289" s="35" t="e">
        <f>'Рейтинговая таблица организаций'!#REF!</f>
        <v>#REF!</v>
      </c>
      <c r="O289" s="85" t="e">
        <f>'Рейтинговая таблица организаций'!#REF!</f>
        <v>#REF!</v>
      </c>
      <c r="P289" s="85" t="e">
        <f>'Рейтинговая таблица организаций'!#REF!</f>
        <v>#REF!</v>
      </c>
      <c r="Q289" s="85" t="e">
        <f>'Рейтинговая таблица организаций'!#REF!</f>
        <v>#REF!</v>
      </c>
      <c r="R289" s="86" t="e">
        <f>'Рейтинговая таблица организаций'!#REF!</f>
        <v>#REF!</v>
      </c>
      <c r="S289" s="31" t="e">
        <f>'Рейтинговая таблица организаций'!#REF!</f>
        <v>#REF!</v>
      </c>
      <c r="T289" s="31" t="e">
        <f>'Рейтинговая таблица организаций'!#REF!</f>
        <v>#REF!</v>
      </c>
      <c r="U289" s="31" t="e">
        <f>'Рейтинговая таблица организаций'!#REF!</f>
        <v>#REF!</v>
      </c>
      <c r="V289" s="35" t="e">
        <f>'Рейтинговая таблица организаций'!#REF!</f>
        <v>#REF!</v>
      </c>
      <c r="W289" s="31" t="e">
        <f>'Рейтинговая таблица организаций'!#REF!</f>
        <v>#REF!</v>
      </c>
      <c r="X289" s="31" t="e">
        <f>'Рейтинговая таблица организаций'!#REF!</f>
        <v>#REF!</v>
      </c>
      <c r="Y289" s="31" t="e">
        <f>'Рейтинговая таблица организаций'!#REF!</f>
        <v>#REF!</v>
      </c>
      <c r="Z289" s="35" t="e">
        <f>'Рейтинговая таблица организаций'!#REF!</f>
        <v>#REF!</v>
      </c>
      <c r="AA289" s="36" t="e">
        <f>'Рейтинговая таблица организаций'!#REF!</f>
        <v>#REF!</v>
      </c>
    </row>
    <row r="290" spans="1:27">
      <c r="A290" s="33" t="e">
        <f>'бланки '!#REF!</f>
        <v>#REF!</v>
      </c>
      <c r="B290" s="33" t="e">
        <f>'Рейтинговая таблица организаций'!#REF!</f>
        <v>#REF!</v>
      </c>
      <c r="C290" s="33" t="e">
        <f>'Рейтинговая таблица организаций'!#REF!</f>
        <v>#REF!</v>
      </c>
      <c r="D290" s="33" t="e">
        <f>'Рейтинговая таблица организаций'!#REF!</f>
        <v>#REF!</v>
      </c>
      <c r="E290" s="31" t="e">
        <f>'Рейтинговая таблица организаций'!#REF!</f>
        <v>#REF!</v>
      </c>
      <c r="F290" s="31" t="e">
        <f>'Рейтинговая таблица организаций'!#REF!</f>
        <v>#REF!</v>
      </c>
      <c r="G290" s="31" t="e">
        <f>'Рейтинговая таблица организаций'!#REF!</f>
        <v>#REF!</v>
      </c>
      <c r="H290" s="31" t="e">
        <f>'Рейтинговая таблица организаций'!#REF!</f>
        <v>#REF!</v>
      </c>
      <c r="I290" s="31" t="e">
        <f>'Рейтинговая таблица организаций'!#REF!</f>
        <v>#REF!</v>
      </c>
      <c r="J290" s="35" t="e">
        <f>'Рейтинговая таблица организаций'!#REF!</f>
        <v>#REF!</v>
      </c>
      <c r="K290" s="31" t="e">
        <f>'Рейтинговая таблица организаций'!#REF!</f>
        <v>#REF!</v>
      </c>
      <c r="L290" s="31" t="e">
        <f t="shared" si="5"/>
        <v>#REF!</v>
      </c>
      <c r="M290" s="31" t="e">
        <f>'Рейтинговая таблица организаций'!#REF!</f>
        <v>#REF!</v>
      </c>
      <c r="N290" s="35" t="e">
        <f>'Рейтинговая таблица организаций'!#REF!</f>
        <v>#REF!</v>
      </c>
      <c r="O290" s="85" t="e">
        <f>'Рейтинговая таблица организаций'!#REF!</f>
        <v>#REF!</v>
      </c>
      <c r="P290" s="85" t="e">
        <f>'Рейтинговая таблица организаций'!#REF!</f>
        <v>#REF!</v>
      </c>
      <c r="Q290" s="85" t="e">
        <f>'Рейтинговая таблица организаций'!#REF!</f>
        <v>#REF!</v>
      </c>
      <c r="R290" s="86" t="e">
        <f>'Рейтинговая таблица организаций'!#REF!</f>
        <v>#REF!</v>
      </c>
      <c r="S290" s="31" t="e">
        <f>'Рейтинговая таблица организаций'!#REF!</f>
        <v>#REF!</v>
      </c>
      <c r="T290" s="31" t="e">
        <f>'Рейтинговая таблица организаций'!#REF!</f>
        <v>#REF!</v>
      </c>
      <c r="U290" s="31" t="e">
        <f>'Рейтинговая таблица организаций'!#REF!</f>
        <v>#REF!</v>
      </c>
      <c r="V290" s="35" t="e">
        <f>'Рейтинговая таблица организаций'!#REF!</f>
        <v>#REF!</v>
      </c>
      <c r="W290" s="31" t="e">
        <f>'Рейтинговая таблица организаций'!#REF!</f>
        <v>#REF!</v>
      </c>
      <c r="X290" s="31" t="e">
        <f>'Рейтинговая таблица организаций'!#REF!</f>
        <v>#REF!</v>
      </c>
      <c r="Y290" s="31" t="e">
        <f>'Рейтинговая таблица организаций'!#REF!</f>
        <v>#REF!</v>
      </c>
      <c r="Z290" s="35" t="e">
        <f>'Рейтинговая таблица организаций'!#REF!</f>
        <v>#REF!</v>
      </c>
      <c r="AA290" s="36" t="e">
        <f>'Рейтинговая таблица организаций'!#REF!</f>
        <v>#REF!</v>
      </c>
    </row>
    <row r="291" spans="1:27">
      <c r="A291" s="33" t="e">
        <f>'бланки '!#REF!</f>
        <v>#REF!</v>
      </c>
      <c r="B291" s="33" t="e">
        <f>'Рейтинговая таблица организаций'!#REF!</f>
        <v>#REF!</v>
      </c>
      <c r="C291" s="33" t="e">
        <f>'Рейтинговая таблица организаций'!#REF!</f>
        <v>#REF!</v>
      </c>
      <c r="D291" s="33" t="e">
        <f>'Рейтинговая таблица организаций'!#REF!</f>
        <v>#REF!</v>
      </c>
      <c r="E291" s="31" t="e">
        <f>'Рейтинговая таблица организаций'!#REF!</f>
        <v>#REF!</v>
      </c>
      <c r="F291" s="31" t="e">
        <f>'Рейтинговая таблица организаций'!#REF!</f>
        <v>#REF!</v>
      </c>
      <c r="G291" s="31" t="e">
        <f>'Рейтинговая таблица организаций'!#REF!</f>
        <v>#REF!</v>
      </c>
      <c r="H291" s="31" t="e">
        <f>'Рейтинговая таблица организаций'!#REF!</f>
        <v>#REF!</v>
      </c>
      <c r="I291" s="31" t="e">
        <f>'Рейтинговая таблица организаций'!#REF!</f>
        <v>#REF!</v>
      </c>
      <c r="J291" s="35" t="e">
        <f>'Рейтинговая таблица организаций'!#REF!</f>
        <v>#REF!</v>
      </c>
      <c r="K291" s="31" t="e">
        <f>'Рейтинговая таблица организаций'!#REF!</f>
        <v>#REF!</v>
      </c>
      <c r="L291" s="31" t="e">
        <f t="shared" si="5"/>
        <v>#REF!</v>
      </c>
      <c r="M291" s="31" t="e">
        <f>'Рейтинговая таблица организаций'!#REF!</f>
        <v>#REF!</v>
      </c>
      <c r="N291" s="35" t="e">
        <f>'Рейтинговая таблица организаций'!#REF!</f>
        <v>#REF!</v>
      </c>
      <c r="O291" s="85" t="e">
        <f>'Рейтинговая таблица организаций'!#REF!</f>
        <v>#REF!</v>
      </c>
      <c r="P291" s="85" t="e">
        <f>'Рейтинговая таблица организаций'!#REF!</f>
        <v>#REF!</v>
      </c>
      <c r="Q291" s="85" t="e">
        <f>'Рейтинговая таблица организаций'!#REF!</f>
        <v>#REF!</v>
      </c>
      <c r="R291" s="86" t="e">
        <f>'Рейтинговая таблица организаций'!#REF!</f>
        <v>#REF!</v>
      </c>
      <c r="S291" s="31" t="e">
        <f>'Рейтинговая таблица организаций'!#REF!</f>
        <v>#REF!</v>
      </c>
      <c r="T291" s="31" t="e">
        <f>'Рейтинговая таблица организаций'!#REF!</f>
        <v>#REF!</v>
      </c>
      <c r="U291" s="31" t="e">
        <f>'Рейтинговая таблица организаций'!#REF!</f>
        <v>#REF!</v>
      </c>
      <c r="V291" s="35" t="e">
        <f>'Рейтинговая таблица организаций'!#REF!</f>
        <v>#REF!</v>
      </c>
      <c r="W291" s="31" t="e">
        <f>'Рейтинговая таблица организаций'!#REF!</f>
        <v>#REF!</v>
      </c>
      <c r="X291" s="31" t="e">
        <f>'Рейтинговая таблица организаций'!#REF!</f>
        <v>#REF!</v>
      </c>
      <c r="Y291" s="31" t="e">
        <f>'Рейтинговая таблица организаций'!#REF!</f>
        <v>#REF!</v>
      </c>
      <c r="Z291" s="35" t="e">
        <f>'Рейтинговая таблица организаций'!#REF!</f>
        <v>#REF!</v>
      </c>
      <c r="AA291" s="36" t="e">
        <f>'Рейтинговая таблица организаций'!#REF!</f>
        <v>#REF!</v>
      </c>
    </row>
    <row r="292" spans="1:27">
      <c r="A292" s="33" t="e">
        <f>'бланки '!#REF!</f>
        <v>#REF!</v>
      </c>
      <c r="B292" s="33" t="e">
        <f>'Рейтинговая таблица организаций'!#REF!</f>
        <v>#REF!</v>
      </c>
      <c r="C292" s="33" t="e">
        <f>'Рейтинговая таблица организаций'!#REF!</f>
        <v>#REF!</v>
      </c>
      <c r="D292" s="33" t="e">
        <f>'Рейтинговая таблица организаций'!#REF!</f>
        <v>#REF!</v>
      </c>
      <c r="E292" s="31" t="e">
        <f>'Рейтинговая таблица организаций'!#REF!</f>
        <v>#REF!</v>
      </c>
      <c r="F292" s="31" t="e">
        <f>'Рейтинговая таблица организаций'!#REF!</f>
        <v>#REF!</v>
      </c>
      <c r="G292" s="31" t="e">
        <f>'Рейтинговая таблица организаций'!#REF!</f>
        <v>#REF!</v>
      </c>
      <c r="H292" s="31" t="e">
        <f>'Рейтинговая таблица организаций'!#REF!</f>
        <v>#REF!</v>
      </c>
      <c r="I292" s="31" t="e">
        <f>'Рейтинговая таблица организаций'!#REF!</f>
        <v>#REF!</v>
      </c>
      <c r="J292" s="35" t="e">
        <f>'Рейтинговая таблица организаций'!#REF!</f>
        <v>#REF!</v>
      </c>
      <c r="K292" s="31" t="e">
        <f>'Рейтинговая таблица организаций'!#REF!</f>
        <v>#REF!</v>
      </c>
      <c r="L292" s="31" t="e">
        <f t="shared" si="5"/>
        <v>#REF!</v>
      </c>
      <c r="M292" s="31" t="e">
        <f>'Рейтинговая таблица организаций'!#REF!</f>
        <v>#REF!</v>
      </c>
      <c r="N292" s="35" t="e">
        <f>'Рейтинговая таблица организаций'!#REF!</f>
        <v>#REF!</v>
      </c>
      <c r="O292" s="85" t="e">
        <f>'Рейтинговая таблица организаций'!#REF!</f>
        <v>#REF!</v>
      </c>
      <c r="P292" s="85" t="e">
        <f>'Рейтинговая таблица организаций'!#REF!</f>
        <v>#REF!</v>
      </c>
      <c r="Q292" s="85" t="e">
        <f>'Рейтинговая таблица организаций'!#REF!</f>
        <v>#REF!</v>
      </c>
      <c r="R292" s="86" t="e">
        <f>'Рейтинговая таблица организаций'!#REF!</f>
        <v>#REF!</v>
      </c>
      <c r="S292" s="31" t="e">
        <f>'Рейтинговая таблица организаций'!#REF!</f>
        <v>#REF!</v>
      </c>
      <c r="T292" s="31" t="e">
        <f>'Рейтинговая таблица организаций'!#REF!</f>
        <v>#REF!</v>
      </c>
      <c r="U292" s="31" t="e">
        <f>'Рейтинговая таблица организаций'!#REF!</f>
        <v>#REF!</v>
      </c>
      <c r="V292" s="35" t="e">
        <f>'Рейтинговая таблица организаций'!#REF!</f>
        <v>#REF!</v>
      </c>
      <c r="W292" s="31" t="e">
        <f>'Рейтинговая таблица организаций'!#REF!</f>
        <v>#REF!</v>
      </c>
      <c r="X292" s="31" t="e">
        <f>'Рейтинговая таблица организаций'!#REF!</f>
        <v>#REF!</v>
      </c>
      <c r="Y292" s="31" t="e">
        <f>'Рейтинговая таблица организаций'!#REF!</f>
        <v>#REF!</v>
      </c>
      <c r="Z292" s="35" t="e">
        <f>'Рейтинговая таблица организаций'!#REF!</f>
        <v>#REF!</v>
      </c>
      <c r="AA292" s="36" t="e">
        <f>'Рейтинговая таблица организаций'!#REF!</f>
        <v>#REF!</v>
      </c>
    </row>
    <row r="293" spans="1:27">
      <c r="A293" s="33" t="e">
        <f>'бланки '!#REF!</f>
        <v>#REF!</v>
      </c>
      <c r="B293" s="33" t="e">
        <f>'Рейтинговая таблица организаций'!#REF!</f>
        <v>#REF!</v>
      </c>
      <c r="C293" s="33" t="e">
        <f>'Рейтинговая таблица организаций'!#REF!</f>
        <v>#REF!</v>
      </c>
      <c r="D293" s="33" t="e">
        <f>'Рейтинговая таблица организаций'!#REF!</f>
        <v>#REF!</v>
      </c>
      <c r="E293" s="31" t="e">
        <f>'Рейтинговая таблица организаций'!#REF!</f>
        <v>#REF!</v>
      </c>
      <c r="F293" s="31" t="e">
        <f>'Рейтинговая таблица организаций'!#REF!</f>
        <v>#REF!</v>
      </c>
      <c r="G293" s="31" t="e">
        <f>'Рейтинговая таблица организаций'!#REF!</f>
        <v>#REF!</v>
      </c>
      <c r="H293" s="31" t="e">
        <f>'Рейтинговая таблица организаций'!#REF!</f>
        <v>#REF!</v>
      </c>
      <c r="I293" s="31" t="e">
        <f>'Рейтинговая таблица организаций'!#REF!</f>
        <v>#REF!</v>
      </c>
      <c r="J293" s="35" t="e">
        <f>'Рейтинговая таблица организаций'!#REF!</f>
        <v>#REF!</v>
      </c>
      <c r="K293" s="31" t="e">
        <f>'Рейтинговая таблица организаций'!#REF!</f>
        <v>#REF!</v>
      </c>
      <c r="L293" s="31" t="e">
        <f t="shared" si="5"/>
        <v>#REF!</v>
      </c>
      <c r="M293" s="31" t="e">
        <f>'Рейтинговая таблица организаций'!#REF!</f>
        <v>#REF!</v>
      </c>
      <c r="N293" s="35" t="e">
        <f>'Рейтинговая таблица организаций'!#REF!</f>
        <v>#REF!</v>
      </c>
      <c r="O293" s="85" t="e">
        <f>'Рейтинговая таблица организаций'!#REF!</f>
        <v>#REF!</v>
      </c>
      <c r="P293" s="85" t="e">
        <f>'Рейтинговая таблица организаций'!#REF!</f>
        <v>#REF!</v>
      </c>
      <c r="Q293" s="85" t="e">
        <f>'Рейтинговая таблица организаций'!#REF!</f>
        <v>#REF!</v>
      </c>
      <c r="R293" s="86" t="e">
        <f>'Рейтинговая таблица организаций'!#REF!</f>
        <v>#REF!</v>
      </c>
      <c r="S293" s="31" t="e">
        <f>'Рейтинговая таблица организаций'!#REF!</f>
        <v>#REF!</v>
      </c>
      <c r="T293" s="31" t="e">
        <f>'Рейтинговая таблица организаций'!#REF!</f>
        <v>#REF!</v>
      </c>
      <c r="U293" s="31" t="e">
        <f>'Рейтинговая таблица организаций'!#REF!</f>
        <v>#REF!</v>
      </c>
      <c r="V293" s="35" t="e">
        <f>'Рейтинговая таблица организаций'!#REF!</f>
        <v>#REF!</v>
      </c>
      <c r="W293" s="31" t="e">
        <f>'Рейтинговая таблица организаций'!#REF!</f>
        <v>#REF!</v>
      </c>
      <c r="X293" s="31" t="e">
        <f>'Рейтинговая таблица организаций'!#REF!</f>
        <v>#REF!</v>
      </c>
      <c r="Y293" s="31" t="e">
        <f>'Рейтинговая таблица организаций'!#REF!</f>
        <v>#REF!</v>
      </c>
      <c r="Z293" s="35" t="e">
        <f>'Рейтинговая таблица организаций'!#REF!</f>
        <v>#REF!</v>
      </c>
      <c r="AA293" s="36" t="e">
        <f>'Рейтинговая таблица организаций'!#REF!</f>
        <v>#REF!</v>
      </c>
    </row>
    <row r="294" spans="1:27">
      <c r="A294" s="33" t="e">
        <f>'бланки '!#REF!</f>
        <v>#REF!</v>
      </c>
      <c r="B294" s="33" t="e">
        <f>'Рейтинговая таблица организаций'!#REF!</f>
        <v>#REF!</v>
      </c>
      <c r="C294" s="33" t="e">
        <f>'Рейтинговая таблица организаций'!#REF!</f>
        <v>#REF!</v>
      </c>
      <c r="D294" s="33" t="e">
        <f>'Рейтинговая таблица организаций'!#REF!</f>
        <v>#REF!</v>
      </c>
      <c r="E294" s="31" t="e">
        <f>'Рейтинговая таблица организаций'!#REF!</f>
        <v>#REF!</v>
      </c>
      <c r="F294" s="31" t="e">
        <f>'Рейтинговая таблица организаций'!#REF!</f>
        <v>#REF!</v>
      </c>
      <c r="G294" s="31" t="e">
        <f>'Рейтинговая таблица организаций'!#REF!</f>
        <v>#REF!</v>
      </c>
      <c r="H294" s="31" t="e">
        <f>'Рейтинговая таблица организаций'!#REF!</f>
        <v>#REF!</v>
      </c>
      <c r="I294" s="31" t="e">
        <f>'Рейтинговая таблица организаций'!#REF!</f>
        <v>#REF!</v>
      </c>
      <c r="J294" s="35" t="e">
        <f>'Рейтинговая таблица организаций'!#REF!</f>
        <v>#REF!</v>
      </c>
      <c r="K294" s="31" t="e">
        <f>'Рейтинговая таблица организаций'!#REF!</f>
        <v>#REF!</v>
      </c>
      <c r="L294" s="31" t="e">
        <f t="shared" si="5"/>
        <v>#REF!</v>
      </c>
      <c r="M294" s="31" t="e">
        <f>'Рейтинговая таблица организаций'!#REF!</f>
        <v>#REF!</v>
      </c>
      <c r="N294" s="35" t="e">
        <f>'Рейтинговая таблица организаций'!#REF!</f>
        <v>#REF!</v>
      </c>
      <c r="O294" s="85" t="e">
        <f>'Рейтинговая таблица организаций'!#REF!</f>
        <v>#REF!</v>
      </c>
      <c r="P294" s="85" t="e">
        <f>'Рейтинговая таблица организаций'!#REF!</f>
        <v>#REF!</v>
      </c>
      <c r="Q294" s="85" t="e">
        <f>'Рейтинговая таблица организаций'!#REF!</f>
        <v>#REF!</v>
      </c>
      <c r="R294" s="86" t="e">
        <f>'Рейтинговая таблица организаций'!#REF!</f>
        <v>#REF!</v>
      </c>
      <c r="S294" s="31" t="e">
        <f>'Рейтинговая таблица организаций'!#REF!</f>
        <v>#REF!</v>
      </c>
      <c r="T294" s="31" t="e">
        <f>'Рейтинговая таблица организаций'!#REF!</f>
        <v>#REF!</v>
      </c>
      <c r="U294" s="31" t="e">
        <f>'Рейтинговая таблица организаций'!#REF!</f>
        <v>#REF!</v>
      </c>
      <c r="V294" s="35" t="e">
        <f>'Рейтинговая таблица организаций'!#REF!</f>
        <v>#REF!</v>
      </c>
      <c r="W294" s="31" t="e">
        <f>'Рейтинговая таблица организаций'!#REF!</f>
        <v>#REF!</v>
      </c>
      <c r="X294" s="31" t="e">
        <f>'Рейтинговая таблица организаций'!#REF!</f>
        <v>#REF!</v>
      </c>
      <c r="Y294" s="31" t="e">
        <f>'Рейтинговая таблица организаций'!#REF!</f>
        <v>#REF!</v>
      </c>
      <c r="Z294" s="35" t="e">
        <f>'Рейтинговая таблица организаций'!#REF!</f>
        <v>#REF!</v>
      </c>
      <c r="AA294" s="36" t="e">
        <f>'Рейтинговая таблица организаций'!#REF!</f>
        <v>#REF!</v>
      </c>
    </row>
    <row r="295" spans="1:27">
      <c r="A295" s="33" t="e">
        <f>'бланки '!#REF!</f>
        <v>#REF!</v>
      </c>
      <c r="B295" s="33" t="e">
        <f>'Рейтинговая таблица организаций'!#REF!</f>
        <v>#REF!</v>
      </c>
      <c r="C295" s="33" t="e">
        <f>'Рейтинговая таблица организаций'!#REF!</f>
        <v>#REF!</v>
      </c>
      <c r="D295" s="33" t="e">
        <f>'Рейтинговая таблица организаций'!#REF!</f>
        <v>#REF!</v>
      </c>
      <c r="E295" s="31" t="e">
        <f>'Рейтинговая таблица организаций'!#REF!</f>
        <v>#REF!</v>
      </c>
      <c r="F295" s="31" t="e">
        <f>'Рейтинговая таблица организаций'!#REF!</f>
        <v>#REF!</v>
      </c>
      <c r="G295" s="31" t="e">
        <f>'Рейтинговая таблица организаций'!#REF!</f>
        <v>#REF!</v>
      </c>
      <c r="H295" s="31" t="e">
        <f>'Рейтинговая таблица организаций'!#REF!</f>
        <v>#REF!</v>
      </c>
      <c r="I295" s="31" t="e">
        <f>'Рейтинговая таблица организаций'!#REF!</f>
        <v>#REF!</v>
      </c>
      <c r="J295" s="35" t="e">
        <f>'Рейтинговая таблица организаций'!#REF!</f>
        <v>#REF!</v>
      </c>
      <c r="K295" s="31" t="e">
        <f>'Рейтинговая таблица организаций'!#REF!</f>
        <v>#REF!</v>
      </c>
      <c r="L295" s="31" t="e">
        <f t="shared" si="5"/>
        <v>#REF!</v>
      </c>
      <c r="M295" s="31" t="e">
        <f>'Рейтинговая таблица организаций'!#REF!</f>
        <v>#REF!</v>
      </c>
      <c r="N295" s="35" t="e">
        <f>'Рейтинговая таблица организаций'!#REF!</f>
        <v>#REF!</v>
      </c>
      <c r="O295" s="85" t="e">
        <f>'Рейтинговая таблица организаций'!#REF!</f>
        <v>#REF!</v>
      </c>
      <c r="P295" s="85" t="e">
        <f>'Рейтинговая таблица организаций'!#REF!</f>
        <v>#REF!</v>
      </c>
      <c r="Q295" s="85" t="e">
        <f>'Рейтинговая таблица организаций'!#REF!</f>
        <v>#REF!</v>
      </c>
      <c r="R295" s="86" t="e">
        <f>'Рейтинговая таблица организаций'!#REF!</f>
        <v>#REF!</v>
      </c>
      <c r="S295" s="31" t="e">
        <f>'Рейтинговая таблица организаций'!#REF!</f>
        <v>#REF!</v>
      </c>
      <c r="T295" s="31" t="e">
        <f>'Рейтинговая таблица организаций'!#REF!</f>
        <v>#REF!</v>
      </c>
      <c r="U295" s="31" t="e">
        <f>'Рейтинговая таблица организаций'!#REF!</f>
        <v>#REF!</v>
      </c>
      <c r="V295" s="35" t="e">
        <f>'Рейтинговая таблица организаций'!#REF!</f>
        <v>#REF!</v>
      </c>
      <c r="W295" s="31" t="e">
        <f>'Рейтинговая таблица организаций'!#REF!</f>
        <v>#REF!</v>
      </c>
      <c r="X295" s="31" t="e">
        <f>'Рейтинговая таблица организаций'!#REF!</f>
        <v>#REF!</v>
      </c>
      <c r="Y295" s="31" t="e">
        <f>'Рейтинговая таблица организаций'!#REF!</f>
        <v>#REF!</v>
      </c>
      <c r="Z295" s="35" t="e">
        <f>'Рейтинговая таблица организаций'!#REF!</f>
        <v>#REF!</v>
      </c>
      <c r="AA295" s="36" t="e">
        <f>'Рейтинговая таблица организаций'!#REF!</f>
        <v>#REF!</v>
      </c>
    </row>
    <row r="296" spans="1:27">
      <c r="A296" s="33" t="e">
        <f>'бланки '!#REF!</f>
        <v>#REF!</v>
      </c>
      <c r="B296" s="33" t="e">
        <f>'Рейтинговая таблица организаций'!#REF!</f>
        <v>#REF!</v>
      </c>
      <c r="C296" s="33" t="e">
        <f>'Рейтинговая таблица организаций'!#REF!</f>
        <v>#REF!</v>
      </c>
      <c r="D296" s="33" t="e">
        <f>'Рейтинговая таблица организаций'!#REF!</f>
        <v>#REF!</v>
      </c>
      <c r="E296" s="31" t="e">
        <f>'Рейтинговая таблица организаций'!#REF!</f>
        <v>#REF!</v>
      </c>
      <c r="F296" s="31" t="e">
        <f>'Рейтинговая таблица организаций'!#REF!</f>
        <v>#REF!</v>
      </c>
      <c r="G296" s="31" t="e">
        <f>'Рейтинговая таблица организаций'!#REF!</f>
        <v>#REF!</v>
      </c>
      <c r="H296" s="31" t="e">
        <f>'Рейтинговая таблица организаций'!#REF!</f>
        <v>#REF!</v>
      </c>
      <c r="I296" s="31" t="e">
        <f>'Рейтинговая таблица организаций'!#REF!</f>
        <v>#REF!</v>
      </c>
      <c r="J296" s="35" t="e">
        <f>'Рейтинговая таблица организаций'!#REF!</f>
        <v>#REF!</v>
      </c>
      <c r="K296" s="31" t="e">
        <f>'Рейтинговая таблица организаций'!#REF!</f>
        <v>#REF!</v>
      </c>
      <c r="L296" s="31" t="e">
        <f t="shared" si="5"/>
        <v>#REF!</v>
      </c>
      <c r="M296" s="31" t="e">
        <f>'Рейтинговая таблица организаций'!#REF!</f>
        <v>#REF!</v>
      </c>
      <c r="N296" s="35" t="e">
        <f>'Рейтинговая таблица организаций'!#REF!</f>
        <v>#REF!</v>
      </c>
      <c r="O296" s="85" t="e">
        <f>'Рейтинговая таблица организаций'!#REF!</f>
        <v>#REF!</v>
      </c>
      <c r="P296" s="85" t="e">
        <f>'Рейтинговая таблица организаций'!#REF!</f>
        <v>#REF!</v>
      </c>
      <c r="Q296" s="85" t="e">
        <f>'Рейтинговая таблица организаций'!#REF!</f>
        <v>#REF!</v>
      </c>
      <c r="R296" s="86" t="e">
        <f>'Рейтинговая таблица организаций'!#REF!</f>
        <v>#REF!</v>
      </c>
      <c r="S296" s="31" t="e">
        <f>'Рейтинговая таблица организаций'!#REF!</f>
        <v>#REF!</v>
      </c>
      <c r="T296" s="31" t="e">
        <f>'Рейтинговая таблица организаций'!#REF!</f>
        <v>#REF!</v>
      </c>
      <c r="U296" s="31" t="e">
        <f>'Рейтинговая таблица организаций'!#REF!</f>
        <v>#REF!</v>
      </c>
      <c r="V296" s="35" t="e">
        <f>'Рейтинговая таблица организаций'!#REF!</f>
        <v>#REF!</v>
      </c>
      <c r="W296" s="31" t="e">
        <f>'Рейтинговая таблица организаций'!#REF!</f>
        <v>#REF!</v>
      </c>
      <c r="X296" s="31" t="e">
        <f>'Рейтинговая таблица организаций'!#REF!</f>
        <v>#REF!</v>
      </c>
      <c r="Y296" s="31" t="e">
        <f>'Рейтинговая таблица организаций'!#REF!</f>
        <v>#REF!</v>
      </c>
      <c r="Z296" s="35" t="e">
        <f>'Рейтинговая таблица организаций'!#REF!</f>
        <v>#REF!</v>
      </c>
      <c r="AA296" s="36" t="e">
        <f>'Рейтинговая таблица организаций'!#REF!</f>
        <v>#REF!</v>
      </c>
    </row>
    <row r="297" spans="1:27">
      <c r="A297" s="33" t="e">
        <f>'бланки '!#REF!</f>
        <v>#REF!</v>
      </c>
      <c r="B297" s="33" t="e">
        <f>'Рейтинговая таблица организаций'!#REF!</f>
        <v>#REF!</v>
      </c>
      <c r="C297" s="33" t="e">
        <f>'Рейтинговая таблица организаций'!#REF!</f>
        <v>#REF!</v>
      </c>
      <c r="D297" s="33" t="e">
        <f>'Рейтинговая таблица организаций'!#REF!</f>
        <v>#REF!</v>
      </c>
      <c r="E297" s="31" t="e">
        <f>'Рейтинговая таблица организаций'!#REF!</f>
        <v>#REF!</v>
      </c>
      <c r="F297" s="31" t="e">
        <f>'Рейтинговая таблица организаций'!#REF!</f>
        <v>#REF!</v>
      </c>
      <c r="G297" s="31" t="e">
        <f>'Рейтинговая таблица организаций'!#REF!</f>
        <v>#REF!</v>
      </c>
      <c r="H297" s="31" t="e">
        <f>'Рейтинговая таблица организаций'!#REF!</f>
        <v>#REF!</v>
      </c>
      <c r="I297" s="31" t="e">
        <f>'Рейтинговая таблица организаций'!#REF!</f>
        <v>#REF!</v>
      </c>
      <c r="J297" s="35" t="e">
        <f>'Рейтинговая таблица организаций'!#REF!</f>
        <v>#REF!</v>
      </c>
      <c r="K297" s="31" t="e">
        <f>'Рейтинговая таблица организаций'!#REF!</f>
        <v>#REF!</v>
      </c>
      <c r="L297" s="31" t="e">
        <f t="shared" si="5"/>
        <v>#REF!</v>
      </c>
      <c r="M297" s="31" t="e">
        <f>'Рейтинговая таблица организаций'!#REF!</f>
        <v>#REF!</v>
      </c>
      <c r="N297" s="35" t="e">
        <f>'Рейтинговая таблица организаций'!#REF!</f>
        <v>#REF!</v>
      </c>
      <c r="O297" s="85" t="e">
        <f>'Рейтинговая таблица организаций'!#REF!</f>
        <v>#REF!</v>
      </c>
      <c r="P297" s="85" t="e">
        <f>'Рейтинговая таблица организаций'!#REF!</f>
        <v>#REF!</v>
      </c>
      <c r="Q297" s="85" t="e">
        <f>'Рейтинговая таблица организаций'!#REF!</f>
        <v>#REF!</v>
      </c>
      <c r="R297" s="86" t="e">
        <f>'Рейтинговая таблица организаций'!#REF!</f>
        <v>#REF!</v>
      </c>
      <c r="S297" s="31" t="e">
        <f>'Рейтинговая таблица организаций'!#REF!</f>
        <v>#REF!</v>
      </c>
      <c r="T297" s="31" t="e">
        <f>'Рейтинговая таблица организаций'!#REF!</f>
        <v>#REF!</v>
      </c>
      <c r="U297" s="31" t="e">
        <f>'Рейтинговая таблица организаций'!#REF!</f>
        <v>#REF!</v>
      </c>
      <c r="V297" s="35" t="e">
        <f>'Рейтинговая таблица организаций'!#REF!</f>
        <v>#REF!</v>
      </c>
      <c r="W297" s="31" t="e">
        <f>'Рейтинговая таблица организаций'!#REF!</f>
        <v>#REF!</v>
      </c>
      <c r="X297" s="31" t="e">
        <f>'Рейтинговая таблица организаций'!#REF!</f>
        <v>#REF!</v>
      </c>
      <c r="Y297" s="31" t="e">
        <f>'Рейтинговая таблица организаций'!#REF!</f>
        <v>#REF!</v>
      </c>
      <c r="Z297" s="35" t="e">
        <f>'Рейтинговая таблица организаций'!#REF!</f>
        <v>#REF!</v>
      </c>
      <c r="AA297" s="36" t="e">
        <f>'Рейтинговая таблица организаций'!#REF!</f>
        <v>#REF!</v>
      </c>
    </row>
    <row r="298" spans="1:27">
      <c r="A298" s="33" t="e">
        <f>'бланки '!#REF!</f>
        <v>#REF!</v>
      </c>
      <c r="B298" s="33" t="e">
        <f>'Рейтинговая таблица организаций'!#REF!</f>
        <v>#REF!</v>
      </c>
      <c r="C298" s="33" t="e">
        <f>'Рейтинговая таблица организаций'!#REF!</f>
        <v>#REF!</v>
      </c>
      <c r="D298" s="33" t="e">
        <f>'Рейтинговая таблица организаций'!#REF!</f>
        <v>#REF!</v>
      </c>
      <c r="E298" s="31" t="e">
        <f>'Рейтинговая таблица организаций'!#REF!</f>
        <v>#REF!</v>
      </c>
      <c r="F298" s="31" t="e">
        <f>'Рейтинговая таблица организаций'!#REF!</f>
        <v>#REF!</v>
      </c>
      <c r="G298" s="31" t="e">
        <f>'Рейтинговая таблица организаций'!#REF!</f>
        <v>#REF!</v>
      </c>
      <c r="H298" s="31" t="e">
        <f>'Рейтинговая таблица организаций'!#REF!</f>
        <v>#REF!</v>
      </c>
      <c r="I298" s="31" t="e">
        <f>'Рейтинговая таблица организаций'!#REF!</f>
        <v>#REF!</v>
      </c>
      <c r="J298" s="35" t="e">
        <f>'Рейтинговая таблица организаций'!#REF!</f>
        <v>#REF!</v>
      </c>
      <c r="K298" s="31" t="e">
        <f>'Рейтинговая таблица организаций'!#REF!</f>
        <v>#REF!</v>
      </c>
      <c r="L298" s="31" t="e">
        <f t="shared" si="5"/>
        <v>#REF!</v>
      </c>
      <c r="M298" s="31" t="e">
        <f>'Рейтинговая таблица организаций'!#REF!</f>
        <v>#REF!</v>
      </c>
      <c r="N298" s="35" t="e">
        <f>'Рейтинговая таблица организаций'!#REF!</f>
        <v>#REF!</v>
      </c>
      <c r="O298" s="85" t="e">
        <f>'Рейтинговая таблица организаций'!#REF!</f>
        <v>#REF!</v>
      </c>
      <c r="P298" s="85" t="e">
        <f>'Рейтинговая таблица организаций'!#REF!</f>
        <v>#REF!</v>
      </c>
      <c r="Q298" s="85" t="e">
        <f>'Рейтинговая таблица организаций'!#REF!</f>
        <v>#REF!</v>
      </c>
      <c r="R298" s="86" t="e">
        <f>'Рейтинговая таблица организаций'!#REF!</f>
        <v>#REF!</v>
      </c>
      <c r="S298" s="31" t="e">
        <f>'Рейтинговая таблица организаций'!#REF!</f>
        <v>#REF!</v>
      </c>
      <c r="T298" s="31" t="e">
        <f>'Рейтинговая таблица организаций'!#REF!</f>
        <v>#REF!</v>
      </c>
      <c r="U298" s="31" t="e">
        <f>'Рейтинговая таблица организаций'!#REF!</f>
        <v>#REF!</v>
      </c>
      <c r="V298" s="35" t="e">
        <f>'Рейтинговая таблица организаций'!#REF!</f>
        <v>#REF!</v>
      </c>
      <c r="W298" s="31" t="e">
        <f>'Рейтинговая таблица организаций'!#REF!</f>
        <v>#REF!</v>
      </c>
      <c r="X298" s="31" t="e">
        <f>'Рейтинговая таблица организаций'!#REF!</f>
        <v>#REF!</v>
      </c>
      <c r="Y298" s="31" t="e">
        <f>'Рейтинговая таблица организаций'!#REF!</f>
        <v>#REF!</v>
      </c>
      <c r="Z298" s="35" t="e">
        <f>'Рейтинговая таблица организаций'!#REF!</f>
        <v>#REF!</v>
      </c>
      <c r="AA298" s="36" t="e">
        <f>'Рейтинговая таблица организаций'!#REF!</f>
        <v>#REF!</v>
      </c>
    </row>
    <row r="299" spans="1:27">
      <c r="A299" s="33" t="e">
        <f>'бланки '!#REF!</f>
        <v>#REF!</v>
      </c>
      <c r="B299" s="33" t="e">
        <f>'Рейтинговая таблица организаций'!#REF!</f>
        <v>#REF!</v>
      </c>
      <c r="C299" s="33" t="e">
        <f>'Рейтинговая таблица организаций'!#REF!</f>
        <v>#REF!</v>
      </c>
      <c r="D299" s="33" t="e">
        <f>'Рейтинговая таблица организаций'!#REF!</f>
        <v>#REF!</v>
      </c>
      <c r="E299" s="31" t="e">
        <f>'Рейтинговая таблица организаций'!#REF!</f>
        <v>#REF!</v>
      </c>
      <c r="F299" s="31" t="e">
        <f>'Рейтинговая таблица организаций'!#REF!</f>
        <v>#REF!</v>
      </c>
      <c r="G299" s="31" t="e">
        <f>'Рейтинговая таблица организаций'!#REF!</f>
        <v>#REF!</v>
      </c>
      <c r="H299" s="31" t="e">
        <f>'Рейтинговая таблица организаций'!#REF!</f>
        <v>#REF!</v>
      </c>
      <c r="I299" s="31" t="e">
        <f>'Рейтинговая таблица организаций'!#REF!</f>
        <v>#REF!</v>
      </c>
      <c r="J299" s="35" t="e">
        <f>'Рейтинговая таблица организаций'!#REF!</f>
        <v>#REF!</v>
      </c>
      <c r="K299" s="31" t="e">
        <f>'Рейтинговая таблица организаций'!#REF!</f>
        <v>#REF!</v>
      </c>
      <c r="L299" s="31" t="e">
        <f t="shared" si="5"/>
        <v>#REF!</v>
      </c>
      <c r="M299" s="31" t="e">
        <f>'Рейтинговая таблица организаций'!#REF!</f>
        <v>#REF!</v>
      </c>
      <c r="N299" s="35" t="e">
        <f>'Рейтинговая таблица организаций'!#REF!</f>
        <v>#REF!</v>
      </c>
      <c r="O299" s="85" t="e">
        <f>'Рейтинговая таблица организаций'!#REF!</f>
        <v>#REF!</v>
      </c>
      <c r="P299" s="85" t="e">
        <f>'Рейтинговая таблица организаций'!#REF!</f>
        <v>#REF!</v>
      </c>
      <c r="Q299" s="85" t="e">
        <f>'Рейтинговая таблица организаций'!#REF!</f>
        <v>#REF!</v>
      </c>
      <c r="R299" s="86" t="e">
        <f>'Рейтинговая таблица организаций'!#REF!</f>
        <v>#REF!</v>
      </c>
      <c r="S299" s="31" t="e">
        <f>'Рейтинговая таблица организаций'!#REF!</f>
        <v>#REF!</v>
      </c>
      <c r="T299" s="31" t="e">
        <f>'Рейтинговая таблица организаций'!#REF!</f>
        <v>#REF!</v>
      </c>
      <c r="U299" s="31" t="e">
        <f>'Рейтинговая таблица организаций'!#REF!</f>
        <v>#REF!</v>
      </c>
      <c r="V299" s="35" t="e">
        <f>'Рейтинговая таблица организаций'!#REF!</f>
        <v>#REF!</v>
      </c>
      <c r="W299" s="31" t="e">
        <f>'Рейтинговая таблица организаций'!#REF!</f>
        <v>#REF!</v>
      </c>
      <c r="X299" s="31" t="e">
        <f>'Рейтинговая таблица организаций'!#REF!</f>
        <v>#REF!</v>
      </c>
      <c r="Y299" s="31" t="e">
        <f>'Рейтинговая таблица организаций'!#REF!</f>
        <v>#REF!</v>
      </c>
      <c r="Z299" s="35" t="e">
        <f>'Рейтинговая таблица организаций'!#REF!</f>
        <v>#REF!</v>
      </c>
      <c r="AA299" s="36" t="e">
        <f>'Рейтинговая таблица организаций'!#REF!</f>
        <v>#REF!</v>
      </c>
    </row>
    <row r="300" spans="1:27">
      <c r="A300" s="33" t="e">
        <f>'бланки '!#REF!</f>
        <v>#REF!</v>
      </c>
      <c r="B300" s="33" t="e">
        <f>'Рейтинговая таблица организаций'!#REF!</f>
        <v>#REF!</v>
      </c>
      <c r="C300" s="33" t="e">
        <f>'Рейтинговая таблица организаций'!#REF!</f>
        <v>#REF!</v>
      </c>
      <c r="D300" s="33" t="e">
        <f>'Рейтинговая таблица организаций'!#REF!</f>
        <v>#REF!</v>
      </c>
      <c r="E300" s="31" t="e">
        <f>'Рейтинговая таблица организаций'!#REF!</f>
        <v>#REF!</v>
      </c>
      <c r="F300" s="31" t="e">
        <f>'Рейтинговая таблица организаций'!#REF!</f>
        <v>#REF!</v>
      </c>
      <c r="G300" s="31" t="e">
        <f>'Рейтинговая таблица организаций'!#REF!</f>
        <v>#REF!</v>
      </c>
      <c r="H300" s="31" t="e">
        <f>'Рейтинговая таблица организаций'!#REF!</f>
        <v>#REF!</v>
      </c>
      <c r="I300" s="31" t="e">
        <f>'Рейтинговая таблица организаций'!#REF!</f>
        <v>#REF!</v>
      </c>
      <c r="J300" s="35" t="e">
        <f>'Рейтинговая таблица организаций'!#REF!</f>
        <v>#REF!</v>
      </c>
      <c r="K300" s="31" t="e">
        <f>'Рейтинговая таблица организаций'!#REF!</f>
        <v>#REF!</v>
      </c>
      <c r="L300" s="31" t="e">
        <f t="shared" si="5"/>
        <v>#REF!</v>
      </c>
      <c r="M300" s="31" t="e">
        <f>'Рейтинговая таблица организаций'!#REF!</f>
        <v>#REF!</v>
      </c>
      <c r="N300" s="35" t="e">
        <f>'Рейтинговая таблица организаций'!#REF!</f>
        <v>#REF!</v>
      </c>
      <c r="O300" s="85" t="e">
        <f>'Рейтинговая таблица организаций'!#REF!</f>
        <v>#REF!</v>
      </c>
      <c r="P300" s="85" t="e">
        <f>'Рейтинговая таблица организаций'!#REF!</f>
        <v>#REF!</v>
      </c>
      <c r="Q300" s="85" t="e">
        <f>'Рейтинговая таблица организаций'!#REF!</f>
        <v>#REF!</v>
      </c>
      <c r="R300" s="86" t="e">
        <f>'Рейтинговая таблица организаций'!#REF!</f>
        <v>#REF!</v>
      </c>
      <c r="S300" s="31" t="e">
        <f>'Рейтинговая таблица организаций'!#REF!</f>
        <v>#REF!</v>
      </c>
      <c r="T300" s="31" t="e">
        <f>'Рейтинговая таблица организаций'!#REF!</f>
        <v>#REF!</v>
      </c>
      <c r="U300" s="31" t="e">
        <f>'Рейтинговая таблица организаций'!#REF!</f>
        <v>#REF!</v>
      </c>
      <c r="V300" s="35" t="e">
        <f>'Рейтинговая таблица организаций'!#REF!</f>
        <v>#REF!</v>
      </c>
      <c r="W300" s="31" t="e">
        <f>'Рейтинговая таблица организаций'!#REF!</f>
        <v>#REF!</v>
      </c>
      <c r="X300" s="31" t="e">
        <f>'Рейтинговая таблица организаций'!#REF!</f>
        <v>#REF!</v>
      </c>
      <c r="Y300" s="31" t="e">
        <f>'Рейтинговая таблица организаций'!#REF!</f>
        <v>#REF!</v>
      </c>
      <c r="Z300" s="35" t="e">
        <f>'Рейтинговая таблица организаций'!#REF!</f>
        <v>#REF!</v>
      </c>
      <c r="AA300" s="36" t="e">
        <f>'Рейтинговая таблица организаций'!#REF!</f>
        <v>#REF!</v>
      </c>
    </row>
    <row r="301" spans="1:27">
      <c r="A301" s="33" t="e">
        <f>'бланки '!#REF!</f>
        <v>#REF!</v>
      </c>
      <c r="B301" s="33" t="e">
        <f>'Рейтинговая таблица организаций'!#REF!</f>
        <v>#REF!</v>
      </c>
      <c r="C301" s="33" t="e">
        <f>'Рейтинговая таблица организаций'!#REF!</f>
        <v>#REF!</v>
      </c>
      <c r="D301" s="33" t="e">
        <f>'Рейтинговая таблица организаций'!#REF!</f>
        <v>#REF!</v>
      </c>
      <c r="E301" s="31" t="e">
        <f>'Рейтинговая таблица организаций'!#REF!</f>
        <v>#REF!</v>
      </c>
      <c r="F301" s="31" t="e">
        <f>'Рейтинговая таблица организаций'!#REF!</f>
        <v>#REF!</v>
      </c>
      <c r="G301" s="31" t="e">
        <f>'Рейтинговая таблица организаций'!#REF!</f>
        <v>#REF!</v>
      </c>
      <c r="H301" s="31" t="e">
        <f>'Рейтинговая таблица организаций'!#REF!</f>
        <v>#REF!</v>
      </c>
      <c r="I301" s="31" t="e">
        <f>'Рейтинговая таблица организаций'!#REF!</f>
        <v>#REF!</v>
      </c>
      <c r="J301" s="35" t="e">
        <f>'Рейтинговая таблица организаций'!#REF!</f>
        <v>#REF!</v>
      </c>
      <c r="K301" s="31" t="e">
        <f>'Рейтинговая таблица организаций'!#REF!</f>
        <v>#REF!</v>
      </c>
      <c r="L301" s="31" t="e">
        <f t="shared" si="5"/>
        <v>#REF!</v>
      </c>
      <c r="M301" s="31" t="e">
        <f>'Рейтинговая таблица организаций'!#REF!</f>
        <v>#REF!</v>
      </c>
      <c r="N301" s="35" t="e">
        <f>'Рейтинговая таблица организаций'!#REF!</f>
        <v>#REF!</v>
      </c>
      <c r="O301" s="85" t="e">
        <f>'Рейтинговая таблица организаций'!#REF!</f>
        <v>#REF!</v>
      </c>
      <c r="P301" s="85" t="e">
        <f>'Рейтинговая таблица организаций'!#REF!</f>
        <v>#REF!</v>
      </c>
      <c r="Q301" s="85" t="e">
        <f>'Рейтинговая таблица организаций'!#REF!</f>
        <v>#REF!</v>
      </c>
      <c r="R301" s="86" t="e">
        <f>'Рейтинговая таблица организаций'!#REF!</f>
        <v>#REF!</v>
      </c>
      <c r="S301" s="31" t="e">
        <f>'Рейтинговая таблица организаций'!#REF!</f>
        <v>#REF!</v>
      </c>
      <c r="T301" s="31" t="e">
        <f>'Рейтинговая таблица организаций'!#REF!</f>
        <v>#REF!</v>
      </c>
      <c r="U301" s="31" t="e">
        <f>'Рейтинговая таблица организаций'!#REF!</f>
        <v>#REF!</v>
      </c>
      <c r="V301" s="35" t="e">
        <f>'Рейтинговая таблица организаций'!#REF!</f>
        <v>#REF!</v>
      </c>
      <c r="W301" s="31" t="e">
        <f>'Рейтинговая таблица организаций'!#REF!</f>
        <v>#REF!</v>
      </c>
      <c r="X301" s="31" t="e">
        <f>'Рейтинговая таблица организаций'!#REF!</f>
        <v>#REF!</v>
      </c>
      <c r="Y301" s="31" t="e">
        <f>'Рейтинговая таблица организаций'!#REF!</f>
        <v>#REF!</v>
      </c>
      <c r="Z301" s="35" t="e">
        <f>'Рейтинговая таблица организаций'!#REF!</f>
        <v>#REF!</v>
      </c>
      <c r="AA301" s="36" t="e">
        <f>'Рейтинговая таблица организаций'!#REF!</f>
        <v>#REF!</v>
      </c>
    </row>
    <row r="302" spans="1:27">
      <c r="A302" s="33" t="e">
        <f>'бланки '!#REF!</f>
        <v>#REF!</v>
      </c>
      <c r="B302" s="33" t="e">
        <f>'Рейтинговая таблица организаций'!#REF!</f>
        <v>#REF!</v>
      </c>
      <c r="C302" s="33" t="e">
        <f>'Рейтинговая таблица организаций'!#REF!</f>
        <v>#REF!</v>
      </c>
      <c r="D302" s="33" t="e">
        <f>'Рейтинговая таблица организаций'!#REF!</f>
        <v>#REF!</v>
      </c>
      <c r="E302" s="31" t="e">
        <f>'Рейтинговая таблица организаций'!#REF!</f>
        <v>#REF!</v>
      </c>
      <c r="F302" s="31" t="e">
        <f>'Рейтинговая таблица организаций'!#REF!</f>
        <v>#REF!</v>
      </c>
      <c r="G302" s="31" t="e">
        <f>'Рейтинговая таблица организаций'!#REF!</f>
        <v>#REF!</v>
      </c>
      <c r="H302" s="31" t="e">
        <f>'Рейтинговая таблица организаций'!#REF!</f>
        <v>#REF!</v>
      </c>
      <c r="I302" s="31" t="e">
        <f>'Рейтинговая таблица организаций'!#REF!</f>
        <v>#REF!</v>
      </c>
      <c r="J302" s="35" t="e">
        <f>'Рейтинговая таблица организаций'!#REF!</f>
        <v>#REF!</v>
      </c>
      <c r="K302" s="31" t="e">
        <f>'Рейтинговая таблица организаций'!#REF!</f>
        <v>#REF!</v>
      </c>
      <c r="L302" s="31" t="e">
        <f t="shared" si="5"/>
        <v>#REF!</v>
      </c>
      <c r="M302" s="31" t="e">
        <f>'Рейтинговая таблица организаций'!#REF!</f>
        <v>#REF!</v>
      </c>
      <c r="N302" s="35" t="e">
        <f>'Рейтинговая таблица организаций'!#REF!</f>
        <v>#REF!</v>
      </c>
      <c r="O302" s="85" t="e">
        <f>'Рейтинговая таблица организаций'!#REF!</f>
        <v>#REF!</v>
      </c>
      <c r="P302" s="85" t="e">
        <f>'Рейтинговая таблица организаций'!#REF!</f>
        <v>#REF!</v>
      </c>
      <c r="Q302" s="85" t="e">
        <f>'Рейтинговая таблица организаций'!#REF!</f>
        <v>#REF!</v>
      </c>
      <c r="R302" s="86" t="e">
        <f>'Рейтинговая таблица организаций'!#REF!</f>
        <v>#REF!</v>
      </c>
      <c r="S302" s="31" t="e">
        <f>'Рейтинговая таблица организаций'!#REF!</f>
        <v>#REF!</v>
      </c>
      <c r="T302" s="31" t="e">
        <f>'Рейтинговая таблица организаций'!#REF!</f>
        <v>#REF!</v>
      </c>
      <c r="U302" s="31" t="e">
        <f>'Рейтинговая таблица организаций'!#REF!</f>
        <v>#REF!</v>
      </c>
      <c r="V302" s="35" t="e">
        <f>'Рейтинговая таблица организаций'!#REF!</f>
        <v>#REF!</v>
      </c>
      <c r="W302" s="31" t="e">
        <f>'Рейтинговая таблица организаций'!#REF!</f>
        <v>#REF!</v>
      </c>
      <c r="X302" s="31" t="e">
        <f>'Рейтинговая таблица организаций'!#REF!</f>
        <v>#REF!</v>
      </c>
      <c r="Y302" s="31" t="e">
        <f>'Рейтинговая таблица организаций'!#REF!</f>
        <v>#REF!</v>
      </c>
      <c r="Z302" s="35" t="e">
        <f>'Рейтинговая таблица организаций'!#REF!</f>
        <v>#REF!</v>
      </c>
      <c r="AA302" s="36" t="e">
        <f>'Рейтинговая таблица организаций'!#REF!</f>
        <v>#REF!</v>
      </c>
    </row>
    <row r="303" spans="1:27">
      <c r="A303" s="33" t="e">
        <f>'бланки '!#REF!</f>
        <v>#REF!</v>
      </c>
      <c r="B303" s="33" t="e">
        <f>'Рейтинговая таблица организаций'!#REF!</f>
        <v>#REF!</v>
      </c>
      <c r="C303" s="33" t="e">
        <f>'Рейтинговая таблица организаций'!#REF!</f>
        <v>#REF!</v>
      </c>
      <c r="D303" s="33" t="e">
        <f>'Рейтинговая таблица организаций'!#REF!</f>
        <v>#REF!</v>
      </c>
      <c r="E303" s="31" t="e">
        <f>'Рейтинговая таблица организаций'!#REF!</f>
        <v>#REF!</v>
      </c>
      <c r="F303" s="31" t="e">
        <f>'Рейтинговая таблица организаций'!#REF!</f>
        <v>#REF!</v>
      </c>
      <c r="G303" s="31" t="e">
        <f>'Рейтинговая таблица организаций'!#REF!</f>
        <v>#REF!</v>
      </c>
      <c r="H303" s="31" t="e">
        <f>'Рейтинговая таблица организаций'!#REF!</f>
        <v>#REF!</v>
      </c>
      <c r="I303" s="31" t="e">
        <f>'Рейтинговая таблица организаций'!#REF!</f>
        <v>#REF!</v>
      </c>
      <c r="J303" s="35" t="e">
        <f>'Рейтинговая таблица организаций'!#REF!</f>
        <v>#REF!</v>
      </c>
      <c r="K303" s="31" t="e">
        <f>'Рейтинговая таблица организаций'!#REF!</f>
        <v>#REF!</v>
      </c>
      <c r="L303" s="31" t="e">
        <f t="shared" si="5"/>
        <v>#REF!</v>
      </c>
      <c r="M303" s="31" t="e">
        <f>'Рейтинговая таблица организаций'!#REF!</f>
        <v>#REF!</v>
      </c>
      <c r="N303" s="35" t="e">
        <f>'Рейтинговая таблица организаций'!#REF!</f>
        <v>#REF!</v>
      </c>
      <c r="O303" s="85" t="e">
        <f>'Рейтинговая таблица организаций'!#REF!</f>
        <v>#REF!</v>
      </c>
      <c r="P303" s="85" t="e">
        <f>'Рейтинговая таблица организаций'!#REF!</f>
        <v>#REF!</v>
      </c>
      <c r="Q303" s="85" t="e">
        <f>'Рейтинговая таблица организаций'!#REF!</f>
        <v>#REF!</v>
      </c>
      <c r="R303" s="86" t="e">
        <f>'Рейтинговая таблица организаций'!#REF!</f>
        <v>#REF!</v>
      </c>
      <c r="S303" s="31" t="e">
        <f>'Рейтинговая таблица организаций'!#REF!</f>
        <v>#REF!</v>
      </c>
      <c r="T303" s="31" t="e">
        <f>'Рейтинговая таблица организаций'!#REF!</f>
        <v>#REF!</v>
      </c>
      <c r="U303" s="31" t="e">
        <f>'Рейтинговая таблица организаций'!#REF!</f>
        <v>#REF!</v>
      </c>
      <c r="V303" s="35" t="e">
        <f>'Рейтинговая таблица организаций'!#REF!</f>
        <v>#REF!</v>
      </c>
      <c r="W303" s="31" t="e">
        <f>'Рейтинговая таблица организаций'!#REF!</f>
        <v>#REF!</v>
      </c>
      <c r="X303" s="31" t="e">
        <f>'Рейтинговая таблица организаций'!#REF!</f>
        <v>#REF!</v>
      </c>
      <c r="Y303" s="31" t="e">
        <f>'Рейтинговая таблица организаций'!#REF!</f>
        <v>#REF!</v>
      </c>
      <c r="Z303" s="35" t="e">
        <f>'Рейтинговая таблица организаций'!#REF!</f>
        <v>#REF!</v>
      </c>
      <c r="AA303" s="36" t="e">
        <f>'Рейтинговая таблица организаций'!#REF!</f>
        <v>#REF!</v>
      </c>
    </row>
    <row r="304" spans="1:27">
      <c r="A304" s="33" t="e">
        <f>'бланки '!#REF!</f>
        <v>#REF!</v>
      </c>
      <c r="B304" s="33" t="e">
        <f>'Рейтинговая таблица организаций'!#REF!</f>
        <v>#REF!</v>
      </c>
      <c r="C304" s="33" t="e">
        <f>'Рейтинговая таблица организаций'!#REF!</f>
        <v>#REF!</v>
      </c>
      <c r="D304" s="33" t="e">
        <f>'Рейтинговая таблица организаций'!#REF!</f>
        <v>#REF!</v>
      </c>
      <c r="E304" s="31" t="e">
        <f>'Рейтинговая таблица организаций'!#REF!</f>
        <v>#REF!</v>
      </c>
      <c r="F304" s="31" t="e">
        <f>'Рейтинговая таблица организаций'!#REF!</f>
        <v>#REF!</v>
      </c>
      <c r="G304" s="31" t="e">
        <f>'Рейтинговая таблица организаций'!#REF!</f>
        <v>#REF!</v>
      </c>
      <c r="H304" s="31" t="e">
        <f>'Рейтинговая таблица организаций'!#REF!</f>
        <v>#REF!</v>
      </c>
      <c r="I304" s="31" t="e">
        <f>'Рейтинговая таблица организаций'!#REF!</f>
        <v>#REF!</v>
      </c>
      <c r="J304" s="35" t="e">
        <f>'Рейтинговая таблица организаций'!#REF!</f>
        <v>#REF!</v>
      </c>
      <c r="K304" s="31" t="e">
        <f>'Рейтинговая таблица организаций'!#REF!</f>
        <v>#REF!</v>
      </c>
      <c r="L304" s="31" t="e">
        <f t="shared" si="5"/>
        <v>#REF!</v>
      </c>
      <c r="M304" s="31" t="e">
        <f>'Рейтинговая таблица организаций'!#REF!</f>
        <v>#REF!</v>
      </c>
      <c r="N304" s="35" t="e">
        <f>'Рейтинговая таблица организаций'!#REF!</f>
        <v>#REF!</v>
      </c>
      <c r="O304" s="85" t="e">
        <f>'Рейтинговая таблица организаций'!#REF!</f>
        <v>#REF!</v>
      </c>
      <c r="P304" s="85" t="e">
        <f>'Рейтинговая таблица организаций'!#REF!</f>
        <v>#REF!</v>
      </c>
      <c r="Q304" s="85" t="e">
        <f>'Рейтинговая таблица организаций'!#REF!</f>
        <v>#REF!</v>
      </c>
      <c r="R304" s="86" t="e">
        <f>'Рейтинговая таблица организаций'!#REF!</f>
        <v>#REF!</v>
      </c>
      <c r="S304" s="31" t="e">
        <f>'Рейтинговая таблица организаций'!#REF!</f>
        <v>#REF!</v>
      </c>
      <c r="T304" s="31" t="e">
        <f>'Рейтинговая таблица организаций'!#REF!</f>
        <v>#REF!</v>
      </c>
      <c r="U304" s="31" t="e">
        <f>'Рейтинговая таблица организаций'!#REF!</f>
        <v>#REF!</v>
      </c>
      <c r="V304" s="35" t="e">
        <f>'Рейтинговая таблица организаций'!#REF!</f>
        <v>#REF!</v>
      </c>
      <c r="W304" s="31" t="e">
        <f>'Рейтинговая таблица организаций'!#REF!</f>
        <v>#REF!</v>
      </c>
      <c r="X304" s="31" t="e">
        <f>'Рейтинговая таблица организаций'!#REF!</f>
        <v>#REF!</v>
      </c>
      <c r="Y304" s="31" t="e">
        <f>'Рейтинговая таблица организаций'!#REF!</f>
        <v>#REF!</v>
      </c>
      <c r="Z304" s="35" t="e">
        <f>'Рейтинговая таблица организаций'!#REF!</f>
        <v>#REF!</v>
      </c>
      <c r="AA304" s="36" t="e">
        <f>'Рейтинговая таблица организаций'!#REF!</f>
        <v>#REF!</v>
      </c>
    </row>
    <row r="305" spans="1:27">
      <c r="A305" s="33" t="e">
        <f>'бланки '!#REF!</f>
        <v>#REF!</v>
      </c>
      <c r="B305" s="33" t="e">
        <f>'Рейтинговая таблица организаций'!#REF!</f>
        <v>#REF!</v>
      </c>
      <c r="C305" s="33" t="e">
        <f>'Рейтинговая таблица организаций'!#REF!</f>
        <v>#REF!</v>
      </c>
      <c r="D305" s="33" t="e">
        <f>'Рейтинговая таблица организаций'!#REF!</f>
        <v>#REF!</v>
      </c>
      <c r="E305" s="31" t="e">
        <f>'Рейтинговая таблица организаций'!#REF!</f>
        <v>#REF!</v>
      </c>
      <c r="F305" s="31" t="e">
        <f>'Рейтинговая таблица организаций'!#REF!</f>
        <v>#REF!</v>
      </c>
      <c r="G305" s="31" t="e">
        <f>'Рейтинговая таблица организаций'!#REF!</f>
        <v>#REF!</v>
      </c>
      <c r="H305" s="31" t="e">
        <f>'Рейтинговая таблица организаций'!#REF!</f>
        <v>#REF!</v>
      </c>
      <c r="I305" s="31" t="e">
        <f>'Рейтинговая таблица организаций'!#REF!</f>
        <v>#REF!</v>
      </c>
      <c r="J305" s="35" t="e">
        <f>'Рейтинговая таблица организаций'!#REF!</f>
        <v>#REF!</v>
      </c>
      <c r="K305" s="31" t="e">
        <f>'Рейтинговая таблица организаций'!#REF!</f>
        <v>#REF!</v>
      </c>
      <c r="L305" s="31" t="e">
        <f t="shared" si="5"/>
        <v>#REF!</v>
      </c>
      <c r="M305" s="31" t="e">
        <f>'Рейтинговая таблица организаций'!#REF!</f>
        <v>#REF!</v>
      </c>
      <c r="N305" s="35" t="e">
        <f>'Рейтинговая таблица организаций'!#REF!</f>
        <v>#REF!</v>
      </c>
      <c r="O305" s="85" t="e">
        <f>'Рейтинговая таблица организаций'!#REF!</f>
        <v>#REF!</v>
      </c>
      <c r="P305" s="85" t="e">
        <f>'Рейтинговая таблица организаций'!#REF!</f>
        <v>#REF!</v>
      </c>
      <c r="Q305" s="85" t="e">
        <f>'Рейтинговая таблица организаций'!#REF!</f>
        <v>#REF!</v>
      </c>
      <c r="R305" s="86" t="e">
        <f>'Рейтинговая таблица организаций'!#REF!</f>
        <v>#REF!</v>
      </c>
      <c r="S305" s="31" t="e">
        <f>'Рейтинговая таблица организаций'!#REF!</f>
        <v>#REF!</v>
      </c>
      <c r="T305" s="31" t="e">
        <f>'Рейтинговая таблица организаций'!#REF!</f>
        <v>#REF!</v>
      </c>
      <c r="U305" s="31" t="e">
        <f>'Рейтинговая таблица организаций'!#REF!</f>
        <v>#REF!</v>
      </c>
      <c r="V305" s="35" t="e">
        <f>'Рейтинговая таблица организаций'!#REF!</f>
        <v>#REF!</v>
      </c>
      <c r="W305" s="31" t="e">
        <f>'Рейтинговая таблица организаций'!#REF!</f>
        <v>#REF!</v>
      </c>
      <c r="X305" s="31" t="e">
        <f>'Рейтинговая таблица организаций'!#REF!</f>
        <v>#REF!</v>
      </c>
      <c r="Y305" s="31" t="e">
        <f>'Рейтинговая таблица организаций'!#REF!</f>
        <v>#REF!</v>
      </c>
      <c r="Z305" s="35" t="e">
        <f>'Рейтинговая таблица организаций'!#REF!</f>
        <v>#REF!</v>
      </c>
      <c r="AA305" s="36" t="e">
        <f>'Рейтинговая таблица организаций'!#REF!</f>
        <v>#REF!</v>
      </c>
    </row>
    <row r="306" spans="1:27">
      <c r="A306" s="33" t="e">
        <f>'бланки '!#REF!</f>
        <v>#REF!</v>
      </c>
      <c r="B306" s="33" t="e">
        <f>'Рейтинговая таблица организаций'!#REF!</f>
        <v>#REF!</v>
      </c>
      <c r="C306" s="33" t="e">
        <f>'Рейтинговая таблица организаций'!#REF!</f>
        <v>#REF!</v>
      </c>
      <c r="D306" s="33" t="e">
        <f>'Рейтинговая таблица организаций'!#REF!</f>
        <v>#REF!</v>
      </c>
      <c r="E306" s="31" t="e">
        <f>'Рейтинговая таблица организаций'!#REF!</f>
        <v>#REF!</v>
      </c>
      <c r="F306" s="31" t="e">
        <f>'Рейтинговая таблица организаций'!#REF!</f>
        <v>#REF!</v>
      </c>
      <c r="G306" s="31" t="e">
        <f>'Рейтинговая таблица организаций'!#REF!</f>
        <v>#REF!</v>
      </c>
      <c r="H306" s="31" t="e">
        <f>'Рейтинговая таблица организаций'!#REF!</f>
        <v>#REF!</v>
      </c>
      <c r="I306" s="31" t="e">
        <f>'Рейтинговая таблица организаций'!#REF!</f>
        <v>#REF!</v>
      </c>
      <c r="J306" s="35" t="e">
        <f>'Рейтинговая таблица организаций'!#REF!</f>
        <v>#REF!</v>
      </c>
      <c r="K306" s="31" t="e">
        <f>'Рейтинговая таблица организаций'!#REF!</f>
        <v>#REF!</v>
      </c>
      <c r="L306" s="31" t="e">
        <f t="shared" si="5"/>
        <v>#REF!</v>
      </c>
      <c r="M306" s="31" t="e">
        <f>'Рейтинговая таблица организаций'!#REF!</f>
        <v>#REF!</v>
      </c>
      <c r="N306" s="35" t="e">
        <f>'Рейтинговая таблица организаций'!#REF!</f>
        <v>#REF!</v>
      </c>
      <c r="O306" s="85" t="e">
        <f>'Рейтинговая таблица организаций'!#REF!</f>
        <v>#REF!</v>
      </c>
      <c r="P306" s="85" t="e">
        <f>'Рейтинговая таблица организаций'!#REF!</f>
        <v>#REF!</v>
      </c>
      <c r="Q306" s="85" t="e">
        <f>'Рейтинговая таблица организаций'!#REF!</f>
        <v>#REF!</v>
      </c>
      <c r="R306" s="86" t="e">
        <f>'Рейтинговая таблица организаций'!#REF!</f>
        <v>#REF!</v>
      </c>
      <c r="S306" s="31" t="e">
        <f>'Рейтинговая таблица организаций'!#REF!</f>
        <v>#REF!</v>
      </c>
      <c r="T306" s="31" t="e">
        <f>'Рейтинговая таблица организаций'!#REF!</f>
        <v>#REF!</v>
      </c>
      <c r="U306" s="31" t="e">
        <f>'Рейтинговая таблица организаций'!#REF!</f>
        <v>#REF!</v>
      </c>
      <c r="V306" s="35" t="e">
        <f>'Рейтинговая таблица организаций'!#REF!</f>
        <v>#REF!</v>
      </c>
      <c r="W306" s="31" t="e">
        <f>'Рейтинговая таблица организаций'!#REF!</f>
        <v>#REF!</v>
      </c>
      <c r="X306" s="31" t="e">
        <f>'Рейтинговая таблица организаций'!#REF!</f>
        <v>#REF!</v>
      </c>
      <c r="Y306" s="31" t="e">
        <f>'Рейтинговая таблица организаций'!#REF!</f>
        <v>#REF!</v>
      </c>
      <c r="Z306" s="35" t="e">
        <f>'Рейтинговая таблица организаций'!#REF!</f>
        <v>#REF!</v>
      </c>
      <c r="AA306" s="36" t="e">
        <f>'Рейтинговая таблица организаций'!#REF!</f>
        <v>#REF!</v>
      </c>
    </row>
    <row r="307" spans="1:27">
      <c r="A307" s="33" t="e">
        <f>'бланки '!#REF!</f>
        <v>#REF!</v>
      </c>
      <c r="B307" s="33" t="e">
        <f>'Рейтинговая таблица организаций'!#REF!</f>
        <v>#REF!</v>
      </c>
      <c r="C307" s="33" t="e">
        <f>'Рейтинговая таблица организаций'!#REF!</f>
        <v>#REF!</v>
      </c>
      <c r="D307" s="33" t="e">
        <f>'Рейтинговая таблица организаций'!#REF!</f>
        <v>#REF!</v>
      </c>
      <c r="E307" s="31" t="e">
        <f>'Рейтинговая таблица организаций'!#REF!</f>
        <v>#REF!</v>
      </c>
      <c r="F307" s="31" t="e">
        <f>'Рейтинговая таблица организаций'!#REF!</f>
        <v>#REF!</v>
      </c>
      <c r="G307" s="31" t="e">
        <f>'Рейтинговая таблица организаций'!#REF!</f>
        <v>#REF!</v>
      </c>
      <c r="H307" s="31" t="e">
        <f>'Рейтинговая таблица организаций'!#REF!</f>
        <v>#REF!</v>
      </c>
      <c r="I307" s="31" t="e">
        <f>'Рейтинговая таблица организаций'!#REF!</f>
        <v>#REF!</v>
      </c>
      <c r="J307" s="35" t="e">
        <f>'Рейтинговая таблица организаций'!#REF!</f>
        <v>#REF!</v>
      </c>
      <c r="K307" s="31" t="e">
        <f>'Рейтинговая таблица организаций'!#REF!</f>
        <v>#REF!</v>
      </c>
      <c r="L307" s="31" t="e">
        <f t="shared" si="5"/>
        <v>#REF!</v>
      </c>
      <c r="M307" s="31" t="e">
        <f>'Рейтинговая таблица организаций'!#REF!</f>
        <v>#REF!</v>
      </c>
      <c r="N307" s="35" t="e">
        <f>'Рейтинговая таблица организаций'!#REF!</f>
        <v>#REF!</v>
      </c>
      <c r="O307" s="85" t="e">
        <f>'Рейтинговая таблица организаций'!#REF!</f>
        <v>#REF!</v>
      </c>
      <c r="P307" s="85" t="e">
        <f>'Рейтинговая таблица организаций'!#REF!</f>
        <v>#REF!</v>
      </c>
      <c r="Q307" s="85" t="e">
        <f>'Рейтинговая таблица организаций'!#REF!</f>
        <v>#REF!</v>
      </c>
      <c r="R307" s="86" t="e">
        <f>'Рейтинговая таблица организаций'!#REF!</f>
        <v>#REF!</v>
      </c>
      <c r="S307" s="31" t="e">
        <f>'Рейтинговая таблица организаций'!#REF!</f>
        <v>#REF!</v>
      </c>
      <c r="T307" s="31" t="e">
        <f>'Рейтинговая таблица организаций'!#REF!</f>
        <v>#REF!</v>
      </c>
      <c r="U307" s="31" t="e">
        <f>'Рейтинговая таблица организаций'!#REF!</f>
        <v>#REF!</v>
      </c>
      <c r="V307" s="35" t="e">
        <f>'Рейтинговая таблица организаций'!#REF!</f>
        <v>#REF!</v>
      </c>
      <c r="W307" s="31" t="e">
        <f>'Рейтинговая таблица организаций'!#REF!</f>
        <v>#REF!</v>
      </c>
      <c r="X307" s="31" t="e">
        <f>'Рейтинговая таблица организаций'!#REF!</f>
        <v>#REF!</v>
      </c>
      <c r="Y307" s="31" t="e">
        <f>'Рейтинговая таблица организаций'!#REF!</f>
        <v>#REF!</v>
      </c>
      <c r="Z307" s="35" t="e">
        <f>'Рейтинговая таблица организаций'!#REF!</f>
        <v>#REF!</v>
      </c>
      <c r="AA307" s="36" t="e">
        <f>'Рейтинговая таблица организаций'!#REF!</f>
        <v>#REF!</v>
      </c>
    </row>
    <row r="308" spans="1:27">
      <c r="A308" s="33" t="e">
        <f>'бланки '!#REF!</f>
        <v>#REF!</v>
      </c>
      <c r="B308" s="33" t="e">
        <f>'Рейтинговая таблица организаций'!#REF!</f>
        <v>#REF!</v>
      </c>
      <c r="C308" s="33" t="e">
        <f>'Рейтинговая таблица организаций'!#REF!</f>
        <v>#REF!</v>
      </c>
      <c r="D308" s="33" t="e">
        <f>'Рейтинговая таблица организаций'!#REF!</f>
        <v>#REF!</v>
      </c>
      <c r="E308" s="31" t="e">
        <f>'Рейтинговая таблица организаций'!#REF!</f>
        <v>#REF!</v>
      </c>
      <c r="F308" s="31" t="e">
        <f>'Рейтинговая таблица организаций'!#REF!</f>
        <v>#REF!</v>
      </c>
      <c r="G308" s="31" t="e">
        <f>'Рейтинговая таблица организаций'!#REF!</f>
        <v>#REF!</v>
      </c>
      <c r="H308" s="31" t="e">
        <f>'Рейтинговая таблица организаций'!#REF!</f>
        <v>#REF!</v>
      </c>
      <c r="I308" s="31" t="e">
        <f>'Рейтинговая таблица организаций'!#REF!</f>
        <v>#REF!</v>
      </c>
      <c r="J308" s="35" t="e">
        <f>'Рейтинговая таблица организаций'!#REF!</f>
        <v>#REF!</v>
      </c>
      <c r="K308" s="31" t="e">
        <f>'Рейтинговая таблица организаций'!#REF!</f>
        <v>#REF!</v>
      </c>
      <c r="L308" s="31" t="e">
        <f t="shared" si="5"/>
        <v>#REF!</v>
      </c>
      <c r="M308" s="31" t="e">
        <f>'Рейтинговая таблица организаций'!#REF!</f>
        <v>#REF!</v>
      </c>
      <c r="N308" s="35" t="e">
        <f>'Рейтинговая таблица организаций'!#REF!</f>
        <v>#REF!</v>
      </c>
      <c r="O308" s="85" t="e">
        <f>'Рейтинговая таблица организаций'!#REF!</f>
        <v>#REF!</v>
      </c>
      <c r="P308" s="85" t="e">
        <f>'Рейтинговая таблица организаций'!#REF!</f>
        <v>#REF!</v>
      </c>
      <c r="Q308" s="85" t="e">
        <f>'Рейтинговая таблица организаций'!#REF!</f>
        <v>#REF!</v>
      </c>
      <c r="R308" s="86" t="e">
        <f>'Рейтинговая таблица организаций'!#REF!</f>
        <v>#REF!</v>
      </c>
      <c r="S308" s="31" t="e">
        <f>'Рейтинговая таблица организаций'!#REF!</f>
        <v>#REF!</v>
      </c>
      <c r="T308" s="31" t="e">
        <f>'Рейтинговая таблица организаций'!#REF!</f>
        <v>#REF!</v>
      </c>
      <c r="U308" s="31" t="e">
        <f>'Рейтинговая таблица организаций'!#REF!</f>
        <v>#REF!</v>
      </c>
      <c r="V308" s="35" t="e">
        <f>'Рейтинговая таблица организаций'!#REF!</f>
        <v>#REF!</v>
      </c>
      <c r="W308" s="31" t="e">
        <f>'Рейтинговая таблица организаций'!#REF!</f>
        <v>#REF!</v>
      </c>
      <c r="X308" s="31" t="e">
        <f>'Рейтинговая таблица организаций'!#REF!</f>
        <v>#REF!</v>
      </c>
      <c r="Y308" s="31" t="e">
        <f>'Рейтинговая таблица организаций'!#REF!</f>
        <v>#REF!</v>
      </c>
      <c r="Z308" s="35" t="e">
        <f>'Рейтинговая таблица организаций'!#REF!</f>
        <v>#REF!</v>
      </c>
      <c r="AA308" s="36" t="e">
        <f>'Рейтинговая таблица организаций'!#REF!</f>
        <v>#REF!</v>
      </c>
    </row>
    <row r="309" spans="1:27">
      <c r="A309" s="33" t="e">
        <f>'бланки '!#REF!</f>
        <v>#REF!</v>
      </c>
      <c r="B309" s="33" t="e">
        <f>'Рейтинговая таблица организаций'!#REF!</f>
        <v>#REF!</v>
      </c>
      <c r="C309" s="33" t="e">
        <f>'Рейтинговая таблица организаций'!#REF!</f>
        <v>#REF!</v>
      </c>
      <c r="D309" s="33" t="e">
        <f>'Рейтинговая таблица организаций'!#REF!</f>
        <v>#REF!</v>
      </c>
      <c r="E309" s="31" t="e">
        <f>'Рейтинговая таблица организаций'!#REF!</f>
        <v>#REF!</v>
      </c>
      <c r="F309" s="31" t="e">
        <f>'Рейтинговая таблица организаций'!#REF!</f>
        <v>#REF!</v>
      </c>
      <c r="G309" s="31" t="e">
        <f>'Рейтинговая таблица организаций'!#REF!</f>
        <v>#REF!</v>
      </c>
      <c r="H309" s="31" t="e">
        <f>'Рейтинговая таблица организаций'!#REF!</f>
        <v>#REF!</v>
      </c>
      <c r="I309" s="31" t="e">
        <f>'Рейтинговая таблица организаций'!#REF!</f>
        <v>#REF!</v>
      </c>
      <c r="J309" s="35" t="e">
        <f>'Рейтинговая таблица организаций'!#REF!</f>
        <v>#REF!</v>
      </c>
      <c r="K309" s="31" t="e">
        <f>'Рейтинговая таблица организаций'!#REF!</f>
        <v>#REF!</v>
      </c>
      <c r="L309" s="31" t="e">
        <f t="shared" si="5"/>
        <v>#REF!</v>
      </c>
      <c r="M309" s="31" t="e">
        <f>'Рейтинговая таблица организаций'!#REF!</f>
        <v>#REF!</v>
      </c>
      <c r="N309" s="35" t="e">
        <f>'Рейтинговая таблица организаций'!#REF!</f>
        <v>#REF!</v>
      </c>
      <c r="O309" s="85" t="e">
        <f>'Рейтинговая таблица организаций'!#REF!</f>
        <v>#REF!</v>
      </c>
      <c r="P309" s="85" t="e">
        <f>'Рейтинговая таблица организаций'!#REF!</f>
        <v>#REF!</v>
      </c>
      <c r="Q309" s="85" t="e">
        <f>'Рейтинговая таблица организаций'!#REF!</f>
        <v>#REF!</v>
      </c>
      <c r="R309" s="86" t="e">
        <f>'Рейтинговая таблица организаций'!#REF!</f>
        <v>#REF!</v>
      </c>
      <c r="S309" s="31" t="e">
        <f>'Рейтинговая таблица организаций'!#REF!</f>
        <v>#REF!</v>
      </c>
      <c r="T309" s="31" t="e">
        <f>'Рейтинговая таблица организаций'!#REF!</f>
        <v>#REF!</v>
      </c>
      <c r="U309" s="31" t="e">
        <f>'Рейтинговая таблица организаций'!#REF!</f>
        <v>#REF!</v>
      </c>
      <c r="V309" s="35" t="e">
        <f>'Рейтинговая таблица организаций'!#REF!</f>
        <v>#REF!</v>
      </c>
      <c r="W309" s="31" t="e">
        <f>'Рейтинговая таблица организаций'!#REF!</f>
        <v>#REF!</v>
      </c>
      <c r="X309" s="31" t="e">
        <f>'Рейтинговая таблица организаций'!#REF!</f>
        <v>#REF!</v>
      </c>
      <c r="Y309" s="31" t="e">
        <f>'Рейтинговая таблица организаций'!#REF!</f>
        <v>#REF!</v>
      </c>
      <c r="Z309" s="35" t="e">
        <f>'Рейтинговая таблица организаций'!#REF!</f>
        <v>#REF!</v>
      </c>
      <c r="AA309" s="36" t="e">
        <f>'Рейтинговая таблица организаций'!#REF!</f>
        <v>#REF!</v>
      </c>
    </row>
    <row r="310" spans="1:27">
      <c r="A310" s="33" t="e">
        <f>'бланки '!#REF!</f>
        <v>#REF!</v>
      </c>
      <c r="B310" s="33" t="e">
        <f>'Рейтинговая таблица организаций'!#REF!</f>
        <v>#REF!</v>
      </c>
      <c r="C310" s="33" t="e">
        <f>'Рейтинговая таблица организаций'!#REF!</f>
        <v>#REF!</v>
      </c>
      <c r="D310" s="33" t="e">
        <f>'Рейтинговая таблица организаций'!#REF!</f>
        <v>#REF!</v>
      </c>
      <c r="E310" s="31" t="e">
        <f>'Рейтинговая таблица организаций'!#REF!</f>
        <v>#REF!</v>
      </c>
      <c r="F310" s="31" t="e">
        <f>'Рейтинговая таблица организаций'!#REF!</f>
        <v>#REF!</v>
      </c>
      <c r="G310" s="31" t="e">
        <f>'Рейтинговая таблица организаций'!#REF!</f>
        <v>#REF!</v>
      </c>
      <c r="H310" s="31" t="e">
        <f>'Рейтинговая таблица организаций'!#REF!</f>
        <v>#REF!</v>
      </c>
      <c r="I310" s="31" t="e">
        <f>'Рейтинговая таблица организаций'!#REF!</f>
        <v>#REF!</v>
      </c>
      <c r="J310" s="35" t="e">
        <f>'Рейтинговая таблица организаций'!#REF!</f>
        <v>#REF!</v>
      </c>
      <c r="K310" s="31" t="e">
        <f>'Рейтинговая таблица организаций'!#REF!</f>
        <v>#REF!</v>
      </c>
      <c r="L310" s="31" t="e">
        <f t="shared" si="5"/>
        <v>#REF!</v>
      </c>
      <c r="M310" s="31" t="e">
        <f>'Рейтинговая таблица организаций'!#REF!</f>
        <v>#REF!</v>
      </c>
      <c r="N310" s="35" t="e">
        <f>'Рейтинговая таблица организаций'!#REF!</f>
        <v>#REF!</v>
      </c>
      <c r="O310" s="85" t="e">
        <f>'Рейтинговая таблица организаций'!#REF!</f>
        <v>#REF!</v>
      </c>
      <c r="P310" s="85" t="e">
        <f>'Рейтинговая таблица организаций'!#REF!</f>
        <v>#REF!</v>
      </c>
      <c r="Q310" s="85" t="e">
        <f>'Рейтинговая таблица организаций'!#REF!</f>
        <v>#REF!</v>
      </c>
      <c r="R310" s="86" t="e">
        <f>'Рейтинговая таблица организаций'!#REF!</f>
        <v>#REF!</v>
      </c>
      <c r="S310" s="31" t="e">
        <f>'Рейтинговая таблица организаций'!#REF!</f>
        <v>#REF!</v>
      </c>
      <c r="T310" s="31" t="e">
        <f>'Рейтинговая таблица организаций'!#REF!</f>
        <v>#REF!</v>
      </c>
      <c r="U310" s="31" t="e">
        <f>'Рейтинговая таблица организаций'!#REF!</f>
        <v>#REF!</v>
      </c>
      <c r="V310" s="35" t="e">
        <f>'Рейтинговая таблица организаций'!#REF!</f>
        <v>#REF!</v>
      </c>
      <c r="W310" s="31" t="e">
        <f>'Рейтинговая таблица организаций'!#REF!</f>
        <v>#REF!</v>
      </c>
      <c r="X310" s="31" t="e">
        <f>'Рейтинговая таблица организаций'!#REF!</f>
        <v>#REF!</v>
      </c>
      <c r="Y310" s="31" t="e">
        <f>'Рейтинговая таблица организаций'!#REF!</f>
        <v>#REF!</v>
      </c>
      <c r="Z310" s="35" t="e">
        <f>'Рейтинговая таблица организаций'!#REF!</f>
        <v>#REF!</v>
      </c>
      <c r="AA310" s="36" t="e">
        <f>'Рейтинговая таблица организаций'!#REF!</f>
        <v>#REF!</v>
      </c>
    </row>
    <row r="311" spans="1:27">
      <c r="A311" s="33" t="e">
        <f>'бланки '!#REF!</f>
        <v>#REF!</v>
      </c>
      <c r="B311" s="33" t="e">
        <f>'Рейтинговая таблица организаций'!#REF!</f>
        <v>#REF!</v>
      </c>
      <c r="C311" s="33" t="e">
        <f>'Рейтинговая таблица организаций'!#REF!</f>
        <v>#REF!</v>
      </c>
      <c r="D311" s="33" t="e">
        <f>'Рейтинговая таблица организаций'!#REF!</f>
        <v>#REF!</v>
      </c>
      <c r="E311" s="31" t="e">
        <f>'Рейтинговая таблица организаций'!#REF!</f>
        <v>#REF!</v>
      </c>
      <c r="F311" s="31" t="e">
        <f>'Рейтинговая таблица организаций'!#REF!</f>
        <v>#REF!</v>
      </c>
      <c r="G311" s="31" t="e">
        <f>'Рейтинговая таблица организаций'!#REF!</f>
        <v>#REF!</v>
      </c>
      <c r="H311" s="31" t="e">
        <f>'Рейтинговая таблица организаций'!#REF!</f>
        <v>#REF!</v>
      </c>
      <c r="I311" s="31" t="e">
        <f>'Рейтинговая таблица организаций'!#REF!</f>
        <v>#REF!</v>
      </c>
      <c r="J311" s="35" t="e">
        <f>'Рейтинговая таблица организаций'!#REF!</f>
        <v>#REF!</v>
      </c>
      <c r="K311" s="31" t="e">
        <f>'Рейтинговая таблица организаций'!#REF!</f>
        <v>#REF!</v>
      </c>
      <c r="L311" s="31" t="e">
        <f t="shared" si="5"/>
        <v>#REF!</v>
      </c>
      <c r="M311" s="31" t="e">
        <f>'Рейтинговая таблица организаций'!#REF!</f>
        <v>#REF!</v>
      </c>
      <c r="N311" s="35" t="e">
        <f>'Рейтинговая таблица организаций'!#REF!</f>
        <v>#REF!</v>
      </c>
      <c r="O311" s="85" t="e">
        <f>'Рейтинговая таблица организаций'!#REF!</f>
        <v>#REF!</v>
      </c>
      <c r="P311" s="85" t="e">
        <f>'Рейтинговая таблица организаций'!#REF!</f>
        <v>#REF!</v>
      </c>
      <c r="Q311" s="85" t="e">
        <f>'Рейтинговая таблица организаций'!#REF!</f>
        <v>#REF!</v>
      </c>
      <c r="R311" s="86" t="e">
        <f>'Рейтинговая таблица организаций'!#REF!</f>
        <v>#REF!</v>
      </c>
      <c r="S311" s="31" t="e">
        <f>'Рейтинговая таблица организаций'!#REF!</f>
        <v>#REF!</v>
      </c>
      <c r="T311" s="31" t="e">
        <f>'Рейтинговая таблица организаций'!#REF!</f>
        <v>#REF!</v>
      </c>
      <c r="U311" s="31" t="e">
        <f>'Рейтинговая таблица организаций'!#REF!</f>
        <v>#REF!</v>
      </c>
      <c r="V311" s="35" t="e">
        <f>'Рейтинговая таблица организаций'!#REF!</f>
        <v>#REF!</v>
      </c>
      <c r="W311" s="31" t="e">
        <f>'Рейтинговая таблица организаций'!#REF!</f>
        <v>#REF!</v>
      </c>
      <c r="X311" s="31" t="e">
        <f>'Рейтинговая таблица организаций'!#REF!</f>
        <v>#REF!</v>
      </c>
      <c r="Y311" s="31" t="e">
        <f>'Рейтинговая таблица организаций'!#REF!</f>
        <v>#REF!</v>
      </c>
      <c r="Z311" s="35" t="e">
        <f>'Рейтинговая таблица организаций'!#REF!</f>
        <v>#REF!</v>
      </c>
      <c r="AA311" s="36" t="e">
        <f>'Рейтинговая таблица организаций'!#REF!</f>
        <v>#REF!</v>
      </c>
    </row>
    <row r="312" spans="1:27">
      <c r="A312" s="33" t="e">
        <f>'бланки '!#REF!</f>
        <v>#REF!</v>
      </c>
      <c r="B312" s="33" t="e">
        <f>'Рейтинговая таблица организаций'!#REF!</f>
        <v>#REF!</v>
      </c>
      <c r="C312" s="33" t="e">
        <f>'Рейтинговая таблица организаций'!#REF!</f>
        <v>#REF!</v>
      </c>
      <c r="D312" s="33" t="e">
        <f>'Рейтинговая таблица организаций'!#REF!</f>
        <v>#REF!</v>
      </c>
      <c r="E312" s="31" t="e">
        <f>'Рейтинговая таблица организаций'!#REF!</f>
        <v>#REF!</v>
      </c>
      <c r="F312" s="31" t="e">
        <f>'Рейтинговая таблица организаций'!#REF!</f>
        <v>#REF!</v>
      </c>
      <c r="G312" s="31" t="e">
        <f>'Рейтинговая таблица организаций'!#REF!</f>
        <v>#REF!</v>
      </c>
      <c r="H312" s="31" t="e">
        <f>'Рейтинговая таблица организаций'!#REF!</f>
        <v>#REF!</v>
      </c>
      <c r="I312" s="31" t="e">
        <f>'Рейтинговая таблица организаций'!#REF!</f>
        <v>#REF!</v>
      </c>
      <c r="J312" s="35" t="e">
        <f>'Рейтинговая таблица организаций'!#REF!</f>
        <v>#REF!</v>
      </c>
      <c r="K312" s="31" t="e">
        <f>'Рейтинговая таблица организаций'!#REF!</f>
        <v>#REF!</v>
      </c>
      <c r="L312" s="31" t="e">
        <f t="shared" si="5"/>
        <v>#REF!</v>
      </c>
      <c r="M312" s="31" t="e">
        <f>'Рейтинговая таблица организаций'!#REF!</f>
        <v>#REF!</v>
      </c>
      <c r="N312" s="35" t="e">
        <f>'Рейтинговая таблица организаций'!#REF!</f>
        <v>#REF!</v>
      </c>
      <c r="O312" s="85" t="e">
        <f>'Рейтинговая таблица организаций'!#REF!</f>
        <v>#REF!</v>
      </c>
      <c r="P312" s="85" t="e">
        <f>'Рейтинговая таблица организаций'!#REF!</f>
        <v>#REF!</v>
      </c>
      <c r="Q312" s="85" t="e">
        <f>'Рейтинговая таблица организаций'!#REF!</f>
        <v>#REF!</v>
      </c>
      <c r="R312" s="86" t="e">
        <f>'Рейтинговая таблица организаций'!#REF!</f>
        <v>#REF!</v>
      </c>
      <c r="S312" s="31" t="e">
        <f>'Рейтинговая таблица организаций'!#REF!</f>
        <v>#REF!</v>
      </c>
      <c r="T312" s="31" t="e">
        <f>'Рейтинговая таблица организаций'!#REF!</f>
        <v>#REF!</v>
      </c>
      <c r="U312" s="31" t="e">
        <f>'Рейтинговая таблица организаций'!#REF!</f>
        <v>#REF!</v>
      </c>
      <c r="V312" s="35" t="e">
        <f>'Рейтинговая таблица организаций'!#REF!</f>
        <v>#REF!</v>
      </c>
      <c r="W312" s="31" t="e">
        <f>'Рейтинговая таблица организаций'!#REF!</f>
        <v>#REF!</v>
      </c>
      <c r="X312" s="31" t="e">
        <f>'Рейтинговая таблица организаций'!#REF!</f>
        <v>#REF!</v>
      </c>
      <c r="Y312" s="31" t="e">
        <f>'Рейтинговая таблица организаций'!#REF!</f>
        <v>#REF!</v>
      </c>
      <c r="Z312" s="35" t="e">
        <f>'Рейтинговая таблица организаций'!#REF!</f>
        <v>#REF!</v>
      </c>
      <c r="AA312" s="36" t="e">
        <f>'Рейтинговая таблица организаций'!#REF!</f>
        <v>#REF!</v>
      </c>
    </row>
    <row r="313" spans="1:27">
      <c r="A313" s="33" t="e">
        <f>'бланки '!#REF!</f>
        <v>#REF!</v>
      </c>
      <c r="B313" s="33" t="e">
        <f>'Рейтинговая таблица организаций'!#REF!</f>
        <v>#REF!</v>
      </c>
      <c r="C313" s="33" t="e">
        <f>'Рейтинговая таблица организаций'!#REF!</f>
        <v>#REF!</v>
      </c>
      <c r="D313" s="33" t="e">
        <f>'Рейтинговая таблица организаций'!#REF!</f>
        <v>#REF!</v>
      </c>
      <c r="E313" s="31" t="e">
        <f>'Рейтинговая таблица организаций'!#REF!</f>
        <v>#REF!</v>
      </c>
      <c r="F313" s="31" t="e">
        <f>'Рейтинговая таблица организаций'!#REF!</f>
        <v>#REF!</v>
      </c>
      <c r="G313" s="31" t="e">
        <f>'Рейтинговая таблица организаций'!#REF!</f>
        <v>#REF!</v>
      </c>
      <c r="H313" s="31" t="e">
        <f>'Рейтинговая таблица организаций'!#REF!</f>
        <v>#REF!</v>
      </c>
      <c r="I313" s="31" t="e">
        <f>'Рейтинговая таблица организаций'!#REF!</f>
        <v>#REF!</v>
      </c>
      <c r="J313" s="35" t="e">
        <f>'Рейтинговая таблица организаций'!#REF!</f>
        <v>#REF!</v>
      </c>
      <c r="K313" s="31" t="e">
        <f>'Рейтинговая таблица организаций'!#REF!</f>
        <v>#REF!</v>
      </c>
      <c r="L313" s="31" t="e">
        <f t="shared" si="5"/>
        <v>#REF!</v>
      </c>
      <c r="M313" s="31" t="e">
        <f>'Рейтинговая таблица организаций'!#REF!</f>
        <v>#REF!</v>
      </c>
      <c r="N313" s="35" t="e">
        <f>'Рейтинговая таблица организаций'!#REF!</f>
        <v>#REF!</v>
      </c>
      <c r="O313" s="85" t="e">
        <f>'Рейтинговая таблица организаций'!#REF!</f>
        <v>#REF!</v>
      </c>
      <c r="P313" s="85" t="e">
        <f>'Рейтинговая таблица организаций'!#REF!</f>
        <v>#REF!</v>
      </c>
      <c r="Q313" s="85" t="e">
        <f>'Рейтинговая таблица организаций'!#REF!</f>
        <v>#REF!</v>
      </c>
      <c r="R313" s="86" t="e">
        <f>'Рейтинговая таблица организаций'!#REF!</f>
        <v>#REF!</v>
      </c>
      <c r="S313" s="31" t="e">
        <f>'Рейтинговая таблица организаций'!#REF!</f>
        <v>#REF!</v>
      </c>
      <c r="T313" s="31" t="e">
        <f>'Рейтинговая таблица организаций'!#REF!</f>
        <v>#REF!</v>
      </c>
      <c r="U313" s="31" t="e">
        <f>'Рейтинговая таблица организаций'!#REF!</f>
        <v>#REF!</v>
      </c>
      <c r="V313" s="35" t="e">
        <f>'Рейтинговая таблица организаций'!#REF!</f>
        <v>#REF!</v>
      </c>
      <c r="W313" s="31" t="e">
        <f>'Рейтинговая таблица организаций'!#REF!</f>
        <v>#REF!</v>
      </c>
      <c r="X313" s="31" t="e">
        <f>'Рейтинговая таблица организаций'!#REF!</f>
        <v>#REF!</v>
      </c>
      <c r="Y313" s="31" t="e">
        <f>'Рейтинговая таблица организаций'!#REF!</f>
        <v>#REF!</v>
      </c>
      <c r="Z313" s="35" t="e">
        <f>'Рейтинговая таблица организаций'!#REF!</f>
        <v>#REF!</v>
      </c>
      <c r="AA313" s="36" t="e">
        <f>'Рейтинговая таблица организаций'!#REF!</f>
        <v>#REF!</v>
      </c>
    </row>
    <row r="314" spans="1:27">
      <c r="A314" s="33" t="e">
        <f>'бланки '!#REF!</f>
        <v>#REF!</v>
      </c>
      <c r="B314" s="33" t="e">
        <f>'Рейтинговая таблица организаций'!#REF!</f>
        <v>#REF!</v>
      </c>
      <c r="C314" s="33" t="e">
        <f>'Рейтинговая таблица организаций'!#REF!</f>
        <v>#REF!</v>
      </c>
      <c r="D314" s="33" t="e">
        <f>'Рейтинговая таблица организаций'!#REF!</f>
        <v>#REF!</v>
      </c>
      <c r="E314" s="31" t="e">
        <f>'Рейтинговая таблица организаций'!#REF!</f>
        <v>#REF!</v>
      </c>
      <c r="F314" s="31" t="e">
        <f>'Рейтинговая таблица организаций'!#REF!</f>
        <v>#REF!</v>
      </c>
      <c r="G314" s="31" t="e">
        <f>'Рейтинговая таблица организаций'!#REF!</f>
        <v>#REF!</v>
      </c>
      <c r="H314" s="31" t="e">
        <f>'Рейтинговая таблица организаций'!#REF!</f>
        <v>#REF!</v>
      </c>
      <c r="I314" s="31" t="e">
        <f>'Рейтинговая таблица организаций'!#REF!</f>
        <v>#REF!</v>
      </c>
      <c r="J314" s="35" t="e">
        <f>'Рейтинговая таблица организаций'!#REF!</f>
        <v>#REF!</v>
      </c>
      <c r="K314" s="31" t="e">
        <f>'Рейтинговая таблица организаций'!#REF!</f>
        <v>#REF!</v>
      </c>
      <c r="L314" s="31" t="e">
        <f t="shared" si="5"/>
        <v>#REF!</v>
      </c>
      <c r="M314" s="31" t="e">
        <f>'Рейтинговая таблица организаций'!#REF!</f>
        <v>#REF!</v>
      </c>
      <c r="N314" s="35" t="e">
        <f>'Рейтинговая таблица организаций'!#REF!</f>
        <v>#REF!</v>
      </c>
      <c r="O314" s="85" t="e">
        <f>'Рейтинговая таблица организаций'!#REF!</f>
        <v>#REF!</v>
      </c>
      <c r="P314" s="85" t="e">
        <f>'Рейтинговая таблица организаций'!#REF!</f>
        <v>#REF!</v>
      </c>
      <c r="Q314" s="85" t="e">
        <f>'Рейтинговая таблица организаций'!#REF!</f>
        <v>#REF!</v>
      </c>
      <c r="R314" s="86" t="e">
        <f>'Рейтинговая таблица организаций'!#REF!</f>
        <v>#REF!</v>
      </c>
      <c r="S314" s="31" t="e">
        <f>'Рейтинговая таблица организаций'!#REF!</f>
        <v>#REF!</v>
      </c>
      <c r="T314" s="31" t="e">
        <f>'Рейтинговая таблица организаций'!#REF!</f>
        <v>#REF!</v>
      </c>
      <c r="U314" s="31" t="e">
        <f>'Рейтинговая таблица организаций'!#REF!</f>
        <v>#REF!</v>
      </c>
      <c r="V314" s="35" t="e">
        <f>'Рейтинговая таблица организаций'!#REF!</f>
        <v>#REF!</v>
      </c>
      <c r="W314" s="31" t="e">
        <f>'Рейтинговая таблица организаций'!#REF!</f>
        <v>#REF!</v>
      </c>
      <c r="X314" s="31" t="e">
        <f>'Рейтинговая таблица организаций'!#REF!</f>
        <v>#REF!</v>
      </c>
      <c r="Y314" s="31" t="e">
        <f>'Рейтинговая таблица организаций'!#REF!</f>
        <v>#REF!</v>
      </c>
      <c r="Z314" s="35" t="e">
        <f>'Рейтинговая таблица организаций'!#REF!</f>
        <v>#REF!</v>
      </c>
      <c r="AA314" s="36" t="e">
        <f>'Рейтинговая таблица организаций'!#REF!</f>
        <v>#REF!</v>
      </c>
    </row>
    <row r="315" spans="1:27">
      <c r="A315" s="33" t="e">
        <f>'бланки '!#REF!</f>
        <v>#REF!</v>
      </c>
      <c r="B315" s="33" t="e">
        <f>'Рейтинговая таблица организаций'!#REF!</f>
        <v>#REF!</v>
      </c>
      <c r="C315" s="33" t="e">
        <f>'Рейтинговая таблица организаций'!#REF!</f>
        <v>#REF!</v>
      </c>
      <c r="D315" s="33" t="e">
        <f>'Рейтинговая таблица организаций'!#REF!</f>
        <v>#REF!</v>
      </c>
      <c r="E315" s="31" t="e">
        <f>'Рейтинговая таблица организаций'!#REF!</f>
        <v>#REF!</v>
      </c>
      <c r="F315" s="31" t="e">
        <f>'Рейтинговая таблица организаций'!#REF!</f>
        <v>#REF!</v>
      </c>
      <c r="G315" s="31" t="e">
        <f>'Рейтинговая таблица организаций'!#REF!</f>
        <v>#REF!</v>
      </c>
      <c r="H315" s="31" t="e">
        <f>'Рейтинговая таблица организаций'!#REF!</f>
        <v>#REF!</v>
      </c>
      <c r="I315" s="31" t="e">
        <f>'Рейтинговая таблица организаций'!#REF!</f>
        <v>#REF!</v>
      </c>
      <c r="J315" s="35" t="e">
        <f>'Рейтинговая таблица организаций'!#REF!</f>
        <v>#REF!</v>
      </c>
      <c r="K315" s="31" t="e">
        <f>'Рейтинговая таблица организаций'!#REF!</f>
        <v>#REF!</v>
      </c>
      <c r="L315" s="31" t="e">
        <f t="shared" si="5"/>
        <v>#REF!</v>
      </c>
      <c r="M315" s="31" t="e">
        <f>'Рейтинговая таблица организаций'!#REF!</f>
        <v>#REF!</v>
      </c>
      <c r="N315" s="35" t="e">
        <f>'Рейтинговая таблица организаций'!#REF!</f>
        <v>#REF!</v>
      </c>
      <c r="O315" s="85" t="e">
        <f>'Рейтинговая таблица организаций'!#REF!</f>
        <v>#REF!</v>
      </c>
      <c r="P315" s="85" t="e">
        <f>'Рейтинговая таблица организаций'!#REF!</f>
        <v>#REF!</v>
      </c>
      <c r="Q315" s="85" t="e">
        <f>'Рейтинговая таблица организаций'!#REF!</f>
        <v>#REF!</v>
      </c>
      <c r="R315" s="86" t="e">
        <f>'Рейтинговая таблица организаций'!#REF!</f>
        <v>#REF!</v>
      </c>
      <c r="S315" s="31" t="e">
        <f>'Рейтинговая таблица организаций'!#REF!</f>
        <v>#REF!</v>
      </c>
      <c r="T315" s="31" t="e">
        <f>'Рейтинговая таблица организаций'!#REF!</f>
        <v>#REF!</v>
      </c>
      <c r="U315" s="31" t="e">
        <f>'Рейтинговая таблица организаций'!#REF!</f>
        <v>#REF!</v>
      </c>
      <c r="V315" s="35" t="e">
        <f>'Рейтинговая таблица организаций'!#REF!</f>
        <v>#REF!</v>
      </c>
      <c r="W315" s="31" t="e">
        <f>'Рейтинговая таблица организаций'!#REF!</f>
        <v>#REF!</v>
      </c>
      <c r="X315" s="31" t="e">
        <f>'Рейтинговая таблица организаций'!#REF!</f>
        <v>#REF!</v>
      </c>
      <c r="Y315" s="31" t="e">
        <f>'Рейтинговая таблица организаций'!#REF!</f>
        <v>#REF!</v>
      </c>
      <c r="Z315" s="35" t="e">
        <f>'Рейтинговая таблица организаций'!#REF!</f>
        <v>#REF!</v>
      </c>
      <c r="AA315" s="36" t="e">
        <f>'Рейтинговая таблица организаций'!#REF!</f>
        <v>#REF!</v>
      </c>
    </row>
    <row r="316" spans="1:27">
      <c r="A316" s="33" t="e">
        <f>'бланки '!#REF!</f>
        <v>#REF!</v>
      </c>
      <c r="B316" s="33" t="e">
        <f>'Рейтинговая таблица организаций'!#REF!</f>
        <v>#REF!</v>
      </c>
      <c r="C316" s="33" t="e">
        <f>'Рейтинговая таблица организаций'!#REF!</f>
        <v>#REF!</v>
      </c>
      <c r="D316" s="33" t="e">
        <f>'Рейтинговая таблица организаций'!#REF!</f>
        <v>#REF!</v>
      </c>
      <c r="E316" s="31" t="e">
        <f>'Рейтинговая таблица организаций'!#REF!</f>
        <v>#REF!</v>
      </c>
      <c r="F316" s="31" t="e">
        <f>'Рейтинговая таблица организаций'!#REF!</f>
        <v>#REF!</v>
      </c>
      <c r="G316" s="31" t="e">
        <f>'Рейтинговая таблица организаций'!#REF!</f>
        <v>#REF!</v>
      </c>
      <c r="H316" s="31" t="e">
        <f>'Рейтинговая таблица организаций'!#REF!</f>
        <v>#REF!</v>
      </c>
      <c r="I316" s="31" t="e">
        <f>'Рейтинговая таблица организаций'!#REF!</f>
        <v>#REF!</v>
      </c>
      <c r="J316" s="35" t="e">
        <f>'Рейтинговая таблица организаций'!#REF!</f>
        <v>#REF!</v>
      </c>
      <c r="K316" s="31" t="e">
        <f>'Рейтинговая таблица организаций'!#REF!</f>
        <v>#REF!</v>
      </c>
      <c r="L316" s="31" t="e">
        <f t="shared" si="5"/>
        <v>#REF!</v>
      </c>
      <c r="M316" s="31" t="e">
        <f>'Рейтинговая таблица организаций'!#REF!</f>
        <v>#REF!</v>
      </c>
      <c r="N316" s="35" t="e">
        <f>'Рейтинговая таблица организаций'!#REF!</f>
        <v>#REF!</v>
      </c>
      <c r="O316" s="85" t="e">
        <f>'Рейтинговая таблица организаций'!#REF!</f>
        <v>#REF!</v>
      </c>
      <c r="P316" s="85" t="e">
        <f>'Рейтинговая таблица организаций'!#REF!</f>
        <v>#REF!</v>
      </c>
      <c r="Q316" s="85" t="e">
        <f>'Рейтинговая таблица организаций'!#REF!</f>
        <v>#REF!</v>
      </c>
      <c r="R316" s="86" t="e">
        <f>'Рейтинговая таблица организаций'!#REF!</f>
        <v>#REF!</v>
      </c>
      <c r="S316" s="31" t="e">
        <f>'Рейтинговая таблица организаций'!#REF!</f>
        <v>#REF!</v>
      </c>
      <c r="T316" s="31" t="e">
        <f>'Рейтинговая таблица организаций'!#REF!</f>
        <v>#REF!</v>
      </c>
      <c r="U316" s="31" t="e">
        <f>'Рейтинговая таблица организаций'!#REF!</f>
        <v>#REF!</v>
      </c>
      <c r="V316" s="35" t="e">
        <f>'Рейтинговая таблица организаций'!#REF!</f>
        <v>#REF!</v>
      </c>
      <c r="W316" s="31" t="e">
        <f>'Рейтинговая таблица организаций'!#REF!</f>
        <v>#REF!</v>
      </c>
      <c r="X316" s="31" t="e">
        <f>'Рейтинговая таблица организаций'!#REF!</f>
        <v>#REF!</v>
      </c>
      <c r="Y316" s="31" t="e">
        <f>'Рейтинговая таблица организаций'!#REF!</f>
        <v>#REF!</v>
      </c>
      <c r="Z316" s="35" t="e">
        <f>'Рейтинговая таблица организаций'!#REF!</f>
        <v>#REF!</v>
      </c>
      <c r="AA316" s="36" t="e">
        <f>'Рейтинговая таблица организаций'!#REF!</f>
        <v>#REF!</v>
      </c>
    </row>
    <row r="317" spans="1:27">
      <c r="A317" s="33" t="e">
        <f>'бланки '!#REF!</f>
        <v>#REF!</v>
      </c>
      <c r="B317" s="33" t="e">
        <f>'Рейтинговая таблица организаций'!#REF!</f>
        <v>#REF!</v>
      </c>
      <c r="C317" s="33" t="e">
        <f>'Рейтинговая таблица организаций'!#REF!</f>
        <v>#REF!</v>
      </c>
      <c r="D317" s="33" t="e">
        <f>'Рейтинговая таблица организаций'!#REF!</f>
        <v>#REF!</v>
      </c>
      <c r="E317" s="31" t="e">
        <f>'Рейтинговая таблица организаций'!#REF!</f>
        <v>#REF!</v>
      </c>
      <c r="F317" s="31" t="e">
        <f>'Рейтинговая таблица организаций'!#REF!</f>
        <v>#REF!</v>
      </c>
      <c r="G317" s="31" t="e">
        <f>'Рейтинговая таблица организаций'!#REF!</f>
        <v>#REF!</v>
      </c>
      <c r="H317" s="31" t="e">
        <f>'Рейтинговая таблица организаций'!#REF!</f>
        <v>#REF!</v>
      </c>
      <c r="I317" s="31" t="e">
        <f>'Рейтинговая таблица организаций'!#REF!</f>
        <v>#REF!</v>
      </c>
      <c r="J317" s="35" t="e">
        <f>'Рейтинговая таблица организаций'!#REF!</f>
        <v>#REF!</v>
      </c>
      <c r="K317" s="31" t="e">
        <f>'Рейтинговая таблица организаций'!#REF!</f>
        <v>#REF!</v>
      </c>
      <c r="L317" s="31" t="e">
        <f t="shared" si="5"/>
        <v>#REF!</v>
      </c>
      <c r="M317" s="31" t="e">
        <f>'Рейтинговая таблица организаций'!#REF!</f>
        <v>#REF!</v>
      </c>
      <c r="N317" s="35" t="e">
        <f>'Рейтинговая таблица организаций'!#REF!</f>
        <v>#REF!</v>
      </c>
      <c r="O317" s="85" t="e">
        <f>'Рейтинговая таблица организаций'!#REF!</f>
        <v>#REF!</v>
      </c>
      <c r="P317" s="85" t="e">
        <f>'Рейтинговая таблица организаций'!#REF!</f>
        <v>#REF!</v>
      </c>
      <c r="Q317" s="85" t="e">
        <f>'Рейтинговая таблица организаций'!#REF!</f>
        <v>#REF!</v>
      </c>
      <c r="R317" s="86" t="e">
        <f>'Рейтинговая таблица организаций'!#REF!</f>
        <v>#REF!</v>
      </c>
      <c r="S317" s="31" t="e">
        <f>'Рейтинговая таблица организаций'!#REF!</f>
        <v>#REF!</v>
      </c>
      <c r="T317" s="31" t="e">
        <f>'Рейтинговая таблица организаций'!#REF!</f>
        <v>#REF!</v>
      </c>
      <c r="U317" s="31" t="e">
        <f>'Рейтинговая таблица организаций'!#REF!</f>
        <v>#REF!</v>
      </c>
      <c r="V317" s="35" t="e">
        <f>'Рейтинговая таблица организаций'!#REF!</f>
        <v>#REF!</v>
      </c>
      <c r="W317" s="31" t="e">
        <f>'Рейтинговая таблица организаций'!#REF!</f>
        <v>#REF!</v>
      </c>
      <c r="X317" s="31" t="e">
        <f>'Рейтинговая таблица организаций'!#REF!</f>
        <v>#REF!</v>
      </c>
      <c r="Y317" s="31" t="e">
        <f>'Рейтинговая таблица организаций'!#REF!</f>
        <v>#REF!</v>
      </c>
      <c r="Z317" s="35" t="e">
        <f>'Рейтинговая таблица организаций'!#REF!</f>
        <v>#REF!</v>
      </c>
      <c r="AA317" s="36" t="e">
        <f>'Рейтинговая таблица организаций'!#REF!</f>
        <v>#REF!</v>
      </c>
    </row>
    <row r="318" spans="1:27">
      <c r="A318" s="33" t="e">
        <f>'бланки '!#REF!</f>
        <v>#REF!</v>
      </c>
      <c r="B318" s="33" t="e">
        <f>'Рейтинговая таблица организаций'!#REF!</f>
        <v>#REF!</v>
      </c>
      <c r="C318" s="33" t="e">
        <f>'Рейтинговая таблица организаций'!#REF!</f>
        <v>#REF!</v>
      </c>
      <c r="D318" s="33" t="e">
        <f>'Рейтинговая таблица организаций'!#REF!</f>
        <v>#REF!</v>
      </c>
      <c r="E318" s="31" t="e">
        <f>'Рейтинговая таблица организаций'!#REF!</f>
        <v>#REF!</v>
      </c>
      <c r="F318" s="31" t="e">
        <f>'Рейтинговая таблица организаций'!#REF!</f>
        <v>#REF!</v>
      </c>
      <c r="G318" s="31" t="e">
        <f>'Рейтинговая таблица организаций'!#REF!</f>
        <v>#REF!</v>
      </c>
      <c r="H318" s="31" t="e">
        <f>'Рейтинговая таблица организаций'!#REF!</f>
        <v>#REF!</v>
      </c>
      <c r="I318" s="31" t="e">
        <f>'Рейтинговая таблица организаций'!#REF!</f>
        <v>#REF!</v>
      </c>
      <c r="J318" s="35" t="e">
        <f>'Рейтинговая таблица организаций'!#REF!</f>
        <v>#REF!</v>
      </c>
      <c r="K318" s="31" t="e">
        <f>'Рейтинговая таблица организаций'!#REF!</f>
        <v>#REF!</v>
      </c>
      <c r="L318" s="31" t="e">
        <f t="shared" si="5"/>
        <v>#REF!</v>
      </c>
      <c r="M318" s="31" t="e">
        <f>'Рейтинговая таблица организаций'!#REF!</f>
        <v>#REF!</v>
      </c>
      <c r="N318" s="35" t="e">
        <f>'Рейтинговая таблица организаций'!#REF!</f>
        <v>#REF!</v>
      </c>
      <c r="O318" s="85" t="e">
        <f>'Рейтинговая таблица организаций'!#REF!</f>
        <v>#REF!</v>
      </c>
      <c r="P318" s="85" t="e">
        <f>'Рейтинговая таблица организаций'!#REF!</f>
        <v>#REF!</v>
      </c>
      <c r="Q318" s="85" t="e">
        <f>'Рейтинговая таблица организаций'!#REF!</f>
        <v>#REF!</v>
      </c>
      <c r="R318" s="86" t="e">
        <f>'Рейтинговая таблица организаций'!#REF!</f>
        <v>#REF!</v>
      </c>
      <c r="S318" s="31" t="e">
        <f>'Рейтинговая таблица организаций'!#REF!</f>
        <v>#REF!</v>
      </c>
      <c r="T318" s="31" t="e">
        <f>'Рейтинговая таблица организаций'!#REF!</f>
        <v>#REF!</v>
      </c>
      <c r="U318" s="31" t="e">
        <f>'Рейтинговая таблица организаций'!#REF!</f>
        <v>#REF!</v>
      </c>
      <c r="V318" s="35" t="e">
        <f>'Рейтинговая таблица организаций'!#REF!</f>
        <v>#REF!</v>
      </c>
      <c r="W318" s="31" t="e">
        <f>'Рейтинговая таблица организаций'!#REF!</f>
        <v>#REF!</v>
      </c>
      <c r="X318" s="31" t="e">
        <f>'Рейтинговая таблица организаций'!#REF!</f>
        <v>#REF!</v>
      </c>
      <c r="Y318" s="31" t="e">
        <f>'Рейтинговая таблица организаций'!#REF!</f>
        <v>#REF!</v>
      </c>
      <c r="Z318" s="35" t="e">
        <f>'Рейтинговая таблица организаций'!#REF!</f>
        <v>#REF!</v>
      </c>
      <c r="AA318" s="36" t="e">
        <f>'Рейтинговая таблица организаций'!#REF!</f>
        <v>#REF!</v>
      </c>
    </row>
    <row r="319" spans="1:27">
      <c r="A319" s="33" t="e">
        <f>'бланки '!#REF!</f>
        <v>#REF!</v>
      </c>
      <c r="B319" s="33" t="e">
        <f>'Рейтинговая таблица организаций'!#REF!</f>
        <v>#REF!</v>
      </c>
      <c r="C319" s="33" t="e">
        <f>'Рейтинговая таблица организаций'!#REF!</f>
        <v>#REF!</v>
      </c>
      <c r="D319" s="33" t="e">
        <f>'Рейтинговая таблица организаций'!#REF!</f>
        <v>#REF!</v>
      </c>
      <c r="E319" s="31" t="e">
        <f>'Рейтинговая таблица организаций'!#REF!</f>
        <v>#REF!</v>
      </c>
      <c r="F319" s="31" t="e">
        <f>'Рейтинговая таблица организаций'!#REF!</f>
        <v>#REF!</v>
      </c>
      <c r="G319" s="31" t="e">
        <f>'Рейтинговая таблица организаций'!#REF!</f>
        <v>#REF!</v>
      </c>
      <c r="H319" s="31" t="e">
        <f>'Рейтинговая таблица организаций'!#REF!</f>
        <v>#REF!</v>
      </c>
      <c r="I319" s="31" t="e">
        <f>'Рейтинговая таблица организаций'!#REF!</f>
        <v>#REF!</v>
      </c>
      <c r="J319" s="35" t="e">
        <f>'Рейтинговая таблица организаций'!#REF!</f>
        <v>#REF!</v>
      </c>
      <c r="K319" s="31" t="e">
        <f>'Рейтинговая таблица организаций'!#REF!</f>
        <v>#REF!</v>
      </c>
      <c r="L319" s="31" t="e">
        <f t="shared" si="5"/>
        <v>#REF!</v>
      </c>
      <c r="M319" s="31" t="e">
        <f>'Рейтинговая таблица организаций'!#REF!</f>
        <v>#REF!</v>
      </c>
      <c r="N319" s="35" t="e">
        <f>'Рейтинговая таблица организаций'!#REF!</f>
        <v>#REF!</v>
      </c>
      <c r="O319" s="85" t="e">
        <f>'Рейтинговая таблица организаций'!#REF!</f>
        <v>#REF!</v>
      </c>
      <c r="P319" s="85" t="e">
        <f>'Рейтинговая таблица организаций'!#REF!</f>
        <v>#REF!</v>
      </c>
      <c r="Q319" s="85" t="e">
        <f>'Рейтинговая таблица организаций'!#REF!</f>
        <v>#REF!</v>
      </c>
      <c r="R319" s="86" t="e">
        <f>'Рейтинговая таблица организаций'!#REF!</f>
        <v>#REF!</v>
      </c>
      <c r="S319" s="31" t="e">
        <f>'Рейтинговая таблица организаций'!#REF!</f>
        <v>#REF!</v>
      </c>
      <c r="T319" s="31" t="e">
        <f>'Рейтинговая таблица организаций'!#REF!</f>
        <v>#REF!</v>
      </c>
      <c r="U319" s="31" t="e">
        <f>'Рейтинговая таблица организаций'!#REF!</f>
        <v>#REF!</v>
      </c>
      <c r="V319" s="35" t="e">
        <f>'Рейтинговая таблица организаций'!#REF!</f>
        <v>#REF!</v>
      </c>
      <c r="W319" s="31" t="e">
        <f>'Рейтинговая таблица организаций'!#REF!</f>
        <v>#REF!</v>
      </c>
      <c r="X319" s="31" t="e">
        <f>'Рейтинговая таблица организаций'!#REF!</f>
        <v>#REF!</v>
      </c>
      <c r="Y319" s="31" t="e">
        <f>'Рейтинговая таблица организаций'!#REF!</f>
        <v>#REF!</v>
      </c>
      <c r="Z319" s="35" t="e">
        <f>'Рейтинговая таблица организаций'!#REF!</f>
        <v>#REF!</v>
      </c>
      <c r="AA319" s="36" t="e">
        <f>'Рейтинговая таблица организаций'!#REF!</f>
        <v>#REF!</v>
      </c>
    </row>
    <row r="320" spans="1:27">
      <c r="A320" s="33" t="e">
        <f>'бланки '!#REF!</f>
        <v>#REF!</v>
      </c>
      <c r="B320" s="33" t="e">
        <f>'Рейтинговая таблица организаций'!#REF!</f>
        <v>#REF!</v>
      </c>
      <c r="C320" s="33" t="e">
        <f>'Рейтинговая таблица организаций'!#REF!</f>
        <v>#REF!</v>
      </c>
      <c r="D320" s="33" t="e">
        <f>'Рейтинговая таблица организаций'!#REF!</f>
        <v>#REF!</v>
      </c>
      <c r="E320" s="31" t="e">
        <f>'Рейтинговая таблица организаций'!#REF!</f>
        <v>#REF!</v>
      </c>
      <c r="F320" s="31" t="e">
        <f>'Рейтинговая таблица организаций'!#REF!</f>
        <v>#REF!</v>
      </c>
      <c r="G320" s="31" t="e">
        <f>'Рейтинговая таблица организаций'!#REF!</f>
        <v>#REF!</v>
      </c>
      <c r="H320" s="31" t="e">
        <f>'Рейтинговая таблица организаций'!#REF!</f>
        <v>#REF!</v>
      </c>
      <c r="I320" s="31" t="e">
        <f>'Рейтинговая таблица организаций'!#REF!</f>
        <v>#REF!</v>
      </c>
      <c r="J320" s="35" t="e">
        <f>'Рейтинговая таблица организаций'!#REF!</f>
        <v>#REF!</v>
      </c>
      <c r="K320" s="31" t="e">
        <f>'Рейтинговая таблица организаций'!#REF!</f>
        <v>#REF!</v>
      </c>
      <c r="L320" s="31" t="e">
        <f t="shared" si="5"/>
        <v>#REF!</v>
      </c>
      <c r="M320" s="31" t="e">
        <f>'Рейтинговая таблица организаций'!#REF!</f>
        <v>#REF!</v>
      </c>
      <c r="N320" s="35" t="e">
        <f>'Рейтинговая таблица организаций'!#REF!</f>
        <v>#REF!</v>
      </c>
      <c r="O320" s="85" t="e">
        <f>'Рейтинговая таблица организаций'!#REF!</f>
        <v>#REF!</v>
      </c>
      <c r="P320" s="85" t="e">
        <f>'Рейтинговая таблица организаций'!#REF!</f>
        <v>#REF!</v>
      </c>
      <c r="Q320" s="85" t="e">
        <f>'Рейтинговая таблица организаций'!#REF!</f>
        <v>#REF!</v>
      </c>
      <c r="R320" s="86" t="e">
        <f>'Рейтинговая таблица организаций'!#REF!</f>
        <v>#REF!</v>
      </c>
      <c r="S320" s="31" t="e">
        <f>'Рейтинговая таблица организаций'!#REF!</f>
        <v>#REF!</v>
      </c>
      <c r="T320" s="31" t="e">
        <f>'Рейтинговая таблица организаций'!#REF!</f>
        <v>#REF!</v>
      </c>
      <c r="U320" s="31" t="e">
        <f>'Рейтинговая таблица организаций'!#REF!</f>
        <v>#REF!</v>
      </c>
      <c r="V320" s="35" t="e">
        <f>'Рейтинговая таблица организаций'!#REF!</f>
        <v>#REF!</v>
      </c>
      <c r="W320" s="31" t="e">
        <f>'Рейтинговая таблица организаций'!#REF!</f>
        <v>#REF!</v>
      </c>
      <c r="X320" s="31" t="e">
        <f>'Рейтинговая таблица организаций'!#REF!</f>
        <v>#REF!</v>
      </c>
      <c r="Y320" s="31" t="e">
        <f>'Рейтинговая таблица организаций'!#REF!</f>
        <v>#REF!</v>
      </c>
      <c r="Z320" s="35" t="e">
        <f>'Рейтинговая таблица организаций'!#REF!</f>
        <v>#REF!</v>
      </c>
      <c r="AA320" s="36" t="e">
        <f>'Рейтинговая таблица организаций'!#REF!</f>
        <v>#REF!</v>
      </c>
    </row>
    <row r="321" spans="1:27">
      <c r="A321" s="33" t="e">
        <f>'бланки '!#REF!</f>
        <v>#REF!</v>
      </c>
      <c r="B321" s="33" t="e">
        <f>'Рейтинговая таблица организаций'!#REF!</f>
        <v>#REF!</v>
      </c>
      <c r="C321" s="33" t="e">
        <f>'Рейтинговая таблица организаций'!#REF!</f>
        <v>#REF!</v>
      </c>
      <c r="D321" s="33" t="e">
        <f>'Рейтинговая таблица организаций'!#REF!</f>
        <v>#REF!</v>
      </c>
      <c r="E321" s="31" t="e">
        <f>'Рейтинговая таблица организаций'!#REF!</f>
        <v>#REF!</v>
      </c>
      <c r="F321" s="31" t="e">
        <f>'Рейтинговая таблица организаций'!#REF!</f>
        <v>#REF!</v>
      </c>
      <c r="G321" s="31" t="e">
        <f>'Рейтинговая таблица организаций'!#REF!</f>
        <v>#REF!</v>
      </c>
      <c r="H321" s="31" t="e">
        <f>'Рейтинговая таблица организаций'!#REF!</f>
        <v>#REF!</v>
      </c>
      <c r="I321" s="31" t="e">
        <f>'Рейтинговая таблица организаций'!#REF!</f>
        <v>#REF!</v>
      </c>
      <c r="J321" s="35" t="e">
        <f>'Рейтинговая таблица организаций'!#REF!</f>
        <v>#REF!</v>
      </c>
      <c r="K321" s="31" t="e">
        <f>'Рейтинговая таблица организаций'!#REF!</f>
        <v>#REF!</v>
      </c>
      <c r="L321" s="31" t="e">
        <f t="shared" si="5"/>
        <v>#REF!</v>
      </c>
      <c r="M321" s="31" t="e">
        <f>'Рейтинговая таблица организаций'!#REF!</f>
        <v>#REF!</v>
      </c>
      <c r="N321" s="35" t="e">
        <f>'Рейтинговая таблица организаций'!#REF!</f>
        <v>#REF!</v>
      </c>
      <c r="O321" s="85" t="e">
        <f>'Рейтинговая таблица организаций'!#REF!</f>
        <v>#REF!</v>
      </c>
      <c r="P321" s="85" t="e">
        <f>'Рейтинговая таблица организаций'!#REF!</f>
        <v>#REF!</v>
      </c>
      <c r="Q321" s="85" t="e">
        <f>'Рейтинговая таблица организаций'!#REF!</f>
        <v>#REF!</v>
      </c>
      <c r="R321" s="86" t="e">
        <f>'Рейтинговая таблица организаций'!#REF!</f>
        <v>#REF!</v>
      </c>
      <c r="S321" s="31" t="e">
        <f>'Рейтинговая таблица организаций'!#REF!</f>
        <v>#REF!</v>
      </c>
      <c r="T321" s="31" t="e">
        <f>'Рейтинговая таблица организаций'!#REF!</f>
        <v>#REF!</v>
      </c>
      <c r="U321" s="31" t="e">
        <f>'Рейтинговая таблица организаций'!#REF!</f>
        <v>#REF!</v>
      </c>
      <c r="V321" s="35" t="e">
        <f>'Рейтинговая таблица организаций'!#REF!</f>
        <v>#REF!</v>
      </c>
      <c r="W321" s="31" t="e">
        <f>'Рейтинговая таблица организаций'!#REF!</f>
        <v>#REF!</v>
      </c>
      <c r="X321" s="31" t="e">
        <f>'Рейтинговая таблица организаций'!#REF!</f>
        <v>#REF!</v>
      </c>
      <c r="Y321" s="31" t="e">
        <f>'Рейтинговая таблица организаций'!#REF!</f>
        <v>#REF!</v>
      </c>
      <c r="Z321" s="35" t="e">
        <f>'Рейтинговая таблица организаций'!#REF!</f>
        <v>#REF!</v>
      </c>
      <c r="AA321" s="36" t="e">
        <f>'Рейтинговая таблица организаций'!#REF!</f>
        <v>#REF!</v>
      </c>
    </row>
    <row r="322" spans="1:27">
      <c r="A322" s="33" t="e">
        <f>'бланки '!#REF!</f>
        <v>#REF!</v>
      </c>
      <c r="B322" s="33" t="e">
        <f>'Рейтинговая таблица организаций'!#REF!</f>
        <v>#REF!</v>
      </c>
      <c r="C322" s="33" t="e">
        <f>'Рейтинговая таблица организаций'!#REF!</f>
        <v>#REF!</v>
      </c>
      <c r="D322" s="33" t="e">
        <f>'Рейтинговая таблица организаций'!#REF!</f>
        <v>#REF!</v>
      </c>
      <c r="E322" s="31" t="e">
        <f>'Рейтинговая таблица организаций'!#REF!</f>
        <v>#REF!</v>
      </c>
      <c r="F322" s="31" t="e">
        <f>'Рейтинговая таблица организаций'!#REF!</f>
        <v>#REF!</v>
      </c>
      <c r="G322" s="31" t="e">
        <f>'Рейтинговая таблица организаций'!#REF!</f>
        <v>#REF!</v>
      </c>
      <c r="H322" s="31" t="e">
        <f>'Рейтинговая таблица организаций'!#REF!</f>
        <v>#REF!</v>
      </c>
      <c r="I322" s="31" t="e">
        <f>'Рейтинговая таблица организаций'!#REF!</f>
        <v>#REF!</v>
      </c>
      <c r="J322" s="35" t="e">
        <f>'Рейтинговая таблица организаций'!#REF!</f>
        <v>#REF!</v>
      </c>
      <c r="K322" s="31" t="e">
        <f>'Рейтинговая таблица организаций'!#REF!</f>
        <v>#REF!</v>
      </c>
      <c r="L322" s="31" t="e">
        <f t="shared" si="5"/>
        <v>#REF!</v>
      </c>
      <c r="M322" s="31" t="e">
        <f>'Рейтинговая таблица организаций'!#REF!</f>
        <v>#REF!</v>
      </c>
      <c r="N322" s="35" t="e">
        <f>'Рейтинговая таблица организаций'!#REF!</f>
        <v>#REF!</v>
      </c>
      <c r="O322" s="85" t="e">
        <f>'Рейтинговая таблица организаций'!#REF!</f>
        <v>#REF!</v>
      </c>
      <c r="P322" s="85" t="e">
        <f>'Рейтинговая таблица организаций'!#REF!</f>
        <v>#REF!</v>
      </c>
      <c r="Q322" s="85" t="e">
        <f>'Рейтинговая таблица организаций'!#REF!</f>
        <v>#REF!</v>
      </c>
      <c r="R322" s="86" t="e">
        <f>'Рейтинговая таблица организаций'!#REF!</f>
        <v>#REF!</v>
      </c>
      <c r="S322" s="31" t="e">
        <f>'Рейтинговая таблица организаций'!#REF!</f>
        <v>#REF!</v>
      </c>
      <c r="T322" s="31" t="e">
        <f>'Рейтинговая таблица организаций'!#REF!</f>
        <v>#REF!</v>
      </c>
      <c r="U322" s="31" t="e">
        <f>'Рейтинговая таблица организаций'!#REF!</f>
        <v>#REF!</v>
      </c>
      <c r="V322" s="35" t="e">
        <f>'Рейтинговая таблица организаций'!#REF!</f>
        <v>#REF!</v>
      </c>
      <c r="W322" s="31" t="e">
        <f>'Рейтинговая таблица организаций'!#REF!</f>
        <v>#REF!</v>
      </c>
      <c r="X322" s="31" t="e">
        <f>'Рейтинговая таблица организаций'!#REF!</f>
        <v>#REF!</v>
      </c>
      <c r="Y322" s="31" t="e">
        <f>'Рейтинговая таблица организаций'!#REF!</f>
        <v>#REF!</v>
      </c>
      <c r="Z322" s="35" t="e">
        <f>'Рейтинговая таблица организаций'!#REF!</f>
        <v>#REF!</v>
      </c>
      <c r="AA322" s="36" t="e">
        <f>'Рейтинговая таблица организаций'!#REF!</f>
        <v>#REF!</v>
      </c>
    </row>
    <row r="323" spans="1:27">
      <c r="A323" s="33" t="e">
        <f>'бланки '!#REF!</f>
        <v>#REF!</v>
      </c>
      <c r="B323" s="33" t="e">
        <f>'Рейтинговая таблица организаций'!#REF!</f>
        <v>#REF!</v>
      </c>
      <c r="C323" s="33" t="e">
        <f>'Рейтинговая таблица организаций'!#REF!</f>
        <v>#REF!</v>
      </c>
      <c r="D323" s="33" t="e">
        <f>'Рейтинговая таблица организаций'!#REF!</f>
        <v>#REF!</v>
      </c>
      <c r="E323" s="31" t="e">
        <f>'Рейтинговая таблица организаций'!#REF!</f>
        <v>#REF!</v>
      </c>
      <c r="F323" s="31" t="e">
        <f>'Рейтинговая таблица организаций'!#REF!</f>
        <v>#REF!</v>
      </c>
      <c r="G323" s="31" t="e">
        <f>'Рейтинговая таблица организаций'!#REF!</f>
        <v>#REF!</v>
      </c>
      <c r="H323" s="31" t="e">
        <f>'Рейтинговая таблица организаций'!#REF!</f>
        <v>#REF!</v>
      </c>
      <c r="I323" s="31" t="e">
        <f>'Рейтинговая таблица организаций'!#REF!</f>
        <v>#REF!</v>
      </c>
      <c r="J323" s="35" t="e">
        <f>'Рейтинговая таблица организаций'!#REF!</f>
        <v>#REF!</v>
      </c>
      <c r="K323" s="31" t="e">
        <f>'Рейтинговая таблица организаций'!#REF!</f>
        <v>#REF!</v>
      </c>
      <c r="L323" s="31" t="e">
        <f t="shared" si="5"/>
        <v>#REF!</v>
      </c>
      <c r="M323" s="31" t="e">
        <f>'Рейтинговая таблица организаций'!#REF!</f>
        <v>#REF!</v>
      </c>
      <c r="N323" s="35" t="e">
        <f>'Рейтинговая таблица организаций'!#REF!</f>
        <v>#REF!</v>
      </c>
      <c r="O323" s="85" t="e">
        <f>'Рейтинговая таблица организаций'!#REF!</f>
        <v>#REF!</v>
      </c>
      <c r="P323" s="85" t="e">
        <f>'Рейтинговая таблица организаций'!#REF!</f>
        <v>#REF!</v>
      </c>
      <c r="Q323" s="85" t="e">
        <f>'Рейтинговая таблица организаций'!#REF!</f>
        <v>#REF!</v>
      </c>
      <c r="R323" s="86" t="e">
        <f>'Рейтинговая таблица организаций'!#REF!</f>
        <v>#REF!</v>
      </c>
      <c r="S323" s="31" t="e">
        <f>'Рейтинговая таблица организаций'!#REF!</f>
        <v>#REF!</v>
      </c>
      <c r="T323" s="31" t="e">
        <f>'Рейтинговая таблица организаций'!#REF!</f>
        <v>#REF!</v>
      </c>
      <c r="U323" s="31" t="e">
        <f>'Рейтинговая таблица организаций'!#REF!</f>
        <v>#REF!</v>
      </c>
      <c r="V323" s="35" t="e">
        <f>'Рейтинговая таблица организаций'!#REF!</f>
        <v>#REF!</v>
      </c>
      <c r="W323" s="31" t="e">
        <f>'Рейтинговая таблица организаций'!#REF!</f>
        <v>#REF!</v>
      </c>
      <c r="X323" s="31" t="e">
        <f>'Рейтинговая таблица организаций'!#REF!</f>
        <v>#REF!</v>
      </c>
      <c r="Y323" s="31" t="e">
        <f>'Рейтинговая таблица организаций'!#REF!</f>
        <v>#REF!</v>
      </c>
      <c r="Z323" s="35" t="e">
        <f>'Рейтинговая таблица организаций'!#REF!</f>
        <v>#REF!</v>
      </c>
      <c r="AA323" s="36" t="e">
        <f>'Рейтинговая таблица организаций'!#REF!</f>
        <v>#REF!</v>
      </c>
    </row>
    <row r="324" spans="1:27">
      <c r="A324" s="33" t="e">
        <f>'бланки '!#REF!</f>
        <v>#REF!</v>
      </c>
      <c r="B324" s="33" t="e">
        <f>'Рейтинговая таблица организаций'!#REF!</f>
        <v>#REF!</v>
      </c>
      <c r="C324" s="33" t="e">
        <f>'Рейтинговая таблица организаций'!#REF!</f>
        <v>#REF!</v>
      </c>
      <c r="D324" s="33" t="e">
        <f>'Рейтинговая таблица организаций'!#REF!</f>
        <v>#REF!</v>
      </c>
      <c r="E324" s="31" t="e">
        <f>'Рейтинговая таблица организаций'!#REF!</f>
        <v>#REF!</v>
      </c>
      <c r="F324" s="31" t="e">
        <f>'Рейтинговая таблица организаций'!#REF!</f>
        <v>#REF!</v>
      </c>
      <c r="G324" s="31" t="e">
        <f>'Рейтинговая таблица организаций'!#REF!</f>
        <v>#REF!</v>
      </c>
      <c r="H324" s="31" t="e">
        <f>'Рейтинговая таблица организаций'!#REF!</f>
        <v>#REF!</v>
      </c>
      <c r="I324" s="31" t="e">
        <f>'Рейтинговая таблица организаций'!#REF!</f>
        <v>#REF!</v>
      </c>
      <c r="J324" s="35" t="e">
        <f>'Рейтинговая таблица организаций'!#REF!</f>
        <v>#REF!</v>
      </c>
      <c r="K324" s="31" t="e">
        <f>'Рейтинговая таблица организаций'!#REF!</f>
        <v>#REF!</v>
      </c>
      <c r="L324" s="31" t="e">
        <f t="shared" si="5"/>
        <v>#REF!</v>
      </c>
      <c r="M324" s="31" t="e">
        <f>'Рейтинговая таблица организаций'!#REF!</f>
        <v>#REF!</v>
      </c>
      <c r="N324" s="35" t="e">
        <f>'Рейтинговая таблица организаций'!#REF!</f>
        <v>#REF!</v>
      </c>
      <c r="O324" s="85" t="e">
        <f>'Рейтинговая таблица организаций'!#REF!</f>
        <v>#REF!</v>
      </c>
      <c r="P324" s="85" t="e">
        <f>'Рейтинговая таблица организаций'!#REF!</f>
        <v>#REF!</v>
      </c>
      <c r="Q324" s="85" t="e">
        <f>'Рейтинговая таблица организаций'!#REF!</f>
        <v>#REF!</v>
      </c>
      <c r="R324" s="86" t="e">
        <f>'Рейтинговая таблица организаций'!#REF!</f>
        <v>#REF!</v>
      </c>
      <c r="S324" s="31" t="e">
        <f>'Рейтинговая таблица организаций'!#REF!</f>
        <v>#REF!</v>
      </c>
      <c r="T324" s="31" t="e">
        <f>'Рейтинговая таблица организаций'!#REF!</f>
        <v>#REF!</v>
      </c>
      <c r="U324" s="31" t="e">
        <f>'Рейтинговая таблица организаций'!#REF!</f>
        <v>#REF!</v>
      </c>
      <c r="V324" s="35" t="e">
        <f>'Рейтинговая таблица организаций'!#REF!</f>
        <v>#REF!</v>
      </c>
      <c r="W324" s="31" t="e">
        <f>'Рейтинговая таблица организаций'!#REF!</f>
        <v>#REF!</v>
      </c>
      <c r="X324" s="31" t="e">
        <f>'Рейтинговая таблица организаций'!#REF!</f>
        <v>#REF!</v>
      </c>
      <c r="Y324" s="31" t="e">
        <f>'Рейтинговая таблица организаций'!#REF!</f>
        <v>#REF!</v>
      </c>
      <c r="Z324" s="35" t="e">
        <f>'Рейтинговая таблица организаций'!#REF!</f>
        <v>#REF!</v>
      </c>
      <c r="AA324" s="36" t="e">
        <f>'Рейтинговая таблица организаций'!#REF!</f>
        <v>#REF!</v>
      </c>
    </row>
    <row r="325" spans="1:27">
      <c r="A325" s="33" t="e">
        <f>'бланки '!#REF!</f>
        <v>#REF!</v>
      </c>
      <c r="B325" s="33" t="e">
        <f>'Рейтинговая таблица организаций'!#REF!</f>
        <v>#REF!</v>
      </c>
      <c r="C325" s="33" t="e">
        <f>'Рейтинговая таблица организаций'!#REF!</f>
        <v>#REF!</v>
      </c>
      <c r="D325" s="33" t="e">
        <f>'Рейтинговая таблица организаций'!#REF!</f>
        <v>#REF!</v>
      </c>
      <c r="E325" s="31" t="e">
        <f>'Рейтинговая таблица организаций'!#REF!</f>
        <v>#REF!</v>
      </c>
      <c r="F325" s="31" t="e">
        <f>'Рейтинговая таблица организаций'!#REF!</f>
        <v>#REF!</v>
      </c>
      <c r="G325" s="31" t="e">
        <f>'Рейтинговая таблица организаций'!#REF!</f>
        <v>#REF!</v>
      </c>
      <c r="H325" s="31" t="e">
        <f>'Рейтинговая таблица организаций'!#REF!</f>
        <v>#REF!</v>
      </c>
      <c r="I325" s="31" t="e">
        <f>'Рейтинговая таблица организаций'!#REF!</f>
        <v>#REF!</v>
      </c>
      <c r="J325" s="35" t="e">
        <f>'Рейтинговая таблица организаций'!#REF!</f>
        <v>#REF!</v>
      </c>
      <c r="K325" s="31" t="e">
        <f>'Рейтинговая таблица организаций'!#REF!</f>
        <v>#REF!</v>
      </c>
      <c r="L325" s="31" t="e">
        <f t="shared" si="5"/>
        <v>#REF!</v>
      </c>
      <c r="M325" s="31" t="e">
        <f>'Рейтинговая таблица организаций'!#REF!</f>
        <v>#REF!</v>
      </c>
      <c r="N325" s="35" t="e">
        <f>'Рейтинговая таблица организаций'!#REF!</f>
        <v>#REF!</v>
      </c>
      <c r="O325" s="85" t="e">
        <f>'Рейтинговая таблица организаций'!#REF!</f>
        <v>#REF!</v>
      </c>
      <c r="P325" s="85" t="e">
        <f>'Рейтинговая таблица организаций'!#REF!</f>
        <v>#REF!</v>
      </c>
      <c r="Q325" s="85" t="e">
        <f>'Рейтинговая таблица организаций'!#REF!</f>
        <v>#REF!</v>
      </c>
      <c r="R325" s="86" t="e">
        <f>'Рейтинговая таблица организаций'!#REF!</f>
        <v>#REF!</v>
      </c>
      <c r="S325" s="31" t="e">
        <f>'Рейтинговая таблица организаций'!#REF!</f>
        <v>#REF!</v>
      </c>
      <c r="T325" s="31" t="e">
        <f>'Рейтинговая таблица организаций'!#REF!</f>
        <v>#REF!</v>
      </c>
      <c r="U325" s="31" t="e">
        <f>'Рейтинговая таблица организаций'!#REF!</f>
        <v>#REF!</v>
      </c>
      <c r="V325" s="35" t="e">
        <f>'Рейтинговая таблица организаций'!#REF!</f>
        <v>#REF!</v>
      </c>
      <c r="W325" s="31" t="e">
        <f>'Рейтинговая таблица организаций'!#REF!</f>
        <v>#REF!</v>
      </c>
      <c r="X325" s="31" t="e">
        <f>'Рейтинговая таблица организаций'!#REF!</f>
        <v>#REF!</v>
      </c>
      <c r="Y325" s="31" t="e">
        <f>'Рейтинговая таблица организаций'!#REF!</f>
        <v>#REF!</v>
      </c>
      <c r="Z325" s="35" t="e">
        <f>'Рейтинговая таблица организаций'!#REF!</f>
        <v>#REF!</v>
      </c>
      <c r="AA325" s="36" t="e">
        <f>'Рейтинговая таблица организаций'!#REF!</f>
        <v>#REF!</v>
      </c>
    </row>
    <row r="326" spans="1:27">
      <c r="A326" s="33" t="e">
        <f>'бланки '!#REF!</f>
        <v>#REF!</v>
      </c>
      <c r="B326" s="33" t="e">
        <f>'Рейтинговая таблица организаций'!#REF!</f>
        <v>#REF!</v>
      </c>
      <c r="C326" s="33" t="e">
        <f>'Рейтинговая таблица организаций'!#REF!</f>
        <v>#REF!</v>
      </c>
      <c r="D326" s="33" t="e">
        <f>'Рейтинговая таблица организаций'!#REF!</f>
        <v>#REF!</v>
      </c>
      <c r="E326" s="31" t="e">
        <f>'Рейтинговая таблица организаций'!#REF!</f>
        <v>#REF!</v>
      </c>
      <c r="F326" s="31" t="e">
        <f>'Рейтинговая таблица организаций'!#REF!</f>
        <v>#REF!</v>
      </c>
      <c r="G326" s="31" t="e">
        <f>'Рейтинговая таблица организаций'!#REF!</f>
        <v>#REF!</v>
      </c>
      <c r="H326" s="31" t="e">
        <f>'Рейтинговая таблица организаций'!#REF!</f>
        <v>#REF!</v>
      </c>
      <c r="I326" s="31" t="e">
        <f>'Рейтинговая таблица организаций'!#REF!</f>
        <v>#REF!</v>
      </c>
      <c r="J326" s="35" t="e">
        <f>'Рейтинговая таблица организаций'!#REF!</f>
        <v>#REF!</v>
      </c>
      <c r="K326" s="31" t="e">
        <f>'Рейтинговая таблица организаций'!#REF!</f>
        <v>#REF!</v>
      </c>
      <c r="L326" s="31" t="e">
        <f t="shared" si="5"/>
        <v>#REF!</v>
      </c>
      <c r="M326" s="31" t="e">
        <f>'Рейтинговая таблица организаций'!#REF!</f>
        <v>#REF!</v>
      </c>
      <c r="N326" s="35" t="e">
        <f>'Рейтинговая таблица организаций'!#REF!</f>
        <v>#REF!</v>
      </c>
      <c r="O326" s="85" t="e">
        <f>'Рейтинговая таблица организаций'!#REF!</f>
        <v>#REF!</v>
      </c>
      <c r="P326" s="85" t="e">
        <f>'Рейтинговая таблица организаций'!#REF!</f>
        <v>#REF!</v>
      </c>
      <c r="Q326" s="85" t="e">
        <f>'Рейтинговая таблица организаций'!#REF!</f>
        <v>#REF!</v>
      </c>
      <c r="R326" s="86" t="e">
        <f>'Рейтинговая таблица организаций'!#REF!</f>
        <v>#REF!</v>
      </c>
      <c r="S326" s="31" t="e">
        <f>'Рейтинговая таблица организаций'!#REF!</f>
        <v>#REF!</v>
      </c>
      <c r="T326" s="31" t="e">
        <f>'Рейтинговая таблица организаций'!#REF!</f>
        <v>#REF!</v>
      </c>
      <c r="U326" s="31" t="e">
        <f>'Рейтинговая таблица организаций'!#REF!</f>
        <v>#REF!</v>
      </c>
      <c r="V326" s="35" t="e">
        <f>'Рейтинговая таблица организаций'!#REF!</f>
        <v>#REF!</v>
      </c>
      <c r="W326" s="31" t="e">
        <f>'Рейтинговая таблица организаций'!#REF!</f>
        <v>#REF!</v>
      </c>
      <c r="X326" s="31" t="e">
        <f>'Рейтинговая таблица организаций'!#REF!</f>
        <v>#REF!</v>
      </c>
      <c r="Y326" s="31" t="e">
        <f>'Рейтинговая таблица организаций'!#REF!</f>
        <v>#REF!</v>
      </c>
      <c r="Z326" s="35" t="e">
        <f>'Рейтинговая таблица организаций'!#REF!</f>
        <v>#REF!</v>
      </c>
      <c r="AA326" s="36" t="e">
        <f>'Рейтинговая таблица организаций'!#REF!</f>
        <v>#REF!</v>
      </c>
    </row>
    <row r="327" spans="1:27">
      <c r="A327" s="33" t="e">
        <f>'бланки '!#REF!</f>
        <v>#REF!</v>
      </c>
      <c r="B327" s="33" t="e">
        <f>'Рейтинговая таблица организаций'!#REF!</f>
        <v>#REF!</v>
      </c>
      <c r="C327" s="33" t="e">
        <f>'Рейтинговая таблица организаций'!#REF!</f>
        <v>#REF!</v>
      </c>
      <c r="D327" s="33" t="e">
        <f>'Рейтинговая таблица организаций'!#REF!</f>
        <v>#REF!</v>
      </c>
      <c r="E327" s="31" t="e">
        <f>'Рейтинговая таблица организаций'!#REF!</f>
        <v>#REF!</v>
      </c>
      <c r="F327" s="31" t="e">
        <f>'Рейтинговая таблица организаций'!#REF!</f>
        <v>#REF!</v>
      </c>
      <c r="G327" s="31" t="e">
        <f>'Рейтинговая таблица организаций'!#REF!</f>
        <v>#REF!</v>
      </c>
      <c r="H327" s="31" t="e">
        <f>'Рейтинговая таблица организаций'!#REF!</f>
        <v>#REF!</v>
      </c>
      <c r="I327" s="31" t="e">
        <f>'Рейтинговая таблица организаций'!#REF!</f>
        <v>#REF!</v>
      </c>
      <c r="J327" s="35" t="e">
        <f>'Рейтинговая таблица организаций'!#REF!</f>
        <v>#REF!</v>
      </c>
      <c r="K327" s="31" t="e">
        <f>'Рейтинговая таблица организаций'!#REF!</f>
        <v>#REF!</v>
      </c>
      <c r="L327" s="31" t="e">
        <f t="shared" si="5"/>
        <v>#REF!</v>
      </c>
      <c r="M327" s="31" t="e">
        <f>'Рейтинговая таблица организаций'!#REF!</f>
        <v>#REF!</v>
      </c>
      <c r="N327" s="35" t="e">
        <f>'Рейтинговая таблица организаций'!#REF!</f>
        <v>#REF!</v>
      </c>
      <c r="O327" s="85" t="e">
        <f>'Рейтинговая таблица организаций'!#REF!</f>
        <v>#REF!</v>
      </c>
      <c r="P327" s="85" t="e">
        <f>'Рейтинговая таблица организаций'!#REF!</f>
        <v>#REF!</v>
      </c>
      <c r="Q327" s="85" t="e">
        <f>'Рейтинговая таблица организаций'!#REF!</f>
        <v>#REF!</v>
      </c>
      <c r="R327" s="86" t="e">
        <f>'Рейтинговая таблица организаций'!#REF!</f>
        <v>#REF!</v>
      </c>
      <c r="S327" s="31" t="e">
        <f>'Рейтинговая таблица организаций'!#REF!</f>
        <v>#REF!</v>
      </c>
      <c r="T327" s="31" t="e">
        <f>'Рейтинговая таблица организаций'!#REF!</f>
        <v>#REF!</v>
      </c>
      <c r="U327" s="31" t="e">
        <f>'Рейтинговая таблица организаций'!#REF!</f>
        <v>#REF!</v>
      </c>
      <c r="V327" s="35" t="e">
        <f>'Рейтинговая таблица организаций'!#REF!</f>
        <v>#REF!</v>
      </c>
      <c r="W327" s="31" t="e">
        <f>'Рейтинговая таблица организаций'!#REF!</f>
        <v>#REF!</v>
      </c>
      <c r="X327" s="31" t="e">
        <f>'Рейтинговая таблица организаций'!#REF!</f>
        <v>#REF!</v>
      </c>
      <c r="Y327" s="31" t="e">
        <f>'Рейтинговая таблица организаций'!#REF!</f>
        <v>#REF!</v>
      </c>
      <c r="Z327" s="35" t="e">
        <f>'Рейтинговая таблица организаций'!#REF!</f>
        <v>#REF!</v>
      </c>
      <c r="AA327" s="36" t="e">
        <f>'Рейтинговая таблица организаций'!#REF!</f>
        <v>#REF!</v>
      </c>
    </row>
    <row r="328" spans="1:27">
      <c r="A328" s="33" t="e">
        <f>'бланки '!#REF!</f>
        <v>#REF!</v>
      </c>
      <c r="B328" s="33" t="e">
        <f>'Рейтинговая таблица организаций'!#REF!</f>
        <v>#REF!</v>
      </c>
      <c r="C328" s="33" t="e">
        <f>'Рейтинговая таблица организаций'!#REF!</f>
        <v>#REF!</v>
      </c>
      <c r="D328" s="33" t="e">
        <f>'Рейтинговая таблица организаций'!#REF!</f>
        <v>#REF!</v>
      </c>
      <c r="E328" s="31" t="e">
        <f>'Рейтинговая таблица организаций'!#REF!</f>
        <v>#REF!</v>
      </c>
      <c r="F328" s="31" t="e">
        <f>'Рейтинговая таблица организаций'!#REF!</f>
        <v>#REF!</v>
      </c>
      <c r="G328" s="31" t="e">
        <f>'Рейтинговая таблица организаций'!#REF!</f>
        <v>#REF!</v>
      </c>
      <c r="H328" s="31" t="e">
        <f>'Рейтинговая таблица организаций'!#REF!</f>
        <v>#REF!</v>
      </c>
      <c r="I328" s="31" t="e">
        <f>'Рейтинговая таблица организаций'!#REF!</f>
        <v>#REF!</v>
      </c>
      <c r="J328" s="35" t="e">
        <f>'Рейтинговая таблица организаций'!#REF!</f>
        <v>#REF!</v>
      </c>
      <c r="K328" s="31" t="e">
        <f>'Рейтинговая таблица организаций'!#REF!</f>
        <v>#REF!</v>
      </c>
      <c r="L328" s="31" t="e">
        <f t="shared" si="5"/>
        <v>#REF!</v>
      </c>
      <c r="M328" s="31" t="e">
        <f>'Рейтинговая таблица организаций'!#REF!</f>
        <v>#REF!</v>
      </c>
      <c r="N328" s="35" t="e">
        <f>'Рейтинговая таблица организаций'!#REF!</f>
        <v>#REF!</v>
      </c>
      <c r="O328" s="85" t="e">
        <f>'Рейтинговая таблица организаций'!#REF!</f>
        <v>#REF!</v>
      </c>
      <c r="P328" s="85" t="e">
        <f>'Рейтинговая таблица организаций'!#REF!</f>
        <v>#REF!</v>
      </c>
      <c r="Q328" s="85" t="e">
        <f>'Рейтинговая таблица организаций'!#REF!</f>
        <v>#REF!</v>
      </c>
      <c r="R328" s="86" t="e">
        <f>'Рейтинговая таблица организаций'!#REF!</f>
        <v>#REF!</v>
      </c>
      <c r="S328" s="31" t="e">
        <f>'Рейтинговая таблица организаций'!#REF!</f>
        <v>#REF!</v>
      </c>
      <c r="T328" s="31" t="e">
        <f>'Рейтинговая таблица организаций'!#REF!</f>
        <v>#REF!</v>
      </c>
      <c r="U328" s="31" t="e">
        <f>'Рейтинговая таблица организаций'!#REF!</f>
        <v>#REF!</v>
      </c>
      <c r="V328" s="35" t="e">
        <f>'Рейтинговая таблица организаций'!#REF!</f>
        <v>#REF!</v>
      </c>
      <c r="W328" s="31" t="e">
        <f>'Рейтинговая таблица организаций'!#REF!</f>
        <v>#REF!</v>
      </c>
      <c r="X328" s="31" t="e">
        <f>'Рейтинговая таблица организаций'!#REF!</f>
        <v>#REF!</v>
      </c>
      <c r="Y328" s="31" t="e">
        <f>'Рейтинговая таблица организаций'!#REF!</f>
        <v>#REF!</v>
      </c>
      <c r="Z328" s="35" t="e">
        <f>'Рейтинговая таблица организаций'!#REF!</f>
        <v>#REF!</v>
      </c>
      <c r="AA328" s="36" t="e">
        <f>'Рейтинговая таблица организаций'!#REF!</f>
        <v>#REF!</v>
      </c>
    </row>
    <row r="329" spans="1:27">
      <c r="A329" s="33" t="e">
        <f>'бланки '!#REF!</f>
        <v>#REF!</v>
      </c>
      <c r="B329" s="33" t="e">
        <f>'Рейтинговая таблица организаций'!#REF!</f>
        <v>#REF!</v>
      </c>
      <c r="C329" s="33" t="e">
        <f>'Рейтинговая таблица организаций'!#REF!</f>
        <v>#REF!</v>
      </c>
      <c r="D329" s="33" t="e">
        <f>'Рейтинговая таблица организаций'!#REF!</f>
        <v>#REF!</v>
      </c>
      <c r="E329" s="31" t="e">
        <f>'Рейтинговая таблица организаций'!#REF!</f>
        <v>#REF!</v>
      </c>
      <c r="F329" s="31" t="e">
        <f>'Рейтинговая таблица организаций'!#REF!</f>
        <v>#REF!</v>
      </c>
      <c r="G329" s="31" t="e">
        <f>'Рейтинговая таблица организаций'!#REF!</f>
        <v>#REF!</v>
      </c>
      <c r="H329" s="31" t="e">
        <f>'Рейтинговая таблица организаций'!#REF!</f>
        <v>#REF!</v>
      </c>
      <c r="I329" s="31" t="e">
        <f>'Рейтинговая таблица организаций'!#REF!</f>
        <v>#REF!</v>
      </c>
      <c r="J329" s="35" t="e">
        <f>'Рейтинговая таблица организаций'!#REF!</f>
        <v>#REF!</v>
      </c>
      <c r="K329" s="31" t="e">
        <f>'Рейтинговая таблица организаций'!#REF!</f>
        <v>#REF!</v>
      </c>
      <c r="L329" s="31" t="e">
        <f t="shared" si="5"/>
        <v>#REF!</v>
      </c>
      <c r="M329" s="31" t="e">
        <f>'Рейтинговая таблица организаций'!#REF!</f>
        <v>#REF!</v>
      </c>
      <c r="N329" s="35" t="e">
        <f>'Рейтинговая таблица организаций'!#REF!</f>
        <v>#REF!</v>
      </c>
      <c r="O329" s="85" t="e">
        <f>'Рейтинговая таблица организаций'!#REF!</f>
        <v>#REF!</v>
      </c>
      <c r="P329" s="85" t="e">
        <f>'Рейтинговая таблица организаций'!#REF!</f>
        <v>#REF!</v>
      </c>
      <c r="Q329" s="85" t="e">
        <f>'Рейтинговая таблица организаций'!#REF!</f>
        <v>#REF!</v>
      </c>
      <c r="R329" s="86" t="e">
        <f>'Рейтинговая таблица организаций'!#REF!</f>
        <v>#REF!</v>
      </c>
      <c r="S329" s="31" t="e">
        <f>'Рейтинговая таблица организаций'!#REF!</f>
        <v>#REF!</v>
      </c>
      <c r="T329" s="31" t="e">
        <f>'Рейтинговая таблица организаций'!#REF!</f>
        <v>#REF!</v>
      </c>
      <c r="U329" s="31" t="e">
        <f>'Рейтинговая таблица организаций'!#REF!</f>
        <v>#REF!</v>
      </c>
      <c r="V329" s="35" t="e">
        <f>'Рейтинговая таблица организаций'!#REF!</f>
        <v>#REF!</v>
      </c>
      <c r="W329" s="31" t="e">
        <f>'Рейтинговая таблица организаций'!#REF!</f>
        <v>#REF!</v>
      </c>
      <c r="X329" s="31" t="e">
        <f>'Рейтинговая таблица организаций'!#REF!</f>
        <v>#REF!</v>
      </c>
      <c r="Y329" s="31" t="e">
        <f>'Рейтинговая таблица организаций'!#REF!</f>
        <v>#REF!</v>
      </c>
      <c r="Z329" s="35" t="e">
        <f>'Рейтинговая таблица организаций'!#REF!</f>
        <v>#REF!</v>
      </c>
      <c r="AA329" s="36" t="e">
        <f>'Рейтинговая таблица организаций'!#REF!</f>
        <v>#REF!</v>
      </c>
    </row>
    <row r="330" spans="1:27">
      <c r="A330" s="33" t="e">
        <f>'бланки '!#REF!</f>
        <v>#REF!</v>
      </c>
      <c r="B330" s="33" t="e">
        <f>'Рейтинговая таблица организаций'!#REF!</f>
        <v>#REF!</v>
      </c>
      <c r="C330" s="33" t="e">
        <f>'Рейтинговая таблица организаций'!#REF!</f>
        <v>#REF!</v>
      </c>
      <c r="D330" s="33" t="e">
        <f>'Рейтинговая таблица организаций'!#REF!</f>
        <v>#REF!</v>
      </c>
      <c r="E330" s="31" t="e">
        <f>'Рейтинговая таблица организаций'!#REF!</f>
        <v>#REF!</v>
      </c>
      <c r="F330" s="31" t="e">
        <f>'Рейтинговая таблица организаций'!#REF!</f>
        <v>#REF!</v>
      </c>
      <c r="G330" s="31" t="e">
        <f>'Рейтинговая таблица организаций'!#REF!</f>
        <v>#REF!</v>
      </c>
      <c r="H330" s="31" t="e">
        <f>'Рейтинговая таблица организаций'!#REF!</f>
        <v>#REF!</v>
      </c>
      <c r="I330" s="31" t="e">
        <f>'Рейтинговая таблица организаций'!#REF!</f>
        <v>#REF!</v>
      </c>
      <c r="J330" s="35" t="e">
        <f>'Рейтинговая таблица организаций'!#REF!</f>
        <v>#REF!</v>
      </c>
      <c r="K330" s="31" t="e">
        <f>'Рейтинговая таблица организаций'!#REF!</f>
        <v>#REF!</v>
      </c>
      <c r="L330" s="31" t="e">
        <f t="shared" si="5"/>
        <v>#REF!</v>
      </c>
      <c r="M330" s="31" t="e">
        <f>'Рейтинговая таблица организаций'!#REF!</f>
        <v>#REF!</v>
      </c>
      <c r="N330" s="35" t="e">
        <f>'Рейтинговая таблица организаций'!#REF!</f>
        <v>#REF!</v>
      </c>
      <c r="O330" s="85" t="e">
        <f>'Рейтинговая таблица организаций'!#REF!</f>
        <v>#REF!</v>
      </c>
      <c r="P330" s="85" t="e">
        <f>'Рейтинговая таблица организаций'!#REF!</f>
        <v>#REF!</v>
      </c>
      <c r="Q330" s="85" t="e">
        <f>'Рейтинговая таблица организаций'!#REF!</f>
        <v>#REF!</v>
      </c>
      <c r="R330" s="86" t="e">
        <f>'Рейтинговая таблица организаций'!#REF!</f>
        <v>#REF!</v>
      </c>
      <c r="S330" s="31" t="e">
        <f>'Рейтинговая таблица организаций'!#REF!</f>
        <v>#REF!</v>
      </c>
      <c r="T330" s="31" t="e">
        <f>'Рейтинговая таблица организаций'!#REF!</f>
        <v>#REF!</v>
      </c>
      <c r="U330" s="31" t="e">
        <f>'Рейтинговая таблица организаций'!#REF!</f>
        <v>#REF!</v>
      </c>
      <c r="V330" s="35" t="e">
        <f>'Рейтинговая таблица организаций'!#REF!</f>
        <v>#REF!</v>
      </c>
      <c r="W330" s="31" t="e">
        <f>'Рейтинговая таблица организаций'!#REF!</f>
        <v>#REF!</v>
      </c>
      <c r="X330" s="31" t="e">
        <f>'Рейтинговая таблица организаций'!#REF!</f>
        <v>#REF!</v>
      </c>
      <c r="Y330" s="31" t="e">
        <f>'Рейтинговая таблица организаций'!#REF!</f>
        <v>#REF!</v>
      </c>
      <c r="Z330" s="35" t="e">
        <f>'Рейтинговая таблица организаций'!#REF!</f>
        <v>#REF!</v>
      </c>
      <c r="AA330" s="36" t="e">
        <f>'Рейтинговая таблица организаций'!#REF!</f>
        <v>#REF!</v>
      </c>
    </row>
    <row r="331" spans="1:27">
      <c r="A331" s="33" t="e">
        <f>'бланки '!#REF!</f>
        <v>#REF!</v>
      </c>
      <c r="B331" s="33" t="e">
        <f>'Рейтинговая таблица организаций'!#REF!</f>
        <v>#REF!</v>
      </c>
      <c r="C331" s="33" t="e">
        <f>'Рейтинговая таблица организаций'!#REF!</f>
        <v>#REF!</v>
      </c>
      <c r="D331" s="33" t="e">
        <f>'Рейтинговая таблица организаций'!#REF!</f>
        <v>#REF!</v>
      </c>
      <c r="E331" s="31" t="e">
        <f>'Рейтинговая таблица организаций'!#REF!</f>
        <v>#REF!</v>
      </c>
      <c r="F331" s="31" t="e">
        <f>'Рейтинговая таблица организаций'!#REF!</f>
        <v>#REF!</v>
      </c>
      <c r="G331" s="31" t="e">
        <f>'Рейтинговая таблица организаций'!#REF!</f>
        <v>#REF!</v>
      </c>
      <c r="H331" s="31" t="e">
        <f>'Рейтинговая таблица организаций'!#REF!</f>
        <v>#REF!</v>
      </c>
      <c r="I331" s="31" t="e">
        <f>'Рейтинговая таблица организаций'!#REF!</f>
        <v>#REF!</v>
      </c>
      <c r="J331" s="35" t="e">
        <f>'Рейтинговая таблица организаций'!#REF!</f>
        <v>#REF!</v>
      </c>
      <c r="K331" s="31" t="e">
        <f>'Рейтинговая таблица организаций'!#REF!</f>
        <v>#REF!</v>
      </c>
      <c r="L331" s="31" t="e">
        <f t="shared" si="5"/>
        <v>#REF!</v>
      </c>
      <c r="M331" s="31" t="e">
        <f>'Рейтинговая таблица организаций'!#REF!</f>
        <v>#REF!</v>
      </c>
      <c r="N331" s="35" t="e">
        <f>'Рейтинговая таблица организаций'!#REF!</f>
        <v>#REF!</v>
      </c>
      <c r="O331" s="85" t="e">
        <f>'Рейтинговая таблица организаций'!#REF!</f>
        <v>#REF!</v>
      </c>
      <c r="P331" s="85" t="e">
        <f>'Рейтинговая таблица организаций'!#REF!</f>
        <v>#REF!</v>
      </c>
      <c r="Q331" s="85" t="e">
        <f>'Рейтинговая таблица организаций'!#REF!</f>
        <v>#REF!</v>
      </c>
      <c r="R331" s="86" t="e">
        <f>'Рейтинговая таблица организаций'!#REF!</f>
        <v>#REF!</v>
      </c>
      <c r="S331" s="31" t="e">
        <f>'Рейтинговая таблица организаций'!#REF!</f>
        <v>#REF!</v>
      </c>
      <c r="T331" s="31" t="e">
        <f>'Рейтинговая таблица организаций'!#REF!</f>
        <v>#REF!</v>
      </c>
      <c r="U331" s="31" t="e">
        <f>'Рейтинговая таблица организаций'!#REF!</f>
        <v>#REF!</v>
      </c>
      <c r="V331" s="35" t="e">
        <f>'Рейтинговая таблица организаций'!#REF!</f>
        <v>#REF!</v>
      </c>
      <c r="W331" s="31" t="e">
        <f>'Рейтинговая таблица организаций'!#REF!</f>
        <v>#REF!</v>
      </c>
      <c r="X331" s="31" t="e">
        <f>'Рейтинговая таблица организаций'!#REF!</f>
        <v>#REF!</v>
      </c>
      <c r="Y331" s="31" t="e">
        <f>'Рейтинговая таблица организаций'!#REF!</f>
        <v>#REF!</v>
      </c>
      <c r="Z331" s="35" t="e">
        <f>'Рейтинговая таблица организаций'!#REF!</f>
        <v>#REF!</v>
      </c>
      <c r="AA331" s="36" t="e">
        <f>'Рейтинговая таблица организаций'!#REF!</f>
        <v>#REF!</v>
      </c>
    </row>
    <row r="332" spans="1:27">
      <c r="A332" s="33" t="e">
        <f>'бланки '!#REF!</f>
        <v>#REF!</v>
      </c>
      <c r="B332" s="33" t="e">
        <f>'Рейтинговая таблица организаций'!#REF!</f>
        <v>#REF!</v>
      </c>
      <c r="C332" s="33" t="e">
        <f>'Рейтинговая таблица организаций'!#REF!</f>
        <v>#REF!</v>
      </c>
      <c r="D332" s="33" t="e">
        <f>'Рейтинговая таблица организаций'!#REF!</f>
        <v>#REF!</v>
      </c>
      <c r="E332" s="31" t="e">
        <f>'Рейтинговая таблица организаций'!#REF!</f>
        <v>#REF!</v>
      </c>
      <c r="F332" s="31" t="e">
        <f>'Рейтинговая таблица организаций'!#REF!</f>
        <v>#REF!</v>
      </c>
      <c r="G332" s="31" t="e">
        <f>'Рейтинговая таблица организаций'!#REF!</f>
        <v>#REF!</v>
      </c>
      <c r="H332" s="31" t="e">
        <f>'Рейтинговая таблица организаций'!#REF!</f>
        <v>#REF!</v>
      </c>
      <c r="I332" s="31" t="e">
        <f>'Рейтинговая таблица организаций'!#REF!</f>
        <v>#REF!</v>
      </c>
      <c r="J332" s="35" t="e">
        <f>'Рейтинговая таблица организаций'!#REF!</f>
        <v>#REF!</v>
      </c>
      <c r="K332" s="31" t="e">
        <f>'Рейтинговая таблица организаций'!#REF!</f>
        <v>#REF!</v>
      </c>
      <c r="L332" s="31" t="e">
        <f t="shared" si="5"/>
        <v>#REF!</v>
      </c>
      <c r="M332" s="31" t="e">
        <f>'Рейтинговая таблица организаций'!#REF!</f>
        <v>#REF!</v>
      </c>
      <c r="N332" s="35" t="e">
        <f>'Рейтинговая таблица организаций'!#REF!</f>
        <v>#REF!</v>
      </c>
      <c r="O332" s="85" t="e">
        <f>'Рейтинговая таблица организаций'!#REF!</f>
        <v>#REF!</v>
      </c>
      <c r="P332" s="85" t="e">
        <f>'Рейтинговая таблица организаций'!#REF!</f>
        <v>#REF!</v>
      </c>
      <c r="Q332" s="85" t="e">
        <f>'Рейтинговая таблица организаций'!#REF!</f>
        <v>#REF!</v>
      </c>
      <c r="R332" s="86" t="e">
        <f>'Рейтинговая таблица организаций'!#REF!</f>
        <v>#REF!</v>
      </c>
      <c r="S332" s="31" t="e">
        <f>'Рейтинговая таблица организаций'!#REF!</f>
        <v>#REF!</v>
      </c>
      <c r="T332" s="31" t="e">
        <f>'Рейтинговая таблица организаций'!#REF!</f>
        <v>#REF!</v>
      </c>
      <c r="U332" s="31" t="e">
        <f>'Рейтинговая таблица организаций'!#REF!</f>
        <v>#REF!</v>
      </c>
      <c r="V332" s="35" t="e">
        <f>'Рейтинговая таблица организаций'!#REF!</f>
        <v>#REF!</v>
      </c>
      <c r="W332" s="31" t="e">
        <f>'Рейтинговая таблица организаций'!#REF!</f>
        <v>#REF!</v>
      </c>
      <c r="X332" s="31" t="e">
        <f>'Рейтинговая таблица организаций'!#REF!</f>
        <v>#REF!</v>
      </c>
      <c r="Y332" s="31" t="e">
        <f>'Рейтинговая таблица организаций'!#REF!</f>
        <v>#REF!</v>
      </c>
      <c r="Z332" s="35" t="e">
        <f>'Рейтинговая таблица организаций'!#REF!</f>
        <v>#REF!</v>
      </c>
      <c r="AA332" s="36" t="e">
        <f>'Рейтинговая таблица организаций'!#REF!</f>
        <v>#REF!</v>
      </c>
    </row>
    <row r="333" spans="1:27">
      <c r="A333" s="33" t="e">
        <f>'бланки '!#REF!</f>
        <v>#REF!</v>
      </c>
      <c r="B333" s="33" t="e">
        <f>'Рейтинговая таблица организаций'!#REF!</f>
        <v>#REF!</v>
      </c>
      <c r="C333" s="33" t="e">
        <f>'Рейтинговая таблица организаций'!#REF!</f>
        <v>#REF!</v>
      </c>
      <c r="D333" s="33" t="e">
        <f>'Рейтинговая таблица организаций'!#REF!</f>
        <v>#REF!</v>
      </c>
      <c r="E333" s="31" t="e">
        <f>'Рейтинговая таблица организаций'!#REF!</f>
        <v>#REF!</v>
      </c>
      <c r="F333" s="31" t="e">
        <f>'Рейтинговая таблица организаций'!#REF!</f>
        <v>#REF!</v>
      </c>
      <c r="G333" s="31" t="e">
        <f>'Рейтинговая таблица организаций'!#REF!</f>
        <v>#REF!</v>
      </c>
      <c r="H333" s="31" t="e">
        <f>'Рейтинговая таблица организаций'!#REF!</f>
        <v>#REF!</v>
      </c>
      <c r="I333" s="31" t="e">
        <f>'Рейтинговая таблица организаций'!#REF!</f>
        <v>#REF!</v>
      </c>
      <c r="J333" s="35" t="e">
        <f>'Рейтинговая таблица организаций'!#REF!</f>
        <v>#REF!</v>
      </c>
      <c r="K333" s="31" t="e">
        <f>'Рейтинговая таблица организаций'!#REF!</f>
        <v>#REF!</v>
      </c>
      <c r="L333" s="31" t="e">
        <f t="shared" si="5"/>
        <v>#REF!</v>
      </c>
      <c r="M333" s="31" t="e">
        <f>'Рейтинговая таблица организаций'!#REF!</f>
        <v>#REF!</v>
      </c>
      <c r="N333" s="35" t="e">
        <f>'Рейтинговая таблица организаций'!#REF!</f>
        <v>#REF!</v>
      </c>
      <c r="O333" s="85" t="e">
        <f>'Рейтинговая таблица организаций'!#REF!</f>
        <v>#REF!</v>
      </c>
      <c r="P333" s="85" t="e">
        <f>'Рейтинговая таблица организаций'!#REF!</f>
        <v>#REF!</v>
      </c>
      <c r="Q333" s="85" t="e">
        <f>'Рейтинговая таблица организаций'!#REF!</f>
        <v>#REF!</v>
      </c>
      <c r="R333" s="86" t="e">
        <f>'Рейтинговая таблица организаций'!#REF!</f>
        <v>#REF!</v>
      </c>
      <c r="S333" s="31" t="e">
        <f>'Рейтинговая таблица организаций'!#REF!</f>
        <v>#REF!</v>
      </c>
      <c r="T333" s="31" t="e">
        <f>'Рейтинговая таблица организаций'!#REF!</f>
        <v>#REF!</v>
      </c>
      <c r="U333" s="31" t="e">
        <f>'Рейтинговая таблица организаций'!#REF!</f>
        <v>#REF!</v>
      </c>
      <c r="V333" s="35" t="e">
        <f>'Рейтинговая таблица организаций'!#REF!</f>
        <v>#REF!</v>
      </c>
      <c r="W333" s="31" t="e">
        <f>'Рейтинговая таблица организаций'!#REF!</f>
        <v>#REF!</v>
      </c>
      <c r="X333" s="31" t="e">
        <f>'Рейтинговая таблица организаций'!#REF!</f>
        <v>#REF!</v>
      </c>
      <c r="Y333" s="31" t="e">
        <f>'Рейтинговая таблица организаций'!#REF!</f>
        <v>#REF!</v>
      </c>
      <c r="Z333" s="35" t="e">
        <f>'Рейтинговая таблица организаций'!#REF!</f>
        <v>#REF!</v>
      </c>
      <c r="AA333" s="36" t="e">
        <f>'Рейтинговая таблица организаций'!#REF!</f>
        <v>#REF!</v>
      </c>
    </row>
    <row r="334" spans="1:27">
      <c r="A334" s="33" t="e">
        <f>'бланки '!#REF!</f>
        <v>#REF!</v>
      </c>
      <c r="B334" s="33" t="e">
        <f>'Рейтинговая таблица организаций'!#REF!</f>
        <v>#REF!</v>
      </c>
      <c r="C334" s="33" t="e">
        <f>'Рейтинговая таблица организаций'!#REF!</f>
        <v>#REF!</v>
      </c>
      <c r="D334" s="33" t="e">
        <f>'Рейтинговая таблица организаций'!#REF!</f>
        <v>#REF!</v>
      </c>
      <c r="E334" s="31" t="e">
        <f>'Рейтинговая таблица организаций'!#REF!</f>
        <v>#REF!</v>
      </c>
      <c r="F334" s="31" t="e">
        <f>'Рейтинговая таблица организаций'!#REF!</f>
        <v>#REF!</v>
      </c>
      <c r="G334" s="31" t="e">
        <f>'Рейтинговая таблица организаций'!#REF!</f>
        <v>#REF!</v>
      </c>
      <c r="H334" s="31" t="e">
        <f>'Рейтинговая таблица организаций'!#REF!</f>
        <v>#REF!</v>
      </c>
      <c r="I334" s="31" t="e">
        <f>'Рейтинговая таблица организаций'!#REF!</f>
        <v>#REF!</v>
      </c>
      <c r="J334" s="35" t="e">
        <f>'Рейтинговая таблица организаций'!#REF!</f>
        <v>#REF!</v>
      </c>
      <c r="K334" s="31" t="e">
        <f>'Рейтинговая таблица организаций'!#REF!</f>
        <v>#REF!</v>
      </c>
      <c r="L334" s="31" t="e">
        <f t="shared" si="5"/>
        <v>#REF!</v>
      </c>
      <c r="M334" s="31" t="e">
        <f>'Рейтинговая таблица организаций'!#REF!</f>
        <v>#REF!</v>
      </c>
      <c r="N334" s="35" t="e">
        <f>'Рейтинговая таблица организаций'!#REF!</f>
        <v>#REF!</v>
      </c>
      <c r="O334" s="85" t="e">
        <f>'Рейтинговая таблица организаций'!#REF!</f>
        <v>#REF!</v>
      </c>
      <c r="P334" s="85" t="e">
        <f>'Рейтинговая таблица организаций'!#REF!</f>
        <v>#REF!</v>
      </c>
      <c r="Q334" s="85" t="e">
        <f>'Рейтинговая таблица организаций'!#REF!</f>
        <v>#REF!</v>
      </c>
      <c r="R334" s="86" t="e">
        <f>'Рейтинговая таблица организаций'!#REF!</f>
        <v>#REF!</v>
      </c>
      <c r="S334" s="31" t="e">
        <f>'Рейтинговая таблица организаций'!#REF!</f>
        <v>#REF!</v>
      </c>
      <c r="T334" s="31" t="e">
        <f>'Рейтинговая таблица организаций'!#REF!</f>
        <v>#REF!</v>
      </c>
      <c r="U334" s="31" t="e">
        <f>'Рейтинговая таблица организаций'!#REF!</f>
        <v>#REF!</v>
      </c>
      <c r="V334" s="35" t="e">
        <f>'Рейтинговая таблица организаций'!#REF!</f>
        <v>#REF!</v>
      </c>
      <c r="W334" s="31" t="e">
        <f>'Рейтинговая таблица организаций'!#REF!</f>
        <v>#REF!</v>
      </c>
      <c r="X334" s="31" t="e">
        <f>'Рейтинговая таблица организаций'!#REF!</f>
        <v>#REF!</v>
      </c>
      <c r="Y334" s="31" t="e">
        <f>'Рейтинговая таблица организаций'!#REF!</f>
        <v>#REF!</v>
      </c>
      <c r="Z334" s="35" t="e">
        <f>'Рейтинговая таблица организаций'!#REF!</f>
        <v>#REF!</v>
      </c>
      <c r="AA334" s="36" t="e">
        <f>'Рейтинговая таблица организаций'!#REF!</f>
        <v>#REF!</v>
      </c>
    </row>
    <row r="335" spans="1:27">
      <c r="A335" s="33" t="e">
        <f>'бланки '!#REF!</f>
        <v>#REF!</v>
      </c>
      <c r="B335" s="33" t="e">
        <f>'Рейтинговая таблица организаций'!#REF!</f>
        <v>#REF!</v>
      </c>
      <c r="C335" s="33" t="e">
        <f>'Рейтинговая таблица организаций'!#REF!</f>
        <v>#REF!</v>
      </c>
      <c r="D335" s="33" t="e">
        <f>'Рейтинговая таблица организаций'!#REF!</f>
        <v>#REF!</v>
      </c>
      <c r="E335" s="31" t="e">
        <f>'Рейтинговая таблица организаций'!#REF!</f>
        <v>#REF!</v>
      </c>
      <c r="F335" s="31" t="e">
        <f>'Рейтинговая таблица организаций'!#REF!</f>
        <v>#REF!</v>
      </c>
      <c r="G335" s="31" t="e">
        <f>'Рейтинговая таблица организаций'!#REF!</f>
        <v>#REF!</v>
      </c>
      <c r="H335" s="31" t="e">
        <f>'Рейтинговая таблица организаций'!#REF!</f>
        <v>#REF!</v>
      </c>
      <c r="I335" s="31" t="e">
        <f>'Рейтинговая таблица организаций'!#REF!</f>
        <v>#REF!</v>
      </c>
      <c r="J335" s="35" t="e">
        <f>'Рейтинговая таблица организаций'!#REF!</f>
        <v>#REF!</v>
      </c>
      <c r="K335" s="31" t="e">
        <f>'Рейтинговая таблица организаций'!#REF!</f>
        <v>#REF!</v>
      </c>
      <c r="L335" s="31" t="e">
        <f t="shared" si="5"/>
        <v>#REF!</v>
      </c>
      <c r="M335" s="31" t="e">
        <f>'Рейтинговая таблица организаций'!#REF!</f>
        <v>#REF!</v>
      </c>
      <c r="N335" s="35" t="e">
        <f>'Рейтинговая таблица организаций'!#REF!</f>
        <v>#REF!</v>
      </c>
      <c r="O335" s="85" t="e">
        <f>'Рейтинговая таблица организаций'!#REF!</f>
        <v>#REF!</v>
      </c>
      <c r="P335" s="85" t="e">
        <f>'Рейтинговая таблица организаций'!#REF!</f>
        <v>#REF!</v>
      </c>
      <c r="Q335" s="85" t="e">
        <f>'Рейтинговая таблица организаций'!#REF!</f>
        <v>#REF!</v>
      </c>
      <c r="R335" s="86" t="e">
        <f>'Рейтинговая таблица организаций'!#REF!</f>
        <v>#REF!</v>
      </c>
      <c r="S335" s="31" t="e">
        <f>'Рейтинговая таблица организаций'!#REF!</f>
        <v>#REF!</v>
      </c>
      <c r="T335" s="31" t="e">
        <f>'Рейтинговая таблица организаций'!#REF!</f>
        <v>#REF!</v>
      </c>
      <c r="U335" s="31" t="e">
        <f>'Рейтинговая таблица организаций'!#REF!</f>
        <v>#REF!</v>
      </c>
      <c r="V335" s="35" t="e">
        <f>'Рейтинговая таблица организаций'!#REF!</f>
        <v>#REF!</v>
      </c>
      <c r="W335" s="31" t="e">
        <f>'Рейтинговая таблица организаций'!#REF!</f>
        <v>#REF!</v>
      </c>
      <c r="X335" s="31" t="e">
        <f>'Рейтинговая таблица организаций'!#REF!</f>
        <v>#REF!</v>
      </c>
      <c r="Y335" s="31" t="e">
        <f>'Рейтинговая таблица организаций'!#REF!</f>
        <v>#REF!</v>
      </c>
      <c r="Z335" s="35" t="e">
        <f>'Рейтинговая таблица организаций'!#REF!</f>
        <v>#REF!</v>
      </c>
      <c r="AA335" s="36" t="e">
        <f>'Рейтинговая таблица организаций'!#REF!</f>
        <v>#REF!</v>
      </c>
    </row>
    <row r="336" spans="1:27">
      <c r="A336" s="33" t="e">
        <f>'бланки '!#REF!</f>
        <v>#REF!</v>
      </c>
      <c r="B336" s="33" t="e">
        <f>'Рейтинговая таблица организаций'!#REF!</f>
        <v>#REF!</v>
      </c>
      <c r="C336" s="33" t="e">
        <f>'Рейтинговая таблица организаций'!#REF!</f>
        <v>#REF!</v>
      </c>
      <c r="D336" s="33" t="e">
        <f>'Рейтинговая таблица организаций'!#REF!</f>
        <v>#REF!</v>
      </c>
      <c r="E336" s="31" t="e">
        <f>'Рейтинговая таблица организаций'!#REF!</f>
        <v>#REF!</v>
      </c>
      <c r="F336" s="31" t="e">
        <f>'Рейтинговая таблица организаций'!#REF!</f>
        <v>#REF!</v>
      </c>
      <c r="G336" s="31" t="e">
        <f>'Рейтинговая таблица организаций'!#REF!</f>
        <v>#REF!</v>
      </c>
      <c r="H336" s="31" t="e">
        <f>'Рейтинговая таблица организаций'!#REF!</f>
        <v>#REF!</v>
      </c>
      <c r="I336" s="31" t="e">
        <f>'Рейтинговая таблица организаций'!#REF!</f>
        <v>#REF!</v>
      </c>
      <c r="J336" s="35" t="e">
        <f>'Рейтинговая таблица организаций'!#REF!</f>
        <v>#REF!</v>
      </c>
      <c r="K336" s="31" t="e">
        <f>'Рейтинговая таблица организаций'!#REF!</f>
        <v>#REF!</v>
      </c>
      <c r="L336" s="31" t="e">
        <f t="shared" si="5"/>
        <v>#REF!</v>
      </c>
      <c r="M336" s="31" t="e">
        <f>'Рейтинговая таблица организаций'!#REF!</f>
        <v>#REF!</v>
      </c>
      <c r="N336" s="35" t="e">
        <f>'Рейтинговая таблица организаций'!#REF!</f>
        <v>#REF!</v>
      </c>
      <c r="O336" s="85" t="e">
        <f>'Рейтинговая таблица организаций'!#REF!</f>
        <v>#REF!</v>
      </c>
      <c r="P336" s="85" t="e">
        <f>'Рейтинговая таблица организаций'!#REF!</f>
        <v>#REF!</v>
      </c>
      <c r="Q336" s="85" t="e">
        <f>'Рейтинговая таблица организаций'!#REF!</f>
        <v>#REF!</v>
      </c>
      <c r="R336" s="86" t="e">
        <f>'Рейтинговая таблица организаций'!#REF!</f>
        <v>#REF!</v>
      </c>
      <c r="S336" s="31" t="e">
        <f>'Рейтинговая таблица организаций'!#REF!</f>
        <v>#REF!</v>
      </c>
      <c r="T336" s="31" t="e">
        <f>'Рейтинговая таблица организаций'!#REF!</f>
        <v>#REF!</v>
      </c>
      <c r="U336" s="31" t="e">
        <f>'Рейтинговая таблица организаций'!#REF!</f>
        <v>#REF!</v>
      </c>
      <c r="V336" s="35" t="e">
        <f>'Рейтинговая таблица организаций'!#REF!</f>
        <v>#REF!</v>
      </c>
      <c r="W336" s="31" t="e">
        <f>'Рейтинговая таблица организаций'!#REF!</f>
        <v>#REF!</v>
      </c>
      <c r="X336" s="31" t="e">
        <f>'Рейтинговая таблица организаций'!#REF!</f>
        <v>#REF!</v>
      </c>
      <c r="Y336" s="31" t="e">
        <f>'Рейтинговая таблица организаций'!#REF!</f>
        <v>#REF!</v>
      </c>
      <c r="Z336" s="35" t="e">
        <f>'Рейтинговая таблица организаций'!#REF!</f>
        <v>#REF!</v>
      </c>
      <c r="AA336" s="36" t="e">
        <f>'Рейтинговая таблица организаций'!#REF!</f>
        <v>#REF!</v>
      </c>
    </row>
    <row r="337" spans="1:27">
      <c r="A337" s="33" t="e">
        <f>'бланки '!#REF!</f>
        <v>#REF!</v>
      </c>
      <c r="B337" s="33" t="e">
        <f>'Рейтинговая таблица организаций'!#REF!</f>
        <v>#REF!</v>
      </c>
      <c r="C337" s="33" t="e">
        <f>'Рейтинговая таблица организаций'!#REF!</f>
        <v>#REF!</v>
      </c>
      <c r="D337" s="33" t="e">
        <f>'Рейтинговая таблица организаций'!#REF!</f>
        <v>#REF!</v>
      </c>
      <c r="E337" s="31" t="e">
        <f>'Рейтинговая таблица организаций'!#REF!</f>
        <v>#REF!</v>
      </c>
      <c r="F337" s="31" t="e">
        <f>'Рейтинговая таблица организаций'!#REF!</f>
        <v>#REF!</v>
      </c>
      <c r="G337" s="31" t="e">
        <f>'Рейтинговая таблица организаций'!#REF!</f>
        <v>#REF!</v>
      </c>
      <c r="H337" s="31" t="e">
        <f>'Рейтинговая таблица организаций'!#REF!</f>
        <v>#REF!</v>
      </c>
      <c r="I337" s="31" t="e">
        <f>'Рейтинговая таблица организаций'!#REF!</f>
        <v>#REF!</v>
      </c>
      <c r="J337" s="35" t="e">
        <f>'Рейтинговая таблица организаций'!#REF!</f>
        <v>#REF!</v>
      </c>
      <c r="K337" s="31" t="e">
        <f>'Рейтинговая таблица организаций'!#REF!</f>
        <v>#REF!</v>
      </c>
      <c r="L337" s="31" t="e">
        <f t="shared" si="5"/>
        <v>#REF!</v>
      </c>
      <c r="M337" s="31" t="e">
        <f>'Рейтинговая таблица организаций'!#REF!</f>
        <v>#REF!</v>
      </c>
      <c r="N337" s="35" t="e">
        <f>'Рейтинговая таблица организаций'!#REF!</f>
        <v>#REF!</v>
      </c>
      <c r="O337" s="85" t="e">
        <f>'Рейтинговая таблица организаций'!#REF!</f>
        <v>#REF!</v>
      </c>
      <c r="P337" s="85" t="e">
        <f>'Рейтинговая таблица организаций'!#REF!</f>
        <v>#REF!</v>
      </c>
      <c r="Q337" s="85" t="e">
        <f>'Рейтинговая таблица организаций'!#REF!</f>
        <v>#REF!</v>
      </c>
      <c r="R337" s="86" t="e">
        <f>'Рейтинговая таблица организаций'!#REF!</f>
        <v>#REF!</v>
      </c>
      <c r="S337" s="31" t="e">
        <f>'Рейтинговая таблица организаций'!#REF!</f>
        <v>#REF!</v>
      </c>
      <c r="T337" s="31" t="e">
        <f>'Рейтинговая таблица организаций'!#REF!</f>
        <v>#REF!</v>
      </c>
      <c r="U337" s="31" t="e">
        <f>'Рейтинговая таблица организаций'!#REF!</f>
        <v>#REF!</v>
      </c>
      <c r="V337" s="35" t="e">
        <f>'Рейтинговая таблица организаций'!#REF!</f>
        <v>#REF!</v>
      </c>
      <c r="W337" s="31" t="e">
        <f>'Рейтинговая таблица организаций'!#REF!</f>
        <v>#REF!</v>
      </c>
      <c r="X337" s="31" t="e">
        <f>'Рейтинговая таблица организаций'!#REF!</f>
        <v>#REF!</v>
      </c>
      <c r="Y337" s="31" t="e">
        <f>'Рейтинговая таблица организаций'!#REF!</f>
        <v>#REF!</v>
      </c>
      <c r="Z337" s="35" t="e">
        <f>'Рейтинговая таблица организаций'!#REF!</f>
        <v>#REF!</v>
      </c>
      <c r="AA337" s="36" t="e">
        <f>'Рейтинговая таблица организаций'!#REF!</f>
        <v>#REF!</v>
      </c>
    </row>
    <row r="338" spans="1:27">
      <c r="A338" s="33" t="e">
        <f>'бланки '!#REF!</f>
        <v>#REF!</v>
      </c>
      <c r="B338" s="33" t="e">
        <f>'Рейтинговая таблица организаций'!#REF!</f>
        <v>#REF!</v>
      </c>
      <c r="C338" s="33" t="e">
        <f>'Рейтинговая таблица организаций'!#REF!</f>
        <v>#REF!</v>
      </c>
      <c r="D338" s="33" t="e">
        <f>'Рейтинговая таблица организаций'!#REF!</f>
        <v>#REF!</v>
      </c>
      <c r="E338" s="31" t="e">
        <f>'Рейтинговая таблица организаций'!#REF!</f>
        <v>#REF!</v>
      </c>
      <c r="F338" s="31" t="e">
        <f>'Рейтинговая таблица организаций'!#REF!</f>
        <v>#REF!</v>
      </c>
      <c r="G338" s="31" t="e">
        <f>'Рейтинговая таблица организаций'!#REF!</f>
        <v>#REF!</v>
      </c>
      <c r="H338" s="31" t="e">
        <f>'Рейтинговая таблица организаций'!#REF!</f>
        <v>#REF!</v>
      </c>
      <c r="I338" s="31" t="e">
        <f>'Рейтинговая таблица организаций'!#REF!</f>
        <v>#REF!</v>
      </c>
      <c r="J338" s="35" t="e">
        <f>'Рейтинговая таблица организаций'!#REF!</f>
        <v>#REF!</v>
      </c>
      <c r="K338" s="31" t="e">
        <f>'Рейтинговая таблица организаций'!#REF!</f>
        <v>#REF!</v>
      </c>
      <c r="L338" s="31" t="e">
        <f t="shared" si="5"/>
        <v>#REF!</v>
      </c>
      <c r="M338" s="31" t="e">
        <f>'Рейтинговая таблица организаций'!#REF!</f>
        <v>#REF!</v>
      </c>
      <c r="N338" s="35" t="e">
        <f>'Рейтинговая таблица организаций'!#REF!</f>
        <v>#REF!</v>
      </c>
      <c r="O338" s="85" t="e">
        <f>'Рейтинговая таблица организаций'!#REF!</f>
        <v>#REF!</v>
      </c>
      <c r="P338" s="85" t="e">
        <f>'Рейтинговая таблица организаций'!#REF!</f>
        <v>#REF!</v>
      </c>
      <c r="Q338" s="85" t="e">
        <f>'Рейтинговая таблица организаций'!#REF!</f>
        <v>#REF!</v>
      </c>
      <c r="R338" s="86" t="e">
        <f>'Рейтинговая таблица организаций'!#REF!</f>
        <v>#REF!</v>
      </c>
      <c r="S338" s="31" t="e">
        <f>'Рейтинговая таблица организаций'!#REF!</f>
        <v>#REF!</v>
      </c>
      <c r="T338" s="31" t="e">
        <f>'Рейтинговая таблица организаций'!#REF!</f>
        <v>#REF!</v>
      </c>
      <c r="U338" s="31" t="e">
        <f>'Рейтинговая таблица организаций'!#REF!</f>
        <v>#REF!</v>
      </c>
      <c r="V338" s="35" t="e">
        <f>'Рейтинговая таблица организаций'!#REF!</f>
        <v>#REF!</v>
      </c>
      <c r="W338" s="31" t="e">
        <f>'Рейтинговая таблица организаций'!#REF!</f>
        <v>#REF!</v>
      </c>
      <c r="X338" s="31" t="e">
        <f>'Рейтинговая таблица организаций'!#REF!</f>
        <v>#REF!</v>
      </c>
      <c r="Y338" s="31" t="e">
        <f>'Рейтинговая таблица организаций'!#REF!</f>
        <v>#REF!</v>
      </c>
      <c r="Z338" s="35" t="e">
        <f>'Рейтинговая таблица организаций'!#REF!</f>
        <v>#REF!</v>
      </c>
      <c r="AA338" s="36" t="e">
        <f>'Рейтинговая таблица организаций'!#REF!</f>
        <v>#REF!</v>
      </c>
    </row>
    <row r="339" spans="1:27">
      <c r="A339" s="33" t="e">
        <f>'бланки '!#REF!</f>
        <v>#REF!</v>
      </c>
      <c r="B339" s="33" t="e">
        <f>'Рейтинговая таблица организаций'!#REF!</f>
        <v>#REF!</v>
      </c>
      <c r="C339" s="33" t="e">
        <f>'Рейтинговая таблица организаций'!#REF!</f>
        <v>#REF!</v>
      </c>
      <c r="D339" s="33" t="e">
        <f>'Рейтинговая таблица организаций'!#REF!</f>
        <v>#REF!</v>
      </c>
      <c r="E339" s="31" t="e">
        <f>'Рейтинговая таблица организаций'!#REF!</f>
        <v>#REF!</v>
      </c>
      <c r="F339" s="31" t="e">
        <f>'Рейтинговая таблица организаций'!#REF!</f>
        <v>#REF!</v>
      </c>
      <c r="G339" s="31" t="e">
        <f>'Рейтинговая таблица организаций'!#REF!</f>
        <v>#REF!</v>
      </c>
      <c r="H339" s="31" t="e">
        <f>'Рейтинговая таблица организаций'!#REF!</f>
        <v>#REF!</v>
      </c>
      <c r="I339" s="31" t="e">
        <f>'Рейтинговая таблица организаций'!#REF!</f>
        <v>#REF!</v>
      </c>
      <c r="J339" s="35" t="e">
        <f>'Рейтинговая таблица организаций'!#REF!</f>
        <v>#REF!</v>
      </c>
      <c r="K339" s="31" t="e">
        <f>'Рейтинговая таблица организаций'!#REF!</f>
        <v>#REF!</v>
      </c>
      <c r="L339" s="31" t="e">
        <f t="shared" si="5"/>
        <v>#REF!</v>
      </c>
      <c r="M339" s="31" t="e">
        <f>'Рейтинговая таблица организаций'!#REF!</f>
        <v>#REF!</v>
      </c>
      <c r="N339" s="35" t="e">
        <f>'Рейтинговая таблица организаций'!#REF!</f>
        <v>#REF!</v>
      </c>
      <c r="O339" s="85" t="e">
        <f>'Рейтинговая таблица организаций'!#REF!</f>
        <v>#REF!</v>
      </c>
      <c r="P339" s="85" t="e">
        <f>'Рейтинговая таблица организаций'!#REF!</f>
        <v>#REF!</v>
      </c>
      <c r="Q339" s="85" t="e">
        <f>'Рейтинговая таблица организаций'!#REF!</f>
        <v>#REF!</v>
      </c>
      <c r="R339" s="86" t="e">
        <f>'Рейтинговая таблица организаций'!#REF!</f>
        <v>#REF!</v>
      </c>
      <c r="S339" s="31" t="e">
        <f>'Рейтинговая таблица организаций'!#REF!</f>
        <v>#REF!</v>
      </c>
      <c r="T339" s="31" t="e">
        <f>'Рейтинговая таблица организаций'!#REF!</f>
        <v>#REF!</v>
      </c>
      <c r="U339" s="31" t="e">
        <f>'Рейтинговая таблица организаций'!#REF!</f>
        <v>#REF!</v>
      </c>
      <c r="V339" s="35" t="e">
        <f>'Рейтинговая таблица организаций'!#REF!</f>
        <v>#REF!</v>
      </c>
      <c r="W339" s="31" t="e">
        <f>'Рейтинговая таблица организаций'!#REF!</f>
        <v>#REF!</v>
      </c>
      <c r="X339" s="31" t="e">
        <f>'Рейтинговая таблица организаций'!#REF!</f>
        <v>#REF!</v>
      </c>
      <c r="Y339" s="31" t="e">
        <f>'Рейтинговая таблица организаций'!#REF!</f>
        <v>#REF!</v>
      </c>
      <c r="Z339" s="35" t="e">
        <f>'Рейтинговая таблица организаций'!#REF!</f>
        <v>#REF!</v>
      </c>
      <c r="AA339" s="36" t="e">
        <f>'Рейтинговая таблица организаций'!#REF!</f>
        <v>#REF!</v>
      </c>
    </row>
    <row r="340" spans="1:27">
      <c r="A340" s="33" t="e">
        <f>'бланки '!#REF!</f>
        <v>#REF!</v>
      </c>
      <c r="B340" s="33" t="e">
        <f>'Рейтинговая таблица организаций'!#REF!</f>
        <v>#REF!</v>
      </c>
      <c r="C340" s="33" t="e">
        <f>'Рейтинговая таблица организаций'!#REF!</f>
        <v>#REF!</v>
      </c>
      <c r="D340" s="33" t="e">
        <f>'Рейтинговая таблица организаций'!#REF!</f>
        <v>#REF!</v>
      </c>
      <c r="E340" s="31" t="e">
        <f>'Рейтинговая таблица организаций'!#REF!</f>
        <v>#REF!</v>
      </c>
      <c r="F340" s="31" t="e">
        <f>'Рейтинговая таблица организаций'!#REF!</f>
        <v>#REF!</v>
      </c>
      <c r="G340" s="31" t="e">
        <f>'Рейтинговая таблица организаций'!#REF!</f>
        <v>#REF!</v>
      </c>
      <c r="H340" s="31" t="e">
        <f>'Рейтинговая таблица организаций'!#REF!</f>
        <v>#REF!</v>
      </c>
      <c r="I340" s="31" t="e">
        <f>'Рейтинговая таблица организаций'!#REF!</f>
        <v>#REF!</v>
      </c>
      <c r="J340" s="35" t="e">
        <f>'Рейтинговая таблица организаций'!#REF!</f>
        <v>#REF!</v>
      </c>
      <c r="K340" s="31" t="e">
        <f>'Рейтинговая таблица организаций'!#REF!</f>
        <v>#REF!</v>
      </c>
      <c r="L340" s="31" t="e">
        <f t="shared" si="5"/>
        <v>#REF!</v>
      </c>
      <c r="M340" s="31" t="e">
        <f>'Рейтинговая таблица организаций'!#REF!</f>
        <v>#REF!</v>
      </c>
      <c r="N340" s="35" t="e">
        <f>'Рейтинговая таблица организаций'!#REF!</f>
        <v>#REF!</v>
      </c>
      <c r="O340" s="85" t="e">
        <f>'Рейтинговая таблица организаций'!#REF!</f>
        <v>#REF!</v>
      </c>
      <c r="P340" s="85" t="e">
        <f>'Рейтинговая таблица организаций'!#REF!</f>
        <v>#REF!</v>
      </c>
      <c r="Q340" s="85" t="e">
        <f>'Рейтинговая таблица организаций'!#REF!</f>
        <v>#REF!</v>
      </c>
      <c r="R340" s="86" t="e">
        <f>'Рейтинговая таблица организаций'!#REF!</f>
        <v>#REF!</v>
      </c>
      <c r="S340" s="31" t="e">
        <f>'Рейтинговая таблица организаций'!#REF!</f>
        <v>#REF!</v>
      </c>
      <c r="T340" s="31" t="e">
        <f>'Рейтинговая таблица организаций'!#REF!</f>
        <v>#REF!</v>
      </c>
      <c r="U340" s="31" t="e">
        <f>'Рейтинговая таблица организаций'!#REF!</f>
        <v>#REF!</v>
      </c>
      <c r="V340" s="35" t="e">
        <f>'Рейтинговая таблица организаций'!#REF!</f>
        <v>#REF!</v>
      </c>
      <c r="W340" s="31" t="e">
        <f>'Рейтинговая таблица организаций'!#REF!</f>
        <v>#REF!</v>
      </c>
      <c r="X340" s="31" t="e">
        <f>'Рейтинговая таблица организаций'!#REF!</f>
        <v>#REF!</v>
      </c>
      <c r="Y340" s="31" t="e">
        <f>'Рейтинговая таблица организаций'!#REF!</f>
        <v>#REF!</v>
      </c>
      <c r="Z340" s="35" t="e">
        <f>'Рейтинговая таблица организаций'!#REF!</f>
        <v>#REF!</v>
      </c>
      <c r="AA340" s="36" t="e">
        <f>'Рейтинговая таблица организаций'!#REF!</f>
        <v>#REF!</v>
      </c>
    </row>
    <row r="341" spans="1:27">
      <c r="A341" s="33" t="e">
        <f>'бланки '!#REF!</f>
        <v>#REF!</v>
      </c>
      <c r="B341" s="33" t="e">
        <f>'Рейтинговая таблица организаций'!#REF!</f>
        <v>#REF!</v>
      </c>
      <c r="C341" s="33" t="e">
        <f>'Рейтинговая таблица организаций'!#REF!</f>
        <v>#REF!</v>
      </c>
      <c r="D341" s="33" t="e">
        <f>'Рейтинговая таблица организаций'!#REF!</f>
        <v>#REF!</v>
      </c>
      <c r="E341" s="31" t="e">
        <f>'Рейтинговая таблица организаций'!#REF!</f>
        <v>#REF!</v>
      </c>
      <c r="F341" s="31" t="e">
        <f>'Рейтинговая таблица организаций'!#REF!</f>
        <v>#REF!</v>
      </c>
      <c r="G341" s="31" t="e">
        <f>'Рейтинговая таблица организаций'!#REF!</f>
        <v>#REF!</v>
      </c>
      <c r="H341" s="31" t="e">
        <f>'Рейтинговая таблица организаций'!#REF!</f>
        <v>#REF!</v>
      </c>
      <c r="I341" s="31" t="e">
        <f>'Рейтинговая таблица организаций'!#REF!</f>
        <v>#REF!</v>
      </c>
      <c r="J341" s="35" t="e">
        <f>'Рейтинговая таблица организаций'!#REF!</f>
        <v>#REF!</v>
      </c>
      <c r="K341" s="31" t="e">
        <f>'Рейтинговая таблица организаций'!#REF!</f>
        <v>#REF!</v>
      </c>
      <c r="L341" s="31" t="e">
        <f t="shared" si="5"/>
        <v>#REF!</v>
      </c>
      <c r="M341" s="31" t="e">
        <f>'Рейтинговая таблица организаций'!#REF!</f>
        <v>#REF!</v>
      </c>
      <c r="N341" s="35" t="e">
        <f>'Рейтинговая таблица организаций'!#REF!</f>
        <v>#REF!</v>
      </c>
      <c r="O341" s="85" t="e">
        <f>'Рейтинговая таблица организаций'!#REF!</f>
        <v>#REF!</v>
      </c>
      <c r="P341" s="85" t="e">
        <f>'Рейтинговая таблица организаций'!#REF!</f>
        <v>#REF!</v>
      </c>
      <c r="Q341" s="85" t="e">
        <f>'Рейтинговая таблица организаций'!#REF!</f>
        <v>#REF!</v>
      </c>
      <c r="R341" s="86" t="e">
        <f>'Рейтинговая таблица организаций'!#REF!</f>
        <v>#REF!</v>
      </c>
      <c r="S341" s="31" t="e">
        <f>'Рейтинговая таблица организаций'!#REF!</f>
        <v>#REF!</v>
      </c>
      <c r="T341" s="31" t="e">
        <f>'Рейтинговая таблица организаций'!#REF!</f>
        <v>#REF!</v>
      </c>
      <c r="U341" s="31" t="e">
        <f>'Рейтинговая таблица организаций'!#REF!</f>
        <v>#REF!</v>
      </c>
      <c r="V341" s="35" t="e">
        <f>'Рейтинговая таблица организаций'!#REF!</f>
        <v>#REF!</v>
      </c>
      <c r="W341" s="31" t="e">
        <f>'Рейтинговая таблица организаций'!#REF!</f>
        <v>#REF!</v>
      </c>
      <c r="X341" s="31" t="e">
        <f>'Рейтинговая таблица организаций'!#REF!</f>
        <v>#REF!</v>
      </c>
      <c r="Y341" s="31" t="e">
        <f>'Рейтинговая таблица организаций'!#REF!</f>
        <v>#REF!</v>
      </c>
      <c r="Z341" s="35" t="e">
        <f>'Рейтинговая таблица организаций'!#REF!</f>
        <v>#REF!</v>
      </c>
      <c r="AA341" s="36" t="e">
        <f>'Рейтинговая таблица организаций'!#REF!</f>
        <v>#REF!</v>
      </c>
    </row>
    <row r="342" spans="1:27">
      <c r="A342" s="33" t="e">
        <f>'бланки '!#REF!</f>
        <v>#REF!</v>
      </c>
      <c r="B342" s="33" t="e">
        <f>'Рейтинговая таблица организаций'!#REF!</f>
        <v>#REF!</v>
      </c>
      <c r="C342" s="33" t="e">
        <f>'Рейтинговая таблица организаций'!#REF!</f>
        <v>#REF!</v>
      </c>
      <c r="D342" s="33" t="e">
        <f>'Рейтинговая таблица организаций'!#REF!</f>
        <v>#REF!</v>
      </c>
      <c r="E342" s="31" t="e">
        <f>'Рейтинговая таблица организаций'!#REF!</f>
        <v>#REF!</v>
      </c>
      <c r="F342" s="31" t="e">
        <f>'Рейтинговая таблица организаций'!#REF!</f>
        <v>#REF!</v>
      </c>
      <c r="G342" s="31" t="e">
        <f>'Рейтинговая таблица организаций'!#REF!</f>
        <v>#REF!</v>
      </c>
      <c r="H342" s="31" t="e">
        <f>'Рейтинговая таблица организаций'!#REF!</f>
        <v>#REF!</v>
      </c>
      <c r="I342" s="31" t="e">
        <f>'Рейтинговая таблица организаций'!#REF!</f>
        <v>#REF!</v>
      </c>
      <c r="J342" s="35" t="e">
        <f>'Рейтинговая таблица организаций'!#REF!</f>
        <v>#REF!</v>
      </c>
      <c r="K342" s="31" t="e">
        <f>'Рейтинговая таблица организаций'!#REF!</f>
        <v>#REF!</v>
      </c>
      <c r="L342" s="31" t="e">
        <f t="shared" si="5"/>
        <v>#REF!</v>
      </c>
      <c r="M342" s="31" t="e">
        <f>'Рейтинговая таблица организаций'!#REF!</f>
        <v>#REF!</v>
      </c>
      <c r="N342" s="35" t="e">
        <f>'Рейтинговая таблица организаций'!#REF!</f>
        <v>#REF!</v>
      </c>
      <c r="O342" s="85" t="e">
        <f>'Рейтинговая таблица организаций'!#REF!</f>
        <v>#REF!</v>
      </c>
      <c r="P342" s="85" t="e">
        <f>'Рейтинговая таблица организаций'!#REF!</f>
        <v>#REF!</v>
      </c>
      <c r="Q342" s="85" t="e">
        <f>'Рейтинговая таблица организаций'!#REF!</f>
        <v>#REF!</v>
      </c>
      <c r="R342" s="86" t="e">
        <f>'Рейтинговая таблица организаций'!#REF!</f>
        <v>#REF!</v>
      </c>
      <c r="S342" s="31" t="e">
        <f>'Рейтинговая таблица организаций'!#REF!</f>
        <v>#REF!</v>
      </c>
      <c r="T342" s="31" t="e">
        <f>'Рейтинговая таблица организаций'!#REF!</f>
        <v>#REF!</v>
      </c>
      <c r="U342" s="31" t="e">
        <f>'Рейтинговая таблица организаций'!#REF!</f>
        <v>#REF!</v>
      </c>
      <c r="V342" s="35" t="e">
        <f>'Рейтинговая таблица организаций'!#REF!</f>
        <v>#REF!</v>
      </c>
      <c r="W342" s="31" t="e">
        <f>'Рейтинговая таблица организаций'!#REF!</f>
        <v>#REF!</v>
      </c>
      <c r="X342" s="31" t="e">
        <f>'Рейтинговая таблица организаций'!#REF!</f>
        <v>#REF!</v>
      </c>
      <c r="Y342" s="31" t="e">
        <f>'Рейтинговая таблица организаций'!#REF!</f>
        <v>#REF!</v>
      </c>
      <c r="Z342" s="35" t="e">
        <f>'Рейтинговая таблица организаций'!#REF!</f>
        <v>#REF!</v>
      </c>
      <c r="AA342" s="36" t="e">
        <f>'Рейтинговая таблица организаций'!#REF!</f>
        <v>#REF!</v>
      </c>
    </row>
    <row r="343" spans="1:27">
      <c r="A343" s="33" t="e">
        <f>'бланки '!#REF!</f>
        <v>#REF!</v>
      </c>
      <c r="B343" s="33" t="e">
        <f>'Рейтинговая таблица организаций'!#REF!</f>
        <v>#REF!</v>
      </c>
      <c r="C343" s="33" t="e">
        <f>'Рейтинговая таблица организаций'!#REF!</f>
        <v>#REF!</v>
      </c>
      <c r="D343" s="33" t="e">
        <f>'Рейтинговая таблица организаций'!#REF!</f>
        <v>#REF!</v>
      </c>
      <c r="E343" s="31" t="e">
        <f>'Рейтинговая таблица организаций'!#REF!</f>
        <v>#REF!</v>
      </c>
      <c r="F343" s="31" t="e">
        <f>'Рейтинговая таблица организаций'!#REF!</f>
        <v>#REF!</v>
      </c>
      <c r="G343" s="31" t="e">
        <f>'Рейтинговая таблица организаций'!#REF!</f>
        <v>#REF!</v>
      </c>
      <c r="H343" s="31" t="e">
        <f>'Рейтинговая таблица организаций'!#REF!</f>
        <v>#REF!</v>
      </c>
      <c r="I343" s="31" t="e">
        <f>'Рейтинговая таблица организаций'!#REF!</f>
        <v>#REF!</v>
      </c>
      <c r="J343" s="35" t="e">
        <f>'Рейтинговая таблица организаций'!#REF!</f>
        <v>#REF!</v>
      </c>
      <c r="K343" s="31" t="e">
        <f>'Рейтинговая таблица организаций'!#REF!</f>
        <v>#REF!</v>
      </c>
      <c r="L343" s="31" t="e">
        <f t="shared" si="5"/>
        <v>#REF!</v>
      </c>
      <c r="M343" s="31" t="e">
        <f>'Рейтинговая таблица организаций'!#REF!</f>
        <v>#REF!</v>
      </c>
      <c r="N343" s="35" t="e">
        <f>'Рейтинговая таблица организаций'!#REF!</f>
        <v>#REF!</v>
      </c>
      <c r="O343" s="85" t="e">
        <f>'Рейтинговая таблица организаций'!#REF!</f>
        <v>#REF!</v>
      </c>
      <c r="P343" s="85" t="e">
        <f>'Рейтинговая таблица организаций'!#REF!</f>
        <v>#REF!</v>
      </c>
      <c r="Q343" s="85" t="e">
        <f>'Рейтинговая таблица организаций'!#REF!</f>
        <v>#REF!</v>
      </c>
      <c r="R343" s="86" t="e">
        <f>'Рейтинговая таблица организаций'!#REF!</f>
        <v>#REF!</v>
      </c>
      <c r="S343" s="31" t="e">
        <f>'Рейтинговая таблица организаций'!#REF!</f>
        <v>#REF!</v>
      </c>
      <c r="T343" s="31" t="e">
        <f>'Рейтинговая таблица организаций'!#REF!</f>
        <v>#REF!</v>
      </c>
      <c r="U343" s="31" t="e">
        <f>'Рейтинговая таблица организаций'!#REF!</f>
        <v>#REF!</v>
      </c>
      <c r="V343" s="35" t="e">
        <f>'Рейтинговая таблица организаций'!#REF!</f>
        <v>#REF!</v>
      </c>
      <c r="W343" s="31" t="e">
        <f>'Рейтинговая таблица организаций'!#REF!</f>
        <v>#REF!</v>
      </c>
      <c r="X343" s="31" t="e">
        <f>'Рейтинговая таблица организаций'!#REF!</f>
        <v>#REF!</v>
      </c>
      <c r="Y343" s="31" t="e">
        <f>'Рейтинговая таблица организаций'!#REF!</f>
        <v>#REF!</v>
      </c>
      <c r="Z343" s="35" t="e">
        <f>'Рейтинговая таблица организаций'!#REF!</f>
        <v>#REF!</v>
      </c>
      <c r="AA343" s="36" t="e">
        <f>'Рейтинговая таблица организаций'!#REF!</f>
        <v>#REF!</v>
      </c>
    </row>
    <row r="344" spans="1:27">
      <c r="A344" s="33" t="e">
        <f>'бланки '!#REF!</f>
        <v>#REF!</v>
      </c>
      <c r="B344" s="33" t="e">
        <f>'Рейтинговая таблица организаций'!#REF!</f>
        <v>#REF!</v>
      </c>
      <c r="C344" s="33" t="e">
        <f>'Рейтинговая таблица организаций'!#REF!</f>
        <v>#REF!</v>
      </c>
      <c r="D344" s="33" t="e">
        <f>'Рейтинговая таблица организаций'!#REF!</f>
        <v>#REF!</v>
      </c>
      <c r="E344" s="31" t="e">
        <f>'Рейтинговая таблица организаций'!#REF!</f>
        <v>#REF!</v>
      </c>
      <c r="F344" s="31" t="e">
        <f>'Рейтинговая таблица организаций'!#REF!</f>
        <v>#REF!</v>
      </c>
      <c r="G344" s="31" t="e">
        <f>'Рейтинговая таблица организаций'!#REF!</f>
        <v>#REF!</v>
      </c>
      <c r="H344" s="31" t="e">
        <f>'Рейтинговая таблица организаций'!#REF!</f>
        <v>#REF!</v>
      </c>
      <c r="I344" s="31" t="e">
        <f>'Рейтинговая таблица организаций'!#REF!</f>
        <v>#REF!</v>
      </c>
      <c r="J344" s="35" t="e">
        <f>'Рейтинговая таблица организаций'!#REF!</f>
        <v>#REF!</v>
      </c>
      <c r="K344" s="31" t="e">
        <f>'Рейтинговая таблица организаций'!#REF!</f>
        <v>#REF!</v>
      </c>
      <c r="L344" s="31" t="e">
        <f t="shared" si="5"/>
        <v>#REF!</v>
      </c>
      <c r="M344" s="31" t="e">
        <f>'Рейтинговая таблица организаций'!#REF!</f>
        <v>#REF!</v>
      </c>
      <c r="N344" s="35" t="e">
        <f>'Рейтинговая таблица организаций'!#REF!</f>
        <v>#REF!</v>
      </c>
      <c r="O344" s="85" t="e">
        <f>'Рейтинговая таблица организаций'!#REF!</f>
        <v>#REF!</v>
      </c>
      <c r="P344" s="85" t="e">
        <f>'Рейтинговая таблица организаций'!#REF!</f>
        <v>#REF!</v>
      </c>
      <c r="Q344" s="85" t="e">
        <f>'Рейтинговая таблица организаций'!#REF!</f>
        <v>#REF!</v>
      </c>
      <c r="R344" s="86" t="e">
        <f>'Рейтинговая таблица организаций'!#REF!</f>
        <v>#REF!</v>
      </c>
      <c r="S344" s="31" t="e">
        <f>'Рейтинговая таблица организаций'!#REF!</f>
        <v>#REF!</v>
      </c>
      <c r="T344" s="31" t="e">
        <f>'Рейтинговая таблица организаций'!#REF!</f>
        <v>#REF!</v>
      </c>
      <c r="U344" s="31" t="e">
        <f>'Рейтинговая таблица организаций'!#REF!</f>
        <v>#REF!</v>
      </c>
      <c r="V344" s="35" t="e">
        <f>'Рейтинговая таблица организаций'!#REF!</f>
        <v>#REF!</v>
      </c>
      <c r="W344" s="31" t="e">
        <f>'Рейтинговая таблица организаций'!#REF!</f>
        <v>#REF!</v>
      </c>
      <c r="X344" s="31" t="e">
        <f>'Рейтинговая таблица организаций'!#REF!</f>
        <v>#REF!</v>
      </c>
      <c r="Y344" s="31" t="e">
        <f>'Рейтинговая таблица организаций'!#REF!</f>
        <v>#REF!</v>
      </c>
      <c r="Z344" s="35" t="e">
        <f>'Рейтинговая таблица организаций'!#REF!</f>
        <v>#REF!</v>
      </c>
      <c r="AA344" s="36" t="e">
        <f>'Рейтинговая таблица организаций'!#REF!</f>
        <v>#REF!</v>
      </c>
    </row>
    <row r="345" spans="1:27">
      <c r="A345" s="33" t="e">
        <f>'бланки '!#REF!</f>
        <v>#REF!</v>
      </c>
      <c r="B345" s="33" t="e">
        <f>'Рейтинговая таблица организаций'!#REF!</f>
        <v>#REF!</v>
      </c>
      <c r="C345" s="33" t="e">
        <f>'Рейтинговая таблица организаций'!#REF!</f>
        <v>#REF!</v>
      </c>
      <c r="D345" s="33" t="e">
        <f>'Рейтинговая таблица организаций'!#REF!</f>
        <v>#REF!</v>
      </c>
      <c r="E345" s="31" t="e">
        <f>'Рейтинговая таблица организаций'!#REF!</f>
        <v>#REF!</v>
      </c>
      <c r="F345" s="31" t="e">
        <f>'Рейтинговая таблица организаций'!#REF!</f>
        <v>#REF!</v>
      </c>
      <c r="G345" s="31" t="e">
        <f>'Рейтинговая таблица организаций'!#REF!</f>
        <v>#REF!</v>
      </c>
      <c r="H345" s="31" t="e">
        <f>'Рейтинговая таблица организаций'!#REF!</f>
        <v>#REF!</v>
      </c>
      <c r="I345" s="31" t="e">
        <f>'Рейтинговая таблица организаций'!#REF!</f>
        <v>#REF!</v>
      </c>
      <c r="J345" s="35" t="e">
        <f>'Рейтинговая таблица организаций'!#REF!</f>
        <v>#REF!</v>
      </c>
      <c r="K345" s="31" t="e">
        <f>'Рейтинговая таблица организаций'!#REF!</f>
        <v>#REF!</v>
      </c>
      <c r="L345" s="31" t="e">
        <f t="shared" si="5"/>
        <v>#REF!</v>
      </c>
      <c r="M345" s="31" t="e">
        <f>'Рейтинговая таблица организаций'!#REF!</f>
        <v>#REF!</v>
      </c>
      <c r="N345" s="35" t="e">
        <f>'Рейтинговая таблица организаций'!#REF!</f>
        <v>#REF!</v>
      </c>
      <c r="O345" s="85" t="e">
        <f>'Рейтинговая таблица организаций'!#REF!</f>
        <v>#REF!</v>
      </c>
      <c r="P345" s="85" t="e">
        <f>'Рейтинговая таблица организаций'!#REF!</f>
        <v>#REF!</v>
      </c>
      <c r="Q345" s="85" t="e">
        <f>'Рейтинговая таблица организаций'!#REF!</f>
        <v>#REF!</v>
      </c>
      <c r="R345" s="86" t="e">
        <f>'Рейтинговая таблица организаций'!#REF!</f>
        <v>#REF!</v>
      </c>
      <c r="S345" s="31" t="e">
        <f>'Рейтинговая таблица организаций'!#REF!</f>
        <v>#REF!</v>
      </c>
      <c r="T345" s="31" t="e">
        <f>'Рейтинговая таблица организаций'!#REF!</f>
        <v>#REF!</v>
      </c>
      <c r="U345" s="31" t="e">
        <f>'Рейтинговая таблица организаций'!#REF!</f>
        <v>#REF!</v>
      </c>
      <c r="V345" s="35" t="e">
        <f>'Рейтинговая таблица организаций'!#REF!</f>
        <v>#REF!</v>
      </c>
      <c r="W345" s="31" t="e">
        <f>'Рейтинговая таблица организаций'!#REF!</f>
        <v>#REF!</v>
      </c>
      <c r="X345" s="31" t="e">
        <f>'Рейтинговая таблица организаций'!#REF!</f>
        <v>#REF!</v>
      </c>
      <c r="Y345" s="31" t="e">
        <f>'Рейтинговая таблица организаций'!#REF!</f>
        <v>#REF!</v>
      </c>
      <c r="Z345" s="35" t="e">
        <f>'Рейтинговая таблица организаций'!#REF!</f>
        <v>#REF!</v>
      </c>
      <c r="AA345" s="36" t="e">
        <f>'Рейтинговая таблица организаций'!#REF!</f>
        <v>#REF!</v>
      </c>
    </row>
    <row r="346" spans="1:27">
      <c r="A346" s="33" t="e">
        <f>'бланки '!#REF!</f>
        <v>#REF!</v>
      </c>
      <c r="B346" s="33" t="e">
        <f>'Рейтинговая таблица организаций'!#REF!</f>
        <v>#REF!</v>
      </c>
      <c r="C346" s="33" t="e">
        <f>'Рейтинговая таблица организаций'!#REF!</f>
        <v>#REF!</v>
      </c>
      <c r="D346" s="33" t="e">
        <f>'Рейтинговая таблица организаций'!#REF!</f>
        <v>#REF!</v>
      </c>
      <c r="E346" s="31" t="e">
        <f>'Рейтинговая таблица организаций'!#REF!</f>
        <v>#REF!</v>
      </c>
      <c r="F346" s="31" t="e">
        <f>'Рейтинговая таблица организаций'!#REF!</f>
        <v>#REF!</v>
      </c>
      <c r="G346" s="31" t="e">
        <f>'Рейтинговая таблица организаций'!#REF!</f>
        <v>#REF!</v>
      </c>
      <c r="H346" s="31" t="e">
        <f>'Рейтинговая таблица организаций'!#REF!</f>
        <v>#REF!</v>
      </c>
      <c r="I346" s="31" t="e">
        <f>'Рейтинговая таблица организаций'!#REF!</f>
        <v>#REF!</v>
      </c>
      <c r="J346" s="35" t="e">
        <f>'Рейтинговая таблица организаций'!#REF!</f>
        <v>#REF!</v>
      </c>
      <c r="K346" s="31" t="e">
        <f>'Рейтинговая таблица организаций'!#REF!</f>
        <v>#REF!</v>
      </c>
      <c r="L346" s="31" t="e">
        <f t="shared" si="5"/>
        <v>#REF!</v>
      </c>
      <c r="M346" s="31" t="e">
        <f>'Рейтинговая таблица организаций'!#REF!</f>
        <v>#REF!</v>
      </c>
      <c r="N346" s="35" t="e">
        <f>'Рейтинговая таблица организаций'!#REF!</f>
        <v>#REF!</v>
      </c>
      <c r="O346" s="85" t="e">
        <f>'Рейтинговая таблица организаций'!#REF!</f>
        <v>#REF!</v>
      </c>
      <c r="P346" s="85" t="e">
        <f>'Рейтинговая таблица организаций'!#REF!</f>
        <v>#REF!</v>
      </c>
      <c r="Q346" s="85" t="e">
        <f>'Рейтинговая таблица организаций'!#REF!</f>
        <v>#REF!</v>
      </c>
      <c r="R346" s="86" t="e">
        <f>'Рейтинговая таблица организаций'!#REF!</f>
        <v>#REF!</v>
      </c>
      <c r="S346" s="31" t="e">
        <f>'Рейтинговая таблица организаций'!#REF!</f>
        <v>#REF!</v>
      </c>
      <c r="T346" s="31" t="e">
        <f>'Рейтинговая таблица организаций'!#REF!</f>
        <v>#REF!</v>
      </c>
      <c r="U346" s="31" t="e">
        <f>'Рейтинговая таблица организаций'!#REF!</f>
        <v>#REF!</v>
      </c>
      <c r="V346" s="35" t="e">
        <f>'Рейтинговая таблица организаций'!#REF!</f>
        <v>#REF!</v>
      </c>
      <c r="W346" s="31" t="e">
        <f>'Рейтинговая таблица организаций'!#REF!</f>
        <v>#REF!</v>
      </c>
      <c r="X346" s="31" t="e">
        <f>'Рейтинговая таблица организаций'!#REF!</f>
        <v>#REF!</v>
      </c>
      <c r="Y346" s="31" t="e">
        <f>'Рейтинговая таблица организаций'!#REF!</f>
        <v>#REF!</v>
      </c>
      <c r="Z346" s="35" t="e">
        <f>'Рейтинговая таблица организаций'!#REF!</f>
        <v>#REF!</v>
      </c>
      <c r="AA346" s="36" t="e">
        <f>'Рейтинговая таблица организаций'!#REF!</f>
        <v>#REF!</v>
      </c>
    </row>
    <row r="347" spans="1:27">
      <c r="A347" s="33" t="e">
        <f>'бланки '!#REF!</f>
        <v>#REF!</v>
      </c>
      <c r="B347" s="33" t="e">
        <f>'Рейтинговая таблица организаций'!#REF!</f>
        <v>#REF!</v>
      </c>
      <c r="C347" s="33" t="e">
        <f>'Рейтинговая таблица организаций'!#REF!</f>
        <v>#REF!</v>
      </c>
      <c r="D347" s="33" t="e">
        <f>'Рейтинговая таблица организаций'!#REF!</f>
        <v>#REF!</v>
      </c>
      <c r="E347" s="31" t="e">
        <f>'Рейтинговая таблица организаций'!#REF!</f>
        <v>#REF!</v>
      </c>
      <c r="F347" s="31" t="e">
        <f>'Рейтинговая таблица организаций'!#REF!</f>
        <v>#REF!</v>
      </c>
      <c r="G347" s="31" t="e">
        <f>'Рейтинговая таблица организаций'!#REF!</f>
        <v>#REF!</v>
      </c>
      <c r="H347" s="31" t="e">
        <f>'Рейтинговая таблица организаций'!#REF!</f>
        <v>#REF!</v>
      </c>
      <c r="I347" s="31" t="e">
        <f>'Рейтинговая таблица организаций'!#REF!</f>
        <v>#REF!</v>
      </c>
      <c r="J347" s="35" t="e">
        <f>'Рейтинговая таблица организаций'!#REF!</f>
        <v>#REF!</v>
      </c>
      <c r="K347" s="31" t="e">
        <f>'Рейтинговая таблица организаций'!#REF!</f>
        <v>#REF!</v>
      </c>
      <c r="L347" s="31" t="e">
        <f t="shared" ref="L347:L410" si="6">N347</f>
        <v>#REF!</v>
      </c>
      <c r="M347" s="31" t="e">
        <f>'Рейтинговая таблица организаций'!#REF!</f>
        <v>#REF!</v>
      </c>
      <c r="N347" s="35" t="e">
        <f>'Рейтинговая таблица организаций'!#REF!</f>
        <v>#REF!</v>
      </c>
      <c r="O347" s="85" t="e">
        <f>'Рейтинговая таблица организаций'!#REF!</f>
        <v>#REF!</v>
      </c>
      <c r="P347" s="85" t="e">
        <f>'Рейтинговая таблица организаций'!#REF!</f>
        <v>#REF!</v>
      </c>
      <c r="Q347" s="85" t="e">
        <f>'Рейтинговая таблица организаций'!#REF!</f>
        <v>#REF!</v>
      </c>
      <c r="R347" s="86" t="e">
        <f>'Рейтинговая таблица организаций'!#REF!</f>
        <v>#REF!</v>
      </c>
      <c r="S347" s="31" t="e">
        <f>'Рейтинговая таблица организаций'!#REF!</f>
        <v>#REF!</v>
      </c>
      <c r="T347" s="31" t="e">
        <f>'Рейтинговая таблица организаций'!#REF!</f>
        <v>#REF!</v>
      </c>
      <c r="U347" s="31" t="e">
        <f>'Рейтинговая таблица организаций'!#REF!</f>
        <v>#REF!</v>
      </c>
      <c r="V347" s="35" t="e">
        <f>'Рейтинговая таблица организаций'!#REF!</f>
        <v>#REF!</v>
      </c>
      <c r="W347" s="31" t="e">
        <f>'Рейтинговая таблица организаций'!#REF!</f>
        <v>#REF!</v>
      </c>
      <c r="X347" s="31" t="e">
        <f>'Рейтинговая таблица организаций'!#REF!</f>
        <v>#REF!</v>
      </c>
      <c r="Y347" s="31" t="e">
        <f>'Рейтинговая таблица организаций'!#REF!</f>
        <v>#REF!</v>
      </c>
      <c r="Z347" s="35" t="e">
        <f>'Рейтинговая таблица организаций'!#REF!</f>
        <v>#REF!</v>
      </c>
      <c r="AA347" s="36" t="e">
        <f>'Рейтинговая таблица организаций'!#REF!</f>
        <v>#REF!</v>
      </c>
    </row>
    <row r="348" spans="1:27">
      <c r="A348" s="33" t="e">
        <f>'бланки '!#REF!</f>
        <v>#REF!</v>
      </c>
      <c r="B348" s="33" t="e">
        <f>'Рейтинговая таблица организаций'!#REF!</f>
        <v>#REF!</v>
      </c>
      <c r="C348" s="33" t="e">
        <f>'Рейтинговая таблица организаций'!#REF!</f>
        <v>#REF!</v>
      </c>
      <c r="D348" s="33" t="e">
        <f>'Рейтинговая таблица организаций'!#REF!</f>
        <v>#REF!</v>
      </c>
      <c r="E348" s="31" t="e">
        <f>'Рейтинговая таблица организаций'!#REF!</f>
        <v>#REF!</v>
      </c>
      <c r="F348" s="31" t="e">
        <f>'Рейтинговая таблица организаций'!#REF!</f>
        <v>#REF!</v>
      </c>
      <c r="G348" s="31" t="e">
        <f>'Рейтинговая таблица организаций'!#REF!</f>
        <v>#REF!</v>
      </c>
      <c r="H348" s="31" t="e">
        <f>'Рейтинговая таблица организаций'!#REF!</f>
        <v>#REF!</v>
      </c>
      <c r="I348" s="31" t="e">
        <f>'Рейтинговая таблица организаций'!#REF!</f>
        <v>#REF!</v>
      </c>
      <c r="J348" s="35" t="e">
        <f>'Рейтинговая таблица организаций'!#REF!</f>
        <v>#REF!</v>
      </c>
      <c r="K348" s="31" t="e">
        <f>'Рейтинговая таблица организаций'!#REF!</f>
        <v>#REF!</v>
      </c>
      <c r="L348" s="31" t="e">
        <f t="shared" si="6"/>
        <v>#REF!</v>
      </c>
      <c r="M348" s="31" t="e">
        <f>'Рейтинговая таблица организаций'!#REF!</f>
        <v>#REF!</v>
      </c>
      <c r="N348" s="35" t="e">
        <f>'Рейтинговая таблица организаций'!#REF!</f>
        <v>#REF!</v>
      </c>
      <c r="O348" s="85" t="e">
        <f>'Рейтинговая таблица организаций'!#REF!</f>
        <v>#REF!</v>
      </c>
      <c r="P348" s="85" t="e">
        <f>'Рейтинговая таблица организаций'!#REF!</f>
        <v>#REF!</v>
      </c>
      <c r="Q348" s="85" t="e">
        <f>'Рейтинговая таблица организаций'!#REF!</f>
        <v>#REF!</v>
      </c>
      <c r="R348" s="86" t="e">
        <f>'Рейтинговая таблица организаций'!#REF!</f>
        <v>#REF!</v>
      </c>
      <c r="S348" s="31" t="e">
        <f>'Рейтинговая таблица организаций'!#REF!</f>
        <v>#REF!</v>
      </c>
      <c r="T348" s="31" t="e">
        <f>'Рейтинговая таблица организаций'!#REF!</f>
        <v>#REF!</v>
      </c>
      <c r="U348" s="31" t="e">
        <f>'Рейтинговая таблица организаций'!#REF!</f>
        <v>#REF!</v>
      </c>
      <c r="V348" s="35" t="e">
        <f>'Рейтинговая таблица организаций'!#REF!</f>
        <v>#REF!</v>
      </c>
      <c r="W348" s="31" t="e">
        <f>'Рейтинговая таблица организаций'!#REF!</f>
        <v>#REF!</v>
      </c>
      <c r="X348" s="31" t="e">
        <f>'Рейтинговая таблица организаций'!#REF!</f>
        <v>#REF!</v>
      </c>
      <c r="Y348" s="31" t="e">
        <f>'Рейтинговая таблица организаций'!#REF!</f>
        <v>#REF!</v>
      </c>
      <c r="Z348" s="35" t="e">
        <f>'Рейтинговая таблица организаций'!#REF!</f>
        <v>#REF!</v>
      </c>
      <c r="AA348" s="36" t="e">
        <f>'Рейтинговая таблица организаций'!#REF!</f>
        <v>#REF!</v>
      </c>
    </row>
    <row r="349" spans="1:27">
      <c r="A349" s="33" t="e">
        <f>'бланки '!#REF!</f>
        <v>#REF!</v>
      </c>
      <c r="B349" s="33" t="e">
        <f>'Рейтинговая таблица организаций'!#REF!</f>
        <v>#REF!</v>
      </c>
      <c r="C349" s="33" t="e">
        <f>'Рейтинговая таблица организаций'!#REF!</f>
        <v>#REF!</v>
      </c>
      <c r="D349" s="33" t="e">
        <f>'Рейтинговая таблица организаций'!#REF!</f>
        <v>#REF!</v>
      </c>
      <c r="E349" s="31" t="e">
        <f>'Рейтинговая таблица организаций'!#REF!</f>
        <v>#REF!</v>
      </c>
      <c r="F349" s="31" t="e">
        <f>'Рейтинговая таблица организаций'!#REF!</f>
        <v>#REF!</v>
      </c>
      <c r="G349" s="31" t="e">
        <f>'Рейтинговая таблица организаций'!#REF!</f>
        <v>#REF!</v>
      </c>
      <c r="H349" s="31" t="e">
        <f>'Рейтинговая таблица организаций'!#REF!</f>
        <v>#REF!</v>
      </c>
      <c r="I349" s="31" t="e">
        <f>'Рейтинговая таблица организаций'!#REF!</f>
        <v>#REF!</v>
      </c>
      <c r="J349" s="35" t="e">
        <f>'Рейтинговая таблица организаций'!#REF!</f>
        <v>#REF!</v>
      </c>
      <c r="K349" s="31" t="e">
        <f>'Рейтинговая таблица организаций'!#REF!</f>
        <v>#REF!</v>
      </c>
      <c r="L349" s="31" t="e">
        <f t="shared" si="6"/>
        <v>#REF!</v>
      </c>
      <c r="M349" s="31" t="e">
        <f>'Рейтинговая таблица организаций'!#REF!</f>
        <v>#REF!</v>
      </c>
      <c r="N349" s="35" t="e">
        <f>'Рейтинговая таблица организаций'!#REF!</f>
        <v>#REF!</v>
      </c>
      <c r="O349" s="85" t="e">
        <f>'Рейтинговая таблица организаций'!#REF!</f>
        <v>#REF!</v>
      </c>
      <c r="P349" s="85" t="e">
        <f>'Рейтинговая таблица организаций'!#REF!</f>
        <v>#REF!</v>
      </c>
      <c r="Q349" s="85" t="e">
        <f>'Рейтинговая таблица организаций'!#REF!</f>
        <v>#REF!</v>
      </c>
      <c r="R349" s="86" t="e">
        <f>'Рейтинговая таблица организаций'!#REF!</f>
        <v>#REF!</v>
      </c>
      <c r="S349" s="31" t="e">
        <f>'Рейтинговая таблица организаций'!#REF!</f>
        <v>#REF!</v>
      </c>
      <c r="T349" s="31" t="e">
        <f>'Рейтинговая таблица организаций'!#REF!</f>
        <v>#REF!</v>
      </c>
      <c r="U349" s="31" t="e">
        <f>'Рейтинговая таблица организаций'!#REF!</f>
        <v>#REF!</v>
      </c>
      <c r="V349" s="35" t="e">
        <f>'Рейтинговая таблица организаций'!#REF!</f>
        <v>#REF!</v>
      </c>
      <c r="W349" s="31" t="e">
        <f>'Рейтинговая таблица организаций'!#REF!</f>
        <v>#REF!</v>
      </c>
      <c r="X349" s="31" t="e">
        <f>'Рейтинговая таблица организаций'!#REF!</f>
        <v>#REF!</v>
      </c>
      <c r="Y349" s="31" t="e">
        <f>'Рейтинговая таблица организаций'!#REF!</f>
        <v>#REF!</v>
      </c>
      <c r="Z349" s="35" t="e">
        <f>'Рейтинговая таблица организаций'!#REF!</f>
        <v>#REF!</v>
      </c>
      <c r="AA349" s="36" t="e">
        <f>'Рейтинговая таблица организаций'!#REF!</f>
        <v>#REF!</v>
      </c>
    </row>
    <row r="350" spans="1:27">
      <c r="A350" s="33" t="e">
        <f>'бланки '!#REF!</f>
        <v>#REF!</v>
      </c>
      <c r="B350" s="33" t="e">
        <f>'Рейтинговая таблица организаций'!#REF!</f>
        <v>#REF!</v>
      </c>
      <c r="C350" s="33" t="e">
        <f>'Рейтинговая таблица организаций'!#REF!</f>
        <v>#REF!</v>
      </c>
      <c r="D350" s="33" t="e">
        <f>'Рейтинговая таблица организаций'!#REF!</f>
        <v>#REF!</v>
      </c>
      <c r="E350" s="31" t="e">
        <f>'Рейтинговая таблица организаций'!#REF!</f>
        <v>#REF!</v>
      </c>
      <c r="F350" s="31" t="e">
        <f>'Рейтинговая таблица организаций'!#REF!</f>
        <v>#REF!</v>
      </c>
      <c r="G350" s="31" t="e">
        <f>'Рейтинговая таблица организаций'!#REF!</f>
        <v>#REF!</v>
      </c>
      <c r="H350" s="31" t="e">
        <f>'Рейтинговая таблица организаций'!#REF!</f>
        <v>#REF!</v>
      </c>
      <c r="I350" s="31" t="e">
        <f>'Рейтинговая таблица организаций'!#REF!</f>
        <v>#REF!</v>
      </c>
      <c r="J350" s="35" t="e">
        <f>'Рейтинговая таблица организаций'!#REF!</f>
        <v>#REF!</v>
      </c>
      <c r="K350" s="31" t="e">
        <f>'Рейтинговая таблица организаций'!#REF!</f>
        <v>#REF!</v>
      </c>
      <c r="L350" s="31" t="e">
        <f t="shared" si="6"/>
        <v>#REF!</v>
      </c>
      <c r="M350" s="31" t="e">
        <f>'Рейтинговая таблица организаций'!#REF!</f>
        <v>#REF!</v>
      </c>
      <c r="N350" s="35" t="e">
        <f>'Рейтинговая таблица организаций'!#REF!</f>
        <v>#REF!</v>
      </c>
      <c r="O350" s="85" t="e">
        <f>'Рейтинговая таблица организаций'!#REF!</f>
        <v>#REF!</v>
      </c>
      <c r="P350" s="85" t="e">
        <f>'Рейтинговая таблица организаций'!#REF!</f>
        <v>#REF!</v>
      </c>
      <c r="Q350" s="85" t="e">
        <f>'Рейтинговая таблица организаций'!#REF!</f>
        <v>#REF!</v>
      </c>
      <c r="R350" s="86" t="e">
        <f>'Рейтинговая таблица организаций'!#REF!</f>
        <v>#REF!</v>
      </c>
      <c r="S350" s="31" t="e">
        <f>'Рейтинговая таблица организаций'!#REF!</f>
        <v>#REF!</v>
      </c>
      <c r="T350" s="31" t="e">
        <f>'Рейтинговая таблица организаций'!#REF!</f>
        <v>#REF!</v>
      </c>
      <c r="U350" s="31" t="e">
        <f>'Рейтинговая таблица организаций'!#REF!</f>
        <v>#REF!</v>
      </c>
      <c r="V350" s="35" t="e">
        <f>'Рейтинговая таблица организаций'!#REF!</f>
        <v>#REF!</v>
      </c>
      <c r="W350" s="31" t="e">
        <f>'Рейтинговая таблица организаций'!#REF!</f>
        <v>#REF!</v>
      </c>
      <c r="X350" s="31" t="e">
        <f>'Рейтинговая таблица организаций'!#REF!</f>
        <v>#REF!</v>
      </c>
      <c r="Y350" s="31" t="e">
        <f>'Рейтинговая таблица организаций'!#REF!</f>
        <v>#REF!</v>
      </c>
      <c r="Z350" s="35" t="e">
        <f>'Рейтинговая таблица организаций'!#REF!</f>
        <v>#REF!</v>
      </c>
      <c r="AA350" s="36" t="e">
        <f>'Рейтинговая таблица организаций'!#REF!</f>
        <v>#REF!</v>
      </c>
    </row>
    <row r="351" spans="1:27">
      <c r="A351" s="33" t="e">
        <f>'бланки '!#REF!</f>
        <v>#REF!</v>
      </c>
      <c r="B351" s="33" t="e">
        <f>'Рейтинговая таблица организаций'!#REF!</f>
        <v>#REF!</v>
      </c>
      <c r="C351" s="33" t="e">
        <f>'Рейтинговая таблица организаций'!#REF!</f>
        <v>#REF!</v>
      </c>
      <c r="D351" s="33" t="e">
        <f>'Рейтинговая таблица организаций'!#REF!</f>
        <v>#REF!</v>
      </c>
      <c r="E351" s="31" t="e">
        <f>'Рейтинговая таблица организаций'!#REF!</f>
        <v>#REF!</v>
      </c>
      <c r="F351" s="31" t="e">
        <f>'Рейтинговая таблица организаций'!#REF!</f>
        <v>#REF!</v>
      </c>
      <c r="G351" s="31" t="e">
        <f>'Рейтинговая таблица организаций'!#REF!</f>
        <v>#REF!</v>
      </c>
      <c r="H351" s="31" t="e">
        <f>'Рейтинговая таблица организаций'!#REF!</f>
        <v>#REF!</v>
      </c>
      <c r="I351" s="31" t="e">
        <f>'Рейтинговая таблица организаций'!#REF!</f>
        <v>#REF!</v>
      </c>
      <c r="J351" s="35" t="e">
        <f>'Рейтинговая таблица организаций'!#REF!</f>
        <v>#REF!</v>
      </c>
      <c r="K351" s="31" t="e">
        <f>'Рейтинговая таблица организаций'!#REF!</f>
        <v>#REF!</v>
      </c>
      <c r="L351" s="31" t="e">
        <f t="shared" si="6"/>
        <v>#REF!</v>
      </c>
      <c r="M351" s="31" t="e">
        <f>'Рейтинговая таблица организаций'!#REF!</f>
        <v>#REF!</v>
      </c>
      <c r="N351" s="35" t="e">
        <f>'Рейтинговая таблица организаций'!#REF!</f>
        <v>#REF!</v>
      </c>
      <c r="O351" s="85" t="e">
        <f>'Рейтинговая таблица организаций'!#REF!</f>
        <v>#REF!</v>
      </c>
      <c r="P351" s="85" t="e">
        <f>'Рейтинговая таблица организаций'!#REF!</f>
        <v>#REF!</v>
      </c>
      <c r="Q351" s="85" t="e">
        <f>'Рейтинговая таблица организаций'!#REF!</f>
        <v>#REF!</v>
      </c>
      <c r="R351" s="86" t="e">
        <f>'Рейтинговая таблица организаций'!#REF!</f>
        <v>#REF!</v>
      </c>
      <c r="S351" s="31" t="e">
        <f>'Рейтинговая таблица организаций'!#REF!</f>
        <v>#REF!</v>
      </c>
      <c r="T351" s="31" t="e">
        <f>'Рейтинговая таблица организаций'!#REF!</f>
        <v>#REF!</v>
      </c>
      <c r="U351" s="31" t="e">
        <f>'Рейтинговая таблица организаций'!#REF!</f>
        <v>#REF!</v>
      </c>
      <c r="V351" s="35" t="e">
        <f>'Рейтинговая таблица организаций'!#REF!</f>
        <v>#REF!</v>
      </c>
      <c r="W351" s="31" t="e">
        <f>'Рейтинговая таблица организаций'!#REF!</f>
        <v>#REF!</v>
      </c>
      <c r="X351" s="31" t="e">
        <f>'Рейтинговая таблица организаций'!#REF!</f>
        <v>#REF!</v>
      </c>
      <c r="Y351" s="31" t="e">
        <f>'Рейтинговая таблица организаций'!#REF!</f>
        <v>#REF!</v>
      </c>
      <c r="Z351" s="35" t="e">
        <f>'Рейтинговая таблица организаций'!#REF!</f>
        <v>#REF!</v>
      </c>
      <c r="AA351" s="36" t="e">
        <f>'Рейтинговая таблица организаций'!#REF!</f>
        <v>#REF!</v>
      </c>
    </row>
    <row r="352" spans="1:27">
      <c r="A352" s="33" t="e">
        <f>'бланки '!#REF!</f>
        <v>#REF!</v>
      </c>
      <c r="B352" s="33" t="e">
        <f>'Рейтинговая таблица организаций'!#REF!</f>
        <v>#REF!</v>
      </c>
      <c r="C352" s="33" t="e">
        <f>'Рейтинговая таблица организаций'!#REF!</f>
        <v>#REF!</v>
      </c>
      <c r="D352" s="33" t="e">
        <f>'Рейтинговая таблица организаций'!#REF!</f>
        <v>#REF!</v>
      </c>
      <c r="E352" s="31" t="e">
        <f>'Рейтинговая таблица организаций'!#REF!</f>
        <v>#REF!</v>
      </c>
      <c r="F352" s="31" t="e">
        <f>'Рейтинговая таблица организаций'!#REF!</f>
        <v>#REF!</v>
      </c>
      <c r="G352" s="31" t="e">
        <f>'Рейтинговая таблица организаций'!#REF!</f>
        <v>#REF!</v>
      </c>
      <c r="H352" s="31" t="e">
        <f>'Рейтинговая таблица организаций'!#REF!</f>
        <v>#REF!</v>
      </c>
      <c r="I352" s="31" t="e">
        <f>'Рейтинговая таблица организаций'!#REF!</f>
        <v>#REF!</v>
      </c>
      <c r="J352" s="35" t="e">
        <f>'Рейтинговая таблица организаций'!#REF!</f>
        <v>#REF!</v>
      </c>
      <c r="K352" s="31" t="e">
        <f>'Рейтинговая таблица организаций'!#REF!</f>
        <v>#REF!</v>
      </c>
      <c r="L352" s="31" t="e">
        <f t="shared" si="6"/>
        <v>#REF!</v>
      </c>
      <c r="M352" s="31" t="e">
        <f>'Рейтинговая таблица организаций'!#REF!</f>
        <v>#REF!</v>
      </c>
      <c r="N352" s="35" t="e">
        <f>'Рейтинговая таблица организаций'!#REF!</f>
        <v>#REF!</v>
      </c>
      <c r="O352" s="85" t="e">
        <f>'Рейтинговая таблица организаций'!#REF!</f>
        <v>#REF!</v>
      </c>
      <c r="P352" s="85" t="e">
        <f>'Рейтинговая таблица организаций'!#REF!</f>
        <v>#REF!</v>
      </c>
      <c r="Q352" s="85" t="e">
        <f>'Рейтинговая таблица организаций'!#REF!</f>
        <v>#REF!</v>
      </c>
      <c r="R352" s="86" t="e">
        <f>'Рейтинговая таблица организаций'!#REF!</f>
        <v>#REF!</v>
      </c>
      <c r="S352" s="31" t="e">
        <f>'Рейтинговая таблица организаций'!#REF!</f>
        <v>#REF!</v>
      </c>
      <c r="T352" s="31" t="e">
        <f>'Рейтинговая таблица организаций'!#REF!</f>
        <v>#REF!</v>
      </c>
      <c r="U352" s="31" t="e">
        <f>'Рейтинговая таблица организаций'!#REF!</f>
        <v>#REF!</v>
      </c>
      <c r="V352" s="35" t="e">
        <f>'Рейтинговая таблица организаций'!#REF!</f>
        <v>#REF!</v>
      </c>
      <c r="W352" s="31" t="e">
        <f>'Рейтинговая таблица организаций'!#REF!</f>
        <v>#REF!</v>
      </c>
      <c r="X352" s="31" t="e">
        <f>'Рейтинговая таблица организаций'!#REF!</f>
        <v>#REF!</v>
      </c>
      <c r="Y352" s="31" t="e">
        <f>'Рейтинговая таблица организаций'!#REF!</f>
        <v>#REF!</v>
      </c>
      <c r="Z352" s="35" t="e">
        <f>'Рейтинговая таблица организаций'!#REF!</f>
        <v>#REF!</v>
      </c>
      <c r="AA352" s="36" t="e">
        <f>'Рейтинговая таблица организаций'!#REF!</f>
        <v>#REF!</v>
      </c>
    </row>
    <row r="353" spans="1:27">
      <c r="A353" s="33" t="e">
        <f>'бланки '!#REF!</f>
        <v>#REF!</v>
      </c>
      <c r="B353" s="33" t="e">
        <f>'Рейтинговая таблица организаций'!#REF!</f>
        <v>#REF!</v>
      </c>
      <c r="C353" s="33" t="e">
        <f>'Рейтинговая таблица организаций'!#REF!</f>
        <v>#REF!</v>
      </c>
      <c r="D353" s="33" t="e">
        <f>'Рейтинговая таблица организаций'!#REF!</f>
        <v>#REF!</v>
      </c>
      <c r="E353" s="31" t="e">
        <f>'Рейтинговая таблица организаций'!#REF!</f>
        <v>#REF!</v>
      </c>
      <c r="F353" s="31" t="e">
        <f>'Рейтинговая таблица организаций'!#REF!</f>
        <v>#REF!</v>
      </c>
      <c r="G353" s="31" t="e">
        <f>'Рейтинговая таблица организаций'!#REF!</f>
        <v>#REF!</v>
      </c>
      <c r="H353" s="31" t="e">
        <f>'Рейтинговая таблица организаций'!#REF!</f>
        <v>#REF!</v>
      </c>
      <c r="I353" s="31" t="e">
        <f>'Рейтинговая таблица организаций'!#REF!</f>
        <v>#REF!</v>
      </c>
      <c r="J353" s="35" t="e">
        <f>'Рейтинговая таблица организаций'!#REF!</f>
        <v>#REF!</v>
      </c>
      <c r="K353" s="31" t="e">
        <f>'Рейтинговая таблица организаций'!#REF!</f>
        <v>#REF!</v>
      </c>
      <c r="L353" s="31" t="e">
        <f t="shared" si="6"/>
        <v>#REF!</v>
      </c>
      <c r="M353" s="31" t="e">
        <f>'Рейтинговая таблица организаций'!#REF!</f>
        <v>#REF!</v>
      </c>
      <c r="N353" s="35" t="e">
        <f>'Рейтинговая таблица организаций'!#REF!</f>
        <v>#REF!</v>
      </c>
      <c r="O353" s="85" t="e">
        <f>'Рейтинговая таблица организаций'!#REF!</f>
        <v>#REF!</v>
      </c>
      <c r="P353" s="85" t="e">
        <f>'Рейтинговая таблица организаций'!#REF!</f>
        <v>#REF!</v>
      </c>
      <c r="Q353" s="85" t="e">
        <f>'Рейтинговая таблица организаций'!#REF!</f>
        <v>#REF!</v>
      </c>
      <c r="R353" s="86" t="e">
        <f>'Рейтинговая таблица организаций'!#REF!</f>
        <v>#REF!</v>
      </c>
      <c r="S353" s="31" t="e">
        <f>'Рейтинговая таблица организаций'!#REF!</f>
        <v>#REF!</v>
      </c>
      <c r="T353" s="31" t="e">
        <f>'Рейтинговая таблица организаций'!#REF!</f>
        <v>#REF!</v>
      </c>
      <c r="U353" s="31" t="e">
        <f>'Рейтинговая таблица организаций'!#REF!</f>
        <v>#REF!</v>
      </c>
      <c r="V353" s="35" t="e">
        <f>'Рейтинговая таблица организаций'!#REF!</f>
        <v>#REF!</v>
      </c>
      <c r="W353" s="31" t="e">
        <f>'Рейтинговая таблица организаций'!#REF!</f>
        <v>#REF!</v>
      </c>
      <c r="X353" s="31" t="e">
        <f>'Рейтинговая таблица организаций'!#REF!</f>
        <v>#REF!</v>
      </c>
      <c r="Y353" s="31" t="e">
        <f>'Рейтинговая таблица организаций'!#REF!</f>
        <v>#REF!</v>
      </c>
      <c r="Z353" s="35" t="e">
        <f>'Рейтинговая таблица организаций'!#REF!</f>
        <v>#REF!</v>
      </c>
      <c r="AA353" s="36" t="e">
        <f>'Рейтинговая таблица организаций'!#REF!</f>
        <v>#REF!</v>
      </c>
    </row>
    <row r="354" spans="1:27">
      <c r="A354" s="33" t="e">
        <f>'бланки '!#REF!</f>
        <v>#REF!</v>
      </c>
      <c r="B354" s="33" t="e">
        <f>'Рейтинговая таблица организаций'!#REF!</f>
        <v>#REF!</v>
      </c>
      <c r="C354" s="33" t="e">
        <f>'Рейтинговая таблица организаций'!#REF!</f>
        <v>#REF!</v>
      </c>
      <c r="D354" s="33" t="e">
        <f>'Рейтинговая таблица организаций'!#REF!</f>
        <v>#REF!</v>
      </c>
      <c r="E354" s="31" t="e">
        <f>'Рейтинговая таблица организаций'!#REF!</f>
        <v>#REF!</v>
      </c>
      <c r="F354" s="31" t="e">
        <f>'Рейтинговая таблица организаций'!#REF!</f>
        <v>#REF!</v>
      </c>
      <c r="G354" s="31" t="e">
        <f>'Рейтинговая таблица организаций'!#REF!</f>
        <v>#REF!</v>
      </c>
      <c r="H354" s="31" t="e">
        <f>'Рейтинговая таблица организаций'!#REF!</f>
        <v>#REF!</v>
      </c>
      <c r="I354" s="31" t="e">
        <f>'Рейтинговая таблица организаций'!#REF!</f>
        <v>#REF!</v>
      </c>
      <c r="J354" s="35" t="e">
        <f>'Рейтинговая таблица организаций'!#REF!</f>
        <v>#REF!</v>
      </c>
      <c r="K354" s="31" t="e">
        <f>'Рейтинговая таблица организаций'!#REF!</f>
        <v>#REF!</v>
      </c>
      <c r="L354" s="31" t="e">
        <f t="shared" si="6"/>
        <v>#REF!</v>
      </c>
      <c r="M354" s="31" t="e">
        <f>'Рейтинговая таблица организаций'!#REF!</f>
        <v>#REF!</v>
      </c>
      <c r="N354" s="35" t="e">
        <f>'Рейтинговая таблица организаций'!#REF!</f>
        <v>#REF!</v>
      </c>
      <c r="O354" s="85" t="e">
        <f>'Рейтинговая таблица организаций'!#REF!</f>
        <v>#REF!</v>
      </c>
      <c r="P354" s="85" t="e">
        <f>'Рейтинговая таблица организаций'!#REF!</f>
        <v>#REF!</v>
      </c>
      <c r="Q354" s="85" t="e">
        <f>'Рейтинговая таблица организаций'!#REF!</f>
        <v>#REF!</v>
      </c>
      <c r="R354" s="86" t="e">
        <f>'Рейтинговая таблица организаций'!#REF!</f>
        <v>#REF!</v>
      </c>
      <c r="S354" s="31" t="e">
        <f>'Рейтинговая таблица организаций'!#REF!</f>
        <v>#REF!</v>
      </c>
      <c r="T354" s="31" t="e">
        <f>'Рейтинговая таблица организаций'!#REF!</f>
        <v>#REF!</v>
      </c>
      <c r="U354" s="31" t="e">
        <f>'Рейтинговая таблица организаций'!#REF!</f>
        <v>#REF!</v>
      </c>
      <c r="V354" s="35" t="e">
        <f>'Рейтинговая таблица организаций'!#REF!</f>
        <v>#REF!</v>
      </c>
      <c r="W354" s="31" t="e">
        <f>'Рейтинговая таблица организаций'!#REF!</f>
        <v>#REF!</v>
      </c>
      <c r="X354" s="31" t="e">
        <f>'Рейтинговая таблица организаций'!#REF!</f>
        <v>#REF!</v>
      </c>
      <c r="Y354" s="31" t="e">
        <f>'Рейтинговая таблица организаций'!#REF!</f>
        <v>#REF!</v>
      </c>
      <c r="Z354" s="35" t="e">
        <f>'Рейтинговая таблица организаций'!#REF!</f>
        <v>#REF!</v>
      </c>
      <c r="AA354" s="36" t="e">
        <f>'Рейтинговая таблица организаций'!#REF!</f>
        <v>#REF!</v>
      </c>
    </row>
    <row r="355" spans="1:27">
      <c r="A355" s="33" t="e">
        <f>'бланки '!#REF!</f>
        <v>#REF!</v>
      </c>
      <c r="B355" s="33" t="e">
        <f>'Рейтинговая таблица организаций'!#REF!</f>
        <v>#REF!</v>
      </c>
      <c r="C355" s="33" t="e">
        <f>'Рейтинговая таблица организаций'!#REF!</f>
        <v>#REF!</v>
      </c>
      <c r="D355" s="33" t="e">
        <f>'Рейтинговая таблица организаций'!#REF!</f>
        <v>#REF!</v>
      </c>
      <c r="E355" s="31" t="e">
        <f>'Рейтинговая таблица организаций'!#REF!</f>
        <v>#REF!</v>
      </c>
      <c r="F355" s="31" t="e">
        <f>'Рейтинговая таблица организаций'!#REF!</f>
        <v>#REF!</v>
      </c>
      <c r="G355" s="31" t="e">
        <f>'Рейтинговая таблица организаций'!#REF!</f>
        <v>#REF!</v>
      </c>
      <c r="H355" s="31" t="e">
        <f>'Рейтинговая таблица организаций'!#REF!</f>
        <v>#REF!</v>
      </c>
      <c r="I355" s="31" t="e">
        <f>'Рейтинговая таблица организаций'!#REF!</f>
        <v>#REF!</v>
      </c>
      <c r="J355" s="35" t="e">
        <f>'Рейтинговая таблица организаций'!#REF!</f>
        <v>#REF!</v>
      </c>
      <c r="K355" s="31" t="e">
        <f>'Рейтинговая таблица организаций'!#REF!</f>
        <v>#REF!</v>
      </c>
      <c r="L355" s="31" t="e">
        <f t="shared" si="6"/>
        <v>#REF!</v>
      </c>
      <c r="M355" s="31" t="e">
        <f>'Рейтинговая таблица организаций'!#REF!</f>
        <v>#REF!</v>
      </c>
      <c r="N355" s="35" t="e">
        <f>'Рейтинговая таблица организаций'!#REF!</f>
        <v>#REF!</v>
      </c>
      <c r="O355" s="85" t="e">
        <f>'Рейтинговая таблица организаций'!#REF!</f>
        <v>#REF!</v>
      </c>
      <c r="P355" s="85" t="e">
        <f>'Рейтинговая таблица организаций'!#REF!</f>
        <v>#REF!</v>
      </c>
      <c r="Q355" s="85" t="e">
        <f>'Рейтинговая таблица организаций'!#REF!</f>
        <v>#REF!</v>
      </c>
      <c r="R355" s="86" t="e">
        <f>'Рейтинговая таблица организаций'!#REF!</f>
        <v>#REF!</v>
      </c>
      <c r="S355" s="31" t="e">
        <f>'Рейтинговая таблица организаций'!#REF!</f>
        <v>#REF!</v>
      </c>
      <c r="T355" s="31" t="e">
        <f>'Рейтинговая таблица организаций'!#REF!</f>
        <v>#REF!</v>
      </c>
      <c r="U355" s="31" t="e">
        <f>'Рейтинговая таблица организаций'!#REF!</f>
        <v>#REF!</v>
      </c>
      <c r="V355" s="35" t="e">
        <f>'Рейтинговая таблица организаций'!#REF!</f>
        <v>#REF!</v>
      </c>
      <c r="W355" s="31" t="e">
        <f>'Рейтинговая таблица организаций'!#REF!</f>
        <v>#REF!</v>
      </c>
      <c r="X355" s="31" t="e">
        <f>'Рейтинговая таблица организаций'!#REF!</f>
        <v>#REF!</v>
      </c>
      <c r="Y355" s="31" t="e">
        <f>'Рейтинговая таблица организаций'!#REF!</f>
        <v>#REF!</v>
      </c>
      <c r="Z355" s="35" t="e">
        <f>'Рейтинговая таблица организаций'!#REF!</f>
        <v>#REF!</v>
      </c>
      <c r="AA355" s="36" t="e">
        <f>'Рейтинговая таблица организаций'!#REF!</f>
        <v>#REF!</v>
      </c>
    </row>
    <row r="356" spans="1:27">
      <c r="A356" s="33" t="e">
        <f>'бланки '!#REF!</f>
        <v>#REF!</v>
      </c>
      <c r="B356" s="33" t="e">
        <f>'Рейтинговая таблица организаций'!#REF!</f>
        <v>#REF!</v>
      </c>
      <c r="C356" s="33" t="e">
        <f>'Рейтинговая таблица организаций'!#REF!</f>
        <v>#REF!</v>
      </c>
      <c r="D356" s="33" t="e">
        <f>'Рейтинговая таблица организаций'!#REF!</f>
        <v>#REF!</v>
      </c>
      <c r="E356" s="31" t="e">
        <f>'Рейтинговая таблица организаций'!#REF!</f>
        <v>#REF!</v>
      </c>
      <c r="F356" s="31" t="e">
        <f>'Рейтинговая таблица организаций'!#REF!</f>
        <v>#REF!</v>
      </c>
      <c r="G356" s="31" t="e">
        <f>'Рейтинговая таблица организаций'!#REF!</f>
        <v>#REF!</v>
      </c>
      <c r="H356" s="31" t="e">
        <f>'Рейтинговая таблица организаций'!#REF!</f>
        <v>#REF!</v>
      </c>
      <c r="I356" s="31" t="e">
        <f>'Рейтинговая таблица организаций'!#REF!</f>
        <v>#REF!</v>
      </c>
      <c r="J356" s="35" t="e">
        <f>'Рейтинговая таблица организаций'!#REF!</f>
        <v>#REF!</v>
      </c>
      <c r="K356" s="31" t="e">
        <f>'Рейтинговая таблица организаций'!#REF!</f>
        <v>#REF!</v>
      </c>
      <c r="L356" s="31" t="e">
        <f t="shared" si="6"/>
        <v>#REF!</v>
      </c>
      <c r="M356" s="31" t="e">
        <f>'Рейтинговая таблица организаций'!#REF!</f>
        <v>#REF!</v>
      </c>
      <c r="N356" s="35" t="e">
        <f>'Рейтинговая таблица организаций'!#REF!</f>
        <v>#REF!</v>
      </c>
      <c r="O356" s="85" t="e">
        <f>'Рейтинговая таблица организаций'!#REF!</f>
        <v>#REF!</v>
      </c>
      <c r="P356" s="85" t="e">
        <f>'Рейтинговая таблица организаций'!#REF!</f>
        <v>#REF!</v>
      </c>
      <c r="Q356" s="85" t="e">
        <f>'Рейтинговая таблица организаций'!#REF!</f>
        <v>#REF!</v>
      </c>
      <c r="R356" s="86" t="e">
        <f>'Рейтинговая таблица организаций'!#REF!</f>
        <v>#REF!</v>
      </c>
      <c r="S356" s="31" t="e">
        <f>'Рейтинговая таблица организаций'!#REF!</f>
        <v>#REF!</v>
      </c>
      <c r="T356" s="31" t="e">
        <f>'Рейтинговая таблица организаций'!#REF!</f>
        <v>#REF!</v>
      </c>
      <c r="U356" s="31" t="e">
        <f>'Рейтинговая таблица организаций'!#REF!</f>
        <v>#REF!</v>
      </c>
      <c r="V356" s="35" t="e">
        <f>'Рейтинговая таблица организаций'!#REF!</f>
        <v>#REF!</v>
      </c>
      <c r="W356" s="31" t="e">
        <f>'Рейтинговая таблица организаций'!#REF!</f>
        <v>#REF!</v>
      </c>
      <c r="X356" s="31" t="e">
        <f>'Рейтинговая таблица организаций'!#REF!</f>
        <v>#REF!</v>
      </c>
      <c r="Y356" s="31" t="e">
        <f>'Рейтинговая таблица организаций'!#REF!</f>
        <v>#REF!</v>
      </c>
      <c r="Z356" s="35" t="e">
        <f>'Рейтинговая таблица организаций'!#REF!</f>
        <v>#REF!</v>
      </c>
      <c r="AA356" s="36" t="e">
        <f>'Рейтинговая таблица организаций'!#REF!</f>
        <v>#REF!</v>
      </c>
    </row>
    <row r="357" spans="1:27">
      <c r="A357" s="33" t="e">
        <f>'бланки '!#REF!</f>
        <v>#REF!</v>
      </c>
      <c r="B357" s="33" t="e">
        <f>'Рейтинговая таблица организаций'!#REF!</f>
        <v>#REF!</v>
      </c>
      <c r="C357" s="33" t="e">
        <f>'Рейтинговая таблица организаций'!#REF!</f>
        <v>#REF!</v>
      </c>
      <c r="D357" s="33" t="e">
        <f>'Рейтинговая таблица организаций'!#REF!</f>
        <v>#REF!</v>
      </c>
      <c r="E357" s="31" t="e">
        <f>'Рейтинговая таблица организаций'!#REF!</f>
        <v>#REF!</v>
      </c>
      <c r="F357" s="31" t="e">
        <f>'Рейтинговая таблица организаций'!#REF!</f>
        <v>#REF!</v>
      </c>
      <c r="G357" s="31" t="e">
        <f>'Рейтинговая таблица организаций'!#REF!</f>
        <v>#REF!</v>
      </c>
      <c r="H357" s="31" t="e">
        <f>'Рейтинговая таблица организаций'!#REF!</f>
        <v>#REF!</v>
      </c>
      <c r="I357" s="31" t="e">
        <f>'Рейтинговая таблица организаций'!#REF!</f>
        <v>#REF!</v>
      </c>
      <c r="J357" s="35" t="e">
        <f>'Рейтинговая таблица организаций'!#REF!</f>
        <v>#REF!</v>
      </c>
      <c r="K357" s="31" t="e">
        <f>'Рейтинговая таблица организаций'!#REF!</f>
        <v>#REF!</v>
      </c>
      <c r="L357" s="31" t="e">
        <f t="shared" si="6"/>
        <v>#REF!</v>
      </c>
      <c r="M357" s="31" t="e">
        <f>'Рейтинговая таблица организаций'!#REF!</f>
        <v>#REF!</v>
      </c>
      <c r="N357" s="35" t="e">
        <f>'Рейтинговая таблица организаций'!#REF!</f>
        <v>#REF!</v>
      </c>
      <c r="O357" s="85" t="e">
        <f>'Рейтинговая таблица организаций'!#REF!</f>
        <v>#REF!</v>
      </c>
      <c r="P357" s="85" t="e">
        <f>'Рейтинговая таблица организаций'!#REF!</f>
        <v>#REF!</v>
      </c>
      <c r="Q357" s="85" t="e">
        <f>'Рейтинговая таблица организаций'!#REF!</f>
        <v>#REF!</v>
      </c>
      <c r="R357" s="86" t="e">
        <f>'Рейтинговая таблица организаций'!#REF!</f>
        <v>#REF!</v>
      </c>
      <c r="S357" s="31" t="e">
        <f>'Рейтинговая таблица организаций'!#REF!</f>
        <v>#REF!</v>
      </c>
      <c r="T357" s="31" t="e">
        <f>'Рейтинговая таблица организаций'!#REF!</f>
        <v>#REF!</v>
      </c>
      <c r="U357" s="31" t="e">
        <f>'Рейтинговая таблица организаций'!#REF!</f>
        <v>#REF!</v>
      </c>
      <c r="V357" s="35" t="e">
        <f>'Рейтинговая таблица организаций'!#REF!</f>
        <v>#REF!</v>
      </c>
      <c r="W357" s="31" t="e">
        <f>'Рейтинговая таблица организаций'!#REF!</f>
        <v>#REF!</v>
      </c>
      <c r="X357" s="31" t="e">
        <f>'Рейтинговая таблица организаций'!#REF!</f>
        <v>#REF!</v>
      </c>
      <c r="Y357" s="31" t="e">
        <f>'Рейтинговая таблица организаций'!#REF!</f>
        <v>#REF!</v>
      </c>
      <c r="Z357" s="35" t="e">
        <f>'Рейтинговая таблица организаций'!#REF!</f>
        <v>#REF!</v>
      </c>
      <c r="AA357" s="36" t="e">
        <f>'Рейтинговая таблица организаций'!#REF!</f>
        <v>#REF!</v>
      </c>
    </row>
    <row r="358" spans="1:27">
      <c r="A358" s="33" t="e">
        <f>'бланки '!#REF!</f>
        <v>#REF!</v>
      </c>
      <c r="B358" s="33" t="e">
        <f>'Рейтинговая таблица организаций'!#REF!</f>
        <v>#REF!</v>
      </c>
      <c r="C358" s="33" t="e">
        <f>'Рейтинговая таблица организаций'!#REF!</f>
        <v>#REF!</v>
      </c>
      <c r="D358" s="33" t="e">
        <f>'Рейтинговая таблица организаций'!#REF!</f>
        <v>#REF!</v>
      </c>
      <c r="E358" s="31" t="e">
        <f>'Рейтинговая таблица организаций'!#REF!</f>
        <v>#REF!</v>
      </c>
      <c r="F358" s="31" t="e">
        <f>'Рейтинговая таблица организаций'!#REF!</f>
        <v>#REF!</v>
      </c>
      <c r="G358" s="31" t="e">
        <f>'Рейтинговая таблица организаций'!#REF!</f>
        <v>#REF!</v>
      </c>
      <c r="H358" s="31" t="e">
        <f>'Рейтинговая таблица организаций'!#REF!</f>
        <v>#REF!</v>
      </c>
      <c r="I358" s="31" t="e">
        <f>'Рейтинговая таблица организаций'!#REF!</f>
        <v>#REF!</v>
      </c>
      <c r="J358" s="35" t="e">
        <f>'Рейтинговая таблица организаций'!#REF!</f>
        <v>#REF!</v>
      </c>
      <c r="K358" s="31" t="e">
        <f>'Рейтинговая таблица организаций'!#REF!</f>
        <v>#REF!</v>
      </c>
      <c r="L358" s="31" t="e">
        <f t="shared" si="6"/>
        <v>#REF!</v>
      </c>
      <c r="M358" s="31" t="e">
        <f>'Рейтинговая таблица организаций'!#REF!</f>
        <v>#REF!</v>
      </c>
      <c r="N358" s="35" t="e">
        <f>'Рейтинговая таблица организаций'!#REF!</f>
        <v>#REF!</v>
      </c>
      <c r="O358" s="85" t="e">
        <f>'Рейтинговая таблица организаций'!#REF!</f>
        <v>#REF!</v>
      </c>
      <c r="P358" s="85" t="e">
        <f>'Рейтинговая таблица организаций'!#REF!</f>
        <v>#REF!</v>
      </c>
      <c r="Q358" s="85" t="e">
        <f>'Рейтинговая таблица организаций'!#REF!</f>
        <v>#REF!</v>
      </c>
      <c r="R358" s="86" t="e">
        <f>'Рейтинговая таблица организаций'!#REF!</f>
        <v>#REF!</v>
      </c>
      <c r="S358" s="31" t="e">
        <f>'Рейтинговая таблица организаций'!#REF!</f>
        <v>#REF!</v>
      </c>
      <c r="T358" s="31" t="e">
        <f>'Рейтинговая таблица организаций'!#REF!</f>
        <v>#REF!</v>
      </c>
      <c r="U358" s="31" t="e">
        <f>'Рейтинговая таблица организаций'!#REF!</f>
        <v>#REF!</v>
      </c>
      <c r="V358" s="35" t="e">
        <f>'Рейтинговая таблица организаций'!#REF!</f>
        <v>#REF!</v>
      </c>
      <c r="W358" s="31" t="e">
        <f>'Рейтинговая таблица организаций'!#REF!</f>
        <v>#REF!</v>
      </c>
      <c r="X358" s="31" t="e">
        <f>'Рейтинговая таблица организаций'!#REF!</f>
        <v>#REF!</v>
      </c>
      <c r="Y358" s="31" t="e">
        <f>'Рейтинговая таблица организаций'!#REF!</f>
        <v>#REF!</v>
      </c>
      <c r="Z358" s="35" t="e">
        <f>'Рейтинговая таблица организаций'!#REF!</f>
        <v>#REF!</v>
      </c>
      <c r="AA358" s="36" t="e">
        <f>'Рейтинговая таблица организаций'!#REF!</f>
        <v>#REF!</v>
      </c>
    </row>
    <row r="359" spans="1:27">
      <c r="A359" s="33" t="e">
        <f>'бланки '!#REF!</f>
        <v>#REF!</v>
      </c>
      <c r="B359" s="33" t="e">
        <f>'Рейтинговая таблица организаций'!#REF!</f>
        <v>#REF!</v>
      </c>
      <c r="C359" s="33" t="e">
        <f>'Рейтинговая таблица организаций'!#REF!</f>
        <v>#REF!</v>
      </c>
      <c r="D359" s="33" t="e">
        <f>'Рейтинговая таблица организаций'!#REF!</f>
        <v>#REF!</v>
      </c>
      <c r="E359" s="31" t="e">
        <f>'Рейтинговая таблица организаций'!#REF!</f>
        <v>#REF!</v>
      </c>
      <c r="F359" s="31" t="e">
        <f>'Рейтинговая таблица организаций'!#REF!</f>
        <v>#REF!</v>
      </c>
      <c r="G359" s="31" t="e">
        <f>'Рейтинговая таблица организаций'!#REF!</f>
        <v>#REF!</v>
      </c>
      <c r="H359" s="31" t="e">
        <f>'Рейтинговая таблица организаций'!#REF!</f>
        <v>#REF!</v>
      </c>
      <c r="I359" s="31" t="e">
        <f>'Рейтинговая таблица организаций'!#REF!</f>
        <v>#REF!</v>
      </c>
      <c r="J359" s="35" t="e">
        <f>'Рейтинговая таблица организаций'!#REF!</f>
        <v>#REF!</v>
      </c>
      <c r="K359" s="31" t="e">
        <f>'Рейтинговая таблица организаций'!#REF!</f>
        <v>#REF!</v>
      </c>
      <c r="L359" s="31" t="e">
        <f t="shared" si="6"/>
        <v>#REF!</v>
      </c>
      <c r="M359" s="31" t="e">
        <f>'Рейтинговая таблица организаций'!#REF!</f>
        <v>#REF!</v>
      </c>
      <c r="N359" s="35" t="e">
        <f>'Рейтинговая таблица организаций'!#REF!</f>
        <v>#REF!</v>
      </c>
      <c r="O359" s="85" t="e">
        <f>'Рейтинговая таблица организаций'!#REF!</f>
        <v>#REF!</v>
      </c>
      <c r="P359" s="85" t="e">
        <f>'Рейтинговая таблица организаций'!#REF!</f>
        <v>#REF!</v>
      </c>
      <c r="Q359" s="85" t="e">
        <f>'Рейтинговая таблица организаций'!#REF!</f>
        <v>#REF!</v>
      </c>
      <c r="R359" s="86" t="e">
        <f>'Рейтинговая таблица организаций'!#REF!</f>
        <v>#REF!</v>
      </c>
      <c r="S359" s="31" t="e">
        <f>'Рейтинговая таблица организаций'!#REF!</f>
        <v>#REF!</v>
      </c>
      <c r="T359" s="31" t="e">
        <f>'Рейтинговая таблица организаций'!#REF!</f>
        <v>#REF!</v>
      </c>
      <c r="U359" s="31" t="e">
        <f>'Рейтинговая таблица организаций'!#REF!</f>
        <v>#REF!</v>
      </c>
      <c r="V359" s="35" t="e">
        <f>'Рейтинговая таблица организаций'!#REF!</f>
        <v>#REF!</v>
      </c>
      <c r="W359" s="31" t="e">
        <f>'Рейтинговая таблица организаций'!#REF!</f>
        <v>#REF!</v>
      </c>
      <c r="X359" s="31" t="e">
        <f>'Рейтинговая таблица организаций'!#REF!</f>
        <v>#REF!</v>
      </c>
      <c r="Y359" s="31" t="e">
        <f>'Рейтинговая таблица организаций'!#REF!</f>
        <v>#REF!</v>
      </c>
      <c r="Z359" s="35" t="e">
        <f>'Рейтинговая таблица организаций'!#REF!</f>
        <v>#REF!</v>
      </c>
      <c r="AA359" s="36" t="e">
        <f>'Рейтинговая таблица организаций'!#REF!</f>
        <v>#REF!</v>
      </c>
    </row>
    <row r="360" spans="1:27">
      <c r="A360" s="33" t="e">
        <f>'бланки '!#REF!</f>
        <v>#REF!</v>
      </c>
      <c r="B360" s="33" t="e">
        <f>'Рейтинговая таблица организаций'!#REF!</f>
        <v>#REF!</v>
      </c>
      <c r="C360" s="33" t="e">
        <f>'Рейтинговая таблица организаций'!#REF!</f>
        <v>#REF!</v>
      </c>
      <c r="D360" s="33" t="e">
        <f>'Рейтинговая таблица организаций'!#REF!</f>
        <v>#REF!</v>
      </c>
      <c r="E360" s="31" t="e">
        <f>'Рейтинговая таблица организаций'!#REF!</f>
        <v>#REF!</v>
      </c>
      <c r="F360" s="31" t="e">
        <f>'Рейтинговая таблица организаций'!#REF!</f>
        <v>#REF!</v>
      </c>
      <c r="G360" s="31" t="e">
        <f>'Рейтинговая таблица организаций'!#REF!</f>
        <v>#REF!</v>
      </c>
      <c r="H360" s="31" t="e">
        <f>'Рейтинговая таблица организаций'!#REF!</f>
        <v>#REF!</v>
      </c>
      <c r="I360" s="31" t="e">
        <f>'Рейтинговая таблица организаций'!#REF!</f>
        <v>#REF!</v>
      </c>
      <c r="J360" s="35" t="e">
        <f>'Рейтинговая таблица организаций'!#REF!</f>
        <v>#REF!</v>
      </c>
      <c r="K360" s="31" t="e">
        <f>'Рейтинговая таблица организаций'!#REF!</f>
        <v>#REF!</v>
      </c>
      <c r="L360" s="31" t="e">
        <f t="shared" si="6"/>
        <v>#REF!</v>
      </c>
      <c r="M360" s="31" t="e">
        <f>'Рейтинговая таблица организаций'!#REF!</f>
        <v>#REF!</v>
      </c>
      <c r="N360" s="35" t="e">
        <f>'Рейтинговая таблица организаций'!#REF!</f>
        <v>#REF!</v>
      </c>
      <c r="O360" s="85" t="e">
        <f>'Рейтинговая таблица организаций'!#REF!</f>
        <v>#REF!</v>
      </c>
      <c r="P360" s="85" t="e">
        <f>'Рейтинговая таблица организаций'!#REF!</f>
        <v>#REF!</v>
      </c>
      <c r="Q360" s="85" t="e">
        <f>'Рейтинговая таблица организаций'!#REF!</f>
        <v>#REF!</v>
      </c>
      <c r="R360" s="86" t="e">
        <f>'Рейтинговая таблица организаций'!#REF!</f>
        <v>#REF!</v>
      </c>
      <c r="S360" s="31" t="e">
        <f>'Рейтинговая таблица организаций'!#REF!</f>
        <v>#REF!</v>
      </c>
      <c r="T360" s="31" t="e">
        <f>'Рейтинговая таблица организаций'!#REF!</f>
        <v>#REF!</v>
      </c>
      <c r="U360" s="31" t="e">
        <f>'Рейтинговая таблица организаций'!#REF!</f>
        <v>#REF!</v>
      </c>
      <c r="V360" s="35" t="e">
        <f>'Рейтинговая таблица организаций'!#REF!</f>
        <v>#REF!</v>
      </c>
      <c r="W360" s="31" t="e">
        <f>'Рейтинговая таблица организаций'!#REF!</f>
        <v>#REF!</v>
      </c>
      <c r="X360" s="31" t="e">
        <f>'Рейтинговая таблица организаций'!#REF!</f>
        <v>#REF!</v>
      </c>
      <c r="Y360" s="31" t="e">
        <f>'Рейтинговая таблица организаций'!#REF!</f>
        <v>#REF!</v>
      </c>
      <c r="Z360" s="35" t="e">
        <f>'Рейтинговая таблица организаций'!#REF!</f>
        <v>#REF!</v>
      </c>
      <c r="AA360" s="36" t="e">
        <f>'Рейтинговая таблица организаций'!#REF!</f>
        <v>#REF!</v>
      </c>
    </row>
    <row r="361" spans="1:27">
      <c r="A361" s="33" t="e">
        <f>'бланки '!#REF!</f>
        <v>#REF!</v>
      </c>
      <c r="B361" s="33" t="e">
        <f>'Рейтинговая таблица организаций'!#REF!</f>
        <v>#REF!</v>
      </c>
      <c r="C361" s="33" t="e">
        <f>'Рейтинговая таблица организаций'!#REF!</f>
        <v>#REF!</v>
      </c>
      <c r="D361" s="33" t="e">
        <f>'Рейтинговая таблица организаций'!#REF!</f>
        <v>#REF!</v>
      </c>
      <c r="E361" s="31" t="e">
        <f>'Рейтинговая таблица организаций'!#REF!</f>
        <v>#REF!</v>
      </c>
      <c r="F361" s="31" t="e">
        <f>'Рейтинговая таблица организаций'!#REF!</f>
        <v>#REF!</v>
      </c>
      <c r="G361" s="31" t="e">
        <f>'Рейтинговая таблица организаций'!#REF!</f>
        <v>#REF!</v>
      </c>
      <c r="H361" s="31" t="e">
        <f>'Рейтинговая таблица организаций'!#REF!</f>
        <v>#REF!</v>
      </c>
      <c r="I361" s="31" t="e">
        <f>'Рейтинговая таблица организаций'!#REF!</f>
        <v>#REF!</v>
      </c>
      <c r="J361" s="35" t="e">
        <f>'Рейтинговая таблица организаций'!#REF!</f>
        <v>#REF!</v>
      </c>
      <c r="K361" s="31" t="e">
        <f>'Рейтинговая таблица организаций'!#REF!</f>
        <v>#REF!</v>
      </c>
      <c r="L361" s="31" t="e">
        <f t="shared" si="6"/>
        <v>#REF!</v>
      </c>
      <c r="M361" s="31" t="e">
        <f>'Рейтинговая таблица организаций'!#REF!</f>
        <v>#REF!</v>
      </c>
      <c r="N361" s="35" t="e">
        <f>'Рейтинговая таблица организаций'!#REF!</f>
        <v>#REF!</v>
      </c>
      <c r="O361" s="85" t="e">
        <f>'Рейтинговая таблица организаций'!#REF!</f>
        <v>#REF!</v>
      </c>
      <c r="P361" s="85" t="e">
        <f>'Рейтинговая таблица организаций'!#REF!</f>
        <v>#REF!</v>
      </c>
      <c r="Q361" s="85" t="e">
        <f>'Рейтинговая таблица организаций'!#REF!</f>
        <v>#REF!</v>
      </c>
      <c r="R361" s="86" t="e">
        <f>'Рейтинговая таблица организаций'!#REF!</f>
        <v>#REF!</v>
      </c>
      <c r="S361" s="31" t="e">
        <f>'Рейтинговая таблица организаций'!#REF!</f>
        <v>#REF!</v>
      </c>
      <c r="T361" s="31" t="e">
        <f>'Рейтинговая таблица организаций'!#REF!</f>
        <v>#REF!</v>
      </c>
      <c r="U361" s="31" t="e">
        <f>'Рейтинговая таблица организаций'!#REF!</f>
        <v>#REF!</v>
      </c>
      <c r="V361" s="35" t="e">
        <f>'Рейтинговая таблица организаций'!#REF!</f>
        <v>#REF!</v>
      </c>
      <c r="W361" s="31" t="e">
        <f>'Рейтинговая таблица организаций'!#REF!</f>
        <v>#REF!</v>
      </c>
      <c r="X361" s="31" t="e">
        <f>'Рейтинговая таблица организаций'!#REF!</f>
        <v>#REF!</v>
      </c>
      <c r="Y361" s="31" t="e">
        <f>'Рейтинговая таблица организаций'!#REF!</f>
        <v>#REF!</v>
      </c>
      <c r="Z361" s="35" t="e">
        <f>'Рейтинговая таблица организаций'!#REF!</f>
        <v>#REF!</v>
      </c>
      <c r="AA361" s="36" t="e">
        <f>'Рейтинговая таблица организаций'!#REF!</f>
        <v>#REF!</v>
      </c>
    </row>
    <row r="362" spans="1:27">
      <c r="A362" s="33" t="e">
        <f>'бланки '!#REF!</f>
        <v>#REF!</v>
      </c>
      <c r="B362" s="33" t="e">
        <f>'Рейтинговая таблица организаций'!#REF!</f>
        <v>#REF!</v>
      </c>
      <c r="C362" s="33" t="e">
        <f>'Рейтинговая таблица организаций'!#REF!</f>
        <v>#REF!</v>
      </c>
      <c r="D362" s="33" t="e">
        <f>'Рейтинговая таблица организаций'!#REF!</f>
        <v>#REF!</v>
      </c>
      <c r="E362" s="31" t="e">
        <f>'Рейтинговая таблица организаций'!#REF!</f>
        <v>#REF!</v>
      </c>
      <c r="F362" s="31" t="e">
        <f>'Рейтинговая таблица организаций'!#REF!</f>
        <v>#REF!</v>
      </c>
      <c r="G362" s="31" t="e">
        <f>'Рейтинговая таблица организаций'!#REF!</f>
        <v>#REF!</v>
      </c>
      <c r="H362" s="31" t="e">
        <f>'Рейтинговая таблица организаций'!#REF!</f>
        <v>#REF!</v>
      </c>
      <c r="I362" s="31" t="e">
        <f>'Рейтинговая таблица организаций'!#REF!</f>
        <v>#REF!</v>
      </c>
      <c r="J362" s="35" t="e">
        <f>'Рейтинговая таблица организаций'!#REF!</f>
        <v>#REF!</v>
      </c>
      <c r="K362" s="31" t="e">
        <f>'Рейтинговая таблица организаций'!#REF!</f>
        <v>#REF!</v>
      </c>
      <c r="L362" s="31" t="e">
        <f t="shared" si="6"/>
        <v>#REF!</v>
      </c>
      <c r="M362" s="31" t="e">
        <f>'Рейтинговая таблица организаций'!#REF!</f>
        <v>#REF!</v>
      </c>
      <c r="N362" s="35" t="e">
        <f>'Рейтинговая таблица организаций'!#REF!</f>
        <v>#REF!</v>
      </c>
      <c r="O362" s="85" t="e">
        <f>'Рейтинговая таблица организаций'!#REF!</f>
        <v>#REF!</v>
      </c>
      <c r="P362" s="85" t="e">
        <f>'Рейтинговая таблица организаций'!#REF!</f>
        <v>#REF!</v>
      </c>
      <c r="Q362" s="85" t="e">
        <f>'Рейтинговая таблица организаций'!#REF!</f>
        <v>#REF!</v>
      </c>
      <c r="R362" s="86" t="e">
        <f>'Рейтинговая таблица организаций'!#REF!</f>
        <v>#REF!</v>
      </c>
      <c r="S362" s="31" t="e">
        <f>'Рейтинговая таблица организаций'!#REF!</f>
        <v>#REF!</v>
      </c>
      <c r="T362" s="31" t="e">
        <f>'Рейтинговая таблица организаций'!#REF!</f>
        <v>#REF!</v>
      </c>
      <c r="U362" s="31" t="e">
        <f>'Рейтинговая таблица организаций'!#REF!</f>
        <v>#REF!</v>
      </c>
      <c r="V362" s="35" t="e">
        <f>'Рейтинговая таблица организаций'!#REF!</f>
        <v>#REF!</v>
      </c>
      <c r="W362" s="31" t="e">
        <f>'Рейтинговая таблица организаций'!#REF!</f>
        <v>#REF!</v>
      </c>
      <c r="X362" s="31" t="e">
        <f>'Рейтинговая таблица организаций'!#REF!</f>
        <v>#REF!</v>
      </c>
      <c r="Y362" s="31" t="e">
        <f>'Рейтинговая таблица организаций'!#REF!</f>
        <v>#REF!</v>
      </c>
      <c r="Z362" s="35" t="e">
        <f>'Рейтинговая таблица организаций'!#REF!</f>
        <v>#REF!</v>
      </c>
      <c r="AA362" s="36" t="e">
        <f>'Рейтинговая таблица организаций'!#REF!</f>
        <v>#REF!</v>
      </c>
    </row>
    <row r="363" spans="1:27">
      <c r="A363" s="33" t="e">
        <f>'бланки '!#REF!</f>
        <v>#REF!</v>
      </c>
      <c r="B363" s="33" t="e">
        <f>'Рейтинговая таблица организаций'!#REF!</f>
        <v>#REF!</v>
      </c>
      <c r="C363" s="33" t="e">
        <f>'Рейтинговая таблица организаций'!#REF!</f>
        <v>#REF!</v>
      </c>
      <c r="D363" s="33" t="e">
        <f>'Рейтинговая таблица организаций'!#REF!</f>
        <v>#REF!</v>
      </c>
      <c r="E363" s="31" t="e">
        <f>'Рейтинговая таблица организаций'!#REF!</f>
        <v>#REF!</v>
      </c>
      <c r="F363" s="31" t="e">
        <f>'Рейтинговая таблица организаций'!#REF!</f>
        <v>#REF!</v>
      </c>
      <c r="G363" s="31" t="e">
        <f>'Рейтинговая таблица организаций'!#REF!</f>
        <v>#REF!</v>
      </c>
      <c r="H363" s="31" t="e">
        <f>'Рейтинговая таблица организаций'!#REF!</f>
        <v>#REF!</v>
      </c>
      <c r="I363" s="31" t="e">
        <f>'Рейтинговая таблица организаций'!#REF!</f>
        <v>#REF!</v>
      </c>
      <c r="J363" s="35" t="e">
        <f>'Рейтинговая таблица организаций'!#REF!</f>
        <v>#REF!</v>
      </c>
      <c r="K363" s="31" t="e">
        <f>'Рейтинговая таблица организаций'!#REF!</f>
        <v>#REF!</v>
      </c>
      <c r="L363" s="31" t="e">
        <f t="shared" si="6"/>
        <v>#REF!</v>
      </c>
      <c r="M363" s="31" t="e">
        <f>'Рейтинговая таблица организаций'!#REF!</f>
        <v>#REF!</v>
      </c>
      <c r="N363" s="35" t="e">
        <f>'Рейтинговая таблица организаций'!#REF!</f>
        <v>#REF!</v>
      </c>
      <c r="O363" s="85" t="e">
        <f>'Рейтинговая таблица организаций'!#REF!</f>
        <v>#REF!</v>
      </c>
      <c r="P363" s="85" t="e">
        <f>'Рейтинговая таблица организаций'!#REF!</f>
        <v>#REF!</v>
      </c>
      <c r="Q363" s="85" t="e">
        <f>'Рейтинговая таблица организаций'!#REF!</f>
        <v>#REF!</v>
      </c>
      <c r="R363" s="86" t="e">
        <f>'Рейтинговая таблица организаций'!#REF!</f>
        <v>#REF!</v>
      </c>
      <c r="S363" s="31" t="e">
        <f>'Рейтинговая таблица организаций'!#REF!</f>
        <v>#REF!</v>
      </c>
      <c r="T363" s="31" t="e">
        <f>'Рейтинговая таблица организаций'!#REF!</f>
        <v>#REF!</v>
      </c>
      <c r="U363" s="31" t="e">
        <f>'Рейтинговая таблица организаций'!#REF!</f>
        <v>#REF!</v>
      </c>
      <c r="V363" s="35" t="e">
        <f>'Рейтинговая таблица организаций'!#REF!</f>
        <v>#REF!</v>
      </c>
      <c r="W363" s="31" t="e">
        <f>'Рейтинговая таблица организаций'!#REF!</f>
        <v>#REF!</v>
      </c>
      <c r="X363" s="31" t="e">
        <f>'Рейтинговая таблица организаций'!#REF!</f>
        <v>#REF!</v>
      </c>
      <c r="Y363" s="31" t="e">
        <f>'Рейтинговая таблица организаций'!#REF!</f>
        <v>#REF!</v>
      </c>
      <c r="Z363" s="35" t="e">
        <f>'Рейтинговая таблица организаций'!#REF!</f>
        <v>#REF!</v>
      </c>
      <c r="AA363" s="36" t="e">
        <f>'Рейтинговая таблица организаций'!#REF!</f>
        <v>#REF!</v>
      </c>
    </row>
    <row r="364" spans="1:27">
      <c r="A364" s="33" t="e">
        <f>'бланки '!#REF!</f>
        <v>#REF!</v>
      </c>
      <c r="B364" s="33" t="e">
        <f>'Рейтинговая таблица организаций'!#REF!</f>
        <v>#REF!</v>
      </c>
      <c r="C364" s="33" t="e">
        <f>'Рейтинговая таблица организаций'!#REF!</f>
        <v>#REF!</v>
      </c>
      <c r="D364" s="33" t="e">
        <f>'Рейтинговая таблица организаций'!#REF!</f>
        <v>#REF!</v>
      </c>
      <c r="E364" s="31" t="e">
        <f>'Рейтинговая таблица организаций'!#REF!</f>
        <v>#REF!</v>
      </c>
      <c r="F364" s="31" t="e">
        <f>'Рейтинговая таблица организаций'!#REF!</f>
        <v>#REF!</v>
      </c>
      <c r="G364" s="31" t="e">
        <f>'Рейтинговая таблица организаций'!#REF!</f>
        <v>#REF!</v>
      </c>
      <c r="H364" s="31" t="e">
        <f>'Рейтинговая таблица организаций'!#REF!</f>
        <v>#REF!</v>
      </c>
      <c r="I364" s="31" t="e">
        <f>'Рейтинговая таблица организаций'!#REF!</f>
        <v>#REF!</v>
      </c>
      <c r="J364" s="35" t="e">
        <f>'Рейтинговая таблица организаций'!#REF!</f>
        <v>#REF!</v>
      </c>
      <c r="K364" s="31" t="e">
        <f>'Рейтинговая таблица организаций'!#REF!</f>
        <v>#REF!</v>
      </c>
      <c r="L364" s="31" t="e">
        <f t="shared" si="6"/>
        <v>#REF!</v>
      </c>
      <c r="M364" s="31" t="e">
        <f>'Рейтинговая таблица организаций'!#REF!</f>
        <v>#REF!</v>
      </c>
      <c r="N364" s="35" t="e">
        <f>'Рейтинговая таблица организаций'!#REF!</f>
        <v>#REF!</v>
      </c>
      <c r="O364" s="85" t="e">
        <f>'Рейтинговая таблица организаций'!#REF!</f>
        <v>#REF!</v>
      </c>
      <c r="P364" s="85" t="e">
        <f>'Рейтинговая таблица организаций'!#REF!</f>
        <v>#REF!</v>
      </c>
      <c r="Q364" s="85" t="e">
        <f>'Рейтинговая таблица организаций'!#REF!</f>
        <v>#REF!</v>
      </c>
      <c r="R364" s="86" t="e">
        <f>'Рейтинговая таблица организаций'!#REF!</f>
        <v>#REF!</v>
      </c>
      <c r="S364" s="31" t="e">
        <f>'Рейтинговая таблица организаций'!#REF!</f>
        <v>#REF!</v>
      </c>
      <c r="T364" s="31" t="e">
        <f>'Рейтинговая таблица организаций'!#REF!</f>
        <v>#REF!</v>
      </c>
      <c r="U364" s="31" t="e">
        <f>'Рейтинговая таблица организаций'!#REF!</f>
        <v>#REF!</v>
      </c>
      <c r="V364" s="35" t="e">
        <f>'Рейтинговая таблица организаций'!#REF!</f>
        <v>#REF!</v>
      </c>
      <c r="W364" s="31" t="e">
        <f>'Рейтинговая таблица организаций'!#REF!</f>
        <v>#REF!</v>
      </c>
      <c r="X364" s="31" t="e">
        <f>'Рейтинговая таблица организаций'!#REF!</f>
        <v>#REF!</v>
      </c>
      <c r="Y364" s="31" t="e">
        <f>'Рейтинговая таблица организаций'!#REF!</f>
        <v>#REF!</v>
      </c>
      <c r="Z364" s="35" t="e">
        <f>'Рейтинговая таблица организаций'!#REF!</f>
        <v>#REF!</v>
      </c>
      <c r="AA364" s="36" t="e">
        <f>'Рейтинговая таблица организаций'!#REF!</f>
        <v>#REF!</v>
      </c>
    </row>
    <row r="365" spans="1:27">
      <c r="A365" s="33" t="e">
        <f>'бланки '!#REF!</f>
        <v>#REF!</v>
      </c>
      <c r="B365" s="33" t="e">
        <f>'Рейтинговая таблица организаций'!#REF!</f>
        <v>#REF!</v>
      </c>
      <c r="C365" s="33" t="e">
        <f>'Рейтинговая таблица организаций'!#REF!</f>
        <v>#REF!</v>
      </c>
      <c r="D365" s="33" t="e">
        <f>'Рейтинговая таблица организаций'!#REF!</f>
        <v>#REF!</v>
      </c>
      <c r="E365" s="31" t="e">
        <f>'Рейтинговая таблица организаций'!#REF!</f>
        <v>#REF!</v>
      </c>
      <c r="F365" s="31" t="e">
        <f>'Рейтинговая таблица организаций'!#REF!</f>
        <v>#REF!</v>
      </c>
      <c r="G365" s="31" t="e">
        <f>'Рейтинговая таблица организаций'!#REF!</f>
        <v>#REF!</v>
      </c>
      <c r="H365" s="31" t="e">
        <f>'Рейтинговая таблица организаций'!#REF!</f>
        <v>#REF!</v>
      </c>
      <c r="I365" s="31" t="e">
        <f>'Рейтинговая таблица организаций'!#REF!</f>
        <v>#REF!</v>
      </c>
      <c r="J365" s="35" t="e">
        <f>'Рейтинговая таблица организаций'!#REF!</f>
        <v>#REF!</v>
      </c>
      <c r="K365" s="31" t="e">
        <f>'Рейтинговая таблица организаций'!#REF!</f>
        <v>#REF!</v>
      </c>
      <c r="L365" s="31" t="e">
        <f t="shared" si="6"/>
        <v>#REF!</v>
      </c>
      <c r="M365" s="31" t="e">
        <f>'Рейтинговая таблица организаций'!#REF!</f>
        <v>#REF!</v>
      </c>
      <c r="N365" s="35" t="e">
        <f>'Рейтинговая таблица организаций'!#REF!</f>
        <v>#REF!</v>
      </c>
      <c r="O365" s="85" t="e">
        <f>'Рейтинговая таблица организаций'!#REF!</f>
        <v>#REF!</v>
      </c>
      <c r="P365" s="85" t="e">
        <f>'Рейтинговая таблица организаций'!#REF!</f>
        <v>#REF!</v>
      </c>
      <c r="Q365" s="85" t="e">
        <f>'Рейтинговая таблица организаций'!#REF!</f>
        <v>#REF!</v>
      </c>
      <c r="R365" s="86" t="e">
        <f>'Рейтинговая таблица организаций'!#REF!</f>
        <v>#REF!</v>
      </c>
      <c r="S365" s="31" t="e">
        <f>'Рейтинговая таблица организаций'!#REF!</f>
        <v>#REF!</v>
      </c>
      <c r="T365" s="31" t="e">
        <f>'Рейтинговая таблица организаций'!#REF!</f>
        <v>#REF!</v>
      </c>
      <c r="U365" s="31" t="e">
        <f>'Рейтинговая таблица организаций'!#REF!</f>
        <v>#REF!</v>
      </c>
      <c r="V365" s="35" t="e">
        <f>'Рейтинговая таблица организаций'!#REF!</f>
        <v>#REF!</v>
      </c>
      <c r="W365" s="31" t="e">
        <f>'Рейтинговая таблица организаций'!#REF!</f>
        <v>#REF!</v>
      </c>
      <c r="X365" s="31" t="e">
        <f>'Рейтинговая таблица организаций'!#REF!</f>
        <v>#REF!</v>
      </c>
      <c r="Y365" s="31" t="e">
        <f>'Рейтинговая таблица организаций'!#REF!</f>
        <v>#REF!</v>
      </c>
      <c r="Z365" s="35" t="e">
        <f>'Рейтинговая таблица организаций'!#REF!</f>
        <v>#REF!</v>
      </c>
      <c r="AA365" s="36" t="e">
        <f>'Рейтинговая таблица организаций'!#REF!</f>
        <v>#REF!</v>
      </c>
    </row>
    <row r="366" spans="1:27">
      <c r="A366" s="33" t="e">
        <f>'бланки '!#REF!</f>
        <v>#REF!</v>
      </c>
      <c r="B366" s="33" t="e">
        <f>'Рейтинговая таблица организаций'!#REF!</f>
        <v>#REF!</v>
      </c>
      <c r="C366" s="33" t="e">
        <f>'Рейтинговая таблица организаций'!#REF!</f>
        <v>#REF!</v>
      </c>
      <c r="D366" s="33" t="e">
        <f>'Рейтинговая таблица организаций'!#REF!</f>
        <v>#REF!</v>
      </c>
      <c r="E366" s="31" t="e">
        <f>'Рейтинговая таблица организаций'!#REF!</f>
        <v>#REF!</v>
      </c>
      <c r="F366" s="31" t="e">
        <f>'Рейтинговая таблица организаций'!#REF!</f>
        <v>#REF!</v>
      </c>
      <c r="G366" s="31" t="e">
        <f>'Рейтинговая таблица организаций'!#REF!</f>
        <v>#REF!</v>
      </c>
      <c r="H366" s="31" t="e">
        <f>'Рейтинговая таблица организаций'!#REF!</f>
        <v>#REF!</v>
      </c>
      <c r="I366" s="31" t="e">
        <f>'Рейтинговая таблица организаций'!#REF!</f>
        <v>#REF!</v>
      </c>
      <c r="J366" s="35" t="e">
        <f>'Рейтинговая таблица организаций'!#REF!</f>
        <v>#REF!</v>
      </c>
      <c r="K366" s="31" t="e">
        <f>'Рейтинговая таблица организаций'!#REF!</f>
        <v>#REF!</v>
      </c>
      <c r="L366" s="31" t="e">
        <f t="shared" si="6"/>
        <v>#REF!</v>
      </c>
      <c r="M366" s="31" t="e">
        <f>'Рейтинговая таблица организаций'!#REF!</f>
        <v>#REF!</v>
      </c>
      <c r="N366" s="35" t="e">
        <f>'Рейтинговая таблица организаций'!#REF!</f>
        <v>#REF!</v>
      </c>
      <c r="O366" s="85" t="e">
        <f>'Рейтинговая таблица организаций'!#REF!</f>
        <v>#REF!</v>
      </c>
      <c r="P366" s="85" t="e">
        <f>'Рейтинговая таблица организаций'!#REF!</f>
        <v>#REF!</v>
      </c>
      <c r="Q366" s="85" t="e">
        <f>'Рейтинговая таблица организаций'!#REF!</f>
        <v>#REF!</v>
      </c>
      <c r="R366" s="86" t="e">
        <f>'Рейтинговая таблица организаций'!#REF!</f>
        <v>#REF!</v>
      </c>
      <c r="S366" s="31" t="e">
        <f>'Рейтинговая таблица организаций'!#REF!</f>
        <v>#REF!</v>
      </c>
      <c r="T366" s="31" t="e">
        <f>'Рейтинговая таблица организаций'!#REF!</f>
        <v>#REF!</v>
      </c>
      <c r="U366" s="31" t="e">
        <f>'Рейтинговая таблица организаций'!#REF!</f>
        <v>#REF!</v>
      </c>
      <c r="V366" s="35" t="e">
        <f>'Рейтинговая таблица организаций'!#REF!</f>
        <v>#REF!</v>
      </c>
      <c r="W366" s="31" t="e">
        <f>'Рейтинговая таблица организаций'!#REF!</f>
        <v>#REF!</v>
      </c>
      <c r="X366" s="31" t="e">
        <f>'Рейтинговая таблица организаций'!#REF!</f>
        <v>#REF!</v>
      </c>
      <c r="Y366" s="31" t="e">
        <f>'Рейтинговая таблица организаций'!#REF!</f>
        <v>#REF!</v>
      </c>
      <c r="Z366" s="35" t="e">
        <f>'Рейтинговая таблица организаций'!#REF!</f>
        <v>#REF!</v>
      </c>
      <c r="AA366" s="36" t="e">
        <f>'Рейтинговая таблица организаций'!#REF!</f>
        <v>#REF!</v>
      </c>
    </row>
    <row r="367" spans="1:27">
      <c r="A367" s="33" t="e">
        <f>'бланки '!#REF!</f>
        <v>#REF!</v>
      </c>
      <c r="B367" s="33" t="e">
        <f>'Рейтинговая таблица организаций'!#REF!</f>
        <v>#REF!</v>
      </c>
      <c r="C367" s="33" t="e">
        <f>'Рейтинговая таблица организаций'!#REF!</f>
        <v>#REF!</v>
      </c>
      <c r="D367" s="33" t="e">
        <f>'Рейтинговая таблица организаций'!#REF!</f>
        <v>#REF!</v>
      </c>
      <c r="E367" s="31" t="e">
        <f>'Рейтинговая таблица организаций'!#REF!</f>
        <v>#REF!</v>
      </c>
      <c r="F367" s="31" t="e">
        <f>'Рейтинговая таблица организаций'!#REF!</f>
        <v>#REF!</v>
      </c>
      <c r="G367" s="31" t="e">
        <f>'Рейтинговая таблица организаций'!#REF!</f>
        <v>#REF!</v>
      </c>
      <c r="H367" s="31" t="e">
        <f>'Рейтинговая таблица организаций'!#REF!</f>
        <v>#REF!</v>
      </c>
      <c r="I367" s="31" t="e">
        <f>'Рейтинговая таблица организаций'!#REF!</f>
        <v>#REF!</v>
      </c>
      <c r="J367" s="35" t="e">
        <f>'Рейтинговая таблица организаций'!#REF!</f>
        <v>#REF!</v>
      </c>
      <c r="K367" s="31" t="e">
        <f>'Рейтинговая таблица организаций'!#REF!</f>
        <v>#REF!</v>
      </c>
      <c r="L367" s="31" t="e">
        <f t="shared" si="6"/>
        <v>#REF!</v>
      </c>
      <c r="M367" s="31" t="e">
        <f>'Рейтинговая таблица организаций'!#REF!</f>
        <v>#REF!</v>
      </c>
      <c r="N367" s="35" t="e">
        <f>'Рейтинговая таблица организаций'!#REF!</f>
        <v>#REF!</v>
      </c>
      <c r="O367" s="85" t="e">
        <f>'Рейтинговая таблица организаций'!#REF!</f>
        <v>#REF!</v>
      </c>
      <c r="P367" s="85" t="e">
        <f>'Рейтинговая таблица организаций'!#REF!</f>
        <v>#REF!</v>
      </c>
      <c r="Q367" s="85" t="e">
        <f>'Рейтинговая таблица организаций'!#REF!</f>
        <v>#REF!</v>
      </c>
      <c r="R367" s="86" t="e">
        <f>'Рейтинговая таблица организаций'!#REF!</f>
        <v>#REF!</v>
      </c>
      <c r="S367" s="31" t="e">
        <f>'Рейтинговая таблица организаций'!#REF!</f>
        <v>#REF!</v>
      </c>
      <c r="T367" s="31" t="e">
        <f>'Рейтинговая таблица организаций'!#REF!</f>
        <v>#REF!</v>
      </c>
      <c r="U367" s="31" t="e">
        <f>'Рейтинговая таблица организаций'!#REF!</f>
        <v>#REF!</v>
      </c>
      <c r="V367" s="35" t="e">
        <f>'Рейтинговая таблица организаций'!#REF!</f>
        <v>#REF!</v>
      </c>
      <c r="W367" s="31" t="e">
        <f>'Рейтинговая таблица организаций'!#REF!</f>
        <v>#REF!</v>
      </c>
      <c r="X367" s="31" t="e">
        <f>'Рейтинговая таблица организаций'!#REF!</f>
        <v>#REF!</v>
      </c>
      <c r="Y367" s="31" t="e">
        <f>'Рейтинговая таблица организаций'!#REF!</f>
        <v>#REF!</v>
      </c>
      <c r="Z367" s="35" t="e">
        <f>'Рейтинговая таблица организаций'!#REF!</f>
        <v>#REF!</v>
      </c>
      <c r="AA367" s="36" t="e">
        <f>'Рейтинговая таблица организаций'!#REF!</f>
        <v>#REF!</v>
      </c>
    </row>
    <row r="368" spans="1:27">
      <c r="A368" s="33" t="e">
        <f>'бланки '!#REF!</f>
        <v>#REF!</v>
      </c>
      <c r="B368" s="33" t="e">
        <f>'Рейтинговая таблица организаций'!#REF!</f>
        <v>#REF!</v>
      </c>
      <c r="C368" s="33" t="e">
        <f>'Рейтинговая таблица организаций'!#REF!</f>
        <v>#REF!</v>
      </c>
      <c r="D368" s="33" t="e">
        <f>'Рейтинговая таблица организаций'!#REF!</f>
        <v>#REF!</v>
      </c>
      <c r="E368" s="31" t="e">
        <f>'Рейтинговая таблица организаций'!#REF!</f>
        <v>#REF!</v>
      </c>
      <c r="F368" s="31" t="e">
        <f>'Рейтинговая таблица организаций'!#REF!</f>
        <v>#REF!</v>
      </c>
      <c r="G368" s="31" t="e">
        <f>'Рейтинговая таблица организаций'!#REF!</f>
        <v>#REF!</v>
      </c>
      <c r="H368" s="31" t="e">
        <f>'Рейтинговая таблица организаций'!#REF!</f>
        <v>#REF!</v>
      </c>
      <c r="I368" s="31" t="e">
        <f>'Рейтинговая таблица организаций'!#REF!</f>
        <v>#REF!</v>
      </c>
      <c r="J368" s="35" t="e">
        <f>'Рейтинговая таблица организаций'!#REF!</f>
        <v>#REF!</v>
      </c>
      <c r="K368" s="31" t="e">
        <f>'Рейтинговая таблица организаций'!#REF!</f>
        <v>#REF!</v>
      </c>
      <c r="L368" s="31" t="e">
        <f t="shared" si="6"/>
        <v>#REF!</v>
      </c>
      <c r="M368" s="31" t="e">
        <f>'Рейтинговая таблица организаций'!#REF!</f>
        <v>#REF!</v>
      </c>
      <c r="N368" s="35" t="e">
        <f>'Рейтинговая таблица организаций'!#REF!</f>
        <v>#REF!</v>
      </c>
      <c r="O368" s="85" t="e">
        <f>'Рейтинговая таблица организаций'!#REF!</f>
        <v>#REF!</v>
      </c>
      <c r="P368" s="85" t="e">
        <f>'Рейтинговая таблица организаций'!#REF!</f>
        <v>#REF!</v>
      </c>
      <c r="Q368" s="85" t="e">
        <f>'Рейтинговая таблица организаций'!#REF!</f>
        <v>#REF!</v>
      </c>
      <c r="R368" s="86" t="e">
        <f>'Рейтинговая таблица организаций'!#REF!</f>
        <v>#REF!</v>
      </c>
      <c r="S368" s="31" t="e">
        <f>'Рейтинговая таблица организаций'!#REF!</f>
        <v>#REF!</v>
      </c>
      <c r="T368" s="31" t="e">
        <f>'Рейтинговая таблица организаций'!#REF!</f>
        <v>#REF!</v>
      </c>
      <c r="U368" s="31" t="e">
        <f>'Рейтинговая таблица организаций'!#REF!</f>
        <v>#REF!</v>
      </c>
      <c r="V368" s="35" t="e">
        <f>'Рейтинговая таблица организаций'!#REF!</f>
        <v>#REF!</v>
      </c>
      <c r="W368" s="31" t="e">
        <f>'Рейтинговая таблица организаций'!#REF!</f>
        <v>#REF!</v>
      </c>
      <c r="X368" s="31" t="e">
        <f>'Рейтинговая таблица организаций'!#REF!</f>
        <v>#REF!</v>
      </c>
      <c r="Y368" s="31" t="e">
        <f>'Рейтинговая таблица организаций'!#REF!</f>
        <v>#REF!</v>
      </c>
      <c r="Z368" s="35" t="e">
        <f>'Рейтинговая таблица организаций'!#REF!</f>
        <v>#REF!</v>
      </c>
      <c r="AA368" s="36" t="e">
        <f>'Рейтинговая таблица организаций'!#REF!</f>
        <v>#REF!</v>
      </c>
    </row>
    <row r="369" spans="1:27">
      <c r="A369" s="33" t="e">
        <f>'бланки '!#REF!</f>
        <v>#REF!</v>
      </c>
      <c r="B369" s="33" t="e">
        <f>'Рейтинговая таблица организаций'!#REF!</f>
        <v>#REF!</v>
      </c>
      <c r="C369" s="33" t="e">
        <f>'Рейтинговая таблица организаций'!#REF!</f>
        <v>#REF!</v>
      </c>
      <c r="D369" s="33" t="e">
        <f>'Рейтинговая таблица организаций'!#REF!</f>
        <v>#REF!</v>
      </c>
      <c r="E369" s="31" t="e">
        <f>'Рейтинговая таблица организаций'!#REF!</f>
        <v>#REF!</v>
      </c>
      <c r="F369" s="31" t="e">
        <f>'Рейтинговая таблица организаций'!#REF!</f>
        <v>#REF!</v>
      </c>
      <c r="G369" s="31" t="e">
        <f>'Рейтинговая таблица организаций'!#REF!</f>
        <v>#REF!</v>
      </c>
      <c r="H369" s="31" t="e">
        <f>'Рейтинговая таблица организаций'!#REF!</f>
        <v>#REF!</v>
      </c>
      <c r="I369" s="31" t="e">
        <f>'Рейтинговая таблица организаций'!#REF!</f>
        <v>#REF!</v>
      </c>
      <c r="J369" s="35" t="e">
        <f>'Рейтинговая таблица организаций'!#REF!</f>
        <v>#REF!</v>
      </c>
      <c r="K369" s="31" t="e">
        <f>'Рейтинговая таблица организаций'!#REF!</f>
        <v>#REF!</v>
      </c>
      <c r="L369" s="31" t="e">
        <f t="shared" si="6"/>
        <v>#REF!</v>
      </c>
      <c r="M369" s="31" t="e">
        <f>'Рейтинговая таблица организаций'!#REF!</f>
        <v>#REF!</v>
      </c>
      <c r="N369" s="35" t="e">
        <f>'Рейтинговая таблица организаций'!#REF!</f>
        <v>#REF!</v>
      </c>
      <c r="O369" s="85" t="e">
        <f>'Рейтинговая таблица организаций'!#REF!</f>
        <v>#REF!</v>
      </c>
      <c r="P369" s="85" t="e">
        <f>'Рейтинговая таблица организаций'!#REF!</f>
        <v>#REF!</v>
      </c>
      <c r="Q369" s="85" t="e">
        <f>'Рейтинговая таблица организаций'!#REF!</f>
        <v>#REF!</v>
      </c>
      <c r="R369" s="86" t="e">
        <f>'Рейтинговая таблица организаций'!#REF!</f>
        <v>#REF!</v>
      </c>
      <c r="S369" s="31" t="e">
        <f>'Рейтинговая таблица организаций'!#REF!</f>
        <v>#REF!</v>
      </c>
      <c r="T369" s="31" t="e">
        <f>'Рейтинговая таблица организаций'!#REF!</f>
        <v>#REF!</v>
      </c>
      <c r="U369" s="31" t="e">
        <f>'Рейтинговая таблица организаций'!#REF!</f>
        <v>#REF!</v>
      </c>
      <c r="V369" s="35" t="e">
        <f>'Рейтинговая таблица организаций'!#REF!</f>
        <v>#REF!</v>
      </c>
      <c r="W369" s="31" t="e">
        <f>'Рейтинговая таблица организаций'!#REF!</f>
        <v>#REF!</v>
      </c>
      <c r="X369" s="31" t="e">
        <f>'Рейтинговая таблица организаций'!#REF!</f>
        <v>#REF!</v>
      </c>
      <c r="Y369" s="31" t="e">
        <f>'Рейтинговая таблица организаций'!#REF!</f>
        <v>#REF!</v>
      </c>
      <c r="Z369" s="35" t="e">
        <f>'Рейтинговая таблица организаций'!#REF!</f>
        <v>#REF!</v>
      </c>
      <c r="AA369" s="36" t="e">
        <f>'Рейтинговая таблица организаций'!#REF!</f>
        <v>#REF!</v>
      </c>
    </row>
    <row r="370" spans="1:27">
      <c r="A370" s="33" t="e">
        <f>'бланки '!#REF!</f>
        <v>#REF!</v>
      </c>
      <c r="B370" s="33" t="e">
        <f>'Рейтинговая таблица организаций'!#REF!</f>
        <v>#REF!</v>
      </c>
      <c r="C370" s="33" t="e">
        <f>'Рейтинговая таблица организаций'!#REF!</f>
        <v>#REF!</v>
      </c>
      <c r="D370" s="33" t="e">
        <f>'Рейтинговая таблица организаций'!#REF!</f>
        <v>#REF!</v>
      </c>
      <c r="E370" s="31" t="e">
        <f>'Рейтинговая таблица организаций'!#REF!</f>
        <v>#REF!</v>
      </c>
      <c r="F370" s="31" t="e">
        <f>'Рейтинговая таблица организаций'!#REF!</f>
        <v>#REF!</v>
      </c>
      <c r="G370" s="31" t="e">
        <f>'Рейтинговая таблица организаций'!#REF!</f>
        <v>#REF!</v>
      </c>
      <c r="H370" s="31" t="e">
        <f>'Рейтинговая таблица организаций'!#REF!</f>
        <v>#REF!</v>
      </c>
      <c r="I370" s="31" t="e">
        <f>'Рейтинговая таблица организаций'!#REF!</f>
        <v>#REF!</v>
      </c>
      <c r="J370" s="35" t="e">
        <f>'Рейтинговая таблица организаций'!#REF!</f>
        <v>#REF!</v>
      </c>
      <c r="K370" s="31" t="e">
        <f>'Рейтинговая таблица организаций'!#REF!</f>
        <v>#REF!</v>
      </c>
      <c r="L370" s="31" t="e">
        <f t="shared" si="6"/>
        <v>#REF!</v>
      </c>
      <c r="M370" s="31" t="e">
        <f>'Рейтинговая таблица организаций'!#REF!</f>
        <v>#REF!</v>
      </c>
      <c r="N370" s="35" t="e">
        <f>'Рейтинговая таблица организаций'!#REF!</f>
        <v>#REF!</v>
      </c>
      <c r="O370" s="85" t="e">
        <f>'Рейтинговая таблица организаций'!#REF!</f>
        <v>#REF!</v>
      </c>
      <c r="P370" s="85" t="e">
        <f>'Рейтинговая таблица организаций'!#REF!</f>
        <v>#REF!</v>
      </c>
      <c r="Q370" s="85" t="e">
        <f>'Рейтинговая таблица организаций'!#REF!</f>
        <v>#REF!</v>
      </c>
      <c r="R370" s="86" t="e">
        <f>'Рейтинговая таблица организаций'!#REF!</f>
        <v>#REF!</v>
      </c>
      <c r="S370" s="31" t="e">
        <f>'Рейтинговая таблица организаций'!#REF!</f>
        <v>#REF!</v>
      </c>
      <c r="T370" s="31" t="e">
        <f>'Рейтинговая таблица организаций'!#REF!</f>
        <v>#REF!</v>
      </c>
      <c r="U370" s="31" t="e">
        <f>'Рейтинговая таблица организаций'!#REF!</f>
        <v>#REF!</v>
      </c>
      <c r="V370" s="35" t="e">
        <f>'Рейтинговая таблица организаций'!#REF!</f>
        <v>#REF!</v>
      </c>
      <c r="W370" s="31" t="e">
        <f>'Рейтинговая таблица организаций'!#REF!</f>
        <v>#REF!</v>
      </c>
      <c r="X370" s="31" t="e">
        <f>'Рейтинговая таблица организаций'!#REF!</f>
        <v>#REF!</v>
      </c>
      <c r="Y370" s="31" t="e">
        <f>'Рейтинговая таблица организаций'!#REF!</f>
        <v>#REF!</v>
      </c>
      <c r="Z370" s="35" t="e">
        <f>'Рейтинговая таблица организаций'!#REF!</f>
        <v>#REF!</v>
      </c>
      <c r="AA370" s="36" t="e">
        <f>'Рейтинговая таблица организаций'!#REF!</f>
        <v>#REF!</v>
      </c>
    </row>
    <row r="371" spans="1:27">
      <c r="A371" s="33" t="e">
        <f>'бланки '!#REF!</f>
        <v>#REF!</v>
      </c>
      <c r="B371" s="33" t="e">
        <f>'Рейтинговая таблица организаций'!#REF!</f>
        <v>#REF!</v>
      </c>
      <c r="C371" s="33" t="e">
        <f>'Рейтинговая таблица организаций'!#REF!</f>
        <v>#REF!</v>
      </c>
      <c r="D371" s="33" t="e">
        <f>'Рейтинговая таблица организаций'!#REF!</f>
        <v>#REF!</v>
      </c>
      <c r="E371" s="31" t="e">
        <f>'Рейтинговая таблица организаций'!#REF!</f>
        <v>#REF!</v>
      </c>
      <c r="F371" s="31" t="e">
        <f>'Рейтинговая таблица организаций'!#REF!</f>
        <v>#REF!</v>
      </c>
      <c r="G371" s="31" t="e">
        <f>'Рейтинговая таблица организаций'!#REF!</f>
        <v>#REF!</v>
      </c>
      <c r="H371" s="31" t="e">
        <f>'Рейтинговая таблица организаций'!#REF!</f>
        <v>#REF!</v>
      </c>
      <c r="I371" s="31" t="e">
        <f>'Рейтинговая таблица организаций'!#REF!</f>
        <v>#REF!</v>
      </c>
      <c r="J371" s="35" t="e">
        <f>'Рейтинговая таблица организаций'!#REF!</f>
        <v>#REF!</v>
      </c>
      <c r="K371" s="31" t="e">
        <f>'Рейтинговая таблица организаций'!#REF!</f>
        <v>#REF!</v>
      </c>
      <c r="L371" s="31" t="e">
        <f t="shared" si="6"/>
        <v>#REF!</v>
      </c>
      <c r="M371" s="31" t="e">
        <f>'Рейтинговая таблица организаций'!#REF!</f>
        <v>#REF!</v>
      </c>
      <c r="N371" s="35" t="e">
        <f>'Рейтинговая таблица организаций'!#REF!</f>
        <v>#REF!</v>
      </c>
      <c r="O371" s="85" t="e">
        <f>'Рейтинговая таблица организаций'!#REF!</f>
        <v>#REF!</v>
      </c>
      <c r="P371" s="85" t="e">
        <f>'Рейтинговая таблица организаций'!#REF!</f>
        <v>#REF!</v>
      </c>
      <c r="Q371" s="85" t="e">
        <f>'Рейтинговая таблица организаций'!#REF!</f>
        <v>#REF!</v>
      </c>
      <c r="R371" s="86" t="e">
        <f>'Рейтинговая таблица организаций'!#REF!</f>
        <v>#REF!</v>
      </c>
      <c r="S371" s="31" t="e">
        <f>'Рейтинговая таблица организаций'!#REF!</f>
        <v>#REF!</v>
      </c>
      <c r="T371" s="31" t="e">
        <f>'Рейтинговая таблица организаций'!#REF!</f>
        <v>#REF!</v>
      </c>
      <c r="U371" s="31" t="e">
        <f>'Рейтинговая таблица организаций'!#REF!</f>
        <v>#REF!</v>
      </c>
      <c r="V371" s="35" t="e">
        <f>'Рейтинговая таблица организаций'!#REF!</f>
        <v>#REF!</v>
      </c>
      <c r="W371" s="31" t="e">
        <f>'Рейтинговая таблица организаций'!#REF!</f>
        <v>#REF!</v>
      </c>
      <c r="X371" s="31" t="e">
        <f>'Рейтинговая таблица организаций'!#REF!</f>
        <v>#REF!</v>
      </c>
      <c r="Y371" s="31" t="e">
        <f>'Рейтинговая таблица организаций'!#REF!</f>
        <v>#REF!</v>
      </c>
      <c r="Z371" s="35" t="e">
        <f>'Рейтинговая таблица организаций'!#REF!</f>
        <v>#REF!</v>
      </c>
      <c r="AA371" s="36" t="e">
        <f>'Рейтинговая таблица организаций'!#REF!</f>
        <v>#REF!</v>
      </c>
    </row>
    <row r="372" spans="1:27">
      <c r="A372" s="33" t="e">
        <f>'бланки '!#REF!</f>
        <v>#REF!</v>
      </c>
      <c r="B372" s="33" t="e">
        <f>'Рейтинговая таблица организаций'!#REF!</f>
        <v>#REF!</v>
      </c>
      <c r="C372" s="33" t="e">
        <f>'Рейтинговая таблица организаций'!#REF!</f>
        <v>#REF!</v>
      </c>
      <c r="D372" s="33" t="e">
        <f>'Рейтинговая таблица организаций'!#REF!</f>
        <v>#REF!</v>
      </c>
      <c r="E372" s="31" t="e">
        <f>'Рейтинговая таблица организаций'!#REF!</f>
        <v>#REF!</v>
      </c>
      <c r="F372" s="31" t="e">
        <f>'Рейтинговая таблица организаций'!#REF!</f>
        <v>#REF!</v>
      </c>
      <c r="G372" s="31" t="e">
        <f>'Рейтинговая таблица организаций'!#REF!</f>
        <v>#REF!</v>
      </c>
      <c r="H372" s="31" t="e">
        <f>'Рейтинговая таблица организаций'!#REF!</f>
        <v>#REF!</v>
      </c>
      <c r="I372" s="31" t="e">
        <f>'Рейтинговая таблица организаций'!#REF!</f>
        <v>#REF!</v>
      </c>
      <c r="J372" s="35" t="e">
        <f>'Рейтинговая таблица организаций'!#REF!</f>
        <v>#REF!</v>
      </c>
      <c r="K372" s="31" t="e">
        <f>'Рейтинговая таблица организаций'!#REF!</f>
        <v>#REF!</v>
      </c>
      <c r="L372" s="31" t="e">
        <f t="shared" si="6"/>
        <v>#REF!</v>
      </c>
      <c r="M372" s="31" t="e">
        <f>'Рейтинговая таблица организаций'!#REF!</f>
        <v>#REF!</v>
      </c>
      <c r="N372" s="35" t="e">
        <f>'Рейтинговая таблица организаций'!#REF!</f>
        <v>#REF!</v>
      </c>
      <c r="O372" s="85" t="e">
        <f>'Рейтинговая таблица организаций'!#REF!</f>
        <v>#REF!</v>
      </c>
      <c r="P372" s="85" t="e">
        <f>'Рейтинговая таблица организаций'!#REF!</f>
        <v>#REF!</v>
      </c>
      <c r="Q372" s="85" t="e">
        <f>'Рейтинговая таблица организаций'!#REF!</f>
        <v>#REF!</v>
      </c>
      <c r="R372" s="86" t="e">
        <f>'Рейтинговая таблица организаций'!#REF!</f>
        <v>#REF!</v>
      </c>
      <c r="S372" s="31" t="e">
        <f>'Рейтинговая таблица организаций'!#REF!</f>
        <v>#REF!</v>
      </c>
      <c r="T372" s="31" t="e">
        <f>'Рейтинговая таблица организаций'!#REF!</f>
        <v>#REF!</v>
      </c>
      <c r="U372" s="31" t="e">
        <f>'Рейтинговая таблица организаций'!#REF!</f>
        <v>#REF!</v>
      </c>
      <c r="V372" s="35" t="e">
        <f>'Рейтинговая таблица организаций'!#REF!</f>
        <v>#REF!</v>
      </c>
      <c r="W372" s="31" t="e">
        <f>'Рейтинговая таблица организаций'!#REF!</f>
        <v>#REF!</v>
      </c>
      <c r="X372" s="31" t="e">
        <f>'Рейтинговая таблица организаций'!#REF!</f>
        <v>#REF!</v>
      </c>
      <c r="Y372" s="31" t="e">
        <f>'Рейтинговая таблица организаций'!#REF!</f>
        <v>#REF!</v>
      </c>
      <c r="Z372" s="35" t="e">
        <f>'Рейтинговая таблица организаций'!#REF!</f>
        <v>#REF!</v>
      </c>
      <c r="AA372" s="36" t="e">
        <f>'Рейтинговая таблица организаций'!#REF!</f>
        <v>#REF!</v>
      </c>
    </row>
    <row r="373" spans="1:27">
      <c r="A373" s="33" t="e">
        <f>'бланки '!#REF!</f>
        <v>#REF!</v>
      </c>
      <c r="B373" s="33" t="e">
        <f>'Рейтинговая таблица организаций'!#REF!</f>
        <v>#REF!</v>
      </c>
      <c r="C373" s="33" t="e">
        <f>'Рейтинговая таблица организаций'!#REF!</f>
        <v>#REF!</v>
      </c>
      <c r="D373" s="33" t="e">
        <f>'Рейтинговая таблица организаций'!#REF!</f>
        <v>#REF!</v>
      </c>
      <c r="E373" s="31" t="e">
        <f>'Рейтинговая таблица организаций'!#REF!</f>
        <v>#REF!</v>
      </c>
      <c r="F373" s="31" t="e">
        <f>'Рейтинговая таблица организаций'!#REF!</f>
        <v>#REF!</v>
      </c>
      <c r="G373" s="31" t="e">
        <f>'Рейтинговая таблица организаций'!#REF!</f>
        <v>#REF!</v>
      </c>
      <c r="H373" s="31" t="e">
        <f>'Рейтинговая таблица организаций'!#REF!</f>
        <v>#REF!</v>
      </c>
      <c r="I373" s="31" t="e">
        <f>'Рейтинговая таблица организаций'!#REF!</f>
        <v>#REF!</v>
      </c>
      <c r="J373" s="35" t="e">
        <f>'Рейтинговая таблица организаций'!#REF!</f>
        <v>#REF!</v>
      </c>
      <c r="K373" s="31" t="e">
        <f>'Рейтинговая таблица организаций'!#REF!</f>
        <v>#REF!</v>
      </c>
      <c r="L373" s="31" t="e">
        <f t="shared" si="6"/>
        <v>#REF!</v>
      </c>
      <c r="M373" s="31" t="e">
        <f>'Рейтинговая таблица организаций'!#REF!</f>
        <v>#REF!</v>
      </c>
      <c r="N373" s="35" t="e">
        <f>'Рейтинговая таблица организаций'!#REF!</f>
        <v>#REF!</v>
      </c>
      <c r="O373" s="85" t="e">
        <f>'Рейтинговая таблица организаций'!#REF!</f>
        <v>#REF!</v>
      </c>
      <c r="P373" s="85" t="e">
        <f>'Рейтинговая таблица организаций'!#REF!</f>
        <v>#REF!</v>
      </c>
      <c r="Q373" s="85" t="e">
        <f>'Рейтинговая таблица организаций'!#REF!</f>
        <v>#REF!</v>
      </c>
      <c r="R373" s="86" t="e">
        <f>'Рейтинговая таблица организаций'!#REF!</f>
        <v>#REF!</v>
      </c>
      <c r="S373" s="31" t="e">
        <f>'Рейтинговая таблица организаций'!#REF!</f>
        <v>#REF!</v>
      </c>
      <c r="T373" s="31" t="e">
        <f>'Рейтинговая таблица организаций'!#REF!</f>
        <v>#REF!</v>
      </c>
      <c r="U373" s="31" t="e">
        <f>'Рейтинговая таблица организаций'!#REF!</f>
        <v>#REF!</v>
      </c>
      <c r="V373" s="35" t="e">
        <f>'Рейтинговая таблица организаций'!#REF!</f>
        <v>#REF!</v>
      </c>
      <c r="W373" s="31" t="e">
        <f>'Рейтинговая таблица организаций'!#REF!</f>
        <v>#REF!</v>
      </c>
      <c r="X373" s="31" t="e">
        <f>'Рейтинговая таблица организаций'!#REF!</f>
        <v>#REF!</v>
      </c>
      <c r="Y373" s="31" t="e">
        <f>'Рейтинговая таблица организаций'!#REF!</f>
        <v>#REF!</v>
      </c>
      <c r="Z373" s="35" t="e">
        <f>'Рейтинговая таблица организаций'!#REF!</f>
        <v>#REF!</v>
      </c>
      <c r="AA373" s="36" t="e">
        <f>'Рейтинговая таблица организаций'!#REF!</f>
        <v>#REF!</v>
      </c>
    </row>
    <row r="374" spans="1:27">
      <c r="A374" s="33" t="e">
        <f>'бланки '!#REF!</f>
        <v>#REF!</v>
      </c>
      <c r="B374" s="33" t="e">
        <f>'Рейтинговая таблица организаций'!#REF!</f>
        <v>#REF!</v>
      </c>
      <c r="C374" s="33" t="e">
        <f>'Рейтинговая таблица организаций'!#REF!</f>
        <v>#REF!</v>
      </c>
      <c r="D374" s="33" t="e">
        <f>'Рейтинговая таблица организаций'!#REF!</f>
        <v>#REF!</v>
      </c>
      <c r="E374" s="31" t="e">
        <f>'Рейтинговая таблица организаций'!#REF!</f>
        <v>#REF!</v>
      </c>
      <c r="F374" s="31" t="e">
        <f>'Рейтинговая таблица организаций'!#REF!</f>
        <v>#REF!</v>
      </c>
      <c r="G374" s="31" t="e">
        <f>'Рейтинговая таблица организаций'!#REF!</f>
        <v>#REF!</v>
      </c>
      <c r="H374" s="31" t="e">
        <f>'Рейтинговая таблица организаций'!#REF!</f>
        <v>#REF!</v>
      </c>
      <c r="I374" s="31" t="e">
        <f>'Рейтинговая таблица организаций'!#REF!</f>
        <v>#REF!</v>
      </c>
      <c r="J374" s="35" t="e">
        <f>'Рейтинговая таблица организаций'!#REF!</f>
        <v>#REF!</v>
      </c>
      <c r="K374" s="31" t="e">
        <f>'Рейтинговая таблица организаций'!#REF!</f>
        <v>#REF!</v>
      </c>
      <c r="L374" s="31" t="e">
        <f t="shared" si="6"/>
        <v>#REF!</v>
      </c>
      <c r="M374" s="31" t="e">
        <f>'Рейтинговая таблица организаций'!#REF!</f>
        <v>#REF!</v>
      </c>
      <c r="N374" s="35" t="e">
        <f>'Рейтинговая таблица организаций'!#REF!</f>
        <v>#REF!</v>
      </c>
      <c r="O374" s="85" t="e">
        <f>'Рейтинговая таблица организаций'!#REF!</f>
        <v>#REF!</v>
      </c>
      <c r="P374" s="85" t="e">
        <f>'Рейтинговая таблица организаций'!#REF!</f>
        <v>#REF!</v>
      </c>
      <c r="Q374" s="85" t="e">
        <f>'Рейтинговая таблица организаций'!#REF!</f>
        <v>#REF!</v>
      </c>
      <c r="R374" s="86" t="e">
        <f>'Рейтинговая таблица организаций'!#REF!</f>
        <v>#REF!</v>
      </c>
      <c r="S374" s="31" t="e">
        <f>'Рейтинговая таблица организаций'!#REF!</f>
        <v>#REF!</v>
      </c>
      <c r="T374" s="31" t="e">
        <f>'Рейтинговая таблица организаций'!#REF!</f>
        <v>#REF!</v>
      </c>
      <c r="U374" s="31" t="e">
        <f>'Рейтинговая таблица организаций'!#REF!</f>
        <v>#REF!</v>
      </c>
      <c r="V374" s="35" t="e">
        <f>'Рейтинговая таблица организаций'!#REF!</f>
        <v>#REF!</v>
      </c>
      <c r="W374" s="31" t="e">
        <f>'Рейтинговая таблица организаций'!#REF!</f>
        <v>#REF!</v>
      </c>
      <c r="X374" s="31" t="e">
        <f>'Рейтинговая таблица организаций'!#REF!</f>
        <v>#REF!</v>
      </c>
      <c r="Y374" s="31" t="e">
        <f>'Рейтинговая таблица организаций'!#REF!</f>
        <v>#REF!</v>
      </c>
      <c r="Z374" s="35" t="e">
        <f>'Рейтинговая таблица организаций'!#REF!</f>
        <v>#REF!</v>
      </c>
      <c r="AA374" s="36" t="e">
        <f>'Рейтинговая таблица организаций'!#REF!</f>
        <v>#REF!</v>
      </c>
    </row>
    <row r="375" spans="1:27">
      <c r="A375" s="33" t="e">
        <f>'бланки '!#REF!</f>
        <v>#REF!</v>
      </c>
      <c r="B375" s="33" t="e">
        <f>'Рейтинговая таблица организаций'!#REF!</f>
        <v>#REF!</v>
      </c>
      <c r="C375" s="33" t="e">
        <f>'Рейтинговая таблица организаций'!#REF!</f>
        <v>#REF!</v>
      </c>
      <c r="D375" s="33" t="e">
        <f>'Рейтинговая таблица организаций'!#REF!</f>
        <v>#REF!</v>
      </c>
      <c r="E375" s="31" t="e">
        <f>'Рейтинговая таблица организаций'!#REF!</f>
        <v>#REF!</v>
      </c>
      <c r="F375" s="31" t="e">
        <f>'Рейтинговая таблица организаций'!#REF!</f>
        <v>#REF!</v>
      </c>
      <c r="G375" s="31" t="e">
        <f>'Рейтинговая таблица организаций'!#REF!</f>
        <v>#REF!</v>
      </c>
      <c r="H375" s="31" t="e">
        <f>'Рейтинговая таблица организаций'!#REF!</f>
        <v>#REF!</v>
      </c>
      <c r="I375" s="31" t="e">
        <f>'Рейтинговая таблица организаций'!#REF!</f>
        <v>#REF!</v>
      </c>
      <c r="J375" s="35" t="e">
        <f>'Рейтинговая таблица организаций'!#REF!</f>
        <v>#REF!</v>
      </c>
      <c r="K375" s="31" t="e">
        <f>'Рейтинговая таблица организаций'!#REF!</f>
        <v>#REF!</v>
      </c>
      <c r="L375" s="31" t="e">
        <f t="shared" si="6"/>
        <v>#REF!</v>
      </c>
      <c r="M375" s="31" t="e">
        <f>'Рейтинговая таблица организаций'!#REF!</f>
        <v>#REF!</v>
      </c>
      <c r="N375" s="35" t="e">
        <f>'Рейтинговая таблица организаций'!#REF!</f>
        <v>#REF!</v>
      </c>
      <c r="O375" s="85" t="e">
        <f>'Рейтинговая таблица организаций'!#REF!</f>
        <v>#REF!</v>
      </c>
      <c r="P375" s="85" t="e">
        <f>'Рейтинговая таблица организаций'!#REF!</f>
        <v>#REF!</v>
      </c>
      <c r="Q375" s="85" t="e">
        <f>'Рейтинговая таблица организаций'!#REF!</f>
        <v>#REF!</v>
      </c>
      <c r="R375" s="86" t="e">
        <f>'Рейтинговая таблица организаций'!#REF!</f>
        <v>#REF!</v>
      </c>
      <c r="S375" s="31" t="e">
        <f>'Рейтинговая таблица организаций'!#REF!</f>
        <v>#REF!</v>
      </c>
      <c r="T375" s="31" t="e">
        <f>'Рейтинговая таблица организаций'!#REF!</f>
        <v>#REF!</v>
      </c>
      <c r="U375" s="31" t="e">
        <f>'Рейтинговая таблица организаций'!#REF!</f>
        <v>#REF!</v>
      </c>
      <c r="V375" s="35" t="e">
        <f>'Рейтинговая таблица организаций'!#REF!</f>
        <v>#REF!</v>
      </c>
      <c r="W375" s="31" t="e">
        <f>'Рейтинговая таблица организаций'!#REF!</f>
        <v>#REF!</v>
      </c>
      <c r="X375" s="31" t="e">
        <f>'Рейтинговая таблица организаций'!#REF!</f>
        <v>#REF!</v>
      </c>
      <c r="Y375" s="31" t="e">
        <f>'Рейтинговая таблица организаций'!#REF!</f>
        <v>#REF!</v>
      </c>
      <c r="Z375" s="35" t="e">
        <f>'Рейтинговая таблица организаций'!#REF!</f>
        <v>#REF!</v>
      </c>
      <c r="AA375" s="36" t="e">
        <f>'Рейтинговая таблица организаций'!#REF!</f>
        <v>#REF!</v>
      </c>
    </row>
    <row r="376" spans="1:27">
      <c r="A376" s="33" t="e">
        <f>'бланки '!#REF!</f>
        <v>#REF!</v>
      </c>
      <c r="B376" s="33" t="e">
        <f>'Рейтинговая таблица организаций'!#REF!</f>
        <v>#REF!</v>
      </c>
      <c r="C376" s="33" t="e">
        <f>'Рейтинговая таблица организаций'!#REF!</f>
        <v>#REF!</v>
      </c>
      <c r="D376" s="33" t="e">
        <f>'Рейтинговая таблица организаций'!#REF!</f>
        <v>#REF!</v>
      </c>
      <c r="E376" s="31" t="e">
        <f>'Рейтинговая таблица организаций'!#REF!</f>
        <v>#REF!</v>
      </c>
      <c r="F376" s="31" t="e">
        <f>'Рейтинговая таблица организаций'!#REF!</f>
        <v>#REF!</v>
      </c>
      <c r="G376" s="31" t="e">
        <f>'Рейтинговая таблица организаций'!#REF!</f>
        <v>#REF!</v>
      </c>
      <c r="H376" s="31" t="e">
        <f>'Рейтинговая таблица организаций'!#REF!</f>
        <v>#REF!</v>
      </c>
      <c r="I376" s="31" t="e">
        <f>'Рейтинговая таблица организаций'!#REF!</f>
        <v>#REF!</v>
      </c>
      <c r="J376" s="35" t="e">
        <f>'Рейтинговая таблица организаций'!#REF!</f>
        <v>#REF!</v>
      </c>
      <c r="K376" s="31" t="e">
        <f>'Рейтинговая таблица организаций'!#REF!</f>
        <v>#REF!</v>
      </c>
      <c r="L376" s="31" t="e">
        <f t="shared" si="6"/>
        <v>#REF!</v>
      </c>
      <c r="M376" s="31" t="e">
        <f>'Рейтинговая таблица организаций'!#REF!</f>
        <v>#REF!</v>
      </c>
      <c r="N376" s="35" t="e">
        <f>'Рейтинговая таблица организаций'!#REF!</f>
        <v>#REF!</v>
      </c>
      <c r="O376" s="85" t="e">
        <f>'Рейтинговая таблица организаций'!#REF!</f>
        <v>#REF!</v>
      </c>
      <c r="P376" s="85" t="e">
        <f>'Рейтинговая таблица организаций'!#REF!</f>
        <v>#REF!</v>
      </c>
      <c r="Q376" s="85" t="e">
        <f>'Рейтинговая таблица организаций'!#REF!</f>
        <v>#REF!</v>
      </c>
      <c r="R376" s="86" t="e">
        <f>'Рейтинговая таблица организаций'!#REF!</f>
        <v>#REF!</v>
      </c>
      <c r="S376" s="31" t="e">
        <f>'Рейтинговая таблица организаций'!#REF!</f>
        <v>#REF!</v>
      </c>
      <c r="T376" s="31" t="e">
        <f>'Рейтинговая таблица организаций'!#REF!</f>
        <v>#REF!</v>
      </c>
      <c r="U376" s="31" t="e">
        <f>'Рейтинговая таблица организаций'!#REF!</f>
        <v>#REF!</v>
      </c>
      <c r="V376" s="35" t="e">
        <f>'Рейтинговая таблица организаций'!#REF!</f>
        <v>#REF!</v>
      </c>
      <c r="W376" s="31" t="e">
        <f>'Рейтинговая таблица организаций'!#REF!</f>
        <v>#REF!</v>
      </c>
      <c r="X376" s="31" t="e">
        <f>'Рейтинговая таблица организаций'!#REF!</f>
        <v>#REF!</v>
      </c>
      <c r="Y376" s="31" t="e">
        <f>'Рейтинговая таблица организаций'!#REF!</f>
        <v>#REF!</v>
      </c>
      <c r="Z376" s="35" t="e">
        <f>'Рейтинговая таблица организаций'!#REF!</f>
        <v>#REF!</v>
      </c>
      <c r="AA376" s="36" t="e">
        <f>'Рейтинговая таблица организаций'!#REF!</f>
        <v>#REF!</v>
      </c>
    </row>
    <row r="377" spans="1:27">
      <c r="A377" s="33" t="e">
        <f>'бланки '!#REF!</f>
        <v>#REF!</v>
      </c>
      <c r="B377" s="33" t="e">
        <f>'Рейтинговая таблица организаций'!#REF!</f>
        <v>#REF!</v>
      </c>
      <c r="C377" s="33" t="e">
        <f>'Рейтинговая таблица организаций'!#REF!</f>
        <v>#REF!</v>
      </c>
      <c r="D377" s="33" t="e">
        <f>'Рейтинговая таблица организаций'!#REF!</f>
        <v>#REF!</v>
      </c>
      <c r="E377" s="31" t="e">
        <f>'Рейтинговая таблица организаций'!#REF!</f>
        <v>#REF!</v>
      </c>
      <c r="F377" s="31" t="e">
        <f>'Рейтинговая таблица организаций'!#REF!</f>
        <v>#REF!</v>
      </c>
      <c r="G377" s="31" t="e">
        <f>'Рейтинговая таблица организаций'!#REF!</f>
        <v>#REF!</v>
      </c>
      <c r="H377" s="31" t="e">
        <f>'Рейтинговая таблица организаций'!#REF!</f>
        <v>#REF!</v>
      </c>
      <c r="I377" s="31" t="e">
        <f>'Рейтинговая таблица организаций'!#REF!</f>
        <v>#REF!</v>
      </c>
      <c r="J377" s="35" t="e">
        <f>'Рейтинговая таблица организаций'!#REF!</f>
        <v>#REF!</v>
      </c>
      <c r="K377" s="31" t="e">
        <f>'Рейтинговая таблица организаций'!#REF!</f>
        <v>#REF!</v>
      </c>
      <c r="L377" s="31" t="e">
        <f t="shared" si="6"/>
        <v>#REF!</v>
      </c>
      <c r="M377" s="31" t="e">
        <f>'Рейтинговая таблица организаций'!#REF!</f>
        <v>#REF!</v>
      </c>
      <c r="N377" s="35" t="e">
        <f>'Рейтинговая таблица организаций'!#REF!</f>
        <v>#REF!</v>
      </c>
      <c r="O377" s="85" t="e">
        <f>'Рейтинговая таблица организаций'!#REF!</f>
        <v>#REF!</v>
      </c>
      <c r="P377" s="85" t="e">
        <f>'Рейтинговая таблица организаций'!#REF!</f>
        <v>#REF!</v>
      </c>
      <c r="Q377" s="85" t="e">
        <f>'Рейтинговая таблица организаций'!#REF!</f>
        <v>#REF!</v>
      </c>
      <c r="R377" s="86" t="e">
        <f>'Рейтинговая таблица организаций'!#REF!</f>
        <v>#REF!</v>
      </c>
      <c r="S377" s="31" t="e">
        <f>'Рейтинговая таблица организаций'!#REF!</f>
        <v>#REF!</v>
      </c>
      <c r="T377" s="31" t="e">
        <f>'Рейтинговая таблица организаций'!#REF!</f>
        <v>#REF!</v>
      </c>
      <c r="U377" s="31" t="e">
        <f>'Рейтинговая таблица организаций'!#REF!</f>
        <v>#REF!</v>
      </c>
      <c r="V377" s="35" t="e">
        <f>'Рейтинговая таблица организаций'!#REF!</f>
        <v>#REF!</v>
      </c>
      <c r="W377" s="31" t="e">
        <f>'Рейтинговая таблица организаций'!#REF!</f>
        <v>#REF!</v>
      </c>
      <c r="X377" s="31" t="e">
        <f>'Рейтинговая таблица организаций'!#REF!</f>
        <v>#REF!</v>
      </c>
      <c r="Y377" s="31" t="e">
        <f>'Рейтинговая таблица организаций'!#REF!</f>
        <v>#REF!</v>
      </c>
      <c r="Z377" s="35" t="e">
        <f>'Рейтинговая таблица организаций'!#REF!</f>
        <v>#REF!</v>
      </c>
      <c r="AA377" s="36" t="e">
        <f>'Рейтинговая таблица организаций'!#REF!</f>
        <v>#REF!</v>
      </c>
    </row>
    <row r="378" spans="1:27">
      <c r="A378" s="33" t="e">
        <f>'бланки '!#REF!</f>
        <v>#REF!</v>
      </c>
      <c r="B378" s="33" t="e">
        <f>'Рейтинговая таблица организаций'!#REF!</f>
        <v>#REF!</v>
      </c>
      <c r="C378" s="33" t="e">
        <f>'Рейтинговая таблица организаций'!#REF!</f>
        <v>#REF!</v>
      </c>
      <c r="D378" s="33" t="e">
        <f>'Рейтинговая таблица организаций'!#REF!</f>
        <v>#REF!</v>
      </c>
      <c r="E378" s="31" t="e">
        <f>'Рейтинговая таблица организаций'!#REF!</f>
        <v>#REF!</v>
      </c>
      <c r="F378" s="31" t="e">
        <f>'Рейтинговая таблица организаций'!#REF!</f>
        <v>#REF!</v>
      </c>
      <c r="G378" s="31" t="e">
        <f>'Рейтинговая таблица организаций'!#REF!</f>
        <v>#REF!</v>
      </c>
      <c r="H378" s="31" t="e">
        <f>'Рейтинговая таблица организаций'!#REF!</f>
        <v>#REF!</v>
      </c>
      <c r="I378" s="31" t="e">
        <f>'Рейтинговая таблица организаций'!#REF!</f>
        <v>#REF!</v>
      </c>
      <c r="J378" s="35" t="e">
        <f>'Рейтинговая таблица организаций'!#REF!</f>
        <v>#REF!</v>
      </c>
      <c r="K378" s="31" t="e">
        <f>'Рейтинговая таблица организаций'!#REF!</f>
        <v>#REF!</v>
      </c>
      <c r="L378" s="31" t="e">
        <f t="shared" si="6"/>
        <v>#REF!</v>
      </c>
      <c r="M378" s="31" t="e">
        <f>'Рейтинговая таблица организаций'!#REF!</f>
        <v>#REF!</v>
      </c>
      <c r="N378" s="35" t="e">
        <f>'Рейтинговая таблица организаций'!#REF!</f>
        <v>#REF!</v>
      </c>
      <c r="O378" s="85" t="e">
        <f>'Рейтинговая таблица организаций'!#REF!</f>
        <v>#REF!</v>
      </c>
      <c r="P378" s="85" t="e">
        <f>'Рейтинговая таблица организаций'!#REF!</f>
        <v>#REF!</v>
      </c>
      <c r="Q378" s="85" t="e">
        <f>'Рейтинговая таблица организаций'!#REF!</f>
        <v>#REF!</v>
      </c>
      <c r="R378" s="86" t="e">
        <f>'Рейтинговая таблица организаций'!#REF!</f>
        <v>#REF!</v>
      </c>
      <c r="S378" s="31" t="e">
        <f>'Рейтинговая таблица организаций'!#REF!</f>
        <v>#REF!</v>
      </c>
      <c r="T378" s="31" t="e">
        <f>'Рейтинговая таблица организаций'!#REF!</f>
        <v>#REF!</v>
      </c>
      <c r="U378" s="31" t="e">
        <f>'Рейтинговая таблица организаций'!#REF!</f>
        <v>#REF!</v>
      </c>
      <c r="V378" s="35" t="e">
        <f>'Рейтинговая таблица организаций'!#REF!</f>
        <v>#REF!</v>
      </c>
      <c r="W378" s="31" t="e">
        <f>'Рейтинговая таблица организаций'!#REF!</f>
        <v>#REF!</v>
      </c>
      <c r="X378" s="31" t="e">
        <f>'Рейтинговая таблица организаций'!#REF!</f>
        <v>#REF!</v>
      </c>
      <c r="Y378" s="31" t="e">
        <f>'Рейтинговая таблица организаций'!#REF!</f>
        <v>#REF!</v>
      </c>
      <c r="Z378" s="35" t="e">
        <f>'Рейтинговая таблица организаций'!#REF!</f>
        <v>#REF!</v>
      </c>
      <c r="AA378" s="36" t="e">
        <f>'Рейтинговая таблица организаций'!#REF!</f>
        <v>#REF!</v>
      </c>
    </row>
    <row r="379" spans="1:27">
      <c r="A379" s="33" t="e">
        <f>'бланки '!#REF!</f>
        <v>#REF!</v>
      </c>
      <c r="B379" s="33" t="e">
        <f>'Рейтинговая таблица организаций'!#REF!</f>
        <v>#REF!</v>
      </c>
      <c r="C379" s="33" t="e">
        <f>'Рейтинговая таблица организаций'!#REF!</f>
        <v>#REF!</v>
      </c>
      <c r="D379" s="33" t="e">
        <f>'Рейтинговая таблица организаций'!#REF!</f>
        <v>#REF!</v>
      </c>
      <c r="E379" s="31" t="e">
        <f>'Рейтинговая таблица организаций'!#REF!</f>
        <v>#REF!</v>
      </c>
      <c r="F379" s="31" t="e">
        <f>'Рейтинговая таблица организаций'!#REF!</f>
        <v>#REF!</v>
      </c>
      <c r="G379" s="31" t="e">
        <f>'Рейтинговая таблица организаций'!#REF!</f>
        <v>#REF!</v>
      </c>
      <c r="H379" s="31" t="e">
        <f>'Рейтинговая таблица организаций'!#REF!</f>
        <v>#REF!</v>
      </c>
      <c r="I379" s="31" t="e">
        <f>'Рейтинговая таблица организаций'!#REF!</f>
        <v>#REF!</v>
      </c>
      <c r="J379" s="35" t="e">
        <f>'Рейтинговая таблица организаций'!#REF!</f>
        <v>#REF!</v>
      </c>
      <c r="K379" s="31" t="e">
        <f>'Рейтинговая таблица организаций'!#REF!</f>
        <v>#REF!</v>
      </c>
      <c r="L379" s="31" t="e">
        <f t="shared" si="6"/>
        <v>#REF!</v>
      </c>
      <c r="M379" s="31" t="e">
        <f>'Рейтинговая таблица организаций'!#REF!</f>
        <v>#REF!</v>
      </c>
      <c r="N379" s="35" t="e">
        <f>'Рейтинговая таблица организаций'!#REF!</f>
        <v>#REF!</v>
      </c>
      <c r="O379" s="85" t="e">
        <f>'Рейтинговая таблица организаций'!#REF!</f>
        <v>#REF!</v>
      </c>
      <c r="P379" s="85" t="e">
        <f>'Рейтинговая таблица организаций'!#REF!</f>
        <v>#REF!</v>
      </c>
      <c r="Q379" s="85" t="e">
        <f>'Рейтинговая таблица организаций'!#REF!</f>
        <v>#REF!</v>
      </c>
      <c r="R379" s="86" t="e">
        <f>'Рейтинговая таблица организаций'!#REF!</f>
        <v>#REF!</v>
      </c>
      <c r="S379" s="31" t="e">
        <f>'Рейтинговая таблица организаций'!#REF!</f>
        <v>#REF!</v>
      </c>
      <c r="T379" s="31" t="e">
        <f>'Рейтинговая таблица организаций'!#REF!</f>
        <v>#REF!</v>
      </c>
      <c r="U379" s="31" t="e">
        <f>'Рейтинговая таблица организаций'!#REF!</f>
        <v>#REF!</v>
      </c>
      <c r="V379" s="35" t="e">
        <f>'Рейтинговая таблица организаций'!#REF!</f>
        <v>#REF!</v>
      </c>
      <c r="W379" s="31" t="e">
        <f>'Рейтинговая таблица организаций'!#REF!</f>
        <v>#REF!</v>
      </c>
      <c r="X379" s="31" t="e">
        <f>'Рейтинговая таблица организаций'!#REF!</f>
        <v>#REF!</v>
      </c>
      <c r="Y379" s="31" t="e">
        <f>'Рейтинговая таблица организаций'!#REF!</f>
        <v>#REF!</v>
      </c>
      <c r="Z379" s="35" t="e">
        <f>'Рейтинговая таблица организаций'!#REF!</f>
        <v>#REF!</v>
      </c>
      <c r="AA379" s="36" t="e">
        <f>'Рейтинговая таблица организаций'!#REF!</f>
        <v>#REF!</v>
      </c>
    </row>
    <row r="380" spans="1:27">
      <c r="A380" s="33" t="e">
        <f>'бланки '!#REF!</f>
        <v>#REF!</v>
      </c>
      <c r="B380" s="33" t="e">
        <f>'Рейтинговая таблица организаций'!#REF!</f>
        <v>#REF!</v>
      </c>
      <c r="C380" s="33" t="e">
        <f>'Рейтинговая таблица организаций'!#REF!</f>
        <v>#REF!</v>
      </c>
      <c r="D380" s="33" t="e">
        <f>'Рейтинговая таблица организаций'!#REF!</f>
        <v>#REF!</v>
      </c>
      <c r="E380" s="31" t="e">
        <f>'Рейтинговая таблица организаций'!#REF!</f>
        <v>#REF!</v>
      </c>
      <c r="F380" s="31" t="e">
        <f>'Рейтинговая таблица организаций'!#REF!</f>
        <v>#REF!</v>
      </c>
      <c r="G380" s="31" t="e">
        <f>'Рейтинговая таблица организаций'!#REF!</f>
        <v>#REF!</v>
      </c>
      <c r="H380" s="31" t="e">
        <f>'Рейтинговая таблица организаций'!#REF!</f>
        <v>#REF!</v>
      </c>
      <c r="I380" s="31" t="e">
        <f>'Рейтинговая таблица организаций'!#REF!</f>
        <v>#REF!</v>
      </c>
      <c r="J380" s="35" t="e">
        <f>'Рейтинговая таблица организаций'!#REF!</f>
        <v>#REF!</v>
      </c>
      <c r="K380" s="31" t="e">
        <f>'Рейтинговая таблица организаций'!#REF!</f>
        <v>#REF!</v>
      </c>
      <c r="L380" s="31" t="e">
        <f t="shared" si="6"/>
        <v>#REF!</v>
      </c>
      <c r="M380" s="31" t="e">
        <f>'Рейтинговая таблица организаций'!#REF!</f>
        <v>#REF!</v>
      </c>
      <c r="N380" s="35" t="e">
        <f>'Рейтинговая таблица организаций'!#REF!</f>
        <v>#REF!</v>
      </c>
      <c r="O380" s="85" t="e">
        <f>'Рейтинговая таблица организаций'!#REF!</f>
        <v>#REF!</v>
      </c>
      <c r="P380" s="85" t="e">
        <f>'Рейтинговая таблица организаций'!#REF!</f>
        <v>#REF!</v>
      </c>
      <c r="Q380" s="85" t="e">
        <f>'Рейтинговая таблица организаций'!#REF!</f>
        <v>#REF!</v>
      </c>
      <c r="R380" s="86" t="e">
        <f>'Рейтинговая таблица организаций'!#REF!</f>
        <v>#REF!</v>
      </c>
      <c r="S380" s="31" t="e">
        <f>'Рейтинговая таблица организаций'!#REF!</f>
        <v>#REF!</v>
      </c>
      <c r="T380" s="31" t="e">
        <f>'Рейтинговая таблица организаций'!#REF!</f>
        <v>#REF!</v>
      </c>
      <c r="U380" s="31" t="e">
        <f>'Рейтинговая таблица организаций'!#REF!</f>
        <v>#REF!</v>
      </c>
      <c r="V380" s="35" t="e">
        <f>'Рейтинговая таблица организаций'!#REF!</f>
        <v>#REF!</v>
      </c>
      <c r="W380" s="31" t="e">
        <f>'Рейтинговая таблица организаций'!#REF!</f>
        <v>#REF!</v>
      </c>
      <c r="X380" s="31" t="e">
        <f>'Рейтинговая таблица организаций'!#REF!</f>
        <v>#REF!</v>
      </c>
      <c r="Y380" s="31" t="e">
        <f>'Рейтинговая таблица организаций'!#REF!</f>
        <v>#REF!</v>
      </c>
      <c r="Z380" s="35" t="e">
        <f>'Рейтинговая таблица организаций'!#REF!</f>
        <v>#REF!</v>
      </c>
      <c r="AA380" s="36" t="e">
        <f>'Рейтинговая таблица организаций'!#REF!</f>
        <v>#REF!</v>
      </c>
    </row>
    <row r="381" spans="1:27">
      <c r="A381" s="33" t="e">
        <f>'бланки '!#REF!</f>
        <v>#REF!</v>
      </c>
      <c r="B381" s="33" t="e">
        <f>'Рейтинговая таблица организаций'!#REF!</f>
        <v>#REF!</v>
      </c>
      <c r="C381" s="33" t="e">
        <f>'Рейтинговая таблица организаций'!#REF!</f>
        <v>#REF!</v>
      </c>
      <c r="D381" s="33" t="e">
        <f>'Рейтинговая таблица организаций'!#REF!</f>
        <v>#REF!</v>
      </c>
      <c r="E381" s="31" t="e">
        <f>'Рейтинговая таблица организаций'!#REF!</f>
        <v>#REF!</v>
      </c>
      <c r="F381" s="31" t="e">
        <f>'Рейтинговая таблица организаций'!#REF!</f>
        <v>#REF!</v>
      </c>
      <c r="G381" s="31" t="e">
        <f>'Рейтинговая таблица организаций'!#REF!</f>
        <v>#REF!</v>
      </c>
      <c r="H381" s="31" t="e">
        <f>'Рейтинговая таблица организаций'!#REF!</f>
        <v>#REF!</v>
      </c>
      <c r="I381" s="31" t="e">
        <f>'Рейтинговая таблица организаций'!#REF!</f>
        <v>#REF!</v>
      </c>
      <c r="J381" s="35" t="e">
        <f>'Рейтинговая таблица организаций'!#REF!</f>
        <v>#REF!</v>
      </c>
      <c r="K381" s="31" t="e">
        <f>'Рейтинговая таблица организаций'!#REF!</f>
        <v>#REF!</v>
      </c>
      <c r="L381" s="31" t="e">
        <f t="shared" si="6"/>
        <v>#REF!</v>
      </c>
      <c r="M381" s="31" t="e">
        <f>'Рейтинговая таблица организаций'!#REF!</f>
        <v>#REF!</v>
      </c>
      <c r="N381" s="35" t="e">
        <f>'Рейтинговая таблица организаций'!#REF!</f>
        <v>#REF!</v>
      </c>
      <c r="O381" s="85" t="e">
        <f>'Рейтинговая таблица организаций'!#REF!</f>
        <v>#REF!</v>
      </c>
      <c r="P381" s="85" t="e">
        <f>'Рейтинговая таблица организаций'!#REF!</f>
        <v>#REF!</v>
      </c>
      <c r="Q381" s="85" t="e">
        <f>'Рейтинговая таблица организаций'!#REF!</f>
        <v>#REF!</v>
      </c>
      <c r="R381" s="86" t="e">
        <f>'Рейтинговая таблица организаций'!#REF!</f>
        <v>#REF!</v>
      </c>
      <c r="S381" s="31" t="e">
        <f>'Рейтинговая таблица организаций'!#REF!</f>
        <v>#REF!</v>
      </c>
      <c r="T381" s="31" t="e">
        <f>'Рейтинговая таблица организаций'!#REF!</f>
        <v>#REF!</v>
      </c>
      <c r="U381" s="31" t="e">
        <f>'Рейтинговая таблица организаций'!#REF!</f>
        <v>#REF!</v>
      </c>
      <c r="V381" s="35" t="e">
        <f>'Рейтинговая таблица организаций'!#REF!</f>
        <v>#REF!</v>
      </c>
      <c r="W381" s="31" t="e">
        <f>'Рейтинговая таблица организаций'!#REF!</f>
        <v>#REF!</v>
      </c>
      <c r="X381" s="31" t="e">
        <f>'Рейтинговая таблица организаций'!#REF!</f>
        <v>#REF!</v>
      </c>
      <c r="Y381" s="31" t="e">
        <f>'Рейтинговая таблица организаций'!#REF!</f>
        <v>#REF!</v>
      </c>
      <c r="Z381" s="35" t="e">
        <f>'Рейтинговая таблица организаций'!#REF!</f>
        <v>#REF!</v>
      </c>
      <c r="AA381" s="36" t="e">
        <f>'Рейтинговая таблица организаций'!#REF!</f>
        <v>#REF!</v>
      </c>
    </row>
    <row r="382" spans="1:27">
      <c r="A382" s="33" t="e">
        <f>'бланки '!#REF!</f>
        <v>#REF!</v>
      </c>
      <c r="B382" s="33" t="e">
        <f>'Рейтинговая таблица организаций'!#REF!</f>
        <v>#REF!</v>
      </c>
      <c r="C382" s="33" t="e">
        <f>'Рейтинговая таблица организаций'!#REF!</f>
        <v>#REF!</v>
      </c>
      <c r="D382" s="33" t="e">
        <f>'Рейтинговая таблица организаций'!#REF!</f>
        <v>#REF!</v>
      </c>
      <c r="E382" s="31" t="e">
        <f>'Рейтинговая таблица организаций'!#REF!</f>
        <v>#REF!</v>
      </c>
      <c r="F382" s="31" t="e">
        <f>'Рейтинговая таблица организаций'!#REF!</f>
        <v>#REF!</v>
      </c>
      <c r="G382" s="31" t="e">
        <f>'Рейтинговая таблица организаций'!#REF!</f>
        <v>#REF!</v>
      </c>
      <c r="H382" s="31" t="e">
        <f>'Рейтинговая таблица организаций'!#REF!</f>
        <v>#REF!</v>
      </c>
      <c r="I382" s="31" t="e">
        <f>'Рейтинговая таблица организаций'!#REF!</f>
        <v>#REF!</v>
      </c>
      <c r="J382" s="35" t="e">
        <f>'Рейтинговая таблица организаций'!#REF!</f>
        <v>#REF!</v>
      </c>
      <c r="K382" s="31" t="e">
        <f>'Рейтинговая таблица организаций'!#REF!</f>
        <v>#REF!</v>
      </c>
      <c r="L382" s="31" t="e">
        <f t="shared" si="6"/>
        <v>#REF!</v>
      </c>
      <c r="M382" s="31" t="e">
        <f>'Рейтинговая таблица организаций'!#REF!</f>
        <v>#REF!</v>
      </c>
      <c r="N382" s="35" t="e">
        <f>'Рейтинговая таблица организаций'!#REF!</f>
        <v>#REF!</v>
      </c>
      <c r="O382" s="85" t="e">
        <f>'Рейтинговая таблица организаций'!#REF!</f>
        <v>#REF!</v>
      </c>
      <c r="P382" s="85" t="e">
        <f>'Рейтинговая таблица организаций'!#REF!</f>
        <v>#REF!</v>
      </c>
      <c r="Q382" s="85" t="e">
        <f>'Рейтинговая таблица организаций'!#REF!</f>
        <v>#REF!</v>
      </c>
      <c r="R382" s="86" t="e">
        <f>'Рейтинговая таблица организаций'!#REF!</f>
        <v>#REF!</v>
      </c>
      <c r="S382" s="31" t="e">
        <f>'Рейтинговая таблица организаций'!#REF!</f>
        <v>#REF!</v>
      </c>
      <c r="T382" s="31" t="e">
        <f>'Рейтинговая таблица организаций'!#REF!</f>
        <v>#REF!</v>
      </c>
      <c r="U382" s="31" t="e">
        <f>'Рейтинговая таблица организаций'!#REF!</f>
        <v>#REF!</v>
      </c>
      <c r="V382" s="35" t="e">
        <f>'Рейтинговая таблица организаций'!#REF!</f>
        <v>#REF!</v>
      </c>
      <c r="W382" s="31" t="e">
        <f>'Рейтинговая таблица организаций'!#REF!</f>
        <v>#REF!</v>
      </c>
      <c r="X382" s="31" t="e">
        <f>'Рейтинговая таблица организаций'!#REF!</f>
        <v>#REF!</v>
      </c>
      <c r="Y382" s="31" t="e">
        <f>'Рейтинговая таблица организаций'!#REF!</f>
        <v>#REF!</v>
      </c>
      <c r="Z382" s="35" t="e">
        <f>'Рейтинговая таблица организаций'!#REF!</f>
        <v>#REF!</v>
      </c>
      <c r="AA382" s="36" t="e">
        <f>'Рейтинговая таблица организаций'!#REF!</f>
        <v>#REF!</v>
      </c>
    </row>
    <row r="383" spans="1:27">
      <c r="A383" s="33" t="e">
        <f>'бланки '!#REF!</f>
        <v>#REF!</v>
      </c>
      <c r="B383" s="33" t="e">
        <f>'Рейтинговая таблица организаций'!#REF!</f>
        <v>#REF!</v>
      </c>
      <c r="C383" s="33" t="e">
        <f>'Рейтинговая таблица организаций'!#REF!</f>
        <v>#REF!</v>
      </c>
      <c r="D383" s="33" t="e">
        <f>'Рейтинговая таблица организаций'!#REF!</f>
        <v>#REF!</v>
      </c>
      <c r="E383" s="31" t="e">
        <f>'Рейтинговая таблица организаций'!#REF!</f>
        <v>#REF!</v>
      </c>
      <c r="F383" s="31" t="e">
        <f>'Рейтинговая таблица организаций'!#REF!</f>
        <v>#REF!</v>
      </c>
      <c r="G383" s="31" t="e">
        <f>'Рейтинговая таблица организаций'!#REF!</f>
        <v>#REF!</v>
      </c>
      <c r="H383" s="31" t="e">
        <f>'Рейтинговая таблица организаций'!#REF!</f>
        <v>#REF!</v>
      </c>
      <c r="I383" s="31" t="e">
        <f>'Рейтинговая таблица организаций'!#REF!</f>
        <v>#REF!</v>
      </c>
      <c r="J383" s="35" t="e">
        <f>'Рейтинговая таблица организаций'!#REF!</f>
        <v>#REF!</v>
      </c>
      <c r="K383" s="31" t="e">
        <f>'Рейтинговая таблица организаций'!#REF!</f>
        <v>#REF!</v>
      </c>
      <c r="L383" s="31" t="e">
        <f t="shared" si="6"/>
        <v>#REF!</v>
      </c>
      <c r="M383" s="31" t="e">
        <f>'Рейтинговая таблица организаций'!#REF!</f>
        <v>#REF!</v>
      </c>
      <c r="N383" s="35" t="e">
        <f>'Рейтинговая таблица организаций'!#REF!</f>
        <v>#REF!</v>
      </c>
      <c r="O383" s="85" t="e">
        <f>'Рейтинговая таблица организаций'!#REF!</f>
        <v>#REF!</v>
      </c>
      <c r="P383" s="85" t="e">
        <f>'Рейтинговая таблица организаций'!#REF!</f>
        <v>#REF!</v>
      </c>
      <c r="Q383" s="85" t="e">
        <f>'Рейтинговая таблица организаций'!#REF!</f>
        <v>#REF!</v>
      </c>
      <c r="R383" s="86" t="e">
        <f>'Рейтинговая таблица организаций'!#REF!</f>
        <v>#REF!</v>
      </c>
      <c r="S383" s="31" t="e">
        <f>'Рейтинговая таблица организаций'!#REF!</f>
        <v>#REF!</v>
      </c>
      <c r="T383" s="31" t="e">
        <f>'Рейтинговая таблица организаций'!#REF!</f>
        <v>#REF!</v>
      </c>
      <c r="U383" s="31" t="e">
        <f>'Рейтинговая таблица организаций'!#REF!</f>
        <v>#REF!</v>
      </c>
      <c r="V383" s="35" t="e">
        <f>'Рейтинговая таблица организаций'!#REF!</f>
        <v>#REF!</v>
      </c>
      <c r="W383" s="31" t="e">
        <f>'Рейтинговая таблица организаций'!#REF!</f>
        <v>#REF!</v>
      </c>
      <c r="X383" s="31" t="e">
        <f>'Рейтинговая таблица организаций'!#REF!</f>
        <v>#REF!</v>
      </c>
      <c r="Y383" s="31" t="e">
        <f>'Рейтинговая таблица организаций'!#REF!</f>
        <v>#REF!</v>
      </c>
      <c r="Z383" s="35" t="e">
        <f>'Рейтинговая таблица организаций'!#REF!</f>
        <v>#REF!</v>
      </c>
      <c r="AA383" s="36" t="e">
        <f>'Рейтинговая таблица организаций'!#REF!</f>
        <v>#REF!</v>
      </c>
    </row>
    <row r="384" spans="1:27">
      <c r="A384" s="33" t="e">
        <f>'бланки '!#REF!</f>
        <v>#REF!</v>
      </c>
      <c r="B384" s="33" t="e">
        <f>'Рейтинговая таблица организаций'!#REF!</f>
        <v>#REF!</v>
      </c>
      <c r="C384" s="33" t="e">
        <f>'Рейтинговая таблица организаций'!#REF!</f>
        <v>#REF!</v>
      </c>
      <c r="D384" s="33" t="e">
        <f>'Рейтинговая таблица организаций'!#REF!</f>
        <v>#REF!</v>
      </c>
      <c r="E384" s="31" t="e">
        <f>'Рейтинговая таблица организаций'!#REF!</f>
        <v>#REF!</v>
      </c>
      <c r="F384" s="31" t="e">
        <f>'Рейтинговая таблица организаций'!#REF!</f>
        <v>#REF!</v>
      </c>
      <c r="G384" s="31" t="e">
        <f>'Рейтинговая таблица организаций'!#REF!</f>
        <v>#REF!</v>
      </c>
      <c r="H384" s="31" t="e">
        <f>'Рейтинговая таблица организаций'!#REF!</f>
        <v>#REF!</v>
      </c>
      <c r="I384" s="31" t="e">
        <f>'Рейтинговая таблица организаций'!#REF!</f>
        <v>#REF!</v>
      </c>
      <c r="J384" s="35" t="e">
        <f>'Рейтинговая таблица организаций'!#REF!</f>
        <v>#REF!</v>
      </c>
      <c r="K384" s="31" t="e">
        <f>'Рейтинговая таблица организаций'!#REF!</f>
        <v>#REF!</v>
      </c>
      <c r="L384" s="31" t="e">
        <f t="shared" si="6"/>
        <v>#REF!</v>
      </c>
      <c r="M384" s="31" t="e">
        <f>'Рейтинговая таблица организаций'!#REF!</f>
        <v>#REF!</v>
      </c>
      <c r="N384" s="35" t="e">
        <f>'Рейтинговая таблица организаций'!#REF!</f>
        <v>#REF!</v>
      </c>
      <c r="O384" s="85" t="e">
        <f>'Рейтинговая таблица организаций'!#REF!</f>
        <v>#REF!</v>
      </c>
      <c r="P384" s="85" t="e">
        <f>'Рейтинговая таблица организаций'!#REF!</f>
        <v>#REF!</v>
      </c>
      <c r="Q384" s="85" t="e">
        <f>'Рейтинговая таблица организаций'!#REF!</f>
        <v>#REF!</v>
      </c>
      <c r="R384" s="86" t="e">
        <f>'Рейтинговая таблица организаций'!#REF!</f>
        <v>#REF!</v>
      </c>
      <c r="S384" s="31" t="e">
        <f>'Рейтинговая таблица организаций'!#REF!</f>
        <v>#REF!</v>
      </c>
      <c r="T384" s="31" t="e">
        <f>'Рейтинговая таблица организаций'!#REF!</f>
        <v>#REF!</v>
      </c>
      <c r="U384" s="31" t="e">
        <f>'Рейтинговая таблица организаций'!#REF!</f>
        <v>#REF!</v>
      </c>
      <c r="V384" s="35" t="e">
        <f>'Рейтинговая таблица организаций'!#REF!</f>
        <v>#REF!</v>
      </c>
      <c r="W384" s="31" t="e">
        <f>'Рейтинговая таблица организаций'!#REF!</f>
        <v>#REF!</v>
      </c>
      <c r="X384" s="31" t="e">
        <f>'Рейтинговая таблица организаций'!#REF!</f>
        <v>#REF!</v>
      </c>
      <c r="Y384" s="31" t="e">
        <f>'Рейтинговая таблица организаций'!#REF!</f>
        <v>#REF!</v>
      </c>
      <c r="Z384" s="35" t="e">
        <f>'Рейтинговая таблица организаций'!#REF!</f>
        <v>#REF!</v>
      </c>
      <c r="AA384" s="36" t="e">
        <f>'Рейтинговая таблица организаций'!#REF!</f>
        <v>#REF!</v>
      </c>
    </row>
    <row r="385" spans="1:27">
      <c r="A385" s="33" t="e">
        <f>'бланки '!#REF!</f>
        <v>#REF!</v>
      </c>
      <c r="B385" s="33" t="e">
        <f>'Рейтинговая таблица организаций'!#REF!</f>
        <v>#REF!</v>
      </c>
      <c r="C385" s="33" t="e">
        <f>'Рейтинговая таблица организаций'!#REF!</f>
        <v>#REF!</v>
      </c>
      <c r="D385" s="33" t="e">
        <f>'Рейтинговая таблица организаций'!#REF!</f>
        <v>#REF!</v>
      </c>
      <c r="E385" s="31" t="e">
        <f>'Рейтинговая таблица организаций'!#REF!</f>
        <v>#REF!</v>
      </c>
      <c r="F385" s="31" t="e">
        <f>'Рейтинговая таблица организаций'!#REF!</f>
        <v>#REF!</v>
      </c>
      <c r="G385" s="31" t="e">
        <f>'Рейтинговая таблица организаций'!#REF!</f>
        <v>#REF!</v>
      </c>
      <c r="H385" s="31" t="e">
        <f>'Рейтинговая таблица организаций'!#REF!</f>
        <v>#REF!</v>
      </c>
      <c r="I385" s="31" t="e">
        <f>'Рейтинговая таблица организаций'!#REF!</f>
        <v>#REF!</v>
      </c>
      <c r="J385" s="35" t="e">
        <f>'Рейтинговая таблица организаций'!#REF!</f>
        <v>#REF!</v>
      </c>
      <c r="K385" s="31" t="e">
        <f>'Рейтинговая таблица организаций'!#REF!</f>
        <v>#REF!</v>
      </c>
      <c r="L385" s="31" t="e">
        <f t="shared" si="6"/>
        <v>#REF!</v>
      </c>
      <c r="M385" s="31" t="e">
        <f>'Рейтинговая таблица организаций'!#REF!</f>
        <v>#REF!</v>
      </c>
      <c r="N385" s="35" t="e">
        <f>'Рейтинговая таблица организаций'!#REF!</f>
        <v>#REF!</v>
      </c>
      <c r="O385" s="85" t="e">
        <f>'Рейтинговая таблица организаций'!#REF!</f>
        <v>#REF!</v>
      </c>
      <c r="P385" s="85" t="e">
        <f>'Рейтинговая таблица организаций'!#REF!</f>
        <v>#REF!</v>
      </c>
      <c r="Q385" s="85" t="e">
        <f>'Рейтинговая таблица организаций'!#REF!</f>
        <v>#REF!</v>
      </c>
      <c r="R385" s="86" t="e">
        <f>'Рейтинговая таблица организаций'!#REF!</f>
        <v>#REF!</v>
      </c>
      <c r="S385" s="31" t="e">
        <f>'Рейтинговая таблица организаций'!#REF!</f>
        <v>#REF!</v>
      </c>
      <c r="T385" s="31" t="e">
        <f>'Рейтинговая таблица организаций'!#REF!</f>
        <v>#REF!</v>
      </c>
      <c r="U385" s="31" t="e">
        <f>'Рейтинговая таблица организаций'!#REF!</f>
        <v>#REF!</v>
      </c>
      <c r="V385" s="35" t="e">
        <f>'Рейтинговая таблица организаций'!#REF!</f>
        <v>#REF!</v>
      </c>
      <c r="W385" s="31" t="e">
        <f>'Рейтинговая таблица организаций'!#REF!</f>
        <v>#REF!</v>
      </c>
      <c r="X385" s="31" t="e">
        <f>'Рейтинговая таблица организаций'!#REF!</f>
        <v>#REF!</v>
      </c>
      <c r="Y385" s="31" t="e">
        <f>'Рейтинговая таблица организаций'!#REF!</f>
        <v>#REF!</v>
      </c>
      <c r="Z385" s="35" t="e">
        <f>'Рейтинговая таблица организаций'!#REF!</f>
        <v>#REF!</v>
      </c>
      <c r="AA385" s="36" t="e">
        <f>'Рейтинговая таблица организаций'!#REF!</f>
        <v>#REF!</v>
      </c>
    </row>
    <row r="386" spans="1:27">
      <c r="A386" s="33" t="e">
        <f>'бланки '!#REF!</f>
        <v>#REF!</v>
      </c>
      <c r="B386" s="33" t="e">
        <f>'Рейтинговая таблица организаций'!#REF!</f>
        <v>#REF!</v>
      </c>
      <c r="C386" s="33" t="e">
        <f>'Рейтинговая таблица организаций'!#REF!</f>
        <v>#REF!</v>
      </c>
      <c r="D386" s="33" t="e">
        <f>'Рейтинговая таблица организаций'!#REF!</f>
        <v>#REF!</v>
      </c>
      <c r="E386" s="31" t="e">
        <f>'Рейтинговая таблица организаций'!#REF!</f>
        <v>#REF!</v>
      </c>
      <c r="F386" s="31" t="e">
        <f>'Рейтинговая таблица организаций'!#REF!</f>
        <v>#REF!</v>
      </c>
      <c r="G386" s="31" t="e">
        <f>'Рейтинговая таблица организаций'!#REF!</f>
        <v>#REF!</v>
      </c>
      <c r="H386" s="31" t="e">
        <f>'Рейтинговая таблица организаций'!#REF!</f>
        <v>#REF!</v>
      </c>
      <c r="I386" s="31" t="e">
        <f>'Рейтинговая таблица организаций'!#REF!</f>
        <v>#REF!</v>
      </c>
      <c r="J386" s="35" t="e">
        <f>'Рейтинговая таблица организаций'!#REF!</f>
        <v>#REF!</v>
      </c>
      <c r="K386" s="31" t="e">
        <f>'Рейтинговая таблица организаций'!#REF!</f>
        <v>#REF!</v>
      </c>
      <c r="L386" s="31" t="e">
        <f t="shared" si="6"/>
        <v>#REF!</v>
      </c>
      <c r="M386" s="31" t="e">
        <f>'Рейтинговая таблица организаций'!#REF!</f>
        <v>#REF!</v>
      </c>
      <c r="N386" s="35" t="e">
        <f>'Рейтинговая таблица организаций'!#REF!</f>
        <v>#REF!</v>
      </c>
      <c r="O386" s="85" t="e">
        <f>'Рейтинговая таблица организаций'!#REF!</f>
        <v>#REF!</v>
      </c>
      <c r="P386" s="85" t="e">
        <f>'Рейтинговая таблица организаций'!#REF!</f>
        <v>#REF!</v>
      </c>
      <c r="Q386" s="85" t="e">
        <f>'Рейтинговая таблица организаций'!#REF!</f>
        <v>#REF!</v>
      </c>
      <c r="R386" s="86" t="e">
        <f>'Рейтинговая таблица организаций'!#REF!</f>
        <v>#REF!</v>
      </c>
      <c r="S386" s="31" t="e">
        <f>'Рейтинговая таблица организаций'!#REF!</f>
        <v>#REF!</v>
      </c>
      <c r="T386" s="31" t="e">
        <f>'Рейтинговая таблица организаций'!#REF!</f>
        <v>#REF!</v>
      </c>
      <c r="U386" s="31" t="e">
        <f>'Рейтинговая таблица организаций'!#REF!</f>
        <v>#REF!</v>
      </c>
      <c r="V386" s="35" t="e">
        <f>'Рейтинговая таблица организаций'!#REF!</f>
        <v>#REF!</v>
      </c>
      <c r="W386" s="31" t="e">
        <f>'Рейтинговая таблица организаций'!#REF!</f>
        <v>#REF!</v>
      </c>
      <c r="X386" s="31" t="e">
        <f>'Рейтинговая таблица организаций'!#REF!</f>
        <v>#REF!</v>
      </c>
      <c r="Y386" s="31" t="e">
        <f>'Рейтинговая таблица организаций'!#REF!</f>
        <v>#REF!</v>
      </c>
      <c r="Z386" s="35" t="e">
        <f>'Рейтинговая таблица организаций'!#REF!</f>
        <v>#REF!</v>
      </c>
      <c r="AA386" s="36" t="e">
        <f>'Рейтинговая таблица организаций'!#REF!</f>
        <v>#REF!</v>
      </c>
    </row>
    <row r="387" spans="1:27">
      <c r="A387" s="33" t="e">
        <f>'бланки '!#REF!</f>
        <v>#REF!</v>
      </c>
      <c r="B387" s="33" t="e">
        <f>'Рейтинговая таблица организаций'!#REF!</f>
        <v>#REF!</v>
      </c>
      <c r="C387" s="33" t="e">
        <f>'Рейтинговая таблица организаций'!#REF!</f>
        <v>#REF!</v>
      </c>
      <c r="D387" s="33" t="e">
        <f>'Рейтинговая таблица организаций'!#REF!</f>
        <v>#REF!</v>
      </c>
      <c r="E387" s="31" t="e">
        <f>'Рейтинговая таблица организаций'!#REF!</f>
        <v>#REF!</v>
      </c>
      <c r="F387" s="31" t="e">
        <f>'Рейтинговая таблица организаций'!#REF!</f>
        <v>#REF!</v>
      </c>
      <c r="G387" s="31" t="e">
        <f>'Рейтинговая таблица организаций'!#REF!</f>
        <v>#REF!</v>
      </c>
      <c r="H387" s="31" t="e">
        <f>'Рейтинговая таблица организаций'!#REF!</f>
        <v>#REF!</v>
      </c>
      <c r="I387" s="31" t="e">
        <f>'Рейтинговая таблица организаций'!#REF!</f>
        <v>#REF!</v>
      </c>
      <c r="J387" s="35" t="e">
        <f>'Рейтинговая таблица организаций'!#REF!</f>
        <v>#REF!</v>
      </c>
      <c r="K387" s="31" t="e">
        <f>'Рейтинговая таблица организаций'!#REF!</f>
        <v>#REF!</v>
      </c>
      <c r="L387" s="31" t="e">
        <f t="shared" si="6"/>
        <v>#REF!</v>
      </c>
      <c r="M387" s="31" t="e">
        <f>'Рейтинговая таблица организаций'!#REF!</f>
        <v>#REF!</v>
      </c>
      <c r="N387" s="35" t="e">
        <f>'Рейтинговая таблица организаций'!#REF!</f>
        <v>#REF!</v>
      </c>
      <c r="O387" s="85" t="e">
        <f>'Рейтинговая таблица организаций'!#REF!</f>
        <v>#REF!</v>
      </c>
      <c r="P387" s="85" t="e">
        <f>'Рейтинговая таблица организаций'!#REF!</f>
        <v>#REF!</v>
      </c>
      <c r="Q387" s="85" t="e">
        <f>'Рейтинговая таблица организаций'!#REF!</f>
        <v>#REF!</v>
      </c>
      <c r="R387" s="86" t="e">
        <f>'Рейтинговая таблица организаций'!#REF!</f>
        <v>#REF!</v>
      </c>
      <c r="S387" s="31" t="e">
        <f>'Рейтинговая таблица организаций'!#REF!</f>
        <v>#REF!</v>
      </c>
      <c r="T387" s="31" t="e">
        <f>'Рейтинговая таблица организаций'!#REF!</f>
        <v>#REF!</v>
      </c>
      <c r="U387" s="31" t="e">
        <f>'Рейтинговая таблица организаций'!#REF!</f>
        <v>#REF!</v>
      </c>
      <c r="V387" s="35" t="e">
        <f>'Рейтинговая таблица организаций'!#REF!</f>
        <v>#REF!</v>
      </c>
      <c r="W387" s="31" t="e">
        <f>'Рейтинговая таблица организаций'!#REF!</f>
        <v>#REF!</v>
      </c>
      <c r="X387" s="31" t="e">
        <f>'Рейтинговая таблица организаций'!#REF!</f>
        <v>#REF!</v>
      </c>
      <c r="Y387" s="31" t="e">
        <f>'Рейтинговая таблица организаций'!#REF!</f>
        <v>#REF!</v>
      </c>
      <c r="Z387" s="35" t="e">
        <f>'Рейтинговая таблица организаций'!#REF!</f>
        <v>#REF!</v>
      </c>
      <c r="AA387" s="36" t="e">
        <f>'Рейтинговая таблица организаций'!#REF!</f>
        <v>#REF!</v>
      </c>
    </row>
    <row r="388" spans="1:27">
      <c r="A388" s="33" t="e">
        <f>'бланки '!#REF!</f>
        <v>#REF!</v>
      </c>
      <c r="B388" s="33" t="e">
        <f>'Рейтинговая таблица организаций'!#REF!</f>
        <v>#REF!</v>
      </c>
      <c r="C388" s="33" t="e">
        <f>'Рейтинговая таблица организаций'!#REF!</f>
        <v>#REF!</v>
      </c>
      <c r="D388" s="33" t="e">
        <f>'Рейтинговая таблица организаций'!#REF!</f>
        <v>#REF!</v>
      </c>
      <c r="E388" s="31" t="e">
        <f>'Рейтинговая таблица организаций'!#REF!</f>
        <v>#REF!</v>
      </c>
      <c r="F388" s="31" t="e">
        <f>'Рейтинговая таблица организаций'!#REF!</f>
        <v>#REF!</v>
      </c>
      <c r="G388" s="31" t="e">
        <f>'Рейтинговая таблица организаций'!#REF!</f>
        <v>#REF!</v>
      </c>
      <c r="H388" s="31" t="e">
        <f>'Рейтинговая таблица организаций'!#REF!</f>
        <v>#REF!</v>
      </c>
      <c r="I388" s="31" t="e">
        <f>'Рейтинговая таблица организаций'!#REF!</f>
        <v>#REF!</v>
      </c>
      <c r="J388" s="35" t="e">
        <f>'Рейтинговая таблица организаций'!#REF!</f>
        <v>#REF!</v>
      </c>
      <c r="K388" s="31" t="e">
        <f>'Рейтинговая таблица организаций'!#REF!</f>
        <v>#REF!</v>
      </c>
      <c r="L388" s="31" t="e">
        <f t="shared" si="6"/>
        <v>#REF!</v>
      </c>
      <c r="M388" s="31" t="e">
        <f>'Рейтинговая таблица организаций'!#REF!</f>
        <v>#REF!</v>
      </c>
      <c r="N388" s="35" t="e">
        <f>'Рейтинговая таблица организаций'!#REF!</f>
        <v>#REF!</v>
      </c>
      <c r="O388" s="85" t="e">
        <f>'Рейтинговая таблица организаций'!#REF!</f>
        <v>#REF!</v>
      </c>
      <c r="P388" s="85" t="e">
        <f>'Рейтинговая таблица организаций'!#REF!</f>
        <v>#REF!</v>
      </c>
      <c r="Q388" s="85" t="e">
        <f>'Рейтинговая таблица организаций'!#REF!</f>
        <v>#REF!</v>
      </c>
      <c r="R388" s="86" t="e">
        <f>'Рейтинговая таблица организаций'!#REF!</f>
        <v>#REF!</v>
      </c>
      <c r="S388" s="31" t="e">
        <f>'Рейтинговая таблица организаций'!#REF!</f>
        <v>#REF!</v>
      </c>
      <c r="T388" s="31" t="e">
        <f>'Рейтинговая таблица организаций'!#REF!</f>
        <v>#REF!</v>
      </c>
      <c r="U388" s="31" t="e">
        <f>'Рейтинговая таблица организаций'!#REF!</f>
        <v>#REF!</v>
      </c>
      <c r="V388" s="35" t="e">
        <f>'Рейтинговая таблица организаций'!#REF!</f>
        <v>#REF!</v>
      </c>
      <c r="W388" s="31" t="e">
        <f>'Рейтинговая таблица организаций'!#REF!</f>
        <v>#REF!</v>
      </c>
      <c r="X388" s="31" t="e">
        <f>'Рейтинговая таблица организаций'!#REF!</f>
        <v>#REF!</v>
      </c>
      <c r="Y388" s="31" t="e">
        <f>'Рейтинговая таблица организаций'!#REF!</f>
        <v>#REF!</v>
      </c>
      <c r="Z388" s="35" t="e">
        <f>'Рейтинговая таблица организаций'!#REF!</f>
        <v>#REF!</v>
      </c>
      <c r="AA388" s="36" t="e">
        <f>'Рейтинговая таблица организаций'!#REF!</f>
        <v>#REF!</v>
      </c>
    </row>
    <row r="389" spans="1:27">
      <c r="A389" s="33" t="e">
        <f>'бланки '!#REF!</f>
        <v>#REF!</v>
      </c>
      <c r="B389" s="33" t="e">
        <f>'Рейтинговая таблица организаций'!#REF!</f>
        <v>#REF!</v>
      </c>
      <c r="C389" s="33" t="e">
        <f>'Рейтинговая таблица организаций'!#REF!</f>
        <v>#REF!</v>
      </c>
      <c r="D389" s="33" t="e">
        <f>'Рейтинговая таблица организаций'!#REF!</f>
        <v>#REF!</v>
      </c>
      <c r="E389" s="31" t="e">
        <f>'Рейтинговая таблица организаций'!#REF!</f>
        <v>#REF!</v>
      </c>
      <c r="F389" s="31" t="e">
        <f>'Рейтинговая таблица организаций'!#REF!</f>
        <v>#REF!</v>
      </c>
      <c r="G389" s="31" t="e">
        <f>'Рейтинговая таблица организаций'!#REF!</f>
        <v>#REF!</v>
      </c>
      <c r="H389" s="31" t="e">
        <f>'Рейтинговая таблица организаций'!#REF!</f>
        <v>#REF!</v>
      </c>
      <c r="I389" s="31" t="e">
        <f>'Рейтинговая таблица организаций'!#REF!</f>
        <v>#REF!</v>
      </c>
      <c r="J389" s="35" t="e">
        <f>'Рейтинговая таблица организаций'!#REF!</f>
        <v>#REF!</v>
      </c>
      <c r="K389" s="31" t="e">
        <f>'Рейтинговая таблица организаций'!#REF!</f>
        <v>#REF!</v>
      </c>
      <c r="L389" s="31" t="e">
        <f t="shared" si="6"/>
        <v>#REF!</v>
      </c>
      <c r="M389" s="31" t="e">
        <f>'Рейтинговая таблица организаций'!#REF!</f>
        <v>#REF!</v>
      </c>
      <c r="N389" s="35" t="e">
        <f>'Рейтинговая таблица организаций'!#REF!</f>
        <v>#REF!</v>
      </c>
      <c r="O389" s="85" t="e">
        <f>'Рейтинговая таблица организаций'!#REF!</f>
        <v>#REF!</v>
      </c>
      <c r="P389" s="85" t="e">
        <f>'Рейтинговая таблица организаций'!#REF!</f>
        <v>#REF!</v>
      </c>
      <c r="Q389" s="85" t="e">
        <f>'Рейтинговая таблица организаций'!#REF!</f>
        <v>#REF!</v>
      </c>
      <c r="R389" s="86" t="e">
        <f>'Рейтинговая таблица организаций'!#REF!</f>
        <v>#REF!</v>
      </c>
      <c r="S389" s="31" t="e">
        <f>'Рейтинговая таблица организаций'!#REF!</f>
        <v>#REF!</v>
      </c>
      <c r="T389" s="31" t="e">
        <f>'Рейтинговая таблица организаций'!#REF!</f>
        <v>#REF!</v>
      </c>
      <c r="U389" s="31" t="e">
        <f>'Рейтинговая таблица организаций'!#REF!</f>
        <v>#REF!</v>
      </c>
      <c r="V389" s="35" t="e">
        <f>'Рейтинговая таблица организаций'!#REF!</f>
        <v>#REF!</v>
      </c>
      <c r="W389" s="31" t="e">
        <f>'Рейтинговая таблица организаций'!#REF!</f>
        <v>#REF!</v>
      </c>
      <c r="X389" s="31" t="e">
        <f>'Рейтинговая таблица организаций'!#REF!</f>
        <v>#REF!</v>
      </c>
      <c r="Y389" s="31" t="e">
        <f>'Рейтинговая таблица организаций'!#REF!</f>
        <v>#REF!</v>
      </c>
      <c r="Z389" s="35" t="e">
        <f>'Рейтинговая таблица организаций'!#REF!</f>
        <v>#REF!</v>
      </c>
      <c r="AA389" s="36" t="e">
        <f>'Рейтинговая таблица организаций'!#REF!</f>
        <v>#REF!</v>
      </c>
    </row>
    <row r="390" spans="1:27">
      <c r="A390" s="33" t="e">
        <f>'бланки '!#REF!</f>
        <v>#REF!</v>
      </c>
      <c r="B390" s="33" t="e">
        <f>'Рейтинговая таблица организаций'!#REF!</f>
        <v>#REF!</v>
      </c>
      <c r="C390" s="33" t="e">
        <f>'Рейтинговая таблица организаций'!#REF!</f>
        <v>#REF!</v>
      </c>
      <c r="D390" s="33" t="e">
        <f>'Рейтинговая таблица организаций'!#REF!</f>
        <v>#REF!</v>
      </c>
      <c r="E390" s="31" t="e">
        <f>'Рейтинговая таблица организаций'!#REF!</f>
        <v>#REF!</v>
      </c>
      <c r="F390" s="31" t="e">
        <f>'Рейтинговая таблица организаций'!#REF!</f>
        <v>#REF!</v>
      </c>
      <c r="G390" s="31" t="e">
        <f>'Рейтинговая таблица организаций'!#REF!</f>
        <v>#REF!</v>
      </c>
      <c r="H390" s="31" t="e">
        <f>'Рейтинговая таблица организаций'!#REF!</f>
        <v>#REF!</v>
      </c>
      <c r="I390" s="31" t="e">
        <f>'Рейтинговая таблица организаций'!#REF!</f>
        <v>#REF!</v>
      </c>
      <c r="J390" s="35" t="e">
        <f>'Рейтинговая таблица организаций'!#REF!</f>
        <v>#REF!</v>
      </c>
      <c r="K390" s="31" t="e">
        <f>'Рейтинговая таблица организаций'!#REF!</f>
        <v>#REF!</v>
      </c>
      <c r="L390" s="31" t="e">
        <f t="shared" si="6"/>
        <v>#REF!</v>
      </c>
      <c r="M390" s="31" t="e">
        <f>'Рейтинговая таблица организаций'!#REF!</f>
        <v>#REF!</v>
      </c>
      <c r="N390" s="35" t="e">
        <f>'Рейтинговая таблица организаций'!#REF!</f>
        <v>#REF!</v>
      </c>
      <c r="O390" s="85" t="e">
        <f>'Рейтинговая таблица организаций'!#REF!</f>
        <v>#REF!</v>
      </c>
      <c r="P390" s="85" t="e">
        <f>'Рейтинговая таблица организаций'!#REF!</f>
        <v>#REF!</v>
      </c>
      <c r="Q390" s="85" t="e">
        <f>'Рейтинговая таблица организаций'!#REF!</f>
        <v>#REF!</v>
      </c>
      <c r="R390" s="86" t="e">
        <f>'Рейтинговая таблица организаций'!#REF!</f>
        <v>#REF!</v>
      </c>
      <c r="S390" s="31" t="e">
        <f>'Рейтинговая таблица организаций'!#REF!</f>
        <v>#REF!</v>
      </c>
      <c r="T390" s="31" t="e">
        <f>'Рейтинговая таблица организаций'!#REF!</f>
        <v>#REF!</v>
      </c>
      <c r="U390" s="31" t="e">
        <f>'Рейтинговая таблица организаций'!#REF!</f>
        <v>#REF!</v>
      </c>
      <c r="V390" s="35" t="e">
        <f>'Рейтинговая таблица организаций'!#REF!</f>
        <v>#REF!</v>
      </c>
      <c r="W390" s="31" t="e">
        <f>'Рейтинговая таблица организаций'!#REF!</f>
        <v>#REF!</v>
      </c>
      <c r="X390" s="31" t="e">
        <f>'Рейтинговая таблица организаций'!#REF!</f>
        <v>#REF!</v>
      </c>
      <c r="Y390" s="31" t="e">
        <f>'Рейтинговая таблица организаций'!#REF!</f>
        <v>#REF!</v>
      </c>
      <c r="Z390" s="35" t="e">
        <f>'Рейтинговая таблица организаций'!#REF!</f>
        <v>#REF!</v>
      </c>
      <c r="AA390" s="36" t="e">
        <f>'Рейтинговая таблица организаций'!#REF!</f>
        <v>#REF!</v>
      </c>
    </row>
    <row r="391" spans="1:27">
      <c r="A391" s="33" t="e">
        <f>'бланки '!#REF!</f>
        <v>#REF!</v>
      </c>
      <c r="B391" s="33" t="e">
        <f>'Рейтинговая таблица организаций'!#REF!</f>
        <v>#REF!</v>
      </c>
      <c r="C391" s="33" t="e">
        <f>'Рейтинговая таблица организаций'!#REF!</f>
        <v>#REF!</v>
      </c>
      <c r="D391" s="33" t="e">
        <f>'Рейтинговая таблица организаций'!#REF!</f>
        <v>#REF!</v>
      </c>
      <c r="E391" s="31" t="e">
        <f>'Рейтинговая таблица организаций'!#REF!</f>
        <v>#REF!</v>
      </c>
      <c r="F391" s="31" t="e">
        <f>'Рейтинговая таблица организаций'!#REF!</f>
        <v>#REF!</v>
      </c>
      <c r="G391" s="31" t="e">
        <f>'Рейтинговая таблица организаций'!#REF!</f>
        <v>#REF!</v>
      </c>
      <c r="H391" s="31" t="e">
        <f>'Рейтинговая таблица организаций'!#REF!</f>
        <v>#REF!</v>
      </c>
      <c r="I391" s="31" t="e">
        <f>'Рейтинговая таблица организаций'!#REF!</f>
        <v>#REF!</v>
      </c>
      <c r="J391" s="35" t="e">
        <f>'Рейтинговая таблица организаций'!#REF!</f>
        <v>#REF!</v>
      </c>
      <c r="K391" s="31" t="e">
        <f>'Рейтинговая таблица организаций'!#REF!</f>
        <v>#REF!</v>
      </c>
      <c r="L391" s="31" t="e">
        <f t="shared" si="6"/>
        <v>#REF!</v>
      </c>
      <c r="M391" s="31" t="e">
        <f>'Рейтинговая таблица организаций'!#REF!</f>
        <v>#REF!</v>
      </c>
      <c r="N391" s="35" t="e">
        <f>'Рейтинговая таблица организаций'!#REF!</f>
        <v>#REF!</v>
      </c>
      <c r="O391" s="85" t="e">
        <f>'Рейтинговая таблица организаций'!#REF!</f>
        <v>#REF!</v>
      </c>
      <c r="P391" s="85" t="e">
        <f>'Рейтинговая таблица организаций'!#REF!</f>
        <v>#REF!</v>
      </c>
      <c r="Q391" s="85" t="e">
        <f>'Рейтинговая таблица организаций'!#REF!</f>
        <v>#REF!</v>
      </c>
      <c r="R391" s="86" t="e">
        <f>'Рейтинговая таблица организаций'!#REF!</f>
        <v>#REF!</v>
      </c>
      <c r="S391" s="31" t="e">
        <f>'Рейтинговая таблица организаций'!#REF!</f>
        <v>#REF!</v>
      </c>
      <c r="T391" s="31" t="e">
        <f>'Рейтинговая таблица организаций'!#REF!</f>
        <v>#REF!</v>
      </c>
      <c r="U391" s="31" t="e">
        <f>'Рейтинговая таблица организаций'!#REF!</f>
        <v>#REF!</v>
      </c>
      <c r="V391" s="35" t="e">
        <f>'Рейтинговая таблица организаций'!#REF!</f>
        <v>#REF!</v>
      </c>
      <c r="W391" s="31" t="e">
        <f>'Рейтинговая таблица организаций'!#REF!</f>
        <v>#REF!</v>
      </c>
      <c r="X391" s="31" t="e">
        <f>'Рейтинговая таблица организаций'!#REF!</f>
        <v>#REF!</v>
      </c>
      <c r="Y391" s="31" t="e">
        <f>'Рейтинговая таблица организаций'!#REF!</f>
        <v>#REF!</v>
      </c>
      <c r="Z391" s="35" t="e">
        <f>'Рейтинговая таблица организаций'!#REF!</f>
        <v>#REF!</v>
      </c>
      <c r="AA391" s="36" t="e">
        <f>'Рейтинговая таблица организаций'!#REF!</f>
        <v>#REF!</v>
      </c>
    </row>
    <row r="392" spans="1:27">
      <c r="A392" s="33" t="e">
        <f>'бланки '!#REF!</f>
        <v>#REF!</v>
      </c>
      <c r="B392" s="33" t="e">
        <f>'Рейтинговая таблица организаций'!#REF!</f>
        <v>#REF!</v>
      </c>
      <c r="C392" s="33" t="e">
        <f>'Рейтинговая таблица организаций'!#REF!</f>
        <v>#REF!</v>
      </c>
      <c r="D392" s="33" t="e">
        <f>'Рейтинговая таблица организаций'!#REF!</f>
        <v>#REF!</v>
      </c>
      <c r="E392" s="31" t="e">
        <f>'Рейтинговая таблица организаций'!#REF!</f>
        <v>#REF!</v>
      </c>
      <c r="F392" s="31" t="e">
        <f>'Рейтинговая таблица организаций'!#REF!</f>
        <v>#REF!</v>
      </c>
      <c r="G392" s="31" t="e">
        <f>'Рейтинговая таблица организаций'!#REF!</f>
        <v>#REF!</v>
      </c>
      <c r="H392" s="31" t="e">
        <f>'Рейтинговая таблица организаций'!#REF!</f>
        <v>#REF!</v>
      </c>
      <c r="I392" s="31" t="e">
        <f>'Рейтинговая таблица организаций'!#REF!</f>
        <v>#REF!</v>
      </c>
      <c r="J392" s="35" t="e">
        <f>'Рейтинговая таблица организаций'!#REF!</f>
        <v>#REF!</v>
      </c>
      <c r="K392" s="31" t="e">
        <f>'Рейтинговая таблица организаций'!#REF!</f>
        <v>#REF!</v>
      </c>
      <c r="L392" s="31" t="e">
        <f t="shared" si="6"/>
        <v>#REF!</v>
      </c>
      <c r="M392" s="31" t="e">
        <f>'Рейтинговая таблица организаций'!#REF!</f>
        <v>#REF!</v>
      </c>
      <c r="N392" s="35" t="e">
        <f>'Рейтинговая таблица организаций'!#REF!</f>
        <v>#REF!</v>
      </c>
      <c r="O392" s="85" t="e">
        <f>'Рейтинговая таблица организаций'!#REF!</f>
        <v>#REF!</v>
      </c>
      <c r="P392" s="85" t="e">
        <f>'Рейтинговая таблица организаций'!#REF!</f>
        <v>#REF!</v>
      </c>
      <c r="Q392" s="85" t="e">
        <f>'Рейтинговая таблица организаций'!#REF!</f>
        <v>#REF!</v>
      </c>
      <c r="R392" s="86" t="e">
        <f>'Рейтинговая таблица организаций'!#REF!</f>
        <v>#REF!</v>
      </c>
      <c r="S392" s="31" t="e">
        <f>'Рейтинговая таблица организаций'!#REF!</f>
        <v>#REF!</v>
      </c>
      <c r="T392" s="31" t="e">
        <f>'Рейтинговая таблица организаций'!#REF!</f>
        <v>#REF!</v>
      </c>
      <c r="U392" s="31" t="e">
        <f>'Рейтинговая таблица организаций'!#REF!</f>
        <v>#REF!</v>
      </c>
      <c r="V392" s="35" t="e">
        <f>'Рейтинговая таблица организаций'!#REF!</f>
        <v>#REF!</v>
      </c>
      <c r="W392" s="31" t="e">
        <f>'Рейтинговая таблица организаций'!#REF!</f>
        <v>#REF!</v>
      </c>
      <c r="X392" s="31" t="e">
        <f>'Рейтинговая таблица организаций'!#REF!</f>
        <v>#REF!</v>
      </c>
      <c r="Y392" s="31" t="e">
        <f>'Рейтинговая таблица организаций'!#REF!</f>
        <v>#REF!</v>
      </c>
      <c r="Z392" s="35" t="e">
        <f>'Рейтинговая таблица организаций'!#REF!</f>
        <v>#REF!</v>
      </c>
      <c r="AA392" s="36" t="e">
        <f>'Рейтинговая таблица организаций'!#REF!</f>
        <v>#REF!</v>
      </c>
    </row>
    <row r="393" spans="1:27">
      <c r="A393" s="33" t="e">
        <f>'бланки '!#REF!</f>
        <v>#REF!</v>
      </c>
      <c r="B393" s="33" t="e">
        <f>'Рейтинговая таблица организаций'!#REF!</f>
        <v>#REF!</v>
      </c>
      <c r="C393" s="33" t="e">
        <f>'Рейтинговая таблица организаций'!#REF!</f>
        <v>#REF!</v>
      </c>
      <c r="D393" s="33" t="e">
        <f>'Рейтинговая таблица организаций'!#REF!</f>
        <v>#REF!</v>
      </c>
      <c r="E393" s="31" t="e">
        <f>'Рейтинговая таблица организаций'!#REF!</f>
        <v>#REF!</v>
      </c>
      <c r="F393" s="31" t="e">
        <f>'Рейтинговая таблица организаций'!#REF!</f>
        <v>#REF!</v>
      </c>
      <c r="G393" s="31" t="e">
        <f>'Рейтинговая таблица организаций'!#REF!</f>
        <v>#REF!</v>
      </c>
      <c r="H393" s="31" t="e">
        <f>'Рейтинговая таблица организаций'!#REF!</f>
        <v>#REF!</v>
      </c>
      <c r="I393" s="31" t="e">
        <f>'Рейтинговая таблица организаций'!#REF!</f>
        <v>#REF!</v>
      </c>
      <c r="J393" s="35" t="e">
        <f>'Рейтинговая таблица организаций'!#REF!</f>
        <v>#REF!</v>
      </c>
      <c r="K393" s="31" t="e">
        <f>'Рейтинговая таблица организаций'!#REF!</f>
        <v>#REF!</v>
      </c>
      <c r="L393" s="31" t="e">
        <f t="shared" si="6"/>
        <v>#REF!</v>
      </c>
      <c r="M393" s="31" t="e">
        <f>'Рейтинговая таблица организаций'!#REF!</f>
        <v>#REF!</v>
      </c>
      <c r="N393" s="35" t="e">
        <f>'Рейтинговая таблица организаций'!#REF!</f>
        <v>#REF!</v>
      </c>
      <c r="O393" s="85" t="e">
        <f>'Рейтинговая таблица организаций'!#REF!</f>
        <v>#REF!</v>
      </c>
      <c r="P393" s="85" t="e">
        <f>'Рейтинговая таблица организаций'!#REF!</f>
        <v>#REF!</v>
      </c>
      <c r="Q393" s="85" t="e">
        <f>'Рейтинговая таблица организаций'!#REF!</f>
        <v>#REF!</v>
      </c>
      <c r="R393" s="86" t="e">
        <f>'Рейтинговая таблица организаций'!#REF!</f>
        <v>#REF!</v>
      </c>
      <c r="S393" s="31" t="e">
        <f>'Рейтинговая таблица организаций'!#REF!</f>
        <v>#REF!</v>
      </c>
      <c r="T393" s="31" t="e">
        <f>'Рейтинговая таблица организаций'!#REF!</f>
        <v>#REF!</v>
      </c>
      <c r="U393" s="31" t="e">
        <f>'Рейтинговая таблица организаций'!#REF!</f>
        <v>#REF!</v>
      </c>
      <c r="V393" s="35" t="e">
        <f>'Рейтинговая таблица организаций'!#REF!</f>
        <v>#REF!</v>
      </c>
      <c r="W393" s="31" t="e">
        <f>'Рейтинговая таблица организаций'!#REF!</f>
        <v>#REF!</v>
      </c>
      <c r="X393" s="31" t="e">
        <f>'Рейтинговая таблица организаций'!#REF!</f>
        <v>#REF!</v>
      </c>
      <c r="Y393" s="31" t="e">
        <f>'Рейтинговая таблица организаций'!#REF!</f>
        <v>#REF!</v>
      </c>
      <c r="Z393" s="35" t="e">
        <f>'Рейтинговая таблица организаций'!#REF!</f>
        <v>#REF!</v>
      </c>
      <c r="AA393" s="36" t="e">
        <f>'Рейтинговая таблица организаций'!#REF!</f>
        <v>#REF!</v>
      </c>
    </row>
    <row r="394" spans="1:27">
      <c r="A394" s="33" t="e">
        <f>'бланки '!#REF!</f>
        <v>#REF!</v>
      </c>
      <c r="B394" s="33" t="e">
        <f>'Рейтинговая таблица организаций'!#REF!</f>
        <v>#REF!</v>
      </c>
      <c r="C394" s="33" t="e">
        <f>'Рейтинговая таблица организаций'!#REF!</f>
        <v>#REF!</v>
      </c>
      <c r="D394" s="33" t="e">
        <f>'Рейтинговая таблица организаций'!#REF!</f>
        <v>#REF!</v>
      </c>
      <c r="E394" s="31" t="e">
        <f>'Рейтинговая таблица организаций'!#REF!</f>
        <v>#REF!</v>
      </c>
      <c r="F394" s="31" t="e">
        <f>'Рейтинговая таблица организаций'!#REF!</f>
        <v>#REF!</v>
      </c>
      <c r="G394" s="31" t="e">
        <f>'Рейтинговая таблица организаций'!#REF!</f>
        <v>#REF!</v>
      </c>
      <c r="H394" s="31" t="e">
        <f>'Рейтинговая таблица организаций'!#REF!</f>
        <v>#REF!</v>
      </c>
      <c r="I394" s="31" t="e">
        <f>'Рейтинговая таблица организаций'!#REF!</f>
        <v>#REF!</v>
      </c>
      <c r="J394" s="35" t="e">
        <f>'Рейтинговая таблица организаций'!#REF!</f>
        <v>#REF!</v>
      </c>
      <c r="K394" s="31" t="e">
        <f>'Рейтинговая таблица организаций'!#REF!</f>
        <v>#REF!</v>
      </c>
      <c r="L394" s="31" t="e">
        <f t="shared" si="6"/>
        <v>#REF!</v>
      </c>
      <c r="M394" s="31" t="e">
        <f>'Рейтинговая таблица организаций'!#REF!</f>
        <v>#REF!</v>
      </c>
      <c r="N394" s="35" t="e">
        <f>'Рейтинговая таблица организаций'!#REF!</f>
        <v>#REF!</v>
      </c>
      <c r="O394" s="85" t="e">
        <f>'Рейтинговая таблица организаций'!#REF!</f>
        <v>#REF!</v>
      </c>
      <c r="P394" s="85" t="e">
        <f>'Рейтинговая таблица организаций'!#REF!</f>
        <v>#REF!</v>
      </c>
      <c r="Q394" s="85" t="e">
        <f>'Рейтинговая таблица организаций'!#REF!</f>
        <v>#REF!</v>
      </c>
      <c r="R394" s="86" t="e">
        <f>'Рейтинговая таблица организаций'!#REF!</f>
        <v>#REF!</v>
      </c>
      <c r="S394" s="31" t="e">
        <f>'Рейтинговая таблица организаций'!#REF!</f>
        <v>#REF!</v>
      </c>
      <c r="T394" s="31" t="e">
        <f>'Рейтинговая таблица организаций'!#REF!</f>
        <v>#REF!</v>
      </c>
      <c r="U394" s="31" t="e">
        <f>'Рейтинговая таблица организаций'!#REF!</f>
        <v>#REF!</v>
      </c>
      <c r="V394" s="35" t="e">
        <f>'Рейтинговая таблица организаций'!#REF!</f>
        <v>#REF!</v>
      </c>
      <c r="W394" s="31" t="e">
        <f>'Рейтинговая таблица организаций'!#REF!</f>
        <v>#REF!</v>
      </c>
      <c r="X394" s="31" t="e">
        <f>'Рейтинговая таблица организаций'!#REF!</f>
        <v>#REF!</v>
      </c>
      <c r="Y394" s="31" t="e">
        <f>'Рейтинговая таблица организаций'!#REF!</f>
        <v>#REF!</v>
      </c>
      <c r="Z394" s="35" t="e">
        <f>'Рейтинговая таблица организаций'!#REF!</f>
        <v>#REF!</v>
      </c>
      <c r="AA394" s="36" t="e">
        <f>'Рейтинговая таблица организаций'!#REF!</f>
        <v>#REF!</v>
      </c>
    </row>
    <row r="395" spans="1:27">
      <c r="A395" s="33" t="e">
        <f>'бланки '!#REF!</f>
        <v>#REF!</v>
      </c>
      <c r="B395" s="33" t="e">
        <f>'Рейтинговая таблица организаций'!#REF!</f>
        <v>#REF!</v>
      </c>
      <c r="C395" s="33" t="e">
        <f>'Рейтинговая таблица организаций'!#REF!</f>
        <v>#REF!</v>
      </c>
      <c r="D395" s="33" t="e">
        <f>'Рейтинговая таблица организаций'!#REF!</f>
        <v>#REF!</v>
      </c>
      <c r="E395" s="31" t="e">
        <f>'Рейтинговая таблица организаций'!#REF!</f>
        <v>#REF!</v>
      </c>
      <c r="F395" s="31" t="e">
        <f>'Рейтинговая таблица организаций'!#REF!</f>
        <v>#REF!</v>
      </c>
      <c r="G395" s="31" t="e">
        <f>'Рейтинговая таблица организаций'!#REF!</f>
        <v>#REF!</v>
      </c>
      <c r="H395" s="31" t="e">
        <f>'Рейтинговая таблица организаций'!#REF!</f>
        <v>#REF!</v>
      </c>
      <c r="I395" s="31" t="e">
        <f>'Рейтинговая таблица организаций'!#REF!</f>
        <v>#REF!</v>
      </c>
      <c r="J395" s="35" t="e">
        <f>'Рейтинговая таблица организаций'!#REF!</f>
        <v>#REF!</v>
      </c>
      <c r="K395" s="31" t="e">
        <f>'Рейтинговая таблица организаций'!#REF!</f>
        <v>#REF!</v>
      </c>
      <c r="L395" s="31" t="e">
        <f t="shared" si="6"/>
        <v>#REF!</v>
      </c>
      <c r="M395" s="31" t="e">
        <f>'Рейтинговая таблица организаций'!#REF!</f>
        <v>#REF!</v>
      </c>
      <c r="N395" s="35" t="e">
        <f>'Рейтинговая таблица организаций'!#REF!</f>
        <v>#REF!</v>
      </c>
      <c r="O395" s="85" t="e">
        <f>'Рейтинговая таблица организаций'!#REF!</f>
        <v>#REF!</v>
      </c>
      <c r="P395" s="85" t="e">
        <f>'Рейтинговая таблица организаций'!#REF!</f>
        <v>#REF!</v>
      </c>
      <c r="Q395" s="85" t="e">
        <f>'Рейтинговая таблица организаций'!#REF!</f>
        <v>#REF!</v>
      </c>
      <c r="R395" s="86" t="e">
        <f>'Рейтинговая таблица организаций'!#REF!</f>
        <v>#REF!</v>
      </c>
      <c r="S395" s="31" t="e">
        <f>'Рейтинговая таблица организаций'!#REF!</f>
        <v>#REF!</v>
      </c>
      <c r="T395" s="31" t="e">
        <f>'Рейтинговая таблица организаций'!#REF!</f>
        <v>#REF!</v>
      </c>
      <c r="U395" s="31" t="e">
        <f>'Рейтинговая таблица организаций'!#REF!</f>
        <v>#REF!</v>
      </c>
      <c r="V395" s="35" t="e">
        <f>'Рейтинговая таблица организаций'!#REF!</f>
        <v>#REF!</v>
      </c>
      <c r="W395" s="31" t="e">
        <f>'Рейтинговая таблица организаций'!#REF!</f>
        <v>#REF!</v>
      </c>
      <c r="X395" s="31" t="e">
        <f>'Рейтинговая таблица организаций'!#REF!</f>
        <v>#REF!</v>
      </c>
      <c r="Y395" s="31" t="e">
        <f>'Рейтинговая таблица организаций'!#REF!</f>
        <v>#REF!</v>
      </c>
      <c r="Z395" s="35" t="e">
        <f>'Рейтинговая таблица организаций'!#REF!</f>
        <v>#REF!</v>
      </c>
      <c r="AA395" s="36" t="e">
        <f>'Рейтинговая таблица организаций'!#REF!</f>
        <v>#REF!</v>
      </c>
    </row>
    <row r="396" spans="1:27">
      <c r="A396" s="33" t="e">
        <f>'бланки '!#REF!</f>
        <v>#REF!</v>
      </c>
      <c r="B396" s="33" t="e">
        <f>'Рейтинговая таблица организаций'!#REF!</f>
        <v>#REF!</v>
      </c>
      <c r="C396" s="33" t="e">
        <f>'Рейтинговая таблица организаций'!#REF!</f>
        <v>#REF!</v>
      </c>
      <c r="D396" s="33" t="e">
        <f>'Рейтинговая таблица организаций'!#REF!</f>
        <v>#REF!</v>
      </c>
      <c r="E396" s="31" t="e">
        <f>'Рейтинговая таблица организаций'!#REF!</f>
        <v>#REF!</v>
      </c>
      <c r="F396" s="31" t="e">
        <f>'Рейтинговая таблица организаций'!#REF!</f>
        <v>#REF!</v>
      </c>
      <c r="G396" s="31" t="e">
        <f>'Рейтинговая таблица организаций'!#REF!</f>
        <v>#REF!</v>
      </c>
      <c r="H396" s="31" t="e">
        <f>'Рейтинговая таблица организаций'!#REF!</f>
        <v>#REF!</v>
      </c>
      <c r="I396" s="31" t="e">
        <f>'Рейтинговая таблица организаций'!#REF!</f>
        <v>#REF!</v>
      </c>
      <c r="J396" s="35" t="e">
        <f>'Рейтинговая таблица организаций'!#REF!</f>
        <v>#REF!</v>
      </c>
      <c r="K396" s="31" t="e">
        <f>'Рейтинговая таблица организаций'!#REF!</f>
        <v>#REF!</v>
      </c>
      <c r="L396" s="31" t="e">
        <f t="shared" si="6"/>
        <v>#REF!</v>
      </c>
      <c r="M396" s="31" t="e">
        <f>'Рейтинговая таблица организаций'!#REF!</f>
        <v>#REF!</v>
      </c>
      <c r="N396" s="35" t="e">
        <f>'Рейтинговая таблица организаций'!#REF!</f>
        <v>#REF!</v>
      </c>
      <c r="O396" s="85" t="e">
        <f>'Рейтинговая таблица организаций'!#REF!</f>
        <v>#REF!</v>
      </c>
      <c r="P396" s="85" t="e">
        <f>'Рейтинговая таблица организаций'!#REF!</f>
        <v>#REF!</v>
      </c>
      <c r="Q396" s="85" t="e">
        <f>'Рейтинговая таблица организаций'!#REF!</f>
        <v>#REF!</v>
      </c>
      <c r="R396" s="86" t="e">
        <f>'Рейтинговая таблица организаций'!#REF!</f>
        <v>#REF!</v>
      </c>
      <c r="S396" s="31" t="e">
        <f>'Рейтинговая таблица организаций'!#REF!</f>
        <v>#REF!</v>
      </c>
      <c r="T396" s="31" t="e">
        <f>'Рейтинговая таблица организаций'!#REF!</f>
        <v>#REF!</v>
      </c>
      <c r="U396" s="31" t="e">
        <f>'Рейтинговая таблица организаций'!#REF!</f>
        <v>#REF!</v>
      </c>
      <c r="V396" s="35" t="e">
        <f>'Рейтинговая таблица организаций'!#REF!</f>
        <v>#REF!</v>
      </c>
      <c r="W396" s="31" t="e">
        <f>'Рейтинговая таблица организаций'!#REF!</f>
        <v>#REF!</v>
      </c>
      <c r="X396" s="31" t="e">
        <f>'Рейтинговая таблица организаций'!#REF!</f>
        <v>#REF!</v>
      </c>
      <c r="Y396" s="31" t="e">
        <f>'Рейтинговая таблица организаций'!#REF!</f>
        <v>#REF!</v>
      </c>
      <c r="Z396" s="35" t="e">
        <f>'Рейтинговая таблица организаций'!#REF!</f>
        <v>#REF!</v>
      </c>
      <c r="AA396" s="36" t="e">
        <f>'Рейтинговая таблица организаций'!#REF!</f>
        <v>#REF!</v>
      </c>
    </row>
    <row r="397" spans="1:27">
      <c r="A397" s="33" t="e">
        <f>'бланки '!#REF!</f>
        <v>#REF!</v>
      </c>
      <c r="B397" s="33" t="e">
        <f>'Рейтинговая таблица организаций'!#REF!</f>
        <v>#REF!</v>
      </c>
      <c r="C397" s="33" t="e">
        <f>'Рейтинговая таблица организаций'!#REF!</f>
        <v>#REF!</v>
      </c>
      <c r="D397" s="33" t="e">
        <f>'Рейтинговая таблица организаций'!#REF!</f>
        <v>#REF!</v>
      </c>
      <c r="E397" s="31" t="e">
        <f>'Рейтинговая таблица организаций'!#REF!</f>
        <v>#REF!</v>
      </c>
      <c r="F397" s="31" t="e">
        <f>'Рейтинговая таблица организаций'!#REF!</f>
        <v>#REF!</v>
      </c>
      <c r="G397" s="31" t="e">
        <f>'Рейтинговая таблица организаций'!#REF!</f>
        <v>#REF!</v>
      </c>
      <c r="H397" s="31" t="e">
        <f>'Рейтинговая таблица организаций'!#REF!</f>
        <v>#REF!</v>
      </c>
      <c r="I397" s="31" t="e">
        <f>'Рейтинговая таблица организаций'!#REF!</f>
        <v>#REF!</v>
      </c>
      <c r="J397" s="35" t="e">
        <f>'Рейтинговая таблица организаций'!#REF!</f>
        <v>#REF!</v>
      </c>
      <c r="K397" s="31" t="e">
        <f>'Рейтинговая таблица организаций'!#REF!</f>
        <v>#REF!</v>
      </c>
      <c r="L397" s="31" t="e">
        <f t="shared" si="6"/>
        <v>#REF!</v>
      </c>
      <c r="M397" s="31" t="e">
        <f>'Рейтинговая таблица организаций'!#REF!</f>
        <v>#REF!</v>
      </c>
      <c r="N397" s="35" t="e">
        <f>'Рейтинговая таблица организаций'!#REF!</f>
        <v>#REF!</v>
      </c>
      <c r="O397" s="85" t="e">
        <f>'Рейтинговая таблица организаций'!#REF!</f>
        <v>#REF!</v>
      </c>
      <c r="P397" s="85" t="e">
        <f>'Рейтинговая таблица организаций'!#REF!</f>
        <v>#REF!</v>
      </c>
      <c r="Q397" s="85" t="e">
        <f>'Рейтинговая таблица организаций'!#REF!</f>
        <v>#REF!</v>
      </c>
      <c r="R397" s="86" t="e">
        <f>'Рейтинговая таблица организаций'!#REF!</f>
        <v>#REF!</v>
      </c>
      <c r="S397" s="31" t="e">
        <f>'Рейтинговая таблица организаций'!#REF!</f>
        <v>#REF!</v>
      </c>
      <c r="T397" s="31" t="e">
        <f>'Рейтинговая таблица организаций'!#REF!</f>
        <v>#REF!</v>
      </c>
      <c r="U397" s="31" t="e">
        <f>'Рейтинговая таблица организаций'!#REF!</f>
        <v>#REF!</v>
      </c>
      <c r="V397" s="35" t="e">
        <f>'Рейтинговая таблица организаций'!#REF!</f>
        <v>#REF!</v>
      </c>
      <c r="W397" s="31" t="e">
        <f>'Рейтинговая таблица организаций'!#REF!</f>
        <v>#REF!</v>
      </c>
      <c r="X397" s="31" t="e">
        <f>'Рейтинговая таблица организаций'!#REF!</f>
        <v>#REF!</v>
      </c>
      <c r="Y397" s="31" t="e">
        <f>'Рейтинговая таблица организаций'!#REF!</f>
        <v>#REF!</v>
      </c>
      <c r="Z397" s="35" t="e">
        <f>'Рейтинговая таблица организаций'!#REF!</f>
        <v>#REF!</v>
      </c>
      <c r="AA397" s="36" t="e">
        <f>'Рейтинговая таблица организаций'!#REF!</f>
        <v>#REF!</v>
      </c>
    </row>
    <row r="398" spans="1:27">
      <c r="A398" s="33" t="e">
        <f>'бланки '!#REF!</f>
        <v>#REF!</v>
      </c>
      <c r="B398" s="33" t="e">
        <f>'Рейтинговая таблица организаций'!#REF!</f>
        <v>#REF!</v>
      </c>
      <c r="C398" s="33" t="e">
        <f>'Рейтинговая таблица организаций'!#REF!</f>
        <v>#REF!</v>
      </c>
      <c r="D398" s="33" t="e">
        <f>'Рейтинговая таблица организаций'!#REF!</f>
        <v>#REF!</v>
      </c>
      <c r="E398" s="31" t="e">
        <f>'Рейтинговая таблица организаций'!#REF!</f>
        <v>#REF!</v>
      </c>
      <c r="F398" s="31" t="e">
        <f>'Рейтинговая таблица организаций'!#REF!</f>
        <v>#REF!</v>
      </c>
      <c r="G398" s="31" t="e">
        <f>'Рейтинговая таблица организаций'!#REF!</f>
        <v>#REF!</v>
      </c>
      <c r="H398" s="31" t="e">
        <f>'Рейтинговая таблица организаций'!#REF!</f>
        <v>#REF!</v>
      </c>
      <c r="I398" s="31" t="e">
        <f>'Рейтинговая таблица организаций'!#REF!</f>
        <v>#REF!</v>
      </c>
      <c r="J398" s="35" t="e">
        <f>'Рейтинговая таблица организаций'!#REF!</f>
        <v>#REF!</v>
      </c>
      <c r="K398" s="31" t="e">
        <f>'Рейтинговая таблица организаций'!#REF!</f>
        <v>#REF!</v>
      </c>
      <c r="L398" s="31" t="e">
        <f t="shared" si="6"/>
        <v>#REF!</v>
      </c>
      <c r="M398" s="31" t="e">
        <f>'Рейтинговая таблица организаций'!#REF!</f>
        <v>#REF!</v>
      </c>
      <c r="N398" s="35" t="e">
        <f>'Рейтинговая таблица организаций'!#REF!</f>
        <v>#REF!</v>
      </c>
      <c r="O398" s="85" t="e">
        <f>'Рейтинговая таблица организаций'!#REF!</f>
        <v>#REF!</v>
      </c>
      <c r="P398" s="85" t="e">
        <f>'Рейтинговая таблица организаций'!#REF!</f>
        <v>#REF!</v>
      </c>
      <c r="Q398" s="85" t="e">
        <f>'Рейтинговая таблица организаций'!#REF!</f>
        <v>#REF!</v>
      </c>
      <c r="R398" s="86" t="e">
        <f>'Рейтинговая таблица организаций'!#REF!</f>
        <v>#REF!</v>
      </c>
      <c r="S398" s="31" t="e">
        <f>'Рейтинговая таблица организаций'!#REF!</f>
        <v>#REF!</v>
      </c>
      <c r="T398" s="31" t="e">
        <f>'Рейтинговая таблица организаций'!#REF!</f>
        <v>#REF!</v>
      </c>
      <c r="U398" s="31" t="e">
        <f>'Рейтинговая таблица организаций'!#REF!</f>
        <v>#REF!</v>
      </c>
      <c r="V398" s="35" t="e">
        <f>'Рейтинговая таблица организаций'!#REF!</f>
        <v>#REF!</v>
      </c>
      <c r="W398" s="31" t="e">
        <f>'Рейтинговая таблица организаций'!#REF!</f>
        <v>#REF!</v>
      </c>
      <c r="X398" s="31" t="e">
        <f>'Рейтинговая таблица организаций'!#REF!</f>
        <v>#REF!</v>
      </c>
      <c r="Y398" s="31" t="e">
        <f>'Рейтинговая таблица организаций'!#REF!</f>
        <v>#REF!</v>
      </c>
      <c r="Z398" s="35" t="e">
        <f>'Рейтинговая таблица организаций'!#REF!</f>
        <v>#REF!</v>
      </c>
      <c r="AA398" s="36" t="e">
        <f>'Рейтинговая таблица организаций'!#REF!</f>
        <v>#REF!</v>
      </c>
    </row>
    <row r="399" spans="1:27">
      <c r="A399" s="33" t="e">
        <f>'бланки '!#REF!</f>
        <v>#REF!</v>
      </c>
      <c r="B399" s="33" t="e">
        <f>'Рейтинговая таблица организаций'!#REF!</f>
        <v>#REF!</v>
      </c>
      <c r="C399" s="33" t="e">
        <f>'Рейтинговая таблица организаций'!#REF!</f>
        <v>#REF!</v>
      </c>
      <c r="D399" s="33" t="e">
        <f>'Рейтинговая таблица организаций'!#REF!</f>
        <v>#REF!</v>
      </c>
      <c r="E399" s="31" t="e">
        <f>'Рейтинговая таблица организаций'!#REF!</f>
        <v>#REF!</v>
      </c>
      <c r="F399" s="31" t="e">
        <f>'Рейтинговая таблица организаций'!#REF!</f>
        <v>#REF!</v>
      </c>
      <c r="G399" s="31" t="e">
        <f>'Рейтинговая таблица организаций'!#REF!</f>
        <v>#REF!</v>
      </c>
      <c r="H399" s="31" t="e">
        <f>'Рейтинговая таблица организаций'!#REF!</f>
        <v>#REF!</v>
      </c>
      <c r="I399" s="31" t="e">
        <f>'Рейтинговая таблица организаций'!#REF!</f>
        <v>#REF!</v>
      </c>
      <c r="J399" s="35" t="e">
        <f>'Рейтинговая таблица организаций'!#REF!</f>
        <v>#REF!</v>
      </c>
      <c r="K399" s="31" t="e">
        <f>'Рейтинговая таблица организаций'!#REF!</f>
        <v>#REF!</v>
      </c>
      <c r="L399" s="31" t="e">
        <f t="shared" si="6"/>
        <v>#REF!</v>
      </c>
      <c r="M399" s="31" t="e">
        <f>'Рейтинговая таблица организаций'!#REF!</f>
        <v>#REF!</v>
      </c>
      <c r="N399" s="35" t="e">
        <f>'Рейтинговая таблица организаций'!#REF!</f>
        <v>#REF!</v>
      </c>
      <c r="O399" s="85" t="e">
        <f>'Рейтинговая таблица организаций'!#REF!</f>
        <v>#REF!</v>
      </c>
      <c r="P399" s="85" t="e">
        <f>'Рейтинговая таблица организаций'!#REF!</f>
        <v>#REF!</v>
      </c>
      <c r="Q399" s="85" t="e">
        <f>'Рейтинговая таблица организаций'!#REF!</f>
        <v>#REF!</v>
      </c>
      <c r="R399" s="86" t="e">
        <f>'Рейтинговая таблица организаций'!#REF!</f>
        <v>#REF!</v>
      </c>
      <c r="S399" s="31" t="e">
        <f>'Рейтинговая таблица организаций'!#REF!</f>
        <v>#REF!</v>
      </c>
      <c r="T399" s="31" t="e">
        <f>'Рейтинговая таблица организаций'!#REF!</f>
        <v>#REF!</v>
      </c>
      <c r="U399" s="31" t="e">
        <f>'Рейтинговая таблица организаций'!#REF!</f>
        <v>#REF!</v>
      </c>
      <c r="V399" s="35" t="e">
        <f>'Рейтинговая таблица организаций'!#REF!</f>
        <v>#REF!</v>
      </c>
      <c r="W399" s="31" t="e">
        <f>'Рейтинговая таблица организаций'!#REF!</f>
        <v>#REF!</v>
      </c>
      <c r="X399" s="31" t="e">
        <f>'Рейтинговая таблица организаций'!#REF!</f>
        <v>#REF!</v>
      </c>
      <c r="Y399" s="31" t="e">
        <f>'Рейтинговая таблица организаций'!#REF!</f>
        <v>#REF!</v>
      </c>
      <c r="Z399" s="35" t="e">
        <f>'Рейтинговая таблица организаций'!#REF!</f>
        <v>#REF!</v>
      </c>
      <c r="AA399" s="36" t="e">
        <f>'Рейтинговая таблица организаций'!#REF!</f>
        <v>#REF!</v>
      </c>
    </row>
    <row r="400" spans="1:27">
      <c r="A400" s="33" t="e">
        <f>'бланки '!#REF!</f>
        <v>#REF!</v>
      </c>
      <c r="B400" s="33" t="e">
        <f>'Рейтинговая таблица организаций'!#REF!</f>
        <v>#REF!</v>
      </c>
      <c r="C400" s="33" t="e">
        <f>'Рейтинговая таблица организаций'!#REF!</f>
        <v>#REF!</v>
      </c>
      <c r="D400" s="33" t="e">
        <f>'Рейтинговая таблица организаций'!#REF!</f>
        <v>#REF!</v>
      </c>
      <c r="E400" s="31" t="e">
        <f>'Рейтинговая таблица организаций'!#REF!</f>
        <v>#REF!</v>
      </c>
      <c r="F400" s="31" t="e">
        <f>'Рейтинговая таблица организаций'!#REF!</f>
        <v>#REF!</v>
      </c>
      <c r="G400" s="31" t="e">
        <f>'Рейтинговая таблица организаций'!#REF!</f>
        <v>#REF!</v>
      </c>
      <c r="H400" s="31" t="e">
        <f>'Рейтинговая таблица организаций'!#REF!</f>
        <v>#REF!</v>
      </c>
      <c r="I400" s="31" t="e">
        <f>'Рейтинговая таблица организаций'!#REF!</f>
        <v>#REF!</v>
      </c>
      <c r="J400" s="35" t="e">
        <f>'Рейтинговая таблица организаций'!#REF!</f>
        <v>#REF!</v>
      </c>
      <c r="K400" s="31" t="e">
        <f>'Рейтинговая таблица организаций'!#REF!</f>
        <v>#REF!</v>
      </c>
      <c r="L400" s="31" t="e">
        <f t="shared" si="6"/>
        <v>#REF!</v>
      </c>
      <c r="M400" s="31" t="e">
        <f>'Рейтинговая таблица организаций'!#REF!</f>
        <v>#REF!</v>
      </c>
      <c r="N400" s="35" t="e">
        <f>'Рейтинговая таблица организаций'!#REF!</f>
        <v>#REF!</v>
      </c>
      <c r="O400" s="85" t="e">
        <f>'Рейтинговая таблица организаций'!#REF!</f>
        <v>#REF!</v>
      </c>
      <c r="P400" s="85" t="e">
        <f>'Рейтинговая таблица организаций'!#REF!</f>
        <v>#REF!</v>
      </c>
      <c r="Q400" s="85" t="e">
        <f>'Рейтинговая таблица организаций'!#REF!</f>
        <v>#REF!</v>
      </c>
      <c r="R400" s="86" t="e">
        <f>'Рейтинговая таблица организаций'!#REF!</f>
        <v>#REF!</v>
      </c>
      <c r="S400" s="31" t="e">
        <f>'Рейтинговая таблица организаций'!#REF!</f>
        <v>#REF!</v>
      </c>
      <c r="T400" s="31" t="e">
        <f>'Рейтинговая таблица организаций'!#REF!</f>
        <v>#REF!</v>
      </c>
      <c r="U400" s="31" t="e">
        <f>'Рейтинговая таблица организаций'!#REF!</f>
        <v>#REF!</v>
      </c>
      <c r="V400" s="35" t="e">
        <f>'Рейтинговая таблица организаций'!#REF!</f>
        <v>#REF!</v>
      </c>
      <c r="W400" s="31" t="e">
        <f>'Рейтинговая таблица организаций'!#REF!</f>
        <v>#REF!</v>
      </c>
      <c r="X400" s="31" t="e">
        <f>'Рейтинговая таблица организаций'!#REF!</f>
        <v>#REF!</v>
      </c>
      <c r="Y400" s="31" t="e">
        <f>'Рейтинговая таблица организаций'!#REF!</f>
        <v>#REF!</v>
      </c>
      <c r="Z400" s="35" t="e">
        <f>'Рейтинговая таблица организаций'!#REF!</f>
        <v>#REF!</v>
      </c>
      <c r="AA400" s="36" t="e">
        <f>'Рейтинговая таблица организаций'!#REF!</f>
        <v>#REF!</v>
      </c>
    </row>
    <row r="401" spans="1:27">
      <c r="A401" s="33" t="e">
        <f>'бланки '!#REF!</f>
        <v>#REF!</v>
      </c>
      <c r="B401" s="33" t="e">
        <f>'Рейтинговая таблица организаций'!#REF!</f>
        <v>#REF!</v>
      </c>
      <c r="C401" s="33" t="e">
        <f>'Рейтинговая таблица организаций'!#REF!</f>
        <v>#REF!</v>
      </c>
      <c r="D401" s="33" t="e">
        <f>'Рейтинговая таблица организаций'!#REF!</f>
        <v>#REF!</v>
      </c>
      <c r="E401" s="31" t="e">
        <f>'Рейтинговая таблица организаций'!#REF!</f>
        <v>#REF!</v>
      </c>
      <c r="F401" s="31" t="e">
        <f>'Рейтинговая таблица организаций'!#REF!</f>
        <v>#REF!</v>
      </c>
      <c r="G401" s="31" t="e">
        <f>'Рейтинговая таблица организаций'!#REF!</f>
        <v>#REF!</v>
      </c>
      <c r="H401" s="31" t="e">
        <f>'Рейтинговая таблица организаций'!#REF!</f>
        <v>#REF!</v>
      </c>
      <c r="I401" s="31" t="e">
        <f>'Рейтинговая таблица организаций'!#REF!</f>
        <v>#REF!</v>
      </c>
      <c r="J401" s="35" t="e">
        <f>'Рейтинговая таблица организаций'!#REF!</f>
        <v>#REF!</v>
      </c>
      <c r="K401" s="31" t="e">
        <f>'Рейтинговая таблица организаций'!#REF!</f>
        <v>#REF!</v>
      </c>
      <c r="L401" s="31" t="e">
        <f t="shared" si="6"/>
        <v>#REF!</v>
      </c>
      <c r="M401" s="31" t="e">
        <f>'Рейтинговая таблица организаций'!#REF!</f>
        <v>#REF!</v>
      </c>
      <c r="N401" s="35" t="e">
        <f>'Рейтинговая таблица организаций'!#REF!</f>
        <v>#REF!</v>
      </c>
      <c r="O401" s="85" t="e">
        <f>'Рейтинговая таблица организаций'!#REF!</f>
        <v>#REF!</v>
      </c>
      <c r="P401" s="85" t="e">
        <f>'Рейтинговая таблица организаций'!#REF!</f>
        <v>#REF!</v>
      </c>
      <c r="Q401" s="85" t="e">
        <f>'Рейтинговая таблица организаций'!#REF!</f>
        <v>#REF!</v>
      </c>
      <c r="R401" s="86" t="e">
        <f>'Рейтинговая таблица организаций'!#REF!</f>
        <v>#REF!</v>
      </c>
      <c r="S401" s="31" t="e">
        <f>'Рейтинговая таблица организаций'!#REF!</f>
        <v>#REF!</v>
      </c>
      <c r="T401" s="31" t="e">
        <f>'Рейтинговая таблица организаций'!#REF!</f>
        <v>#REF!</v>
      </c>
      <c r="U401" s="31" t="e">
        <f>'Рейтинговая таблица организаций'!#REF!</f>
        <v>#REF!</v>
      </c>
      <c r="V401" s="35" t="e">
        <f>'Рейтинговая таблица организаций'!#REF!</f>
        <v>#REF!</v>
      </c>
      <c r="W401" s="31" t="e">
        <f>'Рейтинговая таблица организаций'!#REF!</f>
        <v>#REF!</v>
      </c>
      <c r="X401" s="31" t="e">
        <f>'Рейтинговая таблица организаций'!#REF!</f>
        <v>#REF!</v>
      </c>
      <c r="Y401" s="31" t="e">
        <f>'Рейтинговая таблица организаций'!#REF!</f>
        <v>#REF!</v>
      </c>
      <c r="Z401" s="35" t="e">
        <f>'Рейтинговая таблица организаций'!#REF!</f>
        <v>#REF!</v>
      </c>
      <c r="AA401" s="36" t="e">
        <f>'Рейтинговая таблица организаций'!#REF!</f>
        <v>#REF!</v>
      </c>
    </row>
    <row r="402" spans="1:27">
      <c r="A402" s="33" t="e">
        <f>'бланки '!#REF!</f>
        <v>#REF!</v>
      </c>
      <c r="B402" s="33" t="e">
        <f>'Рейтинговая таблица организаций'!#REF!</f>
        <v>#REF!</v>
      </c>
      <c r="C402" s="33" t="e">
        <f>'Рейтинговая таблица организаций'!#REF!</f>
        <v>#REF!</v>
      </c>
      <c r="D402" s="33" t="e">
        <f>'Рейтинговая таблица организаций'!#REF!</f>
        <v>#REF!</v>
      </c>
      <c r="E402" s="31" t="e">
        <f>'Рейтинговая таблица организаций'!#REF!</f>
        <v>#REF!</v>
      </c>
      <c r="F402" s="31" t="e">
        <f>'Рейтинговая таблица организаций'!#REF!</f>
        <v>#REF!</v>
      </c>
      <c r="G402" s="31" t="e">
        <f>'Рейтинговая таблица организаций'!#REF!</f>
        <v>#REF!</v>
      </c>
      <c r="H402" s="31" t="e">
        <f>'Рейтинговая таблица организаций'!#REF!</f>
        <v>#REF!</v>
      </c>
      <c r="I402" s="31" t="e">
        <f>'Рейтинговая таблица организаций'!#REF!</f>
        <v>#REF!</v>
      </c>
      <c r="J402" s="35" t="e">
        <f>'Рейтинговая таблица организаций'!#REF!</f>
        <v>#REF!</v>
      </c>
      <c r="K402" s="31" t="e">
        <f>'Рейтинговая таблица организаций'!#REF!</f>
        <v>#REF!</v>
      </c>
      <c r="L402" s="31" t="e">
        <f t="shared" si="6"/>
        <v>#REF!</v>
      </c>
      <c r="M402" s="31" t="e">
        <f>'Рейтинговая таблица организаций'!#REF!</f>
        <v>#REF!</v>
      </c>
      <c r="N402" s="35" t="e">
        <f>'Рейтинговая таблица организаций'!#REF!</f>
        <v>#REF!</v>
      </c>
      <c r="O402" s="85" t="e">
        <f>'Рейтинговая таблица организаций'!#REF!</f>
        <v>#REF!</v>
      </c>
      <c r="P402" s="85" t="e">
        <f>'Рейтинговая таблица организаций'!#REF!</f>
        <v>#REF!</v>
      </c>
      <c r="Q402" s="85" t="e">
        <f>'Рейтинговая таблица организаций'!#REF!</f>
        <v>#REF!</v>
      </c>
      <c r="R402" s="86" t="e">
        <f>'Рейтинговая таблица организаций'!#REF!</f>
        <v>#REF!</v>
      </c>
      <c r="S402" s="31" t="e">
        <f>'Рейтинговая таблица организаций'!#REF!</f>
        <v>#REF!</v>
      </c>
      <c r="T402" s="31" t="e">
        <f>'Рейтинговая таблица организаций'!#REF!</f>
        <v>#REF!</v>
      </c>
      <c r="U402" s="31" t="e">
        <f>'Рейтинговая таблица организаций'!#REF!</f>
        <v>#REF!</v>
      </c>
      <c r="V402" s="35" t="e">
        <f>'Рейтинговая таблица организаций'!#REF!</f>
        <v>#REF!</v>
      </c>
      <c r="W402" s="31" t="e">
        <f>'Рейтинговая таблица организаций'!#REF!</f>
        <v>#REF!</v>
      </c>
      <c r="X402" s="31" t="e">
        <f>'Рейтинговая таблица организаций'!#REF!</f>
        <v>#REF!</v>
      </c>
      <c r="Y402" s="31" t="e">
        <f>'Рейтинговая таблица организаций'!#REF!</f>
        <v>#REF!</v>
      </c>
      <c r="Z402" s="35" t="e">
        <f>'Рейтинговая таблица организаций'!#REF!</f>
        <v>#REF!</v>
      </c>
      <c r="AA402" s="36" t="e">
        <f>'Рейтинговая таблица организаций'!#REF!</f>
        <v>#REF!</v>
      </c>
    </row>
    <row r="403" spans="1:27">
      <c r="A403" s="33" t="e">
        <f>'бланки '!#REF!</f>
        <v>#REF!</v>
      </c>
      <c r="B403" s="33" t="e">
        <f>'Рейтинговая таблица организаций'!#REF!</f>
        <v>#REF!</v>
      </c>
      <c r="C403" s="33" t="e">
        <f>'Рейтинговая таблица организаций'!#REF!</f>
        <v>#REF!</v>
      </c>
      <c r="D403" s="33" t="e">
        <f>'Рейтинговая таблица организаций'!#REF!</f>
        <v>#REF!</v>
      </c>
      <c r="E403" s="31" t="e">
        <f>'Рейтинговая таблица организаций'!#REF!</f>
        <v>#REF!</v>
      </c>
      <c r="F403" s="31" t="e">
        <f>'Рейтинговая таблица организаций'!#REF!</f>
        <v>#REF!</v>
      </c>
      <c r="G403" s="31" t="e">
        <f>'Рейтинговая таблица организаций'!#REF!</f>
        <v>#REF!</v>
      </c>
      <c r="H403" s="31" t="e">
        <f>'Рейтинговая таблица организаций'!#REF!</f>
        <v>#REF!</v>
      </c>
      <c r="I403" s="31" t="e">
        <f>'Рейтинговая таблица организаций'!#REF!</f>
        <v>#REF!</v>
      </c>
      <c r="J403" s="35" t="e">
        <f>'Рейтинговая таблица организаций'!#REF!</f>
        <v>#REF!</v>
      </c>
      <c r="K403" s="31" t="e">
        <f>'Рейтинговая таблица организаций'!#REF!</f>
        <v>#REF!</v>
      </c>
      <c r="L403" s="31" t="e">
        <f t="shared" si="6"/>
        <v>#REF!</v>
      </c>
      <c r="M403" s="31" t="e">
        <f>'Рейтинговая таблица организаций'!#REF!</f>
        <v>#REF!</v>
      </c>
      <c r="N403" s="35" t="e">
        <f>'Рейтинговая таблица организаций'!#REF!</f>
        <v>#REF!</v>
      </c>
      <c r="O403" s="85" t="e">
        <f>'Рейтинговая таблица организаций'!#REF!</f>
        <v>#REF!</v>
      </c>
      <c r="P403" s="85" t="e">
        <f>'Рейтинговая таблица организаций'!#REF!</f>
        <v>#REF!</v>
      </c>
      <c r="Q403" s="85" t="e">
        <f>'Рейтинговая таблица организаций'!#REF!</f>
        <v>#REF!</v>
      </c>
      <c r="R403" s="86" t="e">
        <f>'Рейтинговая таблица организаций'!#REF!</f>
        <v>#REF!</v>
      </c>
      <c r="S403" s="31" t="e">
        <f>'Рейтинговая таблица организаций'!#REF!</f>
        <v>#REF!</v>
      </c>
      <c r="T403" s="31" t="e">
        <f>'Рейтинговая таблица организаций'!#REF!</f>
        <v>#REF!</v>
      </c>
      <c r="U403" s="31" t="e">
        <f>'Рейтинговая таблица организаций'!#REF!</f>
        <v>#REF!</v>
      </c>
      <c r="V403" s="35" t="e">
        <f>'Рейтинговая таблица организаций'!#REF!</f>
        <v>#REF!</v>
      </c>
      <c r="W403" s="31" t="e">
        <f>'Рейтинговая таблица организаций'!#REF!</f>
        <v>#REF!</v>
      </c>
      <c r="X403" s="31" t="e">
        <f>'Рейтинговая таблица организаций'!#REF!</f>
        <v>#REF!</v>
      </c>
      <c r="Y403" s="31" t="e">
        <f>'Рейтинговая таблица организаций'!#REF!</f>
        <v>#REF!</v>
      </c>
      <c r="Z403" s="35" t="e">
        <f>'Рейтинговая таблица организаций'!#REF!</f>
        <v>#REF!</v>
      </c>
      <c r="AA403" s="36" t="e">
        <f>'Рейтинговая таблица организаций'!#REF!</f>
        <v>#REF!</v>
      </c>
    </row>
    <row r="404" spans="1:27">
      <c r="A404" s="33" t="e">
        <f>'бланки '!#REF!</f>
        <v>#REF!</v>
      </c>
      <c r="B404" s="33" t="e">
        <f>'Рейтинговая таблица организаций'!#REF!</f>
        <v>#REF!</v>
      </c>
      <c r="C404" s="33" t="e">
        <f>'Рейтинговая таблица организаций'!#REF!</f>
        <v>#REF!</v>
      </c>
      <c r="D404" s="33" t="e">
        <f>'Рейтинговая таблица организаций'!#REF!</f>
        <v>#REF!</v>
      </c>
      <c r="E404" s="31" t="e">
        <f>'Рейтинговая таблица организаций'!#REF!</f>
        <v>#REF!</v>
      </c>
      <c r="F404" s="31" t="e">
        <f>'Рейтинговая таблица организаций'!#REF!</f>
        <v>#REF!</v>
      </c>
      <c r="G404" s="31" t="e">
        <f>'Рейтинговая таблица организаций'!#REF!</f>
        <v>#REF!</v>
      </c>
      <c r="H404" s="31" t="e">
        <f>'Рейтинговая таблица организаций'!#REF!</f>
        <v>#REF!</v>
      </c>
      <c r="I404" s="31" t="e">
        <f>'Рейтинговая таблица организаций'!#REF!</f>
        <v>#REF!</v>
      </c>
      <c r="J404" s="35" t="e">
        <f>'Рейтинговая таблица организаций'!#REF!</f>
        <v>#REF!</v>
      </c>
      <c r="K404" s="31" t="e">
        <f>'Рейтинговая таблица организаций'!#REF!</f>
        <v>#REF!</v>
      </c>
      <c r="L404" s="31" t="e">
        <f t="shared" si="6"/>
        <v>#REF!</v>
      </c>
      <c r="M404" s="31" t="e">
        <f>'Рейтинговая таблица организаций'!#REF!</f>
        <v>#REF!</v>
      </c>
      <c r="N404" s="35" t="e">
        <f>'Рейтинговая таблица организаций'!#REF!</f>
        <v>#REF!</v>
      </c>
      <c r="O404" s="85" t="e">
        <f>'Рейтинговая таблица организаций'!#REF!</f>
        <v>#REF!</v>
      </c>
      <c r="P404" s="85" t="e">
        <f>'Рейтинговая таблица организаций'!#REF!</f>
        <v>#REF!</v>
      </c>
      <c r="Q404" s="85" t="e">
        <f>'Рейтинговая таблица организаций'!#REF!</f>
        <v>#REF!</v>
      </c>
      <c r="R404" s="86" t="e">
        <f>'Рейтинговая таблица организаций'!#REF!</f>
        <v>#REF!</v>
      </c>
      <c r="S404" s="31" t="e">
        <f>'Рейтинговая таблица организаций'!#REF!</f>
        <v>#REF!</v>
      </c>
      <c r="T404" s="31" t="e">
        <f>'Рейтинговая таблица организаций'!#REF!</f>
        <v>#REF!</v>
      </c>
      <c r="U404" s="31" t="e">
        <f>'Рейтинговая таблица организаций'!#REF!</f>
        <v>#REF!</v>
      </c>
      <c r="V404" s="35" t="e">
        <f>'Рейтинговая таблица организаций'!#REF!</f>
        <v>#REF!</v>
      </c>
      <c r="W404" s="31" t="e">
        <f>'Рейтинговая таблица организаций'!#REF!</f>
        <v>#REF!</v>
      </c>
      <c r="X404" s="31" t="e">
        <f>'Рейтинговая таблица организаций'!#REF!</f>
        <v>#REF!</v>
      </c>
      <c r="Y404" s="31" t="e">
        <f>'Рейтинговая таблица организаций'!#REF!</f>
        <v>#REF!</v>
      </c>
      <c r="Z404" s="35" t="e">
        <f>'Рейтинговая таблица организаций'!#REF!</f>
        <v>#REF!</v>
      </c>
      <c r="AA404" s="36" t="e">
        <f>'Рейтинговая таблица организаций'!#REF!</f>
        <v>#REF!</v>
      </c>
    </row>
    <row r="405" spans="1:27">
      <c r="A405" s="33" t="e">
        <f>'бланки '!#REF!</f>
        <v>#REF!</v>
      </c>
      <c r="B405" s="33" t="e">
        <f>'Рейтинговая таблица организаций'!#REF!</f>
        <v>#REF!</v>
      </c>
      <c r="C405" s="33" t="e">
        <f>'Рейтинговая таблица организаций'!#REF!</f>
        <v>#REF!</v>
      </c>
      <c r="D405" s="33" t="e">
        <f>'Рейтинговая таблица организаций'!#REF!</f>
        <v>#REF!</v>
      </c>
      <c r="E405" s="31" t="e">
        <f>'Рейтинговая таблица организаций'!#REF!</f>
        <v>#REF!</v>
      </c>
      <c r="F405" s="31" t="e">
        <f>'Рейтинговая таблица организаций'!#REF!</f>
        <v>#REF!</v>
      </c>
      <c r="G405" s="31" t="e">
        <f>'Рейтинговая таблица организаций'!#REF!</f>
        <v>#REF!</v>
      </c>
      <c r="H405" s="31" t="e">
        <f>'Рейтинговая таблица организаций'!#REF!</f>
        <v>#REF!</v>
      </c>
      <c r="I405" s="31" t="e">
        <f>'Рейтинговая таблица организаций'!#REF!</f>
        <v>#REF!</v>
      </c>
      <c r="J405" s="35" t="e">
        <f>'Рейтинговая таблица организаций'!#REF!</f>
        <v>#REF!</v>
      </c>
      <c r="K405" s="31" t="e">
        <f>'Рейтинговая таблица организаций'!#REF!</f>
        <v>#REF!</v>
      </c>
      <c r="L405" s="31" t="e">
        <f t="shared" si="6"/>
        <v>#REF!</v>
      </c>
      <c r="M405" s="31" t="e">
        <f>'Рейтинговая таблица организаций'!#REF!</f>
        <v>#REF!</v>
      </c>
      <c r="N405" s="35" t="e">
        <f>'Рейтинговая таблица организаций'!#REF!</f>
        <v>#REF!</v>
      </c>
      <c r="O405" s="85" t="e">
        <f>'Рейтинговая таблица организаций'!#REF!</f>
        <v>#REF!</v>
      </c>
      <c r="P405" s="85" t="e">
        <f>'Рейтинговая таблица организаций'!#REF!</f>
        <v>#REF!</v>
      </c>
      <c r="Q405" s="85" t="e">
        <f>'Рейтинговая таблица организаций'!#REF!</f>
        <v>#REF!</v>
      </c>
      <c r="R405" s="86" t="e">
        <f>'Рейтинговая таблица организаций'!#REF!</f>
        <v>#REF!</v>
      </c>
      <c r="S405" s="31" t="e">
        <f>'Рейтинговая таблица организаций'!#REF!</f>
        <v>#REF!</v>
      </c>
      <c r="T405" s="31" t="e">
        <f>'Рейтинговая таблица организаций'!#REF!</f>
        <v>#REF!</v>
      </c>
      <c r="U405" s="31" t="e">
        <f>'Рейтинговая таблица организаций'!#REF!</f>
        <v>#REF!</v>
      </c>
      <c r="V405" s="35" t="e">
        <f>'Рейтинговая таблица организаций'!#REF!</f>
        <v>#REF!</v>
      </c>
      <c r="W405" s="31" t="e">
        <f>'Рейтинговая таблица организаций'!#REF!</f>
        <v>#REF!</v>
      </c>
      <c r="X405" s="31" t="e">
        <f>'Рейтинговая таблица организаций'!#REF!</f>
        <v>#REF!</v>
      </c>
      <c r="Y405" s="31" t="e">
        <f>'Рейтинговая таблица организаций'!#REF!</f>
        <v>#REF!</v>
      </c>
      <c r="Z405" s="35" t="e">
        <f>'Рейтинговая таблица организаций'!#REF!</f>
        <v>#REF!</v>
      </c>
      <c r="AA405" s="36" t="e">
        <f>'Рейтинговая таблица организаций'!#REF!</f>
        <v>#REF!</v>
      </c>
    </row>
    <row r="406" spans="1:27">
      <c r="A406" s="33" t="e">
        <f>'бланки '!#REF!</f>
        <v>#REF!</v>
      </c>
      <c r="B406" s="33" t="e">
        <f>'Рейтинговая таблица организаций'!#REF!</f>
        <v>#REF!</v>
      </c>
      <c r="C406" s="33" t="e">
        <f>'Рейтинговая таблица организаций'!#REF!</f>
        <v>#REF!</v>
      </c>
      <c r="D406" s="33" t="e">
        <f>'Рейтинговая таблица организаций'!#REF!</f>
        <v>#REF!</v>
      </c>
      <c r="E406" s="31" t="e">
        <f>'Рейтинговая таблица организаций'!#REF!</f>
        <v>#REF!</v>
      </c>
      <c r="F406" s="31" t="e">
        <f>'Рейтинговая таблица организаций'!#REF!</f>
        <v>#REF!</v>
      </c>
      <c r="G406" s="31" t="e">
        <f>'Рейтинговая таблица организаций'!#REF!</f>
        <v>#REF!</v>
      </c>
      <c r="H406" s="31" t="e">
        <f>'Рейтинговая таблица организаций'!#REF!</f>
        <v>#REF!</v>
      </c>
      <c r="I406" s="31" t="e">
        <f>'Рейтинговая таблица организаций'!#REF!</f>
        <v>#REF!</v>
      </c>
      <c r="J406" s="35" t="e">
        <f>'Рейтинговая таблица организаций'!#REF!</f>
        <v>#REF!</v>
      </c>
      <c r="K406" s="31" t="e">
        <f>'Рейтинговая таблица организаций'!#REF!</f>
        <v>#REF!</v>
      </c>
      <c r="L406" s="31" t="e">
        <f t="shared" si="6"/>
        <v>#REF!</v>
      </c>
      <c r="M406" s="31" t="e">
        <f>'Рейтинговая таблица организаций'!#REF!</f>
        <v>#REF!</v>
      </c>
      <c r="N406" s="35" t="e">
        <f>'Рейтинговая таблица организаций'!#REF!</f>
        <v>#REF!</v>
      </c>
      <c r="O406" s="85" t="e">
        <f>'Рейтинговая таблица организаций'!#REF!</f>
        <v>#REF!</v>
      </c>
      <c r="P406" s="85" t="e">
        <f>'Рейтинговая таблица организаций'!#REF!</f>
        <v>#REF!</v>
      </c>
      <c r="Q406" s="85" t="e">
        <f>'Рейтинговая таблица организаций'!#REF!</f>
        <v>#REF!</v>
      </c>
      <c r="R406" s="86" t="e">
        <f>'Рейтинговая таблица организаций'!#REF!</f>
        <v>#REF!</v>
      </c>
      <c r="S406" s="31" t="e">
        <f>'Рейтинговая таблица организаций'!#REF!</f>
        <v>#REF!</v>
      </c>
      <c r="T406" s="31" t="e">
        <f>'Рейтинговая таблица организаций'!#REF!</f>
        <v>#REF!</v>
      </c>
      <c r="U406" s="31" t="e">
        <f>'Рейтинговая таблица организаций'!#REF!</f>
        <v>#REF!</v>
      </c>
      <c r="V406" s="35" t="e">
        <f>'Рейтинговая таблица организаций'!#REF!</f>
        <v>#REF!</v>
      </c>
      <c r="W406" s="31" t="e">
        <f>'Рейтинговая таблица организаций'!#REF!</f>
        <v>#REF!</v>
      </c>
      <c r="X406" s="31" t="e">
        <f>'Рейтинговая таблица организаций'!#REF!</f>
        <v>#REF!</v>
      </c>
      <c r="Y406" s="31" t="e">
        <f>'Рейтинговая таблица организаций'!#REF!</f>
        <v>#REF!</v>
      </c>
      <c r="Z406" s="35" t="e">
        <f>'Рейтинговая таблица организаций'!#REF!</f>
        <v>#REF!</v>
      </c>
      <c r="AA406" s="36" t="e">
        <f>'Рейтинговая таблица организаций'!#REF!</f>
        <v>#REF!</v>
      </c>
    </row>
    <row r="407" spans="1:27">
      <c r="A407" s="33" t="e">
        <f>'бланки '!#REF!</f>
        <v>#REF!</v>
      </c>
      <c r="B407" s="33" t="e">
        <f>'Рейтинговая таблица организаций'!#REF!</f>
        <v>#REF!</v>
      </c>
      <c r="C407" s="33" t="e">
        <f>'Рейтинговая таблица организаций'!#REF!</f>
        <v>#REF!</v>
      </c>
      <c r="D407" s="33" t="e">
        <f>'Рейтинговая таблица организаций'!#REF!</f>
        <v>#REF!</v>
      </c>
      <c r="E407" s="31" t="e">
        <f>'Рейтинговая таблица организаций'!#REF!</f>
        <v>#REF!</v>
      </c>
      <c r="F407" s="31" t="e">
        <f>'Рейтинговая таблица организаций'!#REF!</f>
        <v>#REF!</v>
      </c>
      <c r="G407" s="31" t="e">
        <f>'Рейтинговая таблица организаций'!#REF!</f>
        <v>#REF!</v>
      </c>
      <c r="H407" s="31" t="e">
        <f>'Рейтинговая таблица организаций'!#REF!</f>
        <v>#REF!</v>
      </c>
      <c r="I407" s="31" t="e">
        <f>'Рейтинговая таблица организаций'!#REF!</f>
        <v>#REF!</v>
      </c>
      <c r="J407" s="35" t="e">
        <f>'Рейтинговая таблица организаций'!#REF!</f>
        <v>#REF!</v>
      </c>
      <c r="K407" s="31" t="e">
        <f>'Рейтинговая таблица организаций'!#REF!</f>
        <v>#REF!</v>
      </c>
      <c r="L407" s="31" t="e">
        <f t="shared" si="6"/>
        <v>#REF!</v>
      </c>
      <c r="M407" s="31" t="e">
        <f>'Рейтинговая таблица организаций'!#REF!</f>
        <v>#REF!</v>
      </c>
      <c r="N407" s="35" t="e">
        <f>'Рейтинговая таблица организаций'!#REF!</f>
        <v>#REF!</v>
      </c>
      <c r="O407" s="85" t="e">
        <f>'Рейтинговая таблица организаций'!#REF!</f>
        <v>#REF!</v>
      </c>
      <c r="P407" s="85" t="e">
        <f>'Рейтинговая таблица организаций'!#REF!</f>
        <v>#REF!</v>
      </c>
      <c r="Q407" s="85" t="e">
        <f>'Рейтинговая таблица организаций'!#REF!</f>
        <v>#REF!</v>
      </c>
      <c r="R407" s="86" t="e">
        <f>'Рейтинговая таблица организаций'!#REF!</f>
        <v>#REF!</v>
      </c>
      <c r="S407" s="31" t="e">
        <f>'Рейтинговая таблица организаций'!#REF!</f>
        <v>#REF!</v>
      </c>
      <c r="T407" s="31" t="e">
        <f>'Рейтинговая таблица организаций'!#REF!</f>
        <v>#REF!</v>
      </c>
      <c r="U407" s="31" t="e">
        <f>'Рейтинговая таблица организаций'!#REF!</f>
        <v>#REF!</v>
      </c>
      <c r="V407" s="35" t="e">
        <f>'Рейтинговая таблица организаций'!#REF!</f>
        <v>#REF!</v>
      </c>
      <c r="W407" s="31" t="e">
        <f>'Рейтинговая таблица организаций'!#REF!</f>
        <v>#REF!</v>
      </c>
      <c r="X407" s="31" t="e">
        <f>'Рейтинговая таблица организаций'!#REF!</f>
        <v>#REF!</v>
      </c>
      <c r="Y407" s="31" t="e">
        <f>'Рейтинговая таблица организаций'!#REF!</f>
        <v>#REF!</v>
      </c>
      <c r="Z407" s="35" t="e">
        <f>'Рейтинговая таблица организаций'!#REF!</f>
        <v>#REF!</v>
      </c>
      <c r="AA407" s="36" t="e">
        <f>'Рейтинговая таблица организаций'!#REF!</f>
        <v>#REF!</v>
      </c>
    </row>
    <row r="408" spans="1:27">
      <c r="A408" s="33" t="e">
        <f>'бланки '!#REF!</f>
        <v>#REF!</v>
      </c>
      <c r="B408" s="33" t="e">
        <f>'Рейтинговая таблица организаций'!#REF!</f>
        <v>#REF!</v>
      </c>
      <c r="C408" s="33" t="e">
        <f>'Рейтинговая таблица организаций'!#REF!</f>
        <v>#REF!</v>
      </c>
      <c r="D408" s="33" t="e">
        <f>'Рейтинговая таблица организаций'!#REF!</f>
        <v>#REF!</v>
      </c>
      <c r="E408" s="31" t="e">
        <f>'Рейтинговая таблица организаций'!#REF!</f>
        <v>#REF!</v>
      </c>
      <c r="F408" s="31" t="e">
        <f>'Рейтинговая таблица организаций'!#REF!</f>
        <v>#REF!</v>
      </c>
      <c r="G408" s="31" t="e">
        <f>'Рейтинговая таблица организаций'!#REF!</f>
        <v>#REF!</v>
      </c>
      <c r="H408" s="31" t="e">
        <f>'Рейтинговая таблица организаций'!#REF!</f>
        <v>#REF!</v>
      </c>
      <c r="I408" s="31" t="e">
        <f>'Рейтинговая таблица организаций'!#REF!</f>
        <v>#REF!</v>
      </c>
      <c r="J408" s="35" t="e">
        <f>'Рейтинговая таблица организаций'!#REF!</f>
        <v>#REF!</v>
      </c>
      <c r="K408" s="31" t="e">
        <f>'Рейтинговая таблица организаций'!#REF!</f>
        <v>#REF!</v>
      </c>
      <c r="L408" s="31" t="e">
        <f t="shared" si="6"/>
        <v>#REF!</v>
      </c>
      <c r="M408" s="31" t="e">
        <f>'Рейтинговая таблица организаций'!#REF!</f>
        <v>#REF!</v>
      </c>
      <c r="N408" s="35" t="e">
        <f>'Рейтинговая таблица организаций'!#REF!</f>
        <v>#REF!</v>
      </c>
      <c r="O408" s="85" t="e">
        <f>'Рейтинговая таблица организаций'!#REF!</f>
        <v>#REF!</v>
      </c>
      <c r="P408" s="85" t="e">
        <f>'Рейтинговая таблица организаций'!#REF!</f>
        <v>#REF!</v>
      </c>
      <c r="Q408" s="85" t="e">
        <f>'Рейтинговая таблица организаций'!#REF!</f>
        <v>#REF!</v>
      </c>
      <c r="R408" s="86" t="e">
        <f>'Рейтинговая таблица организаций'!#REF!</f>
        <v>#REF!</v>
      </c>
      <c r="S408" s="31" t="e">
        <f>'Рейтинговая таблица организаций'!#REF!</f>
        <v>#REF!</v>
      </c>
      <c r="T408" s="31" t="e">
        <f>'Рейтинговая таблица организаций'!#REF!</f>
        <v>#REF!</v>
      </c>
      <c r="U408" s="31" t="e">
        <f>'Рейтинговая таблица организаций'!#REF!</f>
        <v>#REF!</v>
      </c>
      <c r="V408" s="35" t="e">
        <f>'Рейтинговая таблица организаций'!#REF!</f>
        <v>#REF!</v>
      </c>
      <c r="W408" s="31" t="e">
        <f>'Рейтинговая таблица организаций'!#REF!</f>
        <v>#REF!</v>
      </c>
      <c r="X408" s="31" t="e">
        <f>'Рейтинговая таблица организаций'!#REF!</f>
        <v>#REF!</v>
      </c>
      <c r="Y408" s="31" t="e">
        <f>'Рейтинговая таблица организаций'!#REF!</f>
        <v>#REF!</v>
      </c>
      <c r="Z408" s="35" t="e">
        <f>'Рейтинговая таблица организаций'!#REF!</f>
        <v>#REF!</v>
      </c>
      <c r="AA408" s="36" t="e">
        <f>'Рейтинговая таблица организаций'!#REF!</f>
        <v>#REF!</v>
      </c>
    </row>
    <row r="409" spans="1:27">
      <c r="A409" s="33" t="e">
        <f>'бланки '!#REF!</f>
        <v>#REF!</v>
      </c>
      <c r="B409" s="33" t="e">
        <f>'Рейтинговая таблица организаций'!#REF!</f>
        <v>#REF!</v>
      </c>
      <c r="C409" s="33" t="e">
        <f>'Рейтинговая таблица организаций'!#REF!</f>
        <v>#REF!</v>
      </c>
      <c r="D409" s="33" t="e">
        <f>'Рейтинговая таблица организаций'!#REF!</f>
        <v>#REF!</v>
      </c>
      <c r="E409" s="31" t="e">
        <f>'Рейтинговая таблица организаций'!#REF!</f>
        <v>#REF!</v>
      </c>
      <c r="F409" s="31" t="e">
        <f>'Рейтинговая таблица организаций'!#REF!</f>
        <v>#REF!</v>
      </c>
      <c r="G409" s="31" t="e">
        <f>'Рейтинговая таблица организаций'!#REF!</f>
        <v>#REF!</v>
      </c>
      <c r="H409" s="31" t="e">
        <f>'Рейтинговая таблица организаций'!#REF!</f>
        <v>#REF!</v>
      </c>
      <c r="I409" s="31" t="e">
        <f>'Рейтинговая таблица организаций'!#REF!</f>
        <v>#REF!</v>
      </c>
      <c r="J409" s="35" t="e">
        <f>'Рейтинговая таблица организаций'!#REF!</f>
        <v>#REF!</v>
      </c>
      <c r="K409" s="31" t="e">
        <f>'Рейтинговая таблица организаций'!#REF!</f>
        <v>#REF!</v>
      </c>
      <c r="L409" s="31" t="e">
        <f t="shared" si="6"/>
        <v>#REF!</v>
      </c>
      <c r="M409" s="31" t="e">
        <f>'Рейтинговая таблица организаций'!#REF!</f>
        <v>#REF!</v>
      </c>
      <c r="N409" s="35" t="e">
        <f>'Рейтинговая таблица организаций'!#REF!</f>
        <v>#REF!</v>
      </c>
      <c r="O409" s="85" t="e">
        <f>'Рейтинговая таблица организаций'!#REF!</f>
        <v>#REF!</v>
      </c>
      <c r="P409" s="85" t="e">
        <f>'Рейтинговая таблица организаций'!#REF!</f>
        <v>#REF!</v>
      </c>
      <c r="Q409" s="85" t="e">
        <f>'Рейтинговая таблица организаций'!#REF!</f>
        <v>#REF!</v>
      </c>
      <c r="R409" s="86" t="e">
        <f>'Рейтинговая таблица организаций'!#REF!</f>
        <v>#REF!</v>
      </c>
      <c r="S409" s="31" t="e">
        <f>'Рейтинговая таблица организаций'!#REF!</f>
        <v>#REF!</v>
      </c>
      <c r="T409" s="31" t="e">
        <f>'Рейтинговая таблица организаций'!#REF!</f>
        <v>#REF!</v>
      </c>
      <c r="U409" s="31" t="e">
        <f>'Рейтинговая таблица организаций'!#REF!</f>
        <v>#REF!</v>
      </c>
      <c r="V409" s="35" t="e">
        <f>'Рейтинговая таблица организаций'!#REF!</f>
        <v>#REF!</v>
      </c>
      <c r="W409" s="31" t="e">
        <f>'Рейтинговая таблица организаций'!#REF!</f>
        <v>#REF!</v>
      </c>
      <c r="X409" s="31" t="e">
        <f>'Рейтинговая таблица организаций'!#REF!</f>
        <v>#REF!</v>
      </c>
      <c r="Y409" s="31" t="e">
        <f>'Рейтинговая таблица организаций'!#REF!</f>
        <v>#REF!</v>
      </c>
      <c r="Z409" s="35" t="e">
        <f>'Рейтинговая таблица организаций'!#REF!</f>
        <v>#REF!</v>
      </c>
      <c r="AA409" s="36" t="e">
        <f>'Рейтинговая таблица организаций'!#REF!</f>
        <v>#REF!</v>
      </c>
    </row>
    <row r="410" spans="1:27">
      <c r="A410" s="33" t="e">
        <f>'бланки '!#REF!</f>
        <v>#REF!</v>
      </c>
      <c r="B410" s="33" t="e">
        <f>'Рейтинговая таблица организаций'!#REF!</f>
        <v>#REF!</v>
      </c>
      <c r="C410" s="33" t="e">
        <f>'Рейтинговая таблица организаций'!#REF!</f>
        <v>#REF!</v>
      </c>
      <c r="D410" s="33" t="e">
        <f>'Рейтинговая таблица организаций'!#REF!</f>
        <v>#REF!</v>
      </c>
      <c r="E410" s="31" t="e">
        <f>'Рейтинговая таблица организаций'!#REF!</f>
        <v>#REF!</v>
      </c>
      <c r="F410" s="31" t="e">
        <f>'Рейтинговая таблица организаций'!#REF!</f>
        <v>#REF!</v>
      </c>
      <c r="G410" s="31" t="e">
        <f>'Рейтинговая таблица организаций'!#REF!</f>
        <v>#REF!</v>
      </c>
      <c r="H410" s="31" t="e">
        <f>'Рейтинговая таблица организаций'!#REF!</f>
        <v>#REF!</v>
      </c>
      <c r="I410" s="31" t="e">
        <f>'Рейтинговая таблица организаций'!#REF!</f>
        <v>#REF!</v>
      </c>
      <c r="J410" s="35" t="e">
        <f>'Рейтинговая таблица организаций'!#REF!</f>
        <v>#REF!</v>
      </c>
      <c r="K410" s="31" t="e">
        <f>'Рейтинговая таблица организаций'!#REF!</f>
        <v>#REF!</v>
      </c>
      <c r="L410" s="31" t="e">
        <f t="shared" si="6"/>
        <v>#REF!</v>
      </c>
      <c r="M410" s="31" t="e">
        <f>'Рейтинговая таблица организаций'!#REF!</f>
        <v>#REF!</v>
      </c>
      <c r="N410" s="35" t="e">
        <f>'Рейтинговая таблица организаций'!#REF!</f>
        <v>#REF!</v>
      </c>
      <c r="O410" s="85" t="e">
        <f>'Рейтинговая таблица организаций'!#REF!</f>
        <v>#REF!</v>
      </c>
      <c r="P410" s="85" t="e">
        <f>'Рейтинговая таблица организаций'!#REF!</f>
        <v>#REF!</v>
      </c>
      <c r="Q410" s="85" t="e">
        <f>'Рейтинговая таблица организаций'!#REF!</f>
        <v>#REF!</v>
      </c>
      <c r="R410" s="86" t="e">
        <f>'Рейтинговая таблица организаций'!#REF!</f>
        <v>#REF!</v>
      </c>
      <c r="S410" s="31" t="e">
        <f>'Рейтинговая таблица организаций'!#REF!</f>
        <v>#REF!</v>
      </c>
      <c r="T410" s="31" t="e">
        <f>'Рейтинговая таблица организаций'!#REF!</f>
        <v>#REF!</v>
      </c>
      <c r="U410" s="31" t="e">
        <f>'Рейтинговая таблица организаций'!#REF!</f>
        <v>#REF!</v>
      </c>
      <c r="V410" s="35" t="e">
        <f>'Рейтинговая таблица организаций'!#REF!</f>
        <v>#REF!</v>
      </c>
      <c r="W410" s="31" t="e">
        <f>'Рейтинговая таблица организаций'!#REF!</f>
        <v>#REF!</v>
      </c>
      <c r="X410" s="31" t="e">
        <f>'Рейтинговая таблица организаций'!#REF!</f>
        <v>#REF!</v>
      </c>
      <c r="Y410" s="31" t="e">
        <f>'Рейтинговая таблица организаций'!#REF!</f>
        <v>#REF!</v>
      </c>
      <c r="Z410" s="35" t="e">
        <f>'Рейтинговая таблица организаций'!#REF!</f>
        <v>#REF!</v>
      </c>
      <c r="AA410" s="36" t="e">
        <f>'Рейтинговая таблица организаций'!#REF!</f>
        <v>#REF!</v>
      </c>
    </row>
    <row r="411" spans="1:27">
      <c r="A411" s="33" t="e">
        <f>'бланки '!#REF!</f>
        <v>#REF!</v>
      </c>
      <c r="B411" s="33" t="e">
        <f>'Рейтинговая таблица организаций'!#REF!</f>
        <v>#REF!</v>
      </c>
      <c r="C411" s="33" t="e">
        <f>'Рейтинговая таблица организаций'!#REF!</f>
        <v>#REF!</v>
      </c>
      <c r="D411" s="33" t="e">
        <f>'Рейтинговая таблица организаций'!#REF!</f>
        <v>#REF!</v>
      </c>
      <c r="E411" s="31" t="e">
        <f>'Рейтинговая таблица организаций'!#REF!</f>
        <v>#REF!</v>
      </c>
      <c r="F411" s="31" t="e">
        <f>'Рейтинговая таблица организаций'!#REF!</f>
        <v>#REF!</v>
      </c>
      <c r="G411" s="31" t="e">
        <f>'Рейтинговая таблица организаций'!#REF!</f>
        <v>#REF!</v>
      </c>
      <c r="H411" s="31" t="e">
        <f>'Рейтинговая таблица организаций'!#REF!</f>
        <v>#REF!</v>
      </c>
      <c r="I411" s="31" t="e">
        <f>'Рейтинговая таблица организаций'!#REF!</f>
        <v>#REF!</v>
      </c>
      <c r="J411" s="35" t="e">
        <f>'Рейтинговая таблица организаций'!#REF!</f>
        <v>#REF!</v>
      </c>
      <c r="K411" s="31" t="e">
        <f>'Рейтинговая таблица организаций'!#REF!</f>
        <v>#REF!</v>
      </c>
      <c r="L411" s="31" t="e">
        <f t="shared" ref="L411:L474" si="7">N411</f>
        <v>#REF!</v>
      </c>
      <c r="M411" s="31" t="e">
        <f>'Рейтинговая таблица организаций'!#REF!</f>
        <v>#REF!</v>
      </c>
      <c r="N411" s="35" t="e">
        <f>'Рейтинговая таблица организаций'!#REF!</f>
        <v>#REF!</v>
      </c>
      <c r="O411" s="85" t="e">
        <f>'Рейтинговая таблица организаций'!#REF!</f>
        <v>#REF!</v>
      </c>
      <c r="P411" s="85" t="e">
        <f>'Рейтинговая таблица организаций'!#REF!</f>
        <v>#REF!</v>
      </c>
      <c r="Q411" s="85" t="e">
        <f>'Рейтинговая таблица организаций'!#REF!</f>
        <v>#REF!</v>
      </c>
      <c r="R411" s="86" t="e">
        <f>'Рейтинговая таблица организаций'!#REF!</f>
        <v>#REF!</v>
      </c>
      <c r="S411" s="31" t="e">
        <f>'Рейтинговая таблица организаций'!#REF!</f>
        <v>#REF!</v>
      </c>
      <c r="T411" s="31" t="e">
        <f>'Рейтинговая таблица организаций'!#REF!</f>
        <v>#REF!</v>
      </c>
      <c r="U411" s="31" t="e">
        <f>'Рейтинговая таблица организаций'!#REF!</f>
        <v>#REF!</v>
      </c>
      <c r="V411" s="35" t="e">
        <f>'Рейтинговая таблица организаций'!#REF!</f>
        <v>#REF!</v>
      </c>
      <c r="W411" s="31" t="e">
        <f>'Рейтинговая таблица организаций'!#REF!</f>
        <v>#REF!</v>
      </c>
      <c r="X411" s="31" t="e">
        <f>'Рейтинговая таблица организаций'!#REF!</f>
        <v>#REF!</v>
      </c>
      <c r="Y411" s="31" t="e">
        <f>'Рейтинговая таблица организаций'!#REF!</f>
        <v>#REF!</v>
      </c>
      <c r="Z411" s="35" t="e">
        <f>'Рейтинговая таблица организаций'!#REF!</f>
        <v>#REF!</v>
      </c>
      <c r="AA411" s="36" t="e">
        <f>'Рейтинговая таблица организаций'!#REF!</f>
        <v>#REF!</v>
      </c>
    </row>
    <row r="412" spans="1:27">
      <c r="A412" s="33" t="e">
        <f>'бланки '!#REF!</f>
        <v>#REF!</v>
      </c>
      <c r="B412" s="33" t="e">
        <f>'Рейтинговая таблица организаций'!#REF!</f>
        <v>#REF!</v>
      </c>
      <c r="C412" s="33" t="e">
        <f>'Рейтинговая таблица организаций'!#REF!</f>
        <v>#REF!</v>
      </c>
      <c r="D412" s="33" t="e">
        <f>'Рейтинговая таблица организаций'!#REF!</f>
        <v>#REF!</v>
      </c>
      <c r="E412" s="31" t="e">
        <f>'Рейтинговая таблица организаций'!#REF!</f>
        <v>#REF!</v>
      </c>
      <c r="F412" s="31" t="e">
        <f>'Рейтинговая таблица организаций'!#REF!</f>
        <v>#REF!</v>
      </c>
      <c r="G412" s="31" t="e">
        <f>'Рейтинговая таблица организаций'!#REF!</f>
        <v>#REF!</v>
      </c>
      <c r="H412" s="31" t="e">
        <f>'Рейтинговая таблица организаций'!#REF!</f>
        <v>#REF!</v>
      </c>
      <c r="I412" s="31" t="e">
        <f>'Рейтинговая таблица организаций'!#REF!</f>
        <v>#REF!</v>
      </c>
      <c r="J412" s="35" t="e">
        <f>'Рейтинговая таблица организаций'!#REF!</f>
        <v>#REF!</v>
      </c>
      <c r="K412" s="31" t="e">
        <f>'Рейтинговая таблица организаций'!#REF!</f>
        <v>#REF!</v>
      </c>
      <c r="L412" s="31" t="e">
        <f t="shared" si="7"/>
        <v>#REF!</v>
      </c>
      <c r="M412" s="31" t="e">
        <f>'Рейтинговая таблица организаций'!#REF!</f>
        <v>#REF!</v>
      </c>
      <c r="N412" s="35" t="e">
        <f>'Рейтинговая таблица организаций'!#REF!</f>
        <v>#REF!</v>
      </c>
      <c r="O412" s="85" t="e">
        <f>'Рейтинговая таблица организаций'!#REF!</f>
        <v>#REF!</v>
      </c>
      <c r="P412" s="85" t="e">
        <f>'Рейтинговая таблица организаций'!#REF!</f>
        <v>#REF!</v>
      </c>
      <c r="Q412" s="85" t="e">
        <f>'Рейтинговая таблица организаций'!#REF!</f>
        <v>#REF!</v>
      </c>
      <c r="R412" s="86" t="e">
        <f>'Рейтинговая таблица организаций'!#REF!</f>
        <v>#REF!</v>
      </c>
      <c r="S412" s="31" t="e">
        <f>'Рейтинговая таблица организаций'!#REF!</f>
        <v>#REF!</v>
      </c>
      <c r="T412" s="31" t="e">
        <f>'Рейтинговая таблица организаций'!#REF!</f>
        <v>#REF!</v>
      </c>
      <c r="U412" s="31" t="e">
        <f>'Рейтинговая таблица организаций'!#REF!</f>
        <v>#REF!</v>
      </c>
      <c r="V412" s="35" t="e">
        <f>'Рейтинговая таблица организаций'!#REF!</f>
        <v>#REF!</v>
      </c>
      <c r="W412" s="31" t="e">
        <f>'Рейтинговая таблица организаций'!#REF!</f>
        <v>#REF!</v>
      </c>
      <c r="X412" s="31" t="e">
        <f>'Рейтинговая таблица организаций'!#REF!</f>
        <v>#REF!</v>
      </c>
      <c r="Y412" s="31" t="e">
        <f>'Рейтинговая таблица организаций'!#REF!</f>
        <v>#REF!</v>
      </c>
      <c r="Z412" s="35" t="e">
        <f>'Рейтинговая таблица организаций'!#REF!</f>
        <v>#REF!</v>
      </c>
      <c r="AA412" s="36" t="e">
        <f>'Рейтинговая таблица организаций'!#REF!</f>
        <v>#REF!</v>
      </c>
    </row>
    <row r="413" spans="1:27">
      <c r="A413" s="33" t="e">
        <f>'бланки '!#REF!</f>
        <v>#REF!</v>
      </c>
      <c r="B413" s="33" t="e">
        <f>'Рейтинговая таблица организаций'!#REF!</f>
        <v>#REF!</v>
      </c>
      <c r="C413" s="33" t="e">
        <f>'Рейтинговая таблица организаций'!#REF!</f>
        <v>#REF!</v>
      </c>
      <c r="D413" s="33" t="e">
        <f>'Рейтинговая таблица организаций'!#REF!</f>
        <v>#REF!</v>
      </c>
      <c r="E413" s="31" t="e">
        <f>'Рейтинговая таблица организаций'!#REF!</f>
        <v>#REF!</v>
      </c>
      <c r="F413" s="31" t="e">
        <f>'Рейтинговая таблица организаций'!#REF!</f>
        <v>#REF!</v>
      </c>
      <c r="G413" s="31" t="e">
        <f>'Рейтинговая таблица организаций'!#REF!</f>
        <v>#REF!</v>
      </c>
      <c r="H413" s="31" t="e">
        <f>'Рейтинговая таблица организаций'!#REF!</f>
        <v>#REF!</v>
      </c>
      <c r="I413" s="31" t="e">
        <f>'Рейтинговая таблица организаций'!#REF!</f>
        <v>#REF!</v>
      </c>
      <c r="J413" s="35" t="e">
        <f>'Рейтинговая таблица организаций'!#REF!</f>
        <v>#REF!</v>
      </c>
      <c r="K413" s="31" t="e">
        <f>'Рейтинговая таблица организаций'!#REF!</f>
        <v>#REF!</v>
      </c>
      <c r="L413" s="31" t="e">
        <f t="shared" si="7"/>
        <v>#REF!</v>
      </c>
      <c r="M413" s="31" t="e">
        <f>'Рейтинговая таблица организаций'!#REF!</f>
        <v>#REF!</v>
      </c>
      <c r="N413" s="35" t="e">
        <f>'Рейтинговая таблица организаций'!#REF!</f>
        <v>#REF!</v>
      </c>
      <c r="O413" s="85" t="e">
        <f>'Рейтинговая таблица организаций'!#REF!</f>
        <v>#REF!</v>
      </c>
      <c r="P413" s="85" t="e">
        <f>'Рейтинговая таблица организаций'!#REF!</f>
        <v>#REF!</v>
      </c>
      <c r="Q413" s="85" t="e">
        <f>'Рейтинговая таблица организаций'!#REF!</f>
        <v>#REF!</v>
      </c>
      <c r="R413" s="86" t="e">
        <f>'Рейтинговая таблица организаций'!#REF!</f>
        <v>#REF!</v>
      </c>
      <c r="S413" s="31" t="e">
        <f>'Рейтинговая таблица организаций'!#REF!</f>
        <v>#REF!</v>
      </c>
      <c r="T413" s="31" t="e">
        <f>'Рейтинговая таблица организаций'!#REF!</f>
        <v>#REF!</v>
      </c>
      <c r="U413" s="31" t="e">
        <f>'Рейтинговая таблица организаций'!#REF!</f>
        <v>#REF!</v>
      </c>
      <c r="V413" s="35" t="e">
        <f>'Рейтинговая таблица организаций'!#REF!</f>
        <v>#REF!</v>
      </c>
      <c r="W413" s="31" t="e">
        <f>'Рейтинговая таблица организаций'!#REF!</f>
        <v>#REF!</v>
      </c>
      <c r="X413" s="31" t="e">
        <f>'Рейтинговая таблица организаций'!#REF!</f>
        <v>#REF!</v>
      </c>
      <c r="Y413" s="31" t="e">
        <f>'Рейтинговая таблица организаций'!#REF!</f>
        <v>#REF!</v>
      </c>
      <c r="Z413" s="35" t="e">
        <f>'Рейтинговая таблица организаций'!#REF!</f>
        <v>#REF!</v>
      </c>
      <c r="AA413" s="36" t="e">
        <f>'Рейтинговая таблица организаций'!#REF!</f>
        <v>#REF!</v>
      </c>
    </row>
    <row r="414" spans="1:27">
      <c r="A414" s="33" t="e">
        <f>'бланки '!#REF!</f>
        <v>#REF!</v>
      </c>
      <c r="B414" s="33" t="e">
        <f>'Рейтинговая таблица организаций'!#REF!</f>
        <v>#REF!</v>
      </c>
      <c r="C414" s="33" t="e">
        <f>'Рейтинговая таблица организаций'!#REF!</f>
        <v>#REF!</v>
      </c>
      <c r="D414" s="33" t="e">
        <f>'Рейтинговая таблица организаций'!#REF!</f>
        <v>#REF!</v>
      </c>
      <c r="E414" s="31" t="e">
        <f>'Рейтинговая таблица организаций'!#REF!</f>
        <v>#REF!</v>
      </c>
      <c r="F414" s="31" t="e">
        <f>'Рейтинговая таблица организаций'!#REF!</f>
        <v>#REF!</v>
      </c>
      <c r="G414" s="31" t="e">
        <f>'Рейтинговая таблица организаций'!#REF!</f>
        <v>#REF!</v>
      </c>
      <c r="H414" s="31" t="e">
        <f>'Рейтинговая таблица организаций'!#REF!</f>
        <v>#REF!</v>
      </c>
      <c r="I414" s="31" t="e">
        <f>'Рейтинговая таблица организаций'!#REF!</f>
        <v>#REF!</v>
      </c>
      <c r="J414" s="35" t="e">
        <f>'Рейтинговая таблица организаций'!#REF!</f>
        <v>#REF!</v>
      </c>
      <c r="K414" s="31" t="e">
        <f>'Рейтинговая таблица организаций'!#REF!</f>
        <v>#REF!</v>
      </c>
      <c r="L414" s="31" t="e">
        <f t="shared" si="7"/>
        <v>#REF!</v>
      </c>
      <c r="M414" s="31" t="e">
        <f>'Рейтинговая таблица организаций'!#REF!</f>
        <v>#REF!</v>
      </c>
      <c r="N414" s="35" t="e">
        <f>'Рейтинговая таблица организаций'!#REF!</f>
        <v>#REF!</v>
      </c>
      <c r="O414" s="85" t="e">
        <f>'Рейтинговая таблица организаций'!#REF!</f>
        <v>#REF!</v>
      </c>
      <c r="P414" s="85" t="e">
        <f>'Рейтинговая таблица организаций'!#REF!</f>
        <v>#REF!</v>
      </c>
      <c r="Q414" s="85" t="e">
        <f>'Рейтинговая таблица организаций'!#REF!</f>
        <v>#REF!</v>
      </c>
      <c r="R414" s="86" t="e">
        <f>'Рейтинговая таблица организаций'!#REF!</f>
        <v>#REF!</v>
      </c>
      <c r="S414" s="31" t="e">
        <f>'Рейтинговая таблица организаций'!#REF!</f>
        <v>#REF!</v>
      </c>
      <c r="T414" s="31" t="e">
        <f>'Рейтинговая таблица организаций'!#REF!</f>
        <v>#REF!</v>
      </c>
      <c r="U414" s="31" t="e">
        <f>'Рейтинговая таблица организаций'!#REF!</f>
        <v>#REF!</v>
      </c>
      <c r="V414" s="35" t="e">
        <f>'Рейтинговая таблица организаций'!#REF!</f>
        <v>#REF!</v>
      </c>
      <c r="W414" s="31" t="e">
        <f>'Рейтинговая таблица организаций'!#REF!</f>
        <v>#REF!</v>
      </c>
      <c r="X414" s="31" t="e">
        <f>'Рейтинговая таблица организаций'!#REF!</f>
        <v>#REF!</v>
      </c>
      <c r="Y414" s="31" t="e">
        <f>'Рейтинговая таблица организаций'!#REF!</f>
        <v>#REF!</v>
      </c>
      <c r="Z414" s="35" t="e">
        <f>'Рейтинговая таблица организаций'!#REF!</f>
        <v>#REF!</v>
      </c>
      <c r="AA414" s="36" t="e">
        <f>'Рейтинговая таблица организаций'!#REF!</f>
        <v>#REF!</v>
      </c>
    </row>
    <row r="415" spans="1:27">
      <c r="A415" s="33" t="e">
        <f>'бланки '!#REF!</f>
        <v>#REF!</v>
      </c>
      <c r="B415" s="33" t="e">
        <f>'Рейтинговая таблица организаций'!#REF!</f>
        <v>#REF!</v>
      </c>
      <c r="C415" s="33" t="e">
        <f>'Рейтинговая таблица организаций'!#REF!</f>
        <v>#REF!</v>
      </c>
      <c r="D415" s="33" t="e">
        <f>'Рейтинговая таблица организаций'!#REF!</f>
        <v>#REF!</v>
      </c>
      <c r="E415" s="31" t="e">
        <f>'Рейтинговая таблица организаций'!#REF!</f>
        <v>#REF!</v>
      </c>
      <c r="F415" s="31" t="e">
        <f>'Рейтинговая таблица организаций'!#REF!</f>
        <v>#REF!</v>
      </c>
      <c r="G415" s="31" t="e">
        <f>'Рейтинговая таблица организаций'!#REF!</f>
        <v>#REF!</v>
      </c>
      <c r="H415" s="31" t="e">
        <f>'Рейтинговая таблица организаций'!#REF!</f>
        <v>#REF!</v>
      </c>
      <c r="I415" s="31" t="e">
        <f>'Рейтинговая таблица организаций'!#REF!</f>
        <v>#REF!</v>
      </c>
      <c r="J415" s="35" t="e">
        <f>'Рейтинговая таблица организаций'!#REF!</f>
        <v>#REF!</v>
      </c>
      <c r="K415" s="31" t="e">
        <f>'Рейтинговая таблица организаций'!#REF!</f>
        <v>#REF!</v>
      </c>
      <c r="L415" s="31" t="e">
        <f t="shared" si="7"/>
        <v>#REF!</v>
      </c>
      <c r="M415" s="31" t="e">
        <f>'Рейтинговая таблица организаций'!#REF!</f>
        <v>#REF!</v>
      </c>
      <c r="N415" s="35" t="e">
        <f>'Рейтинговая таблица организаций'!#REF!</f>
        <v>#REF!</v>
      </c>
      <c r="O415" s="85" t="e">
        <f>'Рейтинговая таблица организаций'!#REF!</f>
        <v>#REF!</v>
      </c>
      <c r="P415" s="85" t="e">
        <f>'Рейтинговая таблица организаций'!#REF!</f>
        <v>#REF!</v>
      </c>
      <c r="Q415" s="85" t="e">
        <f>'Рейтинговая таблица организаций'!#REF!</f>
        <v>#REF!</v>
      </c>
      <c r="R415" s="86" t="e">
        <f>'Рейтинговая таблица организаций'!#REF!</f>
        <v>#REF!</v>
      </c>
      <c r="S415" s="31" t="e">
        <f>'Рейтинговая таблица организаций'!#REF!</f>
        <v>#REF!</v>
      </c>
      <c r="T415" s="31" t="e">
        <f>'Рейтинговая таблица организаций'!#REF!</f>
        <v>#REF!</v>
      </c>
      <c r="U415" s="31" t="e">
        <f>'Рейтинговая таблица организаций'!#REF!</f>
        <v>#REF!</v>
      </c>
      <c r="V415" s="35" t="e">
        <f>'Рейтинговая таблица организаций'!#REF!</f>
        <v>#REF!</v>
      </c>
      <c r="W415" s="31" t="e">
        <f>'Рейтинговая таблица организаций'!#REF!</f>
        <v>#REF!</v>
      </c>
      <c r="X415" s="31" t="e">
        <f>'Рейтинговая таблица организаций'!#REF!</f>
        <v>#REF!</v>
      </c>
      <c r="Y415" s="31" t="e">
        <f>'Рейтинговая таблица организаций'!#REF!</f>
        <v>#REF!</v>
      </c>
      <c r="Z415" s="35" t="e">
        <f>'Рейтинговая таблица организаций'!#REF!</f>
        <v>#REF!</v>
      </c>
      <c r="AA415" s="36" t="e">
        <f>'Рейтинговая таблица организаций'!#REF!</f>
        <v>#REF!</v>
      </c>
    </row>
    <row r="416" spans="1:27">
      <c r="A416" s="33" t="e">
        <f>'бланки '!#REF!</f>
        <v>#REF!</v>
      </c>
      <c r="B416" s="33" t="e">
        <f>'Рейтинговая таблица организаций'!#REF!</f>
        <v>#REF!</v>
      </c>
      <c r="C416" s="33" t="e">
        <f>'Рейтинговая таблица организаций'!#REF!</f>
        <v>#REF!</v>
      </c>
      <c r="D416" s="33" t="e">
        <f>'Рейтинговая таблица организаций'!#REF!</f>
        <v>#REF!</v>
      </c>
      <c r="E416" s="31" t="e">
        <f>'Рейтинговая таблица организаций'!#REF!</f>
        <v>#REF!</v>
      </c>
      <c r="F416" s="31" t="e">
        <f>'Рейтинговая таблица организаций'!#REF!</f>
        <v>#REF!</v>
      </c>
      <c r="G416" s="31" t="e">
        <f>'Рейтинговая таблица организаций'!#REF!</f>
        <v>#REF!</v>
      </c>
      <c r="H416" s="31" t="e">
        <f>'Рейтинговая таблица организаций'!#REF!</f>
        <v>#REF!</v>
      </c>
      <c r="I416" s="31" t="e">
        <f>'Рейтинговая таблица организаций'!#REF!</f>
        <v>#REF!</v>
      </c>
      <c r="J416" s="35" t="e">
        <f>'Рейтинговая таблица организаций'!#REF!</f>
        <v>#REF!</v>
      </c>
      <c r="K416" s="31" t="e">
        <f>'Рейтинговая таблица организаций'!#REF!</f>
        <v>#REF!</v>
      </c>
      <c r="L416" s="31" t="e">
        <f t="shared" si="7"/>
        <v>#REF!</v>
      </c>
      <c r="M416" s="31" t="e">
        <f>'Рейтинговая таблица организаций'!#REF!</f>
        <v>#REF!</v>
      </c>
      <c r="N416" s="35" t="e">
        <f>'Рейтинговая таблица организаций'!#REF!</f>
        <v>#REF!</v>
      </c>
      <c r="O416" s="85" t="e">
        <f>'Рейтинговая таблица организаций'!#REF!</f>
        <v>#REF!</v>
      </c>
      <c r="P416" s="85" t="e">
        <f>'Рейтинговая таблица организаций'!#REF!</f>
        <v>#REF!</v>
      </c>
      <c r="Q416" s="85" t="e">
        <f>'Рейтинговая таблица организаций'!#REF!</f>
        <v>#REF!</v>
      </c>
      <c r="R416" s="86" t="e">
        <f>'Рейтинговая таблица организаций'!#REF!</f>
        <v>#REF!</v>
      </c>
      <c r="S416" s="31" t="e">
        <f>'Рейтинговая таблица организаций'!#REF!</f>
        <v>#REF!</v>
      </c>
      <c r="T416" s="31" t="e">
        <f>'Рейтинговая таблица организаций'!#REF!</f>
        <v>#REF!</v>
      </c>
      <c r="U416" s="31" t="e">
        <f>'Рейтинговая таблица организаций'!#REF!</f>
        <v>#REF!</v>
      </c>
      <c r="V416" s="35" t="e">
        <f>'Рейтинговая таблица организаций'!#REF!</f>
        <v>#REF!</v>
      </c>
      <c r="W416" s="31" t="e">
        <f>'Рейтинговая таблица организаций'!#REF!</f>
        <v>#REF!</v>
      </c>
      <c r="X416" s="31" t="e">
        <f>'Рейтинговая таблица организаций'!#REF!</f>
        <v>#REF!</v>
      </c>
      <c r="Y416" s="31" t="e">
        <f>'Рейтинговая таблица организаций'!#REF!</f>
        <v>#REF!</v>
      </c>
      <c r="Z416" s="35" t="e">
        <f>'Рейтинговая таблица организаций'!#REF!</f>
        <v>#REF!</v>
      </c>
      <c r="AA416" s="36" t="e">
        <f>'Рейтинговая таблица организаций'!#REF!</f>
        <v>#REF!</v>
      </c>
    </row>
    <row r="417" spans="1:27">
      <c r="A417" s="33" t="e">
        <f>'бланки '!#REF!</f>
        <v>#REF!</v>
      </c>
      <c r="B417" s="33" t="e">
        <f>'Рейтинговая таблица организаций'!#REF!</f>
        <v>#REF!</v>
      </c>
      <c r="C417" s="33" t="e">
        <f>'Рейтинговая таблица организаций'!#REF!</f>
        <v>#REF!</v>
      </c>
      <c r="D417" s="33" t="e">
        <f>'Рейтинговая таблица организаций'!#REF!</f>
        <v>#REF!</v>
      </c>
      <c r="E417" s="31" t="e">
        <f>'Рейтинговая таблица организаций'!#REF!</f>
        <v>#REF!</v>
      </c>
      <c r="F417" s="31" t="e">
        <f>'Рейтинговая таблица организаций'!#REF!</f>
        <v>#REF!</v>
      </c>
      <c r="G417" s="31" t="e">
        <f>'Рейтинговая таблица организаций'!#REF!</f>
        <v>#REF!</v>
      </c>
      <c r="H417" s="31" t="e">
        <f>'Рейтинговая таблица организаций'!#REF!</f>
        <v>#REF!</v>
      </c>
      <c r="I417" s="31" t="e">
        <f>'Рейтинговая таблица организаций'!#REF!</f>
        <v>#REF!</v>
      </c>
      <c r="J417" s="35" t="e">
        <f>'Рейтинговая таблица организаций'!#REF!</f>
        <v>#REF!</v>
      </c>
      <c r="K417" s="31" t="e">
        <f>'Рейтинговая таблица организаций'!#REF!</f>
        <v>#REF!</v>
      </c>
      <c r="L417" s="31" t="e">
        <f t="shared" si="7"/>
        <v>#REF!</v>
      </c>
      <c r="M417" s="31" t="e">
        <f>'Рейтинговая таблица организаций'!#REF!</f>
        <v>#REF!</v>
      </c>
      <c r="N417" s="35" t="e">
        <f>'Рейтинговая таблица организаций'!#REF!</f>
        <v>#REF!</v>
      </c>
      <c r="O417" s="85" t="e">
        <f>'Рейтинговая таблица организаций'!#REF!</f>
        <v>#REF!</v>
      </c>
      <c r="P417" s="85" t="e">
        <f>'Рейтинговая таблица организаций'!#REF!</f>
        <v>#REF!</v>
      </c>
      <c r="Q417" s="85" t="e">
        <f>'Рейтинговая таблица организаций'!#REF!</f>
        <v>#REF!</v>
      </c>
      <c r="R417" s="86" t="e">
        <f>'Рейтинговая таблица организаций'!#REF!</f>
        <v>#REF!</v>
      </c>
      <c r="S417" s="31" t="e">
        <f>'Рейтинговая таблица организаций'!#REF!</f>
        <v>#REF!</v>
      </c>
      <c r="T417" s="31" t="e">
        <f>'Рейтинговая таблица организаций'!#REF!</f>
        <v>#REF!</v>
      </c>
      <c r="U417" s="31" t="e">
        <f>'Рейтинговая таблица организаций'!#REF!</f>
        <v>#REF!</v>
      </c>
      <c r="V417" s="35" t="e">
        <f>'Рейтинговая таблица организаций'!#REF!</f>
        <v>#REF!</v>
      </c>
      <c r="W417" s="31" t="e">
        <f>'Рейтинговая таблица организаций'!#REF!</f>
        <v>#REF!</v>
      </c>
      <c r="X417" s="31" t="e">
        <f>'Рейтинговая таблица организаций'!#REF!</f>
        <v>#REF!</v>
      </c>
      <c r="Y417" s="31" t="e">
        <f>'Рейтинговая таблица организаций'!#REF!</f>
        <v>#REF!</v>
      </c>
      <c r="Z417" s="35" t="e">
        <f>'Рейтинговая таблица организаций'!#REF!</f>
        <v>#REF!</v>
      </c>
      <c r="AA417" s="36" t="e">
        <f>'Рейтинговая таблица организаций'!#REF!</f>
        <v>#REF!</v>
      </c>
    </row>
    <row r="418" spans="1:27">
      <c r="A418" s="33" t="e">
        <f>'бланки '!#REF!</f>
        <v>#REF!</v>
      </c>
      <c r="B418" s="33" t="e">
        <f>'Рейтинговая таблица организаций'!#REF!</f>
        <v>#REF!</v>
      </c>
      <c r="C418" s="33" t="e">
        <f>'Рейтинговая таблица организаций'!#REF!</f>
        <v>#REF!</v>
      </c>
      <c r="D418" s="33" t="e">
        <f>'Рейтинговая таблица организаций'!#REF!</f>
        <v>#REF!</v>
      </c>
      <c r="E418" s="31" t="e">
        <f>'Рейтинговая таблица организаций'!#REF!</f>
        <v>#REF!</v>
      </c>
      <c r="F418" s="31" t="e">
        <f>'Рейтинговая таблица организаций'!#REF!</f>
        <v>#REF!</v>
      </c>
      <c r="G418" s="31" t="e">
        <f>'Рейтинговая таблица организаций'!#REF!</f>
        <v>#REF!</v>
      </c>
      <c r="H418" s="31" t="e">
        <f>'Рейтинговая таблица организаций'!#REF!</f>
        <v>#REF!</v>
      </c>
      <c r="I418" s="31" t="e">
        <f>'Рейтинговая таблица организаций'!#REF!</f>
        <v>#REF!</v>
      </c>
      <c r="J418" s="35" t="e">
        <f>'Рейтинговая таблица организаций'!#REF!</f>
        <v>#REF!</v>
      </c>
      <c r="K418" s="31" t="e">
        <f>'Рейтинговая таблица организаций'!#REF!</f>
        <v>#REF!</v>
      </c>
      <c r="L418" s="31" t="e">
        <f t="shared" si="7"/>
        <v>#REF!</v>
      </c>
      <c r="M418" s="31" t="e">
        <f>'Рейтинговая таблица организаций'!#REF!</f>
        <v>#REF!</v>
      </c>
      <c r="N418" s="35" t="e">
        <f>'Рейтинговая таблица организаций'!#REF!</f>
        <v>#REF!</v>
      </c>
      <c r="O418" s="85" t="e">
        <f>'Рейтинговая таблица организаций'!#REF!</f>
        <v>#REF!</v>
      </c>
      <c r="P418" s="85" t="e">
        <f>'Рейтинговая таблица организаций'!#REF!</f>
        <v>#REF!</v>
      </c>
      <c r="Q418" s="85" t="e">
        <f>'Рейтинговая таблица организаций'!#REF!</f>
        <v>#REF!</v>
      </c>
      <c r="R418" s="86" t="e">
        <f>'Рейтинговая таблица организаций'!#REF!</f>
        <v>#REF!</v>
      </c>
      <c r="S418" s="31" t="e">
        <f>'Рейтинговая таблица организаций'!#REF!</f>
        <v>#REF!</v>
      </c>
      <c r="T418" s="31" t="e">
        <f>'Рейтинговая таблица организаций'!#REF!</f>
        <v>#REF!</v>
      </c>
      <c r="U418" s="31" t="e">
        <f>'Рейтинговая таблица организаций'!#REF!</f>
        <v>#REF!</v>
      </c>
      <c r="V418" s="35" t="e">
        <f>'Рейтинговая таблица организаций'!#REF!</f>
        <v>#REF!</v>
      </c>
      <c r="W418" s="31" t="e">
        <f>'Рейтинговая таблица организаций'!#REF!</f>
        <v>#REF!</v>
      </c>
      <c r="X418" s="31" t="e">
        <f>'Рейтинговая таблица организаций'!#REF!</f>
        <v>#REF!</v>
      </c>
      <c r="Y418" s="31" t="e">
        <f>'Рейтинговая таблица организаций'!#REF!</f>
        <v>#REF!</v>
      </c>
      <c r="Z418" s="35" t="e">
        <f>'Рейтинговая таблица организаций'!#REF!</f>
        <v>#REF!</v>
      </c>
      <c r="AA418" s="36" t="e">
        <f>'Рейтинговая таблица организаций'!#REF!</f>
        <v>#REF!</v>
      </c>
    </row>
    <row r="419" spans="1:27">
      <c r="A419" s="33" t="e">
        <f>'бланки '!#REF!</f>
        <v>#REF!</v>
      </c>
      <c r="B419" s="33" t="e">
        <f>'Рейтинговая таблица организаций'!#REF!</f>
        <v>#REF!</v>
      </c>
      <c r="C419" s="33" t="e">
        <f>'Рейтинговая таблица организаций'!#REF!</f>
        <v>#REF!</v>
      </c>
      <c r="D419" s="33" t="e">
        <f>'Рейтинговая таблица организаций'!#REF!</f>
        <v>#REF!</v>
      </c>
      <c r="E419" s="31" t="e">
        <f>'Рейтинговая таблица организаций'!#REF!</f>
        <v>#REF!</v>
      </c>
      <c r="F419" s="31" t="e">
        <f>'Рейтинговая таблица организаций'!#REF!</f>
        <v>#REF!</v>
      </c>
      <c r="G419" s="31" t="e">
        <f>'Рейтинговая таблица организаций'!#REF!</f>
        <v>#REF!</v>
      </c>
      <c r="H419" s="31" t="e">
        <f>'Рейтинговая таблица организаций'!#REF!</f>
        <v>#REF!</v>
      </c>
      <c r="I419" s="31" t="e">
        <f>'Рейтинговая таблица организаций'!#REF!</f>
        <v>#REF!</v>
      </c>
      <c r="J419" s="35" t="e">
        <f>'Рейтинговая таблица организаций'!#REF!</f>
        <v>#REF!</v>
      </c>
      <c r="K419" s="31" t="e">
        <f>'Рейтинговая таблица организаций'!#REF!</f>
        <v>#REF!</v>
      </c>
      <c r="L419" s="31" t="e">
        <f t="shared" si="7"/>
        <v>#REF!</v>
      </c>
      <c r="M419" s="31" t="e">
        <f>'Рейтинговая таблица организаций'!#REF!</f>
        <v>#REF!</v>
      </c>
      <c r="N419" s="35" t="e">
        <f>'Рейтинговая таблица организаций'!#REF!</f>
        <v>#REF!</v>
      </c>
      <c r="O419" s="85" t="e">
        <f>'Рейтинговая таблица организаций'!#REF!</f>
        <v>#REF!</v>
      </c>
      <c r="P419" s="85" t="e">
        <f>'Рейтинговая таблица организаций'!#REF!</f>
        <v>#REF!</v>
      </c>
      <c r="Q419" s="85" t="e">
        <f>'Рейтинговая таблица организаций'!#REF!</f>
        <v>#REF!</v>
      </c>
      <c r="R419" s="86" t="e">
        <f>'Рейтинговая таблица организаций'!#REF!</f>
        <v>#REF!</v>
      </c>
      <c r="S419" s="31" t="e">
        <f>'Рейтинговая таблица организаций'!#REF!</f>
        <v>#REF!</v>
      </c>
      <c r="T419" s="31" t="e">
        <f>'Рейтинговая таблица организаций'!#REF!</f>
        <v>#REF!</v>
      </c>
      <c r="U419" s="31" t="e">
        <f>'Рейтинговая таблица организаций'!#REF!</f>
        <v>#REF!</v>
      </c>
      <c r="V419" s="35" t="e">
        <f>'Рейтинговая таблица организаций'!#REF!</f>
        <v>#REF!</v>
      </c>
      <c r="W419" s="31" t="e">
        <f>'Рейтинговая таблица организаций'!#REF!</f>
        <v>#REF!</v>
      </c>
      <c r="X419" s="31" t="e">
        <f>'Рейтинговая таблица организаций'!#REF!</f>
        <v>#REF!</v>
      </c>
      <c r="Y419" s="31" t="e">
        <f>'Рейтинговая таблица организаций'!#REF!</f>
        <v>#REF!</v>
      </c>
      <c r="Z419" s="35" t="e">
        <f>'Рейтинговая таблица организаций'!#REF!</f>
        <v>#REF!</v>
      </c>
      <c r="AA419" s="36" t="e">
        <f>'Рейтинговая таблица организаций'!#REF!</f>
        <v>#REF!</v>
      </c>
    </row>
    <row r="420" spans="1:27">
      <c r="A420" s="33" t="e">
        <f>'бланки '!#REF!</f>
        <v>#REF!</v>
      </c>
      <c r="B420" s="33" t="e">
        <f>'Рейтинговая таблица организаций'!#REF!</f>
        <v>#REF!</v>
      </c>
      <c r="C420" s="33" t="e">
        <f>'Рейтинговая таблица организаций'!#REF!</f>
        <v>#REF!</v>
      </c>
      <c r="D420" s="33" t="e">
        <f>'Рейтинговая таблица организаций'!#REF!</f>
        <v>#REF!</v>
      </c>
      <c r="E420" s="31" t="e">
        <f>'Рейтинговая таблица организаций'!#REF!</f>
        <v>#REF!</v>
      </c>
      <c r="F420" s="31" t="e">
        <f>'Рейтинговая таблица организаций'!#REF!</f>
        <v>#REF!</v>
      </c>
      <c r="G420" s="31" t="e">
        <f>'Рейтинговая таблица организаций'!#REF!</f>
        <v>#REF!</v>
      </c>
      <c r="H420" s="31" t="e">
        <f>'Рейтинговая таблица организаций'!#REF!</f>
        <v>#REF!</v>
      </c>
      <c r="I420" s="31" t="e">
        <f>'Рейтинговая таблица организаций'!#REF!</f>
        <v>#REF!</v>
      </c>
      <c r="J420" s="35" t="e">
        <f>'Рейтинговая таблица организаций'!#REF!</f>
        <v>#REF!</v>
      </c>
      <c r="K420" s="31" t="e">
        <f>'Рейтинговая таблица организаций'!#REF!</f>
        <v>#REF!</v>
      </c>
      <c r="L420" s="31" t="e">
        <f t="shared" si="7"/>
        <v>#REF!</v>
      </c>
      <c r="M420" s="31" t="e">
        <f>'Рейтинговая таблица организаций'!#REF!</f>
        <v>#REF!</v>
      </c>
      <c r="N420" s="35" t="e">
        <f>'Рейтинговая таблица организаций'!#REF!</f>
        <v>#REF!</v>
      </c>
      <c r="O420" s="85" t="e">
        <f>'Рейтинговая таблица организаций'!#REF!</f>
        <v>#REF!</v>
      </c>
      <c r="P420" s="85" t="e">
        <f>'Рейтинговая таблица организаций'!#REF!</f>
        <v>#REF!</v>
      </c>
      <c r="Q420" s="85" t="e">
        <f>'Рейтинговая таблица организаций'!#REF!</f>
        <v>#REF!</v>
      </c>
      <c r="R420" s="86" t="e">
        <f>'Рейтинговая таблица организаций'!#REF!</f>
        <v>#REF!</v>
      </c>
      <c r="S420" s="31" t="e">
        <f>'Рейтинговая таблица организаций'!#REF!</f>
        <v>#REF!</v>
      </c>
      <c r="T420" s="31" t="e">
        <f>'Рейтинговая таблица организаций'!#REF!</f>
        <v>#REF!</v>
      </c>
      <c r="U420" s="31" t="e">
        <f>'Рейтинговая таблица организаций'!#REF!</f>
        <v>#REF!</v>
      </c>
      <c r="V420" s="35" t="e">
        <f>'Рейтинговая таблица организаций'!#REF!</f>
        <v>#REF!</v>
      </c>
      <c r="W420" s="31" t="e">
        <f>'Рейтинговая таблица организаций'!#REF!</f>
        <v>#REF!</v>
      </c>
      <c r="X420" s="31" t="e">
        <f>'Рейтинговая таблица организаций'!#REF!</f>
        <v>#REF!</v>
      </c>
      <c r="Y420" s="31" t="e">
        <f>'Рейтинговая таблица организаций'!#REF!</f>
        <v>#REF!</v>
      </c>
      <c r="Z420" s="35" t="e">
        <f>'Рейтинговая таблица организаций'!#REF!</f>
        <v>#REF!</v>
      </c>
      <c r="AA420" s="36" t="e">
        <f>'Рейтинговая таблица организаций'!#REF!</f>
        <v>#REF!</v>
      </c>
    </row>
    <row r="421" spans="1:27">
      <c r="A421" s="33" t="e">
        <f>'бланки '!#REF!</f>
        <v>#REF!</v>
      </c>
      <c r="B421" s="33" t="e">
        <f>'Рейтинговая таблица организаций'!#REF!</f>
        <v>#REF!</v>
      </c>
      <c r="C421" s="33" t="e">
        <f>'Рейтинговая таблица организаций'!#REF!</f>
        <v>#REF!</v>
      </c>
      <c r="D421" s="33" t="e">
        <f>'Рейтинговая таблица организаций'!#REF!</f>
        <v>#REF!</v>
      </c>
      <c r="E421" s="31" t="e">
        <f>'Рейтинговая таблица организаций'!#REF!</f>
        <v>#REF!</v>
      </c>
      <c r="F421" s="31" t="e">
        <f>'Рейтинговая таблица организаций'!#REF!</f>
        <v>#REF!</v>
      </c>
      <c r="G421" s="31" t="e">
        <f>'Рейтинговая таблица организаций'!#REF!</f>
        <v>#REF!</v>
      </c>
      <c r="H421" s="31" t="e">
        <f>'Рейтинговая таблица организаций'!#REF!</f>
        <v>#REF!</v>
      </c>
      <c r="I421" s="31" t="e">
        <f>'Рейтинговая таблица организаций'!#REF!</f>
        <v>#REF!</v>
      </c>
      <c r="J421" s="35" t="e">
        <f>'Рейтинговая таблица организаций'!#REF!</f>
        <v>#REF!</v>
      </c>
      <c r="K421" s="31" t="e">
        <f>'Рейтинговая таблица организаций'!#REF!</f>
        <v>#REF!</v>
      </c>
      <c r="L421" s="31" t="e">
        <f t="shared" si="7"/>
        <v>#REF!</v>
      </c>
      <c r="M421" s="31" t="e">
        <f>'Рейтинговая таблица организаций'!#REF!</f>
        <v>#REF!</v>
      </c>
      <c r="N421" s="35" t="e">
        <f>'Рейтинговая таблица организаций'!#REF!</f>
        <v>#REF!</v>
      </c>
      <c r="O421" s="85" t="e">
        <f>'Рейтинговая таблица организаций'!#REF!</f>
        <v>#REF!</v>
      </c>
      <c r="P421" s="85" t="e">
        <f>'Рейтинговая таблица организаций'!#REF!</f>
        <v>#REF!</v>
      </c>
      <c r="Q421" s="85" t="e">
        <f>'Рейтинговая таблица организаций'!#REF!</f>
        <v>#REF!</v>
      </c>
      <c r="R421" s="86" t="e">
        <f>'Рейтинговая таблица организаций'!#REF!</f>
        <v>#REF!</v>
      </c>
      <c r="S421" s="31" t="e">
        <f>'Рейтинговая таблица организаций'!#REF!</f>
        <v>#REF!</v>
      </c>
      <c r="T421" s="31" t="e">
        <f>'Рейтинговая таблица организаций'!#REF!</f>
        <v>#REF!</v>
      </c>
      <c r="U421" s="31" t="e">
        <f>'Рейтинговая таблица организаций'!#REF!</f>
        <v>#REF!</v>
      </c>
      <c r="V421" s="35" t="e">
        <f>'Рейтинговая таблица организаций'!#REF!</f>
        <v>#REF!</v>
      </c>
      <c r="W421" s="31" t="e">
        <f>'Рейтинговая таблица организаций'!#REF!</f>
        <v>#REF!</v>
      </c>
      <c r="X421" s="31" t="e">
        <f>'Рейтинговая таблица организаций'!#REF!</f>
        <v>#REF!</v>
      </c>
      <c r="Y421" s="31" t="e">
        <f>'Рейтинговая таблица организаций'!#REF!</f>
        <v>#REF!</v>
      </c>
      <c r="Z421" s="35" t="e">
        <f>'Рейтинговая таблица организаций'!#REF!</f>
        <v>#REF!</v>
      </c>
      <c r="AA421" s="36" t="e">
        <f>'Рейтинговая таблица организаций'!#REF!</f>
        <v>#REF!</v>
      </c>
    </row>
    <row r="422" spans="1:27">
      <c r="A422" s="33" t="e">
        <f>'бланки '!#REF!</f>
        <v>#REF!</v>
      </c>
      <c r="B422" s="33" t="e">
        <f>'Рейтинговая таблица организаций'!#REF!</f>
        <v>#REF!</v>
      </c>
      <c r="C422" s="33" t="e">
        <f>'Рейтинговая таблица организаций'!#REF!</f>
        <v>#REF!</v>
      </c>
      <c r="D422" s="33" t="e">
        <f>'Рейтинговая таблица организаций'!#REF!</f>
        <v>#REF!</v>
      </c>
      <c r="E422" s="31" t="e">
        <f>'Рейтинговая таблица организаций'!#REF!</f>
        <v>#REF!</v>
      </c>
      <c r="F422" s="31" t="e">
        <f>'Рейтинговая таблица организаций'!#REF!</f>
        <v>#REF!</v>
      </c>
      <c r="G422" s="31" t="e">
        <f>'Рейтинговая таблица организаций'!#REF!</f>
        <v>#REF!</v>
      </c>
      <c r="H422" s="31" t="e">
        <f>'Рейтинговая таблица организаций'!#REF!</f>
        <v>#REF!</v>
      </c>
      <c r="I422" s="31" t="e">
        <f>'Рейтинговая таблица организаций'!#REF!</f>
        <v>#REF!</v>
      </c>
      <c r="J422" s="35" t="e">
        <f>'Рейтинговая таблица организаций'!#REF!</f>
        <v>#REF!</v>
      </c>
      <c r="K422" s="31" t="e">
        <f>'Рейтинговая таблица организаций'!#REF!</f>
        <v>#REF!</v>
      </c>
      <c r="L422" s="31" t="e">
        <f t="shared" si="7"/>
        <v>#REF!</v>
      </c>
      <c r="M422" s="31" t="e">
        <f>'Рейтинговая таблица организаций'!#REF!</f>
        <v>#REF!</v>
      </c>
      <c r="N422" s="35" t="e">
        <f>'Рейтинговая таблица организаций'!#REF!</f>
        <v>#REF!</v>
      </c>
      <c r="O422" s="85" t="e">
        <f>'Рейтинговая таблица организаций'!#REF!</f>
        <v>#REF!</v>
      </c>
      <c r="P422" s="85" t="e">
        <f>'Рейтинговая таблица организаций'!#REF!</f>
        <v>#REF!</v>
      </c>
      <c r="Q422" s="85" t="e">
        <f>'Рейтинговая таблица организаций'!#REF!</f>
        <v>#REF!</v>
      </c>
      <c r="R422" s="86" t="e">
        <f>'Рейтинговая таблица организаций'!#REF!</f>
        <v>#REF!</v>
      </c>
      <c r="S422" s="31" t="e">
        <f>'Рейтинговая таблица организаций'!#REF!</f>
        <v>#REF!</v>
      </c>
      <c r="T422" s="31" t="e">
        <f>'Рейтинговая таблица организаций'!#REF!</f>
        <v>#REF!</v>
      </c>
      <c r="U422" s="31" t="e">
        <f>'Рейтинговая таблица организаций'!#REF!</f>
        <v>#REF!</v>
      </c>
      <c r="V422" s="35" t="e">
        <f>'Рейтинговая таблица организаций'!#REF!</f>
        <v>#REF!</v>
      </c>
      <c r="W422" s="31" t="e">
        <f>'Рейтинговая таблица организаций'!#REF!</f>
        <v>#REF!</v>
      </c>
      <c r="X422" s="31" t="e">
        <f>'Рейтинговая таблица организаций'!#REF!</f>
        <v>#REF!</v>
      </c>
      <c r="Y422" s="31" t="e">
        <f>'Рейтинговая таблица организаций'!#REF!</f>
        <v>#REF!</v>
      </c>
      <c r="Z422" s="35" t="e">
        <f>'Рейтинговая таблица организаций'!#REF!</f>
        <v>#REF!</v>
      </c>
      <c r="AA422" s="36" t="e">
        <f>'Рейтинговая таблица организаций'!#REF!</f>
        <v>#REF!</v>
      </c>
    </row>
    <row r="423" spans="1:27">
      <c r="A423" s="33" t="e">
        <f>'бланки '!#REF!</f>
        <v>#REF!</v>
      </c>
      <c r="B423" s="33" t="e">
        <f>'Рейтинговая таблица организаций'!#REF!</f>
        <v>#REF!</v>
      </c>
      <c r="C423" s="33" t="e">
        <f>'Рейтинговая таблица организаций'!#REF!</f>
        <v>#REF!</v>
      </c>
      <c r="D423" s="33" t="e">
        <f>'Рейтинговая таблица организаций'!#REF!</f>
        <v>#REF!</v>
      </c>
      <c r="E423" s="31" t="e">
        <f>'Рейтинговая таблица организаций'!#REF!</f>
        <v>#REF!</v>
      </c>
      <c r="F423" s="31" t="e">
        <f>'Рейтинговая таблица организаций'!#REF!</f>
        <v>#REF!</v>
      </c>
      <c r="G423" s="31" t="e">
        <f>'Рейтинговая таблица организаций'!#REF!</f>
        <v>#REF!</v>
      </c>
      <c r="H423" s="31" t="e">
        <f>'Рейтинговая таблица организаций'!#REF!</f>
        <v>#REF!</v>
      </c>
      <c r="I423" s="31" t="e">
        <f>'Рейтинговая таблица организаций'!#REF!</f>
        <v>#REF!</v>
      </c>
      <c r="J423" s="35" t="e">
        <f>'Рейтинговая таблица организаций'!#REF!</f>
        <v>#REF!</v>
      </c>
      <c r="K423" s="31" t="e">
        <f>'Рейтинговая таблица организаций'!#REF!</f>
        <v>#REF!</v>
      </c>
      <c r="L423" s="31" t="e">
        <f t="shared" si="7"/>
        <v>#REF!</v>
      </c>
      <c r="M423" s="31" t="e">
        <f>'Рейтинговая таблица организаций'!#REF!</f>
        <v>#REF!</v>
      </c>
      <c r="N423" s="35" t="e">
        <f>'Рейтинговая таблица организаций'!#REF!</f>
        <v>#REF!</v>
      </c>
      <c r="O423" s="85" t="e">
        <f>'Рейтинговая таблица организаций'!#REF!</f>
        <v>#REF!</v>
      </c>
      <c r="P423" s="85" t="e">
        <f>'Рейтинговая таблица организаций'!#REF!</f>
        <v>#REF!</v>
      </c>
      <c r="Q423" s="85" t="e">
        <f>'Рейтинговая таблица организаций'!#REF!</f>
        <v>#REF!</v>
      </c>
      <c r="R423" s="86" t="e">
        <f>'Рейтинговая таблица организаций'!#REF!</f>
        <v>#REF!</v>
      </c>
      <c r="S423" s="31" t="e">
        <f>'Рейтинговая таблица организаций'!#REF!</f>
        <v>#REF!</v>
      </c>
      <c r="T423" s="31" t="e">
        <f>'Рейтинговая таблица организаций'!#REF!</f>
        <v>#REF!</v>
      </c>
      <c r="U423" s="31" t="e">
        <f>'Рейтинговая таблица организаций'!#REF!</f>
        <v>#REF!</v>
      </c>
      <c r="V423" s="35" t="e">
        <f>'Рейтинговая таблица организаций'!#REF!</f>
        <v>#REF!</v>
      </c>
      <c r="W423" s="31" t="e">
        <f>'Рейтинговая таблица организаций'!#REF!</f>
        <v>#REF!</v>
      </c>
      <c r="X423" s="31" t="e">
        <f>'Рейтинговая таблица организаций'!#REF!</f>
        <v>#REF!</v>
      </c>
      <c r="Y423" s="31" t="e">
        <f>'Рейтинговая таблица организаций'!#REF!</f>
        <v>#REF!</v>
      </c>
      <c r="Z423" s="35" t="e">
        <f>'Рейтинговая таблица организаций'!#REF!</f>
        <v>#REF!</v>
      </c>
      <c r="AA423" s="36" t="e">
        <f>'Рейтинговая таблица организаций'!#REF!</f>
        <v>#REF!</v>
      </c>
    </row>
    <row r="424" spans="1:27">
      <c r="A424" s="33" t="e">
        <f>'бланки '!#REF!</f>
        <v>#REF!</v>
      </c>
      <c r="B424" s="33" t="e">
        <f>'Рейтинговая таблица организаций'!#REF!</f>
        <v>#REF!</v>
      </c>
      <c r="C424" s="33" t="e">
        <f>'Рейтинговая таблица организаций'!#REF!</f>
        <v>#REF!</v>
      </c>
      <c r="D424" s="33" t="e">
        <f>'Рейтинговая таблица организаций'!#REF!</f>
        <v>#REF!</v>
      </c>
      <c r="E424" s="31" t="e">
        <f>'Рейтинговая таблица организаций'!#REF!</f>
        <v>#REF!</v>
      </c>
      <c r="F424" s="31" t="e">
        <f>'Рейтинговая таблица организаций'!#REF!</f>
        <v>#REF!</v>
      </c>
      <c r="G424" s="31" t="e">
        <f>'Рейтинговая таблица организаций'!#REF!</f>
        <v>#REF!</v>
      </c>
      <c r="H424" s="31" t="e">
        <f>'Рейтинговая таблица организаций'!#REF!</f>
        <v>#REF!</v>
      </c>
      <c r="I424" s="31" t="e">
        <f>'Рейтинговая таблица организаций'!#REF!</f>
        <v>#REF!</v>
      </c>
      <c r="J424" s="35" t="e">
        <f>'Рейтинговая таблица организаций'!#REF!</f>
        <v>#REF!</v>
      </c>
      <c r="K424" s="31" t="e">
        <f>'Рейтинговая таблица организаций'!#REF!</f>
        <v>#REF!</v>
      </c>
      <c r="L424" s="31" t="e">
        <f t="shared" si="7"/>
        <v>#REF!</v>
      </c>
      <c r="M424" s="31" t="e">
        <f>'Рейтинговая таблица организаций'!#REF!</f>
        <v>#REF!</v>
      </c>
      <c r="N424" s="35" t="e">
        <f>'Рейтинговая таблица организаций'!#REF!</f>
        <v>#REF!</v>
      </c>
      <c r="O424" s="85" t="e">
        <f>'Рейтинговая таблица организаций'!#REF!</f>
        <v>#REF!</v>
      </c>
      <c r="P424" s="85" t="e">
        <f>'Рейтинговая таблица организаций'!#REF!</f>
        <v>#REF!</v>
      </c>
      <c r="Q424" s="85" t="e">
        <f>'Рейтинговая таблица организаций'!#REF!</f>
        <v>#REF!</v>
      </c>
      <c r="R424" s="86" t="e">
        <f>'Рейтинговая таблица организаций'!#REF!</f>
        <v>#REF!</v>
      </c>
      <c r="S424" s="31" t="e">
        <f>'Рейтинговая таблица организаций'!#REF!</f>
        <v>#REF!</v>
      </c>
      <c r="T424" s="31" t="e">
        <f>'Рейтинговая таблица организаций'!#REF!</f>
        <v>#REF!</v>
      </c>
      <c r="U424" s="31" t="e">
        <f>'Рейтинговая таблица организаций'!#REF!</f>
        <v>#REF!</v>
      </c>
      <c r="V424" s="35" t="e">
        <f>'Рейтинговая таблица организаций'!#REF!</f>
        <v>#REF!</v>
      </c>
      <c r="W424" s="31" t="e">
        <f>'Рейтинговая таблица организаций'!#REF!</f>
        <v>#REF!</v>
      </c>
      <c r="X424" s="31" t="e">
        <f>'Рейтинговая таблица организаций'!#REF!</f>
        <v>#REF!</v>
      </c>
      <c r="Y424" s="31" t="e">
        <f>'Рейтинговая таблица организаций'!#REF!</f>
        <v>#REF!</v>
      </c>
      <c r="Z424" s="35" t="e">
        <f>'Рейтинговая таблица организаций'!#REF!</f>
        <v>#REF!</v>
      </c>
      <c r="AA424" s="36" t="e">
        <f>'Рейтинговая таблица организаций'!#REF!</f>
        <v>#REF!</v>
      </c>
    </row>
    <row r="425" spans="1:27">
      <c r="A425" s="33" t="e">
        <f>'бланки '!#REF!</f>
        <v>#REF!</v>
      </c>
      <c r="B425" s="33" t="e">
        <f>'Рейтинговая таблица организаций'!#REF!</f>
        <v>#REF!</v>
      </c>
      <c r="C425" s="33" t="e">
        <f>'Рейтинговая таблица организаций'!#REF!</f>
        <v>#REF!</v>
      </c>
      <c r="D425" s="33" t="e">
        <f>'Рейтинговая таблица организаций'!#REF!</f>
        <v>#REF!</v>
      </c>
      <c r="E425" s="31" t="e">
        <f>'Рейтинговая таблица организаций'!#REF!</f>
        <v>#REF!</v>
      </c>
      <c r="F425" s="31" t="e">
        <f>'Рейтинговая таблица организаций'!#REF!</f>
        <v>#REF!</v>
      </c>
      <c r="G425" s="31" t="e">
        <f>'Рейтинговая таблица организаций'!#REF!</f>
        <v>#REF!</v>
      </c>
      <c r="H425" s="31" t="e">
        <f>'Рейтинговая таблица организаций'!#REF!</f>
        <v>#REF!</v>
      </c>
      <c r="I425" s="31" t="e">
        <f>'Рейтинговая таблица организаций'!#REF!</f>
        <v>#REF!</v>
      </c>
      <c r="J425" s="35" t="e">
        <f>'Рейтинговая таблица организаций'!#REF!</f>
        <v>#REF!</v>
      </c>
      <c r="K425" s="31" t="e">
        <f>'Рейтинговая таблица организаций'!#REF!</f>
        <v>#REF!</v>
      </c>
      <c r="L425" s="31" t="e">
        <f t="shared" si="7"/>
        <v>#REF!</v>
      </c>
      <c r="M425" s="31" t="e">
        <f>'Рейтинговая таблица организаций'!#REF!</f>
        <v>#REF!</v>
      </c>
      <c r="N425" s="35" t="e">
        <f>'Рейтинговая таблица организаций'!#REF!</f>
        <v>#REF!</v>
      </c>
      <c r="O425" s="85" t="e">
        <f>'Рейтинговая таблица организаций'!#REF!</f>
        <v>#REF!</v>
      </c>
      <c r="P425" s="85" t="e">
        <f>'Рейтинговая таблица организаций'!#REF!</f>
        <v>#REF!</v>
      </c>
      <c r="Q425" s="85" t="e">
        <f>'Рейтинговая таблица организаций'!#REF!</f>
        <v>#REF!</v>
      </c>
      <c r="R425" s="86" t="e">
        <f>'Рейтинговая таблица организаций'!#REF!</f>
        <v>#REF!</v>
      </c>
      <c r="S425" s="31" t="e">
        <f>'Рейтинговая таблица организаций'!#REF!</f>
        <v>#REF!</v>
      </c>
      <c r="T425" s="31" t="e">
        <f>'Рейтинговая таблица организаций'!#REF!</f>
        <v>#REF!</v>
      </c>
      <c r="U425" s="31" t="e">
        <f>'Рейтинговая таблица организаций'!#REF!</f>
        <v>#REF!</v>
      </c>
      <c r="V425" s="35" t="e">
        <f>'Рейтинговая таблица организаций'!#REF!</f>
        <v>#REF!</v>
      </c>
      <c r="W425" s="31" t="e">
        <f>'Рейтинговая таблица организаций'!#REF!</f>
        <v>#REF!</v>
      </c>
      <c r="X425" s="31" t="e">
        <f>'Рейтинговая таблица организаций'!#REF!</f>
        <v>#REF!</v>
      </c>
      <c r="Y425" s="31" t="e">
        <f>'Рейтинговая таблица организаций'!#REF!</f>
        <v>#REF!</v>
      </c>
      <c r="Z425" s="35" t="e">
        <f>'Рейтинговая таблица организаций'!#REF!</f>
        <v>#REF!</v>
      </c>
      <c r="AA425" s="36" t="e">
        <f>'Рейтинговая таблица организаций'!#REF!</f>
        <v>#REF!</v>
      </c>
    </row>
    <row r="426" spans="1:27">
      <c r="A426" s="33" t="e">
        <f>'бланки '!#REF!</f>
        <v>#REF!</v>
      </c>
      <c r="B426" s="33" t="e">
        <f>'Рейтинговая таблица организаций'!#REF!</f>
        <v>#REF!</v>
      </c>
      <c r="C426" s="33" t="e">
        <f>'Рейтинговая таблица организаций'!#REF!</f>
        <v>#REF!</v>
      </c>
      <c r="D426" s="33" t="e">
        <f>'Рейтинговая таблица организаций'!#REF!</f>
        <v>#REF!</v>
      </c>
      <c r="E426" s="31" t="e">
        <f>'Рейтинговая таблица организаций'!#REF!</f>
        <v>#REF!</v>
      </c>
      <c r="F426" s="31" t="e">
        <f>'Рейтинговая таблица организаций'!#REF!</f>
        <v>#REF!</v>
      </c>
      <c r="G426" s="31" t="e">
        <f>'Рейтинговая таблица организаций'!#REF!</f>
        <v>#REF!</v>
      </c>
      <c r="H426" s="31" t="e">
        <f>'Рейтинговая таблица организаций'!#REF!</f>
        <v>#REF!</v>
      </c>
      <c r="I426" s="31" t="e">
        <f>'Рейтинговая таблица организаций'!#REF!</f>
        <v>#REF!</v>
      </c>
      <c r="J426" s="35" t="e">
        <f>'Рейтинговая таблица организаций'!#REF!</f>
        <v>#REF!</v>
      </c>
      <c r="K426" s="31" t="e">
        <f>'Рейтинговая таблица организаций'!#REF!</f>
        <v>#REF!</v>
      </c>
      <c r="L426" s="31" t="e">
        <f t="shared" si="7"/>
        <v>#REF!</v>
      </c>
      <c r="M426" s="31" t="e">
        <f>'Рейтинговая таблица организаций'!#REF!</f>
        <v>#REF!</v>
      </c>
      <c r="N426" s="35" t="e">
        <f>'Рейтинговая таблица организаций'!#REF!</f>
        <v>#REF!</v>
      </c>
      <c r="O426" s="85" t="e">
        <f>'Рейтинговая таблица организаций'!#REF!</f>
        <v>#REF!</v>
      </c>
      <c r="P426" s="85" t="e">
        <f>'Рейтинговая таблица организаций'!#REF!</f>
        <v>#REF!</v>
      </c>
      <c r="Q426" s="85" t="e">
        <f>'Рейтинговая таблица организаций'!#REF!</f>
        <v>#REF!</v>
      </c>
      <c r="R426" s="86" t="e">
        <f>'Рейтинговая таблица организаций'!#REF!</f>
        <v>#REF!</v>
      </c>
      <c r="S426" s="31" t="e">
        <f>'Рейтинговая таблица организаций'!#REF!</f>
        <v>#REF!</v>
      </c>
      <c r="T426" s="31" t="e">
        <f>'Рейтинговая таблица организаций'!#REF!</f>
        <v>#REF!</v>
      </c>
      <c r="U426" s="31" t="e">
        <f>'Рейтинговая таблица организаций'!#REF!</f>
        <v>#REF!</v>
      </c>
      <c r="V426" s="35" t="e">
        <f>'Рейтинговая таблица организаций'!#REF!</f>
        <v>#REF!</v>
      </c>
      <c r="W426" s="31" t="e">
        <f>'Рейтинговая таблица организаций'!#REF!</f>
        <v>#REF!</v>
      </c>
      <c r="X426" s="31" t="e">
        <f>'Рейтинговая таблица организаций'!#REF!</f>
        <v>#REF!</v>
      </c>
      <c r="Y426" s="31" t="e">
        <f>'Рейтинговая таблица организаций'!#REF!</f>
        <v>#REF!</v>
      </c>
      <c r="Z426" s="35" t="e">
        <f>'Рейтинговая таблица организаций'!#REF!</f>
        <v>#REF!</v>
      </c>
      <c r="AA426" s="36" t="e">
        <f>'Рейтинговая таблица организаций'!#REF!</f>
        <v>#REF!</v>
      </c>
    </row>
    <row r="427" spans="1:27">
      <c r="A427" s="33" t="e">
        <f>'бланки '!#REF!</f>
        <v>#REF!</v>
      </c>
      <c r="B427" s="33" t="e">
        <f>'Рейтинговая таблица организаций'!#REF!</f>
        <v>#REF!</v>
      </c>
      <c r="C427" s="33" t="e">
        <f>'Рейтинговая таблица организаций'!#REF!</f>
        <v>#REF!</v>
      </c>
      <c r="D427" s="33" t="e">
        <f>'Рейтинговая таблица организаций'!#REF!</f>
        <v>#REF!</v>
      </c>
      <c r="E427" s="31" t="e">
        <f>'Рейтинговая таблица организаций'!#REF!</f>
        <v>#REF!</v>
      </c>
      <c r="F427" s="31" t="e">
        <f>'Рейтинговая таблица организаций'!#REF!</f>
        <v>#REF!</v>
      </c>
      <c r="G427" s="31" t="e">
        <f>'Рейтинговая таблица организаций'!#REF!</f>
        <v>#REF!</v>
      </c>
      <c r="H427" s="31" t="e">
        <f>'Рейтинговая таблица организаций'!#REF!</f>
        <v>#REF!</v>
      </c>
      <c r="I427" s="31" t="e">
        <f>'Рейтинговая таблица организаций'!#REF!</f>
        <v>#REF!</v>
      </c>
      <c r="J427" s="35" t="e">
        <f>'Рейтинговая таблица организаций'!#REF!</f>
        <v>#REF!</v>
      </c>
      <c r="K427" s="31" t="e">
        <f>'Рейтинговая таблица организаций'!#REF!</f>
        <v>#REF!</v>
      </c>
      <c r="L427" s="31" t="e">
        <f t="shared" si="7"/>
        <v>#REF!</v>
      </c>
      <c r="M427" s="31" t="e">
        <f>'Рейтинговая таблица организаций'!#REF!</f>
        <v>#REF!</v>
      </c>
      <c r="N427" s="35" t="e">
        <f>'Рейтинговая таблица организаций'!#REF!</f>
        <v>#REF!</v>
      </c>
      <c r="O427" s="85" t="e">
        <f>'Рейтинговая таблица организаций'!#REF!</f>
        <v>#REF!</v>
      </c>
      <c r="P427" s="85" t="e">
        <f>'Рейтинговая таблица организаций'!#REF!</f>
        <v>#REF!</v>
      </c>
      <c r="Q427" s="85" t="e">
        <f>'Рейтинговая таблица организаций'!#REF!</f>
        <v>#REF!</v>
      </c>
      <c r="R427" s="86" t="e">
        <f>'Рейтинговая таблица организаций'!#REF!</f>
        <v>#REF!</v>
      </c>
      <c r="S427" s="31" t="e">
        <f>'Рейтинговая таблица организаций'!#REF!</f>
        <v>#REF!</v>
      </c>
      <c r="T427" s="31" t="e">
        <f>'Рейтинговая таблица организаций'!#REF!</f>
        <v>#REF!</v>
      </c>
      <c r="U427" s="31" t="e">
        <f>'Рейтинговая таблица организаций'!#REF!</f>
        <v>#REF!</v>
      </c>
      <c r="V427" s="35" t="e">
        <f>'Рейтинговая таблица организаций'!#REF!</f>
        <v>#REF!</v>
      </c>
      <c r="W427" s="31" t="e">
        <f>'Рейтинговая таблица организаций'!#REF!</f>
        <v>#REF!</v>
      </c>
      <c r="X427" s="31" t="e">
        <f>'Рейтинговая таблица организаций'!#REF!</f>
        <v>#REF!</v>
      </c>
      <c r="Y427" s="31" t="e">
        <f>'Рейтинговая таблица организаций'!#REF!</f>
        <v>#REF!</v>
      </c>
      <c r="Z427" s="35" t="e">
        <f>'Рейтинговая таблица организаций'!#REF!</f>
        <v>#REF!</v>
      </c>
      <c r="AA427" s="36" t="e">
        <f>'Рейтинговая таблица организаций'!#REF!</f>
        <v>#REF!</v>
      </c>
    </row>
    <row r="428" spans="1:27">
      <c r="A428" s="33" t="e">
        <f>'бланки '!#REF!</f>
        <v>#REF!</v>
      </c>
      <c r="B428" s="33" t="e">
        <f>'Рейтинговая таблица организаций'!#REF!</f>
        <v>#REF!</v>
      </c>
      <c r="C428" s="33" t="e">
        <f>'Рейтинговая таблица организаций'!#REF!</f>
        <v>#REF!</v>
      </c>
      <c r="D428" s="33" t="e">
        <f>'Рейтинговая таблица организаций'!#REF!</f>
        <v>#REF!</v>
      </c>
      <c r="E428" s="31" t="e">
        <f>'Рейтинговая таблица организаций'!#REF!</f>
        <v>#REF!</v>
      </c>
      <c r="F428" s="31" t="e">
        <f>'Рейтинговая таблица организаций'!#REF!</f>
        <v>#REF!</v>
      </c>
      <c r="G428" s="31" t="e">
        <f>'Рейтинговая таблица организаций'!#REF!</f>
        <v>#REF!</v>
      </c>
      <c r="H428" s="31" t="e">
        <f>'Рейтинговая таблица организаций'!#REF!</f>
        <v>#REF!</v>
      </c>
      <c r="I428" s="31" t="e">
        <f>'Рейтинговая таблица организаций'!#REF!</f>
        <v>#REF!</v>
      </c>
      <c r="J428" s="35" t="e">
        <f>'Рейтинговая таблица организаций'!#REF!</f>
        <v>#REF!</v>
      </c>
      <c r="K428" s="31" t="e">
        <f>'Рейтинговая таблица организаций'!#REF!</f>
        <v>#REF!</v>
      </c>
      <c r="L428" s="31" t="e">
        <f t="shared" si="7"/>
        <v>#REF!</v>
      </c>
      <c r="M428" s="31" t="e">
        <f>'Рейтинговая таблица организаций'!#REF!</f>
        <v>#REF!</v>
      </c>
      <c r="N428" s="35" t="e">
        <f>'Рейтинговая таблица организаций'!#REF!</f>
        <v>#REF!</v>
      </c>
      <c r="O428" s="85" t="e">
        <f>'Рейтинговая таблица организаций'!#REF!</f>
        <v>#REF!</v>
      </c>
      <c r="P428" s="85" t="e">
        <f>'Рейтинговая таблица организаций'!#REF!</f>
        <v>#REF!</v>
      </c>
      <c r="Q428" s="85" t="e">
        <f>'Рейтинговая таблица организаций'!#REF!</f>
        <v>#REF!</v>
      </c>
      <c r="R428" s="86" t="e">
        <f>'Рейтинговая таблица организаций'!#REF!</f>
        <v>#REF!</v>
      </c>
      <c r="S428" s="31" t="e">
        <f>'Рейтинговая таблица организаций'!#REF!</f>
        <v>#REF!</v>
      </c>
      <c r="T428" s="31" t="e">
        <f>'Рейтинговая таблица организаций'!#REF!</f>
        <v>#REF!</v>
      </c>
      <c r="U428" s="31" t="e">
        <f>'Рейтинговая таблица организаций'!#REF!</f>
        <v>#REF!</v>
      </c>
      <c r="V428" s="35" t="e">
        <f>'Рейтинговая таблица организаций'!#REF!</f>
        <v>#REF!</v>
      </c>
      <c r="W428" s="31" t="e">
        <f>'Рейтинговая таблица организаций'!#REF!</f>
        <v>#REF!</v>
      </c>
      <c r="X428" s="31" t="e">
        <f>'Рейтинговая таблица организаций'!#REF!</f>
        <v>#REF!</v>
      </c>
      <c r="Y428" s="31" t="e">
        <f>'Рейтинговая таблица организаций'!#REF!</f>
        <v>#REF!</v>
      </c>
      <c r="Z428" s="35" t="e">
        <f>'Рейтинговая таблица организаций'!#REF!</f>
        <v>#REF!</v>
      </c>
      <c r="AA428" s="36" t="e">
        <f>'Рейтинговая таблица организаций'!#REF!</f>
        <v>#REF!</v>
      </c>
    </row>
    <row r="429" spans="1:27">
      <c r="A429" s="33" t="e">
        <f>'бланки '!#REF!</f>
        <v>#REF!</v>
      </c>
      <c r="B429" s="33" t="e">
        <f>'Рейтинговая таблица организаций'!#REF!</f>
        <v>#REF!</v>
      </c>
      <c r="C429" s="33" t="e">
        <f>'Рейтинговая таблица организаций'!#REF!</f>
        <v>#REF!</v>
      </c>
      <c r="D429" s="33" t="e">
        <f>'Рейтинговая таблица организаций'!#REF!</f>
        <v>#REF!</v>
      </c>
      <c r="E429" s="31" t="e">
        <f>'Рейтинговая таблица организаций'!#REF!</f>
        <v>#REF!</v>
      </c>
      <c r="F429" s="31" t="e">
        <f>'Рейтинговая таблица организаций'!#REF!</f>
        <v>#REF!</v>
      </c>
      <c r="G429" s="31" t="e">
        <f>'Рейтинговая таблица организаций'!#REF!</f>
        <v>#REF!</v>
      </c>
      <c r="H429" s="31" t="e">
        <f>'Рейтинговая таблица организаций'!#REF!</f>
        <v>#REF!</v>
      </c>
      <c r="I429" s="31" t="e">
        <f>'Рейтинговая таблица организаций'!#REF!</f>
        <v>#REF!</v>
      </c>
      <c r="J429" s="35" t="e">
        <f>'Рейтинговая таблица организаций'!#REF!</f>
        <v>#REF!</v>
      </c>
      <c r="K429" s="31" t="e">
        <f>'Рейтинговая таблица организаций'!#REF!</f>
        <v>#REF!</v>
      </c>
      <c r="L429" s="31" t="e">
        <f t="shared" si="7"/>
        <v>#REF!</v>
      </c>
      <c r="M429" s="31" t="e">
        <f>'Рейтинговая таблица организаций'!#REF!</f>
        <v>#REF!</v>
      </c>
      <c r="N429" s="35" t="e">
        <f>'Рейтинговая таблица организаций'!#REF!</f>
        <v>#REF!</v>
      </c>
      <c r="O429" s="85" t="e">
        <f>'Рейтинговая таблица организаций'!#REF!</f>
        <v>#REF!</v>
      </c>
      <c r="P429" s="85" t="e">
        <f>'Рейтинговая таблица организаций'!#REF!</f>
        <v>#REF!</v>
      </c>
      <c r="Q429" s="85" t="e">
        <f>'Рейтинговая таблица организаций'!#REF!</f>
        <v>#REF!</v>
      </c>
      <c r="R429" s="86" t="e">
        <f>'Рейтинговая таблица организаций'!#REF!</f>
        <v>#REF!</v>
      </c>
      <c r="S429" s="31" t="e">
        <f>'Рейтинговая таблица организаций'!#REF!</f>
        <v>#REF!</v>
      </c>
      <c r="T429" s="31" t="e">
        <f>'Рейтинговая таблица организаций'!#REF!</f>
        <v>#REF!</v>
      </c>
      <c r="U429" s="31" t="e">
        <f>'Рейтинговая таблица организаций'!#REF!</f>
        <v>#REF!</v>
      </c>
      <c r="V429" s="35" t="e">
        <f>'Рейтинговая таблица организаций'!#REF!</f>
        <v>#REF!</v>
      </c>
      <c r="W429" s="31" t="e">
        <f>'Рейтинговая таблица организаций'!#REF!</f>
        <v>#REF!</v>
      </c>
      <c r="X429" s="31" t="e">
        <f>'Рейтинговая таблица организаций'!#REF!</f>
        <v>#REF!</v>
      </c>
      <c r="Y429" s="31" t="e">
        <f>'Рейтинговая таблица организаций'!#REF!</f>
        <v>#REF!</v>
      </c>
      <c r="Z429" s="35" t="e">
        <f>'Рейтинговая таблица организаций'!#REF!</f>
        <v>#REF!</v>
      </c>
      <c r="AA429" s="36" t="e">
        <f>'Рейтинговая таблица организаций'!#REF!</f>
        <v>#REF!</v>
      </c>
    </row>
    <row r="430" spans="1:27">
      <c r="A430" s="33" t="e">
        <f>'бланки '!#REF!</f>
        <v>#REF!</v>
      </c>
      <c r="B430" s="33" t="e">
        <f>'Рейтинговая таблица организаций'!#REF!</f>
        <v>#REF!</v>
      </c>
      <c r="C430" s="33" t="e">
        <f>'Рейтинговая таблица организаций'!#REF!</f>
        <v>#REF!</v>
      </c>
      <c r="D430" s="33" t="e">
        <f>'Рейтинговая таблица организаций'!#REF!</f>
        <v>#REF!</v>
      </c>
      <c r="E430" s="31" t="e">
        <f>'Рейтинговая таблица организаций'!#REF!</f>
        <v>#REF!</v>
      </c>
      <c r="F430" s="31" t="e">
        <f>'Рейтинговая таблица организаций'!#REF!</f>
        <v>#REF!</v>
      </c>
      <c r="G430" s="31" t="e">
        <f>'Рейтинговая таблица организаций'!#REF!</f>
        <v>#REF!</v>
      </c>
      <c r="H430" s="31" t="e">
        <f>'Рейтинговая таблица организаций'!#REF!</f>
        <v>#REF!</v>
      </c>
      <c r="I430" s="31" t="e">
        <f>'Рейтинговая таблица организаций'!#REF!</f>
        <v>#REF!</v>
      </c>
      <c r="J430" s="35" t="e">
        <f>'Рейтинговая таблица организаций'!#REF!</f>
        <v>#REF!</v>
      </c>
      <c r="K430" s="31" t="e">
        <f>'Рейтинговая таблица организаций'!#REF!</f>
        <v>#REF!</v>
      </c>
      <c r="L430" s="31" t="e">
        <f t="shared" si="7"/>
        <v>#REF!</v>
      </c>
      <c r="M430" s="31" t="e">
        <f>'Рейтинговая таблица организаций'!#REF!</f>
        <v>#REF!</v>
      </c>
      <c r="N430" s="35" t="e">
        <f>'Рейтинговая таблица организаций'!#REF!</f>
        <v>#REF!</v>
      </c>
      <c r="O430" s="85" t="e">
        <f>'Рейтинговая таблица организаций'!#REF!</f>
        <v>#REF!</v>
      </c>
      <c r="P430" s="85" t="e">
        <f>'Рейтинговая таблица организаций'!#REF!</f>
        <v>#REF!</v>
      </c>
      <c r="Q430" s="85" t="e">
        <f>'Рейтинговая таблица организаций'!#REF!</f>
        <v>#REF!</v>
      </c>
      <c r="R430" s="86" t="e">
        <f>'Рейтинговая таблица организаций'!#REF!</f>
        <v>#REF!</v>
      </c>
      <c r="S430" s="31" t="e">
        <f>'Рейтинговая таблица организаций'!#REF!</f>
        <v>#REF!</v>
      </c>
      <c r="T430" s="31" t="e">
        <f>'Рейтинговая таблица организаций'!#REF!</f>
        <v>#REF!</v>
      </c>
      <c r="U430" s="31" t="e">
        <f>'Рейтинговая таблица организаций'!#REF!</f>
        <v>#REF!</v>
      </c>
      <c r="V430" s="35" t="e">
        <f>'Рейтинговая таблица организаций'!#REF!</f>
        <v>#REF!</v>
      </c>
      <c r="W430" s="31" t="e">
        <f>'Рейтинговая таблица организаций'!#REF!</f>
        <v>#REF!</v>
      </c>
      <c r="X430" s="31" t="e">
        <f>'Рейтинговая таблица организаций'!#REF!</f>
        <v>#REF!</v>
      </c>
      <c r="Y430" s="31" t="e">
        <f>'Рейтинговая таблица организаций'!#REF!</f>
        <v>#REF!</v>
      </c>
      <c r="Z430" s="35" t="e">
        <f>'Рейтинговая таблица организаций'!#REF!</f>
        <v>#REF!</v>
      </c>
      <c r="AA430" s="36" t="e">
        <f>'Рейтинговая таблица организаций'!#REF!</f>
        <v>#REF!</v>
      </c>
    </row>
    <row r="431" spans="1:27">
      <c r="A431" s="33" t="e">
        <f>'бланки '!#REF!</f>
        <v>#REF!</v>
      </c>
      <c r="B431" s="33" t="e">
        <f>'Рейтинговая таблица организаций'!#REF!</f>
        <v>#REF!</v>
      </c>
      <c r="C431" s="33" t="e">
        <f>'Рейтинговая таблица организаций'!#REF!</f>
        <v>#REF!</v>
      </c>
      <c r="D431" s="33" t="e">
        <f>'Рейтинговая таблица организаций'!#REF!</f>
        <v>#REF!</v>
      </c>
      <c r="E431" s="31" t="e">
        <f>'Рейтинговая таблица организаций'!#REF!</f>
        <v>#REF!</v>
      </c>
      <c r="F431" s="31" t="e">
        <f>'Рейтинговая таблица организаций'!#REF!</f>
        <v>#REF!</v>
      </c>
      <c r="G431" s="31" t="e">
        <f>'Рейтинговая таблица организаций'!#REF!</f>
        <v>#REF!</v>
      </c>
      <c r="H431" s="31" t="e">
        <f>'Рейтинговая таблица организаций'!#REF!</f>
        <v>#REF!</v>
      </c>
      <c r="I431" s="31" t="e">
        <f>'Рейтинговая таблица организаций'!#REF!</f>
        <v>#REF!</v>
      </c>
      <c r="J431" s="35" t="e">
        <f>'Рейтинговая таблица организаций'!#REF!</f>
        <v>#REF!</v>
      </c>
      <c r="K431" s="31" t="e">
        <f>'Рейтинговая таблица организаций'!#REF!</f>
        <v>#REF!</v>
      </c>
      <c r="L431" s="31" t="e">
        <f t="shared" si="7"/>
        <v>#REF!</v>
      </c>
      <c r="M431" s="31" t="e">
        <f>'Рейтинговая таблица организаций'!#REF!</f>
        <v>#REF!</v>
      </c>
      <c r="N431" s="35" t="e">
        <f>'Рейтинговая таблица организаций'!#REF!</f>
        <v>#REF!</v>
      </c>
      <c r="O431" s="85" t="e">
        <f>'Рейтинговая таблица организаций'!#REF!</f>
        <v>#REF!</v>
      </c>
      <c r="P431" s="85" t="e">
        <f>'Рейтинговая таблица организаций'!#REF!</f>
        <v>#REF!</v>
      </c>
      <c r="Q431" s="85" t="e">
        <f>'Рейтинговая таблица организаций'!#REF!</f>
        <v>#REF!</v>
      </c>
      <c r="R431" s="86" t="e">
        <f>'Рейтинговая таблица организаций'!#REF!</f>
        <v>#REF!</v>
      </c>
      <c r="S431" s="31" t="e">
        <f>'Рейтинговая таблица организаций'!#REF!</f>
        <v>#REF!</v>
      </c>
      <c r="T431" s="31" t="e">
        <f>'Рейтинговая таблица организаций'!#REF!</f>
        <v>#REF!</v>
      </c>
      <c r="U431" s="31" t="e">
        <f>'Рейтинговая таблица организаций'!#REF!</f>
        <v>#REF!</v>
      </c>
      <c r="V431" s="35" t="e">
        <f>'Рейтинговая таблица организаций'!#REF!</f>
        <v>#REF!</v>
      </c>
      <c r="W431" s="31" t="e">
        <f>'Рейтинговая таблица организаций'!#REF!</f>
        <v>#REF!</v>
      </c>
      <c r="X431" s="31" t="e">
        <f>'Рейтинговая таблица организаций'!#REF!</f>
        <v>#REF!</v>
      </c>
      <c r="Y431" s="31" t="e">
        <f>'Рейтинговая таблица организаций'!#REF!</f>
        <v>#REF!</v>
      </c>
      <c r="Z431" s="35" t="e">
        <f>'Рейтинговая таблица организаций'!#REF!</f>
        <v>#REF!</v>
      </c>
      <c r="AA431" s="36" t="e">
        <f>'Рейтинговая таблица организаций'!#REF!</f>
        <v>#REF!</v>
      </c>
    </row>
    <row r="432" spans="1:27">
      <c r="A432" s="33" t="e">
        <f>'бланки '!#REF!</f>
        <v>#REF!</v>
      </c>
      <c r="B432" s="33" t="e">
        <f>'Рейтинговая таблица организаций'!#REF!</f>
        <v>#REF!</v>
      </c>
      <c r="C432" s="33" t="e">
        <f>'Рейтинговая таблица организаций'!#REF!</f>
        <v>#REF!</v>
      </c>
      <c r="D432" s="33" t="e">
        <f>'Рейтинговая таблица организаций'!#REF!</f>
        <v>#REF!</v>
      </c>
      <c r="E432" s="31" t="e">
        <f>'Рейтинговая таблица организаций'!#REF!</f>
        <v>#REF!</v>
      </c>
      <c r="F432" s="31" t="e">
        <f>'Рейтинговая таблица организаций'!#REF!</f>
        <v>#REF!</v>
      </c>
      <c r="G432" s="31" t="e">
        <f>'Рейтинговая таблица организаций'!#REF!</f>
        <v>#REF!</v>
      </c>
      <c r="H432" s="31" t="e">
        <f>'Рейтинговая таблица организаций'!#REF!</f>
        <v>#REF!</v>
      </c>
      <c r="I432" s="31" t="e">
        <f>'Рейтинговая таблица организаций'!#REF!</f>
        <v>#REF!</v>
      </c>
      <c r="J432" s="35" t="e">
        <f>'Рейтинговая таблица организаций'!#REF!</f>
        <v>#REF!</v>
      </c>
      <c r="K432" s="31" t="e">
        <f>'Рейтинговая таблица организаций'!#REF!</f>
        <v>#REF!</v>
      </c>
      <c r="L432" s="31" t="e">
        <f t="shared" si="7"/>
        <v>#REF!</v>
      </c>
      <c r="M432" s="31" t="e">
        <f>'Рейтинговая таблица организаций'!#REF!</f>
        <v>#REF!</v>
      </c>
      <c r="N432" s="35" t="e">
        <f>'Рейтинговая таблица организаций'!#REF!</f>
        <v>#REF!</v>
      </c>
      <c r="O432" s="85" t="e">
        <f>'Рейтинговая таблица организаций'!#REF!</f>
        <v>#REF!</v>
      </c>
      <c r="P432" s="85" t="e">
        <f>'Рейтинговая таблица организаций'!#REF!</f>
        <v>#REF!</v>
      </c>
      <c r="Q432" s="85" t="e">
        <f>'Рейтинговая таблица организаций'!#REF!</f>
        <v>#REF!</v>
      </c>
      <c r="R432" s="86" t="e">
        <f>'Рейтинговая таблица организаций'!#REF!</f>
        <v>#REF!</v>
      </c>
      <c r="S432" s="31" t="e">
        <f>'Рейтинговая таблица организаций'!#REF!</f>
        <v>#REF!</v>
      </c>
      <c r="T432" s="31" t="e">
        <f>'Рейтинговая таблица организаций'!#REF!</f>
        <v>#REF!</v>
      </c>
      <c r="U432" s="31" t="e">
        <f>'Рейтинговая таблица организаций'!#REF!</f>
        <v>#REF!</v>
      </c>
      <c r="V432" s="35" t="e">
        <f>'Рейтинговая таблица организаций'!#REF!</f>
        <v>#REF!</v>
      </c>
      <c r="W432" s="31" t="e">
        <f>'Рейтинговая таблица организаций'!#REF!</f>
        <v>#REF!</v>
      </c>
      <c r="X432" s="31" t="e">
        <f>'Рейтинговая таблица организаций'!#REF!</f>
        <v>#REF!</v>
      </c>
      <c r="Y432" s="31" t="e">
        <f>'Рейтинговая таблица организаций'!#REF!</f>
        <v>#REF!</v>
      </c>
      <c r="Z432" s="35" t="e">
        <f>'Рейтинговая таблица организаций'!#REF!</f>
        <v>#REF!</v>
      </c>
      <c r="AA432" s="36" t="e">
        <f>'Рейтинговая таблица организаций'!#REF!</f>
        <v>#REF!</v>
      </c>
    </row>
    <row r="433" spans="1:27">
      <c r="A433" s="33" t="e">
        <f>'бланки '!#REF!</f>
        <v>#REF!</v>
      </c>
      <c r="B433" s="33" t="e">
        <f>'Рейтинговая таблица организаций'!#REF!</f>
        <v>#REF!</v>
      </c>
      <c r="C433" s="33" t="e">
        <f>'Рейтинговая таблица организаций'!#REF!</f>
        <v>#REF!</v>
      </c>
      <c r="D433" s="33" t="e">
        <f>'Рейтинговая таблица организаций'!#REF!</f>
        <v>#REF!</v>
      </c>
      <c r="E433" s="31" t="e">
        <f>'Рейтинговая таблица организаций'!#REF!</f>
        <v>#REF!</v>
      </c>
      <c r="F433" s="31" t="e">
        <f>'Рейтинговая таблица организаций'!#REF!</f>
        <v>#REF!</v>
      </c>
      <c r="G433" s="31" t="e">
        <f>'Рейтинговая таблица организаций'!#REF!</f>
        <v>#REF!</v>
      </c>
      <c r="H433" s="31" t="e">
        <f>'Рейтинговая таблица организаций'!#REF!</f>
        <v>#REF!</v>
      </c>
      <c r="I433" s="31" t="e">
        <f>'Рейтинговая таблица организаций'!#REF!</f>
        <v>#REF!</v>
      </c>
      <c r="J433" s="35" t="e">
        <f>'Рейтинговая таблица организаций'!#REF!</f>
        <v>#REF!</v>
      </c>
      <c r="K433" s="31" t="e">
        <f>'Рейтинговая таблица организаций'!#REF!</f>
        <v>#REF!</v>
      </c>
      <c r="L433" s="31" t="e">
        <f t="shared" si="7"/>
        <v>#REF!</v>
      </c>
      <c r="M433" s="31" t="e">
        <f>'Рейтинговая таблица организаций'!#REF!</f>
        <v>#REF!</v>
      </c>
      <c r="N433" s="35" t="e">
        <f>'Рейтинговая таблица организаций'!#REF!</f>
        <v>#REF!</v>
      </c>
      <c r="O433" s="85" t="e">
        <f>'Рейтинговая таблица организаций'!#REF!</f>
        <v>#REF!</v>
      </c>
      <c r="P433" s="85" t="e">
        <f>'Рейтинговая таблица организаций'!#REF!</f>
        <v>#REF!</v>
      </c>
      <c r="Q433" s="85" t="e">
        <f>'Рейтинговая таблица организаций'!#REF!</f>
        <v>#REF!</v>
      </c>
      <c r="R433" s="86" t="e">
        <f>'Рейтинговая таблица организаций'!#REF!</f>
        <v>#REF!</v>
      </c>
      <c r="S433" s="31" t="e">
        <f>'Рейтинговая таблица организаций'!#REF!</f>
        <v>#REF!</v>
      </c>
      <c r="T433" s="31" t="e">
        <f>'Рейтинговая таблица организаций'!#REF!</f>
        <v>#REF!</v>
      </c>
      <c r="U433" s="31" t="e">
        <f>'Рейтинговая таблица организаций'!#REF!</f>
        <v>#REF!</v>
      </c>
      <c r="V433" s="35" t="e">
        <f>'Рейтинговая таблица организаций'!#REF!</f>
        <v>#REF!</v>
      </c>
      <c r="W433" s="31" t="e">
        <f>'Рейтинговая таблица организаций'!#REF!</f>
        <v>#REF!</v>
      </c>
      <c r="X433" s="31" t="e">
        <f>'Рейтинговая таблица организаций'!#REF!</f>
        <v>#REF!</v>
      </c>
      <c r="Y433" s="31" t="e">
        <f>'Рейтинговая таблица организаций'!#REF!</f>
        <v>#REF!</v>
      </c>
      <c r="Z433" s="35" t="e">
        <f>'Рейтинговая таблица организаций'!#REF!</f>
        <v>#REF!</v>
      </c>
      <c r="AA433" s="36" t="e">
        <f>'Рейтинговая таблица организаций'!#REF!</f>
        <v>#REF!</v>
      </c>
    </row>
    <row r="434" spans="1:27">
      <c r="A434" s="33" t="e">
        <f>'бланки '!#REF!</f>
        <v>#REF!</v>
      </c>
      <c r="B434" s="33" t="e">
        <f>'Рейтинговая таблица организаций'!#REF!</f>
        <v>#REF!</v>
      </c>
      <c r="C434" s="33" t="e">
        <f>'Рейтинговая таблица организаций'!#REF!</f>
        <v>#REF!</v>
      </c>
      <c r="D434" s="33" t="e">
        <f>'Рейтинговая таблица организаций'!#REF!</f>
        <v>#REF!</v>
      </c>
      <c r="E434" s="31" t="e">
        <f>'Рейтинговая таблица организаций'!#REF!</f>
        <v>#REF!</v>
      </c>
      <c r="F434" s="31" t="e">
        <f>'Рейтинговая таблица организаций'!#REF!</f>
        <v>#REF!</v>
      </c>
      <c r="G434" s="31" t="e">
        <f>'Рейтинговая таблица организаций'!#REF!</f>
        <v>#REF!</v>
      </c>
      <c r="H434" s="31" t="e">
        <f>'Рейтинговая таблица организаций'!#REF!</f>
        <v>#REF!</v>
      </c>
      <c r="I434" s="31" t="e">
        <f>'Рейтинговая таблица организаций'!#REF!</f>
        <v>#REF!</v>
      </c>
      <c r="J434" s="35" t="e">
        <f>'Рейтинговая таблица организаций'!#REF!</f>
        <v>#REF!</v>
      </c>
      <c r="K434" s="31" t="e">
        <f>'Рейтинговая таблица организаций'!#REF!</f>
        <v>#REF!</v>
      </c>
      <c r="L434" s="31" t="e">
        <f t="shared" si="7"/>
        <v>#REF!</v>
      </c>
      <c r="M434" s="31" t="e">
        <f>'Рейтинговая таблица организаций'!#REF!</f>
        <v>#REF!</v>
      </c>
      <c r="N434" s="35" t="e">
        <f>'Рейтинговая таблица организаций'!#REF!</f>
        <v>#REF!</v>
      </c>
      <c r="O434" s="85" t="e">
        <f>'Рейтинговая таблица организаций'!#REF!</f>
        <v>#REF!</v>
      </c>
      <c r="P434" s="85" t="e">
        <f>'Рейтинговая таблица организаций'!#REF!</f>
        <v>#REF!</v>
      </c>
      <c r="Q434" s="85" t="e">
        <f>'Рейтинговая таблица организаций'!#REF!</f>
        <v>#REF!</v>
      </c>
      <c r="R434" s="86" t="e">
        <f>'Рейтинговая таблица организаций'!#REF!</f>
        <v>#REF!</v>
      </c>
      <c r="S434" s="31" t="e">
        <f>'Рейтинговая таблица организаций'!#REF!</f>
        <v>#REF!</v>
      </c>
      <c r="T434" s="31" t="e">
        <f>'Рейтинговая таблица организаций'!#REF!</f>
        <v>#REF!</v>
      </c>
      <c r="U434" s="31" t="e">
        <f>'Рейтинговая таблица организаций'!#REF!</f>
        <v>#REF!</v>
      </c>
      <c r="V434" s="35" t="e">
        <f>'Рейтинговая таблица организаций'!#REF!</f>
        <v>#REF!</v>
      </c>
      <c r="W434" s="31" t="e">
        <f>'Рейтинговая таблица организаций'!#REF!</f>
        <v>#REF!</v>
      </c>
      <c r="X434" s="31" t="e">
        <f>'Рейтинговая таблица организаций'!#REF!</f>
        <v>#REF!</v>
      </c>
      <c r="Y434" s="31" t="e">
        <f>'Рейтинговая таблица организаций'!#REF!</f>
        <v>#REF!</v>
      </c>
      <c r="Z434" s="35" t="e">
        <f>'Рейтинговая таблица организаций'!#REF!</f>
        <v>#REF!</v>
      </c>
      <c r="AA434" s="36" t="e">
        <f>'Рейтинговая таблица организаций'!#REF!</f>
        <v>#REF!</v>
      </c>
    </row>
    <row r="435" spans="1:27">
      <c r="A435" s="33" t="e">
        <f>'бланки '!#REF!</f>
        <v>#REF!</v>
      </c>
      <c r="B435" s="33" t="e">
        <f>'Рейтинговая таблица организаций'!#REF!</f>
        <v>#REF!</v>
      </c>
      <c r="C435" s="33" t="e">
        <f>'Рейтинговая таблица организаций'!#REF!</f>
        <v>#REF!</v>
      </c>
      <c r="D435" s="33" t="e">
        <f>'Рейтинговая таблица организаций'!#REF!</f>
        <v>#REF!</v>
      </c>
      <c r="E435" s="31" t="e">
        <f>'Рейтинговая таблица организаций'!#REF!</f>
        <v>#REF!</v>
      </c>
      <c r="F435" s="31" t="e">
        <f>'Рейтинговая таблица организаций'!#REF!</f>
        <v>#REF!</v>
      </c>
      <c r="G435" s="31" t="e">
        <f>'Рейтинговая таблица организаций'!#REF!</f>
        <v>#REF!</v>
      </c>
      <c r="H435" s="31" t="e">
        <f>'Рейтинговая таблица организаций'!#REF!</f>
        <v>#REF!</v>
      </c>
      <c r="I435" s="31" t="e">
        <f>'Рейтинговая таблица организаций'!#REF!</f>
        <v>#REF!</v>
      </c>
      <c r="J435" s="35" t="e">
        <f>'Рейтинговая таблица организаций'!#REF!</f>
        <v>#REF!</v>
      </c>
      <c r="K435" s="31" t="e">
        <f>'Рейтинговая таблица организаций'!#REF!</f>
        <v>#REF!</v>
      </c>
      <c r="L435" s="31" t="e">
        <f t="shared" si="7"/>
        <v>#REF!</v>
      </c>
      <c r="M435" s="31" t="e">
        <f>'Рейтинговая таблица организаций'!#REF!</f>
        <v>#REF!</v>
      </c>
      <c r="N435" s="35" t="e">
        <f>'Рейтинговая таблица организаций'!#REF!</f>
        <v>#REF!</v>
      </c>
      <c r="O435" s="85" t="e">
        <f>'Рейтинговая таблица организаций'!#REF!</f>
        <v>#REF!</v>
      </c>
      <c r="P435" s="85" t="e">
        <f>'Рейтинговая таблица организаций'!#REF!</f>
        <v>#REF!</v>
      </c>
      <c r="Q435" s="85" t="e">
        <f>'Рейтинговая таблица организаций'!#REF!</f>
        <v>#REF!</v>
      </c>
      <c r="R435" s="86" t="e">
        <f>'Рейтинговая таблица организаций'!#REF!</f>
        <v>#REF!</v>
      </c>
      <c r="S435" s="31" t="e">
        <f>'Рейтинговая таблица организаций'!#REF!</f>
        <v>#REF!</v>
      </c>
      <c r="T435" s="31" t="e">
        <f>'Рейтинговая таблица организаций'!#REF!</f>
        <v>#REF!</v>
      </c>
      <c r="U435" s="31" t="e">
        <f>'Рейтинговая таблица организаций'!#REF!</f>
        <v>#REF!</v>
      </c>
      <c r="V435" s="35" t="e">
        <f>'Рейтинговая таблица организаций'!#REF!</f>
        <v>#REF!</v>
      </c>
      <c r="W435" s="31" t="e">
        <f>'Рейтинговая таблица организаций'!#REF!</f>
        <v>#REF!</v>
      </c>
      <c r="X435" s="31" t="e">
        <f>'Рейтинговая таблица организаций'!#REF!</f>
        <v>#REF!</v>
      </c>
      <c r="Y435" s="31" t="e">
        <f>'Рейтинговая таблица организаций'!#REF!</f>
        <v>#REF!</v>
      </c>
      <c r="Z435" s="35" t="e">
        <f>'Рейтинговая таблица организаций'!#REF!</f>
        <v>#REF!</v>
      </c>
      <c r="AA435" s="36" t="e">
        <f>'Рейтинговая таблица организаций'!#REF!</f>
        <v>#REF!</v>
      </c>
    </row>
    <row r="436" spans="1:27">
      <c r="A436" s="33" t="e">
        <f>'бланки '!#REF!</f>
        <v>#REF!</v>
      </c>
      <c r="B436" s="33" t="e">
        <f>'Рейтинговая таблица организаций'!#REF!</f>
        <v>#REF!</v>
      </c>
      <c r="C436" s="33" t="e">
        <f>'Рейтинговая таблица организаций'!#REF!</f>
        <v>#REF!</v>
      </c>
      <c r="D436" s="33" t="e">
        <f>'Рейтинговая таблица организаций'!#REF!</f>
        <v>#REF!</v>
      </c>
      <c r="E436" s="31" t="e">
        <f>'Рейтинговая таблица организаций'!#REF!</f>
        <v>#REF!</v>
      </c>
      <c r="F436" s="31" t="e">
        <f>'Рейтинговая таблица организаций'!#REF!</f>
        <v>#REF!</v>
      </c>
      <c r="G436" s="31" t="e">
        <f>'Рейтинговая таблица организаций'!#REF!</f>
        <v>#REF!</v>
      </c>
      <c r="H436" s="31" t="e">
        <f>'Рейтинговая таблица организаций'!#REF!</f>
        <v>#REF!</v>
      </c>
      <c r="I436" s="31" t="e">
        <f>'Рейтинговая таблица организаций'!#REF!</f>
        <v>#REF!</v>
      </c>
      <c r="J436" s="35" t="e">
        <f>'Рейтинговая таблица организаций'!#REF!</f>
        <v>#REF!</v>
      </c>
      <c r="K436" s="31" t="e">
        <f>'Рейтинговая таблица организаций'!#REF!</f>
        <v>#REF!</v>
      </c>
      <c r="L436" s="31" t="e">
        <f t="shared" si="7"/>
        <v>#REF!</v>
      </c>
      <c r="M436" s="31" t="e">
        <f>'Рейтинговая таблица организаций'!#REF!</f>
        <v>#REF!</v>
      </c>
      <c r="N436" s="35" t="e">
        <f>'Рейтинговая таблица организаций'!#REF!</f>
        <v>#REF!</v>
      </c>
      <c r="O436" s="85" t="e">
        <f>'Рейтинговая таблица организаций'!#REF!</f>
        <v>#REF!</v>
      </c>
      <c r="P436" s="85" t="e">
        <f>'Рейтинговая таблица организаций'!#REF!</f>
        <v>#REF!</v>
      </c>
      <c r="Q436" s="85" t="e">
        <f>'Рейтинговая таблица организаций'!#REF!</f>
        <v>#REF!</v>
      </c>
      <c r="R436" s="86" t="e">
        <f>'Рейтинговая таблица организаций'!#REF!</f>
        <v>#REF!</v>
      </c>
      <c r="S436" s="31" t="e">
        <f>'Рейтинговая таблица организаций'!#REF!</f>
        <v>#REF!</v>
      </c>
      <c r="T436" s="31" t="e">
        <f>'Рейтинговая таблица организаций'!#REF!</f>
        <v>#REF!</v>
      </c>
      <c r="U436" s="31" t="e">
        <f>'Рейтинговая таблица организаций'!#REF!</f>
        <v>#REF!</v>
      </c>
      <c r="V436" s="35" t="e">
        <f>'Рейтинговая таблица организаций'!#REF!</f>
        <v>#REF!</v>
      </c>
      <c r="W436" s="31" t="e">
        <f>'Рейтинговая таблица организаций'!#REF!</f>
        <v>#REF!</v>
      </c>
      <c r="X436" s="31" t="e">
        <f>'Рейтинговая таблица организаций'!#REF!</f>
        <v>#REF!</v>
      </c>
      <c r="Y436" s="31" t="e">
        <f>'Рейтинговая таблица организаций'!#REF!</f>
        <v>#REF!</v>
      </c>
      <c r="Z436" s="35" t="e">
        <f>'Рейтинговая таблица организаций'!#REF!</f>
        <v>#REF!</v>
      </c>
      <c r="AA436" s="36" t="e">
        <f>'Рейтинговая таблица организаций'!#REF!</f>
        <v>#REF!</v>
      </c>
    </row>
    <row r="437" spans="1:27">
      <c r="A437" s="33" t="e">
        <f>'бланки '!#REF!</f>
        <v>#REF!</v>
      </c>
      <c r="B437" s="33" t="e">
        <f>'Рейтинговая таблица организаций'!#REF!</f>
        <v>#REF!</v>
      </c>
      <c r="C437" s="33" t="e">
        <f>'Рейтинговая таблица организаций'!#REF!</f>
        <v>#REF!</v>
      </c>
      <c r="D437" s="33" t="e">
        <f>'Рейтинговая таблица организаций'!#REF!</f>
        <v>#REF!</v>
      </c>
      <c r="E437" s="31" t="e">
        <f>'Рейтинговая таблица организаций'!#REF!</f>
        <v>#REF!</v>
      </c>
      <c r="F437" s="31" t="e">
        <f>'Рейтинговая таблица организаций'!#REF!</f>
        <v>#REF!</v>
      </c>
      <c r="G437" s="31" t="e">
        <f>'Рейтинговая таблица организаций'!#REF!</f>
        <v>#REF!</v>
      </c>
      <c r="H437" s="31" t="e">
        <f>'Рейтинговая таблица организаций'!#REF!</f>
        <v>#REF!</v>
      </c>
      <c r="I437" s="31" t="e">
        <f>'Рейтинговая таблица организаций'!#REF!</f>
        <v>#REF!</v>
      </c>
      <c r="J437" s="35" t="e">
        <f>'Рейтинговая таблица организаций'!#REF!</f>
        <v>#REF!</v>
      </c>
      <c r="K437" s="31" t="e">
        <f>'Рейтинговая таблица организаций'!#REF!</f>
        <v>#REF!</v>
      </c>
      <c r="L437" s="31" t="e">
        <f t="shared" si="7"/>
        <v>#REF!</v>
      </c>
      <c r="M437" s="31" t="e">
        <f>'Рейтинговая таблица организаций'!#REF!</f>
        <v>#REF!</v>
      </c>
      <c r="N437" s="35" t="e">
        <f>'Рейтинговая таблица организаций'!#REF!</f>
        <v>#REF!</v>
      </c>
      <c r="O437" s="85" t="e">
        <f>'Рейтинговая таблица организаций'!#REF!</f>
        <v>#REF!</v>
      </c>
      <c r="P437" s="85" t="e">
        <f>'Рейтинговая таблица организаций'!#REF!</f>
        <v>#REF!</v>
      </c>
      <c r="Q437" s="85" t="e">
        <f>'Рейтинговая таблица организаций'!#REF!</f>
        <v>#REF!</v>
      </c>
      <c r="R437" s="86" t="e">
        <f>'Рейтинговая таблица организаций'!#REF!</f>
        <v>#REF!</v>
      </c>
      <c r="S437" s="31" t="e">
        <f>'Рейтинговая таблица организаций'!#REF!</f>
        <v>#REF!</v>
      </c>
      <c r="T437" s="31" t="e">
        <f>'Рейтинговая таблица организаций'!#REF!</f>
        <v>#REF!</v>
      </c>
      <c r="U437" s="31" t="e">
        <f>'Рейтинговая таблица организаций'!#REF!</f>
        <v>#REF!</v>
      </c>
      <c r="V437" s="35" t="e">
        <f>'Рейтинговая таблица организаций'!#REF!</f>
        <v>#REF!</v>
      </c>
      <c r="W437" s="31" t="e">
        <f>'Рейтинговая таблица организаций'!#REF!</f>
        <v>#REF!</v>
      </c>
      <c r="X437" s="31" t="e">
        <f>'Рейтинговая таблица организаций'!#REF!</f>
        <v>#REF!</v>
      </c>
      <c r="Y437" s="31" t="e">
        <f>'Рейтинговая таблица организаций'!#REF!</f>
        <v>#REF!</v>
      </c>
      <c r="Z437" s="35" t="e">
        <f>'Рейтинговая таблица организаций'!#REF!</f>
        <v>#REF!</v>
      </c>
      <c r="AA437" s="36" t="e">
        <f>'Рейтинговая таблица организаций'!#REF!</f>
        <v>#REF!</v>
      </c>
    </row>
    <row r="438" spans="1:27">
      <c r="A438" s="33" t="e">
        <f>'бланки '!#REF!</f>
        <v>#REF!</v>
      </c>
      <c r="B438" s="33" t="e">
        <f>'Рейтинговая таблица организаций'!#REF!</f>
        <v>#REF!</v>
      </c>
      <c r="C438" s="33" t="e">
        <f>'Рейтинговая таблица организаций'!#REF!</f>
        <v>#REF!</v>
      </c>
      <c r="D438" s="33" t="e">
        <f>'Рейтинговая таблица организаций'!#REF!</f>
        <v>#REF!</v>
      </c>
      <c r="E438" s="31" t="e">
        <f>'Рейтинговая таблица организаций'!#REF!</f>
        <v>#REF!</v>
      </c>
      <c r="F438" s="31" t="e">
        <f>'Рейтинговая таблица организаций'!#REF!</f>
        <v>#REF!</v>
      </c>
      <c r="G438" s="31" t="e">
        <f>'Рейтинговая таблица организаций'!#REF!</f>
        <v>#REF!</v>
      </c>
      <c r="H438" s="31" t="e">
        <f>'Рейтинговая таблица организаций'!#REF!</f>
        <v>#REF!</v>
      </c>
      <c r="I438" s="31" t="e">
        <f>'Рейтинговая таблица организаций'!#REF!</f>
        <v>#REF!</v>
      </c>
      <c r="J438" s="35" t="e">
        <f>'Рейтинговая таблица организаций'!#REF!</f>
        <v>#REF!</v>
      </c>
      <c r="K438" s="31" t="e">
        <f>'Рейтинговая таблица организаций'!#REF!</f>
        <v>#REF!</v>
      </c>
      <c r="L438" s="31" t="e">
        <f t="shared" si="7"/>
        <v>#REF!</v>
      </c>
      <c r="M438" s="31" t="e">
        <f>'Рейтинговая таблица организаций'!#REF!</f>
        <v>#REF!</v>
      </c>
      <c r="N438" s="35" t="e">
        <f>'Рейтинговая таблица организаций'!#REF!</f>
        <v>#REF!</v>
      </c>
      <c r="O438" s="85" t="e">
        <f>'Рейтинговая таблица организаций'!#REF!</f>
        <v>#REF!</v>
      </c>
      <c r="P438" s="85" t="e">
        <f>'Рейтинговая таблица организаций'!#REF!</f>
        <v>#REF!</v>
      </c>
      <c r="Q438" s="85" t="e">
        <f>'Рейтинговая таблица организаций'!#REF!</f>
        <v>#REF!</v>
      </c>
      <c r="R438" s="86" t="e">
        <f>'Рейтинговая таблица организаций'!#REF!</f>
        <v>#REF!</v>
      </c>
      <c r="S438" s="31" t="e">
        <f>'Рейтинговая таблица организаций'!#REF!</f>
        <v>#REF!</v>
      </c>
      <c r="T438" s="31" t="e">
        <f>'Рейтинговая таблица организаций'!#REF!</f>
        <v>#REF!</v>
      </c>
      <c r="U438" s="31" t="e">
        <f>'Рейтинговая таблица организаций'!#REF!</f>
        <v>#REF!</v>
      </c>
      <c r="V438" s="35" t="e">
        <f>'Рейтинговая таблица организаций'!#REF!</f>
        <v>#REF!</v>
      </c>
      <c r="W438" s="31" t="e">
        <f>'Рейтинговая таблица организаций'!#REF!</f>
        <v>#REF!</v>
      </c>
      <c r="X438" s="31" t="e">
        <f>'Рейтинговая таблица организаций'!#REF!</f>
        <v>#REF!</v>
      </c>
      <c r="Y438" s="31" t="e">
        <f>'Рейтинговая таблица организаций'!#REF!</f>
        <v>#REF!</v>
      </c>
      <c r="Z438" s="35" t="e">
        <f>'Рейтинговая таблица организаций'!#REF!</f>
        <v>#REF!</v>
      </c>
      <c r="AA438" s="36" t="e">
        <f>'Рейтинговая таблица организаций'!#REF!</f>
        <v>#REF!</v>
      </c>
    </row>
    <row r="439" spans="1:27">
      <c r="A439" s="33" t="e">
        <f>'бланки '!#REF!</f>
        <v>#REF!</v>
      </c>
      <c r="B439" s="33" t="e">
        <f>'Рейтинговая таблица организаций'!#REF!</f>
        <v>#REF!</v>
      </c>
      <c r="C439" s="33" t="e">
        <f>'Рейтинговая таблица организаций'!#REF!</f>
        <v>#REF!</v>
      </c>
      <c r="D439" s="33" t="e">
        <f>'Рейтинговая таблица организаций'!#REF!</f>
        <v>#REF!</v>
      </c>
      <c r="E439" s="31" t="e">
        <f>'Рейтинговая таблица организаций'!#REF!</f>
        <v>#REF!</v>
      </c>
      <c r="F439" s="31" t="e">
        <f>'Рейтинговая таблица организаций'!#REF!</f>
        <v>#REF!</v>
      </c>
      <c r="G439" s="31" t="e">
        <f>'Рейтинговая таблица организаций'!#REF!</f>
        <v>#REF!</v>
      </c>
      <c r="H439" s="31" t="e">
        <f>'Рейтинговая таблица организаций'!#REF!</f>
        <v>#REF!</v>
      </c>
      <c r="I439" s="31" t="e">
        <f>'Рейтинговая таблица организаций'!#REF!</f>
        <v>#REF!</v>
      </c>
      <c r="J439" s="35" t="e">
        <f>'Рейтинговая таблица организаций'!#REF!</f>
        <v>#REF!</v>
      </c>
      <c r="K439" s="31" t="e">
        <f>'Рейтинговая таблица организаций'!#REF!</f>
        <v>#REF!</v>
      </c>
      <c r="L439" s="31" t="e">
        <f t="shared" si="7"/>
        <v>#REF!</v>
      </c>
      <c r="M439" s="31" t="e">
        <f>'Рейтинговая таблица организаций'!#REF!</f>
        <v>#REF!</v>
      </c>
      <c r="N439" s="35" t="e">
        <f>'Рейтинговая таблица организаций'!#REF!</f>
        <v>#REF!</v>
      </c>
      <c r="O439" s="85" t="e">
        <f>'Рейтинговая таблица организаций'!#REF!</f>
        <v>#REF!</v>
      </c>
      <c r="P439" s="85" t="e">
        <f>'Рейтинговая таблица организаций'!#REF!</f>
        <v>#REF!</v>
      </c>
      <c r="Q439" s="85" t="e">
        <f>'Рейтинговая таблица организаций'!#REF!</f>
        <v>#REF!</v>
      </c>
      <c r="R439" s="86" t="e">
        <f>'Рейтинговая таблица организаций'!#REF!</f>
        <v>#REF!</v>
      </c>
      <c r="S439" s="31" t="e">
        <f>'Рейтинговая таблица организаций'!#REF!</f>
        <v>#REF!</v>
      </c>
      <c r="T439" s="31" t="e">
        <f>'Рейтинговая таблица организаций'!#REF!</f>
        <v>#REF!</v>
      </c>
      <c r="U439" s="31" t="e">
        <f>'Рейтинговая таблица организаций'!#REF!</f>
        <v>#REF!</v>
      </c>
      <c r="V439" s="35" t="e">
        <f>'Рейтинговая таблица организаций'!#REF!</f>
        <v>#REF!</v>
      </c>
      <c r="W439" s="31" t="e">
        <f>'Рейтинговая таблица организаций'!#REF!</f>
        <v>#REF!</v>
      </c>
      <c r="X439" s="31" t="e">
        <f>'Рейтинговая таблица организаций'!#REF!</f>
        <v>#REF!</v>
      </c>
      <c r="Y439" s="31" t="e">
        <f>'Рейтинговая таблица организаций'!#REF!</f>
        <v>#REF!</v>
      </c>
      <c r="Z439" s="35" t="e">
        <f>'Рейтинговая таблица организаций'!#REF!</f>
        <v>#REF!</v>
      </c>
      <c r="AA439" s="36" t="e">
        <f>'Рейтинговая таблица организаций'!#REF!</f>
        <v>#REF!</v>
      </c>
    </row>
    <row r="440" spans="1:27">
      <c r="A440" s="33" t="e">
        <f>'бланки '!#REF!</f>
        <v>#REF!</v>
      </c>
      <c r="B440" s="33" t="e">
        <f>'Рейтинговая таблица организаций'!#REF!</f>
        <v>#REF!</v>
      </c>
      <c r="C440" s="33" t="e">
        <f>'Рейтинговая таблица организаций'!#REF!</f>
        <v>#REF!</v>
      </c>
      <c r="D440" s="33" t="e">
        <f>'Рейтинговая таблица организаций'!#REF!</f>
        <v>#REF!</v>
      </c>
      <c r="E440" s="31" t="e">
        <f>'Рейтинговая таблица организаций'!#REF!</f>
        <v>#REF!</v>
      </c>
      <c r="F440" s="31" t="e">
        <f>'Рейтинговая таблица организаций'!#REF!</f>
        <v>#REF!</v>
      </c>
      <c r="G440" s="31" t="e">
        <f>'Рейтинговая таблица организаций'!#REF!</f>
        <v>#REF!</v>
      </c>
      <c r="H440" s="31" t="e">
        <f>'Рейтинговая таблица организаций'!#REF!</f>
        <v>#REF!</v>
      </c>
      <c r="I440" s="31" t="e">
        <f>'Рейтинговая таблица организаций'!#REF!</f>
        <v>#REF!</v>
      </c>
      <c r="J440" s="35" t="e">
        <f>'Рейтинговая таблица организаций'!#REF!</f>
        <v>#REF!</v>
      </c>
      <c r="K440" s="31" t="e">
        <f>'Рейтинговая таблица организаций'!#REF!</f>
        <v>#REF!</v>
      </c>
      <c r="L440" s="31" t="e">
        <f t="shared" si="7"/>
        <v>#REF!</v>
      </c>
      <c r="M440" s="31" t="e">
        <f>'Рейтинговая таблица организаций'!#REF!</f>
        <v>#REF!</v>
      </c>
      <c r="N440" s="35" t="e">
        <f>'Рейтинговая таблица организаций'!#REF!</f>
        <v>#REF!</v>
      </c>
      <c r="O440" s="85" t="e">
        <f>'Рейтинговая таблица организаций'!#REF!</f>
        <v>#REF!</v>
      </c>
      <c r="P440" s="85" t="e">
        <f>'Рейтинговая таблица организаций'!#REF!</f>
        <v>#REF!</v>
      </c>
      <c r="Q440" s="85" t="e">
        <f>'Рейтинговая таблица организаций'!#REF!</f>
        <v>#REF!</v>
      </c>
      <c r="R440" s="86" t="e">
        <f>'Рейтинговая таблица организаций'!#REF!</f>
        <v>#REF!</v>
      </c>
      <c r="S440" s="31" t="e">
        <f>'Рейтинговая таблица организаций'!#REF!</f>
        <v>#REF!</v>
      </c>
      <c r="T440" s="31" t="e">
        <f>'Рейтинговая таблица организаций'!#REF!</f>
        <v>#REF!</v>
      </c>
      <c r="U440" s="31" t="e">
        <f>'Рейтинговая таблица организаций'!#REF!</f>
        <v>#REF!</v>
      </c>
      <c r="V440" s="35" t="e">
        <f>'Рейтинговая таблица организаций'!#REF!</f>
        <v>#REF!</v>
      </c>
      <c r="W440" s="31" t="e">
        <f>'Рейтинговая таблица организаций'!#REF!</f>
        <v>#REF!</v>
      </c>
      <c r="X440" s="31" t="e">
        <f>'Рейтинговая таблица организаций'!#REF!</f>
        <v>#REF!</v>
      </c>
      <c r="Y440" s="31" t="e">
        <f>'Рейтинговая таблица организаций'!#REF!</f>
        <v>#REF!</v>
      </c>
      <c r="Z440" s="35" t="e">
        <f>'Рейтинговая таблица организаций'!#REF!</f>
        <v>#REF!</v>
      </c>
      <c r="AA440" s="36" t="e">
        <f>'Рейтинговая таблица организаций'!#REF!</f>
        <v>#REF!</v>
      </c>
    </row>
    <row r="441" spans="1:27">
      <c r="A441" s="33" t="e">
        <f>'бланки '!#REF!</f>
        <v>#REF!</v>
      </c>
      <c r="B441" s="33" t="e">
        <f>'Рейтинговая таблица организаций'!#REF!</f>
        <v>#REF!</v>
      </c>
      <c r="C441" s="33" t="e">
        <f>'Рейтинговая таблица организаций'!#REF!</f>
        <v>#REF!</v>
      </c>
      <c r="D441" s="33" t="e">
        <f>'Рейтинговая таблица организаций'!#REF!</f>
        <v>#REF!</v>
      </c>
      <c r="E441" s="31" t="e">
        <f>'Рейтинговая таблица организаций'!#REF!</f>
        <v>#REF!</v>
      </c>
      <c r="F441" s="31" t="e">
        <f>'Рейтинговая таблица организаций'!#REF!</f>
        <v>#REF!</v>
      </c>
      <c r="G441" s="31" t="e">
        <f>'Рейтинговая таблица организаций'!#REF!</f>
        <v>#REF!</v>
      </c>
      <c r="H441" s="31" t="e">
        <f>'Рейтинговая таблица организаций'!#REF!</f>
        <v>#REF!</v>
      </c>
      <c r="I441" s="31" t="e">
        <f>'Рейтинговая таблица организаций'!#REF!</f>
        <v>#REF!</v>
      </c>
      <c r="J441" s="35" t="e">
        <f>'Рейтинговая таблица организаций'!#REF!</f>
        <v>#REF!</v>
      </c>
      <c r="K441" s="31" t="e">
        <f>'Рейтинговая таблица организаций'!#REF!</f>
        <v>#REF!</v>
      </c>
      <c r="L441" s="31" t="e">
        <f t="shared" si="7"/>
        <v>#REF!</v>
      </c>
      <c r="M441" s="31" t="e">
        <f>'Рейтинговая таблица организаций'!#REF!</f>
        <v>#REF!</v>
      </c>
      <c r="N441" s="35" t="e">
        <f>'Рейтинговая таблица организаций'!#REF!</f>
        <v>#REF!</v>
      </c>
      <c r="O441" s="85" t="e">
        <f>'Рейтинговая таблица организаций'!#REF!</f>
        <v>#REF!</v>
      </c>
      <c r="P441" s="85" t="e">
        <f>'Рейтинговая таблица организаций'!#REF!</f>
        <v>#REF!</v>
      </c>
      <c r="Q441" s="85" t="e">
        <f>'Рейтинговая таблица организаций'!#REF!</f>
        <v>#REF!</v>
      </c>
      <c r="R441" s="86" t="e">
        <f>'Рейтинговая таблица организаций'!#REF!</f>
        <v>#REF!</v>
      </c>
      <c r="S441" s="31" t="e">
        <f>'Рейтинговая таблица организаций'!#REF!</f>
        <v>#REF!</v>
      </c>
      <c r="T441" s="31" t="e">
        <f>'Рейтинговая таблица организаций'!#REF!</f>
        <v>#REF!</v>
      </c>
      <c r="U441" s="31" t="e">
        <f>'Рейтинговая таблица организаций'!#REF!</f>
        <v>#REF!</v>
      </c>
      <c r="V441" s="35" t="e">
        <f>'Рейтинговая таблица организаций'!#REF!</f>
        <v>#REF!</v>
      </c>
      <c r="W441" s="31" t="e">
        <f>'Рейтинговая таблица организаций'!#REF!</f>
        <v>#REF!</v>
      </c>
      <c r="X441" s="31" t="e">
        <f>'Рейтинговая таблица организаций'!#REF!</f>
        <v>#REF!</v>
      </c>
      <c r="Y441" s="31" t="e">
        <f>'Рейтинговая таблица организаций'!#REF!</f>
        <v>#REF!</v>
      </c>
      <c r="Z441" s="35" t="e">
        <f>'Рейтинговая таблица организаций'!#REF!</f>
        <v>#REF!</v>
      </c>
      <c r="AA441" s="36" t="e">
        <f>'Рейтинговая таблица организаций'!#REF!</f>
        <v>#REF!</v>
      </c>
    </row>
    <row r="442" spans="1:27">
      <c r="A442" s="33" t="e">
        <f>'бланки '!#REF!</f>
        <v>#REF!</v>
      </c>
      <c r="B442" s="33" t="e">
        <f>'Рейтинговая таблица организаций'!#REF!</f>
        <v>#REF!</v>
      </c>
      <c r="C442" s="33" t="e">
        <f>'Рейтинговая таблица организаций'!#REF!</f>
        <v>#REF!</v>
      </c>
      <c r="D442" s="33" t="e">
        <f>'Рейтинговая таблица организаций'!#REF!</f>
        <v>#REF!</v>
      </c>
      <c r="E442" s="31" t="e">
        <f>'Рейтинговая таблица организаций'!#REF!</f>
        <v>#REF!</v>
      </c>
      <c r="F442" s="31" t="e">
        <f>'Рейтинговая таблица организаций'!#REF!</f>
        <v>#REF!</v>
      </c>
      <c r="G442" s="31" t="e">
        <f>'Рейтинговая таблица организаций'!#REF!</f>
        <v>#REF!</v>
      </c>
      <c r="H442" s="31" t="e">
        <f>'Рейтинговая таблица организаций'!#REF!</f>
        <v>#REF!</v>
      </c>
      <c r="I442" s="31" t="e">
        <f>'Рейтинговая таблица организаций'!#REF!</f>
        <v>#REF!</v>
      </c>
      <c r="J442" s="35" t="e">
        <f>'Рейтинговая таблица организаций'!#REF!</f>
        <v>#REF!</v>
      </c>
      <c r="K442" s="31" t="e">
        <f>'Рейтинговая таблица организаций'!#REF!</f>
        <v>#REF!</v>
      </c>
      <c r="L442" s="31" t="e">
        <f t="shared" si="7"/>
        <v>#REF!</v>
      </c>
      <c r="M442" s="31" t="e">
        <f>'Рейтинговая таблица организаций'!#REF!</f>
        <v>#REF!</v>
      </c>
      <c r="N442" s="35" t="e">
        <f>'Рейтинговая таблица организаций'!#REF!</f>
        <v>#REF!</v>
      </c>
      <c r="O442" s="85" t="e">
        <f>'Рейтинговая таблица организаций'!#REF!</f>
        <v>#REF!</v>
      </c>
      <c r="P442" s="85" t="e">
        <f>'Рейтинговая таблица организаций'!#REF!</f>
        <v>#REF!</v>
      </c>
      <c r="Q442" s="85" t="e">
        <f>'Рейтинговая таблица организаций'!#REF!</f>
        <v>#REF!</v>
      </c>
      <c r="R442" s="86" t="e">
        <f>'Рейтинговая таблица организаций'!#REF!</f>
        <v>#REF!</v>
      </c>
      <c r="S442" s="31" t="e">
        <f>'Рейтинговая таблица организаций'!#REF!</f>
        <v>#REF!</v>
      </c>
      <c r="T442" s="31" t="e">
        <f>'Рейтинговая таблица организаций'!#REF!</f>
        <v>#REF!</v>
      </c>
      <c r="U442" s="31" t="e">
        <f>'Рейтинговая таблица организаций'!#REF!</f>
        <v>#REF!</v>
      </c>
      <c r="V442" s="35" t="e">
        <f>'Рейтинговая таблица организаций'!#REF!</f>
        <v>#REF!</v>
      </c>
      <c r="W442" s="31" t="e">
        <f>'Рейтинговая таблица организаций'!#REF!</f>
        <v>#REF!</v>
      </c>
      <c r="X442" s="31" t="e">
        <f>'Рейтинговая таблица организаций'!#REF!</f>
        <v>#REF!</v>
      </c>
      <c r="Y442" s="31" t="e">
        <f>'Рейтинговая таблица организаций'!#REF!</f>
        <v>#REF!</v>
      </c>
      <c r="Z442" s="35" t="e">
        <f>'Рейтинговая таблица организаций'!#REF!</f>
        <v>#REF!</v>
      </c>
      <c r="AA442" s="36" t="e">
        <f>'Рейтинговая таблица организаций'!#REF!</f>
        <v>#REF!</v>
      </c>
    </row>
    <row r="443" spans="1:27">
      <c r="A443" s="33" t="e">
        <f>'бланки '!#REF!</f>
        <v>#REF!</v>
      </c>
      <c r="B443" s="33" t="e">
        <f>'Рейтинговая таблица организаций'!#REF!</f>
        <v>#REF!</v>
      </c>
      <c r="C443" s="33" t="e">
        <f>'Рейтинговая таблица организаций'!#REF!</f>
        <v>#REF!</v>
      </c>
      <c r="D443" s="33" t="e">
        <f>'Рейтинговая таблица организаций'!#REF!</f>
        <v>#REF!</v>
      </c>
      <c r="E443" s="31" t="e">
        <f>'Рейтинговая таблица организаций'!#REF!</f>
        <v>#REF!</v>
      </c>
      <c r="F443" s="31" t="e">
        <f>'Рейтинговая таблица организаций'!#REF!</f>
        <v>#REF!</v>
      </c>
      <c r="G443" s="31" t="e">
        <f>'Рейтинговая таблица организаций'!#REF!</f>
        <v>#REF!</v>
      </c>
      <c r="H443" s="31" t="e">
        <f>'Рейтинговая таблица организаций'!#REF!</f>
        <v>#REF!</v>
      </c>
      <c r="I443" s="31" t="e">
        <f>'Рейтинговая таблица организаций'!#REF!</f>
        <v>#REF!</v>
      </c>
      <c r="J443" s="35" t="e">
        <f>'Рейтинговая таблица организаций'!#REF!</f>
        <v>#REF!</v>
      </c>
      <c r="K443" s="31" t="e">
        <f>'Рейтинговая таблица организаций'!#REF!</f>
        <v>#REF!</v>
      </c>
      <c r="L443" s="31" t="e">
        <f t="shared" si="7"/>
        <v>#REF!</v>
      </c>
      <c r="M443" s="31" t="e">
        <f>'Рейтинговая таблица организаций'!#REF!</f>
        <v>#REF!</v>
      </c>
      <c r="N443" s="35" t="e">
        <f>'Рейтинговая таблица организаций'!#REF!</f>
        <v>#REF!</v>
      </c>
      <c r="O443" s="85" t="e">
        <f>'Рейтинговая таблица организаций'!#REF!</f>
        <v>#REF!</v>
      </c>
      <c r="P443" s="85" t="e">
        <f>'Рейтинговая таблица организаций'!#REF!</f>
        <v>#REF!</v>
      </c>
      <c r="Q443" s="85" t="e">
        <f>'Рейтинговая таблица организаций'!#REF!</f>
        <v>#REF!</v>
      </c>
      <c r="R443" s="86" t="e">
        <f>'Рейтинговая таблица организаций'!#REF!</f>
        <v>#REF!</v>
      </c>
      <c r="S443" s="31" t="e">
        <f>'Рейтинговая таблица организаций'!#REF!</f>
        <v>#REF!</v>
      </c>
      <c r="T443" s="31" t="e">
        <f>'Рейтинговая таблица организаций'!#REF!</f>
        <v>#REF!</v>
      </c>
      <c r="U443" s="31" t="e">
        <f>'Рейтинговая таблица организаций'!#REF!</f>
        <v>#REF!</v>
      </c>
      <c r="V443" s="35" t="e">
        <f>'Рейтинговая таблица организаций'!#REF!</f>
        <v>#REF!</v>
      </c>
      <c r="W443" s="31" t="e">
        <f>'Рейтинговая таблица организаций'!#REF!</f>
        <v>#REF!</v>
      </c>
      <c r="X443" s="31" t="e">
        <f>'Рейтинговая таблица организаций'!#REF!</f>
        <v>#REF!</v>
      </c>
      <c r="Y443" s="31" t="e">
        <f>'Рейтинговая таблица организаций'!#REF!</f>
        <v>#REF!</v>
      </c>
      <c r="Z443" s="35" t="e">
        <f>'Рейтинговая таблица организаций'!#REF!</f>
        <v>#REF!</v>
      </c>
      <c r="AA443" s="36" t="e">
        <f>'Рейтинговая таблица организаций'!#REF!</f>
        <v>#REF!</v>
      </c>
    </row>
    <row r="444" spans="1:27">
      <c r="A444" s="33" t="e">
        <f>'бланки '!#REF!</f>
        <v>#REF!</v>
      </c>
      <c r="B444" s="33" t="e">
        <f>'Рейтинговая таблица организаций'!#REF!</f>
        <v>#REF!</v>
      </c>
      <c r="C444" s="33" t="e">
        <f>'Рейтинговая таблица организаций'!#REF!</f>
        <v>#REF!</v>
      </c>
      <c r="D444" s="33" t="e">
        <f>'Рейтинговая таблица организаций'!#REF!</f>
        <v>#REF!</v>
      </c>
      <c r="E444" s="31" t="e">
        <f>'Рейтинговая таблица организаций'!#REF!</f>
        <v>#REF!</v>
      </c>
      <c r="F444" s="31" t="e">
        <f>'Рейтинговая таблица организаций'!#REF!</f>
        <v>#REF!</v>
      </c>
      <c r="G444" s="31" t="e">
        <f>'Рейтинговая таблица организаций'!#REF!</f>
        <v>#REF!</v>
      </c>
      <c r="H444" s="31" t="e">
        <f>'Рейтинговая таблица организаций'!#REF!</f>
        <v>#REF!</v>
      </c>
      <c r="I444" s="31" t="e">
        <f>'Рейтинговая таблица организаций'!#REF!</f>
        <v>#REF!</v>
      </c>
      <c r="J444" s="35" t="e">
        <f>'Рейтинговая таблица организаций'!#REF!</f>
        <v>#REF!</v>
      </c>
      <c r="K444" s="31" t="e">
        <f>'Рейтинговая таблица организаций'!#REF!</f>
        <v>#REF!</v>
      </c>
      <c r="L444" s="31" t="e">
        <f t="shared" si="7"/>
        <v>#REF!</v>
      </c>
      <c r="M444" s="31" t="e">
        <f>'Рейтинговая таблица организаций'!#REF!</f>
        <v>#REF!</v>
      </c>
      <c r="N444" s="35" t="e">
        <f>'Рейтинговая таблица организаций'!#REF!</f>
        <v>#REF!</v>
      </c>
      <c r="O444" s="85" t="e">
        <f>'Рейтинговая таблица организаций'!#REF!</f>
        <v>#REF!</v>
      </c>
      <c r="P444" s="85" t="e">
        <f>'Рейтинговая таблица организаций'!#REF!</f>
        <v>#REF!</v>
      </c>
      <c r="Q444" s="85" t="e">
        <f>'Рейтинговая таблица организаций'!#REF!</f>
        <v>#REF!</v>
      </c>
      <c r="R444" s="86" t="e">
        <f>'Рейтинговая таблица организаций'!#REF!</f>
        <v>#REF!</v>
      </c>
      <c r="S444" s="31" t="e">
        <f>'Рейтинговая таблица организаций'!#REF!</f>
        <v>#REF!</v>
      </c>
      <c r="T444" s="31" t="e">
        <f>'Рейтинговая таблица организаций'!#REF!</f>
        <v>#REF!</v>
      </c>
      <c r="U444" s="31" t="e">
        <f>'Рейтинговая таблица организаций'!#REF!</f>
        <v>#REF!</v>
      </c>
      <c r="V444" s="35" t="e">
        <f>'Рейтинговая таблица организаций'!#REF!</f>
        <v>#REF!</v>
      </c>
      <c r="W444" s="31" t="e">
        <f>'Рейтинговая таблица организаций'!#REF!</f>
        <v>#REF!</v>
      </c>
      <c r="X444" s="31" t="e">
        <f>'Рейтинговая таблица организаций'!#REF!</f>
        <v>#REF!</v>
      </c>
      <c r="Y444" s="31" t="e">
        <f>'Рейтинговая таблица организаций'!#REF!</f>
        <v>#REF!</v>
      </c>
      <c r="Z444" s="35" t="e">
        <f>'Рейтинговая таблица организаций'!#REF!</f>
        <v>#REF!</v>
      </c>
      <c r="AA444" s="36" t="e">
        <f>'Рейтинговая таблица организаций'!#REF!</f>
        <v>#REF!</v>
      </c>
    </row>
    <row r="445" spans="1:27">
      <c r="A445" s="33" t="e">
        <f>'бланки '!#REF!</f>
        <v>#REF!</v>
      </c>
      <c r="B445" s="33" t="e">
        <f>'Рейтинговая таблица организаций'!#REF!</f>
        <v>#REF!</v>
      </c>
      <c r="C445" s="33" t="e">
        <f>'Рейтинговая таблица организаций'!#REF!</f>
        <v>#REF!</v>
      </c>
      <c r="D445" s="33" t="e">
        <f>'Рейтинговая таблица организаций'!#REF!</f>
        <v>#REF!</v>
      </c>
      <c r="E445" s="31" t="e">
        <f>'Рейтинговая таблица организаций'!#REF!</f>
        <v>#REF!</v>
      </c>
      <c r="F445" s="31" t="e">
        <f>'Рейтинговая таблица организаций'!#REF!</f>
        <v>#REF!</v>
      </c>
      <c r="G445" s="31" t="e">
        <f>'Рейтинговая таблица организаций'!#REF!</f>
        <v>#REF!</v>
      </c>
      <c r="H445" s="31" t="e">
        <f>'Рейтинговая таблица организаций'!#REF!</f>
        <v>#REF!</v>
      </c>
      <c r="I445" s="31" t="e">
        <f>'Рейтинговая таблица организаций'!#REF!</f>
        <v>#REF!</v>
      </c>
      <c r="J445" s="35" t="e">
        <f>'Рейтинговая таблица организаций'!#REF!</f>
        <v>#REF!</v>
      </c>
      <c r="K445" s="31" t="e">
        <f>'Рейтинговая таблица организаций'!#REF!</f>
        <v>#REF!</v>
      </c>
      <c r="L445" s="31" t="e">
        <f t="shared" si="7"/>
        <v>#REF!</v>
      </c>
      <c r="M445" s="31" t="e">
        <f>'Рейтинговая таблица организаций'!#REF!</f>
        <v>#REF!</v>
      </c>
      <c r="N445" s="35" t="e">
        <f>'Рейтинговая таблица организаций'!#REF!</f>
        <v>#REF!</v>
      </c>
      <c r="O445" s="85" t="e">
        <f>'Рейтинговая таблица организаций'!#REF!</f>
        <v>#REF!</v>
      </c>
      <c r="P445" s="85" t="e">
        <f>'Рейтинговая таблица организаций'!#REF!</f>
        <v>#REF!</v>
      </c>
      <c r="Q445" s="85" t="e">
        <f>'Рейтинговая таблица организаций'!#REF!</f>
        <v>#REF!</v>
      </c>
      <c r="R445" s="86" t="e">
        <f>'Рейтинговая таблица организаций'!#REF!</f>
        <v>#REF!</v>
      </c>
      <c r="S445" s="31" t="e">
        <f>'Рейтинговая таблица организаций'!#REF!</f>
        <v>#REF!</v>
      </c>
      <c r="T445" s="31" t="e">
        <f>'Рейтинговая таблица организаций'!#REF!</f>
        <v>#REF!</v>
      </c>
      <c r="U445" s="31" t="e">
        <f>'Рейтинговая таблица организаций'!#REF!</f>
        <v>#REF!</v>
      </c>
      <c r="V445" s="35" t="e">
        <f>'Рейтинговая таблица организаций'!#REF!</f>
        <v>#REF!</v>
      </c>
      <c r="W445" s="31" t="e">
        <f>'Рейтинговая таблица организаций'!#REF!</f>
        <v>#REF!</v>
      </c>
      <c r="X445" s="31" t="e">
        <f>'Рейтинговая таблица организаций'!#REF!</f>
        <v>#REF!</v>
      </c>
      <c r="Y445" s="31" t="e">
        <f>'Рейтинговая таблица организаций'!#REF!</f>
        <v>#REF!</v>
      </c>
      <c r="Z445" s="35" t="e">
        <f>'Рейтинговая таблица организаций'!#REF!</f>
        <v>#REF!</v>
      </c>
      <c r="AA445" s="36" t="e">
        <f>'Рейтинговая таблица организаций'!#REF!</f>
        <v>#REF!</v>
      </c>
    </row>
    <row r="446" spans="1:27">
      <c r="A446" s="33" t="e">
        <f>'бланки '!#REF!</f>
        <v>#REF!</v>
      </c>
      <c r="B446" s="33" t="e">
        <f>'Рейтинговая таблица организаций'!#REF!</f>
        <v>#REF!</v>
      </c>
      <c r="C446" s="33" t="e">
        <f>'Рейтинговая таблица организаций'!#REF!</f>
        <v>#REF!</v>
      </c>
      <c r="D446" s="33" t="e">
        <f>'Рейтинговая таблица организаций'!#REF!</f>
        <v>#REF!</v>
      </c>
      <c r="E446" s="31" t="e">
        <f>'Рейтинговая таблица организаций'!#REF!</f>
        <v>#REF!</v>
      </c>
      <c r="F446" s="31" t="e">
        <f>'Рейтинговая таблица организаций'!#REF!</f>
        <v>#REF!</v>
      </c>
      <c r="G446" s="31" t="e">
        <f>'Рейтинговая таблица организаций'!#REF!</f>
        <v>#REF!</v>
      </c>
      <c r="H446" s="31" t="e">
        <f>'Рейтинговая таблица организаций'!#REF!</f>
        <v>#REF!</v>
      </c>
      <c r="I446" s="31" t="e">
        <f>'Рейтинговая таблица организаций'!#REF!</f>
        <v>#REF!</v>
      </c>
      <c r="J446" s="35" t="e">
        <f>'Рейтинговая таблица организаций'!#REF!</f>
        <v>#REF!</v>
      </c>
      <c r="K446" s="31" t="e">
        <f>'Рейтинговая таблица организаций'!#REF!</f>
        <v>#REF!</v>
      </c>
      <c r="L446" s="31" t="e">
        <f t="shared" si="7"/>
        <v>#REF!</v>
      </c>
      <c r="M446" s="31" t="e">
        <f>'Рейтинговая таблица организаций'!#REF!</f>
        <v>#REF!</v>
      </c>
      <c r="N446" s="35" t="e">
        <f>'Рейтинговая таблица организаций'!#REF!</f>
        <v>#REF!</v>
      </c>
      <c r="O446" s="85" t="e">
        <f>'Рейтинговая таблица организаций'!#REF!</f>
        <v>#REF!</v>
      </c>
      <c r="P446" s="85" t="e">
        <f>'Рейтинговая таблица организаций'!#REF!</f>
        <v>#REF!</v>
      </c>
      <c r="Q446" s="85" t="e">
        <f>'Рейтинговая таблица организаций'!#REF!</f>
        <v>#REF!</v>
      </c>
      <c r="R446" s="86" t="e">
        <f>'Рейтинговая таблица организаций'!#REF!</f>
        <v>#REF!</v>
      </c>
      <c r="S446" s="31" t="e">
        <f>'Рейтинговая таблица организаций'!#REF!</f>
        <v>#REF!</v>
      </c>
      <c r="T446" s="31" t="e">
        <f>'Рейтинговая таблица организаций'!#REF!</f>
        <v>#REF!</v>
      </c>
      <c r="U446" s="31" t="e">
        <f>'Рейтинговая таблица организаций'!#REF!</f>
        <v>#REF!</v>
      </c>
      <c r="V446" s="35" t="e">
        <f>'Рейтинговая таблица организаций'!#REF!</f>
        <v>#REF!</v>
      </c>
      <c r="W446" s="31" t="e">
        <f>'Рейтинговая таблица организаций'!#REF!</f>
        <v>#REF!</v>
      </c>
      <c r="X446" s="31" t="e">
        <f>'Рейтинговая таблица организаций'!#REF!</f>
        <v>#REF!</v>
      </c>
      <c r="Y446" s="31" t="e">
        <f>'Рейтинговая таблица организаций'!#REF!</f>
        <v>#REF!</v>
      </c>
      <c r="Z446" s="35" t="e">
        <f>'Рейтинговая таблица организаций'!#REF!</f>
        <v>#REF!</v>
      </c>
      <c r="AA446" s="36" t="e">
        <f>'Рейтинговая таблица организаций'!#REF!</f>
        <v>#REF!</v>
      </c>
    </row>
    <row r="447" spans="1:27">
      <c r="A447" s="33" t="e">
        <f>'бланки '!#REF!</f>
        <v>#REF!</v>
      </c>
      <c r="B447" s="33" t="e">
        <f>'Рейтинговая таблица организаций'!#REF!</f>
        <v>#REF!</v>
      </c>
      <c r="C447" s="33" t="e">
        <f>'Рейтинговая таблица организаций'!#REF!</f>
        <v>#REF!</v>
      </c>
      <c r="D447" s="33" t="e">
        <f>'Рейтинговая таблица организаций'!#REF!</f>
        <v>#REF!</v>
      </c>
      <c r="E447" s="31" t="e">
        <f>'Рейтинговая таблица организаций'!#REF!</f>
        <v>#REF!</v>
      </c>
      <c r="F447" s="31" t="e">
        <f>'Рейтинговая таблица организаций'!#REF!</f>
        <v>#REF!</v>
      </c>
      <c r="G447" s="31" t="e">
        <f>'Рейтинговая таблица организаций'!#REF!</f>
        <v>#REF!</v>
      </c>
      <c r="H447" s="31" t="e">
        <f>'Рейтинговая таблица организаций'!#REF!</f>
        <v>#REF!</v>
      </c>
      <c r="I447" s="31" t="e">
        <f>'Рейтинговая таблица организаций'!#REF!</f>
        <v>#REF!</v>
      </c>
      <c r="J447" s="35" t="e">
        <f>'Рейтинговая таблица организаций'!#REF!</f>
        <v>#REF!</v>
      </c>
      <c r="K447" s="31" t="e">
        <f>'Рейтинговая таблица организаций'!#REF!</f>
        <v>#REF!</v>
      </c>
      <c r="L447" s="31" t="e">
        <f t="shared" si="7"/>
        <v>#REF!</v>
      </c>
      <c r="M447" s="31" t="e">
        <f>'Рейтинговая таблица организаций'!#REF!</f>
        <v>#REF!</v>
      </c>
      <c r="N447" s="35" t="e">
        <f>'Рейтинговая таблица организаций'!#REF!</f>
        <v>#REF!</v>
      </c>
      <c r="O447" s="85" t="e">
        <f>'Рейтинговая таблица организаций'!#REF!</f>
        <v>#REF!</v>
      </c>
      <c r="P447" s="85" t="e">
        <f>'Рейтинговая таблица организаций'!#REF!</f>
        <v>#REF!</v>
      </c>
      <c r="Q447" s="85" t="e">
        <f>'Рейтинговая таблица организаций'!#REF!</f>
        <v>#REF!</v>
      </c>
      <c r="R447" s="86" t="e">
        <f>'Рейтинговая таблица организаций'!#REF!</f>
        <v>#REF!</v>
      </c>
      <c r="S447" s="31" t="e">
        <f>'Рейтинговая таблица организаций'!#REF!</f>
        <v>#REF!</v>
      </c>
      <c r="T447" s="31" t="e">
        <f>'Рейтинговая таблица организаций'!#REF!</f>
        <v>#REF!</v>
      </c>
      <c r="U447" s="31" t="e">
        <f>'Рейтинговая таблица организаций'!#REF!</f>
        <v>#REF!</v>
      </c>
      <c r="V447" s="35" t="e">
        <f>'Рейтинговая таблица организаций'!#REF!</f>
        <v>#REF!</v>
      </c>
      <c r="W447" s="31" t="e">
        <f>'Рейтинговая таблица организаций'!#REF!</f>
        <v>#REF!</v>
      </c>
      <c r="X447" s="31" t="e">
        <f>'Рейтинговая таблица организаций'!#REF!</f>
        <v>#REF!</v>
      </c>
      <c r="Y447" s="31" t="e">
        <f>'Рейтинговая таблица организаций'!#REF!</f>
        <v>#REF!</v>
      </c>
      <c r="Z447" s="35" t="e">
        <f>'Рейтинговая таблица организаций'!#REF!</f>
        <v>#REF!</v>
      </c>
      <c r="AA447" s="36" t="e">
        <f>'Рейтинговая таблица организаций'!#REF!</f>
        <v>#REF!</v>
      </c>
    </row>
    <row r="448" spans="1:27">
      <c r="A448" s="33" t="e">
        <f>'бланки '!#REF!</f>
        <v>#REF!</v>
      </c>
      <c r="B448" s="33" t="e">
        <f>'Рейтинговая таблица организаций'!#REF!</f>
        <v>#REF!</v>
      </c>
      <c r="C448" s="33" t="e">
        <f>'Рейтинговая таблица организаций'!#REF!</f>
        <v>#REF!</v>
      </c>
      <c r="D448" s="33" t="e">
        <f>'Рейтинговая таблица организаций'!#REF!</f>
        <v>#REF!</v>
      </c>
      <c r="E448" s="31" t="e">
        <f>'Рейтинговая таблица организаций'!#REF!</f>
        <v>#REF!</v>
      </c>
      <c r="F448" s="31" t="e">
        <f>'Рейтинговая таблица организаций'!#REF!</f>
        <v>#REF!</v>
      </c>
      <c r="G448" s="31" t="e">
        <f>'Рейтинговая таблица организаций'!#REF!</f>
        <v>#REF!</v>
      </c>
      <c r="H448" s="31" t="e">
        <f>'Рейтинговая таблица организаций'!#REF!</f>
        <v>#REF!</v>
      </c>
      <c r="I448" s="31" t="e">
        <f>'Рейтинговая таблица организаций'!#REF!</f>
        <v>#REF!</v>
      </c>
      <c r="J448" s="35" t="e">
        <f>'Рейтинговая таблица организаций'!#REF!</f>
        <v>#REF!</v>
      </c>
      <c r="K448" s="31" t="e">
        <f>'Рейтинговая таблица организаций'!#REF!</f>
        <v>#REF!</v>
      </c>
      <c r="L448" s="31" t="e">
        <f t="shared" si="7"/>
        <v>#REF!</v>
      </c>
      <c r="M448" s="31" t="e">
        <f>'Рейтинговая таблица организаций'!#REF!</f>
        <v>#REF!</v>
      </c>
      <c r="N448" s="35" t="e">
        <f>'Рейтинговая таблица организаций'!#REF!</f>
        <v>#REF!</v>
      </c>
      <c r="O448" s="85" t="e">
        <f>'Рейтинговая таблица организаций'!#REF!</f>
        <v>#REF!</v>
      </c>
      <c r="P448" s="85" t="e">
        <f>'Рейтинговая таблица организаций'!#REF!</f>
        <v>#REF!</v>
      </c>
      <c r="Q448" s="85" t="e">
        <f>'Рейтинговая таблица организаций'!#REF!</f>
        <v>#REF!</v>
      </c>
      <c r="R448" s="86" t="e">
        <f>'Рейтинговая таблица организаций'!#REF!</f>
        <v>#REF!</v>
      </c>
      <c r="S448" s="31" t="e">
        <f>'Рейтинговая таблица организаций'!#REF!</f>
        <v>#REF!</v>
      </c>
      <c r="T448" s="31" t="e">
        <f>'Рейтинговая таблица организаций'!#REF!</f>
        <v>#REF!</v>
      </c>
      <c r="U448" s="31" t="e">
        <f>'Рейтинговая таблица организаций'!#REF!</f>
        <v>#REF!</v>
      </c>
      <c r="V448" s="35" t="e">
        <f>'Рейтинговая таблица организаций'!#REF!</f>
        <v>#REF!</v>
      </c>
      <c r="W448" s="31" t="e">
        <f>'Рейтинговая таблица организаций'!#REF!</f>
        <v>#REF!</v>
      </c>
      <c r="X448" s="31" t="e">
        <f>'Рейтинговая таблица организаций'!#REF!</f>
        <v>#REF!</v>
      </c>
      <c r="Y448" s="31" t="e">
        <f>'Рейтинговая таблица организаций'!#REF!</f>
        <v>#REF!</v>
      </c>
      <c r="Z448" s="35" t="e">
        <f>'Рейтинговая таблица организаций'!#REF!</f>
        <v>#REF!</v>
      </c>
      <c r="AA448" s="36" t="e">
        <f>'Рейтинговая таблица организаций'!#REF!</f>
        <v>#REF!</v>
      </c>
    </row>
    <row r="449" spans="1:27">
      <c r="A449" s="33" t="e">
        <f>'бланки '!#REF!</f>
        <v>#REF!</v>
      </c>
      <c r="B449" s="33" t="e">
        <f>'Рейтинговая таблица организаций'!#REF!</f>
        <v>#REF!</v>
      </c>
      <c r="C449" s="33" t="e">
        <f>'Рейтинговая таблица организаций'!#REF!</f>
        <v>#REF!</v>
      </c>
      <c r="D449" s="33" t="e">
        <f>'Рейтинговая таблица организаций'!#REF!</f>
        <v>#REF!</v>
      </c>
      <c r="E449" s="31" t="e">
        <f>'Рейтинговая таблица организаций'!#REF!</f>
        <v>#REF!</v>
      </c>
      <c r="F449" s="31" t="e">
        <f>'Рейтинговая таблица организаций'!#REF!</f>
        <v>#REF!</v>
      </c>
      <c r="G449" s="31" t="e">
        <f>'Рейтинговая таблица организаций'!#REF!</f>
        <v>#REF!</v>
      </c>
      <c r="H449" s="31" t="e">
        <f>'Рейтинговая таблица организаций'!#REF!</f>
        <v>#REF!</v>
      </c>
      <c r="I449" s="31" t="e">
        <f>'Рейтинговая таблица организаций'!#REF!</f>
        <v>#REF!</v>
      </c>
      <c r="J449" s="35" t="e">
        <f>'Рейтинговая таблица организаций'!#REF!</f>
        <v>#REF!</v>
      </c>
      <c r="K449" s="31" t="e">
        <f>'Рейтинговая таблица организаций'!#REF!</f>
        <v>#REF!</v>
      </c>
      <c r="L449" s="31" t="e">
        <f t="shared" si="7"/>
        <v>#REF!</v>
      </c>
      <c r="M449" s="31" t="e">
        <f>'Рейтинговая таблица организаций'!#REF!</f>
        <v>#REF!</v>
      </c>
      <c r="N449" s="35" t="e">
        <f>'Рейтинговая таблица организаций'!#REF!</f>
        <v>#REF!</v>
      </c>
      <c r="O449" s="85" t="e">
        <f>'Рейтинговая таблица организаций'!#REF!</f>
        <v>#REF!</v>
      </c>
      <c r="P449" s="85" t="e">
        <f>'Рейтинговая таблица организаций'!#REF!</f>
        <v>#REF!</v>
      </c>
      <c r="Q449" s="85" t="e">
        <f>'Рейтинговая таблица организаций'!#REF!</f>
        <v>#REF!</v>
      </c>
      <c r="R449" s="86" t="e">
        <f>'Рейтинговая таблица организаций'!#REF!</f>
        <v>#REF!</v>
      </c>
      <c r="S449" s="31" t="e">
        <f>'Рейтинговая таблица организаций'!#REF!</f>
        <v>#REF!</v>
      </c>
      <c r="T449" s="31" t="e">
        <f>'Рейтинговая таблица организаций'!#REF!</f>
        <v>#REF!</v>
      </c>
      <c r="U449" s="31" t="e">
        <f>'Рейтинговая таблица организаций'!#REF!</f>
        <v>#REF!</v>
      </c>
      <c r="V449" s="35" t="e">
        <f>'Рейтинговая таблица организаций'!#REF!</f>
        <v>#REF!</v>
      </c>
      <c r="W449" s="31" t="e">
        <f>'Рейтинговая таблица организаций'!#REF!</f>
        <v>#REF!</v>
      </c>
      <c r="X449" s="31" t="e">
        <f>'Рейтинговая таблица организаций'!#REF!</f>
        <v>#REF!</v>
      </c>
      <c r="Y449" s="31" t="e">
        <f>'Рейтинговая таблица организаций'!#REF!</f>
        <v>#REF!</v>
      </c>
      <c r="Z449" s="35" t="e">
        <f>'Рейтинговая таблица организаций'!#REF!</f>
        <v>#REF!</v>
      </c>
      <c r="AA449" s="36" t="e">
        <f>'Рейтинговая таблица организаций'!#REF!</f>
        <v>#REF!</v>
      </c>
    </row>
    <row r="450" spans="1:27">
      <c r="A450" s="33" t="e">
        <f>'бланки '!#REF!</f>
        <v>#REF!</v>
      </c>
      <c r="B450" s="33" t="e">
        <f>'Рейтинговая таблица организаций'!#REF!</f>
        <v>#REF!</v>
      </c>
      <c r="C450" s="33" t="e">
        <f>'Рейтинговая таблица организаций'!#REF!</f>
        <v>#REF!</v>
      </c>
      <c r="D450" s="33" t="e">
        <f>'Рейтинговая таблица организаций'!#REF!</f>
        <v>#REF!</v>
      </c>
      <c r="E450" s="31" t="e">
        <f>'Рейтинговая таблица организаций'!#REF!</f>
        <v>#REF!</v>
      </c>
      <c r="F450" s="31" t="e">
        <f>'Рейтинговая таблица организаций'!#REF!</f>
        <v>#REF!</v>
      </c>
      <c r="G450" s="31" t="e">
        <f>'Рейтинговая таблица организаций'!#REF!</f>
        <v>#REF!</v>
      </c>
      <c r="H450" s="31" t="e">
        <f>'Рейтинговая таблица организаций'!#REF!</f>
        <v>#REF!</v>
      </c>
      <c r="I450" s="31" t="e">
        <f>'Рейтинговая таблица организаций'!#REF!</f>
        <v>#REF!</v>
      </c>
      <c r="J450" s="35" t="e">
        <f>'Рейтинговая таблица организаций'!#REF!</f>
        <v>#REF!</v>
      </c>
      <c r="K450" s="31" t="e">
        <f>'Рейтинговая таблица организаций'!#REF!</f>
        <v>#REF!</v>
      </c>
      <c r="L450" s="31" t="e">
        <f t="shared" si="7"/>
        <v>#REF!</v>
      </c>
      <c r="M450" s="31" t="e">
        <f>'Рейтинговая таблица организаций'!#REF!</f>
        <v>#REF!</v>
      </c>
      <c r="N450" s="35" t="e">
        <f>'Рейтинговая таблица организаций'!#REF!</f>
        <v>#REF!</v>
      </c>
      <c r="O450" s="85" t="e">
        <f>'Рейтинговая таблица организаций'!#REF!</f>
        <v>#REF!</v>
      </c>
      <c r="P450" s="85" t="e">
        <f>'Рейтинговая таблица организаций'!#REF!</f>
        <v>#REF!</v>
      </c>
      <c r="Q450" s="85" t="e">
        <f>'Рейтинговая таблица организаций'!#REF!</f>
        <v>#REF!</v>
      </c>
      <c r="R450" s="86" t="e">
        <f>'Рейтинговая таблица организаций'!#REF!</f>
        <v>#REF!</v>
      </c>
      <c r="S450" s="31" t="e">
        <f>'Рейтинговая таблица организаций'!#REF!</f>
        <v>#REF!</v>
      </c>
      <c r="T450" s="31" t="e">
        <f>'Рейтинговая таблица организаций'!#REF!</f>
        <v>#REF!</v>
      </c>
      <c r="U450" s="31" t="e">
        <f>'Рейтинговая таблица организаций'!#REF!</f>
        <v>#REF!</v>
      </c>
      <c r="V450" s="35" t="e">
        <f>'Рейтинговая таблица организаций'!#REF!</f>
        <v>#REF!</v>
      </c>
      <c r="W450" s="31" t="e">
        <f>'Рейтинговая таблица организаций'!#REF!</f>
        <v>#REF!</v>
      </c>
      <c r="X450" s="31" t="e">
        <f>'Рейтинговая таблица организаций'!#REF!</f>
        <v>#REF!</v>
      </c>
      <c r="Y450" s="31" t="e">
        <f>'Рейтинговая таблица организаций'!#REF!</f>
        <v>#REF!</v>
      </c>
      <c r="Z450" s="35" t="e">
        <f>'Рейтинговая таблица организаций'!#REF!</f>
        <v>#REF!</v>
      </c>
      <c r="AA450" s="36" t="e">
        <f>'Рейтинговая таблица организаций'!#REF!</f>
        <v>#REF!</v>
      </c>
    </row>
    <row r="451" spans="1:27">
      <c r="A451" s="33" t="e">
        <f>'бланки '!#REF!</f>
        <v>#REF!</v>
      </c>
      <c r="B451" s="33" t="e">
        <f>'Рейтинговая таблица организаций'!#REF!</f>
        <v>#REF!</v>
      </c>
      <c r="C451" s="33" t="e">
        <f>'Рейтинговая таблица организаций'!#REF!</f>
        <v>#REF!</v>
      </c>
      <c r="D451" s="33" t="e">
        <f>'Рейтинговая таблица организаций'!#REF!</f>
        <v>#REF!</v>
      </c>
      <c r="E451" s="31" t="e">
        <f>'Рейтинговая таблица организаций'!#REF!</f>
        <v>#REF!</v>
      </c>
      <c r="F451" s="31" t="e">
        <f>'Рейтинговая таблица организаций'!#REF!</f>
        <v>#REF!</v>
      </c>
      <c r="G451" s="31" t="e">
        <f>'Рейтинговая таблица организаций'!#REF!</f>
        <v>#REF!</v>
      </c>
      <c r="H451" s="31" t="e">
        <f>'Рейтинговая таблица организаций'!#REF!</f>
        <v>#REF!</v>
      </c>
      <c r="I451" s="31" t="e">
        <f>'Рейтинговая таблица организаций'!#REF!</f>
        <v>#REF!</v>
      </c>
      <c r="J451" s="35" t="e">
        <f>'Рейтинговая таблица организаций'!#REF!</f>
        <v>#REF!</v>
      </c>
      <c r="K451" s="31" t="e">
        <f>'Рейтинговая таблица организаций'!#REF!</f>
        <v>#REF!</v>
      </c>
      <c r="L451" s="31" t="e">
        <f t="shared" si="7"/>
        <v>#REF!</v>
      </c>
      <c r="M451" s="31" t="e">
        <f>'Рейтинговая таблица организаций'!#REF!</f>
        <v>#REF!</v>
      </c>
      <c r="N451" s="35" t="e">
        <f>'Рейтинговая таблица организаций'!#REF!</f>
        <v>#REF!</v>
      </c>
      <c r="O451" s="85" t="e">
        <f>'Рейтинговая таблица организаций'!#REF!</f>
        <v>#REF!</v>
      </c>
      <c r="P451" s="85" t="e">
        <f>'Рейтинговая таблица организаций'!#REF!</f>
        <v>#REF!</v>
      </c>
      <c r="Q451" s="85" t="e">
        <f>'Рейтинговая таблица организаций'!#REF!</f>
        <v>#REF!</v>
      </c>
      <c r="R451" s="86" t="e">
        <f>'Рейтинговая таблица организаций'!#REF!</f>
        <v>#REF!</v>
      </c>
      <c r="S451" s="31" t="e">
        <f>'Рейтинговая таблица организаций'!#REF!</f>
        <v>#REF!</v>
      </c>
      <c r="T451" s="31" t="e">
        <f>'Рейтинговая таблица организаций'!#REF!</f>
        <v>#REF!</v>
      </c>
      <c r="U451" s="31" t="e">
        <f>'Рейтинговая таблица организаций'!#REF!</f>
        <v>#REF!</v>
      </c>
      <c r="V451" s="35" t="e">
        <f>'Рейтинговая таблица организаций'!#REF!</f>
        <v>#REF!</v>
      </c>
      <c r="W451" s="31" t="e">
        <f>'Рейтинговая таблица организаций'!#REF!</f>
        <v>#REF!</v>
      </c>
      <c r="X451" s="31" t="e">
        <f>'Рейтинговая таблица организаций'!#REF!</f>
        <v>#REF!</v>
      </c>
      <c r="Y451" s="31" t="e">
        <f>'Рейтинговая таблица организаций'!#REF!</f>
        <v>#REF!</v>
      </c>
      <c r="Z451" s="35" t="e">
        <f>'Рейтинговая таблица организаций'!#REF!</f>
        <v>#REF!</v>
      </c>
      <c r="AA451" s="36" t="e">
        <f>'Рейтинговая таблица организаций'!#REF!</f>
        <v>#REF!</v>
      </c>
    </row>
    <row r="452" spans="1:27">
      <c r="A452" s="33" t="e">
        <f>'бланки '!#REF!</f>
        <v>#REF!</v>
      </c>
      <c r="B452" s="33" t="e">
        <f>'Рейтинговая таблица организаций'!#REF!</f>
        <v>#REF!</v>
      </c>
      <c r="C452" s="33" t="e">
        <f>'Рейтинговая таблица организаций'!#REF!</f>
        <v>#REF!</v>
      </c>
      <c r="D452" s="33" t="e">
        <f>'Рейтинговая таблица организаций'!#REF!</f>
        <v>#REF!</v>
      </c>
      <c r="E452" s="31" t="e">
        <f>'Рейтинговая таблица организаций'!#REF!</f>
        <v>#REF!</v>
      </c>
      <c r="F452" s="31" t="e">
        <f>'Рейтинговая таблица организаций'!#REF!</f>
        <v>#REF!</v>
      </c>
      <c r="G452" s="31" t="e">
        <f>'Рейтинговая таблица организаций'!#REF!</f>
        <v>#REF!</v>
      </c>
      <c r="H452" s="31" t="e">
        <f>'Рейтинговая таблица организаций'!#REF!</f>
        <v>#REF!</v>
      </c>
      <c r="I452" s="31" t="e">
        <f>'Рейтинговая таблица организаций'!#REF!</f>
        <v>#REF!</v>
      </c>
      <c r="J452" s="35" t="e">
        <f>'Рейтинговая таблица организаций'!#REF!</f>
        <v>#REF!</v>
      </c>
      <c r="K452" s="31" t="e">
        <f>'Рейтинговая таблица организаций'!#REF!</f>
        <v>#REF!</v>
      </c>
      <c r="L452" s="31" t="e">
        <f t="shared" si="7"/>
        <v>#REF!</v>
      </c>
      <c r="M452" s="31" t="e">
        <f>'Рейтинговая таблица организаций'!#REF!</f>
        <v>#REF!</v>
      </c>
      <c r="N452" s="35" t="e">
        <f>'Рейтинговая таблица организаций'!#REF!</f>
        <v>#REF!</v>
      </c>
      <c r="O452" s="85" t="e">
        <f>'Рейтинговая таблица организаций'!#REF!</f>
        <v>#REF!</v>
      </c>
      <c r="P452" s="85" t="e">
        <f>'Рейтинговая таблица организаций'!#REF!</f>
        <v>#REF!</v>
      </c>
      <c r="Q452" s="85" t="e">
        <f>'Рейтинговая таблица организаций'!#REF!</f>
        <v>#REF!</v>
      </c>
      <c r="R452" s="86" t="e">
        <f>'Рейтинговая таблица организаций'!#REF!</f>
        <v>#REF!</v>
      </c>
      <c r="S452" s="31" t="e">
        <f>'Рейтинговая таблица организаций'!#REF!</f>
        <v>#REF!</v>
      </c>
      <c r="T452" s="31" t="e">
        <f>'Рейтинговая таблица организаций'!#REF!</f>
        <v>#REF!</v>
      </c>
      <c r="U452" s="31" t="e">
        <f>'Рейтинговая таблица организаций'!#REF!</f>
        <v>#REF!</v>
      </c>
      <c r="V452" s="35" t="e">
        <f>'Рейтинговая таблица организаций'!#REF!</f>
        <v>#REF!</v>
      </c>
      <c r="W452" s="31" t="e">
        <f>'Рейтинговая таблица организаций'!#REF!</f>
        <v>#REF!</v>
      </c>
      <c r="X452" s="31" t="e">
        <f>'Рейтинговая таблица организаций'!#REF!</f>
        <v>#REF!</v>
      </c>
      <c r="Y452" s="31" t="e">
        <f>'Рейтинговая таблица организаций'!#REF!</f>
        <v>#REF!</v>
      </c>
      <c r="Z452" s="35" t="e">
        <f>'Рейтинговая таблица организаций'!#REF!</f>
        <v>#REF!</v>
      </c>
      <c r="AA452" s="36" t="e">
        <f>'Рейтинговая таблица организаций'!#REF!</f>
        <v>#REF!</v>
      </c>
    </row>
    <row r="453" spans="1:27">
      <c r="A453" s="33" t="e">
        <f>'бланки '!#REF!</f>
        <v>#REF!</v>
      </c>
      <c r="B453" s="33" t="e">
        <f>'Рейтинговая таблица организаций'!#REF!</f>
        <v>#REF!</v>
      </c>
      <c r="C453" s="33" t="e">
        <f>'Рейтинговая таблица организаций'!#REF!</f>
        <v>#REF!</v>
      </c>
      <c r="D453" s="33" t="e">
        <f>'Рейтинговая таблица организаций'!#REF!</f>
        <v>#REF!</v>
      </c>
      <c r="E453" s="31" t="e">
        <f>'Рейтинговая таблица организаций'!#REF!</f>
        <v>#REF!</v>
      </c>
      <c r="F453" s="31" t="e">
        <f>'Рейтинговая таблица организаций'!#REF!</f>
        <v>#REF!</v>
      </c>
      <c r="G453" s="31" t="e">
        <f>'Рейтинговая таблица организаций'!#REF!</f>
        <v>#REF!</v>
      </c>
      <c r="H453" s="31" t="e">
        <f>'Рейтинговая таблица организаций'!#REF!</f>
        <v>#REF!</v>
      </c>
      <c r="I453" s="31" t="e">
        <f>'Рейтинговая таблица организаций'!#REF!</f>
        <v>#REF!</v>
      </c>
      <c r="J453" s="35" t="e">
        <f>'Рейтинговая таблица организаций'!#REF!</f>
        <v>#REF!</v>
      </c>
      <c r="K453" s="31" t="e">
        <f>'Рейтинговая таблица организаций'!#REF!</f>
        <v>#REF!</v>
      </c>
      <c r="L453" s="31" t="e">
        <f t="shared" si="7"/>
        <v>#REF!</v>
      </c>
      <c r="M453" s="31" t="e">
        <f>'Рейтинговая таблица организаций'!#REF!</f>
        <v>#REF!</v>
      </c>
      <c r="N453" s="35" t="e">
        <f>'Рейтинговая таблица организаций'!#REF!</f>
        <v>#REF!</v>
      </c>
      <c r="O453" s="85" t="e">
        <f>'Рейтинговая таблица организаций'!#REF!</f>
        <v>#REF!</v>
      </c>
      <c r="P453" s="85" t="e">
        <f>'Рейтинговая таблица организаций'!#REF!</f>
        <v>#REF!</v>
      </c>
      <c r="Q453" s="85" t="e">
        <f>'Рейтинговая таблица организаций'!#REF!</f>
        <v>#REF!</v>
      </c>
      <c r="R453" s="86" t="e">
        <f>'Рейтинговая таблица организаций'!#REF!</f>
        <v>#REF!</v>
      </c>
      <c r="S453" s="31" t="e">
        <f>'Рейтинговая таблица организаций'!#REF!</f>
        <v>#REF!</v>
      </c>
      <c r="T453" s="31" t="e">
        <f>'Рейтинговая таблица организаций'!#REF!</f>
        <v>#REF!</v>
      </c>
      <c r="U453" s="31" t="e">
        <f>'Рейтинговая таблица организаций'!#REF!</f>
        <v>#REF!</v>
      </c>
      <c r="V453" s="35" t="e">
        <f>'Рейтинговая таблица организаций'!#REF!</f>
        <v>#REF!</v>
      </c>
      <c r="W453" s="31" t="e">
        <f>'Рейтинговая таблица организаций'!#REF!</f>
        <v>#REF!</v>
      </c>
      <c r="X453" s="31" t="e">
        <f>'Рейтинговая таблица организаций'!#REF!</f>
        <v>#REF!</v>
      </c>
      <c r="Y453" s="31" t="e">
        <f>'Рейтинговая таблица организаций'!#REF!</f>
        <v>#REF!</v>
      </c>
      <c r="Z453" s="35" t="e">
        <f>'Рейтинговая таблица организаций'!#REF!</f>
        <v>#REF!</v>
      </c>
      <c r="AA453" s="36" t="e">
        <f>'Рейтинговая таблица организаций'!#REF!</f>
        <v>#REF!</v>
      </c>
    </row>
    <row r="454" spans="1:27">
      <c r="A454" s="33" t="e">
        <f>'бланки '!#REF!</f>
        <v>#REF!</v>
      </c>
      <c r="B454" s="33" t="e">
        <f>'Рейтинговая таблица организаций'!#REF!</f>
        <v>#REF!</v>
      </c>
      <c r="C454" s="33" t="e">
        <f>'Рейтинговая таблица организаций'!#REF!</f>
        <v>#REF!</v>
      </c>
      <c r="D454" s="33" t="e">
        <f>'Рейтинговая таблица организаций'!#REF!</f>
        <v>#REF!</v>
      </c>
      <c r="E454" s="31" t="e">
        <f>'Рейтинговая таблица организаций'!#REF!</f>
        <v>#REF!</v>
      </c>
      <c r="F454" s="31" t="e">
        <f>'Рейтинговая таблица организаций'!#REF!</f>
        <v>#REF!</v>
      </c>
      <c r="G454" s="31" t="e">
        <f>'Рейтинговая таблица организаций'!#REF!</f>
        <v>#REF!</v>
      </c>
      <c r="H454" s="31" t="e">
        <f>'Рейтинговая таблица организаций'!#REF!</f>
        <v>#REF!</v>
      </c>
      <c r="I454" s="31" t="e">
        <f>'Рейтинговая таблица организаций'!#REF!</f>
        <v>#REF!</v>
      </c>
      <c r="J454" s="35" t="e">
        <f>'Рейтинговая таблица организаций'!#REF!</f>
        <v>#REF!</v>
      </c>
      <c r="K454" s="31" t="e">
        <f>'Рейтинговая таблица организаций'!#REF!</f>
        <v>#REF!</v>
      </c>
      <c r="L454" s="31" t="e">
        <f t="shared" si="7"/>
        <v>#REF!</v>
      </c>
      <c r="M454" s="31" t="e">
        <f>'Рейтинговая таблица организаций'!#REF!</f>
        <v>#REF!</v>
      </c>
      <c r="N454" s="35" t="e">
        <f>'Рейтинговая таблица организаций'!#REF!</f>
        <v>#REF!</v>
      </c>
      <c r="O454" s="85" t="e">
        <f>'Рейтинговая таблица организаций'!#REF!</f>
        <v>#REF!</v>
      </c>
      <c r="P454" s="85" t="e">
        <f>'Рейтинговая таблица организаций'!#REF!</f>
        <v>#REF!</v>
      </c>
      <c r="Q454" s="85" t="e">
        <f>'Рейтинговая таблица организаций'!#REF!</f>
        <v>#REF!</v>
      </c>
      <c r="R454" s="86" t="e">
        <f>'Рейтинговая таблица организаций'!#REF!</f>
        <v>#REF!</v>
      </c>
      <c r="S454" s="31" t="e">
        <f>'Рейтинговая таблица организаций'!#REF!</f>
        <v>#REF!</v>
      </c>
      <c r="T454" s="31" t="e">
        <f>'Рейтинговая таблица организаций'!#REF!</f>
        <v>#REF!</v>
      </c>
      <c r="U454" s="31" t="e">
        <f>'Рейтинговая таблица организаций'!#REF!</f>
        <v>#REF!</v>
      </c>
      <c r="V454" s="35" t="e">
        <f>'Рейтинговая таблица организаций'!#REF!</f>
        <v>#REF!</v>
      </c>
      <c r="W454" s="31" t="e">
        <f>'Рейтинговая таблица организаций'!#REF!</f>
        <v>#REF!</v>
      </c>
      <c r="X454" s="31" t="e">
        <f>'Рейтинговая таблица организаций'!#REF!</f>
        <v>#REF!</v>
      </c>
      <c r="Y454" s="31" t="e">
        <f>'Рейтинговая таблица организаций'!#REF!</f>
        <v>#REF!</v>
      </c>
      <c r="Z454" s="35" t="e">
        <f>'Рейтинговая таблица организаций'!#REF!</f>
        <v>#REF!</v>
      </c>
      <c r="AA454" s="36" t="e">
        <f>'Рейтинговая таблица организаций'!#REF!</f>
        <v>#REF!</v>
      </c>
    </row>
    <row r="455" spans="1:27">
      <c r="A455" s="33" t="e">
        <f>'бланки '!#REF!</f>
        <v>#REF!</v>
      </c>
      <c r="B455" s="33" t="e">
        <f>'Рейтинговая таблица организаций'!#REF!</f>
        <v>#REF!</v>
      </c>
      <c r="C455" s="33" t="e">
        <f>'Рейтинговая таблица организаций'!#REF!</f>
        <v>#REF!</v>
      </c>
      <c r="D455" s="33" t="e">
        <f>'Рейтинговая таблица организаций'!#REF!</f>
        <v>#REF!</v>
      </c>
      <c r="E455" s="31" t="e">
        <f>'Рейтинговая таблица организаций'!#REF!</f>
        <v>#REF!</v>
      </c>
      <c r="F455" s="31" t="e">
        <f>'Рейтинговая таблица организаций'!#REF!</f>
        <v>#REF!</v>
      </c>
      <c r="G455" s="31" t="e">
        <f>'Рейтинговая таблица организаций'!#REF!</f>
        <v>#REF!</v>
      </c>
      <c r="H455" s="31" t="e">
        <f>'Рейтинговая таблица организаций'!#REF!</f>
        <v>#REF!</v>
      </c>
      <c r="I455" s="31" t="e">
        <f>'Рейтинговая таблица организаций'!#REF!</f>
        <v>#REF!</v>
      </c>
      <c r="J455" s="35" t="e">
        <f>'Рейтинговая таблица организаций'!#REF!</f>
        <v>#REF!</v>
      </c>
      <c r="K455" s="31" t="e">
        <f>'Рейтинговая таблица организаций'!#REF!</f>
        <v>#REF!</v>
      </c>
      <c r="L455" s="31" t="e">
        <f t="shared" si="7"/>
        <v>#REF!</v>
      </c>
      <c r="M455" s="31" t="e">
        <f>'Рейтинговая таблица организаций'!#REF!</f>
        <v>#REF!</v>
      </c>
      <c r="N455" s="35" t="e">
        <f>'Рейтинговая таблица организаций'!#REF!</f>
        <v>#REF!</v>
      </c>
      <c r="O455" s="85" t="e">
        <f>'Рейтинговая таблица организаций'!#REF!</f>
        <v>#REF!</v>
      </c>
      <c r="P455" s="85" t="e">
        <f>'Рейтинговая таблица организаций'!#REF!</f>
        <v>#REF!</v>
      </c>
      <c r="Q455" s="85" t="e">
        <f>'Рейтинговая таблица организаций'!#REF!</f>
        <v>#REF!</v>
      </c>
      <c r="R455" s="86" t="e">
        <f>'Рейтинговая таблица организаций'!#REF!</f>
        <v>#REF!</v>
      </c>
      <c r="S455" s="31" t="e">
        <f>'Рейтинговая таблица организаций'!#REF!</f>
        <v>#REF!</v>
      </c>
      <c r="T455" s="31" t="e">
        <f>'Рейтинговая таблица организаций'!#REF!</f>
        <v>#REF!</v>
      </c>
      <c r="U455" s="31" t="e">
        <f>'Рейтинговая таблица организаций'!#REF!</f>
        <v>#REF!</v>
      </c>
      <c r="V455" s="35" t="e">
        <f>'Рейтинговая таблица организаций'!#REF!</f>
        <v>#REF!</v>
      </c>
      <c r="W455" s="31" t="e">
        <f>'Рейтинговая таблица организаций'!#REF!</f>
        <v>#REF!</v>
      </c>
      <c r="X455" s="31" t="e">
        <f>'Рейтинговая таблица организаций'!#REF!</f>
        <v>#REF!</v>
      </c>
      <c r="Y455" s="31" t="e">
        <f>'Рейтинговая таблица организаций'!#REF!</f>
        <v>#REF!</v>
      </c>
      <c r="Z455" s="35" t="e">
        <f>'Рейтинговая таблица организаций'!#REF!</f>
        <v>#REF!</v>
      </c>
      <c r="AA455" s="36" t="e">
        <f>'Рейтинговая таблица организаций'!#REF!</f>
        <v>#REF!</v>
      </c>
    </row>
    <row r="456" spans="1:27">
      <c r="A456" s="33" t="e">
        <f>'бланки '!#REF!</f>
        <v>#REF!</v>
      </c>
      <c r="B456" s="33" t="e">
        <f>'Рейтинговая таблица организаций'!#REF!</f>
        <v>#REF!</v>
      </c>
      <c r="C456" s="33" t="e">
        <f>'Рейтинговая таблица организаций'!#REF!</f>
        <v>#REF!</v>
      </c>
      <c r="D456" s="33" t="e">
        <f>'Рейтинговая таблица организаций'!#REF!</f>
        <v>#REF!</v>
      </c>
      <c r="E456" s="31" t="e">
        <f>'Рейтинговая таблица организаций'!#REF!</f>
        <v>#REF!</v>
      </c>
      <c r="F456" s="31" t="e">
        <f>'Рейтинговая таблица организаций'!#REF!</f>
        <v>#REF!</v>
      </c>
      <c r="G456" s="31" t="e">
        <f>'Рейтинговая таблица организаций'!#REF!</f>
        <v>#REF!</v>
      </c>
      <c r="H456" s="31" t="e">
        <f>'Рейтинговая таблица организаций'!#REF!</f>
        <v>#REF!</v>
      </c>
      <c r="I456" s="31" t="e">
        <f>'Рейтинговая таблица организаций'!#REF!</f>
        <v>#REF!</v>
      </c>
      <c r="J456" s="35" t="e">
        <f>'Рейтинговая таблица организаций'!#REF!</f>
        <v>#REF!</v>
      </c>
      <c r="K456" s="31" t="e">
        <f>'Рейтинговая таблица организаций'!#REF!</f>
        <v>#REF!</v>
      </c>
      <c r="L456" s="31" t="e">
        <f t="shared" si="7"/>
        <v>#REF!</v>
      </c>
      <c r="M456" s="31" t="e">
        <f>'Рейтинговая таблица организаций'!#REF!</f>
        <v>#REF!</v>
      </c>
      <c r="N456" s="35" t="e">
        <f>'Рейтинговая таблица организаций'!#REF!</f>
        <v>#REF!</v>
      </c>
      <c r="O456" s="85" t="e">
        <f>'Рейтинговая таблица организаций'!#REF!</f>
        <v>#REF!</v>
      </c>
      <c r="P456" s="85" t="e">
        <f>'Рейтинговая таблица организаций'!#REF!</f>
        <v>#REF!</v>
      </c>
      <c r="Q456" s="85" t="e">
        <f>'Рейтинговая таблица организаций'!#REF!</f>
        <v>#REF!</v>
      </c>
      <c r="R456" s="86" t="e">
        <f>'Рейтинговая таблица организаций'!#REF!</f>
        <v>#REF!</v>
      </c>
      <c r="S456" s="31" t="e">
        <f>'Рейтинговая таблица организаций'!#REF!</f>
        <v>#REF!</v>
      </c>
      <c r="T456" s="31" t="e">
        <f>'Рейтинговая таблица организаций'!#REF!</f>
        <v>#REF!</v>
      </c>
      <c r="U456" s="31" t="e">
        <f>'Рейтинговая таблица организаций'!#REF!</f>
        <v>#REF!</v>
      </c>
      <c r="V456" s="35" t="e">
        <f>'Рейтинговая таблица организаций'!#REF!</f>
        <v>#REF!</v>
      </c>
      <c r="W456" s="31" t="e">
        <f>'Рейтинговая таблица организаций'!#REF!</f>
        <v>#REF!</v>
      </c>
      <c r="X456" s="31" t="e">
        <f>'Рейтинговая таблица организаций'!#REF!</f>
        <v>#REF!</v>
      </c>
      <c r="Y456" s="31" t="e">
        <f>'Рейтинговая таблица организаций'!#REF!</f>
        <v>#REF!</v>
      </c>
      <c r="Z456" s="35" t="e">
        <f>'Рейтинговая таблица организаций'!#REF!</f>
        <v>#REF!</v>
      </c>
      <c r="AA456" s="36" t="e">
        <f>'Рейтинговая таблица организаций'!#REF!</f>
        <v>#REF!</v>
      </c>
    </row>
    <row r="457" spans="1:27">
      <c r="A457" s="33" t="e">
        <f>'бланки '!#REF!</f>
        <v>#REF!</v>
      </c>
      <c r="B457" s="33" t="e">
        <f>'Рейтинговая таблица организаций'!#REF!</f>
        <v>#REF!</v>
      </c>
      <c r="C457" s="33" t="e">
        <f>'Рейтинговая таблица организаций'!#REF!</f>
        <v>#REF!</v>
      </c>
      <c r="D457" s="33" t="e">
        <f>'Рейтинговая таблица организаций'!#REF!</f>
        <v>#REF!</v>
      </c>
      <c r="E457" s="31" t="e">
        <f>'Рейтинговая таблица организаций'!#REF!</f>
        <v>#REF!</v>
      </c>
      <c r="F457" s="31" t="e">
        <f>'Рейтинговая таблица организаций'!#REF!</f>
        <v>#REF!</v>
      </c>
      <c r="G457" s="31" t="e">
        <f>'Рейтинговая таблица организаций'!#REF!</f>
        <v>#REF!</v>
      </c>
      <c r="H457" s="31" t="e">
        <f>'Рейтинговая таблица организаций'!#REF!</f>
        <v>#REF!</v>
      </c>
      <c r="I457" s="31" t="e">
        <f>'Рейтинговая таблица организаций'!#REF!</f>
        <v>#REF!</v>
      </c>
      <c r="J457" s="35" t="e">
        <f>'Рейтинговая таблица организаций'!#REF!</f>
        <v>#REF!</v>
      </c>
      <c r="K457" s="31" t="e">
        <f>'Рейтинговая таблица организаций'!#REF!</f>
        <v>#REF!</v>
      </c>
      <c r="L457" s="31" t="e">
        <f t="shared" si="7"/>
        <v>#REF!</v>
      </c>
      <c r="M457" s="31" t="e">
        <f>'Рейтинговая таблица организаций'!#REF!</f>
        <v>#REF!</v>
      </c>
      <c r="N457" s="35" t="e">
        <f>'Рейтинговая таблица организаций'!#REF!</f>
        <v>#REF!</v>
      </c>
      <c r="O457" s="85" t="e">
        <f>'Рейтинговая таблица организаций'!#REF!</f>
        <v>#REF!</v>
      </c>
      <c r="P457" s="85" t="e">
        <f>'Рейтинговая таблица организаций'!#REF!</f>
        <v>#REF!</v>
      </c>
      <c r="Q457" s="85" t="e">
        <f>'Рейтинговая таблица организаций'!#REF!</f>
        <v>#REF!</v>
      </c>
      <c r="R457" s="86" t="e">
        <f>'Рейтинговая таблица организаций'!#REF!</f>
        <v>#REF!</v>
      </c>
      <c r="S457" s="31" t="e">
        <f>'Рейтинговая таблица организаций'!#REF!</f>
        <v>#REF!</v>
      </c>
      <c r="T457" s="31" t="e">
        <f>'Рейтинговая таблица организаций'!#REF!</f>
        <v>#REF!</v>
      </c>
      <c r="U457" s="31" t="e">
        <f>'Рейтинговая таблица организаций'!#REF!</f>
        <v>#REF!</v>
      </c>
      <c r="V457" s="35" t="e">
        <f>'Рейтинговая таблица организаций'!#REF!</f>
        <v>#REF!</v>
      </c>
      <c r="W457" s="31" t="e">
        <f>'Рейтинговая таблица организаций'!#REF!</f>
        <v>#REF!</v>
      </c>
      <c r="X457" s="31" t="e">
        <f>'Рейтинговая таблица организаций'!#REF!</f>
        <v>#REF!</v>
      </c>
      <c r="Y457" s="31" t="e">
        <f>'Рейтинговая таблица организаций'!#REF!</f>
        <v>#REF!</v>
      </c>
      <c r="Z457" s="35" t="e">
        <f>'Рейтинговая таблица организаций'!#REF!</f>
        <v>#REF!</v>
      </c>
      <c r="AA457" s="36" t="e">
        <f>'Рейтинговая таблица организаций'!#REF!</f>
        <v>#REF!</v>
      </c>
    </row>
    <row r="458" spans="1:27">
      <c r="A458" s="33" t="e">
        <f>'бланки '!#REF!</f>
        <v>#REF!</v>
      </c>
      <c r="B458" s="33" t="e">
        <f>'Рейтинговая таблица организаций'!#REF!</f>
        <v>#REF!</v>
      </c>
      <c r="C458" s="33" t="e">
        <f>'Рейтинговая таблица организаций'!#REF!</f>
        <v>#REF!</v>
      </c>
      <c r="D458" s="33" t="e">
        <f>'Рейтинговая таблица организаций'!#REF!</f>
        <v>#REF!</v>
      </c>
      <c r="E458" s="31" t="e">
        <f>'Рейтинговая таблица организаций'!#REF!</f>
        <v>#REF!</v>
      </c>
      <c r="F458" s="31" t="e">
        <f>'Рейтинговая таблица организаций'!#REF!</f>
        <v>#REF!</v>
      </c>
      <c r="G458" s="31" t="e">
        <f>'Рейтинговая таблица организаций'!#REF!</f>
        <v>#REF!</v>
      </c>
      <c r="H458" s="31" t="e">
        <f>'Рейтинговая таблица организаций'!#REF!</f>
        <v>#REF!</v>
      </c>
      <c r="I458" s="31" t="e">
        <f>'Рейтинговая таблица организаций'!#REF!</f>
        <v>#REF!</v>
      </c>
      <c r="J458" s="35" t="e">
        <f>'Рейтинговая таблица организаций'!#REF!</f>
        <v>#REF!</v>
      </c>
      <c r="K458" s="31" t="e">
        <f>'Рейтинговая таблица организаций'!#REF!</f>
        <v>#REF!</v>
      </c>
      <c r="L458" s="31" t="e">
        <f t="shared" si="7"/>
        <v>#REF!</v>
      </c>
      <c r="M458" s="31" t="e">
        <f>'Рейтинговая таблица организаций'!#REF!</f>
        <v>#REF!</v>
      </c>
      <c r="N458" s="35" t="e">
        <f>'Рейтинговая таблица организаций'!#REF!</f>
        <v>#REF!</v>
      </c>
      <c r="O458" s="85" t="e">
        <f>'Рейтинговая таблица организаций'!#REF!</f>
        <v>#REF!</v>
      </c>
      <c r="P458" s="85" t="e">
        <f>'Рейтинговая таблица организаций'!#REF!</f>
        <v>#REF!</v>
      </c>
      <c r="Q458" s="85" t="e">
        <f>'Рейтинговая таблица организаций'!#REF!</f>
        <v>#REF!</v>
      </c>
      <c r="R458" s="86" t="e">
        <f>'Рейтинговая таблица организаций'!#REF!</f>
        <v>#REF!</v>
      </c>
      <c r="S458" s="31" t="e">
        <f>'Рейтинговая таблица организаций'!#REF!</f>
        <v>#REF!</v>
      </c>
      <c r="T458" s="31" t="e">
        <f>'Рейтинговая таблица организаций'!#REF!</f>
        <v>#REF!</v>
      </c>
      <c r="U458" s="31" t="e">
        <f>'Рейтинговая таблица организаций'!#REF!</f>
        <v>#REF!</v>
      </c>
      <c r="V458" s="35" t="e">
        <f>'Рейтинговая таблица организаций'!#REF!</f>
        <v>#REF!</v>
      </c>
      <c r="W458" s="31" t="e">
        <f>'Рейтинговая таблица организаций'!#REF!</f>
        <v>#REF!</v>
      </c>
      <c r="X458" s="31" t="e">
        <f>'Рейтинговая таблица организаций'!#REF!</f>
        <v>#REF!</v>
      </c>
      <c r="Y458" s="31" t="e">
        <f>'Рейтинговая таблица организаций'!#REF!</f>
        <v>#REF!</v>
      </c>
      <c r="Z458" s="35" t="e">
        <f>'Рейтинговая таблица организаций'!#REF!</f>
        <v>#REF!</v>
      </c>
      <c r="AA458" s="36" t="e">
        <f>'Рейтинговая таблица организаций'!#REF!</f>
        <v>#REF!</v>
      </c>
    </row>
    <row r="459" spans="1:27">
      <c r="A459" s="33" t="e">
        <f>'бланки '!#REF!</f>
        <v>#REF!</v>
      </c>
      <c r="B459" s="33" t="e">
        <f>'Рейтинговая таблица организаций'!#REF!</f>
        <v>#REF!</v>
      </c>
      <c r="C459" s="33" t="e">
        <f>'Рейтинговая таблица организаций'!#REF!</f>
        <v>#REF!</v>
      </c>
      <c r="D459" s="33" t="e">
        <f>'Рейтинговая таблица организаций'!#REF!</f>
        <v>#REF!</v>
      </c>
      <c r="E459" s="31" t="e">
        <f>'Рейтинговая таблица организаций'!#REF!</f>
        <v>#REF!</v>
      </c>
      <c r="F459" s="31" t="e">
        <f>'Рейтинговая таблица организаций'!#REF!</f>
        <v>#REF!</v>
      </c>
      <c r="G459" s="31" t="e">
        <f>'Рейтинговая таблица организаций'!#REF!</f>
        <v>#REF!</v>
      </c>
      <c r="H459" s="31" t="e">
        <f>'Рейтинговая таблица организаций'!#REF!</f>
        <v>#REF!</v>
      </c>
      <c r="I459" s="31" t="e">
        <f>'Рейтинговая таблица организаций'!#REF!</f>
        <v>#REF!</v>
      </c>
      <c r="J459" s="35" t="e">
        <f>'Рейтинговая таблица организаций'!#REF!</f>
        <v>#REF!</v>
      </c>
      <c r="K459" s="31" t="e">
        <f>'Рейтинговая таблица организаций'!#REF!</f>
        <v>#REF!</v>
      </c>
      <c r="L459" s="31" t="e">
        <f t="shared" si="7"/>
        <v>#REF!</v>
      </c>
      <c r="M459" s="31" t="e">
        <f>'Рейтинговая таблица организаций'!#REF!</f>
        <v>#REF!</v>
      </c>
      <c r="N459" s="35" t="e">
        <f>'Рейтинговая таблица организаций'!#REF!</f>
        <v>#REF!</v>
      </c>
      <c r="O459" s="85" t="e">
        <f>'Рейтинговая таблица организаций'!#REF!</f>
        <v>#REF!</v>
      </c>
      <c r="P459" s="85" t="e">
        <f>'Рейтинговая таблица организаций'!#REF!</f>
        <v>#REF!</v>
      </c>
      <c r="Q459" s="85" t="e">
        <f>'Рейтинговая таблица организаций'!#REF!</f>
        <v>#REF!</v>
      </c>
      <c r="R459" s="86" t="e">
        <f>'Рейтинговая таблица организаций'!#REF!</f>
        <v>#REF!</v>
      </c>
      <c r="S459" s="31" t="e">
        <f>'Рейтинговая таблица организаций'!#REF!</f>
        <v>#REF!</v>
      </c>
      <c r="T459" s="31" t="e">
        <f>'Рейтинговая таблица организаций'!#REF!</f>
        <v>#REF!</v>
      </c>
      <c r="U459" s="31" t="e">
        <f>'Рейтинговая таблица организаций'!#REF!</f>
        <v>#REF!</v>
      </c>
      <c r="V459" s="35" t="e">
        <f>'Рейтинговая таблица организаций'!#REF!</f>
        <v>#REF!</v>
      </c>
      <c r="W459" s="31" t="e">
        <f>'Рейтинговая таблица организаций'!#REF!</f>
        <v>#REF!</v>
      </c>
      <c r="X459" s="31" t="e">
        <f>'Рейтинговая таблица организаций'!#REF!</f>
        <v>#REF!</v>
      </c>
      <c r="Y459" s="31" t="e">
        <f>'Рейтинговая таблица организаций'!#REF!</f>
        <v>#REF!</v>
      </c>
      <c r="Z459" s="35" t="e">
        <f>'Рейтинговая таблица организаций'!#REF!</f>
        <v>#REF!</v>
      </c>
      <c r="AA459" s="36" t="e">
        <f>'Рейтинговая таблица организаций'!#REF!</f>
        <v>#REF!</v>
      </c>
    </row>
    <row r="460" spans="1:27">
      <c r="A460" s="33" t="e">
        <f>'бланки '!#REF!</f>
        <v>#REF!</v>
      </c>
      <c r="B460" s="33" t="e">
        <f>'Рейтинговая таблица организаций'!#REF!</f>
        <v>#REF!</v>
      </c>
      <c r="C460" s="33" t="e">
        <f>'Рейтинговая таблица организаций'!#REF!</f>
        <v>#REF!</v>
      </c>
      <c r="D460" s="33" t="e">
        <f>'Рейтинговая таблица организаций'!#REF!</f>
        <v>#REF!</v>
      </c>
      <c r="E460" s="31" t="e">
        <f>'Рейтинговая таблица организаций'!#REF!</f>
        <v>#REF!</v>
      </c>
      <c r="F460" s="31" t="e">
        <f>'Рейтинговая таблица организаций'!#REF!</f>
        <v>#REF!</v>
      </c>
      <c r="G460" s="31" t="e">
        <f>'Рейтинговая таблица организаций'!#REF!</f>
        <v>#REF!</v>
      </c>
      <c r="H460" s="31" t="e">
        <f>'Рейтинговая таблица организаций'!#REF!</f>
        <v>#REF!</v>
      </c>
      <c r="I460" s="31" t="e">
        <f>'Рейтинговая таблица организаций'!#REF!</f>
        <v>#REF!</v>
      </c>
      <c r="J460" s="35" t="e">
        <f>'Рейтинговая таблица организаций'!#REF!</f>
        <v>#REF!</v>
      </c>
      <c r="K460" s="31" t="e">
        <f>'Рейтинговая таблица организаций'!#REF!</f>
        <v>#REF!</v>
      </c>
      <c r="L460" s="31" t="e">
        <f t="shared" si="7"/>
        <v>#REF!</v>
      </c>
      <c r="M460" s="31" t="e">
        <f>'Рейтинговая таблица организаций'!#REF!</f>
        <v>#REF!</v>
      </c>
      <c r="N460" s="35" t="e">
        <f>'Рейтинговая таблица организаций'!#REF!</f>
        <v>#REF!</v>
      </c>
      <c r="O460" s="85" t="e">
        <f>'Рейтинговая таблица организаций'!#REF!</f>
        <v>#REF!</v>
      </c>
      <c r="P460" s="85" t="e">
        <f>'Рейтинговая таблица организаций'!#REF!</f>
        <v>#REF!</v>
      </c>
      <c r="Q460" s="85" t="e">
        <f>'Рейтинговая таблица организаций'!#REF!</f>
        <v>#REF!</v>
      </c>
      <c r="R460" s="86" t="e">
        <f>'Рейтинговая таблица организаций'!#REF!</f>
        <v>#REF!</v>
      </c>
      <c r="S460" s="31" t="e">
        <f>'Рейтинговая таблица организаций'!#REF!</f>
        <v>#REF!</v>
      </c>
      <c r="T460" s="31" t="e">
        <f>'Рейтинговая таблица организаций'!#REF!</f>
        <v>#REF!</v>
      </c>
      <c r="U460" s="31" t="e">
        <f>'Рейтинговая таблица организаций'!#REF!</f>
        <v>#REF!</v>
      </c>
      <c r="V460" s="35" t="e">
        <f>'Рейтинговая таблица организаций'!#REF!</f>
        <v>#REF!</v>
      </c>
      <c r="W460" s="31" t="e">
        <f>'Рейтинговая таблица организаций'!#REF!</f>
        <v>#REF!</v>
      </c>
      <c r="X460" s="31" t="e">
        <f>'Рейтинговая таблица организаций'!#REF!</f>
        <v>#REF!</v>
      </c>
      <c r="Y460" s="31" t="e">
        <f>'Рейтинговая таблица организаций'!#REF!</f>
        <v>#REF!</v>
      </c>
      <c r="Z460" s="35" t="e">
        <f>'Рейтинговая таблица организаций'!#REF!</f>
        <v>#REF!</v>
      </c>
      <c r="AA460" s="36" t="e">
        <f>'Рейтинговая таблица организаций'!#REF!</f>
        <v>#REF!</v>
      </c>
    </row>
    <row r="461" spans="1:27">
      <c r="A461" s="33" t="e">
        <f>'бланки '!#REF!</f>
        <v>#REF!</v>
      </c>
      <c r="B461" s="33" t="e">
        <f>'Рейтинговая таблица организаций'!#REF!</f>
        <v>#REF!</v>
      </c>
      <c r="C461" s="33" t="e">
        <f>'Рейтинговая таблица организаций'!#REF!</f>
        <v>#REF!</v>
      </c>
      <c r="D461" s="33" t="e">
        <f>'Рейтинговая таблица организаций'!#REF!</f>
        <v>#REF!</v>
      </c>
      <c r="E461" s="31" t="e">
        <f>'Рейтинговая таблица организаций'!#REF!</f>
        <v>#REF!</v>
      </c>
      <c r="F461" s="31" t="e">
        <f>'Рейтинговая таблица организаций'!#REF!</f>
        <v>#REF!</v>
      </c>
      <c r="G461" s="31" t="e">
        <f>'Рейтинговая таблица организаций'!#REF!</f>
        <v>#REF!</v>
      </c>
      <c r="H461" s="31" t="e">
        <f>'Рейтинговая таблица организаций'!#REF!</f>
        <v>#REF!</v>
      </c>
      <c r="I461" s="31" t="e">
        <f>'Рейтинговая таблица организаций'!#REF!</f>
        <v>#REF!</v>
      </c>
      <c r="J461" s="35" t="e">
        <f>'Рейтинговая таблица организаций'!#REF!</f>
        <v>#REF!</v>
      </c>
      <c r="K461" s="31" t="e">
        <f>'Рейтинговая таблица организаций'!#REF!</f>
        <v>#REF!</v>
      </c>
      <c r="L461" s="31" t="e">
        <f t="shared" si="7"/>
        <v>#REF!</v>
      </c>
      <c r="M461" s="31" t="e">
        <f>'Рейтинговая таблица организаций'!#REF!</f>
        <v>#REF!</v>
      </c>
      <c r="N461" s="35" t="e">
        <f>'Рейтинговая таблица организаций'!#REF!</f>
        <v>#REF!</v>
      </c>
      <c r="O461" s="85" t="e">
        <f>'Рейтинговая таблица организаций'!#REF!</f>
        <v>#REF!</v>
      </c>
      <c r="P461" s="85" t="e">
        <f>'Рейтинговая таблица организаций'!#REF!</f>
        <v>#REF!</v>
      </c>
      <c r="Q461" s="85" t="e">
        <f>'Рейтинговая таблица организаций'!#REF!</f>
        <v>#REF!</v>
      </c>
      <c r="R461" s="86" t="e">
        <f>'Рейтинговая таблица организаций'!#REF!</f>
        <v>#REF!</v>
      </c>
      <c r="S461" s="31" t="e">
        <f>'Рейтинговая таблица организаций'!#REF!</f>
        <v>#REF!</v>
      </c>
      <c r="T461" s="31" t="e">
        <f>'Рейтинговая таблица организаций'!#REF!</f>
        <v>#REF!</v>
      </c>
      <c r="U461" s="31" t="e">
        <f>'Рейтинговая таблица организаций'!#REF!</f>
        <v>#REF!</v>
      </c>
      <c r="V461" s="35" t="e">
        <f>'Рейтинговая таблица организаций'!#REF!</f>
        <v>#REF!</v>
      </c>
      <c r="W461" s="31" t="e">
        <f>'Рейтинговая таблица организаций'!#REF!</f>
        <v>#REF!</v>
      </c>
      <c r="X461" s="31" t="e">
        <f>'Рейтинговая таблица организаций'!#REF!</f>
        <v>#REF!</v>
      </c>
      <c r="Y461" s="31" t="e">
        <f>'Рейтинговая таблица организаций'!#REF!</f>
        <v>#REF!</v>
      </c>
      <c r="Z461" s="35" t="e">
        <f>'Рейтинговая таблица организаций'!#REF!</f>
        <v>#REF!</v>
      </c>
      <c r="AA461" s="36" t="e">
        <f>'Рейтинговая таблица организаций'!#REF!</f>
        <v>#REF!</v>
      </c>
    </row>
    <row r="462" spans="1:27">
      <c r="A462" s="33" t="e">
        <f>'бланки '!#REF!</f>
        <v>#REF!</v>
      </c>
      <c r="B462" s="33" t="e">
        <f>'Рейтинговая таблица организаций'!#REF!</f>
        <v>#REF!</v>
      </c>
      <c r="C462" s="33" t="e">
        <f>'Рейтинговая таблица организаций'!#REF!</f>
        <v>#REF!</v>
      </c>
      <c r="D462" s="33" t="e">
        <f>'Рейтинговая таблица организаций'!#REF!</f>
        <v>#REF!</v>
      </c>
      <c r="E462" s="31" t="e">
        <f>'Рейтинговая таблица организаций'!#REF!</f>
        <v>#REF!</v>
      </c>
      <c r="F462" s="31" t="e">
        <f>'Рейтинговая таблица организаций'!#REF!</f>
        <v>#REF!</v>
      </c>
      <c r="G462" s="31" t="e">
        <f>'Рейтинговая таблица организаций'!#REF!</f>
        <v>#REF!</v>
      </c>
      <c r="H462" s="31" t="e">
        <f>'Рейтинговая таблица организаций'!#REF!</f>
        <v>#REF!</v>
      </c>
      <c r="I462" s="31" t="e">
        <f>'Рейтинговая таблица организаций'!#REF!</f>
        <v>#REF!</v>
      </c>
      <c r="J462" s="35" t="e">
        <f>'Рейтинговая таблица организаций'!#REF!</f>
        <v>#REF!</v>
      </c>
      <c r="K462" s="31" t="e">
        <f>'Рейтинговая таблица организаций'!#REF!</f>
        <v>#REF!</v>
      </c>
      <c r="L462" s="31" t="e">
        <f t="shared" si="7"/>
        <v>#REF!</v>
      </c>
      <c r="M462" s="31" t="e">
        <f>'Рейтинговая таблица организаций'!#REF!</f>
        <v>#REF!</v>
      </c>
      <c r="N462" s="35" t="e">
        <f>'Рейтинговая таблица организаций'!#REF!</f>
        <v>#REF!</v>
      </c>
      <c r="O462" s="85" t="e">
        <f>'Рейтинговая таблица организаций'!#REF!</f>
        <v>#REF!</v>
      </c>
      <c r="P462" s="85" t="e">
        <f>'Рейтинговая таблица организаций'!#REF!</f>
        <v>#REF!</v>
      </c>
      <c r="Q462" s="85" t="e">
        <f>'Рейтинговая таблица организаций'!#REF!</f>
        <v>#REF!</v>
      </c>
      <c r="R462" s="86" t="e">
        <f>'Рейтинговая таблица организаций'!#REF!</f>
        <v>#REF!</v>
      </c>
      <c r="S462" s="31" t="e">
        <f>'Рейтинговая таблица организаций'!#REF!</f>
        <v>#REF!</v>
      </c>
      <c r="T462" s="31" t="e">
        <f>'Рейтинговая таблица организаций'!#REF!</f>
        <v>#REF!</v>
      </c>
      <c r="U462" s="31" t="e">
        <f>'Рейтинговая таблица организаций'!#REF!</f>
        <v>#REF!</v>
      </c>
      <c r="V462" s="35" t="e">
        <f>'Рейтинговая таблица организаций'!#REF!</f>
        <v>#REF!</v>
      </c>
      <c r="W462" s="31" t="e">
        <f>'Рейтинговая таблица организаций'!#REF!</f>
        <v>#REF!</v>
      </c>
      <c r="X462" s="31" t="e">
        <f>'Рейтинговая таблица организаций'!#REF!</f>
        <v>#REF!</v>
      </c>
      <c r="Y462" s="31" t="e">
        <f>'Рейтинговая таблица организаций'!#REF!</f>
        <v>#REF!</v>
      </c>
      <c r="Z462" s="35" t="e">
        <f>'Рейтинговая таблица организаций'!#REF!</f>
        <v>#REF!</v>
      </c>
      <c r="AA462" s="36" t="e">
        <f>'Рейтинговая таблица организаций'!#REF!</f>
        <v>#REF!</v>
      </c>
    </row>
    <row r="463" spans="1:27">
      <c r="A463" s="33" t="e">
        <f>'бланки '!#REF!</f>
        <v>#REF!</v>
      </c>
      <c r="B463" s="33" t="e">
        <f>'Рейтинговая таблица организаций'!#REF!</f>
        <v>#REF!</v>
      </c>
      <c r="C463" s="33" t="e">
        <f>'Рейтинговая таблица организаций'!#REF!</f>
        <v>#REF!</v>
      </c>
      <c r="D463" s="33" t="e">
        <f>'Рейтинговая таблица организаций'!#REF!</f>
        <v>#REF!</v>
      </c>
      <c r="E463" s="31" t="e">
        <f>'Рейтинговая таблица организаций'!#REF!</f>
        <v>#REF!</v>
      </c>
      <c r="F463" s="31" t="e">
        <f>'Рейтинговая таблица организаций'!#REF!</f>
        <v>#REF!</v>
      </c>
      <c r="G463" s="31" t="e">
        <f>'Рейтинговая таблица организаций'!#REF!</f>
        <v>#REF!</v>
      </c>
      <c r="H463" s="31" t="e">
        <f>'Рейтинговая таблица организаций'!#REF!</f>
        <v>#REF!</v>
      </c>
      <c r="I463" s="31" t="e">
        <f>'Рейтинговая таблица организаций'!#REF!</f>
        <v>#REF!</v>
      </c>
      <c r="J463" s="35" t="e">
        <f>'Рейтинговая таблица организаций'!#REF!</f>
        <v>#REF!</v>
      </c>
      <c r="K463" s="31" t="e">
        <f>'Рейтинговая таблица организаций'!#REF!</f>
        <v>#REF!</v>
      </c>
      <c r="L463" s="31" t="e">
        <f t="shared" si="7"/>
        <v>#REF!</v>
      </c>
      <c r="M463" s="31" t="e">
        <f>'Рейтинговая таблица организаций'!#REF!</f>
        <v>#REF!</v>
      </c>
      <c r="N463" s="35" t="e">
        <f>'Рейтинговая таблица организаций'!#REF!</f>
        <v>#REF!</v>
      </c>
      <c r="O463" s="85" t="e">
        <f>'Рейтинговая таблица организаций'!#REF!</f>
        <v>#REF!</v>
      </c>
      <c r="P463" s="85" t="e">
        <f>'Рейтинговая таблица организаций'!#REF!</f>
        <v>#REF!</v>
      </c>
      <c r="Q463" s="85" t="e">
        <f>'Рейтинговая таблица организаций'!#REF!</f>
        <v>#REF!</v>
      </c>
      <c r="R463" s="86" t="e">
        <f>'Рейтинговая таблица организаций'!#REF!</f>
        <v>#REF!</v>
      </c>
      <c r="S463" s="31" t="e">
        <f>'Рейтинговая таблица организаций'!#REF!</f>
        <v>#REF!</v>
      </c>
      <c r="T463" s="31" t="e">
        <f>'Рейтинговая таблица организаций'!#REF!</f>
        <v>#REF!</v>
      </c>
      <c r="U463" s="31" t="e">
        <f>'Рейтинговая таблица организаций'!#REF!</f>
        <v>#REF!</v>
      </c>
      <c r="V463" s="35" t="e">
        <f>'Рейтинговая таблица организаций'!#REF!</f>
        <v>#REF!</v>
      </c>
      <c r="W463" s="31" t="e">
        <f>'Рейтинговая таблица организаций'!#REF!</f>
        <v>#REF!</v>
      </c>
      <c r="X463" s="31" t="e">
        <f>'Рейтинговая таблица организаций'!#REF!</f>
        <v>#REF!</v>
      </c>
      <c r="Y463" s="31" t="e">
        <f>'Рейтинговая таблица организаций'!#REF!</f>
        <v>#REF!</v>
      </c>
      <c r="Z463" s="35" t="e">
        <f>'Рейтинговая таблица организаций'!#REF!</f>
        <v>#REF!</v>
      </c>
      <c r="AA463" s="36" t="e">
        <f>'Рейтинговая таблица организаций'!#REF!</f>
        <v>#REF!</v>
      </c>
    </row>
    <row r="464" spans="1:27">
      <c r="A464" s="33" t="e">
        <f>'бланки '!#REF!</f>
        <v>#REF!</v>
      </c>
      <c r="B464" s="33" t="e">
        <f>'Рейтинговая таблица организаций'!#REF!</f>
        <v>#REF!</v>
      </c>
      <c r="C464" s="33" t="e">
        <f>'Рейтинговая таблица организаций'!#REF!</f>
        <v>#REF!</v>
      </c>
      <c r="D464" s="33" t="e">
        <f>'Рейтинговая таблица организаций'!#REF!</f>
        <v>#REF!</v>
      </c>
      <c r="E464" s="31" t="e">
        <f>'Рейтинговая таблица организаций'!#REF!</f>
        <v>#REF!</v>
      </c>
      <c r="F464" s="31" t="e">
        <f>'Рейтинговая таблица организаций'!#REF!</f>
        <v>#REF!</v>
      </c>
      <c r="G464" s="31" t="e">
        <f>'Рейтинговая таблица организаций'!#REF!</f>
        <v>#REF!</v>
      </c>
      <c r="H464" s="31" t="e">
        <f>'Рейтинговая таблица организаций'!#REF!</f>
        <v>#REF!</v>
      </c>
      <c r="I464" s="31" t="e">
        <f>'Рейтинговая таблица организаций'!#REF!</f>
        <v>#REF!</v>
      </c>
      <c r="J464" s="35" t="e">
        <f>'Рейтинговая таблица организаций'!#REF!</f>
        <v>#REF!</v>
      </c>
      <c r="K464" s="31" t="e">
        <f>'Рейтинговая таблица организаций'!#REF!</f>
        <v>#REF!</v>
      </c>
      <c r="L464" s="31" t="e">
        <f t="shared" si="7"/>
        <v>#REF!</v>
      </c>
      <c r="M464" s="31" t="e">
        <f>'Рейтинговая таблица организаций'!#REF!</f>
        <v>#REF!</v>
      </c>
      <c r="N464" s="35" t="e">
        <f>'Рейтинговая таблица организаций'!#REF!</f>
        <v>#REF!</v>
      </c>
      <c r="O464" s="85" t="e">
        <f>'Рейтинговая таблица организаций'!#REF!</f>
        <v>#REF!</v>
      </c>
      <c r="P464" s="85" t="e">
        <f>'Рейтинговая таблица организаций'!#REF!</f>
        <v>#REF!</v>
      </c>
      <c r="Q464" s="85" t="e">
        <f>'Рейтинговая таблица организаций'!#REF!</f>
        <v>#REF!</v>
      </c>
      <c r="R464" s="86" t="e">
        <f>'Рейтинговая таблица организаций'!#REF!</f>
        <v>#REF!</v>
      </c>
      <c r="S464" s="31" t="e">
        <f>'Рейтинговая таблица организаций'!#REF!</f>
        <v>#REF!</v>
      </c>
      <c r="T464" s="31" t="e">
        <f>'Рейтинговая таблица организаций'!#REF!</f>
        <v>#REF!</v>
      </c>
      <c r="U464" s="31" t="e">
        <f>'Рейтинговая таблица организаций'!#REF!</f>
        <v>#REF!</v>
      </c>
      <c r="V464" s="35" t="e">
        <f>'Рейтинговая таблица организаций'!#REF!</f>
        <v>#REF!</v>
      </c>
      <c r="W464" s="31" t="e">
        <f>'Рейтинговая таблица организаций'!#REF!</f>
        <v>#REF!</v>
      </c>
      <c r="X464" s="31" t="e">
        <f>'Рейтинговая таблица организаций'!#REF!</f>
        <v>#REF!</v>
      </c>
      <c r="Y464" s="31" t="e">
        <f>'Рейтинговая таблица организаций'!#REF!</f>
        <v>#REF!</v>
      </c>
      <c r="Z464" s="35" t="e">
        <f>'Рейтинговая таблица организаций'!#REF!</f>
        <v>#REF!</v>
      </c>
      <c r="AA464" s="36" t="e">
        <f>'Рейтинговая таблица организаций'!#REF!</f>
        <v>#REF!</v>
      </c>
    </row>
    <row r="465" spans="1:27">
      <c r="A465" s="33" t="e">
        <f>'бланки '!#REF!</f>
        <v>#REF!</v>
      </c>
      <c r="B465" s="33" t="e">
        <f>'Рейтинговая таблица организаций'!#REF!</f>
        <v>#REF!</v>
      </c>
      <c r="C465" s="33" t="e">
        <f>'Рейтинговая таблица организаций'!#REF!</f>
        <v>#REF!</v>
      </c>
      <c r="D465" s="33" t="e">
        <f>'Рейтинговая таблица организаций'!#REF!</f>
        <v>#REF!</v>
      </c>
      <c r="E465" s="31" t="e">
        <f>'Рейтинговая таблица организаций'!#REF!</f>
        <v>#REF!</v>
      </c>
      <c r="F465" s="31" t="e">
        <f>'Рейтинговая таблица организаций'!#REF!</f>
        <v>#REF!</v>
      </c>
      <c r="G465" s="31" t="e">
        <f>'Рейтинговая таблица организаций'!#REF!</f>
        <v>#REF!</v>
      </c>
      <c r="H465" s="31" t="e">
        <f>'Рейтинговая таблица организаций'!#REF!</f>
        <v>#REF!</v>
      </c>
      <c r="I465" s="31" t="e">
        <f>'Рейтинговая таблица организаций'!#REF!</f>
        <v>#REF!</v>
      </c>
      <c r="J465" s="35" t="e">
        <f>'Рейтинговая таблица организаций'!#REF!</f>
        <v>#REF!</v>
      </c>
      <c r="K465" s="31" t="e">
        <f>'Рейтинговая таблица организаций'!#REF!</f>
        <v>#REF!</v>
      </c>
      <c r="L465" s="31" t="e">
        <f t="shared" si="7"/>
        <v>#REF!</v>
      </c>
      <c r="M465" s="31" t="e">
        <f>'Рейтинговая таблица организаций'!#REF!</f>
        <v>#REF!</v>
      </c>
      <c r="N465" s="35" t="e">
        <f>'Рейтинговая таблица организаций'!#REF!</f>
        <v>#REF!</v>
      </c>
      <c r="O465" s="85" t="e">
        <f>'Рейтинговая таблица организаций'!#REF!</f>
        <v>#REF!</v>
      </c>
      <c r="P465" s="85" t="e">
        <f>'Рейтинговая таблица организаций'!#REF!</f>
        <v>#REF!</v>
      </c>
      <c r="Q465" s="85" t="e">
        <f>'Рейтинговая таблица организаций'!#REF!</f>
        <v>#REF!</v>
      </c>
      <c r="R465" s="86" t="e">
        <f>'Рейтинговая таблица организаций'!#REF!</f>
        <v>#REF!</v>
      </c>
      <c r="S465" s="31" t="e">
        <f>'Рейтинговая таблица организаций'!#REF!</f>
        <v>#REF!</v>
      </c>
      <c r="T465" s="31" t="e">
        <f>'Рейтинговая таблица организаций'!#REF!</f>
        <v>#REF!</v>
      </c>
      <c r="U465" s="31" t="e">
        <f>'Рейтинговая таблица организаций'!#REF!</f>
        <v>#REF!</v>
      </c>
      <c r="V465" s="35" t="e">
        <f>'Рейтинговая таблица организаций'!#REF!</f>
        <v>#REF!</v>
      </c>
      <c r="W465" s="31" t="e">
        <f>'Рейтинговая таблица организаций'!#REF!</f>
        <v>#REF!</v>
      </c>
      <c r="X465" s="31" t="e">
        <f>'Рейтинговая таблица организаций'!#REF!</f>
        <v>#REF!</v>
      </c>
      <c r="Y465" s="31" t="e">
        <f>'Рейтинговая таблица организаций'!#REF!</f>
        <v>#REF!</v>
      </c>
      <c r="Z465" s="35" t="e">
        <f>'Рейтинговая таблица организаций'!#REF!</f>
        <v>#REF!</v>
      </c>
      <c r="AA465" s="36" t="e">
        <f>'Рейтинговая таблица организаций'!#REF!</f>
        <v>#REF!</v>
      </c>
    </row>
    <row r="466" spans="1:27">
      <c r="A466" s="33" t="e">
        <f>'бланки '!#REF!</f>
        <v>#REF!</v>
      </c>
      <c r="B466" s="33" t="e">
        <f>'Рейтинговая таблица организаций'!#REF!</f>
        <v>#REF!</v>
      </c>
      <c r="C466" s="33" t="e">
        <f>'Рейтинговая таблица организаций'!#REF!</f>
        <v>#REF!</v>
      </c>
      <c r="D466" s="33" t="e">
        <f>'Рейтинговая таблица организаций'!#REF!</f>
        <v>#REF!</v>
      </c>
      <c r="E466" s="31" t="e">
        <f>'Рейтинговая таблица организаций'!#REF!</f>
        <v>#REF!</v>
      </c>
      <c r="F466" s="31" t="e">
        <f>'Рейтинговая таблица организаций'!#REF!</f>
        <v>#REF!</v>
      </c>
      <c r="G466" s="31" t="e">
        <f>'Рейтинговая таблица организаций'!#REF!</f>
        <v>#REF!</v>
      </c>
      <c r="H466" s="31" t="e">
        <f>'Рейтинговая таблица организаций'!#REF!</f>
        <v>#REF!</v>
      </c>
      <c r="I466" s="31" t="e">
        <f>'Рейтинговая таблица организаций'!#REF!</f>
        <v>#REF!</v>
      </c>
      <c r="J466" s="35" t="e">
        <f>'Рейтинговая таблица организаций'!#REF!</f>
        <v>#REF!</v>
      </c>
      <c r="K466" s="31" t="e">
        <f>'Рейтинговая таблица организаций'!#REF!</f>
        <v>#REF!</v>
      </c>
      <c r="L466" s="31" t="e">
        <f t="shared" si="7"/>
        <v>#REF!</v>
      </c>
      <c r="M466" s="31" t="e">
        <f>'Рейтинговая таблица организаций'!#REF!</f>
        <v>#REF!</v>
      </c>
      <c r="N466" s="35" t="e">
        <f>'Рейтинговая таблица организаций'!#REF!</f>
        <v>#REF!</v>
      </c>
      <c r="O466" s="85" t="e">
        <f>'Рейтинговая таблица организаций'!#REF!</f>
        <v>#REF!</v>
      </c>
      <c r="P466" s="85" t="e">
        <f>'Рейтинговая таблица организаций'!#REF!</f>
        <v>#REF!</v>
      </c>
      <c r="Q466" s="85" t="e">
        <f>'Рейтинговая таблица организаций'!#REF!</f>
        <v>#REF!</v>
      </c>
      <c r="R466" s="86" t="e">
        <f>'Рейтинговая таблица организаций'!#REF!</f>
        <v>#REF!</v>
      </c>
      <c r="S466" s="31" t="e">
        <f>'Рейтинговая таблица организаций'!#REF!</f>
        <v>#REF!</v>
      </c>
      <c r="T466" s="31" t="e">
        <f>'Рейтинговая таблица организаций'!#REF!</f>
        <v>#REF!</v>
      </c>
      <c r="U466" s="31" t="e">
        <f>'Рейтинговая таблица организаций'!#REF!</f>
        <v>#REF!</v>
      </c>
      <c r="V466" s="35" t="e">
        <f>'Рейтинговая таблица организаций'!#REF!</f>
        <v>#REF!</v>
      </c>
      <c r="W466" s="31" t="e">
        <f>'Рейтинговая таблица организаций'!#REF!</f>
        <v>#REF!</v>
      </c>
      <c r="X466" s="31" t="e">
        <f>'Рейтинговая таблица организаций'!#REF!</f>
        <v>#REF!</v>
      </c>
      <c r="Y466" s="31" t="e">
        <f>'Рейтинговая таблица организаций'!#REF!</f>
        <v>#REF!</v>
      </c>
      <c r="Z466" s="35" t="e">
        <f>'Рейтинговая таблица организаций'!#REF!</f>
        <v>#REF!</v>
      </c>
      <c r="AA466" s="36" t="e">
        <f>'Рейтинговая таблица организаций'!#REF!</f>
        <v>#REF!</v>
      </c>
    </row>
    <row r="467" spans="1:27">
      <c r="A467" s="33" t="e">
        <f>'бланки '!#REF!</f>
        <v>#REF!</v>
      </c>
      <c r="B467" s="33" t="e">
        <f>'Рейтинговая таблица организаций'!#REF!</f>
        <v>#REF!</v>
      </c>
      <c r="C467" s="33" t="e">
        <f>'Рейтинговая таблица организаций'!#REF!</f>
        <v>#REF!</v>
      </c>
      <c r="D467" s="33" t="e">
        <f>'Рейтинговая таблица организаций'!#REF!</f>
        <v>#REF!</v>
      </c>
      <c r="E467" s="31" t="e">
        <f>'Рейтинговая таблица организаций'!#REF!</f>
        <v>#REF!</v>
      </c>
      <c r="F467" s="31" t="e">
        <f>'Рейтинговая таблица организаций'!#REF!</f>
        <v>#REF!</v>
      </c>
      <c r="G467" s="31" t="e">
        <f>'Рейтинговая таблица организаций'!#REF!</f>
        <v>#REF!</v>
      </c>
      <c r="H467" s="31" t="e">
        <f>'Рейтинговая таблица организаций'!#REF!</f>
        <v>#REF!</v>
      </c>
      <c r="I467" s="31" t="e">
        <f>'Рейтинговая таблица организаций'!#REF!</f>
        <v>#REF!</v>
      </c>
      <c r="J467" s="35" t="e">
        <f>'Рейтинговая таблица организаций'!#REF!</f>
        <v>#REF!</v>
      </c>
      <c r="K467" s="31" t="e">
        <f>'Рейтинговая таблица организаций'!#REF!</f>
        <v>#REF!</v>
      </c>
      <c r="L467" s="31" t="e">
        <f t="shared" si="7"/>
        <v>#REF!</v>
      </c>
      <c r="M467" s="31" t="e">
        <f>'Рейтинговая таблица организаций'!#REF!</f>
        <v>#REF!</v>
      </c>
      <c r="N467" s="35" t="e">
        <f>'Рейтинговая таблица организаций'!#REF!</f>
        <v>#REF!</v>
      </c>
      <c r="O467" s="85" t="e">
        <f>'Рейтинговая таблица организаций'!#REF!</f>
        <v>#REF!</v>
      </c>
      <c r="P467" s="85" t="e">
        <f>'Рейтинговая таблица организаций'!#REF!</f>
        <v>#REF!</v>
      </c>
      <c r="Q467" s="85" t="e">
        <f>'Рейтинговая таблица организаций'!#REF!</f>
        <v>#REF!</v>
      </c>
      <c r="R467" s="86" t="e">
        <f>'Рейтинговая таблица организаций'!#REF!</f>
        <v>#REF!</v>
      </c>
      <c r="S467" s="31" t="e">
        <f>'Рейтинговая таблица организаций'!#REF!</f>
        <v>#REF!</v>
      </c>
      <c r="T467" s="31" t="e">
        <f>'Рейтинговая таблица организаций'!#REF!</f>
        <v>#REF!</v>
      </c>
      <c r="U467" s="31" t="e">
        <f>'Рейтинговая таблица организаций'!#REF!</f>
        <v>#REF!</v>
      </c>
      <c r="V467" s="35" t="e">
        <f>'Рейтинговая таблица организаций'!#REF!</f>
        <v>#REF!</v>
      </c>
      <c r="W467" s="31" t="e">
        <f>'Рейтинговая таблица организаций'!#REF!</f>
        <v>#REF!</v>
      </c>
      <c r="X467" s="31" t="e">
        <f>'Рейтинговая таблица организаций'!#REF!</f>
        <v>#REF!</v>
      </c>
      <c r="Y467" s="31" t="e">
        <f>'Рейтинговая таблица организаций'!#REF!</f>
        <v>#REF!</v>
      </c>
      <c r="Z467" s="35" t="e">
        <f>'Рейтинговая таблица организаций'!#REF!</f>
        <v>#REF!</v>
      </c>
      <c r="AA467" s="36" t="e">
        <f>'Рейтинговая таблица организаций'!#REF!</f>
        <v>#REF!</v>
      </c>
    </row>
    <row r="468" spans="1:27">
      <c r="A468" s="33" t="e">
        <f>'бланки '!#REF!</f>
        <v>#REF!</v>
      </c>
      <c r="B468" s="33" t="e">
        <f>'Рейтинговая таблица организаций'!#REF!</f>
        <v>#REF!</v>
      </c>
      <c r="C468" s="33" t="e">
        <f>'Рейтинговая таблица организаций'!#REF!</f>
        <v>#REF!</v>
      </c>
      <c r="D468" s="33" t="e">
        <f>'Рейтинговая таблица организаций'!#REF!</f>
        <v>#REF!</v>
      </c>
      <c r="E468" s="31" t="e">
        <f>'Рейтинговая таблица организаций'!#REF!</f>
        <v>#REF!</v>
      </c>
      <c r="F468" s="31" t="e">
        <f>'Рейтинговая таблица организаций'!#REF!</f>
        <v>#REF!</v>
      </c>
      <c r="G468" s="31" t="e">
        <f>'Рейтинговая таблица организаций'!#REF!</f>
        <v>#REF!</v>
      </c>
      <c r="H468" s="31" t="e">
        <f>'Рейтинговая таблица организаций'!#REF!</f>
        <v>#REF!</v>
      </c>
      <c r="I468" s="31" t="e">
        <f>'Рейтинговая таблица организаций'!#REF!</f>
        <v>#REF!</v>
      </c>
      <c r="J468" s="35" t="e">
        <f>'Рейтинговая таблица организаций'!#REF!</f>
        <v>#REF!</v>
      </c>
      <c r="K468" s="31" t="e">
        <f>'Рейтинговая таблица организаций'!#REF!</f>
        <v>#REF!</v>
      </c>
      <c r="L468" s="31" t="e">
        <f t="shared" si="7"/>
        <v>#REF!</v>
      </c>
      <c r="M468" s="31" t="e">
        <f>'Рейтинговая таблица организаций'!#REF!</f>
        <v>#REF!</v>
      </c>
      <c r="N468" s="35" t="e">
        <f>'Рейтинговая таблица организаций'!#REF!</f>
        <v>#REF!</v>
      </c>
      <c r="O468" s="85" t="e">
        <f>'Рейтинговая таблица организаций'!#REF!</f>
        <v>#REF!</v>
      </c>
      <c r="P468" s="85" t="e">
        <f>'Рейтинговая таблица организаций'!#REF!</f>
        <v>#REF!</v>
      </c>
      <c r="Q468" s="85" t="e">
        <f>'Рейтинговая таблица организаций'!#REF!</f>
        <v>#REF!</v>
      </c>
      <c r="R468" s="86" t="e">
        <f>'Рейтинговая таблица организаций'!#REF!</f>
        <v>#REF!</v>
      </c>
      <c r="S468" s="31" t="e">
        <f>'Рейтинговая таблица организаций'!#REF!</f>
        <v>#REF!</v>
      </c>
      <c r="T468" s="31" t="e">
        <f>'Рейтинговая таблица организаций'!#REF!</f>
        <v>#REF!</v>
      </c>
      <c r="U468" s="31" t="e">
        <f>'Рейтинговая таблица организаций'!#REF!</f>
        <v>#REF!</v>
      </c>
      <c r="V468" s="35" t="e">
        <f>'Рейтинговая таблица организаций'!#REF!</f>
        <v>#REF!</v>
      </c>
      <c r="W468" s="31" t="e">
        <f>'Рейтинговая таблица организаций'!#REF!</f>
        <v>#REF!</v>
      </c>
      <c r="X468" s="31" t="e">
        <f>'Рейтинговая таблица организаций'!#REF!</f>
        <v>#REF!</v>
      </c>
      <c r="Y468" s="31" t="e">
        <f>'Рейтинговая таблица организаций'!#REF!</f>
        <v>#REF!</v>
      </c>
      <c r="Z468" s="35" t="e">
        <f>'Рейтинговая таблица организаций'!#REF!</f>
        <v>#REF!</v>
      </c>
      <c r="AA468" s="36" t="e">
        <f>'Рейтинговая таблица организаций'!#REF!</f>
        <v>#REF!</v>
      </c>
    </row>
    <row r="469" spans="1:27">
      <c r="A469" s="33" t="e">
        <f>'бланки '!#REF!</f>
        <v>#REF!</v>
      </c>
      <c r="B469" s="33" t="e">
        <f>'Рейтинговая таблица организаций'!#REF!</f>
        <v>#REF!</v>
      </c>
      <c r="C469" s="33" t="e">
        <f>'Рейтинговая таблица организаций'!#REF!</f>
        <v>#REF!</v>
      </c>
      <c r="D469" s="33" t="e">
        <f>'Рейтинговая таблица организаций'!#REF!</f>
        <v>#REF!</v>
      </c>
      <c r="E469" s="31" t="e">
        <f>'Рейтинговая таблица организаций'!#REF!</f>
        <v>#REF!</v>
      </c>
      <c r="F469" s="31" t="e">
        <f>'Рейтинговая таблица организаций'!#REF!</f>
        <v>#REF!</v>
      </c>
      <c r="G469" s="31" t="e">
        <f>'Рейтинговая таблица организаций'!#REF!</f>
        <v>#REF!</v>
      </c>
      <c r="H469" s="31" t="e">
        <f>'Рейтинговая таблица организаций'!#REF!</f>
        <v>#REF!</v>
      </c>
      <c r="I469" s="31" t="e">
        <f>'Рейтинговая таблица организаций'!#REF!</f>
        <v>#REF!</v>
      </c>
      <c r="J469" s="35" t="e">
        <f>'Рейтинговая таблица организаций'!#REF!</f>
        <v>#REF!</v>
      </c>
      <c r="K469" s="31" t="e">
        <f>'Рейтинговая таблица организаций'!#REF!</f>
        <v>#REF!</v>
      </c>
      <c r="L469" s="31" t="e">
        <f t="shared" si="7"/>
        <v>#REF!</v>
      </c>
      <c r="M469" s="31" t="e">
        <f>'Рейтинговая таблица организаций'!#REF!</f>
        <v>#REF!</v>
      </c>
      <c r="N469" s="35" t="e">
        <f>'Рейтинговая таблица организаций'!#REF!</f>
        <v>#REF!</v>
      </c>
      <c r="O469" s="85" t="e">
        <f>'Рейтинговая таблица организаций'!#REF!</f>
        <v>#REF!</v>
      </c>
      <c r="P469" s="85" t="e">
        <f>'Рейтинговая таблица организаций'!#REF!</f>
        <v>#REF!</v>
      </c>
      <c r="Q469" s="85" t="e">
        <f>'Рейтинговая таблица организаций'!#REF!</f>
        <v>#REF!</v>
      </c>
      <c r="R469" s="86" t="e">
        <f>'Рейтинговая таблица организаций'!#REF!</f>
        <v>#REF!</v>
      </c>
      <c r="S469" s="31" t="e">
        <f>'Рейтинговая таблица организаций'!#REF!</f>
        <v>#REF!</v>
      </c>
      <c r="T469" s="31" t="e">
        <f>'Рейтинговая таблица организаций'!#REF!</f>
        <v>#REF!</v>
      </c>
      <c r="U469" s="31" t="e">
        <f>'Рейтинговая таблица организаций'!#REF!</f>
        <v>#REF!</v>
      </c>
      <c r="V469" s="35" t="e">
        <f>'Рейтинговая таблица организаций'!#REF!</f>
        <v>#REF!</v>
      </c>
      <c r="W469" s="31" t="e">
        <f>'Рейтинговая таблица организаций'!#REF!</f>
        <v>#REF!</v>
      </c>
      <c r="X469" s="31" t="e">
        <f>'Рейтинговая таблица организаций'!#REF!</f>
        <v>#REF!</v>
      </c>
      <c r="Y469" s="31" t="e">
        <f>'Рейтинговая таблица организаций'!#REF!</f>
        <v>#REF!</v>
      </c>
      <c r="Z469" s="35" t="e">
        <f>'Рейтинговая таблица организаций'!#REF!</f>
        <v>#REF!</v>
      </c>
      <c r="AA469" s="36" t="e">
        <f>'Рейтинговая таблица организаций'!#REF!</f>
        <v>#REF!</v>
      </c>
    </row>
    <row r="470" spans="1:27">
      <c r="A470" s="33" t="e">
        <f>'бланки '!#REF!</f>
        <v>#REF!</v>
      </c>
      <c r="B470" s="33" t="e">
        <f>'Рейтинговая таблица организаций'!#REF!</f>
        <v>#REF!</v>
      </c>
      <c r="C470" s="33" t="e">
        <f>'Рейтинговая таблица организаций'!#REF!</f>
        <v>#REF!</v>
      </c>
      <c r="D470" s="33" t="e">
        <f>'Рейтинговая таблица организаций'!#REF!</f>
        <v>#REF!</v>
      </c>
      <c r="E470" s="31" t="e">
        <f>'Рейтинговая таблица организаций'!#REF!</f>
        <v>#REF!</v>
      </c>
      <c r="F470" s="31" t="e">
        <f>'Рейтинговая таблица организаций'!#REF!</f>
        <v>#REF!</v>
      </c>
      <c r="G470" s="31" t="e">
        <f>'Рейтинговая таблица организаций'!#REF!</f>
        <v>#REF!</v>
      </c>
      <c r="H470" s="31" t="e">
        <f>'Рейтинговая таблица организаций'!#REF!</f>
        <v>#REF!</v>
      </c>
      <c r="I470" s="31" t="e">
        <f>'Рейтинговая таблица организаций'!#REF!</f>
        <v>#REF!</v>
      </c>
      <c r="J470" s="35" t="e">
        <f>'Рейтинговая таблица организаций'!#REF!</f>
        <v>#REF!</v>
      </c>
      <c r="K470" s="31" t="e">
        <f>'Рейтинговая таблица организаций'!#REF!</f>
        <v>#REF!</v>
      </c>
      <c r="L470" s="31" t="e">
        <f t="shared" si="7"/>
        <v>#REF!</v>
      </c>
      <c r="M470" s="31" t="e">
        <f>'Рейтинговая таблица организаций'!#REF!</f>
        <v>#REF!</v>
      </c>
      <c r="N470" s="35" t="e">
        <f>'Рейтинговая таблица организаций'!#REF!</f>
        <v>#REF!</v>
      </c>
      <c r="O470" s="85" t="e">
        <f>'Рейтинговая таблица организаций'!#REF!</f>
        <v>#REF!</v>
      </c>
      <c r="P470" s="85" t="e">
        <f>'Рейтинговая таблица организаций'!#REF!</f>
        <v>#REF!</v>
      </c>
      <c r="Q470" s="85" t="e">
        <f>'Рейтинговая таблица организаций'!#REF!</f>
        <v>#REF!</v>
      </c>
      <c r="R470" s="86" t="e">
        <f>'Рейтинговая таблица организаций'!#REF!</f>
        <v>#REF!</v>
      </c>
      <c r="S470" s="31" t="e">
        <f>'Рейтинговая таблица организаций'!#REF!</f>
        <v>#REF!</v>
      </c>
      <c r="T470" s="31" t="e">
        <f>'Рейтинговая таблица организаций'!#REF!</f>
        <v>#REF!</v>
      </c>
      <c r="U470" s="31" t="e">
        <f>'Рейтинговая таблица организаций'!#REF!</f>
        <v>#REF!</v>
      </c>
      <c r="V470" s="35" t="e">
        <f>'Рейтинговая таблица организаций'!#REF!</f>
        <v>#REF!</v>
      </c>
      <c r="W470" s="31" t="e">
        <f>'Рейтинговая таблица организаций'!#REF!</f>
        <v>#REF!</v>
      </c>
      <c r="X470" s="31" t="e">
        <f>'Рейтинговая таблица организаций'!#REF!</f>
        <v>#REF!</v>
      </c>
      <c r="Y470" s="31" t="e">
        <f>'Рейтинговая таблица организаций'!#REF!</f>
        <v>#REF!</v>
      </c>
      <c r="Z470" s="35" t="e">
        <f>'Рейтинговая таблица организаций'!#REF!</f>
        <v>#REF!</v>
      </c>
      <c r="AA470" s="36" t="e">
        <f>'Рейтинговая таблица организаций'!#REF!</f>
        <v>#REF!</v>
      </c>
    </row>
    <row r="471" spans="1:27">
      <c r="A471" s="33" t="e">
        <f>'бланки '!#REF!</f>
        <v>#REF!</v>
      </c>
      <c r="B471" s="33" t="e">
        <f>'Рейтинговая таблица организаций'!#REF!</f>
        <v>#REF!</v>
      </c>
      <c r="C471" s="33" t="e">
        <f>'Рейтинговая таблица организаций'!#REF!</f>
        <v>#REF!</v>
      </c>
      <c r="D471" s="33" t="e">
        <f>'Рейтинговая таблица организаций'!#REF!</f>
        <v>#REF!</v>
      </c>
      <c r="E471" s="31" t="e">
        <f>'Рейтинговая таблица организаций'!#REF!</f>
        <v>#REF!</v>
      </c>
      <c r="F471" s="31" t="e">
        <f>'Рейтинговая таблица организаций'!#REF!</f>
        <v>#REF!</v>
      </c>
      <c r="G471" s="31" t="e">
        <f>'Рейтинговая таблица организаций'!#REF!</f>
        <v>#REF!</v>
      </c>
      <c r="H471" s="31" t="e">
        <f>'Рейтинговая таблица организаций'!#REF!</f>
        <v>#REF!</v>
      </c>
      <c r="I471" s="31" t="e">
        <f>'Рейтинговая таблица организаций'!#REF!</f>
        <v>#REF!</v>
      </c>
      <c r="J471" s="35" t="e">
        <f>'Рейтинговая таблица организаций'!#REF!</f>
        <v>#REF!</v>
      </c>
      <c r="K471" s="31" t="e">
        <f>'Рейтинговая таблица организаций'!#REF!</f>
        <v>#REF!</v>
      </c>
      <c r="L471" s="31" t="e">
        <f t="shared" si="7"/>
        <v>#REF!</v>
      </c>
      <c r="M471" s="31" t="e">
        <f>'Рейтинговая таблица организаций'!#REF!</f>
        <v>#REF!</v>
      </c>
      <c r="N471" s="35" t="e">
        <f>'Рейтинговая таблица организаций'!#REF!</f>
        <v>#REF!</v>
      </c>
      <c r="O471" s="85" t="e">
        <f>'Рейтинговая таблица организаций'!#REF!</f>
        <v>#REF!</v>
      </c>
      <c r="P471" s="85" t="e">
        <f>'Рейтинговая таблица организаций'!#REF!</f>
        <v>#REF!</v>
      </c>
      <c r="Q471" s="85" t="e">
        <f>'Рейтинговая таблица организаций'!#REF!</f>
        <v>#REF!</v>
      </c>
      <c r="R471" s="86" t="e">
        <f>'Рейтинговая таблица организаций'!#REF!</f>
        <v>#REF!</v>
      </c>
      <c r="S471" s="31" t="e">
        <f>'Рейтинговая таблица организаций'!#REF!</f>
        <v>#REF!</v>
      </c>
      <c r="T471" s="31" t="e">
        <f>'Рейтинговая таблица организаций'!#REF!</f>
        <v>#REF!</v>
      </c>
      <c r="U471" s="31" t="e">
        <f>'Рейтинговая таблица организаций'!#REF!</f>
        <v>#REF!</v>
      </c>
      <c r="V471" s="35" t="e">
        <f>'Рейтинговая таблица организаций'!#REF!</f>
        <v>#REF!</v>
      </c>
      <c r="W471" s="31" t="e">
        <f>'Рейтинговая таблица организаций'!#REF!</f>
        <v>#REF!</v>
      </c>
      <c r="X471" s="31" t="e">
        <f>'Рейтинговая таблица организаций'!#REF!</f>
        <v>#REF!</v>
      </c>
      <c r="Y471" s="31" t="e">
        <f>'Рейтинговая таблица организаций'!#REF!</f>
        <v>#REF!</v>
      </c>
      <c r="Z471" s="35" t="e">
        <f>'Рейтинговая таблица организаций'!#REF!</f>
        <v>#REF!</v>
      </c>
      <c r="AA471" s="36" t="e">
        <f>'Рейтинговая таблица организаций'!#REF!</f>
        <v>#REF!</v>
      </c>
    </row>
    <row r="472" spans="1:27">
      <c r="A472" s="33" t="e">
        <f>'бланки '!#REF!</f>
        <v>#REF!</v>
      </c>
      <c r="B472" s="33" t="e">
        <f>'Рейтинговая таблица организаций'!#REF!</f>
        <v>#REF!</v>
      </c>
      <c r="C472" s="33" t="e">
        <f>'Рейтинговая таблица организаций'!#REF!</f>
        <v>#REF!</v>
      </c>
      <c r="D472" s="33" t="e">
        <f>'Рейтинговая таблица организаций'!#REF!</f>
        <v>#REF!</v>
      </c>
      <c r="E472" s="31" t="e">
        <f>'Рейтинговая таблица организаций'!#REF!</f>
        <v>#REF!</v>
      </c>
      <c r="F472" s="31" t="e">
        <f>'Рейтинговая таблица организаций'!#REF!</f>
        <v>#REF!</v>
      </c>
      <c r="G472" s="31" t="e">
        <f>'Рейтинговая таблица организаций'!#REF!</f>
        <v>#REF!</v>
      </c>
      <c r="H472" s="31" t="e">
        <f>'Рейтинговая таблица организаций'!#REF!</f>
        <v>#REF!</v>
      </c>
      <c r="I472" s="31" t="e">
        <f>'Рейтинговая таблица организаций'!#REF!</f>
        <v>#REF!</v>
      </c>
      <c r="J472" s="35" t="e">
        <f>'Рейтинговая таблица организаций'!#REF!</f>
        <v>#REF!</v>
      </c>
      <c r="K472" s="31" t="e">
        <f>'Рейтинговая таблица организаций'!#REF!</f>
        <v>#REF!</v>
      </c>
      <c r="L472" s="31" t="e">
        <f t="shared" si="7"/>
        <v>#REF!</v>
      </c>
      <c r="M472" s="31" t="e">
        <f>'Рейтинговая таблица организаций'!#REF!</f>
        <v>#REF!</v>
      </c>
      <c r="N472" s="35" t="e">
        <f>'Рейтинговая таблица организаций'!#REF!</f>
        <v>#REF!</v>
      </c>
      <c r="O472" s="85" t="e">
        <f>'Рейтинговая таблица организаций'!#REF!</f>
        <v>#REF!</v>
      </c>
      <c r="P472" s="85" t="e">
        <f>'Рейтинговая таблица организаций'!#REF!</f>
        <v>#REF!</v>
      </c>
      <c r="Q472" s="85" t="e">
        <f>'Рейтинговая таблица организаций'!#REF!</f>
        <v>#REF!</v>
      </c>
      <c r="R472" s="86" t="e">
        <f>'Рейтинговая таблица организаций'!#REF!</f>
        <v>#REF!</v>
      </c>
      <c r="S472" s="31" t="e">
        <f>'Рейтинговая таблица организаций'!#REF!</f>
        <v>#REF!</v>
      </c>
      <c r="T472" s="31" t="e">
        <f>'Рейтинговая таблица организаций'!#REF!</f>
        <v>#REF!</v>
      </c>
      <c r="U472" s="31" t="e">
        <f>'Рейтинговая таблица организаций'!#REF!</f>
        <v>#REF!</v>
      </c>
      <c r="V472" s="35" t="e">
        <f>'Рейтинговая таблица организаций'!#REF!</f>
        <v>#REF!</v>
      </c>
      <c r="W472" s="31" t="e">
        <f>'Рейтинговая таблица организаций'!#REF!</f>
        <v>#REF!</v>
      </c>
      <c r="X472" s="31" t="e">
        <f>'Рейтинговая таблица организаций'!#REF!</f>
        <v>#REF!</v>
      </c>
      <c r="Y472" s="31" t="e">
        <f>'Рейтинговая таблица организаций'!#REF!</f>
        <v>#REF!</v>
      </c>
      <c r="Z472" s="35" t="e">
        <f>'Рейтинговая таблица организаций'!#REF!</f>
        <v>#REF!</v>
      </c>
      <c r="AA472" s="36" t="e">
        <f>'Рейтинговая таблица организаций'!#REF!</f>
        <v>#REF!</v>
      </c>
    </row>
    <row r="473" spans="1:27">
      <c r="A473" s="33" t="e">
        <f>'бланки '!#REF!</f>
        <v>#REF!</v>
      </c>
      <c r="B473" s="33" t="e">
        <f>'Рейтинговая таблица организаций'!#REF!</f>
        <v>#REF!</v>
      </c>
      <c r="C473" s="33" t="e">
        <f>'Рейтинговая таблица организаций'!#REF!</f>
        <v>#REF!</v>
      </c>
      <c r="D473" s="33" t="e">
        <f>'Рейтинговая таблица организаций'!#REF!</f>
        <v>#REF!</v>
      </c>
      <c r="E473" s="31" t="e">
        <f>'Рейтинговая таблица организаций'!#REF!</f>
        <v>#REF!</v>
      </c>
      <c r="F473" s="31" t="e">
        <f>'Рейтинговая таблица организаций'!#REF!</f>
        <v>#REF!</v>
      </c>
      <c r="G473" s="31" t="e">
        <f>'Рейтинговая таблица организаций'!#REF!</f>
        <v>#REF!</v>
      </c>
      <c r="H473" s="31" t="e">
        <f>'Рейтинговая таблица организаций'!#REF!</f>
        <v>#REF!</v>
      </c>
      <c r="I473" s="31" t="e">
        <f>'Рейтинговая таблица организаций'!#REF!</f>
        <v>#REF!</v>
      </c>
      <c r="J473" s="35" t="e">
        <f>'Рейтинговая таблица организаций'!#REF!</f>
        <v>#REF!</v>
      </c>
      <c r="K473" s="31" t="e">
        <f>'Рейтинговая таблица организаций'!#REF!</f>
        <v>#REF!</v>
      </c>
      <c r="L473" s="31" t="e">
        <f t="shared" si="7"/>
        <v>#REF!</v>
      </c>
      <c r="M473" s="31" t="e">
        <f>'Рейтинговая таблица организаций'!#REF!</f>
        <v>#REF!</v>
      </c>
      <c r="N473" s="35" t="e">
        <f>'Рейтинговая таблица организаций'!#REF!</f>
        <v>#REF!</v>
      </c>
      <c r="O473" s="85" t="e">
        <f>'Рейтинговая таблица организаций'!#REF!</f>
        <v>#REF!</v>
      </c>
      <c r="P473" s="85" t="e">
        <f>'Рейтинговая таблица организаций'!#REF!</f>
        <v>#REF!</v>
      </c>
      <c r="Q473" s="85" t="e">
        <f>'Рейтинговая таблица организаций'!#REF!</f>
        <v>#REF!</v>
      </c>
      <c r="R473" s="86" t="e">
        <f>'Рейтинговая таблица организаций'!#REF!</f>
        <v>#REF!</v>
      </c>
      <c r="S473" s="31" t="e">
        <f>'Рейтинговая таблица организаций'!#REF!</f>
        <v>#REF!</v>
      </c>
      <c r="T473" s="31" t="e">
        <f>'Рейтинговая таблица организаций'!#REF!</f>
        <v>#REF!</v>
      </c>
      <c r="U473" s="31" t="e">
        <f>'Рейтинговая таблица организаций'!#REF!</f>
        <v>#REF!</v>
      </c>
      <c r="V473" s="35" t="e">
        <f>'Рейтинговая таблица организаций'!#REF!</f>
        <v>#REF!</v>
      </c>
      <c r="W473" s="31" t="e">
        <f>'Рейтинговая таблица организаций'!#REF!</f>
        <v>#REF!</v>
      </c>
      <c r="X473" s="31" t="e">
        <f>'Рейтинговая таблица организаций'!#REF!</f>
        <v>#REF!</v>
      </c>
      <c r="Y473" s="31" t="e">
        <f>'Рейтинговая таблица организаций'!#REF!</f>
        <v>#REF!</v>
      </c>
      <c r="Z473" s="35" t="e">
        <f>'Рейтинговая таблица организаций'!#REF!</f>
        <v>#REF!</v>
      </c>
      <c r="AA473" s="36" t="e">
        <f>'Рейтинговая таблица организаций'!#REF!</f>
        <v>#REF!</v>
      </c>
    </row>
    <row r="474" spans="1:27">
      <c r="A474" s="33" t="e">
        <f>'бланки '!#REF!</f>
        <v>#REF!</v>
      </c>
      <c r="B474" s="33" t="e">
        <f>'Рейтинговая таблица организаций'!#REF!</f>
        <v>#REF!</v>
      </c>
      <c r="C474" s="33" t="e">
        <f>'Рейтинговая таблица организаций'!#REF!</f>
        <v>#REF!</v>
      </c>
      <c r="D474" s="33" t="e">
        <f>'Рейтинговая таблица организаций'!#REF!</f>
        <v>#REF!</v>
      </c>
      <c r="E474" s="31" t="e">
        <f>'Рейтинговая таблица организаций'!#REF!</f>
        <v>#REF!</v>
      </c>
      <c r="F474" s="31" t="e">
        <f>'Рейтинговая таблица организаций'!#REF!</f>
        <v>#REF!</v>
      </c>
      <c r="G474" s="31" t="e">
        <f>'Рейтинговая таблица организаций'!#REF!</f>
        <v>#REF!</v>
      </c>
      <c r="H474" s="31" t="e">
        <f>'Рейтинговая таблица организаций'!#REF!</f>
        <v>#REF!</v>
      </c>
      <c r="I474" s="31" t="e">
        <f>'Рейтинговая таблица организаций'!#REF!</f>
        <v>#REF!</v>
      </c>
      <c r="J474" s="35" t="e">
        <f>'Рейтинговая таблица организаций'!#REF!</f>
        <v>#REF!</v>
      </c>
      <c r="K474" s="31" t="e">
        <f>'Рейтинговая таблица организаций'!#REF!</f>
        <v>#REF!</v>
      </c>
      <c r="L474" s="31" t="e">
        <f t="shared" si="7"/>
        <v>#REF!</v>
      </c>
      <c r="M474" s="31" t="e">
        <f>'Рейтинговая таблица организаций'!#REF!</f>
        <v>#REF!</v>
      </c>
      <c r="N474" s="35" t="e">
        <f>'Рейтинговая таблица организаций'!#REF!</f>
        <v>#REF!</v>
      </c>
      <c r="O474" s="85" t="e">
        <f>'Рейтинговая таблица организаций'!#REF!</f>
        <v>#REF!</v>
      </c>
      <c r="P474" s="85" t="e">
        <f>'Рейтинговая таблица организаций'!#REF!</f>
        <v>#REF!</v>
      </c>
      <c r="Q474" s="85" t="e">
        <f>'Рейтинговая таблица организаций'!#REF!</f>
        <v>#REF!</v>
      </c>
      <c r="R474" s="86" t="e">
        <f>'Рейтинговая таблица организаций'!#REF!</f>
        <v>#REF!</v>
      </c>
      <c r="S474" s="31" t="e">
        <f>'Рейтинговая таблица организаций'!#REF!</f>
        <v>#REF!</v>
      </c>
      <c r="T474" s="31" t="e">
        <f>'Рейтинговая таблица организаций'!#REF!</f>
        <v>#REF!</v>
      </c>
      <c r="U474" s="31" t="e">
        <f>'Рейтинговая таблица организаций'!#REF!</f>
        <v>#REF!</v>
      </c>
      <c r="V474" s="35" t="e">
        <f>'Рейтинговая таблица организаций'!#REF!</f>
        <v>#REF!</v>
      </c>
      <c r="W474" s="31" t="e">
        <f>'Рейтинговая таблица организаций'!#REF!</f>
        <v>#REF!</v>
      </c>
      <c r="X474" s="31" t="e">
        <f>'Рейтинговая таблица организаций'!#REF!</f>
        <v>#REF!</v>
      </c>
      <c r="Y474" s="31" t="e">
        <f>'Рейтинговая таблица организаций'!#REF!</f>
        <v>#REF!</v>
      </c>
      <c r="Z474" s="35" t="e">
        <f>'Рейтинговая таблица организаций'!#REF!</f>
        <v>#REF!</v>
      </c>
      <c r="AA474" s="36" t="e">
        <f>'Рейтинговая таблица организаций'!#REF!</f>
        <v>#REF!</v>
      </c>
    </row>
    <row r="475" spans="1:27">
      <c r="A475" s="33" t="e">
        <f>'бланки '!#REF!</f>
        <v>#REF!</v>
      </c>
      <c r="B475" s="33" t="e">
        <f>'Рейтинговая таблица организаций'!#REF!</f>
        <v>#REF!</v>
      </c>
      <c r="C475" s="33" t="e">
        <f>'Рейтинговая таблица организаций'!#REF!</f>
        <v>#REF!</v>
      </c>
      <c r="D475" s="33" t="e">
        <f>'Рейтинговая таблица организаций'!#REF!</f>
        <v>#REF!</v>
      </c>
      <c r="E475" s="31" t="e">
        <f>'Рейтинговая таблица организаций'!#REF!</f>
        <v>#REF!</v>
      </c>
      <c r="F475" s="31" t="e">
        <f>'Рейтинговая таблица организаций'!#REF!</f>
        <v>#REF!</v>
      </c>
      <c r="G475" s="31" t="e">
        <f>'Рейтинговая таблица организаций'!#REF!</f>
        <v>#REF!</v>
      </c>
      <c r="H475" s="31" t="e">
        <f>'Рейтинговая таблица организаций'!#REF!</f>
        <v>#REF!</v>
      </c>
      <c r="I475" s="31" t="e">
        <f>'Рейтинговая таблица организаций'!#REF!</f>
        <v>#REF!</v>
      </c>
      <c r="J475" s="35" t="e">
        <f>'Рейтинговая таблица организаций'!#REF!</f>
        <v>#REF!</v>
      </c>
      <c r="K475" s="31" t="e">
        <f>'Рейтинговая таблица организаций'!#REF!</f>
        <v>#REF!</v>
      </c>
      <c r="L475" s="31" t="e">
        <f t="shared" ref="L475:L538" si="8">N475</f>
        <v>#REF!</v>
      </c>
      <c r="M475" s="31" t="e">
        <f>'Рейтинговая таблица организаций'!#REF!</f>
        <v>#REF!</v>
      </c>
      <c r="N475" s="35" t="e">
        <f>'Рейтинговая таблица организаций'!#REF!</f>
        <v>#REF!</v>
      </c>
      <c r="O475" s="85" t="e">
        <f>'Рейтинговая таблица организаций'!#REF!</f>
        <v>#REF!</v>
      </c>
      <c r="P475" s="85" t="e">
        <f>'Рейтинговая таблица организаций'!#REF!</f>
        <v>#REF!</v>
      </c>
      <c r="Q475" s="85" t="e">
        <f>'Рейтинговая таблица организаций'!#REF!</f>
        <v>#REF!</v>
      </c>
      <c r="R475" s="86" t="e">
        <f>'Рейтинговая таблица организаций'!#REF!</f>
        <v>#REF!</v>
      </c>
      <c r="S475" s="31" t="e">
        <f>'Рейтинговая таблица организаций'!#REF!</f>
        <v>#REF!</v>
      </c>
      <c r="T475" s="31" t="e">
        <f>'Рейтинговая таблица организаций'!#REF!</f>
        <v>#REF!</v>
      </c>
      <c r="U475" s="31" t="e">
        <f>'Рейтинговая таблица организаций'!#REF!</f>
        <v>#REF!</v>
      </c>
      <c r="V475" s="35" t="e">
        <f>'Рейтинговая таблица организаций'!#REF!</f>
        <v>#REF!</v>
      </c>
      <c r="W475" s="31" t="e">
        <f>'Рейтинговая таблица организаций'!#REF!</f>
        <v>#REF!</v>
      </c>
      <c r="X475" s="31" t="e">
        <f>'Рейтинговая таблица организаций'!#REF!</f>
        <v>#REF!</v>
      </c>
      <c r="Y475" s="31" t="e">
        <f>'Рейтинговая таблица организаций'!#REF!</f>
        <v>#REF!</v>
      </c>
      <c r="Z475" s="35" t="e">
        <f>'Рейтинговая таблица организаций'!#REF!</f>
        <v>#REF!</v>
      </c>
      <c r="AA475" s="36" t="e">
        <f>'Рейтинговая таблица организаций'!#REF!</f>
        <v>#REF!</v>
      </c>
    </row>
    <row r="476" spans="1:27">
      <c r="A476" s="33" t="e">
        <f>'бланки '!#REF!</f>
        <v>#REF!</v>
      </c>
      <c r="B476" s="33" t="e">
        <f>'Рейтинговая таблица организаций'!#REF!</f>
        <v>#REF!</v>
      </c>
      <c r="C476" s="33" t="e">
        <f>'Рейтинговая таблица организаций'!#REF!</f>
        <v>#REF!</v>
      </c>
      <c r="D476" s="33" t="e">
        <f>'Рейтинговая таблица организаций'!#REF!</f>
        <v>#REF!</v>
      </c>
      <c r="E476" s="31" t="e">
        <f>'Рейтинговая таблица организаций'!#REF!</f>
        <v>#REF!</v>
      </c>
      <c r="F476" s="31" t="e">
        <f>'Рейтинговая таблица организаций'!#REF!</f>
        <v>#REF!</v>
      </c>
      <c r="G476" s="31" t="e">
        <f>'Рейтинговая таблица организаций'!#REF!</f>
        <v>#REF!</v>
      </c>
      <c r="H476" s="31" t="e">
        <f>'Рейтинговая таблица организаций'!#REF!</f>
        <v>#REF!</v>
      </c>
      <c r="I476" s="31" t="e">
        <f>'Рейтинговая таблица организаций'!#REF!</f>
        <v>#REF!</v>
      </c>
      <c r="J476" s="35" t="e">
        <f>'Рейтинговая таблица организаций'!#REF!</f>
        <v>#REF!</v>
      </c>
      <c r="K476" s="31" t="e">
        <f>'Рейтинговая таблица организаций'!#REF!</f>
        <v>#REF!</v>
      </c>
      <c r="L476" s="31" t="e">
        <f t="shared" si="8"/>
        <v>#REF!</v>
      </c>
      <c r="M476" s="31" t="e">
        <f>'Рейтинговая таблица организаций'!#REF!</f>
        <v>#REF!</v>
      </c>
      <c r="N476" s="35" t="e">
        <f>'Рейтинговая таблица организаций'!#REF!</f>
        <v>#REF!</v>
      </c>
      <c r="O476" s="85" t="e">
        <f>'Рейтинговая таблица организаций'!#REF!</f>
        <v>#REF!</v>
      </c>
      <c r="P476" s="85" t="e">
        <f>'Рейтинговая таблица организаций'!#REF!</f>
        <v>#REF!</v>
      </c>
      <c r="Q476" s="85" t="e">
        <f>'Рейтинговая таблица организаций'!#REF!</f>
        <v>#REF!</v>
      </c>
      <c r="R476" s="86" t="e">
        <f>'Рейтинговая таблица организаций'!#REF!</f>
        <v>#REF!</v>
      </c>
      <c r="S476" s="31" t="e">
        <f>'Рейтинговая таблица организаций'!#REF!</f>
        <v>#REF!</v>
      </c>
      <c r="T476" s="31" t="e">
        <f>'Рейтинговая таблица организаций'!#REF!</f>
        <v>#REF!</v>
      </c>
      <c r="U476" s="31" t="e">
        <f>'Рейтинговая таблица организаций'!#REF!</f>
        <v>#REF!</v>
      </c>
      <c r="V476" s="35" t="e">
        <f>'Рейтинговая таблица организаций'!#REF!</f>
        <v>#REF!</v>
      </c>
      <c r="W476" s="31" t="e">
        <f>'Рейтинговая таблица организаций'!#REF!</f>
        <v>#REF!</v>
      </c>
      <c r="X476" s="31" t="e">
        <f>'Рейтинговая таблица организаций'!#REF!</f>
        <v>#REF!</v>
      </c>
      <c r="Y476" s="31" t="e">
        <f>'Рейтинговая таблица организаций'!#REF!</f>
        <v>#REF!</v>
      </c>
      <c r="Z476" s="35" t="e">
        <f>'Рейтинговая таблица организаций'!#REF!</f>
        <v>#REF!</v>
      </c>
      <c r="AA476" s="36" t="e">
        <f>'Рейтинговая таблица организаций'!#REF!</f>
        <v>#REF!</v>
      </c>
    </row>
    <row r="477" spans="1:27">
      <c r="A477" s="33" t="e">
        <f>'бланки '!#REF!</f>
        <v>#REF!</v>
      </c>
      <c r="B477" s="33" t="e">
        <f>'Рейтинговая таблица организаций'!#REF!</f>
        <v>#REF!</v>
      </c>
      <c r="C477" s="33" t="e">
        <f>'Рейтинговая таблица организаций'!#REF!</f>
        <v>#REF!</v>
      </c>
      <c r="D477" s="33" t="e">
        <f>'Рейтинговая таблица организаций'!#REF!</f>
        <v>#REF!</v>
      </c>
      <c r="E477" s="31" t="e">
        <f>'Рейтинговая таблица организаций'!#REF!</f>
        <v>#REF!</v>
      </c>
      <c r="F477" s="31" t="e">
        <f>'Рейтинговая таблица организаций'!#REF!</f>
        <v>#REF!</v>
      </c>
      <c r="G477" s="31" t="e">
        <f>'Рейтинговая таблица организаций'!#REF!</f>
        <v>#REF!</v>
      </c>
      <c r="H477" s="31" t="e">
        <f>'Рейтинговая таблица организаций'!#REF!</f>
        <v>#REF!</v>
      </c>
      <c r="I477" s="31" t="e">
        <f>'Рейтинговая таблица организаций'!#REF!</f>
        <v>#REF!</v>
      </c>
      <c r="J477" s="35" t="e">
        <f>'Рейтинговая таблица организаций'!#REF!</f>
        <v>#REF!</v>
      </c>
      <c r="K477" s="31" t="e">
        <f>'Рейтинговая таблица организаций'!#REF!</f>
        <v>#REF!</v>
      </c>
      <c r="L477" s="31" t="e">
        <f t="shared" si="8"/>
        <v>#REF!</v>
      </c>
      <c r="M477" s="31" t="e">
        <f>'Рейтинговая таблица организаций'!#REF!</f>
        <v>#REF!</v>
      </c>
      <c r="N477" s="35" t="e">
        <f>'Рейтинговая таблица организаций'!#REF!</f>
        <v>#REF!</v>
      </c>
      <c r="O477" s="85" t="e">
        <f>'Рейтинговая таблица организаций'!#REF!</f>
        <v>#REF!</v>
      </c>
      <c r="P477" s="85" t="e">
        <f>'Рейтинговая таблица организаций'!#REF!</f>
        <v>#REF!</v>
      </c>
      <c r="Q477" s="85" t="e">
        <f>'Рейтинговая таблица организаций'!#REF!</f>
        <v>#REF!</v>
      </c>
      <c r="R477" s="86" t="e">
        <f>'Рейтинговая таблица организаций'!#REF!</f>
        <v>#REF!</v>
      </c>
      <c r="S477" s="31" t="e">
        <f>'Рейтинговая таблица организаций'!#REF!</f>
        <v>#REF!</v>
      </c>
      <c r="T477" s="31" t="e">
        <f>'Рейтинговая таблица организаций'!#REF!</f>
        <v>#REF!</v>
      </c>
      <c r="U477" s="31" t="e">
        <f>'Рейтинговая таблица организаций'!#REF!</f>
        <v>#REF!</v>
      </c>
      <c r="V477" s="35" t="e">
        <f>'Рейтинговая таблица организаций'!#REF!</f>
        <v>#REF!</v>
      </c>
      <c r="W477" s="31" t="e">
        <f>'Рейтинговая таблица организаций'!#REF!</f>
        <v>#REF!</v>
      </c>
      <c r="X477" s="31" t="e">
        <f>'Рейтинговая таблица организаций'!#REF!</f>
        <v>#REF!</v>
      </c>
      <c r="Y477" s="31" t="e">
        <f>'Рейтинговая таблица организаций'!#REF!</f>
        <v>#REF!</v>
      </c>
      <c r="Z477" s="35" t="e">
        <f>'Рейтинговая таблица организаций'!#REF!</f>
        <v>#REF!</v>
      </c>
      <c r="AA477" s="36" t="e">
        <f>'Рейтинговая таблица организаций'!#REF!</f>
        <v>#REF!</v>
      </c>
    </row>
    <row r="478" spans="1:27">
      <c r="A478" s="33" t="e">
        <f>'бланки '!#REF!</f>
        <v>#REF!</v>
      </c>
      <c r="B478" s="33" t="e">
        <f>'Рейтинговая таблица организаций'!#REF!</f>
        <v>#REF!</v>
      </c>
      <c r="C478" s="33" t="e">
        <f>'Рейтинговая таблица организаций'!#REF!</f>
        <v>#REF!</v>
      </c>
      <c r="D478" s="33" t="e">
        <f>'Рейтинговая таблица организаций'!#REF!</f>
        <v>#REF!</v>
      </c>
      <c r="E478" s="31" t="e">
        <f>'Рейтинговая таблица организаций'!#REF!</f>
        <v>#REF!</v>
      </c>
      <c r="F478" s="31" t="e">
        <f>'Рейтинговая таблица организаций'!#REF!</f>
        <v>#REF!</v>
      </c>
      <c r="G478" s="31" t="e">
        <f>'Рейтинговая таблица организаций'!#REF!</f>
        <v>#REF!</v>
      </c>
      <c r="H478" s="31" t="e">
        <f>'Рейтинговая таблица организаций'!#REF!</f>
        <v>#REF!</v>
      </c>
      <c r="I478" s="31" t="e">
        <f>'Рейтинговая таблица организаций'!#REF!</f>
        <v>#REF!</v>
      </c>
      <c r="J478" s="35" t="e">
        <f>'Рейтинговая таблица организаций'!#REF!</f>
        <v>#REF!</v>
      </c>
      <c r="K478" s="31" t="e">
        <f>'Рейтинговая таблица организаций'!#REF!</f>
        <v>#REF!</v>
      </c>
      <c r="L478" s="31" t="e">
        <f t="shared" si="8"/>
        <v>#REF!</v>
      </c>
      <c r="M478" s="31" t="e">
        <f>'Рейтинговая таблица организаций'!#REF!</f>
        <v>#REF!</v>
      </c>
      <c r="N478" s="35" t="e">
        <f>'Рейтинговая таблица организаций'!#REF!</f>
        <v>#REF!</v>
      </c>
      <c r="O478" s="85" t="e">
        <f>'Рейтинговая таблица организаций'!#REF!</f>
        <v>#REF!</v>
      </c>
      <c r="P478" s="85" t="e">
        <f>'Рейтинговая таблица организаций'!#REF!</f>
        <v>#REF!</v>
      </c>
      <c r="Q478" s="85" t="e">
        <f>'Рейтинговая таблица организаций'!#REF!</f>
        <v>#REF!</v>
      </c>
      <c r="R478" s="86" t="e">
        <f>'Рейтинговая таблица организаций'!#REF!</f>
        <v>#REF!</v>
      </c>
      <c r="S478" s="31" t="e">
        <f>'Рейтинговая таблица организаций'!#REF!</f>
        <v>#REF!</v>
      </c>
      <c r="T478" s="31" t="e">
        <f>'Рейтинговая таблица организаций'!#REF!</f>
        <v>#REF!</v>
      </c>
      <c r="U478" s="31" t="e">
        <f>'Рейтинговая таблица организаций'!#REF!</f>
        <v>#REF!</v>
      </c>
      <c r="V478" s="35" t="e">
        <f>'Рейтинговая таблица организаций'!#REF!</f>
        <v>#REF!</v>
      </c>
      <c r="W478" s="31" t="e">
        <f>'Рейтинговая таблица организаций'!#REF!</f>
        <v>#REF!</v>
      </c>
      <c r="X478" s="31" t="e">
        <f>'Рейтинговая таблица организаций'!#REF!</f>
        <v>#REF!</v>
      </c>
      <c r="Y478" s="31" t="e">
        <f>'Рейтинговая таблица организаций'!#REF!</f>
        <v>#REF!</v>
      </c>
      <c r="Z478" s="35" t="e">
        <f>'Рейтинговая таблица организаций'!#REF!</f>
        <v>#REF!</v>
      </c>
      <c r="AA478" s="36" t="e">
        <f>'Рейтинговая таблица организаций'!#REF!</f>
        <v>#REF!</v>
      </c>
    </row>
    <row r="479" spans="1:27">
      <c r="A479" s="33" t="e">
        <f>'бланки '!#REF!</f>
        <v>#REF!</v>
      </c>
      <c r="B479" s="33" t="e">
        <f>'Рейтинговая таблица организаций'!#REF!</f>
        <v>#REF!</v>
      </c>
      <c r="C479" s="33" t="e">
        <f>'Рейтинговая таблица организаций'!#REF!</f>
        <v>#REF!</v>
      </c>
      <c r="D479" s="33" t="e">
        <f>'Рейтинговая таблица организаций'!#REF!</f>
        <v>#REF!</v>
      </c>
      <c r="E479" s="31" t="e">
        <f>'Рейтинговая таблица организаций'!#REF!</f>
        <v>#REF!</v>
      </c>
      <c r="F479" s="31" t="e">
        <f>'Рейтинговая таблица организаций'!#REF!</f>
        <v>#REF!</v>
      </c>
      <c r="G479" s="31" t="e">
        <f>'Рейтинговая таблица организаций'!#REF!</f>
        <v>#REF!</v>
      </c>
      <c r="H479" s="31" t="e">
        <f>'Рейтинговая таблица организаций'!#REF!</f>
        <v>#REF!</v>
      </c>
      <c r="I479" s="31" t="e">
        <f>'Рейтинговая таблица организаций'!#REF!</f>
        <v>#REF!</v>
      </c>
      <c r="J479" s="35" t="e">
        <f>'Рейтинговая таблица организаций'!#REF!</f>
        <v>#REF!</v>
      </c>
      <c r="K479" s="31" t="e">
        <f>'Рейтинговая таблица организаций'!#REF!</f>
        <v>#REF!</v>
      </c>
      <c r="L479" s="31" t="e">
        <f t="shared" si="8"/>
        <v>#REF!</v>
      </c>
      <c r="M479" s="31" t="e">
        <f>'Рейтинговая таблица организаций'!#REF!</f>
        <v>#REF!</v>
      </c>
      <c r="N479" s="35" t="e">
        <f>'Рейтинговая таблица организаций'!#REF!</f>
        <v>#REF!</v>
      </c>
      <c r="O479" s="85" t="e">
        <f>'Рейтинговая таблица организаций'!#REF!</f>
        <v>#REF!</v>
      </c>
      <c r="P479" s="85" t="e">
        <f>'Рейтинговая таблица организаций'!#REF!</f>
        <v>#REF!</v>
      </c>
      <c r="Q479" s="85" t="e">
        <f>'Рейтинговая таблица организаций'!#REF!</f>
        <v>#REF!</v>
      </c>
      <c r="R479" s="86" t="e">
        <f>'Рейтинговая таблица организаций'!#REF!</f>
        <v>#REF!</v>
      </c>
      <c r="S479" s="31" t="e">
        <f>'Рейтинговая таблица организаций'!#REF!</f>
        <v>#REF!</v>
      </c>
      <c r="T479" s="31" t="e">
        <f>'Рейтинговая таблица организаций'!#REF!</f>
        <v>#REF!</v>
      </c>
      <c r="U479" s="31" t="e">
        <f>'Рейтинговая таблица организаций'!#REF!</f>
        <v>#REF!</v>
      </c>
      <c r="V479" s="35" t="e">
        <f>'Рейтинговая таблица организаций'!#REF!</f>
        <v>#REF!</v>
      </c>
      <c r="W479" s="31" t="e">
        <f>'Рейтинговая таблица организаций'!#REF!</f>
        <v>#REF!</v>
      </c>
      <c r="X479" s="31" t="e">
        <f>'Рейтинговая таблица организаций'!#REF!</f>
        <v>#REF!</v>
      </c>
      <c r="Y479" s="31" t="e">
        <f>'Рейтинговая таблица организаций'!#REF!</f>
        <v>#REF!</v>
      </c>
      <c r="Z479" s="35" t="e">
        <f>'Рейтинговая таблица организаций'!#REF!</f>
        <v>#REF!</v>
      </c>
      <c r="AA479" s="36" t="e">
        <f>'Рейтинговая таблица организаций'!#REF!</f>
        <v>#REF!</v>
      </c>
    </row>
    <row r="480" spans="1:27">
      <c r="A480" s="33" t="e">
        <f>'бланки '!#REF!</f>
        <v>#REF!</v>
      </c>
      <c r="B480" s="33" t="e">
        <f>'Рейтинговая таблица организаций'!#REF!</f>
        <v>#REF!</v>
      </c>
      <c r="C480" s="33" t="e">
        <f>'Рейтинговая таблица организаций'!#REF!</f>
        <v>#REF!</v>
      </c>
      <c r="D480" s="33" t="e">
        <f>'Рейтинговая таблица организаций'!#REF!</f>
        <v>#REF!</v>
      </c>
      <c r="E480" s="31" t="e">
        <f>'Рейтинговая таблица организаций'!#REF!</f>
        <v>#REF!</v>
      </c>
      <c r="F480" s="31" t="e">
        <f>'Рейтинговая таблица организаций'!#REF!</f>
        <v>#REF!</v>
      </c>
      <c r="G480" s="31" t="e">
        <f>'Рейтинговая таблица организаций'!#REF!</f>
        <v>#REF!</v>
      </c>
      <c r="H480" s="31" t="e">
        <f>'Рейтинговая таблица организаций'!#REF!</f>
        <v>#REF!</v>
      </c>
      <c r="I480" s="31" t="e">
        <f>'Рейтинговая таблица организаций'!#REF!</f>
        <v>#REF!</v>
      </c>
      <c r="J480" s="35" t="e">
        <f>'Рейтинговая таблица организаций'!#REF!</f>
        <v>#REF!</v>
      </c>
      <c r="K480" s="31" t="e">
        <f>'Рейтинговая таблица организаций'!#REF!</f>
        <v>#REF!</v>
      </c>
      <c r="L480" s="31" t="e">
        <f t="shared" si="8"/>
        <v>#REF!</v>
      </c>
      <c r="M480" s="31" t="e">
        <f>'Рейтинговая таблица организаций'!#REF!</f>
        <v>#REF!</v>
      </c>
      <c r="N480" s="35" t="e">
        <f>'Рейтинговая таблица организаций'!#REF!</f>
        <v>#REF!</v>
      </c>
      <c r="O480" s="85" t="e">
        <f>'Рейтинговая таблица организаций'!#REF!</f>
        <v>#REF!</v>
      </c>
      <c r="P480" s="85" t="e">
        <f>'Рейтинговая таблица организаций'!#REF!</f>
        <v>#REF!</v>
      </c>
      <c r="Q480" s="85" t="e">
        <f>'Рейтинговая таблица организаций'!#REF!</f>
        <v>#REF!</v>
      </c>
      <c r="R480" s="86" t="e">
        <f>'Рейтинговая таблица организаций'!#REF!</f>
        <v>#REF!</v>
      </c>
      <c r="S480" s="31" t="e">
        <f>'Рейтинговая таблица организаций'!#REF!</f>
        <v>#REF!</v>
      </c>
      <c r="T480" s="31" t="e">
        <f>'Рейтинговая таблица организаций'!#REF!</f>
        <v>#REF!</v>
      </c>
      <c r="U480" s="31" t="e">
        <f>'Рейтинговая таблица организаций'!#REF!</f>
        <v>#REF!</v>
      </c>
      <c r="V480" s="35" t="e">
        <f>'Рейтинговая таблица организаций'!#REF!</f>
        <v>#REF!</v>
      </c>
      <c r="W480" s="31" t="e">
        <f>'Рейтинговая таблица организаций'!#REF!</f>
        <v>#REF!</v>
      </c>
      <c r="X480" s="31" t="e">
        <f>'Рейтинговая таблица организаций'!#REF!</f>
        <v>#REF!</v>
      </c>
      <c r="Y480" s="31" t="e">
        <f>'Рейтинговая таблица организаций'!#REF!</f>
        <v>#REF!</v>
      </c>
      <c r="Z480" s="35" t="e">
        <f>'Рейтинговая таблица организаций'!#REF!</f>
        <v>#REF!</v>
      </c>
      <c r="AA480" s="36" t="e">
        <f>'Рейтинговая таблица организаций'!#REF!</f>
        <v>#REF!</v>
      </c>
    </row>
    <row r="481" spans="1:27">
      <c r="A481" s="33" t="e">
        <f>'бланки '!#REF!</f>
        <v>#REF!</v>
      </c>
      <c r="B481" s="33" t="e">
        <f>'Рейтинговая таблица организаций'!#REF!</f>
        <v>#REF!</v>
      </c>
      <c r="C481" s="33" t="e">
        <f>'Рейтинговая таблица организаций'!#REF!</f>
        <v>#REF!</v>
      </c>
      <c r="D481" s="33" t="e">
        <f>'Рейтинговая таблица организаций'!#REF!</f>
        <v>#REF!</v>
      </c>
      <c r="E481" s="31" t="e">
        <f>'Рейтинговая таблица организаций'!#REF!</f>
        <v>#REF!</v>
      </c>
      <c r="F481" s="31" t="e">
        <f>'Рейтинговая таблица организаций'!#REF!</f>
        <v>#REF!</v>
      </c>
      <c r="G481" s="31" t="e">
        <f>'Рейтинговая таблица организаций'!#REF!</f>
        <v>#REF!</v>
      </c>
      <c r="H481" s="31" t="e">
        <f>'Рейтинговая таблица организаций'!#REF!</f>
        <v>#REF!</v>
      </c>
      <c r="I481" s="31" t="e">
        <f>'Рейтинговая таблица организаций'!#REF!</f>
        <v>#REF!</v>
      </c>
      <c r="J481" s="35" t="e">
        <f>'Рейтинговая таблица организаций'!#REF!</f>
        <v>#REF!</v>
      </c>
      <c r="K481" s="31" t="e">
        <f>'Рейтинговая таблица организаций'!#REF!</f>
        <v>#REF!</v>
      </c>
      <c r="L481" s="31" t="e">
        <f t="shared" si="8"/>
        <v>#REF!</v>
      </c>
      <c r="M481" s="31" t="e">
        <f>'Рейтинговая таблица организаций'!#REF!</f>
        <v>#REF!</v>
      </c>
      <c r="N481" s="35" t="e">
        <f>'Рейтинговая таблица организаций'!#REF!</f>
        <v>#REF!</v>
      </c>
      <c r="O481" s="85" t="e">
        <f>'Рейтинговая таблица организаций'!#REF!</f>
        <v>#REF!</v>
      </c>
      <c r="P481" s="85" t="e">
        <f>'Рейтинговая таблица организаций'!#REF!</f>
        <v>#REF!</v>
      </c>
      <c r="Q481" s="85" t="e">
        <f>'Рейтинговая таблица организаций'!#REF!</f>
        <v>#REF!</v>
      </c>
      <c r="R481" s="86" t="e">
        <f>'Рейтинговая таблица организаций'!#REF!</f>
        <v>#REF!</v>
      </c>
      <c r="S481" s="31" t="e">
        <f>'Рейтинговая таблица организаций'!#REF!</f>
        <v>#REF!</v>
      </c>
      <c r="T481" s="31" t="e">
        <f>'Рейтинговая таблица организаций'!#REF!</f>
        <v>#REF!</v>
      </c>
      <c r="U481" s="31" t="e">
        <f>'Рейтинговая таблица организаций'!#REF!</f>
        <v>#REF!</v>
      </c>
      <c r="V481" s="35" t="e">
        <f>'Рейтинговая таблица организаций'!#REF!</f>
        <v>#REF!</v>
      </c>
      <c r="W481" s="31" t="e">
        <f>'Рейтинговая таблица организаций'!#REF!</f>
        <v>#REF!</v>
      </c>
      <c r="X481" s="31" t="e">
        <f>'Рейтинговая таблица организаций'!#REF!</f>
        <v>#REF!</v>
      </c>
      <c r="Y481" s="31" t="e">
        <f>'Рейтинговая таблица организаций'!#REF!</f>
        <v>#REF!</v>
      </c>
      <c r="Z481" s="35" t="e">
        <f>'Рейтинговая таблица организаций'!#REF!</f>
        <v>#REF!</v>
      </c>
      <c r="AA481" s="36" t="e">
        <f>'Рейтинговая таблица организаций'!#REF!</f>
        <v>#REF!</v>
      </c>
    </row>
    <row r="482" spans="1:27">
      <c r="A482" s="33" t="e">
        <f>'бланки '!#REF!</f>
        <v>#REF!</v>
      </c>
      <c r="B482" s="33" t="e">
        <f>'Рейтинговая таблица организаций'!#REF!</f>
        <v>#REF!</v>
      </c>
      <c r="C482" s="33" t="e">
        <f>'Рейтинговая таблица организаций'!#REF!</f>
        <v>#REF!</v>
      </c>
      <c r="D482" s="33" t="e">
        <f>'Рейтинговая таблица организаций'!#REF!</f>
        <v>#REF!</v>
      </c>
      <c r="E482" s="31" t="e">
        <f>'Рейтинговая таблица организаций'!#REF!</f>
        <v>#REF!</v>
      </c>
      <c r="F482" s="31" t="e">
        <f>'Рейтинговая таблица организаций'!#REF!</f>
        <v>#REF!</v>
      </c>
      <c r="G482" s="31" t="e">
        <f>'Рейтинговая таблица организаций'!#REF!</f>
        <v>#REF!</v>
      </c>
      <c r="H482" s="31" t="e">
        <f>'Рейтинговая таблица организаций'!#REF!</f>
        <v>#REF!</v>
      </c>
      <c r="I482" s="31" t="e">
        <f>'Рейтинговая таблица организаций'!#REF!</f>
        <v>#REF!</v>
      </c>
      <c r="J482" s="35" t="e">
        <f>'Рейтинговая таблица организаций'!#REF!</f>
        <v>#REF!</v>
      </c>
      <c r="K482" s="31" t="e">
        <f>'Рейтинговая таблица организаций'!#REF!</f>
        <v>#REF!</v>
      </c>
      <c r="L482" s="31" t="e">
        <f t="shared" si="8"/>
        <v>#REF!</v>
      </c>
      <c r="M482" s="31" t="e">
        <f>'Рейтинговая таблица организаций'!#REF!</f>
        <v>#REF!</v>
      </c>
      <c r="N482" s="35" t="e">
        <f>'Рейтинговая таблица организаций'!#REF!</f>
        <v>#REF!</v>
      </c>
      <c r="O482" s="85" t="e">
        <f>'Рейтинговая таблица организаций'!#REF!</f>
        <v>#REF!</v>
      </c>
      <c r="P482" s="85" t="e">
        <f>'Рейтинговая таблица организаций'!#REF!</f>
        <v>#REF!</v>
      </c>
      <c r="Q482" s="85" t="e">
        <f>'Рейтинговая таблица организаций'!#REF!</f>
        <v>#REF!</v>
      </c>
      <c r="R482" s="86" t="e">
        <f>'Рейтинговая таблица организаций'!#REF!</f>
        <v>#REF!</v>
      </c>
      <c r="S482" s="31" t="e">
        <f>'Рейтинговая таблица организаций'!#REF!</f>
        <v>#REF!</v>
      </c>
      <c r="T482" s="31" t="e">
        <f>'Рейтинговая таблица организаций'!#REF!</f>
        <v>#REF!</v>
      </c>
      <c r="U482" s="31" t="e">
        <f>'Рейтинговая таблица организаций'!#REF!</f>
        <v>#REF!</v>
      </c>
      <c r="V482" s="35" t="e">
        <f>'Рейтинговая таблица организаций'!#REF!</f>
        <v>#REF!</v>
      </c>
      <c r="W482" s="31" t="e">
        <f>'Рейтинговая таблица организаций'!#REF!</f>
        <v>#REF!</v>
      </c>
      <c r="X482" s="31" t="e">
        <f>'Рейтинговая таблица организаций'!#REF!</f>
        <v>#REF!</v>
      </c>
      <c r="Y482" s="31" t="e">
        <f>'Рейтинговая таблица организаций'!#REF!</f>
        <v>#REF!</v>
      </c>
      <c r="Z482" s="35" t="e">
        <f>'Рейтинговая таблица организаций'!#REF!</f>
        <v>#REF!</v>
      </c>
      <c r="AA482" s="36" t="e">
        <f>'Рейтинговая таблица организаций'!#REF!</f>
        <v>#REF!</v>
      </c>
    </row>
    <row r="483" spans="1:27">
      <c r="A483" s="33" t="e">
        <f>'бланки '!#REF!</f>
        <v>#REF!</v>
      </c>
      <c r="B483" s="33" t="e">
        <f>'Рейтинговая таблица организаций'!#REF!</f>
        <v>#REF!</v>
      </c>
      <c r="C483" s="33" t="e">
        <f>'Рейтинговая таблица организаций'!#REF!</f>
        <v>#REF!</v>
      </c>
      <c r="D483" s="33" t="e">
        <f>'Рейтинговая таблица организаций'!#REF!</f>
        <v>#REF!</v>
      </c>
      <c r="E483" s="31" t="e">
        <f>'Рейтинговая таблица организаций'!#REF!</f>
        <v>#REF!</v>
      </c>
      <c r="F483" s="31" t="e">
        <f>'Рейтинговая таблица организаций'!#REF!</f>
        <v>#REF!</v>
      </c>
      <c r="G483" s="31" t="e">
        <f>'Рейтинговая таблица организаций'!#REF!</f>
        <v>#REF!</v>
      </c>
      <c r="H483" s="31" t="e">
        <f>'Рейтинговая таблица организаций'!#REF!</f>
        <v>#REF!</v>
      </c>
      <c r="I483" s="31" t="e">
        <f>'Рейтинговая таблица организаций'!#REF!</f>
        <v>#REF!</v>
      </c>
      <c r="J483" s="35" t="e">
        <f>'Рейтинговая таблица организаций'!#REF!</f>
        <v>#REF!</v>
      </c>
      <c r="K483" s="31" t="e">
        <f>'Рейтинговая таблица организаций'!#REF!</f>
        <v>#REF!</v>
      </c>
      <c r="L483" s="31" t="e">
        <f t="shared" si="8"/>
        <v>#REF!</v>
      </c>
      <c r="M483" s="31" t="e">
        <f>'Рейтинговая таблица организаций'!#REF!</f>
        <v>#REF!</v>
      </c>
      <c r="N483" s="35" t="e">
        <f>'Рейтинговая таблица организаций'!#REF!</f>
        <v>#REF!</v>
      </c>
      <c r="O483" s="85" t="e">
        <f>'Рейтинговая таблица организаций'!#REF!</f>
        <v>#REF!</v>
      </c>
      <c r="P483" s="85" t="e">
        <f>'Рейтинговая таблица организаций'!#REF!</f>
        <v>#REF!</v>
      </c>
      <c r="Q483" s="85" t="e">
        <f>'Рейтинговая таблица организаций'!#REF!</f>
        <v>#REF!</v>
      </c>
      <c r="R483" s="86" t="e">
        <f>'Рейтинговая таблица организаций'!#REF!</f>
        <v>#REF!</v>
      </c>
      <c r="S483" s="31" t="e">
        <f>'Рейтинговая таблица организаций'!#REF!</f>
        <v>#REF!</v>
      </c>
      <c r="T483" s="31" t="e">
        <f>'Рейтинговая таблица организаций'!#REF!</f>
        <v>#REF!</v>
      </c>
      <c r="U483" s="31" t="e">
        <f>'Рейтинговая таблица организаций'!#REF!</f>
        <v>#REF!</v>
      </c>
      <c r="V483" s="35" t="e">
        <f>'Рейтинговая таблица организаций'!#REF!</f>
        <v>#REF!</v>
      </c>
      <c r="W483" s="31" t="e">
        <f>'Рейтинговая таблица организаций'!#REF!</f>
        <v>#REF!</v>
      </c>
      <c r="X483" s="31" t="e">
        <f>'Рейтинговая таблица организаций'!#REF!</f>
        <v>#REF!</v>
      </c>
      <c r="Y483" s="31" t="e">
        <f>'Рейтинговая таблица организаций'!#REF!</f>
        <v>#REF!</v>
      </c>
      <c r="Z483" s="35" t="e">
        <f>'Рейтинговая таблица организаций'!#REF!</f>
        <v>#REF!</v>
      </c>
      <c r="AA483" s="36" t="e">
        <f>'Рейтинговая таблица организаций'!#REF!</f>
        <v>#REF!</v>
      </c>
    </row>
    <row r="484" spans="1:27">
      <c r="A484" s="33" t="e">
        <f>'бланки '!#REF!</f>
        <v>#REF!</v>
      </c>
      <c r="B484" s="33" t="e">
        <f>'Рейтинговая таблица организаций'!#REF!</f>
        <v>#REF!</v>
      </c>
      <c r="C484" s="33" t="e">
        <f>'Рейтинговая таблица организаций'!#REF!</f>
        <v>#REF!</v>
      </c>
      <c r="D484" s="33" t="e">
        <f>'Рейтинговая таблица организаций'!#REF!</f>
        <v>#REF!</v>
      </c>
      <c r="E484" s="31" t="e">
        <f>'Рейтинговая таблица организаций'!#REF!</f>
        <v>#REF!</v>
      </c>
      <c r="F484" s="31" t="e">
        <f>'Рейтинговая таблица организаций'!#REF!</f>
        <v>#REF!</v>
      </c>
      <c r="G484" s="31" t="e">
        <f>'Рейтинговая таблица организаций'!#REF!</f>
        <v>#REF!</v>
      </c>
      <c r="H484" s="31" t="e">
        <f>'Рейтинговая таблица организаций'!#REF!</f>
        <v>#REF!</v>
      </c>
      <c r="I484" s="31" t="e">
        <f>'Рейтинговая таблица организаций'!#REF!</f>
        <v>#REF!</v>
      </c>
      <c r="J484" s="35" t="e">
        <f>'Рейтинговая таблица организаций'!#REF!</f>
        <v>#REF!</v>
      </c>
      <c r="K484" s="31" t="e">
        <f>'Рейтинговая таблица организаций'!#REF!</f>
        <v>#REF!</v>
      </c>
      <c r="L484" s="31" t="e">
        <f t="shared" si="8"/>
        <v>#REF!</v>
      </c>
      <c r="M484" s="31" t="e">
        <f>'Рейтинговая таблица организаций'!#REF!</f>
        <v>#REF!</v>
      </c>
      <c r="N484" s="35" t="e">
        <f>'Рейтинговая таблица организаций'!#REF!</f>
        <v>#REF!</v>
      </c>
      <c r="O484" s="85" t="e">
        <f>'Рейтинговая таблица организаций'!#REF!</f>
        <v>#REF!</v>
      </c>
      <c r="P484" s="85" t="e">
        <f>'Рейтинговая таблица организаций'!#REF!</f>
        <v>#REF!</v>
      </c>
      <c r="Q484" s="85" t="e">
        <f>'Рейтинговая таблица организаций'!#REF!</f>
        <v>#REF!</v>
      </c>
      <c r="R484" s="86" t="e">
        <f>'Рейтинговая таблица организаций'!#REF!</f>
        <v>#REF!</v>
      </c>
      <c r="S484" s="31" t="e">
        <f>'Рейтинговая таблица организаций'!#REF!</f>
        <v>#REF!</v>
      </c>
      <c r="T484" s="31" t="e">
        <f>'Рейтинговая таблица организаций'!#REF!</f>
        <v>#REF!</v>
      </c>
      <c r="U484" s="31" t="e">
        <f>'Рейтинговая таблица организаций'!#REF!</f>
        <v>#REF!</v>
      </c>
      <c r="V484" s="35" t="e">
        <f>'Рейтинговая таблица организаций'!#REF!</f>
        <v>#REF!</v>
      </c>
      <c r="W484" s="31" t="e">
        <f>'Рейтинговая таблица организаций'!#REF!</f>
        <v>#REF!</v>
      </c>
      <c r="X484" s="31" t="e">
        <f>'Рейтинговая таблица организаций'!#REF!</f>
        <v>#REF!</v>
      </c>
      <c r="Y484" s="31" t="e">
        <f>'Рейтинговая таблица организаций'!#REF!</f>
        <v>#REF!</v>
      </c>
      <c r="Z484" s="35" t="e">
        <f>'Рейтинговая таблица организаций'!#REF!</f>
        <v>#REF!</v>
      </c>
      <c r="AA484" s="36" t="e">
        <f>'Рейтинговая таблица организаций'!#REF!</f>
        <v>#REF!</v>
      </c>
    </row>
    <row r="485" spans="1:27">
      <c r="A485" s="33" t="e">
        <f>'бланки '!#REF!</f>
        <v>#REF!</v>
      </c>
      <c r="B485" s="33" t="e">
        <f>'Рейтинговая таблица организаций'!#REF!</f>
        <v>#REF!</v>
      </c>
      <c r="C485" s="33" t="e">
        <f>'Рейтинговая таблица организаций'!#REF!</f>
        <v>#REF!</v>
      </c>
      <c r="D485" s="33" t="e">
        <f>'Рейтинговая таблица организаций'!#REF!</f>
        <v>#REF!</v>
      </c>
      <c r="E485" s="31" t="e">
        <f>'Рейтинговая таблица организаций'!#REF!</f>
        <v>#REF!</v>
      </c>
      <c r="F485" s="31" t="e">
        <f>'Рейтинговая таблица организаций'!#REF!</f>
        <v>#REF!</v>
      </c>
      <c r="G485" s="31" t="e">
        <f>'Рейтинговая таблица организаций'!#REF!</f>
        <v>#REF!</v>
      </c>
      <c r="H485" s="31" t="e">
        <f>'Рейтинговая таблица организаций'!#REF!</f>
        <v>#REF!</v>
      </c>
      <c r="I485" s="31" t="e">
        <f>'Рейтинговая таблица организаций'!#REF!</f>
        <v>#REF!</v>
      </c>
      <c r="J485" s="35" t="e">
        <f>'Рейтинговая таблица организаций'!#REF!</f>
        <v>#REF!</v>
      </c>
      <c r="K485" s="31" t="e">
        <f>'Рейтинговая таблица организаций'!#REF!</f>
        <v>#REF!</v>
      </c>
      <c r="L485" s="31" t="e">
        <f t="shared" si="8"/>
        <v>#REF!</v>
      </c>
      <c r="M485" s="31" t="e">
        <f>'Рейтинговая таблица организаций'!#REF!</f>
        <v>#REF!</v>
      </c>
      <c r="N485" s="35" t="e">
        <f>'Рейтинговая таблица организаций'!#REF!</f>
        <v>#REF!</v>
      </c>
      <c r="O485" s="85" t="e">
        <f>'Рейтинговая таблица организаций'!#REF!</f>
        <v>#REF!</v>
      </c>
      <c r="P485" s="85" t="e">
        <f>'Рейтинговая таблица организаций'!#REF!</f>
        <v>#REF!</v>
      </c>
      <c r="Q485" s="85" t="e">
        <f>'Рейтинговая таблица организаций'!#REF!</f>
        <v>#REF!</v>
      </c>
      <c r="R485" s="86" t="e">
        <f>'Рейтинговая таблица организаций'!#REF!</f>
        <v>#REF!</v>
      </c>
      <c r="S485" s="31" t="e">
        <f>'Рейтинговая таблица организаций'!#REF!</f>
        <v>#REF!</v>
      </c>
      <c r="T485" s="31" t="e">
        <f>'Рейтинговая таблица организаций'!#REF!</f>
        <v>#REF!</v>
      </c>
      <c r="U485" s="31" t="e">
        <f>'Рейтинговая таблица организаций'!#REF!</f>
        <v>#REF!</v>
      </c>
      <c r="V485" s="35" t="e">
        <f>'Рейтинговая таблица организаций'!#REF!</f>
        <v>#REF!</v>
      </c>
      <c r="W485" s="31" t="e">
        <f>'Рейтинговая таблица организаций'!#REF!</f>
        <v>#REF!</v>
      </c>
      <c r="X485" s="31" t="e">
        <f>'Рейтинговая таблица организаций'!#REF!</f>
        <v>#REF!</v>
      </c>
      <c r="Y485" s="31" t="e">
        <f>'Рейтинговая таблица организаций'!#REF!</f>
        <v>#REF!</v>
      </c>
      <c r="Z485" s="35" t="e">
        <f>'Рейтинговая таблица организаций'!#REF!</f>
        <v>#REF!</v>
      </c>
      <c r="AA485" s="36" t="e">
        <f>'Рейтинговая таблица организаций'!#REF!</f>
        <v>#REF!</v>
      </c>
    </row>
    <row r="486" spans="1:27">
      <c r="A486" s="33" t="e">
        <f>'бланки '!#REF!</f>
        <v>#REF!</v>
      </c>
      <c r="B486" s="33" t="e">
        <f>'Рейтинговая таблица организаций'!#REF!</f>
        <v>#REF!</v>
      </c>
      <c r="C486" s="33" t="e">
        <f>'Рейтинговая таблица организаций'!#REF!</f>
        <v>#REF!</v>
      </c>
      <c r="D486" s="33" t="e">
        <f>'Рейтинговая таблица организаций'!#REF!</f>
        <v>#REF!</v>
      </c>
      <c r="E486" s="31" t="e">
        <f>'Рейтинговая таблица организаций'!#REF!</f>
        <v>#REF!</v>
      </c>
      <c r="F486" s="31" t="e">
        <f>'Рейтинговая таблица организаций'!#REF!</f>
        <v>#REF!</v>
      </c>
      <c r="G486" s="31" t="e">
        <f>'Рейтинговая таблица организаций'!#REF!</f>
        <v>#REF!</v>
      </c>
      <c r="H486" s="31" t="e">
        <f>'Рейтинговая таблица организаций'!#REF!</f>
        <v>#REF!</v>
      </c>
      <c r="I486" s="31" t="e">
        <f>'Рейтинговая таблица организаций'!#REF!</f>
        <v>#REF!</v>
      </c>
      <c r="J486" s="35" t="e">
        <f>'Рейтинговая таблица организаций'!#REF!</f>
        <v>#REF!</v>
      </c>
      <c r="K486" s="31" t="e">
        <f>'Рейтинговая таблица организаций'!#REF!</f>
        <v>#REF!</v>
      </c>
      <c r="L486" s="31" t="e">
        <f t="shared" si="8"/>
        <v>#REF!</v>
      </c>
      <c r="M486" s="31" t="e">
        <f>'Рейтинговая таблица организаций'!#REF!</f>
        <v>#REF!</v>
      </c>
      <c r="N486" s="35" t="e">
        <f>'Рейтинговая таблица организаций'!#REF!</f>
        <v>#REF!</v>
      </c>
      <c r="O486" s="85" t="e">
        <f>'Рейтинговая таблица организаций'!#REF!</f>
        <v>#REF!</v>
      </c>
      <c r="P486" s="85" t="e">
        <f>'Рейтинговая таблица организаций'!#REF!</f>
        <v>#REF!</v>
      </c>
      <c r="Q486" s="85" t="e">
        <f>'Рейтинговая таблица организаций'!#REF!</f>
        <v>#REF!</v>
      </c>
      <c r="R486" s="86" t="e">
        <f>'Рейтинговая таблица организаций'!#REF!</f>
        <v>#REF!</v>
      </c>
      <c r="S486" s="31" t="e">
        <f>'Рейтинговая таблица организаций'!#REF!</f>
        <v>#REF!</v>
      </c>
      <c r="T486" s="31" t="e">
        <f>'Рейтинговая таблица организаций'!#REF!</f>
        <v>#REF!</v>
      </c>
      <c r="U486" s="31" t="e">
        <f>'Рейтинговая таблица организаций'!#REF!</f>
        <v>#REF!</v>
      </c>
      <c r="V486" s="35" t="e">
        <f>'Рейтинговая таблица организаций'!#REF!</f>
        <v>#REF!</v>
      </c>
      <c r="W486" s="31" t="e">
        <f>'Рейтинговая таблица организаций'!#REF!</f>
        <v>#REF!</v>
      </c>
      <c r="X486" s="31" t="e">
        <f>'Рейтинговая таблица организаций'!#REF!</f>
        <v>#REF!</v>
      </c>
      <c r="Y486" s="31" t="e">
        <f>'Рейтинговая таблица организаций'!#REF!</f>
        <v>#REF!</v>
      </c>
      <c r="Z486" s="35" t="e">
        <f>'Рейтинговая таблица организаций'!#REF!</f>
        <v>#REF!</v>
      </c>
      <c r="AA486" s="36" t="e">
        <f>'Рейтинговая таблица организаций'!#REF!</f>
        <v>#REF!</v>
      </c>
    </row>
    <row r="487" spans="1:27">
      <c r="A487" s="33" t="e">
        <f>'бланки '!#REF!</f>
        <v>#REF!</v>
      </c>
      <c r="B487" s="33" t="e">
        <f>'Рейтинговая таблица организаций'!#REF!</f>
        <v>#REF!</v>
      </c>
      <c r="C487" s="33" t="e">
        <f>'Рейтинговая таблица организаций'!#REF!</f>
        <v>#REF!</v>
      </c>
      <c r="D487" s="33" t="e">
        <f>'Рейтинговая таблица организаций'!#REF!</f>
        <v>#REF!</v>
      </c>
      <c r="E487" s="31" t="e">
        <f>'Рейтинговая таблица организаций'!#REF!</f>
        <v>#REF!</v>
      </c>
      <c r="F487" s="31" t="e">
        <f>'Рейтинговая таблица организаций'!#REF!</f>
        <v>#REF!</v>
      </c>
      <c r="G487" s="31" t="e">
        <f>'Рейтинговая таблица организаций'!#REF!</f>
        <v>#REF!</v>
      </c>
      <c r="H487" s="31" t="e">
        <f>'Рейтинговая таблица организаций'!#REF!</f>
        <v>#REF!</v>
      </c>
      <c r="I487" s="31" t="e">
        <f>'Рейтинговая таблица организаций'!#REF!</f>
        <v>#REF!</v>
      </c>
      <c r="J487" s="35" t="e">
        <f>'Рейтинговая таблица организаций'!#REF!</f>
        <v>#REF!</v>
      </c>
      <c r="K487" s="31" t="e">
        <f>'Рейтинговая таблица организаций'!#REF!</f>
        <v>#REF!</v>
      </c>
      <c r="L487" s="31" t="e">
        <f t="shared" si="8"/>
        <v>#REF!</v>
      </c>
      <c r="M487" s="31" t="e">
        <f>'Рейтинговая таблица организаций'!#REF!</f>
        <v>#REF!</v>
      </c>
      <c r="N487" s="35" t="e">
        <f>'Рейтинговая таблица организаций'!#REF!</f>
        <v>#REF!</v>
      </c>
      <c r="O487" s="85" t="e">
        <f>'Рейтинговая таблица организаций'!#REF!</f>
        <v>#REF!</v>
      </c>
      <c r="P487" s="85" t="e">
        <f>'Рейтинговая таблица организаций'!#REF!</f>
        <v>#REF!</v>
      </c>
      <c r="Q487" s="85" t="e">
        <f>'Рейтинговая таблица организаций'!#REF!</f>
        <v>#REF!</v>
      </c>
      <c r="R487" s="86" t="e">
        <f>'Рейтинговая таблица организаций'!#REF!</f>
        <v>#REF!</v>
      </c>
      <c r="S487" s="31" t="e">
        <f>'Рейтинговая таблица организаций'!#REF!</f>
        <v>#REF!</v>
      </c>
      <c r="T487" s="31" t="e">
        <f>'Рейтинговая таблица организаций'!#REF!</f>
        <v>#REF!</v>
      </c>
      <c r="U487" s="31" t="e">
        <f>'Рейтинговая таблица организаций'!#REF!</f>
        <v>#REF!</v>
      </c>
      <c r="V487" s="35" t="e">
        <f>'Рейтинговая таблица организаций'!#REF!</f>
        <v>#REF!</v>
      </c>
      <c r="W487" s="31" t="e">
        <f>'Рейтинговая таблица организаций'!#REF!</f>
        <v>#REF!</v>
      </c>
      <c r="X487" s="31" t="e">
        <f>'Рейтинговая таблица организаций'!#REF!</f>
        <v>#REF!</v>
      </c>
      <c r="Y487" s="31" t="e">
        <f>'Рейтинговая таблица организаций'!#REF!</f>
        <v>#REF!</v>
      </c>
      <c r="Z487" s="35" t="e">
        <f>'Рейтинговая таблица организаций'!#REF!</f>
        <v>#REF!</v>
      </c>
      <c r="AA487" s="36" t="e">
        <f>'Рейтинговая таблица организаций'!#REF!</f>
        <v>#REF!</v>
      </c>
    </row>
    <row r="488" spans="1:27">
      <c r="A488" s="33" t="e">
        <f>'бланки '!#REF!</f>
        <v>#REF!</v>
      </c>
      <c r="B488" s="33" t="e">
        <f>'Рейтинговая таблица организаций'!#REF!</f>
        <v>#REF!</v>
      </c>
      <c r="C488" s="33" t="e">
        <f>'Рейтинговая таблица организаций'!#REF!</f>
        <v>#REF!</v>
      </c>
      <c r="D488" s="33" t="e">
        <f>'Рейтинговая таблица организаций'!#REF!</f>
        <v>#REF!</v>
      </c>
      <c r="E488" s="31" t="e">
        <f>'Рейтинговая таблица организаций'!#REF!</f>
        <v>#REF!</v>
      </c>
      <c r="F488" s="31" t="e">
        <f>'Рейтинговая таблица организаций'!#REF!</f>
        <v>#REF!</v>
      </c>
      <c r="G488" s="31" t="e">
        <f>'Рейтинговая таблица организаций'!#REF!</f>
        <v>#REF!</v>
      </c>
      <c r="H488" s="31" t="e">
        <f>'Рейтинговая таблица организаций'!#REF!</f>
        <v>#REF!</v>
      </c>
      <c r="I488" s="31" t="e">
        <f>'Рейтинговая таблица организаций'!#REF!</f>
        <v>#REF!</v>
      </c>
      <c r="J488" s="35" t="e">
        <f>'Рейтинговая таблица организаций'!#REF!</f>
        <v>#REF!</v>
      </c>
      <c r="K488" s="31" t="e">
        <f>'Рейтинговая таблица организаций'!#REF!</f>
        <v>#REF!</v>
      </c>
      <c r="L488" s="31" t="e">
        <f t="shared" si="8"/>
        <v>#REF!</v>
      </c>
      <c r="M488" s="31" t="e">
        <f>'Рейтинговая таблица организаций'!#REF!</f>
        <v>#REF!</v>
      </c>
      <c r="N488" s="35" t="e">
        <f>'Рейтинговая таблица организаций'!#REF!</f>
        <v>#REF!</v>
      </c>
      <c r="O488" s="85" t="e">
        <f>'Рейтинговая таблица организаций'!#REF!</f>
        <v>#REF!</v>
      </c>
      <c r="P488" s="85" t="e">
        <f>'Рейтинговая таблица организаций'!#REF!</f>
        <v>#REF!</v>
      </c>
      <c r="Q488" s="85" t="e">
        <f>'Рейтинговая таблица организаций'!#REF!</f>
        <v>#REF!</v>
      </c>
      <c r="R488" s="86" t="e">
        <f>'Рейтинговая таблица организаций'!#REF!</f>
        <v>#REF!</v>
      </c>
      <c r="S488" s="31" t="e">
        <f>'Рейтинговая таблица организаций'!#REF!</f>
        <v>#REF!</v>
      </c>
      <c r="T488" s="31" t="e">
        <f>'Рейтинговая таблица организаций'!#REF!</f>
        <v>#REF!</v>
      </c>
      <c r="U488" s="31" t="e">
        <f>'Рейтинговая таблица организаций'!#REF!</f>
        <v>#REF!</v>
      </c>
      <c r="V488" s="35" t="e">
        <f>'Рейтинговая таблица организаций'!#REF!</f>
        <v>#REF!</v>
      </c>
      <c r="W488" s="31" t="e">
        <f>'Рейтинговая таблица организаций'!#REF!</f>
        <v>#REF!</v>
      </c>
      <c r="X488" s="31" t="e">
        <f>'Рейтинговая таблица организаций'!#REF!</f>
        <v>#REF!</v>
      </c>
      <c r="Y488" s="31" t="e">
        <f>'Рейтинговая таблица организаций'!#REF!</f>
        <v>#REF!</v>
      </c>
      <c r="Z488" s="35" t="e">
        <f>'Рейтинговая таблица организаций'!#REF!</f>
        <v>#REF!</v>
      </c>
      <c r="AA488" s="36" t="e">
        <f>'Рейтинговая таблица организаций'!#REF!</f>
        <v>#REF!</v>
      </c>
    </row>
    <row r="489" spans="1:27">
      <c r="A489" s="33" t="e">
        <f>'бланки '!#REF!</f>
        <v>#REF!</v>
      </c>
      <c r="B489" s="33" t="e">
        <f>'Рейтинговая таблица организаций'!#REF!</f>
        <v>#REF!</v>
      </c>
      <c r="C489" s="33" t="e">
        <f>'Рейтинговая таблица организаций'!#REF!</f>
        <v>#REF!</v>
      </c>
      <c r="D489" s="33" t="e">
        <f>'Рейтинговая таблица организаций'!#REF!</f>
        <v>#REF!</v>
      </c>
      <c r="E489" s="31" t="e">
        <f>'Рейтинговая таблица организаций'!#REF!</f>
        <v>#REF!</v>
      </c>
      <c r="F489" s="31" t="e">
        <f>'Рейтинговая таблица организаций'!#REF!</f>
        <v>#REF!</v>
      </c>
      <c r="G489" s="31" t="e">
        <f>'Рейтинговая таблица организаций'!#REF!</f>
        <v>#REF!</v>
      </c>
      <c r="H489" s="31" t="e">
        <f>'Рейтинговая таблица организаций'!#REF!</f>
        <v>#REF!</v>
      </c>
      <c r="I489" s="31" t="e">
        <f>'Рейтинговая таблица организаций'!#REF!</f>
        <v>#REF!</v>
      </c>
      <c r="J489" s="35" t="e">
        <f>'Рейтинговая таблица организаций'!#REF!</f>
        <v>#REF!</v>
      </c>
      <c r="K489" s="31" t="e">
        <f>'Рейтинговая таблица организаций'!#REF!</f>
        <v>#REF!</v>
      </c>
      <c r="L489" s="31" t="e">
        <f t="shared" si="8"/>
        <v>#REF!</v>
      </c>
      <c r="M489" s="31" t="e">
        <f>'Рейтинговая таблица организаций'!#REF!</f>
        <v>#REF!</v>
      </c>
      <c r="N489" s="35" t="e">
        <f>'Рейтинговая таблица организаций'!#REF!</f>
        <v>#REF!</v>
      </c>
      <c r="O489" s="85" t="e">
        <f>'Рейтинговая таблица организаций'!#REF!</f>
        <v>#REF!</v>
      </c>
      <c r="P489" s="85" t="e">
        <f>'Рейтинговая таблица организаций'!#REF!</f>
        <v>#REF!</v>
      </c>
      <c r="Q489" s="85" t="e">
        <f>'Рейтинговая таблица организаций'!#REF!</f>
        <v>#REF!</v>
      </c>
      <c r="R489" s="86" t="e">
        <f>'Рейтинговая таблица организаций'!#REF!</f>
        <v>#REF!</v>
      </c>
      <c r="S489" s="31" t="e">
        <f>'Рейтинговая таблица организаций'!#REF!</f>
        <v>#REF!</v>
      </c>
      <c r="T489" s="31" t="e">
        <f>'Рейтинговая таблица организаций'!#REF!</f>
        <v>#REF!</v>
      </c>
      <c r="U489" s="31" t="e">
        <f>'Рейтинговая таблица организаций'!#REF!</f>
        <v>#REF!</v>
      </c>
      <c r="V489" s="35" t="e">
        <f>'Рейтинговая таблица организаций'!#REF!</f>
        <v>#REF!</v>
      </c>
      <c r="W489" s="31" t="e">
        <f>'Рейтинговая таблица организаций'!#REF!</f>
        <v>#REF!</v>
      </c>
      <c r="X489" s="31" t="e">
        <f>'Рейтинговая таблица организаций'!#REF!</f>
        <v>#REF!</v>
      </c>
      <c r="Y489" s="31" t="e">
        <f>'Рейтинговая таблица организаций'!#REF!</f>
        <v>#REF!</v>
      </c>
      <c r="Z489" s="35" t="e">
        <f>'Рейтинговая таблица организаций'!#REF!</f>
        <v>#REF!</v>
      </c>
      <c r="AA489" s="36" t="e">
        <f>'Рейтинговая таблица организаций'!#REF!</f>
        <v>#REF!</v>
      </c>
    </row>
    <row r="490" spans="1:27">
      <c r="A490" s="33" t="e">
        <f>'бланки '!#REF!</f>
        <v>#REF!</v>
      </c>
      <c r="B490" s="33" t="e">
        <f>'Рейтинговая таблица организаций'!#REF!</f>
        <v>#REF!</v>
      </c>
      <c r="C490" s="33" t="e">
        <f>'Рейтинговая таблица организаций'!#REF!</f>
        <v>#REF!</v>
      </c>
      <c r="D490" s="33" t="e">
        <f>'Рейтинговая таблица организаций'!#REF!</f>
        <v>#REF!</v>
      </c>
      <c r="E490" s="31" t="e">
        <f>'Рейтинговая таблица организаций'!#REF!</f>
        <v>#REF!</v>
      </c>
      <c r="F490" s="31" t="e">
        <f>'Рейтинговая таблица организаций'!#REF!</f>
        <v>#REF!</v>
      </c>
      <c r="G490" s="31" t="e">
        <f>'Рейтинговая таблица организаций'!#REF!</f>
        <v>#REF!</v>
      </c>
      <c r="H490" s="31" t="e">
        <f>'Рейтинговая таблица организаций'!#REF!</f>
        <v>#REF!</v>
      </c>
      <c r="I490" s="31" t="e">
        <f>'Рейтинговая таблица организаций'!#REF!</f>
        <v>#REF!</v>
      </c>
      <c r="J490" s="35" t="e">
        <f>'Рейтинговая таблица организаций'!#REF!</f>
        <v>#REF!</v>
      </c>
      <c r="K490" s="31" t="e">
        <f>'Рейтинговая таблица организаций'!#REF!</f>
        <v>#REF!</v>
      </c>
      <c r="L490" s="31" t="e">
        <f t="shared" si="8"/>
        <v>#REF!</v>
      </c>
      <c r="M490" s="31" t="e">
        <f>'Рейтинговая таблица организаций'!#REF!</f>
        <v>#REF!</v>
      </c>
      <c r="N490" s="35" t="e">
        <f>'Рейтинговая таблица организаций'!#REF!</f>
        <v>#REF!</v>
      </c>
      <c r="O490" s="85" t="e">
        <f>'Рейтинговая таблица организаций'!#REF!</f>
        <v>#REF!</v>
      </c>
      <c r="P490" s="85" t="e">
        <f>'Рейтинговая таблица организаций'!#REF!</f>
        <v>#REF!</v>
      </c>
      <c r="Q490" s="85" t="e">
        <f>'Рейтинговая таблица организаций'!#REF!</f>
        <v>#REF!</v>
      </c>
      <c r="R490" s="86" t="e">
        <f>'Рейтинговая таблица организаций'!#REF!</f>
        <v>#REF!</v>
      </c>
      <c r="S490" s="31" t="e">
        <f>'Рейтинговая таблица организаций'!#REF!</f>
        <v>#REF!</v>
      </c>
      <c r="T490" s="31" t="e">
        <f>'Рейтинговая таблица организаций'!#REF!</f>
        <v>#REF!</v>
      </c>
      <c r="U490" s="31" t="e">
        <f>'Рейтинговая таблица организаций'!#REF!</f>
        <v>#REF!</v>
      </c>
      <c r="V490" s="35" t="e">
        <f>'Рейтинговая таблица организаций'!#REF!</f>
        <v>#REF!</v>
      </c>
      <c r="W490" s="31" t="e">
        <f>'Рейтинговая таблица организаций'!#REF!</f>
        <v>#REF!</v>
      </c>
      <c r="X490" s="31" t="e">
        <f>'Рейтинговая таблица организаций'!#REF!</f>
        <v>#REF!</v>
      </c>
      <c r="Y490" s="31" t="e">
        <f>'Рейтинговая таблица организаций'!#REF!</f>
        <v>#REF!</v>
      </c>
      <c r="Z490" s="35" t="e">
        <f>'Рейтинговая таблица организаций'!#REF!</f>
        <v>#REF!</v>
      </c>
      <c r="AA490" s="36" t="e">
        <f>'Рейтинговая таблица организаций'!#REF!</f>
        <v>#REF!</v>
      </c>
    </row>
    <row r="491" spans="1:27">
      <c r="A491" s="33" t="e">
        <f>'бланки '!#REF!</f>
        <v>#REF!</v>
      </c>
      <c r="B491" s="33" t="e">
        <f>'Рейтинговая таблица организаций'!#REF!</f>
        <v>#REF!</v>
      </c>
      <c r="C491" s="33" t="e">
        <f>'Рейтинговая таблица организаций'!#REF!</f>
        <v>#REF!</v>
      </c>
      <c r="D491" s="33" t="e">
        <f>'Рейтинговая таблица организаций'!#REF!</f>
        <v>#REF!</v>
      </c>
      <c r="E491" s="31" t="e">
        <f>'Рейтинговая таблица организаций'!#REF!</f>
        <v>#REF!</v>
      </c>
      <c r="F491" s="31" t="e">
        <f>'Рейтинговая таблица организаций'!#REF!</f>
        <v>#REF!</v>
      </c>
      <c r="G491" s="31" t="e">
        <f>'Рейтинговая таблица организаций'!#REF!</f>
        <v>#REF!</v>
      </c>
      <c r="H491" s="31" t="e">
        <f>'Рейтинговая таблица организаций'!#REF!</f>
        <v>#REF!</v>
      </c>
      <c r="I491" s="31" t="e">
        <f>'Рейтинговая таблица организаций'!#REF!</f>
        <v>#REF!</v>
      </c>
      <c r="J491" s="35" t="e">
        <f>'Рейтинговая таблица организаций'!#REF!</f>
        <v>#REF!</v>
      </c>
      <c r="K491" s="31" t="e">
        <f>'Рейтинговая таблица организаций'!#REF!</f>
        <v>#REF!</v>
      </c>
      <c r="L491" s="31" t="e">
        <f t="shared" si="8"/>
        <v>#REF!</v>
      </c>
      <c r="M491" s="31" t="e">
        <f>'Рейтинговая таблица организаций'!#REF!</f>
        <v>#REF!</v>
      </c>
      <c r="N491" s="35" t="e">
        <f>'Рейтинговая таблица организаций'!#REF!</f>
        <v>#REF!</v>
      </c>
      <c r="O491" s="85" t="e">
        <f>'Рейтинговая таблица организаций'!#REF!</f>
        <v>#REF!</v>
      </c>
      <c r="P491" s="85" t="e">
        <f>'Рейтинговая таблица организаций'!#REF!</f>
        <v>#REF!</v>
      </c>
      <c r="Q491" s="85" t="e">
        <f>'Рейтинговая таблица организаций'!#REF!</f>
        <v>#REF!</v>
      </c>
      <c r="R491" s="86" t="e">
        <f>'Рейтинговая таблица организаций'!#REF!</f>
        <v>#REF!</v>
      </c>
      <c r="S491" s="31" t="e">
        <f>'Рейтинговая таблица организаций'!#REF!</f>
        <v>#REF!</v>
      </c>
      <c r="T491" s="31" t="e">
        <f>'Рейтинговая таблица организаций'!#REF!</f>
        <v>#REF!</v>
      </c>
      <c r="U491" s="31" t="e">
        <f>'Рейтинговая таблица организаций'!#REF!</f>
        <v>#REF!</v>
      </c>
      <c r="V491" s="35" t="e">
        <f>'Рейтинговая таблица организаций'!#REF!</f>
        <v>#REF!</v>
      </c>
      <c r="W491" s="31" t="e">
        <f>'Рейтинговая таблица организаций'!#REF!</f>
        <v>#REF!</v>
      </c>
      <c r="X491" s="31" t="e">
        <f>'Рейтинговая таблица организаций'!#REF!</f>
        <v>#REF!</v>
      </c>
      <c r="Y491" s="31" t="e">
        <f>'Рейтинговая таблица организаций'!#REF!</f>
        <v>#REF!</v>
      </c>
      <c r="Z491" s="35" t="e">
        <f>'Рейтинговая таблица организаций'!#REF!</f>
        <v>#REF!</v>
      </c>
      <c r="AA491" s="36" t="e">
        <f>'Рейтинговая таблица организаций'!#REF!</f>
        <v>#REF!</v>
      </c>
    </row>
    <row r="492" spans="1:27">
      <c r="A492" s="33" t="e">
        <f>'бланки '!#REF!</f>
        <v>#REF!</v>
      </c>
      <c r="B492" s="33" t="e">
        <f>'Рейтинговая таблица организаций'!#REF!</f>
        <v>#REF!</v>
      </c>
      <c r="C492" s="33" t="e">
        <f>'Рейтинговая таблица организаций'!#REF!</f>
        <v>#REF!</v>
      </c>
      <c r="D492" s="33" t="e">
        <f>'Рейтинговая таблица организаций'!#REF!</f>
        <v>#REF!</v>
      </c>
      <c r="E492" s="31" t="e">
        <f>'Рейтинговая таблица организаций'!#REF!</f>
        <v>#REF!</v>
      </c>
      <c r="F492" s="31" t="e">
        <f>'Рейтинговая таблица организаций'!#REF!</f>
        <v>#REF!</v>
      </c>
      <c r="G492" s="31" t="e">
        <f>'Рейтинговая таблица организаций'!#REF!</f>
        <v>#REF!</v>
      </c>
      <c r="H492" s="31" t="e">
        <f>'Рейтинговая таблица организаций'!#REF!</f>
        <v>#REF!</v>
      </c>
      <c r="I492" s="31" t="e">
        <f>'Рейтинговая таблица организаций'!#REF!</f>
        <v>#REF!</v>
      </c>
      <c r="J492" s="35" t="e">
        <f>'Рейтинговая таблица организаций'!#REF!</f>
        <v>#REF!</v>
      </c>
      <c r="K492" s="31" t="e">
        <f>'Рейтинговая таблица организаций'!#REF!</f>
        <v>#REF!</v>
      </c>
      <c r="L492" s="31" t="e">
        <f t="shared" si="8"/>
        <v>#REF!</v>
      </c>
      <c r="M492" s="31" t="e">
        <f>'Рейтинговая таблица организаций'!#REF!</f>
        <v>#REF!</v>
      </c>
      <c r="N492" s="35" t="e">
        <f>'Рейтинговая таблица организаций'!#REF!</f>
        <v>#REF!</v>
      </c>
      <c r="O492" s="85" t="e">
        <f>'Рейтинговая таблица организаций'!#REF!</f>
        <v>#REF!</v>
      </c>
      <c r="P492" s="85" t="e">
        <f>'Рейтинговая таблица организаций'!#REF!</f>
        <v>#REF!</v>
      </c>
      <c r="Q492" s="85" t="e">
        <f>'Рейтинговая таблица организаций'!#REF!</f>
        <v>#REF!</v>
      </c>
      <c r="R492" s="86" t="e">
        <f>'Рейтинговая таблица организаций'!#REF!</f>
        <v>#REF!</v>
      </c>
      <c r="S492" s="31" t="e">
        <f>'Рейтинговая таблица организаций'!#REF!</f>
        <v>#REF!</v>
      </c>
      <c r="T492" s="31" t="e">
        <f>'Рейтинговая таблица организаций'!#REF!</f>
        <v>#REF!</v>
      </c>
      <c r="U492" s="31" t="e">
        <f>'Рейтинговая таблица организаций'!#REF!</f>
        <v>#REF!</v>
      </c>
      <c r="V492" s="35" t="e">
        <f>'Рейтинговая таблица организаций'!#REF!</f>
        <v>#REF!</v>
      </c>
      <c r="W492" s="31" t="e">
        <f>'Рейтинговая таблица организаций'!#REF!</f>
        <v>#REF!</v>
      </c>
      <c r="X492" s="31" t="e">
        <f>'Рейтинговая таблица организаций'!#REF!</f>
        <v>#REF!</v>
      </c>
      <c r="Y492" s="31" t="e">
        <f>'Рейтинговая таблица организаций'!#REF!</f>
        <v>#REF!</v>
      </c>
      <c r="Z492" s="35" t="e">
        <f>'Рейтинговая таблица организаций'!#REF!</f>
        <v>#REF!</v>
      </c>
      <c r="AA492" s="36" t="e">
        <f>'Рейтинговая таблица организаций'!#REF!</f>
        <v>#REF!</v>
      </c>
    </row>
    <row r="493" spans="1:27">
      <c r="A493" s="33" t="e">
        <f>'бланки '!#REF!</f>
        <v>#REF!</v>
      </c>
      <c r="B493" s="33" t="e">
        <f>'Рейтинговая таблица организаций'!#REF!</f>
        <v>#REF!</v>
      </c>
      <c r="C493" s="33" t="e">
        <f>'Рейтинговая таблица организаций'!#REF!</f>
        <v>#REF!</v>
      </c>
      <c r="D493" s="33" t="e">
        <f>'Рейтинговая таблица организаций'!#REF!</f>
        <v>#REF!</v>
      </c>
      <c r="E493" s="31" t="e">
        <f>'Рейтинговая таблица организаций'!#REF!</f>
        <v>#REF!</v>
      </c>
      <c r="F493" s="31" t="e">
        <f>'Рейтинговая таблица организаций'!#REF!</f>
        <v>#REF!</v>
      </c>
      <c r="G493" s="31" t="e">
        <f>'Рейтинговая таблица организаций'!#REF!</f>
        <v>#REF!</v>
      </c>
      <c r="H493" s="31" t="e">
        <f>'Рейтинговая таблица организаций'!#REF!</f>
        <v>#REF!</v>
      </c>
      <c r="I493" s="31" t="e">
        <f>'Рейтинговая таблица организаций'!#REF!</f>
        <v>#REF!</v>
      </c>
      <c r="J493" s="35" t="e">
        <f>'Рейтинговая таблица организаций'!#REF!</f>
        <v>#REF!</v>
      </c>
      <c r="K493" s="31" t="e">
        <f>'Рейтинговая таблица организаций'!#REF!</f>
        <v>#REF!</v>
      </c>
      <c r="L493" s="31" t="e">
        <f t="shared" si="8"/>
        <v>#REF!</v>
      </c>
      <c r="M493" s="31" t="e">
        <f>'Рейтинговая таблица организаций'!#REF!</f>
        <v>#REF!</v>
      </c>
      <c r="N493" s="35" t="e">
        <f>'Рейтинговая таблица организаций'!#REF!</f>
        <v>#REF!</v>
      </c>
      <c r="O493" s="85" t="e">
        <f>'Рейтинговая таблица организаций'!#REF!</f>
        <v>#REF!</v>
      </c>
      <c r="P493" s="85" t="e">
        <f>'Рейтинговая таблица организаций'!#REF!</f>
        <v>#REF!</v>
      </c>
      <c r="Q493" s="85" t="e">
        <f>'Рейтинговая таблица организаций'!#REF!</f>
        <v>#REF!</v>
      </c>
      <c r="R493" s="86" t="e">
        <f>'Рейтинговая таблица организаций'!#REF!</f>
        <v>#REF!</v>
      </c>
      <c r="S493" s="31" t="e">
        <f>'Рейтинговая таблица организаций'!#REF!</f>
        <v>#REF!</v>
      </c>
      <c r="T493" s="31" t="e">
        <f>'Рейтинговая таблица организаций'!#REF!</f>
        <v>#REF!</v>
      </c>
      <c r="U493" s="31" t="e">
        <f>'Рейтинговая таблица организаций'!#REF!</f>
        <v>#REF!</v>
      </c>
      <c r="V493" s="35" t="e">
        <f>'Рейтинговая таблица организаций'!#REF!</f>
        <v>#REF!</v>
      </c>
      <c r="W493" s="31" t="e">
        <f>'Рейтинговая таблица организаций'!#REF!</f>
        <v>#REF!</v>
      </c>
      <c r="X493" s="31" t="e">
        <f>'Рейтинговая таблица организаций'!#REF!</f>
        <v>#REF!</v>
      </c>
      <c r="Y493" s="31" t="e">
        <f>'Рейтинговая таблица организаций'!#REF!</f>
        <v>#REF!</v>
      </c>
      <c r="Z493" s="35" t="e">
        <f>'Рейтинговая таблица организаций'!#REF!</f>
        <v>#REF!</v>
      </c>
      <c r="AA493" s="36" t="e">
        <f>'Рейтинговая таблица организаций'!#REF!</f>
        <v>#REF!</v>
      </c>
    </row>
    <row r="494" spans="1:27">
      <c r="A494" s="33" t="e">
        <f>'бланки '!#REF!</f>
        <v>#REF!</v>
      </c>
      <c r="B494" s="33" t="e">
        <f>'Рейтинговая таблица организаций'!#REF!</f>
        <v>#REF!</v>
      </c>
      <c r="C494" s="33" t="e">
        <f>'Рейтинговая таблица организаций'!#REF!</f>
        <v>#REF!</v>
      </c>
      <c r="D494" s="33" t="e">
        <f>'Рейтинговая таблица организаций'!#REF!</f>
        <v>#REF!</v>
      </c>
      <c r="E494" s="31" t="e">
        <f>'Рейтинговая таблица организаций'!#REF!</f>
        <v>#REF!</v>
      </c>
      <c r="F494" s="31" t="e">
        <f>'Рейтинговая таблица организаций'!#REF!</f>
        <v>#REF!</v>
      </c>
      <c r="G494" s="31" t="e">
        <f>'Рейтинговая таблица организаций'!#REF!</f>
        <v>#REF!</v>
      </c>
      <c r="H494" s="31" t="e">
        <f>'Рейтинговая таблица организаций'!#REF!</f>
        <v>#REF!</v>
      </c>
      <c r="I494" s="31" t="e">
        <f>'Рейтинговая таблица организаций'!#REF!</f>
        <v>#REF!</v>
      </c>
      <c r="J494" s="35" t="e">
        <f>'Рейтинговая таблица организаций'!#REF!</f>
        <v>#REF!</v>
      </c>
      <c r="K494" s="31" t="e">
        <f>'Рейтинговая таблица организаций'!#REF!</f>
        <v>#REF!</v>
      </c>
      <c r="L494" s="31" t="e">
        <f t="shared" si="8"/>
        <v>#REF!</v>
      </c>
      <c r="M494" s="31" t="e">
        <f>'Рейтинговая таблица организаций'!#REF!</f>
        <v>#REF!</v>
      </c>
      <c r="N494" s="35" t="e">
        <f>'Рейтинговая таблица организаций'!#REF!</f>
        <v>#REF!</v>
      </c>
      <c r="O494" s="85" t="e">
        <f>'Рейтинговая таблица организаций'!#REF!</f>
        <v>#REF!</v>
      </c>
      <c r="P494" s="85" t="e">
        <f>'Рейтинговая таблица организаций'!#REF!</f>
        <v>#REF!</v>
      </c>
      <c r="Q494" s="85" t="e">
        <f>'Рейтинговая таблица организаций'!#REF!</f>
        <v>#REF!</v>
      </c>
      <c r="R494" s="86" t="e">
        <f>'Рейтинговая таблица организаций'!#REF!</f>
        <v>#REF!</v>
      </c>
      <c r="S494" s="31" t="e">
        <f>'Рейтинговая таблица организаций'!#REF!</f>
        <v>#REF!</v>
      </c>
      <c r="T494" s="31" t="e">
        <f>'Рейтинговая таблица организаций'!#REF!</f>
        <v>#REF!</v>
      </c>
      <c r="U494" s="31" t="e">
        <f>'Рейтинговая таблица организаций'!#REF!</f>
        <v>#REF!</v>
      </c>
      <c r="V494" s="35" t="e">
        <f>'Рейтинговая таблица организаций'!#REF!</f>
        <v>#REF!</v>
      </c>
      <c r="W494" s="31" t="e">
        <f>'Рейтинговая таблица организаций'!#REF!</f>
        <v>#REF!</v>
      </c>
      <c r="X494" s="31" t="e">
        <f>'Рейтинговая таблица организаций'!#REF!</f>
        <v>#REF!</v>
      </c>
      <c r="Y494" s="31" t="e">
        <f>'Рейтинговая таблица организаций'!#REF!</f>
        <v>#REF!</v>
      </c>
      <c r="Z494" s="35" t="e">
        <f>'Рейтинговая таблица организаций'!#REF!</f>
        <v>#REF!</v>
      </c>
      <c r="AA494" s="36" t="e">
        <f>'Рейтинговая таблица организаций'!#REF!</f>
        <v>#REF!</v>
      </c>
    </row>
    <row r="495" spans="1:27">
      <c r="A495" s="33" t="e">
        <f>'бланки '!#REF!</f>
        <v>#REF!</v>
      </c>
      <c r="B495" s="33" t="e">
        <f>'Рейтинговая таблица организаций'!#REF!</f>
        <v>#REF!</v>
      </c>
      <c r="C495" s="33" t="e">
        <f>'Рейтинговая таблица организаций'!#REF!</f>
        <v>#REF!</v>
      </c>
      <c r="D495" s="33" t="e">
        <f>'Рейтинговая таблица организаций'!#REF!</f>
        <v>#REF!</v>
      </c>
      <c r="E495" s="31" t="e">
        <f>'Рейтинговая таблица организаций'!#REF!</f>
        <v>#REF!</v>
      </c>
      <c r="F495" s="31" t="e">
        <f>'Рейтинговая таблица организаций'!#REF!</f>
        <v>#REF!</v>
      </c>
      <c r="G495" s="31" t="e">
        <f>'Рейтинговая таблица организаций'!#REF!</f>
        <v>#REF!</v>
      </c>
      <c r="H495" s="31" t="e">
        <f>'Рейтинговая таблица организаций'!#REF!</f>
        <v>#REF!</v>
      </c>
      <c r="I495" s="31" t="e">
        <f>'Рейтинговая таблица организаций'!#REF!</f>
        <v>#REF!</v>
      </c>
      <c r="J495" s="35" t="e">
        <f>'Рейтинговая таблица организаций'!#REF!</f>
        <v>#REF!</v>
      </c>
      <c r="K495" s="31" t="e">
        <f>'Рейтинговая таблица организаций'!#REF!</f>
        <v>#REF!</v>
      </c>
      <c r="L495" s="31" t="e">
        <f t="shared" si="8"/>
        <v>#REF!</v>
      </c>
      <c r="M495" s="31" t="e">
        <f>'Рейтинговая таблица организаций'!#REF!</f>
        <v>#REF!</v>
      </c>
      <c r="N495" s="35" t="e">
        <f>'Рейтинговая таблица организаций'!#REF!</f>
        <v>#REF!</v>
      </c>
      <c r="O495" s="85" t="e">
        <f>'Рейтинговая таблица организаций'!#REF!</f>
        <v>#REF!</v>
      </c>
      <c r="P495" s="85" t="e">
        <f>'Рейтинговая таблица организаций'!#REF!</f>
        <v>#REF!</v>
      </c>
      <c r="Q495" s="85" t="e">
        <f>'Рейтинговая таблица организаций'!#REF!</f>
        <v>#REF!</v>
      </c>
      <c r="R495" s="86" t="e">
        <f>'Рейтинговая таблица организаций'!#REF!</f>
        <v>#REF!</v>
      </c>
      <c r="S495" s="31" t="e">
        <f>'Рейтинговая таблица организаций'!#REF!</f>
        <v>#REF!</v>
      </c>
      <c r="T495" s="31" t="e">
        <f>'Рейтинговая таблица организаций'!#REF!</f>
        <v>#REF!</v>
      </c>
      <c r="U495" s="31" t="e">
        <f>'Рейтинговая таблица организаций'!#REF!</f>
        <v>#REF!</v>
      </c>
      <c r="V495" s="35" t="e">
        <f>'Рейтинговая таблица организаций'!#REF!</f>
        <v>#REF!</v>
      </c>
      <c r="W495" s="31" t="e">
        <f>'Рейтинговая таблица организаций'!#REF!</f>
        <v>#REF!</v>
      </c>
      <c r="X495" s="31" t="e">
        <f>'Рейтинговая таблица организаций'!#REF!</f>
        <v>#REF!</v>
      </c>
      <c r="Y495" s="31" t="e">
        <f>'Рейтинговая таблица организаций'!#REF!</f>
        <v>#REF!</v>
      </c>
      <c r="Z495" s="35" t="e">
        <f>'Рейтинговая таблица организаций'!#REF!</f>
        <v>#REF!</v>
      </c>
      <c r="AA495" s="36" t="e">
        <f>'Рейтинговая таблица организаций'!#REF!</f>
        <v>#REF!</v>
      </c>
    </row>
    <row r="496" spans="1:27">
      <c r="A496" s="33" t="e">
        <f>'бланки '!#REF!</f>
        <v>#REF!</v>
      </c>
      <c r="B496" s="33" t="e">
        <f>'Рейтинговая таблица организаций'!#REF!</f>
        <v>#REF!</v>
      </c>
      <c r="C496" s="33" t="e">
        <f>'Рейтинговая таблица организаций'!#REF!</f>
        <v>#REF!</v>
      </c>
      <c r="D496" s="33" t="e">
        <f>'Рейтинговая таблица организаций'!#REF!</f>
        <v>#REF!</v>
      </c>
      <c r="E496" s="31" t="e">
        <f>'Рейтинговая таблица организаций'!#REF!</f>
        <v>#REF!</v>
      </c>
      <c r="F496" s="31" t="e">
        <f>'Рейтинговая таблица организаций'!#REF!</f>
        <v>#REF!</v>
      </c>
      <c r="G496" s="31" t="e">
        <f>'Рейтинговая таблица организаций'!#REF!</f>
        <v>#REF!</v>
      </c>
      <c r="H496" s="31" t="e">
        <f>'Рейтинговая таблица организаций'!#REF!</f>
        <v>#REF!</v>
      </c>
      <c r="I496" s="31" t="e">
        <f>'Рейтинговая таблица организаций'!#REF!</f>
        <v>#REF!</v>
      </c>
      <c r="J496" s="35" t="e">
        <f>'Рейтинговая таблица организаций'!#REF!</f>
        <v>#REF!</v>
      </c>
      <c r="K496" s="31" t="e">
        <f>'Рейтинговая таблица организаций'!#REF!</f>
        <v>#REF!</v>
      </c>
      <c r="L496" s="31" t="e">
        <f t="shared" si="8"/>
        <v>#REF!</v>
      </c>
      <c r="M496" s="31" t="e">
        <f>'Рейтинговая таблица организаций'!#REF!</f>
        <v>#REF!</v>
      </c>
      <c r="N496" s="35" t="e">
        <f>'Рейтинговая таблица организаций'!#REF!</f>
        <v>#REF!</v>
      </c>
      <c r="O496" s="85" t="e">
        <f>'Рейтинговая таблица организаций'!#REF!</f>
        <v>#REF!</v>
      </c>
      <c r="P496" s="85" t="e">
        <f>'Рейтинговая таблица организаций'!#REF!</f>
        <v>#REF!</v>
      </c>
      <c r="Q496" s="85" t="e">
        <f>'Рейтинговая таблица организаций'!#REF!</f>
        <v>#REF!</v>
      </c>
      <c r="R496" s="86" t="e">
        <f>'Рейтинговая таблица организаций'!#REF!</f>
        <v>#REF!</v>
      </c>
      <c r="S496" s="31" t="e">
        <f>'Рейтинговая таблица организаций'!#REF!</f>
        <v>#REF!</v>
      </c>
      <c r="T496" s="31" t="e">
        <f>'Рейтинговая таблица организаций'!#REF!</f>
        <v>#REF!</v>
      </c>
      <c r="U496" s="31" t="e">
        <f>'Рейтинговая таблица организаций'!#REF!</f>
        <v>#REF!</v>
      </c>
      <c r="V496" s="35" t="e">
        <f>'Рейтинговая таблица организаций'!#REF!</f>
        <v>#REF!</v>
      </c>
      <c r="W496" s="31" t="e">
        <f>'Рейтинговая таблица организаций'!#REF!</f>
        <v>#REF!</v>
      </c>
      <c r="X496" s="31" t="e">
        <f>'Рейтинговая таблица организаций'!#REF!</f>
        <v>#REF!</v>
      </c>
      <c r="Y496" s="31" t="e">
        <f>'Рейтинговая таблица организаций'!#REF!</f>
        <v>#REF!</v>
      </c>
      <c r="Z496" s="35" t="e">
        <f>'Рейтинговая таблица организаций'!#REF!</f>
        <v>#REF!</v>
      </c>
      <c r="AA496" s="36" t="e">
        <f>'Рейтинговая таблица организаций'!#REF!</f>
        <v>#REF!</v>
      </c>
    </row>
    <row r="497" spans="1:27">
      <c r="A497" s="33" t="e">
        <f>'бланки '!#REF!</f>
        <v>#REF!</v>
      </c>
      <c r="B497" s="33" t="e">
        <f>'Рейтинговая таблица организаций'!#REF!</f>
        <v>#REF!</v>
      </c>
      <c r="C497" s="33" t="e">
        <f>'Рейтинговая таблица организаций'!#REF!</f>
        <v>#REF!</v>
      </c>
      <c r="D497" s="33" t="e">
        <f>'Рейтинговая таблица организаций'!#REF!</f>
        <v>#REF!</v>
      </c>
      <c r="E497" s="31" t="e">
        <f>'Рейтинговая таблица организаций'!#REF!</f>
        <v>#REF!</v>
      </c>
      <c r="F497" s="31" t="e">
        <f>'Рейтинговая таблица организаций'!#REF!</f>
        <v>#REF!</v>
      </c>
      <c r="G497" s="31" t="e">
        <f>'Рейтинговая таблица организаций'!#REF!</f>
        <v>#REF!</v>
      </c>
      <c r="H497" s="31" t="e">
        <f>'Рейтинговая таблица организаций'!#REF!</f>
        <v>#REF!</v>
      </c>
      <c r="I497" s="31" t="e">
        <f>'Рейтинговая таблица организаций'!#REF!</f>
        <v>#REF!</v>
      </c>
      <c r="J497" s="35" t="e">
        <f>'Рейтинговая таблица организаций'!#REF!</f>
        <v>#REF!</v>
      </c>
      <c r="K497" s="31" t="e">
        <f>'Рейтинговая таблица организаций'!#REF!</f>
        <v>#REF!</v>
      </c>
      <c r="L497" s="31" t="e">
        <f t="shared" si="8"/>
        <v>#REF!</v>
      </c>
      <c r="M497" s="31" t="e">
        <f>'Рейтинговая таблица организаций'!#REF!</f>
        <v>#REF!</v>
      </c>
      <c r="N497" s="35" t="e">
        <f>'Рейтинговая таблица организаций'!#REF!</f>
        <v>#REF!</v>
      </c>
      <c r="O497" s="85" t="e">
        <f>'Рейтинговая таблица организаций'!#REF!</f>
        <v>#REF!</v>
      </c>
      <c r="P497" s="85" t="e">
        <f>'Рейтинговая таблица организаций'!#REF!</f>
        <v>#REF!</v>
      </c>
      <c r="Q497" s="85" t="e">
        <f>'Рейтинговая таблица организаций'!#REF!</f>
        <v>#REF!</v>
      </c>
      <c r="R497" s="86" t="e">
        <f>'Рейтинговая таблица организаций'!#REF!</f>
        <v>#REF!</v>
      </c>
      <c r="S497" s="31" t="e">
        <f>'Рейтинговая таблица организаций'!#REF!</f>
        <v>#REF!</v>
      </c>
      <c r="T497" s="31" t="e">
        <f>'Рейтинговая таблица организаций'!#REF!</f>
        <v>#REF!</v>
      </c>
      <c r="U497" s="31" t="e">
        <f>'Рейтинговая таблица организаций'!#REF!</f>
        <v>#REF!</v>
      </c>
      <c r="V497" s="35" t="e">
        <f>'Рейтинговая таблица организаций'!#REF!</f>
        <v>#REF!</v>
      </c>
      <c r="W497" s="31" t="e">
        <f>'Рейтинговая таблица организаций'!#REF!</f>
        <v>#REF!</v>
      </c>
      <c r="X497" s="31" t="e">
        <f>'Рейтинговая таблица организаций'!#REF!</f>
        <v>#REF!</v>
      </c>
      <c r="Y497" s="31" t="e">
        <f>'Рейтинговая таблица организаций'!#REF!</f>
        <v>#REF!</v>
      </c>
      <c r="Z497" s="35" t="e">
        <f>'Рейтинговая таблица организаций'!#REF!</f>
        <v>#REF!</v>
      </c>
      <c r="AA497" s="36" t="e">
        <f>'Рейтинговая таблица организаций'!#REF!</f>
        <v>#REF!</v>
      </c>
    </row>
    <row r="498" spans="1:27">
      <c r="A498" s="33" t="e">
        <f>'бланки '!#REF!</f>
        <v>#REF!</v>
      </c>
      <c r="B498" s="33" t="e">
        <f>'Рейтинговая таблица организаций'!#REF!</f>
        <v>#REF!</v>
      </c>
      <c r="C498" s="33" t="e">
        <f>'Рейтинговая таблица организаций'!#REF!</f>
        <v>#REF!</v>
      </c>
      <c r="D498" s="33" t="e">
        <f>'Рейтинговая таблица организаций'!#REF!</f>
        <v>#REF!</v>
      </c>
      <c r="E498" s="31" t="e">
        <f>'Рейтинговая таблица организаций'!#REF!</f>
        <v>#REF!</v>
      </c>
      <c r="F498" s="31" t="e">
        <f>'Рейтинговая таблица организаций'!#REF!</f>
        <v>#REF!</v>
      </c>
      <c r="G498" s="31" t="e">
        <f>'Рейтинговая таблица организаций'!#REF!</f>
        <v>#REF!</v>
      </c>
      <c r="H498" s="31" t="e">
        <f>'Рейтинговая таблица организаций'!#REF!</f>
        <v>#REF!</v>
      </c>
      <c r="I498" s="31" t="e">
        <f>'Рейтинговая таблица организаций'!#REF!</f>
        <v>#REF!</v>
      </c>
      <c r="J498" s="35" t="e">
        <f>'Рейтинговая таблица организаций'!#REF!</f>
        <v>#REF!</v>
      </c>
      <c r="K498" s="31" t="e">
        <f>'Рейтинговая таблица организаций'!#REF!</f>
        <v>#REF!</v>
      </c>
      <c r="L498" s="31" t="e">
        <f t="shared" si="8"/>
        <v>#REF!</v>
      </c>
      <c r="M498" s="31" t="e">
        <f>'Рейтинговая таблица организаций'!#REF!</f>
        <v>#REF!</v>
      </c>
      <c r="N498" s="35" t="e">
        <f>'Рейтинговая таблица организаций'!#REF!</f>
        <v>#REF!</v>
      </c>
      <c r="O498" s="85" t="e">
        <f>'Рейтинговая таблица организаций'!#REF!</f>
        <v>#REF!</v>
      </c>
      <c r="P498" s="85" t="e">
        <f>'Рейтинговая таблица организаций'!#REF!</f>
        <v>#REF!</v>
      </c>
      <c r="Q498" s="85" t="e">
        <f>'Рейтинговая таблица организаций'!#REF!</f>
        <v>#REF!</v>
      </c>
      <c r="R498" s="86" t="e">
        <f>'Рейтинговая таблица организаций'!#REF!</f>
        <v>#REF!</v>
      </c>
      <c r="S498" s="31" t="e">
        <f>'Рейтинговая таблица организаций'!#REF!</f>
        <v>#REF!</v>
      </c>
      <c r="T498" s="31" t="e">
        <f>'Рейтинговая таблица организаций'!#REF!</f>
        <v>#REF!</v>
      </c>
      <c r="U498" s="31" t="e">
        <f>'Рейтинговая таблица организаций'!#REF!</f>
        <v>#REF!</v>
      </c>
      <c r="V498" s="35" t="e">
        <f>'Рейтинговая таблица организаций'!#REF!</f>
        <v>#REF!</v>
      </c>
      <c r="W498" s="31" t="e">
        <f>'Рейтинговая таблица организаций'!#REF!</f>
        <v>#REF!</v>
      </c>
      <c r="X498" s="31" t="e">
        <f>'Рейтинговая таблица организаций'!#REF!</f>
        <v>#REF!</v>
      </c>
      <c r="Y498" s="31" t="e">
        <f>'Рейтинговая таблица организаций'!#REF!</f>
        <v>#REF!</v>
      </c>
      <c r="Z498" s="35" t="e">
        <f>'Рейтинговая таблица организаций'!#REF!</f>
        <v>#REF!</v>
      </c>
      <c r="AA498" s="36" t="e">
        <f>'Рейтинговая таблица организаций'!#REF!</f>
        <v>#REF!</v>
      </c>
    </row>
    <row r="499" spans="1:27">
      <c r="A499" s="33" t="e">
        <f>'бланки '!#REF!</f>
        <v>#REF!</v>
      </c>
      <c r="B499" s="33" t="e">
        <f>'Рейтинговая таблица организаций'!#REF!</f>
        <v>#REF!</v>
      </c>
      <c r="C499" s="33" t="e">
        <f>'Рейтинговая таблица организаций'!#REF!</f>
        <v>#REF!</v>
      </c>
      <c r="D499" s="33" t="e">
        <f>'Рейтинговая таблица организаций'!#REF!</f>
        <v>#REF!</v>
      </c>
      <c r="E499" s="31" t="e">
        <f>'Рейтинговая таблица организаций'!#REF!</f>
        <v>#REF!</v>
      </c>
      <c r="F499" s="31" t="e">
        <f>'Рейтинговая таблица организаций'!#REF!</f>
        <v>#REF!</v>
      </c>
      <c r="G499" s="31" t="e">
        <f>'Рейтинговая таблица организаций'!#REF!</f>
        <v>#REF!</v>
      </c>
      <c r="H499" s="31" t="e">
        <f>'Рейтинговая таблица организаций'!#REF!</f>
        <v>#REF!</v>
      </c>
      <c r="I499" s="31" t="e">
        <f>'Рейтинговая таблица организаций'!#REF!</f>
        <v>#REF!</v>
      </c>
      <c r="J499" s="35" t="e">
        <f>'Рейтинговая таблица организаций'!#REF!</f>
        <v>#REF!</v>
      </c>
      <c r="K499" s="31" t="e">
        <f>'Рейтинговая таблица организаций'!#REF!</f>
        <v>#REF!</v>
      </c>
      <c r="L499" s="31" t="e">
        <f t="shared" si="8"/>
        <v>#REF!</v>
      </c>
      <c r="M499" s="31" t="e">
        <f>'Рейтинговая таблица организаций'!#REF!</f>
        <v>#REF!</v>
      </c>
      <c r="N499" s="35" t="e">
        <f>'Рейтинговая таблица организаций'!#REF!</f>
        <v>#REF!</v>
      </c>
      <c r="O499" s="85" t="e">
        <f>'Рейтинговая таблица организаций'!#REF!</f>
        <v>#REF!</v>
      </c>
      <c r="P499" s="85" t="e">
        <f>'Рейтинговая таблица организаций'!#REF!</f>
        <v>#REF!</v>
      </c>
      <c r="Q499" s="85" t="e">
        <f>'Рейтинговая таблица организаций'!#REF!</f>
        <v>#REF!</v>
      </c>
      <c r="R499" s="86" t="e">
        <f>'Рейтинговая таблица организаций'!#REF!</f>
        <v>#REF!</v>
      </c>
      <c r="S499" s="31" t="e">
        <f>'Рейтинговая таблица организаций'!#REF!</f>
        <v>#REF!</v>
      </c>
      <c r="T499" s="31" t="e">
        <f>'Рейтинговая таблица организаций'!#REF!</f>
        <v>#REF!</v>
      </c>
      <c r="U499" s="31" t="e">
        <f>'Рейтинговая таблица организаций'!#REF!</f>
        <v>#REF!</v>
      </c>
      <c r="V499" s="35" t="e">
        <f>'Рейтинговая таблица организаций'!#REF!</f>
        <v>#REF!</v>
      </c>
      <c r="W499" s="31" t="e">
        <f>'Рейтинговая таблица организаций'!#REF!</f>
        <v>#REF!</v>
      </c>
      <c r="X499" s="31" t="e">
        <f>'Рейтинговая таблица организаций'!#REF!</f>
        <v>#REF!</v>
      </c>
      <c r="Y499" s="31" t="e">
        <f>'Рейтинговая таблица организаций'!#REF!</f>
        <v>#REF!</v>
      </c>
      <c r="Z499" s="35" t="e">
        <f>'Рейтинговая таблица организаций'!#REF!</f>
        <v>#REF!</v>
      </c>
      <c r="AA499" s="36" t="e">
        <f>'Рейтинговая таблица организаций'!#REF!</f>
        <v>#REF!</v>
      </c>
    </row>
    <row r="500" spans="1:27">
      <c r="A500" s="33" t="e">
        <f>'бланки '!#REF!</f>
        <v>#REF!</v>
      </c>
      <c r="B500" s="33" t="e">
        <f>'Рейтинговая таблица организаций'!#REF!</f>
        <v>#REF!</v>
      </c>
      <c r="C500" s="33" t="e">
        <f>'Рейтинговая таблица организаций'!#REF!</f>
        <v>#REF!</v>
      </c>
      <c r="D500" s="33" t="e">
        <f>'Рейтинговая таблица организаций'!#REF!</f>
        <v>#REF!</v>
      </c>
      <c r="E500" s="31" t="e">
        <f>'Рейтинговая таблица организаций'!#REF!</f>
        <v>#REF!</v>
      </c>
      <c r="F500" s="31" t="e">
        <f>'Рейтинговая таблица организаций'!#REF!</f>
        <v>#REF!</v>
      </c>
      <c r="G500" s="31" t="e">
        <f>'Рейтинговая таблица организаций'!#REF!</f>
        <v>#REF!</v>
      </c>
      <c r="H500" s="31" t="e">
        <f>'Рейтинговая таблица организаций'!#REF!</f>
        <v>#REF!</v>
      </c>
      <c r="I500" s="31" t="e">
        <f>'Рейтинговая таблица организаций'!#REF!</f>
        <v>#REF!</v>
      </c>
      <c r="J500" s="35" t="e">
        <f>'Рейтинговая таблица организаций'!#REF!</f>
        <v>#REF!</v>
      </c>
      <c r="K500" s="31" t="e">
        <f>'Рейтинговая таблица организаций'!#REF!</f>
        <v>#REF!</v>
      </c>
      <c r="L500" s="31" t="e">
        <f t="shared" si="8"/>
        <v>#REF!</v>
      </c>
      <c r="M500" s="31" t="e">
        <f>'Рейтинговая таблица организаций'!#REF!</f>
        <v>#REF!</v>
      </c>
      <c r="N500" s="35" t="e">
        <f>'Рейтинговая таблица организаций'!#REF!</f>
        <v>#REF!</v>
      </c>
      <c r="O500" s="85" t="e">
        <f>'Рейтинговая таблица организаций'!#REF!</f>
        <v>#REF!</v>
      </c>
      <c r="P500" s="85" t="e">
        <f>'Рейтинговая таблица организаций'!#REF!</f>
        <v>#REF!</v>
      </c>
      <c r="Q500" s="85" t="e">
        <f>'Рейтинговая таблица организаций'!#REF!</f>
        <v>#REF!</v>
      </c>
      <c r="R500" s="86" t="e">
        <f>'Рейтинговая таблица организаций'!#REF!</f>
        <v>#REF!</v>
      </c>
      <c r="S500" s="31" t="e">
        <f>'Рейтинговая таблица организаций'!#REF!</f>
        <v>#REF!</v>
      </c>
      <c r="T500" s="31" t="e">
        <f>'Рейтинговая таблица организаций'!#REF!</f>
        <v>#REF!</v>
      </c>
      <c r="U500" s="31" t="e">
        <f>'Рейтинговая таблица организаций'!#REF!</f>
        <v>#REF!</v>
      </c>
      <c r="V500" s="35" t="e">
        <f>'Рейтинговая таблица организаций'!#REF!</f>
        <v>#REF!</v>
      </c>
      <c r="W500" s="31" t="e">
        <f>'Рейтинговая таблица организаций'!#REF!</f>
        <v>#REF!</v>
      </c>
      <c r="X500" s="31" t="e">
        <f>'Рейтинговая таблица организаций'!#REF!</f>
        <v>#REF!</v>
      </c>
      <c r="Y500" s="31" t="e">
        <f>'Рейтинговая таблица организаций'!#REF!</f>
        <v>#REF!</v>
      </c>
      <c r="Z500" s="35" t="e">
        <f>'Рейтинговая таблица организаций'!#REF!</f>
        <v>#REF!</v>
      </c>
      <c r="AA500" s="36" t="e">
        <f>'Рейтинговая таблица организаций'!#REF!</f>
        <v>#REF!</v>
      </c>
    </row>
    <row r="501" spans="1:27">
      <c r="A501" s="33" t="e">
        <f>'бланки '!#REF!</f>
        <v>#REF!</v>
      </c>
      <c r="B501" s="33" t="e">
        <f>'Рейтинговая таблица организаций'!#REF!</f>
        <v>#REF!</v>
      </c>
      <c r="C501" s="33" t="e">
        <f>'Рейтинговая таблица организаций'!#REF!</f>
        <v>#REF!</v>
      </c>
      <c r="D501" s="33" t="e">
        <f>'Рейтинговая таблица организаций'!#REF!</f>
        <v>#REF!</v>
      </c>
      <c r="E501" s="31" t="e">
        <f>'Рейтинговая таблица организаций'!#REF!</f>
        <v>#REF!</v>
      </c>
      <c r="F501" s="31" t="e">
        <f>'Рейтинговая таблица организаций'!#REF!</f>
        <v>#REF!</v>
      </c>
      <c r="G501" s="31" t="e">
        <f>'Рейтинговая таблица организаций'!#REF!</f>
        <v>#REF!</v>
      </c>
      <c r="H501" s="31" t="e">
        <f>'Рейтинговая таблица организаций'!#REF!</f>
        <v>#REF!</v>
      </c>
      <c r="I501" s="31" t="e">
        <f>'Рейтинговая таблица организаций'!#REF!</f>
        <v>#REF!</v>
      </c>
      <c r="J501" s="35" t="e">
        <f>'Рейтинговая таблица организаций'!#REF!</f>
        <v>#REF!</v>
      </c>
      <c r="K501" s="31" t="e">
        <f>'Рейтинговая таблица организаций'!#REF!</f>
        <v>#REF!</v>
      </c>
      <c r="L501" s="31" t="e">
        <f t="shared" si="8"/>
        <v>#REF!</v>
      </c>
      <c r="M501" s="31" t="e">
        <f>'Рейтинговая таблица организаций'!#REF!</f>
        <v>#REF!</v>
      </c>
      <c r="N501" s="35" t="e">
        <f>'Рейтинговая таблица организаций'!#REF!</f>
        <v>#REF!</v>
      </c>
      <c r="O501" s="85" t="e">
        <f>'Рейтинговая таблица организаций'!#REF!</f>
        <v>#REF!</v>
      </c>
      <c r="P501" s="85" t="e">
        <f>'Рейтинговая таблица организаций'!#REF!</f>
        <v>#REF!</v>
      </c>
      <c r="Q501" s="85" t="e">
        <f>'Рейтинговая таблица организаций'!#REF!</f>
        <v>#REF!</v>
      </c>
      <c r="R501" s="86" t="e">
        <f>'Рейтинговая таблица организаций'!#REF!</f>
        <v>#REF!</v>
      </c>
      <c r="S501" s="31" t="e">
        <f>'Рейтинговая таблица организаций'!#REF!</f>
        <v>#REF!</v>
      </c>
      <c r="T501" s="31" t="e">
        <f>'Рейтинговая таблица организаций'!#REF!</f>
        <v>#REF!</v>
      </c>
      <c r="U501" s="31" t="e">
        <f>'Рейтинговая таблица организаций'!#REF!</f>
        <v>#REF!</v>
      </c>
      <c r="V501" s="35" t="e">
        <f>'Рейтинговая таблица организаций'!#REF!</f>
        <v>#REF!</v>
      </c>
      <c r="W501" s="31" t="e">
        <f>'Рейтинговая таблица организаций'!#REF!</f>
        <v>#REF!</v>
      </c>
      <c r="X501" s="31" t="e">
        <f>'Рейтинговая таблица организаций'!#REF!</f>
        <v>#REF!</v>
      </c>
      <c r="Y501" s="31" t="e">
        <f>'Рейтинговая таблица организаций'!#REF!</f>
        <v>#REF!</v>
      </c>
      <c r="Z501" s="35" t="e">
        <f>'Рейтинговая таблица организаций'!#REF!</f>
        <v>#REF!</v>
      </c>
      <c r="AA501" s="36" t="e">
        <f>'Рейтинговая таблица организаций'!#REF!</f>
        <v>#REF!</v>
      </c>
    </row>
    <row r="502" spans="1:27">
      <c r="A502" s="33" t="e">
        <f>'бланки '!#REF!</f>
        <v>#REF!</v>
      </c>
      <c r="B502" s="33" t="e">
        <f>'Рейтинговая таблица организаций'!#REF!</f>
        <v>#REF!</v>
      </c>
      <c r="C502" s="33" t="e">
        <f>'Рейтинговая таблица организаций'!#REF!</f>
        <v>#REF!</v>
      </c>
      <c r="D502" s="33" t="e">
        <f>'Рейтинговая таблица организаций'!#REF!</f>
        <v>#REF!</v>
      </c>
      <c r="E502" s="31" t="e">
        <f>'Рейтинговая таблица организаций'!#REF!</f>
        <v>#REF!</v>
      </c>
      <c r="F502" s="31" t="e">
        <f>'Рейтинговая таблица организаций'!#REF!</f>
        <v>#REF!</v>
      </c>
      <c r="G502" s="31" t="e">
        <f>'Рейтинговая таблица организаций'!#REF!</f>
        <v>#REF!</v>
      </c>
      <c r="H502" s="31" t="e">
        <f>'Рейтинговая таблица организаций'!#REF!</f>
        <v>#REF!</v>
      </c>
      <c r="I502" s="31" t="e">
        <f>'Рейтинговая таблица организаций'!#REF!</f>
        <v>#REF!</v>
      </c>
      <c r="J502" s="35" t="e">
        <f>'Рейтинговая таблица организаций'!#REF!</f>
        <v>#REF!</v>
      </c>
      <c r="K502" s="31" t="e">
        <f>'Рейтинговая таблица организаций'!#REF!</f>
        <v>#REF!</v>
      </c>
      <c r="L502" s="31" t="e">
        <f t="shared" si="8"/>
        <v>#REF!</v>
      </c>
      <c r="M502" s="31" t="e">
        <f>'Рейтинговая таблица организаций'!#REF!</f>
        <v>#REF!</v>
      </c>
      <c r="N502" s="35" t="e">
        <f>'Рейтинговая таблица организаций'!#REF!</f>
        <v>#REF!</v>
      </c>
      <c r="O502" s="85" t="e">
        <f>'Рейтинговая таблица организаций'!#REF!</f>
        <v>#REF!</v>
      </c>
      <c r="P502" s="85" t="e">
        <f>'Рейтинговая таблица организаций'!#REF!</f>
        <v>#REF!</v>
      </c>
      <c r="Q502" s="85" t="e">
        <f>'Рейтинговая таблица организаций'!#REF!</f>
        <v>#REF!</v>
      </c>
      <c r="R502" s="86" t="e">
        <f>'Рейтинговая таблица организаций'!#REF!</f>
        <v>#REF!</v>
      </c>
      <c r="S502" s="31" t="e">
        <f>'Рейтинговая таблица организаций'!#REF!</f>
        <v>#REF!</v>
      </c>
      <c r="T502" s="31" t="e">
        <f>'Рейтинговая таблица организаций'!#REF!</f>
        <v>#REF!</v>
      </c>
      <c r="U502" s="31" t="e">
        <f>'Рейтинговая таблица организаций'!#REF!</f>
        <v>#REF!</v>
      </c>
      <c r="V502" s="35" t="e">
        <f>'Рейтинговая таблица организаций'!#REF!</f>
        <v>#REF!</v>
      </c>
      <c r="W502" s="31" t="e">
        <f>'Рейтинговая таблица организаций'!#REF!</f>
        <v>#REF!</v>
      </c>
      <c r="X502" s="31" t="e">
        <f>'Рейтинговая таблица организаций'!#REF!</f>
        <v>#REF!</v>
      </c>
      <c r="Y502" s="31" t="e">
        <f>'Рейтинговая таблица организаций'!#REF!</f>
        <v>#REF!</v>
      </c>
      <c r="Z502" s="35" t="e">
        <f>'Рейтинговая таблица организаций'!#REF!</f>
        <v>#REF!</v>
      </c>
      <c r="AA502" s="36" t="e">
        <f>'Рейтинговая таблица организаций'!#REF!</f>
        <v>#REF!</v>
      </c>
    </row>
    <row r="503" spans="1:27">
      <c r="A503" s="33" t="e">
        <f>'бланки '!#REF!</f>
        <v>#REF!</v>
      </c>
      <c r="B503" s="33" t="e">
        <f>'Рейтинговая таблица организаций'!#REF!</f>
        <v>#REF!</v>
      </c>
      <c r="C503" s="33" t="e">
        <f>'Рейтинговая таблица организаций'!#REF!</f>
        <v>#REF!</v>
      </c>
      <c r="D503" s="33" t="e">
        <f>'Рейтинговая таблица организаций'!#REF!</f>
        <v>#REF!</v>
      </c>
      <c r="E503" s="31" t="e">
        <f>'Рейтинговая таблица организаций'!#REF!</f>
        <v>#REF!</v>
      </c>
      <c r="F503" s="31" t="e">
        <f>'Рейтинговая таблица организаций'!#REF!</f>
        <v>#REF!</v>
      </c>
      <c r="G503" s="31" t="e">
        <f>'Рейтинговая таблица организаций'!#REF!</f>
        <v>#REF!</v>
      </c>
      <c r="H503" s="31" t="e">
        <f>'Рейтинговая таблица организаций'!#REF!</f>
        <v>#REF!</v>
      </c>
      <c r="I503" s="31" t="e">
        <f>'Рейтинговая таблица организаций'!#REF!</f>
        <v>#REF!</v>
      </c>
      <c r="J503" s="35" t="e">
        <f>'Рейтинговая таблица организаций'!#REF!</f>
        <v>#REF!</v>
      </c>
      <c r="K503" s="31" t="e">
        <f>'Рейтинговая таблица организаций'!#REF!</f>
        <v>#REF!</v>
      </c>
      <c r="L503" s="31" t="e">
        <f t="shared" si="8"/>
        <v>#REF!</v>
      </c>
      <c r="M503" s="31" t="e">
        <f>'Рейтинговая таблица организаций'!#REF!</f>
        <v>#REF!</v>
      </c>
      <c r="N503" s="35" t="e">
        <f>'Рейтинговая таблица организаций'!#REF!</f>
        <v>#REF!</v>
      </c>
      <c r="O503" s="85" t="e">
        <f>'Рейтинговая таблица организаций'!#REF!</f>
        <v>#REF!</v>
      </c>
      <c r="P503" s="85" t="e">
        <f>'Рейтинговая таблица организаций'!#REF!</f>
        <v>#REF!</v>
      </c>
      <c r="Q503" s="85" t="e">
        <f>'Рейтинговая таблица организаций'!#REF!</f>
        <v>#REF!</v>
      </c>
      <c r="R503" s="86" t="e">
        <f>'Рейтинговая таблица организаций'!#REF!</f>
        <v>#REF!</v>
      </c>
      <c r="S503" s="31" t="e">
        <f>'Рейтинговая таблица организаций'!#REF!</f>
        <v>#REF!</v>
      </c>
      <c r="T503" s="31" t="e">
        <f>'Рейтинговая таблица организаций'!#REF!</f>
        <v>#REF!</v>
      </c>
      <c r="U503" s="31" t="e">
        <f>'Рейтинговая таблица организаций'!#REF!</f>
        <v>#REF!</v>
      </c>
      <c r="V503" s="35" t="e">
        <f>'Рейтинговая таблица организаций'!#REF!</f>
        <v>#REF!</v>
      </c>
      <c r="W503" s="31" t="e">
        <f>'Рейтинговая таблица организаций'!#REF!</f>
        <v>#REF!</v>
      </c>
      <c r="X503" s="31" t="e">
        <f>'Рейтинговая таблица организаций'!#REF!</f>
        <v>#REF!</v>
      </c>
      <c r="Y503" s="31" t="e">
        <f>'Рейтинговая таблица организаций'!#REF!</f>
        <v>#REF!</v>
      </c>
      <c r="Z503" s="35" t="e">
        <f>'Рейтинговая таблица организаций'!#REF!</f>
        <v>#REF!</v>
      </c>
      <c r="AA503" s="36" t="e">
        <f>'Рейтинговая таблица организаций'!#REF!</f>
        <v>#REF!</v>
      </c>
    </row>
    <row r="504" spans="1:27">
      <c r="A504" s="33" t="e">
        <f>'бланки '!#REF!</f>
        <v>#REF!</v>
      </c>
      <c r="B504" s="33" t="e">
        <f>'Рейтинговая таблица организаций'!#REF!</f>
        <v>#REF!</v>
      </c>
      <c r="C504" s="33" t="e">
        <f>'Рейтинговая таблица организаций'!#REF!</f>
        <v>#REF!</v>
      </c>
      <c r="D504" s="33" t="e">
        <f>'Рейтинговая таблица организаций'!#REF!</f>
        <v>#REF!</v>
      </c>
      <c r="E504" s="31" t="e">
        <f>'Рейтинговая таблица организаций'!#REF!</f>
        <v>#REF!</v>
      </c>
      <c r="F504" s="31" t="e">
        <f>'Рейтинговая таблица организаций'!#REF!</f>
        <v>#REF!</v>
      </c>
      <c r="G504" s="31" t="e">
        <f>'Рейтинговая таблица организаций'!#REF!</f>
        <v>#REF!</v>
      </c>
      <c r="H504" s="31" t="e">
        <f>'Рейтинговая таблица организаций'!#REF!</f>
        <v>#REF!</v>
      </c>
      <c r="I504" s="31" t="e">
        <f>'Рейтинговая таблица организаций'!#REF!</f>
        <v>#REF!</v>
      </c>
      <c r="J504" s="35" t="e">
        <f>'Рейтинговая таблица организаций'!#REF!</f>
        <v>#REF!</v>
      </c>
      <c r="K504" s="31" t="e">
        <f>'Рейтинговая таблица организаций'!#REF!</f>
        <v>#REF!</v>
      </c>
      <c r="L504" s="31" t="e">
        <f t="shared" si="8"/>
        <v>#REF!</v>
      </c>
      <c r="M504" s="31" t="e">
        <f>'Рейтинговая таблица организаций'!#REF!</f>
        <v>#REF!</v>
      </c>
      <c r="N504" s="35" t="e">
        <f>'Рейтинговая таблица организаций'!#REF!</f>
        <v>#REF!</v>
      </c>
      <c r="O504" s="85" t="e">
        <f>'Рейтинговая таблица организаций'!#REF!</f>
        <v>#REF!</v>
      </c>
      <c r="P504" s="85" t="e">
        <f>'Рейтинговая таблица организаций'!#REF!</f>
        <v>#REF!</v>
      </c>
      <c r="Q504" s="85" t="e">
        <f>'Рейтинговая таблица организаций'!#REF!</f>
        <v>#REF!</v>
      </c>
      <c r="R504" s="86" t="e">
        <f>'Рейтинговая таблица организаций'!#REF!</f>
        <v>#REF!</v>
      </c>
      <c r="S504" s="31" t="e">
        <f>'Рейтинговая таблица организаций'!#REF!</f>
        <v>#REF!</v>
      </c>
      <c r="T504" s="31" t="e">
        <f>'Рейтинговая таблица организаций'!#REF!</f>
        <v>#REF!</v>
      </c>
      <c r="U504" s="31" t="e">
        <f>'Рейтинговая таблица организаций'!#REF!</f>
        <v>#REF!</v>
      </c>
      <c r="V504" s="35" t="e">
        <f>'Рейтинговая таблица организаций'!#REF!</f>
        <v>#REF!</v>
      </c>
      <c r="W504" s="31" t="e">
        <f>'Рейтинговая таблица организаций'!#REF!</f>
        <v>#REF!</v>
      </c>
      <c r="X504" s="31" t="e">
        <f>'Рейтинговая таблица организаций'!#REF!</f>
        <v>#REF!</v>
      </c>
      <c r="Y504" s="31" t="e">
        <f>'Рейтинговая таблица организаций'!#REF!</f>
        <v>#REF!</v>
      </c>
      <c r="Z504" s="35" t="e">
        <f>'Рейтинговая таблица организаций'!#REF!</f>
        <v>#REF!</v>
      </c>
      <c r="AA504" s="36" t="e">
        <f>'Рейтинговая таблица организаций'!#REF!</f>
        <v>#REF!</v>
      </c>
    </row>
    <row r="505" spans="1:27">
      <c r="A505" s="33" t="e">
        <f>'бланки '!#REF!</f>
        <v>#REF!</v>
      </c>
      <c r="B505" s="33" t="e">
        <f>'Рейтинговая таблица организаций'!#REF!</f>
        <v>#REF!</v>
      </c>
      <c r="C505" s="33" t="e">
        <f>'Рейтинговая таблица организаций'!#REF!</f>
        <v>#REF!</v>
      </c>
      <c r="D505" s="33" t="e">
        <f>'Рейтинговая таблица организаций'!#REF!</f>
        <v>#REF!</v>
      </c>
      <c r="E505" s="31" t="e">
        <f>'Рейтинговая таблица организаций'!#REF!</f>
        <v>#REF!</v>
      </c>
      <c r="F505" s="31" t="e">
        <f>'Рейтинговая таблица организаций'!#REF!</f>
        <v>#REF!</v>
      </c>
      <c r="G505" s="31" t="e">
        <f>'Рейтинговая таблица организаций'!#REF!</f>
        <v>#REF!</v>
      </c>
      <c r="H505" s="31" t="e">
        <f>'Рейтинговая таблица организаций'!#REF!</f>
        <v>#REF!</v>
      </c>
      <c r="I505" s="31" t="e">
        <f>'Рейтинговая таблица организаций'!#REF!</f>
        <v>#REF!</v>
      </c>
      <c r="J505" s="35" t="e">
        <f>'Рейтинговая таблица организаций'!#REF!</f>
        <v>#REF!</v>
      </c>
      <c r="K505" s="31" t="e">
        <f>'Рейтинговая таблица организаций'!#REF!</f>
        <v>#REF!</v>
      </c>
      <c r="L505" s="31" t="e">
        <f t="shared" si="8"/>
        <v>#REF!</v>
      </c>
      <c r="M505" s="31" t="e">
        <f>'Рейтинговая таблица организаций'!#REF!</f>
        <v>#REF!</v>
      </c>
      <c r="N505" s="35" t="e">
        <f>'Рейтинговая таблица организаций'!#REF!</f>
        <v>#REF!</v>
      </c>
      <c r="O505" s="85" t="e">
        <f>'Рейтинговая таблица организаций'!#REF!</f>
        <v>#REF!</v>
      </c>
      <c r="P505" s="85" t="e">
        <f>'Рейтинговая таблица организаций'!#REF!</f>
        <v>#REF!</v>
      </c>
      <c r="Q505" s="85" t="e">
        <f>'Рейтинговая таблица организаций'!#REF!</f>
        <v>#REF!</v>
      </c>
      <c r="R505" s="86" t="e">
        <f>'Рейтинговая таблица организаций'!#REF!</f>
        <v>#REF!</v>
      </c>
      <c r="S505" s="31" t="e">
        <f>'Рейтинговая таблица организаций'!#REF!</f>
        <v>#REF!</v>
      </c>
      <c r="T505" s="31" t="e">
        <f>'Рейтинговая таблица организаций'!#REF!</f>
        <v>#REF!</v>
      </c>
      <c r="U505" s="31" t="e">
        <f>'Рейтинговая таблица организаций'!#REF!</f>
        <v>#REF!</v>
      </c>
      <c r="V505" s="35" t="e">
        <f>'Рейтинговая таблица организаций'!#REF!</f>
        <v>#REF!</v>
      </c>
      <c r="W505" s="31" t="e">
        <f>'Рейтинговая таблица организаций'!#REF!</f>
        <v>#REF!</v>
      </c>
      <c r="X505" s="31" t="e">
        <f>'Рейтинговая таблица организаций'!#REF!</f>
        <v>#REF!</v>
      </c>
      <c r="Y505" s="31" t="e">
        <f>'Рейтинговая таблица организаций'!#REF!</f>
        <v>#REF!</v>
      </c>
      <c r="Z505" s="35" t="e">
        <f>'Рейтинговая таблица организаций'!#REF!</f>
        <v>#REF!</v>
      </c>
      <c r="AA505" s="36" t="e">
        <f>'Рейтинговая таблица организаций'!#REF!</f>
        <v>#REF!</v>
      </c>
    </row>
    <row r="506" spans="1:27">
      <c r="A506" s="33" t="e">
        <f>'бланки '!#REF!</f>
        <v>#REF!</v>
      </c>
      <c r="B506" s="33" t="e">
        <f>'Рейтинговая таблица организаций'!#REF!</f>
        <v>#REF!</v>
      </c>
      <c r="C506" s="33" t="e">
        <f>'Рейтинговая таблица организаций'!#REF!</f>
        <v>#REF!</v>
      </c>
      <c r="D506" s="33" t="e">
        <f>'Рейтинговая таблица организаций'!#REF!</f>
        <v>#REF!</v>
      </c>
      <c r="E506" s="31" t="e">
        <f>'Рейтинговая таблица организаций'!#REF!</f>
        <v>#REF!</v>
      </c>
      <c r="F506" s="31" t="e">
        <f>'Рейтинговая таблица организаций'!#REF!</f>
        <v>#REF!</v>
      </c>
      <c r="G506" s="31" t="e">
        <f>'Рейтинговая таблица организаций'!#REF!</f>
        <v>#REF!</v>
      </c>
      <c r="H506" s="31" t="e">
        <f>'Рейтинговая таблица организаций'!#REF!</f>
        <v>#REF!</v>
      </c>
      <c r="I506" s="31" t="e">
        <f>'Рейтинговая таблица организаций'!#REF!</f>
        <v>#REF!</v>
      </c>
      <c r="J506" s="35" t="e">
        <f>'Рейтинговая таблица организаций'!#REF!</f>
        <v>#REF!</v>
      </c>
      <c r="K506" s="31" t="e">
        <f>'Рейтинговая таблица организаций'!#REF!</f>
        <v>#REF!</v>
      </c>
      <c r="L506" s="31" t="e">
        <f t="shared" si="8"/>
        <v>#REF!</v>
      </c>
      <c r="M506" s="31" t="e">
        <f>'Рейтинговая таблица организаций'!#REF!</f>
        <v>#REF!</v>
      </c>
      <c r="N506" s="35" t="e">
        <f>'Рейтинговая таблица организаций'!#REF!</f>
        <v>#REF!</v>
      </c>
      <c r="O506" s="85" t="e">
        <f>'Рейтинговая таблица организаций'!#REF!</f>
        <v>#REF!</v>
      </c>
      <c r="P506" s="85" t="e">
        <f>'Рейтинговая таблица организаций'!#REF!</f>
        <v>#REF!</v>
      </c>
      <c r="Q506" s="85" t="e">
        <f>'Рейтинговая таблица организаций'!#REF!</f>
        <v>#REF!</v>
      </c>
      <c r="R506" s="86" t="e">
        <f>'Рейтинговая таблица организаций'!#REF!</f>
        <v>#REF!</v>
      </c>
      <c r="S506" s="31" t="e">
        <f>'Рейтинговая таблица организаций'!#REF!</f>
        <v>#REF!</v>
      </c>
      <c r="T506" s="31" t="e">
        <f>'Рейтинговая таблица организаций'!#REF!</f>
        <v>#REF!</v>
      </c>
      <c r="U506" s="31" t="e">
        <f>'Рейтинговая таблица организаций'!#REF!</f>
        <v>#REF!</v>
      </c>
      <c r="V506" s="35" t="e">
        <f>'Рейтинговая таблица организаций'!#REF!</f>
        <v>#REF!</v>
      </c>
      <c r="W506" s="31" t="e">
        <f>'Рейтинговая таблица организаций'!#REF!</f>
        <v>#REF!</v>
      </c>
      <c r="X506" s="31" t="e">
        <f>'Рейтинговая таблица организаций'!#REF!</f>
        <v>#REF!</v>
      </c>
      <c r="Y506" s="31" t="e">
        <f>'Рейтинговая таблица организаций'!#REF!</f>
        <v>#REF!</v>
      </c>
      <c r="Z506" s="35" t="e">
        <f>'Рейтинговая таблица организаций'!#REF!</f>
        <v>#REF!</v>
      </c>
      <c r="AA506" s="36" t="e">
        <f>'Рейтинговая таблица организаций'!#REF!</f>
        <v>#REF!</v>
      </c>
    </row>
    <row r="507" spans="1:27">
      <c r="A507" s="33" t="e">
        <f>'бланки '!#REF!</f>
        <v>#REF!</v>
      </c>
      <c r="B507" s="33" t="e">
        <f>'Рейтинговая таблица организаций'!#REF!</f>
        <v>#REF!</v>
      </c>
      <c r="C507" s="33" t="e">
        <f>'Рейтинговая таблица организаций'!#REF!</f>
        <v>#REF!</v>
      </c>
      <c r="D507" s="33" t="e">
        <f>'Рейтинговая таблица организаций'!#REF!</f>
        <v>#REF!</v>
      </c>
      <c r="E507" s="31" t="e">
        <f>'Рейтинговая таблица организаций'!#REF!</f>
        <v>#REF!</v>
      </c>
      <c r="F507" s="31" t="e">
        <f>'Рейтинговая таблица организаций'!#REF!</f>
        <v>#REF!</v>
      </c>
      <c r="G507" s="31" t="e">
        <f>'Рейтинговая таблица организаций'!#REF!</f>
        <v>#REF!</v>
      </c>
      <c r="H507" s="31" t="e">
        <f>'Рейтинговая таблица организаций'!#REF!</f>
        <v>#REF!</v>
      </c>
      <c r="I507" s="31" t="e">
        <f>'Рейтинговая таблица организаций'!#REF!</f>
        <v>#REF!</v>
      </c>
      <c r="J507" s="35" t="e">
        <f>'Рейтинговая таблица организаций'!#REF!</f>
        <v>#REF!</v>
      </c>
      <c r="K507" s="31" t="e">
        <f>'Рейтинговая таблица организаций'!#REF!</f>
        <v>#REF!</v>
      </c>
      <c r="L507" s="31" t="e">
        <f t="shared" si="8"/>
        <v>#REF!</v>
      </c>
      <c r="M507" s="31" t="e">
        <f>'Рейтинговая таблица организаций'!#REF!</f>
        <v>#REF!</v>
      </c>
      <c r="N507" s="35" t="e">
        <f>'Рейтинговая таблица организаций'!#REF!</f>
        <v>#REF!</v>
      </c>
      <c r="O507" s="85" t="e">
        <f>'Рейтинговая таблица организаций'!#REF!</f>
        <v>#REF!</v>
      </c>
      <c r="P507" s="85" t="e">
        <f>'Рейтинговая таблица организаций'!#REF!</f>
        <v>#REF!</v>
      </c>
      <c r="Q507" s="85" t="e">
        <f>'Рейтинговая таблица организаций'!#REF!</f>
        <v>#REF!</v>
      </c>
      <c r="R507" s="86" t="e">
        <f>'Рейтинговая таблица организаций'!#REF!</f>
        <v>#REF!</v>
      </c>
      <c r="S507" s="31" t="e">
        <f>'Рейтинговая таблица организаций'!#REF!</f>
        <v>#REF!</v>
      </c>
      <c r="T507" s="31" t="e">
        <f>'Рейтинговая таблица организаций'!#REF!</f>
        <v>#REF!</v>
      </c>
      <c r="U507" s="31" t="e">
        <f>'Рейтинговая таблица организаций'!#REF!</f>
        <v>#REF!</v>
      </c>
      <c r="V507" s="35" t="e">
        <f>'Рейтинговая таблица организаций'!#REF!</f>
        <v>#REF!</v>
      </c>
      <c r="W507" s="31" t="e">
        <f>'Рейтинговая таблица организаций'!#REF!</f>
        <v>#REF!</v>
      </c>
      <c r="X507" s="31" t="e">
        <f>'Рейтинговая таблица организаций'!#REF!</f>
        <v>#REF!</v>
      </c>
      <c r="Y507" s="31" t="e">
        <f>'Рейтинговая таблица организаций'!#REF!</f>
        <v>#REF!</v>
      </c>
      <c r="Z507" s="35" t="e">
        <f>'Рейтинговая таблица организаций'!#REF!</f>
        <v>#REF!</v>
      </c>
      <c r="AA507" s="36" t="e">
        <f>'Рейтинговая таблица организаций'!#REF!</f>
        <v>#REF!</v>
      </c>
    </row>
    <row r="508" spans="1:27">
      <c r="A508" s="33" t="e">
        <f>'бланки '!#REF!</f>
        <v>#REF!</v>
      </c>
      <c r="B508" s="33" t="e">
        <f>'Рейтинговая таблица организаций'!#REF!</f>
        <v>#REF!</v>
      </c>
      <c r="C508" s="33" t="e">
        <f>'Рейтинговая таблица организаций'!#REF!</f>
        <v>#REF!</v>
      </c>
      <c r="D508" s="33" t="e">
        <f>'Рейтинговая таблица организаций'!#REF!</f>
        <v>#REF!</v>
      </c>
      <c r="E508" s="31" t="e">
        <f>'Рейтинговая таблица организаций'!#REF!</f>
        <v>#REF!</v>
      </c>
      <c r="F508" s="31" t="e">
        <f>'Рейтинговая таблица организаций'!#REF!</f>
        <v>#REF!</v>
      </c>
      <c r="G508" s="31" t="e">
        <f>'Рейтинговая таблица организаций'!#REF!</f>
        <v>#REF!</v>
      </c>
      <c r="H508" s="31" t="e">
        <f>'Рейтинговая таблица организаций'!#REF!</f>
        <v>#REF!</v>
      </c>
      <c r="I508" s="31" t="e">
        <f>'Рейтинговая таблица организаций'!#REF!</f>
        <v>#REF!</v>
      </c>
      <c r="J508" s="35" t="e">
        <f>'Рейтинговая таблица организаций'!#REF!</f>
        <v>#REF!</v>
      </c>
      <c r="K508" s="31" t="e">
        <f>'Рейтинговая таблица организаций'!#REF!</f>
        <v>#REF!</v>
      </c>
      <c r="L508" s="31" t="e">
        <f t="shared" si="8"/>
        <v>#REF!</v>
      </c>
      <c r="M508" s="31" t="e">
        <f>'Рейтинговая таблица организаций'!#REF!</f>
        <v>#REF!</v>
      </c>
      <c r="N508" s="35" t="e">
        <f>'Рейтинговая таблица организаций'!#REF!</f>
        <v>#REF!</v>
      </c>
      <c r="O508" s="85" t="e">
        <f>'Рейтинговая таблица организаций'!#REF!</f>
        <v>#REF!</v>
      </c>
      <c r="P508" s="85" t="e">
        <f>'Рейтинговая таблица организаций'!#REF!</f>
        <v>#REF!</v>
      </c>
      <c r="Q508" s="85" t="e">
        <f>'Рейтинговая таблица организаций'!#REF!</f>
        <v>#REF!</v>
      </c>
      <c r="R508" s="86" t="e">
        <f>'Рейтинговая таблица организаций'!#REF!</f>
        <v>#REF!</v>
      </c>
      <c r="S508" s="31" t="e">
        <f>'Рейтинговая таблица организаций'!#REF!</f>
        <v>#REF!</v>
      </c>
      <c r="T508" s="31" t="e">
        <f>'Рейтинговая таблица организаций'!#REF!</f>
        <v>#REF!</v>
      </c>
      <c r="U508" s="31" t="e">
        <f>'Рейтинговая таблица организаций'!#REF!</f>
        <v>#REF!</v>
      </c>
      <c r="V508" s="35" t="e">
        <f>'Рейтинговая таблица организаций'!#REF!</f>
        <v>#REF!</v>
      </c>
      <c r="W508" s="31" t="e">
        <f>'Рейтинговая таблица организаций'!#REF!</f>
        <v>#REF!</v>
      </c>
      <c r="X508" s="31" t="e">
        <f>'Рейтинговая таблица организаций'!#REF!</f>
        <v>#REF!</v>
      </c>
      <c r="Y508" s="31" t="e">
        <f>'Рейтинговая таблица организаций'!#REF!</f>
        <v>#REF!</v>
      </c>
      <c r="Z508" s="35" t="e">
        <f>'Рейтинговая таблица организаций'!#REF!</f>
        <v>#REF!</v>
      </c>
      <c r="AA508" s="36" t="e">
        <f>'Рейтинговая таблица организаций'!#REF!</f>
        <v>#REF!</v>
      </c>
    </row>
    <row r="509" spans="1:27">
      <c r="A509" s="33" t="e">
        <f>'бланки '!#REF!</f>
        <v>#REF!</v>
      </c>
      <c r="B509" s="33" t="e">
        <f>'Рейтинговая таблица организаций'!#REF!</f>
        <v>#REF!</v>
      </c>
      <c r="C509" s="33" t="e">
        <f>'Рейтинговая таблица организаций'!#REF!</f>
        <v>#REF!</v>
      </c>
      <c r="D509" s="33" t="e">
        <f>'Рейтинговая таблица организаций'!#REF!</f>
        <v>#REF!</v>
      </c>
      <c r="E509" s="31" t="e">
        <f>'Рейтинговая таблица организаций'!#REF!</f>
        <v>#REF!</v>
      </c>
      <c r="F509" s="31" t="e">
        <f>'Рейтинговая таблица организаций'!#REF!</f>
        <v>#REF!</v>
      </c>
      <c r="G509" s="31" t="e">
        <f>'Рейтинговая таблица организаций'!#REF!</f>
        <v>#REF!</v>
      </c>
      <c r="H509" s="31" t="e">
        <f>'Рейтинговая таблица организаций'!#REF!</f>
        <v>#REF!</v>
      </c>
      <c r="I509" s="31" t="e">
        <f>'Рейтинговая таблица организаций'!#REF!</f>
        <v>#REF!</v>
      </c>
      <c r="J509" s="35" t="e">
        <f>'Рейтинговая таблица организаций'!#REF!</f>
        <v>#REF!</v>
      </c>
      <c r="K509" s="31" t="e">
        <f>'Рейтинговая таблица организаций'!#REF!</f>
        <v>#REF!</v>
      </c>
      <c r="L509" s="31" t="e">
        <f t="shared" si="8"/>
        <v>#REF!</v>
      </c>
      <c r="M509" s="31" t="e">
        <f>'Рейтинговая таблица организаций'!#REF!</f>
        <v>#REF!</v>
      </c>
      <c r="N509" s="35" t="e">
        <f>'Рейтинговая таблица организаций'!#REF!</f>
        <v>#REF!</v>
      </c>
      <c r="O509" s="85" t="e">
        <f>'Рейтинговая таблица организаций'!#REF!</f>
        <v>#REF!</v>
      </c>
      <c r="P509" s="85" t="e">
        <f>'Рейтинговая таблица организаций'!#REF!</f>
        <v>#REF!</v>
      </c>
      <c r="Q509" s="85" t="e">
        <f>'Рейтинговая таблица организаций'!#REF!</f>
        <v>#REF!</v>
      </c>
      <c r="R509" s="86" t="e">
        <f>'Рейтинговая таблица организаций'!#REF!</f>
        <v>#REF!</v>
      </c>
      <c r="S509" s="31" t="e">
        <f>'Рейтинговая таблица организаций'!#REF!</f>
        <v>#REF!</v>
      </c>
      <c r="T509" s="31" t="e">
        <f>'Рейтинговая таблица организаций'!#REF!</f>
        <v>#REF!</v>
      </c>
      <c r="U509" s="31" t="e">
        <f>'Рейтинговая таблица организаций'!#REF!</f>
        <v>#REF!</v>
      </c>
      <c r="V509" s="35" t="e">
        <f>'Рейтинговая таблица организаций'!#REF!</f>
        <v>#REF!</v>
      </c>
      <c r="W509" s="31" t="e">
        <f>'Рейтинговая таблица организаций'!#REF!</f>
        <v>#REF!</v>
      </c>
      <c r="X509" s="31" t="e">
        <f>'Рейтинговая таблица организаций'!#REF!</f>
        <v>#REF!</v>
      </c>
      <c r="Y509" s="31" t="e">
        <f>'Рейтинговая таблица организаций'!#REF!</f>
        <v>#REF!</v>
      </c>
      <c r="Z509" s="35" t="e">
        <f>'Рейтинговая таблица организаций'!#REF!</f>
        <v>#REF!</v>
      </c>
      <c r="AA509" s="36" t="e">
        <f>'Рейтинговая таблица организаций'!#REF!</f>
        <v>#REF!</v>
      </c>
    </row>
    <row r="510" spans="1:27">
      <c r="A510" s="33" t="e">
        <f>'бланки '!#REF!</f>
        <v>#REF!</v>
      </c>
      <c r="B510" s="33" t="e">
        <f>'Рейтинговая таблица организаций'!#REF!</f>
        <v>#REF!</v>
      </c>
      <c r="C510" s="33" t="e">
        <f>'Рейтинговая таблица организаций'!#REF!</f>
        <v>#REF!</v>
      </c>
      <c r="D510" s="33" t="e">
        <f>'Рейтинговая таблица организаций'!#REF!</f>
        <v>#REF!</v>
      </c>
      <c r="E510" s="31" t="e">
        <f>'Рейтинговая таблица организаций'!#REF!</f>
        <v>#REF!</v>
      </c>
      <c r="F510" s="31" t="e">
        <f>'Рейтинговая таблица организаций'!#REF!</f>
        <v>#REF!</v>
      </c>
      <c r="G510" s="31" t="e">
        <f>'Рейтинговая таблица организаций'!#REF!</f>
        <v>#REF!</v>
      </c>
      <c r="H510" s="31" t="e">
        <f>'Рейтинговая таблица организаций'!#REF!</f>
        <v>#REF!</v>
      </c>
      <c r="I510" s="31" t="e">
        <f>'Рейтинговая таблица организаций'!#REF!</f>
        <v>#REF!</v>
      </c>
      <c r="J510" s="35" t="e">
        <f>'Рейтинговая таблица организаций'!#REF!</f>
        <v>#REF!</v>
      </c>
      <c r="K510" s="31" t="e">
        <f>'Рейтинговая таблица организаций'!#REF!</f>
        <v>#REF!</v>
      </c>
      <c r="L510" s="31" t="e">
        <f t="shared" si="8"/>
        <v>#REF!</v>
      </c>
      <c r="M510" s="31" t="e">
        <f>'Рейтинговая таблица организаций'!#REF!</f>
        <v>#REF!</v>
      </c>
      <c r="N510" s="35" t="e">
        <f>'Рейтинговая таблица организаций'!#REF!</f>
        <v>#REF!</v>
      </c>
      <c r="O510" s="85" t="e">
        <f>'Рейтинговая таблица организаций'!#REF!</f>
        <v>#REF!</v>
      </c>
      <c r="P510" s="85" t="e">
        <f>'Рейтинговая таблица организаций'!#REF!</f>
        <v>#REF!</v>
      </c>
      <c r="Q510" s="85" t="e">
        <f>'Рейтинговая таблица организаций'!#REF!</f>
        <v>#REF!</v>
      </c>
      <c r="R510" s="86" t="e">
        <f>'Рейтинговая таблица организаций'!#REF!</f>
        <v>#REF!</v>
      </c>
      <c r="S510" s="31" t="e">
        <f>'Рейтинговая таблица организаций'!#REF!</f>
        <v>#REF!</v>
      </c>
      <c r="T510" s="31" t="e">
        <f>'Рейтинговая таблица организаций'!#REF!</f>
        <v>#REF!</v>
      </c>
      <c r="U510" s="31" t="e">
        <f>'Рейтинговая таблица организаций'!#REF!</f>
        <v>#REF!</v>
      </c>
      <c r="V510" s="35" t="e">
        <f>'Рейтинговая таблица организаций'!#REF!</f>
        <v>#REF!</v>
      </c>
      <c r="W510" s="31" t="e">
        <f>'Рейтинговая таблица организаций'!#REF!</f>
        <v>#REF!</v>
      </c>
      <c r="X510" s="31" t="e">
        <f>'Рейтинговая таблица организаций'!#REF!</f>
        <v>#REF!</v>
      </c>
      <c r="Y510" s="31" t="e">
        <f>'Рейтинговая таблица организаций'!#REF!</f>
        <v>#REF!</v>
      </c>
      <c r="Z510" s="35" t="e">
        <f>'Рейтинговая таблица организаций'!#REF!</f>
        <v>#REF!</v>
      </c>
      <c r="AA510" s="36" t="e">
        <f>'Рейтинговая таблица организаций'!#REF!</f>
        <v>#REF!</v>
      </c>
    </row>
    <row r="511" spans="1:27">
      <c r="A511" s="33" t="e">
        <f>'бланки '!#REF!</f>
        <v>#REF!</v>
      </c>
      <c r="B511" s="33" t="e">
        <f>'Рейтинговая таблица организаций'!#REF!</f>
        <v>#REF!</v>
      </c>
      <c r="C511" s="33" t="e">
        <f>'Рейтинговая таблица организаций'!#REF!</f>
        <v>#REF!</v>
      </c>
      <c r="D511" s="33" t="e">
        <f>'Рейтинговая таблица организаций'!#REF!</f>
        <v>#REF!</v>
      </c>
      <c r="E511" s="31" t="e">
        <f>'Рейтинговая таблица организаций'!#REF!</f>
        <v>#REF!</v>
      </c>
      <c r="F511" s="31" t="e">
        <f>'Рейтинговая таблица организаций'!#REF!</f>
        <v>#REF!</v>
      </c>
      <c r="G511" s="31" t="e">
        <f>'Рейтинговая таблица организаций'!#REF!</f>
        <v>#REF!</v>
      </c>
      <c r="H511" s="31" t="e">
        <f>'Рейтинговая таблица организаций'!#REF!</f>
        <v>#REF!</v>
      </c>
      <c r="I511" s="31" t="e">
        <f>'Рейтинговая таблица организаций'!#REF!</f>
        <v>#REF!</v>
      </c>
      <c r="J511" s="35" t="e">
        <f>'Рейтинговая таблица организаций'!#REF!</f>
        <v>#REF!</v>
      </c>
      <c r="K511" s="31" t="e">
        <f>'Рейтинговая таблица организаций'!#REF!</f>
        <v>#REF!</v>
      </c>
      <c r="L511" s="31" t="e">
        <f t="shared" si="8"/>
        <v>#REF!</v>
      </c>
      <c r="M511" s="31" t="e">
        <f>'Рейтинговая таблица организаций'!#REF!</f>
        <v>#REF!</v>
      </c>
      <c r="N511" s="35" t="e">
        <f>'Рейтинговая таблица организаций'!#REF!</f>
        <v>#REF!</v>
      </c>
      <c r="O511" s="85" t="e">
        <f>'Рейтинговая таблица организаций'!#REF!</f>
        <v>#REF!</v>
      </c>
      <c r="P511" s="85" t="e">
        <f>'Рейтинговая таблица организаций'!#REF!</f>
        <v>#REF!</v>
      </c>
      <c r="Q511" s="85" t="e">
        <f>'Рейтинговая таблица организаций'!#REF!</f>
        <v>#REF!</v>
      </c>
      <c r="R511" s="86" t="e">
        <f>'Рейтинговая таблица организаций'!#REF!</f>
        <v>#REF!</v>
      </c>
      <c r="S511" s="31" t="e">
        <f>'Рейтинговая таблица организаций'!#REF!</f>
        <v>#REF!</v>
      </c>
      <c r="T511" s="31" t="e">
        <f>'Рейтинговая таблица организаций'!#REF!</f>
        <v>#REF!</v>
      </c>
      <c r="U511" s="31" t="e">
        <f>'Рейтинговая таблица организаций'!#REF!</f>
        <v>#REF!</v>
      </c>
      <c r="V511" s="35" t="e">
        <f>'Рейтинговая таблица организаций'!#REF!</f>
        <v>#REF!</v>
      </c>
      <c r="W511" s="31" t="e">
        <f>'Рейтинговая таблица организаций'!#REF!</f>
        <v>#REF!</v>
      </c>
      <c r="X511" s="31" t="e">
        <f>'Рейтинговая таблица организаций'!#REF!</f>
        <v>#REF!</v>
      </c>
      <c r="Y511" s="31" t="e">
        <f>'Рейтинговая таблица организаций'!#REF!</f>
        <v>#REF!</v>
      </c>
      <c r="Z511" s="35" t="e">
        <f>'Рейтинговая таблица организаций'!#REF!</f>
        <v>#REF!</v>
      </c>
      <c r="AA511" s="36" t="e">
        <f>'Рейтинговая таблица организаций'!#REF!</f>
        <v>#REF!</v>
      </c>
    </row>
    <row r="512" spans="1:27">
      <c r="A512" s="33" t="e">
        <f>'бланки '!#REF!</f>
        <v>#REF!</v>
      </c>
      <c r="B512" s="33" t="e">
        <f>'Рейтинговая таблица организаций'!#REF!</f>
        <v>#REF!</v>
      </c>
      <c r="C512" s="33" t="e">
        <f>'Рейтинговая таблица организаций'!#REF!</f>
        <v>#REF!</v>
      </c>
      <c r="D512" s="33" t="e">
        <f>'Рейтинговая таблица организаций'!#REF!</f>
        <v>#REF!</v>
      </c>
      <c r="E512" s="31" t="e">
        <f>'Рейтинговая таблица организаций'!#REF!</f>
        <v>#REF!</v>
      </c>
      <c r="F512" s="31" t="e">
        <f>'Рейтинговая таблица организаций'!#REF!</f>
        <v>#REF!</v>
      </c>
      <c r="G512" s="31" t="e">
        <f>'Рейтинговая таблица организаций'!#REF!</f>
        <v>#REF!</v>
      </c>
      <c r="H512" s="31" t="e">
        <f>'Рейтинговая таблица организаций'!#REF!</f>
        <v>#REF!</v>
      </c>
      <c r="I512" s="31" t="e">
        <f>'Рейтинговая таблица организаций'!#REF!</f>
        <v>#REF!</v>
      </c>
      <c r="J512" s="35" t="e">
        <f>'Рейтинговая таблица организаций'!#REF!</f>
        <v>#REF!</v>
      </c>
      <c r="K512" s="31" t="e">
        <f>'Рейтинговая таблица организаций'!#REF!</f>
        <v>#REF!</v>
      </c>
      <c r="L512" s="31" t="e">
        <f t="shared" si="8"/>
        <v>#REF!</v>
      </c>
      <c r="M512" s="31" t="e">
        <f>'Рейтинговая таблица организаций'!#REF!</f>
        <v>#REF!</v>
      </c>
      <c r="N512" s="35" t="e">
        <f>'Рейтинговая таблица организаций'!#REF!</f>
        <v>#REF!</v>
      </c>
      <c r="O512" s="85" t="e">
        <f>'Рейтинговая таблица организаций'!#REF!</f>
        <v>#REF!</v>
      </c>
      <c r="P512" s="85" t="e">
        <f>'Рейтинговая таблица организаций'!#REF!</f>
        <v>#REF!</v>
      </c>
      <c r="Q512" s="85" t="e">
        <f>'Рейтинговая таблица организаций'!#REF!</f>
        <v>#REF!</v>
      </c>
      <c r="R512" s="86" t="e">
        <f>'Рейтинговая таблица организаций'!#REF!</f>
        <v>#REF!</v>
      </c>
      <c r="S512" s="31" t="e">
        <f>'Рейтинговая таблица организаций'!#REF!</f>
        <v>#REF!</v>
      </c>
      <c r="T512" s="31" t="e">
        <f>'Рейтинговая таблица организаций'!#REF!</f>
        <v>#REF!</v>
      </c>
      <c r="U512" s="31" t="e">
        <f>'Рейтинговая таблица организаций'!#REF!</f>
        <v>#REF!</v>
      </c>
      <c r="V512" s="35" t="e">
        <f>'Рейтинговая таблица организаций'!#REF!</f>
        <v>#REF!</v>
      </c>
      <c r="W512" s="31" t="e">
        <f>'Рейтинговая таблица организаций'!#REF!</f>
        <v>#REF!</v>
      </c>
      <c r="X512" s="31" t="e">
        <f>'Рейтинговая таблица организаций'!#REF!</f>
        <v>#REF!</v>
      </c>
      <c r="Y512" s="31" t="e">
        <f>'Рейтинговая таблица организаций'!#REF!</f>
        <v>#REF!</v>
      </c>
      <c r="Z512" s="35" t="e">
        <f>'Рейтинговая таблица организаций'!#REF!</f>
        <v>#REF!</v>
      </c>
      <c r="AA512" s="36" t="e">
        <f>'Рейтинговая таблица организаций'!#REF!</f>
        <v>#REF!</v>
      </c>
    </row>
    <row r="513" spans="1:27">
      <c r="A513" s="33" t="e">
        <f>'бланки '!#REF!</f>
        <v>#REF!</v>
      </c>
      <c r="B513" s="33" t="e">
        <f>'Рейтинговая таблица организаций'!#REF!</f>
        <v>#REF!</v>
      </c>
      <c r="C513" s="33" t="e">
        <f>'Рейтинговая таблица организаций'!#REF!</f>
        <v>#REF!</v>
      </c>
      <c r="D513" s="33" t="e">
        <f>'Рейтинговая таблица организаций'!#REF!</f>
        <v>#REF!</v>
      </c>
      <c r="E513" s="31" t="e">
        <f>'Рейтинговая таблица организаций'!#REF!</f>
        <v>#REF!</v>
      </c>
      <c r="F513" s="31" t="e">
        <f>'Рейтинговая таблица организаций'!#REF!</f>
        <v>#REF!</v>
      </c>
      <c r="G513" s="31" t="e">
        <f>'Рейтинговая таблица организаций'!#REF!</f>
        <v>#REF!</v>
      </c>
      <c r="H513" s="31" t="e">
        <f>'Рейтинговая таблица организаций'!#REF!</f>
        <v>#REF!</v>
      </c>
      <c r="I513" s="31" t="e">
        <f>'Рейтинговая таблица организаций'!#REF!</f>
        <v>#REF!</v>
      </c>
      <c r="J513" s="35" t="e">
        <f>'Рейтинговая таблица организаций'!#REF!</f>
        <v>#REF!</v>
      </c>
      <c r="K513" s="31" t="e">
        <f>'Рейтинговая таблица организаций'!#REF!</f>
        <v>#REF!</v>
      </c>
      <c r="L513" s="31" t="e">
        <f t="shared" si="8"/>
        <v>#REF!</v>
      </c>
      <c r="M513" s="31" t="e">
        <f>'Рейтинговая таблица организаций'!#REF!</f>
        <v>#REF!</v>
      </c>
      <c r="N513" s="35" t="e">
        <f>'Рейтинговая таблица организаций'!#REF!</f>
        <v>#REF!</v>
      </c>
      <c r="O513" s="85" t="e">
        <f>'Рейтинговая таблица организаций'!#REF!</f>
        <v>#REF!</v>
      </c>
      <c r="P513" s="85" t="e">
        <f>'Рейтинговая таблица организаций'!#REF!</f>
        <v>#REF!</v>
      </c>
      <c r="Q513" s="85" t="e">
        <f>'Рейтинговая таблица организаций'!#REF!</f>
        <v>#REF!</v>
      </c>
      <c r="R513" s="86" t="e">
        <f>'Рейтинговая таблица организаций'!#REF!</f>
        <v>#REF!</v>
      </c>
      <c r="S513" s="31" t="e">
        <f>'Рейтинговая таблица организаций'!#REF!</f>
        <v>#REF!</v>
      </c>
      <c r="T513" s="31" t="e">
        <f>'Рейтинговая таблица организаций'!#REF!</f>
        <v>#REF!</v>
      </c>
      <c r="U513" s="31" t="e">
        <f>'Рейтинговая таблица организаций'!#REF!</f>
        <v>#REF!</v>
      </c>
      <c r="V513" s="35" t="e">
        <f>'Рейтинговая таблица организаций'!#REF!</f>
        <v>#REF!</v>
      </c>
      <c r="W513" s="31" t="e">
        <f>'Рейтинговая таблица организаций'!#REF!</f>
        <v>#REF!</v>
      </c>
      <c r="X513" s="31" t="e">
        <f>'Рейтинговая таблица организаций'!#REF!</f>
        <v>#REF!</v>
      </c>
      <c r="Y513" s="31" t="e">
        <f>'Рейтинговая таблица организаций'!#REF!</f>
        <v>#REF!</v>
      </c>
      <c r="Z513" s="35" t="e">
        <f>'Рейтинговая таблица организаций'!#REF!</f>
        <v>#REF!</v>
      </c>
      <c r="AA513" s="36" t="e">
        <f>'Рейтинговая таблица организаций'!#REF!</f>
        <v>#REF!</v>
      </c>
    </row>
    <row r="514" spans="1:27">
      <c r="A514" s="33" t="e">
        <f>'бланки '!#REF!</f>
        <v>#REF!</v>
      </c>
      <c r="B514" s="33" t="e">
        <f>'Рейтинговая таблица организаций'!#REF!</f>
        <v>#REF!</v>
      </c>
      <c r="C514" s="33" t="e">
        <f>'Рейтинговая таблица организаций'!#REF!</f>
        <v>#REF!</v>
      </c>
      <c r="D514" s="33" t="e">
        <f>'Рейтинговая таблица организаций'!#REF!</f>
        <v>#REF!</v>
      </c>
      <c r="E514" s="31" t="e">
        <f>'Рейтинговая таблица организаций'!#REF!</f>
        <v>#REF!</v>
      </c>
      <c r="F514" s="31" t="e">
        <f>'Рейтинговая таблица организаций'!#REF!</f>
        <v>#REF!</v>
      </c>
      <c r="G514" s="31" t="e">
        <f>'Рейтинговая таблица организаций'!#REF!</f>
        <v>#REF!</v>
      </c>
      <c r="H514" s="31" t="e">
        <f>'Рейтинговая таблица организаций'!#REF!</f>
        <v>#REF!</v>
      </c>
      <c r="I514" s="31" t="e">
        <f>'Рейтинговая таблица организаций'!#REF!</f>
        <v>#REF!</v>
      </c>
      <c r="J514" s="35" t="e">
        <f>'Рейтинговая таблица организаций'!#REF!</f>
        <v>#REF!</v>
      </c>
      <c r="K514" s="31" t="e">
        <f>'Рейтинговая таблица организаций'!#REF!</f>
        <v>#REF!</v>
      </c>
      <c r="L514" s="31" t="e">
        <f t="shared" si="8"/>
        <v>#REF!</v>
      </c>
      <c r="M514" s="31" t="e">
        <f>'Рейтинговая таблица организаций'!#REF!</f>
        <v>#REF!</v>
      </c>
      <c r="N514" s="35" t="e">
        <f>'Рейтинговая таблица организаций'!#REF!</f>
        <v>#REF!</v>
      </c>
      <c r="O514" s="85" t="e">
        <f>'Рейтинговая таблица организаций'!#REF!</f>
        <v>#REF!</v>
      </c>
      <c r="P514" s="85" t="e">
        <f>'Рейтинговая таблица организаций'!#REF!</f>
        <v>#REF!</v>
      </c>
      <c r="Q514" s="85" t="e">
        <f>'Рейтинговая таблица организаций'!#REF!</f>
        <v>#REF!</v>
      </c>
      <c r="R514" s="86" t="e">
        <f>'Рейтинговая таблица организаций'!#REF!</f>
        <v>#REF!</v>
      </c>
      <c r="S514" s="31" t="e">
        <f>'Рейтинговая таблица организаций'!#REF!</f>
        <v>#REF!</v>
      </c>
      <c r="T514" s="31" t="e">
        <f>'Рейтинговая таблица организаций'!#REF!</f>
        <v>#REF!</v>
      </c>
      <c r="U514" s="31" t="e">
        <f>'Рейтинговая таблица организаций'!#REF!</f>
        <v>#REF!</v>
      </c>
      <c r="V514" s="35" t="e">
        <f>'Рейтинговая таблица организаций'!#REF!</f>
        <v>#REF!</v>
      </c>
      <c r="W514" s="31" t="e">
        <f>'Рейтинговая таблица организаций'!#REF!</f>
        <v>#REF!</v>
      </c>
      <c r="X514" s="31" t="e">
        <f>'Рейтинговая таблица организаций'!#REF!</f>
        <v>#REF!</v>
      </c>
      <c r="Y514" s="31" t="e">
        <f>'Рейтинговая таблица организаций'!#REF!</f>
        <v>#REF!</v>
      </c>
      <c r="Z514" s="35" t="e">
        <f>'Рейтинговая таблица организаций'!#REF!</f>
        <v>#REF!</v>
      </c>
      <c r="AA514" s="36" t="e">
        <f>'Рейтинговая таблица организаций'!#REF!</f>
        <v>#REF!</v>
      </c>
    </row>
    <row r="515" spans="1:27">
      <c r="A515" s="33" t="e">
        <f>'бланки '!#REF!</f>
        <v>#REF!</v>
      </c>
      <c r="B515" s="33" t="e">
        <f>'Рейтинговая таблица организаций'!#REF!</f>
        <v>#REF!</v>
      </c>
      <c r="C515" s="33" t="e">
        <f>'Рейтинговая таблица организаций'!#REF!</f>
        <v>#REF!</v>
      </c>
      <c r="D515" s="33" t="e">
        <f>'Рейтинговая таблица организаций'!#REF!</f>
        <v>#REF!</v>
      </c>
      <c r="E515" s="31" t="e">
        <f>'Рейтинговая таблица организаций'!#REF!</f>
        <v>#REF!</v>
      </c>
      <c r="F515" s="31" t="e">
        <f>'Рейтинговая таблица организаций'!#REF!</f>
        <v>#REF!</v>
      </c>
      <c r="G515" s="31" t="e">
        <f>'Рейтинговая таблица организаций'!#REF!</f>
        <v>#REF!</v>
      </c>
      <c r="H515" s="31" t="e">
        <f>'Рейтинговая таблица организаций'!#REF!</f>
        <v>#REF!</v>
      </c>
      <c r="I515" s="31" t="e">
        <f>'Рейтинговая таблица организаций'!#REF!</f>
        <v>#REF!</v>
      </c>
      <c r="J515" s="35" t="e">
        <f>'Рейтинговая таблица организаций'!#REF!</f>
        <v>#REF!</v>
      </c>
      <c r="K515" s="31" t="e">
        <f>'Рейтинговая таблица организаций'!#REF!</f>
        <v>#REF!</v>
      </c>
      <c r="L515" s="31" t="e">
        <f t="shared" si="8"/>
        <v>#REF!</v>
      </c>
      <c r="M515" s="31" t="e">
        <f>'Рейтинговая таблица организаций'!#REF!</f>
        <v>#REF!</v>
      </c>
      <c r="N515" s="35" t="e">
        <f>'Рейтинговая таблица организаций'!#REF!</f>
        <v>#REF!</v>
      </c>
      <c r="O515" s="85" t="e">
        <f>'Рейтинговая таблица организаций'!#REF!</f>
        <v>#REF!</v>
      </c>
      <c r="P515" s="85" t="e">
        <f>'Рейтинговая таблица организаций'!#REF!</f>
        <v>#REF!</v>
      </c>
      <c r="Q515" s="85" t="e">
        <f>'Рейтинговая таблица организаций'!#REF!</f>
        <v>#REF!</v>
      </c>
      <c r="R515" s="86" t="e">
        <f>'Рейтинговая таблица организаций'!#REF!</f>
        <v>#REF!</v>
      </c>
      <c r="S515" s="31" t="e">
        <f>'Рейтинговая таблица организаций'!#REF!</f>
        <v>#REF!</v>
      </c>
      <c r="T515" s="31" t="e">
        <f>'Рейтинговая таблица организаций'!#REF!</f>
        <v>#REF!</v>
      </c>
      <c r="U515" s="31" t="e">
        <f>'Рейтинговая таблица организаций'!#REF!</f>
        <v>#REF!</v>
      </c>
      <c r="V515" s="35" t="e">
        <f>'Рейтинговая таблица организаций'!#REF!</f>
        <v>#REF!</v>
      </c>
      <c r="W515" s="31" t="e">
        <f>'Рейтинговая таблица организаций'!#REF!</f>
        <v>#REF!</v>
      </c>
      <c r="X515" s="31" t="e">
        <f>'Рейтинговая таблица организаций'!#REF!</f>
        <v>#REF!</v>
      </c>
      <c r="Y515" s="31" t="e">
        <f>'Рейтинговая таблица организаций'!#REF!</f>
        <v>#REF!</v>
      </c>
      <c r="Z515" s="35" t="e">
        <f>'Рейтинговая таблица организаций'!#REF!</f>
        <v>#REF!</v>
      </c>
      <c r="AA515" s="36" t="e">
        <f>'Рейтинговая таблица организаций'!#REF!</f>
        <v>#REF!</v>
      </c>
    </row>
    <row r="516" spans="1:27">
      <c r="A516" s="33" t="e">
        <f>'бланки '!#REF!</f>
        <v>#REF!</v>
      </c>
      <c r="B516" s="33" t="e">
        <f>'Рейтинговая таблица организаций'!#REF!</f>
        <v>#REF!</v>
      </c>
      <c r="C516" s="33" t="e">
        <f>'Рейтинговая таблица организаций'!#REF!</f>
        <v>#REF!</v>
      </c>
      <c r="D516" s="33" t="e">
        <f>'Рейтинговая таблица организаций'!#REF!</f>
        <v>#REF!</v>
      </c>
      <c r="E516" s="31" t="e">
        <f>'Рейтинговая таблица организаций'!#REF!</f>
        <v>#REF!</v>
      </c>
      <c r="F516" s="31" t="e">
        <f>'Рейтинговая таблица организаций'!#REF!</f>
        <v>#REF!</v>
      </c>
      <c r="G516" s="31" t="e">
        <f>'Рейтинговая таблица организаций'!#REF!</f>
        <v>#REF!</v>
      </c>
      <c r="H516" s="31" t="e">
        <f>'Рейтинговая таблица организаций'!#REF!</f>
        <v>#REF!</v>
      </c>
      <c r="I516" s="31" t="e">
        <f>'Рейтинговая таблица организаций'!#REF!</f>
        <v>#REF!</v>
      </c>
      <c r="J516" s="35" t="e">
        <f>'Рейтинговая таблица организаций'!#REF!</f>
        <v>#REF!</v>
      </c>
      <c r="K516" s="31" t="e">
        <f>'Рейтинговая таблица организаций'!#REF!</f>
        <v>#REF!</v>
      </c>
      <c r="L516" s="31" t="e">
        <f t="shared" si="8"/>
        <v>#REF!</v>
      </c>
      <c r="M516" s="31" t="e">
        <f>'Рейтинговая таблица организаций'!#REF!</f>
        <v>#REF!</v>
      </c>
      <c r="N516" s="35" t="e">
        <f>'Рейтинговая таблица организаций'!#REF!</f>
        <v>#REF!</v>
      </c>
      <c r="O516" s="85" t="e">
        <f>'Рейтинговая таблица организаций'!#REF!</f>
        <v>#REF!</v>
      </c>
      <c r="P516" s="85" t="e">
        <f>'Рейтинговая таблица организаций'!#REF!</f>
        <v>#REF!</v>
      </c>
      <c r="Q516" s="85" t="e">
        <f>'Рейтинговая таблица организаций'!#REF!</f>
        <v>#REF!</v>
      </c>
      <c r="R516" s="86" t="e">
        <f>'Рейтинговая таблица организаций'!#REF!</f>
        <v>#REF!</v>
      </c>
      <c r="S516" s="31" t="e">
        <f>'Рейтинговая таблица организаций'!#REF!</f>
        <v>#REF!</v>
      </c>
      <c r="T516" s="31" t="e">
        <f>'Рейтинговая таблица организаций'!#REF!</f>
        <v>#REF!</v>
      </c>
      <c r="U516" s="31" t="e">
        <f>'Рейтинговая таблица организаций'!#REF!</f>
        <v>#REF!</v>
      </c>
      <c r="V516" s="35" t="e">
        <f>'Рейтинговая таблица организаций'!#REF!</f>
        <v>#REF!</v>
      </c>
      <c r="W516" s="31" t="e">
        <f>'Рейтинговая таблица организаций'!#REF!</f>
        <v>#REF!</v>
      </c>
      <c r="X516" s="31" t="e">
        <f>'Рейтинговая таблица организаций'!#REF!</f>
        <v>#REF!</v>
      </c>
      <c r="Y516" s="31" t="e">
        <f>'Рейтинговая таблица организаций'!#REF!</f>
        <v>#REF!</v>
      </c>
      <c r="Z516" s="35" t="e">
        <f>'Рейтинговая таблица организаций'!#REF!</f>
        <v>#REF!</v>
      </c>
      <c r="AA516" s="36" t="e">
        <f>'Рейтинговая таблица организаций'!#REF!</f>
        <v>#REF!</v>
      </c>
    </row>
    <row r="517" spans="1:27">
      <c r="A517" s="33" t="e">
        <f>'бланки '!#REF!</f>
        <v>#REF!</v>
      </c>
      <c r="B517" s="33" t="e">
        <f>'Рейтинговая таблица организаций'!#REF!</f>
        <v>#REF!</v>
      </c>
      <c r="C517" s="33" t="e">
        <f>'Рейтинговая таблица организаций'!#REF!</f>
        <v>#REF!</v>
      </c>
      <c r="D517" s="33" t="e">
        <f>'Рейтинговая таблица организаций'!#REF!</f>
        <v>#REF!</v>
      </c>
      <c r="E517" s="31" t="e">
        <f>'Рейтинговая таблица организаций'!#REF!</f>
        <v>#REF!</v>
      </c>
      <c r="F517" s="31" t="e">
        <f>'Рейтинговая таблица организаций'!#REF!</f>
        <v>#REF!</v>
      </c>
      <c r="G517" s="31" t="e">
        <f>'Рейтинговая таблица организаций'!#REF!</f>
        <v>#REF!</v>
      </c>
      <c r="H517" s="31" t="e">
        <f>'Рейтинговая таблица организаций'!#REF!</f>
        <v>#REF!</v>
      </c>
      <c r="I517" s="31" t="e">
        <f>'Рейтинговая таблица организаций'!#REF!</f>
        <v>#REF!</v>
      </c>
      <c r="J517" s="35" t="e">
        <f>'Рейтинговая таблица организаций'!#REF!</f>
        <v>#REF!</v>
      </c>
      <c r="K517" s="31" t="e">
        <f>'Рейтинговая таблица организаций'!#REF!</f>
        <v>#REF!</v>
      </c>
      <c r="L517" s="31" t="e">
        <f t="shared" si="8"/>
        <v>#REF!</v>
      </c>
      <c r="M517" s="31" t="e">
        <f>'Рейтинговая таблица организаций'!#REF!</f>
        <v>#REF!</v>
      </c>
      <c r="N517" s="35" t="e">
        <f>'Рейтинговая таблица организаций'!#REF!</f>
        <v>#REF!</v>
      </c>
      <c r="O517" s="85" t="e">
        <f>'Рейтинговая таблица организаций'!#REF!</f>
        <v>#REF!</v>
      </c>
      <c r="P517" s="85" t="e">
        <f>'Рейтинговая таблица организаций'!#REF!</f>
        <v>#REF!</v>
      </c>
      <c r="Q517" s="85" t="e">
        <f>'Рейтинговая таблица организаций'!#REF!</f>
        <v>#REF!</v>
      </c>
      <c r="R517" s="86" t="e">
        <f>'Рейтинговая таблица организаций'!#REF!</f>
        <v>#REF!</v>
      </c>
      <c r="S517" s="31" t="e">
        <f>'Рейтинговая таблица организаций'!#REF!</f>
        <v>#REF!</v>
      </c>
      <c r="T517" s="31" t="e">
        <f>'Рейтинговая таблица организаций'!#REF!</f>
        <v>#REF!</v>
      </c>
      <c r="U517" s="31" t="e">
        <f>'Рейтинговая таблица организаций'!#REF!</f>
        <v>#REF!</v>
      </c>
      <c r="V517" s="35" t="e">
        <f>'Рейтинговая таблица организаций'!#REF!</f>
        <v>#REF!</v>
      </c>
      <c r="W517" s="31" t="e">
        <f>'Рейтинговая таблица организаций'!#REF!</f>
        <v>#REF!</v>
      </c>
      <c r="X517" s="31" t="e">
        <f>'Рейтинговая таблица организаций'!#REF!</f>
        <v>#REF!</v>
      </c>
      <c r="Y517" s="31" t="e">
        <f>'Рейтинговая таблица организаций'!#REF!</f>
        <v>#REF!</v>
      </c>
      <c r="Z517" s="35" t="e">
        <f>'Рейтинговая таблица организаций'!#REF!</f>
        <v>#REF!</v>
      </c>
      <c r="AA517" s="36" t="e">
        <f>'Рейтинговая таблица организаций'!#REF!</f>
        <v>#REF!</v>
      </c>
    </row>
    <row r="518" spans="1:27">
      <c r="A518" s="33" t="e">
        <f>'бланки '!#REF!</f>
        <v>#REF!</v>
      </c>
      <c r="B518" s="33" t="e">
        <f>'Рейтинговая таблица организаций'!#REF!</f>
        <v>#REF!</v>
      </c>
      <c r="C518" s="33" t="e">
        <f>'Рейтинговая таблица организаций'!#REF!</f>
        <v>#REF!</v>
      </c>
      <c r="D518" s="33" t="e">
        <f>'Рейтинговая таблица организаций'!#REF!</f>
        <v>#REF!</v>
      </c>
      <c r="E518" s="31" t="e">
        <f>'Рейтинговая таблица организаций'!#REF!</f>
        <v>#REF!</v>
      </c>
      <c r="F518" s="31" t="e">
        <f>'Рейтинговая таблица организаций'!#REF!</f>
        <v>#REF!</v>
      </c>
      <c r="G518" s="31" t="e">
        <f>'Рейтинговая таблица организаций'!#REF!</f>
        <v>#REF!</v>
      </c>
      <c r="H518" s="31" t="e">
        <f>'Рейтинговая таблица организаций'!#REF!</f>
        <v>#REF!</v>
      </c>
      <c r="I518" s="31" t="e">
        <f>'Рейтинговая таблица организаций'!#REF!</f>
        <v>#REF!</v>
      </c>
      <c r="J518" s="35" t="e">
        <f>'Рейтинговая таблица организаций'!#REF!</f>
        <v>#REF!</v>
      </c>
      <c r="K518" s="31" t="e">
        <f>'Рейтинговая таблица организаций'!#REF!</f>
        <v>#REF!</v>
      </c>
      <c r="L518" s="31" t="e">
        <f t="shared" si="8"/>
        <v>#REF!</v>
      </c>
      <c r="M518" s="31" t="e">
        <f>'Рейтинговая таблица организаций'!#REF!</f>
        <v>#REF!</v>
      </c>
      <c r="N518" s="35" t="e">
        <f>'Рейтинговая таблица организаций'!#REF!</f>
        <v>#REF!</v>
      </c>
      <c r="O518" s="85" t="e">
        <f>'Рейтинговая таблица организаций'!#REF!</f>
        <v>#REF!</v>
      </c>
      <c r="P518" s="85" t="e">
        <f>'Рейтинговая таблица организаций'!#REF!</f>
        <v>#REF!</v>
      </c>
      <c r="Q518" s="85" t="e">
        <f>'Рейтинговая таблица организаций'!#REF!</f>
        <v>#REF!</v>
      </c>
      <c r="R518" s="86" t="e">
        <f>'Рейтинговая таблица организаций'!#REF!</f>
        <v>#REF!</v>
      </c>
      <c r="S518" s="31" t="e">
        <f>'Рейтинговая таблица организаций'!#REF!</f>
        <v>#REF!</v>
      </c>
      <c r="T518" s="31" t="e">
        <f>'Рейтинговая таблица организаций'!#REF!</f>
        <v>#REF!</v>
      </c>
      <c r="U518" s="31" t="e">
        <f>'Рейтинговая таблица организаций'!#REF!</f>
        <v>#REF!</v>
      </c>
      <c r="V518" s="35" t="e">
        <f>'Рейтинговая таблица организаций'!#REF!</f>
        <v>#REF!</v>
      </c>
      <c r="W518" s="31" t="e">
        <f>'Рейтинговая таблица организаций'!#REF!</f>
        <v>#REF!</v>
      </c>
      <c r="X518" s="31" t="e">
        <f>'Рейтинговая таблица организаций'!#REF!</f>
        <v>#REF!</v>
      </c>
      <c r="Y518" s="31" t="e">
        <f>'Рейтинговая таблица организаций'!#REF!</f>
        <v>#REF!</v>
      </c>
      <c r="Z518" s="35" t="e">
        <f>'Рейтинговая таблица организаций'!#REF!</f>
        <v>#REF!</v>
      </c>
      <c r="AA518" s="36" t="e">
        <f>'Рейтинговая таблица организаций'!#REF!</f>
        <v>#REF!</v>
      </c>
    </row>
    <row r="519" spans="1:27">
      <c r="A519" s="33" t="e">
        <f>'бланки '!#REF!</f>
        <v>#REF!</v>
      </c>
      <c r="B519" s="33" t="e">
        <f>'Рейтинговая таблица организаций'!#REF!</f>
        <v>#REF!</v>
      </c>
      <c r="C519" s="33" t="e">
        <f>'Рейтинговая таблица организаций'!#REF!</f>
        <v>#REF!</v>
      </c>
      <c r="D519" s="33" t="e">
        <f>'Рейтинговая таблица организаций'!#REF!</f>
        <v>#REF!</v>
      </c>
      <c r="E519" s="31" t="e">
        <f>'Рейтинговая таблица организаций'!#REF!</f>
        <v>#REF!</v>
      </c>
      <c r="F519" s="31" t="e">
        <f>'Рейтинговая таблица организаций'!#REF!</f>
        <v>#REF!</v>
      </c>
      <c r="G519" s="31" t="e">
        <f>'Рейтинговая таблица организаций'!#REF!</f>
        <v>#REF!</v>
      </c>
      <c r="H519" s="31" t="e">
        <f>'Рейтинговая таблица организаций'!#REF!</f>
        <v>#REF!</v>
      </c>
      <c r="I519" s="31" t="e">
        <f>'Рейтинговая таблица организаций'!#REF!</f>
        <v>#REF!</v>
      </c>
      <c r="J519" s="35" t="e">
        <f>'Рейтинговая таблица организаций'!#REF!</f>
        <v>#REF!</v>
      </c>
      <c r="K519" s="31" t="e">
        <f>'Рейтинговая таблица организаций'!#REF!</f>
        <v>#REF!</v>
      </c>
      <c r="L519" s="31" t="e">
        <f t="shared" si="8"/>
        <v>#REF!</v>
      </c>
      <c r="M519" s="31" t="e">
        <f>'Рейтинговая таблица организаций'!#REF!</f>
        <v>#REF!</v>
      </c>
      <c r="N519" s="35" t="e">
        <f>'Рейтинговая таблица организаций'!#REF!</f>
        <v>#REF!</v>
      </c>
      <c r="O519" s="85" t="e">
        <f>'Рейтинговая таблица организаций'!#REF!</f>
        <v>#REF!</v>
      </c>
      <c r="P519" s="85" t="e">
        <f>'Рейтинговая таблица организаций'!#REF!</f>
        <v>#REF!</v>
      </c>
      <c r="Q519" s="85" t="e">
        <f>'Рейтинговая таблица организаций'!#REF!</f>
        <v>#REF!</v>
      </c>
      <c r="R519" s="86" t="e">
        <f>'Рейтинговая таблица организаций'!#REF!</f>
        <v>#REF!</v>
      </c>
      <c r="S519" s="31" t="e">
        <f>'Рейтинговая таблица организаций'!#REF!</f>
        <v>#REF!</v>
      </c>
      <c r="T519" s="31" t="e">
        <f>'Рейтинговая таблица организаций'!#REF!</f>
        <v>#REF!</v>
      </c>
      <c r="U519" s="31" t="e">
        <f>'Рейтинговая таблица организаций'!#REF!</f>
        <v>#REF!</v>
      </c>
      <c r="V519" s="35" t="e">
        <f>'Рейтинговая таблица организаций'!#REF!</f>
        <v>#REF!</v>
      </c>
      <c r="W519" s="31" t="e">
        <f>'Рейтинговая таблица организаций'!#REF!</f>
        <v>#REF!</v>
      </c>
      <c r="X519" s="31" t="e">
        <f>'Рейтинговая таблица организаций'!#REF!</f>
        <v>#REF!</v>
      </c>
      <c r="Y519" s="31" t="e">
        <f>'Рейтинговая таблица организаций'!#REF!</f>
        <v>#REF!</v>
      </c>
      <c r="Z519" s="35" t="e">
        <f>'Рейтинговая таблица организаций'!#REF!</f>
        <v>#REF!</v>
      </c>
      <c r="AA519" s="36" t="e">
        <f>'Рейтинговая таблица организаций'!#REF!</f>
        <v>#REF!</v>
      </c>
    </row>
    <row r="520" spans="1:27">
      <c r="A520" s="33" t="e">
        <f>'бланки '!#REF!</f>
        <v>#REF!</v>
      </c>
      <c r="B520" s="33" t="e">
        <f>'Рейтинговая таблица организаций'!#REF!</f>
        <v>#REF!</v>
      </c>
      <c r="C520" s="33" t="e">
        <f>'Рейтинговая таблица организаций'!#REF!</f>
        <v>#REF!</v>
      </c>
      <c r="D520" s="33" t="e">
        <f>'Рейтинговая таблица организаций'!#REF!</f>
        <v>#REF!</v>
      </c>
      <c r="E520" s="31" t="e">
        <f>'Рейтинговая таблица организаций'!#REF!</f>
        <v>#REF!</v>
      </c>
      <c r="F520" s="31" t="e">
        <f>'Рейтинговая таблица организаций'!#REF!</f>
        <v>#REF!</v>
      </c>
      <c r="G520" s="31" t="e">
        <f>'Рейтинговая таблица организаций'!#REF!</f>
        <v>#REF!</v>
      </c>
      <c r="H520" s="31" t="e">
        <f>'Рейтинговая таблица организаций'!#REF!</f>
        <v>#REF!</v>
      </c>
      <c r="I520" s="31" t="e">
        <f>'Рейтинговая таблица организаций'!#REF!</f>
        <v>#REF!</v>
      </c>
      <c r="J520" s="35" t="e">
        <f>'Рейтинговая таблица организаций'!#REF!</f>
        <v>#REF!</v>
      </c>
      <c r="K520" s="31" t="e">
        <f>'Рейтинговая таблица организаций'!#REF!</f>
        <v>#REF!</v>
      </c>
      <c r="L520" s="31" t="e">
        <f t="shared" si="8"/>
        <v>#REF!</v>
      </c>
      <c r="M520" s="31" t="e">
        <f>'Рейтинговая таблица организаций'!#REF!</f>
        <v>#REF!</v>
      </c>
      <c r="N520" s="35" t="e">
        <f>'Рейтинговая таблица организаций'!#REF!</f>
        <v>#REF!</v>
      </c>
      <c r="O520" s="85" t="e">
        <f>'Рейтинговая таблица организаций'!#REF!</f>
        <v>#REF!</v>
      </c>
      <c r="P520" s="85" t="e">
        <f>'Рейтинговая таблица организаций'!#REF!</f>
        <v>#REF!</v>
      </c>
      <c r="Q520" s="85" t="e">
        <f>'Рейтинговая таблица организаций'!#REF!</f>
        <v>#REF!</v>
      </c>
      <c r="R520" s="86" t="e">
        <f>'Рейтинговая таблица организаций'!#REF!</f>
        <v>#REF!</v>
      </c>
      <c r="S520" s="31" t="e">
        <f>'Рейтинговая таблица организаций'!#REF!</f>
        <v>#REF!</v>
      </c>
      <c r="T520" s="31" t="e">
        <f>'Рейтинговая таблица организаций'!#REF!</f>
        <v>#REF!</v>
      </c>
      <c r="U520" s="31" t="e">
        <f>'Рейтинговая таблица организаций'!#REF!</f>
        <v>#REF!</v>
      </c>
      <c r="V520" s="35" t="e">
        <f>'Рейтинговая таблица организаций'!#REF!</f>
        <v>#REF!</v>
      </c>
      <c r="W520" s="31" t="e">
        <f>'Рейтинговая таблица организаций'!#REF!</f>
        <v>#REF!</v>
      </c>
      <c r="X520" s="31" t="e">
        <f>'Рейтинговая таблица организаций'!#REF!</f>
        <v>#REF!</v>
      </c>
      <c r="Y520" s="31" t="e">
        <f>'Рейтинговая таблица организаций'!#REF!</f>
        <v>#REF!</v>
      </c>
      <c r="Z520" s="35" t="e">
        <f>'Рейтинговая таблица организаций'!#REF!</f>
        <v>#REF!</v>
      </c>
      <c r="AA520" s="36" t="e">
        <f>'Рейтинговая таблица организаций'!#REF!</f>
        <v>#REF!</v>
      </c>
    </row>
    <row r="521" spans="1:27">
      <c r="A521" s="33" t="e">
        <f>'бланки '!#REF!</f>
        <v>#REF!</v>
      </c>
      <c r="B521" s="33" t="e">
        <f>'Рейтинговая таблица организаций'!#REF!</f>
        <v>#REF!</v>
      </c>
      <c r="C521" s="33" t="e">
        <f>'Рейтинговая таблица организаций'!#REF!</f>
        <v>#REF!</v>
      </c>
      <c r="D521" s="33" t="e">
        <f>'Рейтинговая таблица организаций'!#REF!</f>
        <v>#REF!</v>
      </c>
      <c r="E521" s="31" t="e">
        <f>'Рейтинговая таблица организаций'!#REF!</f>
        <v>#REF!</v>
      </c>
      <c r="F521" s="31" t="e">
        <f>'Рейтинговая таблица организаций'!#REF!</f>
        <v>#REF!</v>
      </c>
      <c r="G521" s="31" t="e">
        <f>'Рейтинговая таблица организаций'!#REF!</f>
        <v>#REF!</v>
      </c>
      <c r="H521" s="31" t="e">
        <f>'Рейтинговая таблица организаций'!#REF!</f>
        <v>#REF!</v>
      </c>
      <c r="I521" s="31" t="e">
        <f>'Рейтинговая таблица организаций'!#REF!</f>
        <v>#REF!</v>
      </c>
      <c r="J521" s="35" t="e">
        <f>'Рейтинговая таблица организаций'!#REF!</f>
        <v>#REF!</v>
      </c>
      <c r="K521" s="31" t="e">
        <f>'Рейтинговая таблица организаций'!#REF!</f>
        <v>#REF!</v>
      </c>
      <c r="L521" s="31" t="e">
        <f t="shared" si="8"/>
        <v>#REF!</v>
      </c>
      <c r="M521" s="31" t="e">
        <f>'Рейтинговая таблица организаций'!#REF!</f>
        <v>#REF!</v>
      </c>
      <c r="N521" s="35" t="e">
        <f>'Рейтинговая таблица организаций'!#REF!</f>
        <v>#REF!</v>
      </c>
      <c r="O521" s="85" t="e">
        <f>'Рейтинговая таблица организаций'!#REF!</f>
        <v>#REF!</v>
      </c>
      <c r="P521" s="85" t="e">
        <f>'Рейтинговая таблица организаций'!#REF!</f>
        <v>#REF!</v>
      </c>
      <c r="Q521" s="85" t="e">
        <f>'Рейтинговая таблица организаций'!#REF!</f>
        <v>#REF!</v>
      </c>
      <c r="R521" s="86" t="e">
        <f>'Рейтинговая таблица организаций'!#REF!</f>
        <v>#REF!</v>
      </c>
      <c r="S521" s="31" t="e">
        <f>'Рейтинговая таблица организаций'!#REF!</f>
        <v>#REF!</v>
      </c>
      <c r="T521" s="31" t="e">
        <f>'Рейтинговая таблица организаций'!#REF!</f>
        <v>#REF!</v>
      </c>
      <c r="U521" s="31" t="e">
        <f>'Рейтинговая таблица организаций'!#REF!</f>
        <v>#REF!</v>
      </c>
      <c r="V521" s="35" t="e">
        <f>'Рейтинговая таблица организаций'!#REF!</f>
        <v>#REF!</v>
      </c>
      <c r="W521" s="31" t="e">
        <f>'Рейтинговая таблица организаций'!#REF!</f>
        <v>#REF!</v>
      </c>
      <c r="X521" s="31" t="e">
        <f>'Рейтинговая таблица организаций'!#REF!</f>
        <v>#REF!</v>
      </c>
      <c r="Y521" s="31" t="e">
        <f>'Рейтинговая таблица организаций'!#REF!</f>
        <v>#REF!</v>
      </c>
      <c r="Z521" s="35" t="e">
        <f>'Рейтинговая таблица организаций'!#REF!</f>
        <v>#REF!</v>
      </c>
      <c r="AA521" s="36" t="e">
        <f>'Рейтинговая таблица организаций'!#REF!</f>
        <v>#REF!</v>
      </c>
    </row>
    <row r="522" spans="1:27">
      <c r="A522" s="33" t="e">
        <f>'бланки '!#REF!</f>
        <v>#REF!</v>
      </c>
      <c r="B522" s="33" t="e">
        <f>'Рейтинговая таблица организаций'!#REF!</f>
        <v>#REF!</v>
      </c>
      <c r="C522" s="33" t="e">
        <f>'Рейтинговая таблица организаций'!#REF!</f>
        <v>#REF!</v>
      </c>
      <c r="D522" s="33" t="e">
        <f>'Рейтинговая таблица организаций'!#REF!</f>
        <v>#REF!</v>
      </c>
      <c r="E522" s="31" t="e">
        <f>'Рейтинговая таблица организаций'!#REF!</f>
        <v>#REF!</v>
      </c>
      <c r="F522" s="31" t="e">
        <f>'Рейтинговая таблица организаций'!#REF!</f>
        <v>#REF!</v>
      </c>
      <c r="G522" s="31" t="e">
        <f>'Рейтинговая таблица организаций'!#REF!</f>
        <v>#REF!</v>
      </c>
      <c r="H522" s="31" t="e">
        <f>'Рейтинговая таблица организаций'!#REF!</f>
        <v>#REF!</v>
      </c>
      <c r="I522" s="31" t="e">
        <f>'Рейтинговая таблица организаций'!#REF!</f>
        <v>#REF!</v>
      </c>
      <c r="J522" s="35" t="e">
        <f>'Рейтинговая таблица организаций'!#REF!</f>
        <v>#REF!</v>
      </c>
      <c r="K522" s="31" t="e">
        <f>'Рейтинговая таблица организаций'!#REF!</f>
        <v>#REF!</v>
      </c>
      <c r="L522" s="31" t="e">
        <f t="shared" si="8"/>
        <v>#REF!</v>
      </c>
      <c r="M522" s="31" t="e">
        <f>'Рейтинговая таблица организаций'!#REF!</f>
        <v>#REF!</v>
      </c>
      <c r="N522" s="35" t="e">
        <f>'Рейтинговая таблица организаций'!#REF!</f>
        <v>#REF!</v>
      </c>
      <c r="O522" s="85" t="e">
        <f>'Рейтинговая таблица организаций'!#REF!</f>
        <v>#REF!</v>
      </c>
      <c r="P522" s="85" t="e">
        <f>'Рейтинговая таблица организаций'!#REF!</f>
        <v>#REF!</v>
      </c>
      <c r="Q522" s="85" t="e">
        <f>'Рейтинговая таблица организаций'!#REF!</f>
        <v>#REF!</v>
      </c>
      <c r="R522" s="86" t="e">
        <f>'Рейтинговая таблица организаций'!#REF!</f>
        <v>#REF!</v>
      </c>
      <c r="S522" s="31" t="e">
        <f>'Рейтинговая таблица организаций'!#REF!</f>
        <v>#REF!</v>
      </c>
      <c r="T522" s="31" t="e">
        <f>'Рейтинговая таблица организаций'!#REF!</f>
        <v>#REF!</v>
      </c>
      <c r="U522" s="31" t="e">
        <f>'Рейтинговая таблица организаций'!#REF!</f>
        <v>#REF!</v>
      </c>
      <c r="V522" s="35" t="e">
        <f>'Рейтинговая таблица организаций'!#REF!</f>
        <v>#REF!</v>
      </c>
      <c r="W522" s="31" t="e">
        <f>'Рейтинговая таблица организаций'!#REF!</f>
        <v>#REF!</v>
      </c>
      <c r="X522" s="31" t="e">
        <f>'Рейтинговая таблица организаций'!#REF!</f>
        <v>#REF!</v>
      </c>
      <c r="Y522" s="31" t="e">
        <f>'Рейтинговая таблица организаций'!#REF!</f>
        <v>#REF!</v>
      </c>
      <c r="Z522" s="35" t="e">
        <f>'Рейтинговая таблица организаций'!#REF!</f>
        <v>#REF!</v>
      </c>
      <c r="AA522" s="36" t="e">
        <f>'Рейтинговая таблица организаций'!#REF!</f>
        <v>#REF!</v>
      </c>
    </row>
    <row r="523" spans="1:27">
      <c r="A523" s="33" t="e">
        <f>'бланки '!#REF!</f>
        <v>#REF!</v>
      </c>
      <c r="B523" s="33" t="e">
        <f>'Рейтинговая таблица организаций'!#REF!</f>
        <v>#REF!</v>
      </c>
      <c r="C523" s="33" t="e">
        <f>'Рейтинговая таблица организаций'!#REF!</f>
        <v>#REF!</v>
      </c>
      <c r="D523" s="33" t="e">
        <f>'Рейтинговая таблица организаций'!#REF!</f>
        <v>#REF!</v>
      </c>
      <c r="E523" s="31" t="e">
        <f>'Рейтинговая таблица организаций'!#REF!</f>
        <v>#REF!</v>
      </c>
      <c r="F523" s="31" t="e">
        <f>'Рейтинговая таблица организаций'!#REF!</f>
        <v>#REF!</v>
      </c>
      <c r="G523" s="31" t="e">
        <f>'Рейтинговая таблица организаций'!#REF!</f>
        <v>#REF!</v>
      </c>
      <c r="H523" s="31" t="e">
        <f>'Рейтинговая таблица организаций'!#REF!</f>
        <v>#REF!</v>
      </c>
      <c r="I523" s="31" t="e">
        <f>'Рейтинговая таблица организаций'!#REF!</f>
        <v>#REF!</v>
      </c>
      <c r="J523" s="35" t="e">
        <f>'Рейтинговая таблица организаций'!#REF!</f>
        <v>#REF!</v>
      </c>
      <c r="K523" s="31" t="e">
        <f>'Рейтинговая таблица организаций'!#REF!</f>
        <v>#REF!</v>
      </c>
      <c r="L523" s="31" t="e">
        <f t="shared" si="8"/>
        <v>#REF!</v>
      </c>
      <c r="M523" s="31" t="e">
        <f>'Рейтинговая таблица организаций'!#REF!</f>
        <v>#REF!</v>
      </c>
      <c r="N523" s="35" t="e">
        <f>'Рейтинговая таблица организаций'!#REF!</f>
        <v>#REF!</v>
      </c>
      <c r="O523" s="85" t="e">
        <f>'Рейтинговая таблица организаций'!#REF!</f>
        <v>#REF!</v>
      </c>
      <c r="P523" s="85" t="e">
        <f>'Рейтинговая таблица организаций'!#REF!</f>
        <v>#REF!</v>
      </c>
      <c r="Q523" s="85" t="e">
        <f>'Рейтинговая таблица организаций'!#REF!</f>
        <v>#REF!</v>
      </c>
      <c r="R523" s="86" t="e">
        <f>'Рейтинговая таблица организаций'!#REF!</f>
        <v>#REF!</v>
      </c>
      <c r="S523" s="31" t="e">
        <f>'Рейтинговая таблица организаций'!#REF!</f>
        <v>#REF!</v>
      </c>
      <c r="T523" s="31" t="e">
        <f>'Рейтинговая таблица организаций'!#REF!</f>
        <v>#REF!</v>
      </c>
      <c r="U523" s="31" t="e">
        <f>'Рейтинговая таблица организаций'!#REF!</f>
        <v>#REF!</v>
      </c>
      <c r="V523" s="35" t="e">
        <f>'Рейтинговая таблица организаций'!#REF!</f>
        <v>#REF!</v>
      </c>
      <c r="W523" s="31" t="e">
        <f>'Рейтинговая таблица организаций'!#REF!</f>
        <v>#REF!</v>
      </c>
      <c r="X523" s="31" t="e">
        <f>'Рейтинговая таблица организаций'!#REF!</f>
        <v>#REF!</v>
      </c>
      <c r="Y523" s="31" t="e">
        <f>'Рейтинговая таблица организаций'!#REF!</f>
        <v>#REF!</v>
      </c>
      <c r="Z523" s="35" t="e">
        <f>'Рейтинговая таблица организаций'!#REF!</f>
        <v>#REF!</v>
      </c>
      <c r="AA523" s="36" t="e">
        <f>'Рейтинговая таблица организаций'!#REF!</f>
        <v>#REF!</v>
      </c>
    </row>
    <row r="524" spans="1:27">
      <c r="A524" s="33" t="e">
        <f>'бланки '!#REF!</f>
        <v>#REF!</v>
      </c>
      <c r="B524" s="33" t="e">
        <f>'Рейтинговая таблица организаций'!#REF!</f>
        <v>#REF!</v>
      </c>
      <c r="C524" s="33" t="e">
        <f>'Рейтинговая таблица организаций'!#REF!</f>
        <v>#REF!</v>
      </c>
      <c r="D524" s="33" t="e">
        <f>'Рейтинговая таблица организаций'!#REF!</f>
        <v>#REF!</v>
      </c>
      <c r="E524" s="31" t="e">
        <f>'Рейтинговая таблица организаций'!#REF!</f>
        <v>#REF!</v>
      </c>
      <c r="F524" s="31" t="e">
        <f>'Рейтинговая таблица организаций'!#REF!</f>
        <v>#REF!</v>
      </c>
      <c r="G524" s="31" t="e">
        <f>'Рейтинговая таблица организаций'!#REF!</f>
        <v>#REF!</v>
      </c>
      <c r="H524" s="31" t="e">
        <f>'Рейтинговая таблица организаций'!#REF!</f>
        <v>#REF!</v>
      </c>
      <c r="I524" s="31" t="e">
        <f>'Рейтинговая таблица организаций'!#REF!</f>
        <v>#REF!</v>
      </c>
      <c r="J524" s="35" t="e">
        <f>'Рейтинговая таблица организаций'!#REF!</f>
        <v>#REF!</v>
      </c>
      <c r="K524" s="31" t="e">
        <f>'Рейтинговая таблица организаций'!#REF!</f>
        <v>#REF!</v>
      </c>
      <c r="L524" s="31" t="e">
        <f t="shared" si="8"/>
        <v>#REF!</v>
      </c>
      <c r="M524" s="31" t="e">
        <f>'Рейтинговая таблица организаций'!#REF!</f>
        <v>#REF!</v>
      </c>
      <c r="N524" s="35" t="e">
        <f>'Рейтинговая таблица организаций'!#REF!</f>
        <v>#REF!</v>
      </c>
      <c r="O524" s="85" t="e">
        <f>'Рейтинговая таблица организаций'!#REF!</f>
        <v>#REF!</v>
      </c>
      <c r="P524" s="85" t="e">
        <f>'Рейтинговая таблица организаций'!#REF!</f>
        <v>#REF!</v>
      </c>
      <c r="Q524" s="85" t="e">
        <f>'Рейтинговая таблица организаций'!#REF!</f>
        <v>#REF!</v>
      </c>
      <c r="R524" s="86" t="e">
        <f>'Рейтинговая таблица организаций'!#REF!</f>
        <v>#REF!</v>
      </c>
      <c r="S524" s="31" t="e">
        <f>'Рейтинговая таблица организаций'!#REF!</f>
        <v>#REF!</v>
      </c>
      <c r="T524" s="31" t="e">
        <f>'Рейтинговая таблица организаций'!#REF!</f>
        <v>#REF!</v>
      </c>
      <c r="U524" s="31" t="e">
        <f>'Рейтинговая таблица организаций'!#REF!</f>
        <v>#REF!</v>
      </c>
      <c r="V524" s="35" t="e">
        <f>'Рейтинговая таблица организаций'!#REF!</f>
        <v>#REF!</v>
      </c>
      <c r="W524" s="31" t="e">
        <f>'Рейтинговая таблица организаций'!#REF!</f>
        <v>#REF!</v>
      </c>
      <c r="X524" s="31" t="e">
        <f>'Рейтинговая таблица организаций'!#REF!</f>
        <v>#REF!</v>
      </c>
      <c r="Y524" s="31" t="e">
        <f>'Рейтинговая таблица организаций'!#REF!</f>
        <v>#REF!</v>
      </c>
      <c r="Z524" s="35" t="e">
        <f>'Рейтинговая таблица организаций'!#REF!</f>
        <v>#REF!</v>
      </c>
      <c r="AA524" s="36" t="e">
        <f>'Рейтинговая таблица организаций'!#REF!</f>
        <v>#REF!</v>
      </c>
    </row>
    <row r="525" spans="1:27">
      <c r="A525" s="33" t="e">
        <f>'бланки '!#REF!</f>
        <v>#REF!</v>
      </c>
      <c r="B525" s="33" t="e">
        <f>'Рейтинговая таблица организаций'!#REF!</f>
        <v>#REF!</v>
      </c>
      <c r="C525" s="33" t="e">
        <f>'Рейтинговая таблица организаций'!#REF!</f>
        <v>#REF!</v>
      </c>
      <c r="D525" s="33" t="e">
        <f>'Рейтинговая таблица организаций'!#REF!</f>
        <v>#REF!</v>
      </c>
      <c r="E525" s="31" t="e">
        <f>'Рейтинговая таблица организаций'!#REF!</f>
        <v>#REF!</v>
      </c>
      <c r="F525" s="31" t="e">
        <f>'Рейтинговая таблица организаций'!#REF!</f>
        <v>#REF!</v>
      </c>
      <c r="G525" s="31" t="e">
        <f>'Рейтинговая таблица организаций'!#REF!</f>
        <v>#REF!</v>
      </c>
      <c r="H525" s="31" t="e">
        <f>'Рейтинговая таблица организаций'!#REF!</f>
        <v>#REF!</v>
      </c>
      <c r="I525" s="31" t="e">
        <f>'Рейтинговая таблица организаций'!#REF!</f>
        <v>#REF!</v>
      </c>
      <c r="J525" s="35" t="e">
        <f>'Рейтинговая таблица организаций'!#REF!</f>
        <v>#REF!</v>
      </c>
      <c r="K525" s="31" t="e">
        <f>'Рейтинговая таблица организаций'!#REF!</f>
        <v>#REF!</v>
      </c>
      <c r="L525" s="31" t="e">
        <f t="shared" si="8"/>
        <v>#REF!</v>
      </c>
      <c r="M525" s="31" t="e">
        <f>'Рейтинговая таблица организаций'!#REF!</f>
        <v>#REF!</v>
      </c>
      <c r="N525" s="35" t="e">
        <f>'Рейтинговая таблица организаций'!#REF!</f>
        <v>#REF!</v>
      </c>
      <c r="O525" s="85" t="e">
        <f>'Рейтинговая таблица организаций'!#REF!</f>
        <v>#REF!</v>
      </c>
      <c r="P525" s="85" t="e">
        <f>'Рейтинговая таблица организаций'!#REF!</f>
        <v>#REF!</v>
      </c>
      <c r="Q525" s="85" t="e">
        <f>'Рейтинговая таблица организаций'!#REF!</f>
        <v>#REF!</v>
      </c>
      <c r="R525" s="86" t="e">
        <f>'Рейтинговая таблица организаций'!#REF!</f>
        <v>#REF!</v>
      </c>
      <c r="S525" s="31" t="e">
        <f>'Рейтинговая таблица организаций'!#REF!</f>
        <v>#REF!</v>
      </c>
      <c r="T525" s="31" t="e">
        <f>'Рейтинговая таблица организаций'!#REF!</f>
        <v>#REF!</v>
      </c>
      <c r="U525" s="31" t="e">
        <f>'Рейтинговая таблица организаций'!#REF!</f>
        <v>#REF!</v>
      </c>
      <c r="V525" s="35" t="e">
        <f>'Рейтинговая таблица организаций'!#REF!</f>
        <v>#REF!</v>
      </c>
      <c r="W525" s="31" t="e">
        <f>'Рейтинговая таблица организаций'!#REF!</f>
        <v>#REF!</v>
      </c>
      <c r="X525" s="31" t="e">
        <f>'Рейтинговая таблица организаций'!#REF!</f>
        <v>#REF!</v>
      </c>
      <c r="Y525" s="31" t="e">
        <f>'Рейтинговая таблица организаций'!#REF!</f>
        <v>#REF!</v>
      </c>
      <c r="Z525" s="35" t="e">
        <f>'Рейтинговая таблица организаций'!#REF!</f>
        <v>#REF!</v>
      </c>
      <c r="AA525" s="36" t="e">
        <f>'Рейтинговая таблица организаций'!#REF!</f>
        <v>#REF!</v>
      </c>
    </row>
    <row r="526" spans="1:27">
      <c r="A526" s="33" t="e">
        <f>'бланки '!#REF!</f>
        <v>#REF!</v>
      </c>
      <c r="B526" s="33" t="e">
        <f>'Рейтинговая таблица организаций'!#REF!</f>
        <v>#REF!</v>
      </c>
      <c r="C526" s="33" t="e">
        <f>'Рейтинговая таблица организаций'!#REF!</f>
        <v>#REF!</v>
      </c>
      <c r="D526" s="33" t="e">
        <f>'Рейтинговая таблица организаций'!#REF!</f>
        <v>#REF!</v>
      </c>
      <c r="E526" s="31" t="e">
        <f>'Рейтинговая таблица организаций'!#REF!</f>
        <v>#REF!</v>
      </c>
      <c r="F526" s="31" t="e">
        <f>'Рейтинговая таблица организаций'!#REF!</f>
        <v>#REF!</v>
      </c>
      <c r="G526" s="31" t="e">
        <f>'Рейтинговая таблица организаций'!#REF!</f>
        <v>#REF!</v>
      </c>
      <c r="H526" s="31" t="e">
        <f>'Рейтинговая таблица организаций'!#REF!</f>
        <v>#REF!</v>
      </c>
      <c r="I526" s="31" t="e">
        <f>'Рейтинговая таблица организаций'!#REF!</f>
        <v>#REF!</v>
      </c>
      <c r="J526" s="35" t="e">
        <f>'Рейтинговая таблица организаций'!#REF!</f>
        <v>#REF!</v>
      </c>
      <c r="K526" s="31" t="e">
        <f>'Рейтинговая таблица организаций'!#REF!</f>
        <v>#REF!</v>
      </c>
      <c r="L526" s="31" t="e">
        <f t="shared" si="8"/>
        <v>#REF!</v>
      </c>
      <c r="M526" s="31" t="e">
        <f>'Рейтинговая таблица организаций'!#REF!</f>
        <v>#REF!</v>
      </c>
      <c r="N526" s="35" t="e">
        <f>'Рейтинговая таблица организаций'!#REF!</f>
        <v>#REF!</v>
      </c>
      <c r="O526" s="85" t="e">
        <f>'Рейтинговая таблица организаций'!#REF!</f>
        <v>#REF!</v>
      </c>
      <c r="P526" s="85" t="e">
        <f>'Рейтинговая таблица организаций'!#REF!</f>
        <v>#REF!</v>
      </c>
      <c r="Q526" s="85" t="e">
        <f>'Рейтинговая таблица организаций'!#REF!</f>
        <v>#REF!</v>
      </c>
      <c r="R526" s="86" t="e">
        <f>'Рейтинговая таблица организаций'!#REF!</f>
        <v>#REF!</v>
      </c>
      <c r="S526" s="31" t="e">
        <f>'Рейтинговая таблица организаций'!#REF!</f>
        <v>#REF!</v>
      </c>
      <c r="T526" s="31" t="e">
        <f>'Рейтинговая таблица организаций'!#REF!</f>
        <v>#REF!</v>
      </c>
      <c r="U526" s="31" t="e">
        <f>'Рейтинговая таблица организаций'!#REF!</f>
        <v>#REF!</v>
      </c>
      <c r="V526" s="35" t="e">
        <f>'Рейтинговая таблица организаций'!#REF!</f>
        <v>#REF!</v>
      </c>
      <c r="W526" s="31" t="e">
        <f>'Рейтинговая таблица организаций'!#REF!</f>
        <v>#REF!</v>
      </c>
      <c r="X526" s="31" t="e">
        <f>'Рейтинговая таблица организаций'!#REF!</f>
        <v>#REF!</v>
      </c>
      <c r="Y526" s="31" t="e">
        <f>'Рейтинговая таблица организаций'!#REF!</f>
        <v>#REF!</v>
      </c>
      <c r="Z526" s="35" t="e">
        <f>'Рейтинговая таблица организаций'!#REF!</f>
        <v>#REF!</v>
      </c>
      <c r="AA526" s="36" t="e">
        <f>'Рейтинговая таблица организаций'!#REF!</f>
        <v>#REF!</v>
      </c>
    </row>
    <row r="527" spans="1:27">
      <c r="A527" s="33" t="e">
        <f>'бланки '!#REF!</f>
        <v>#REF!</v>
      </c>
      <c r="B527" s="33" t="e">
        <f>'Рейтинговая таблица организаций'!#REF!</f>
        <v>#REF!</v>
      </c>
      <c r="C527" s="33" t="e">
        <f>'Рейтинговая таблица организаций'!#REF!</f>
        <v>#REF!</v>
      </c>
      <c r="D527" s="33" t="e">
        <f>'Рейтинговая таблица организаций'!#REF!</f>
        <v>#REF!</v>
      </c>
      <c r="E527" s="31" t="e">
        <f>'Рейтинговая таблица организаций'!#REF!</f>
        <v>#REF!</v>
      </c>
      <c r="F527" s="31" t="e">
        <f>'Рейтинговая таблица организаций'!#REF!</f>
        <v>#REF!</v>
      </c>
      <c r="G527" s="31" t="e">
        <f>'Рейтинговая таблица организаций'!#REF!</f>
        <v>#REF!</v>
      </c>
      <c r="H527" s="31" t="e">
        <f>'Рейтинговая таблица организаций'!#REF!</f>
        <v>#REF!</v>
      </c>
      <c r="I527" s="31" t="e">
        <f>'Рейтинговая таблица организаций'!#REF!</f>
        <v>#REF!</v>
      </c>
      <c r="J527" s="35" t="e">
        <f>'Рейтинговая таблица организаций'!#REF!</f>
        <v>#REF!</v>
      </c>
      <c r="K527" s="31" t="e">
        <f>'Рейтинговая таблица организаций'!#REF!</f>
        <v>#REF!</v>
      </c>
      <c r="L527" s="31" t="e">
        <f t="shared" si="8"/>
        <v>#REF!</v>
      </c>
      <c r="M527" s="31" t="e">
        <f>'Рейтинговая таблица организаций'!#REF!</f>
        <v>#REF!</v>
      </c>
      <c r="N527" s="35" t="e">
        <f>'Рейтинговая таблица организаций'!#REF!</f>
        <v>#REF!</v>
      </c>
      <c r="O527" s="85" t="e">
        <f>'Рейтинговая таблица организаций'!#REF!</f>
        <v>#REF!</v>
      </c>
      <c r="P527" s="85" t="e">
        <f>'Рейтинговая таблица организаций'!#REF!</f>
        <v>#REF!</v>
      </c>
      <c r="Q527" s="85" t="e">
        <f>'Рейтинговая таблица организаций'!#REF!</f>
        <v>#REF!</v>
      </c>
      <c r="R527" s="86" t="e">
        <f>'Рейтинговая таблица организаций'!#REF!</f>
        <v>#REF!</v>
      </c>
      <c r="S527" s="31" t="e">
        <f>'Рейтинговая таблица организаций'!#REF!</f>
        <v>#REF!</v>
      </c>
      <c r="T527" s="31" t="e">
        <f>'Рейтинговая таблица организаций'!#REF!</f>
        <v>#REF!</v>
      </c>
      <c r="U527" s="31" t="e">
        <f>'Рейтинговая таблица организаций'!#REF!</f>
        <v>#REF!</v>
      </c>
      <c r="V527" s="35" t="e">
        <f>'Рейтинговая таблица организаций'!#REF!</f>
        <v>#REF!</v>
      </c>
      <c r="W527" s="31" t="e">
        <f>'Рейтинговая таблица организаций'!#REF!</f>
        <v>#REF!</v>
      </c>
      <c r="X527" s="31" t="e">
        <f>'Рейтинговая таблица организаций'!#REF!</f>
        <v>#REF!</v>
      </c>
      <c r="Y527" s="31" t="e">
        <f>'Рейтинговая таблица организаций'!#REF!</f>
        <v>#REF!</v>
      </c>
      <c r="Z527" s="35" t="e">
        <f>'Рейтинговая таблица организаций'!#REF!</f>
        <v>#REF!</v>
      </c>
      <c r="AA527" s="36" t="e">
        <f>'Рейтинговая таблица организаций'!#REF!</f>
        <v>#REF!</v>
      </c>
    </row>
    <row r="528" spans="1:27">
      <c r="A528" s="33" t="e">
        <f>'бланки '!#REF!</f>
        <v>#REF!</v>
      </c>
      <c r="B528" s="33" t="e">
        <f>'Рейтинговая таблица организаций'!#REF!</f>
        <v>#REF!</v>
      </c>
      <c r="C528" s="33" t="e">
        <f>'Рейтинговая таблица организаций'!#REF!</f>
        <v>#REF!</v>
      </c>
      <c r="D528" s="33" t="e">
        <f>'Рейтинговая таблица организаций'!#REF!</f>
        <v>#REF!</v>
      </c>
      <c r="E528" s="31" t="e">
        <f>'Рейтинговая таблица организаций'!#REF!</f>
        <v>#REF!</v>
      </c>
      <c r="F528" s="31" t="e">
        <f>'Рейтинговая таблица организаций'!#REF!</f>
        <v>#REF!</v>
      </c>
      <c r="G528" s="31" t="e">
        <f>'Рейтинговая таблица организаций'!#REF!</f>
        <v>#REF!</v>
      </c>
      <c r="H528" s="31" t="e">
        <f>'Рейтинговая таблица организаций'!#REF!</f>
        <v>#REF!</v>
      </c>
      <c r="I528" s="31" t="e">
        <f>'Рейтинговая таблица организаций'!#REF!</f>
        <v>#REF!</v>
      </c>
      <c r="J528" s="35" t="e">
        <f>'Рейтинговая таблица организаций'!#REF!</f>
        <v>#REF!</v>
      </c>
      <c r="K528" s="31" t="e">
        <f>'Рейтинговая таблица организаций'!#REF!</f>
        <v>#REF!</v>
      </c>
      <c r="L528" s="31" t="e">
        <f t="shared" si="8"/>
        <v>#REF!</v>
      </c>
      <c r="M528" s="31" t="e">
        <f>'Рейтинговая таблица организаций'!#REF!</f>
        <v>#REF!</v>
      </c>
      <c r="N528" s="35" t="e">
        <f>'Рейтинговая таблица организаций'!#REF!</f>
        <v>#REF!</v>
      </c>
      <c r="O528" s="85" t="e">
        <f>'Рейтинговая таблица организаций'!#REF!</f>
        <v>#REF!</v>
      </c>
      <c r="P528" s="85" t="e">
        <f>'Рейтинговая таблица организаций'!#REF!</f>
        <v>#REF!</v>
      </c>
      <c r="Q528" s="85" t="e">
        <f>'Рейтинговая таблица организаций'!#REF!</f>
        <v>#REF!</v>
      </c>
      <c r="R528" s="86" t="e">
        <f>'Рейтинговая таблица организаций'!#REF!</f>
        <v>#REF!</v>
      </c>
      <c r="S528" s="31" t="e">
        <f>'Рейтинговая таблица организаций'!#REF!</f>
        <v>#REF!</v>
      </c>
      <c r="T528" s="31" t="e">
        <f>'Рейтинговая таблица организаций'!#REF!</f>
        <v>#REF!</v>
      </c>
      <c r="U528" s="31" t="e">
        <f>'Рейтинговая таблица организаций'!#REF!</f>
        <v>#REF!</v>
      </c>
      <c r="V528" s="35" t="e">
        <f>'Рейтинговая таблица организаций'!#REF!</f>
        <v>#REF!</v>
      </c>
      <c r="W528" s="31" t="e">
        <f>'Рейтинговая таблица организаций'!#REF!</f>
        <v>#REF!</v>
      </c>
      <c r="X528" s="31" t="e">
        <f>'Рейтинговая таблица организаций'!#REF!</f>
        <v>#REF!</v>
      </c>
      <c r="Y528" s="31" t="e">
        <f>'Рейтинговая таблица организаций'!#REF!</f>
        <v>#REF!</v>
      </c>
      <c r="Z528" s="35" t="e">
        <f>'Рейтинговая таблица организаций'!#REF!</f>
        <v>#REF!</v>
      </c>
      <c r="AA528" s="36" t="e">
        <f>'Рейтинговая таблица организаций'!#REF!</f>
        <v>#REF!</v>
      </c>
    </row>
    <row r="529" spans="1:27">
      <c r="A529" s="33" t="e">
        <f>'бланки '!#REF!</f>
        <v>#REF!</v>
      </c>
      <c r="B529" s="33" t="e">
        <f>'Рейтинговая таблица организаций'!#REF!</f>
        <v>#REF!</v>
      </c>
      <c r="C529" s="33" t="e">
        <f>'Рейтинговая таблица организаций'!#REF!</f>
        <v>#REF!</v>
      </c>
      <c r="D529" s="33" t="e">
        <f>'Рейтинговая таблица организаций'!#REF!</f>
        <v>#REF!</v>
      </c>
      <c r="E529" s="31" t="e">
        <f>'Рейтинговая таблица организаций'!#REF!</f>
        <v>#REF!</v>
      </c>
      <c r="F529" s="31" t="e">
        <f>'Рейтинговая таблица организаций'!#REF!</f>
        <v>#REF!</v>
      </c>
      <c r="G529" s="31" t="e">
        <f>'Рейтинговая таблица организаций'!#REF!</f>
        <v>#REF!</v>
      </c>
      <c r="H529" s="31" t="e">
        <f>'Рейтинговая таблица организаций'!#REF!</f>
        <v>#REF!</v>
      </c>
      <c r="I529" s="31" t="e">
        <f>'Рейтинговая таблица организаций'!#REF!</f>
        <v>#REF!</v>
      </c>
      <c r="J529" s="35" t="e">
        <f>'Рейтинговая таблица организаций'!#REF!</f>
        <v>#REF!</v>
      </c>
      <c r="K529" s="31" t="e">
        <f>'Рейтинговая таблица организаций'!#REF!</f>
        <v>#REF!</v>
      </c>
      <c r="L529" s="31" t="e">
        <f t="shared" si="8"/>
        <v>#REF!</v>
      </c>
      <c r="M529" s="31" t="e">
        <f>'Рейтинговая таблица организаций'!#REF!</f>
        <v>#REF!</v>
      </c>
      <c r="N529" s="35" t="e">
        <f>'Рейтинговая таблица организаций'!#REF!</f>
        <v>#REF!</v>
      </c>
      <c r="O529" s="85" t="e">
        <f>'Рейтинговая таблица организаций'!#REF!</f>
        <v>#REF!</v>
      </c>
      <c r="P529" s="85" t="e">
        <f>'Рейтинговая таблица организаций'!#REF!</f>
        <v>#REF!</v>
      </c>
      <c r="Q529" s="85" t="e">
        <f>'Рейтинговая таблица организаций'!#REF!</f>
        <v>#REF!</v>
      </c>
      <c r="R529" s="86" t="e">
        <f>'Рейтинговая таблица организаций'!#REF!</f>
        <v>#REF!</v>
      </c>
      <c r="S529" s="31" t="e">
        <f>'Рейтинговая таблица организаций'!#REF!</f>
        <v>#REF!</v>
      </c>
      <c r="T529" s="31" t="e">
        <f>'Рейтинговая таблица организаций'!#REF!</f>
        <v>#REF!</v>
      </c>
      <c r="U529" s="31" t="e">
        <f>'Рейтинговая таблица организаций'!#REF!</f>
        <v>#REF!</v>
      </c>
      <c r="V529" s="35" t="e">
        <f>'Рейтинговая таблица организаций'!#REF!</f>
        <v>#REF!</v>
      </c>
      <c r="W529" s="31" t="e">
        <f>'Рейтинговая таблица организаций'!#REF!</f>
        <v>#REF!</v>
      </c>
      <c r="X529" s="31" t="e">
        <f>'Рейтинговая таблица организаций'!#REF!</f>
        <v>#REF!</v>
      </c>
      <c r="Y529" s="31" t="e">
        <f>'Рейтинговая таблица организаций'!#REF!</f>
        <v>#REF!</v>
      </c>
      <c r="Z529" s="35" t="e">
        <f>'Рейтинговая таблица организаций'!#REF!</f>
        <v>#REF!</v>
      </c>
      <c r="AA529" s="36" t="e">
        <f>'Рейтинговая таблица организаций'!#REF!</f>
        <v>#REF!</v>
      </c>
    </row>
    <row r="530" spans="1:27">
      <c r="A530" s="33" t="e">
        <f>'бланки '!#REF!</f>
        <v>#REF!</v>
      </c>
      <c r="B530" s="33" t="e">
        <f>'Рейтинговая таблица организаций'!#REF!</f>
        <v>#REF!</v>
      </c>
      <c r="C530" s="33" t="e">
        <f>'Рейтинговая таблица организаций'!#REF!</f>
        <v>#REF!</v>
      </c>
      <c r="D530" s="33" t="e">
        <f>'Рейтинговая таблица организаций'!#REF!</f>
        <v>#REF!</v>
      </c>
      <c r="E530" s="31" t="e">
        <f>'Рейтинговая таблица организаций'!#REF!</f>
        <v>#REF!</v>
      </c>
      <c r="F530" s="31" t="e">
        <f>'Рейтинговая таблица организаций'!#REF!</f>
        <v>#REF!</v>
      </c>
      <c r="G530" s="31" t="e">
        <f>'Рейтинговая таблица организаций'!#REF!</f>
        <v>#REF!</v>
      </c>
      <c r="H530" s="31" t="e">
        <f>'Рейтинговая таблица организаций'!#REF!</f>
        <v>#REF!</v>
      </c>
      <c r="I530" s="31" t="e">
        <f>'Рейтинговая таблица организаций'!#REF!</f>
        <v>#REF!</v>
      </c>
      <c r="J530" s="35" t="e">
        <f>'Рейтинговая таблица организаций'!#REF!</f>
        <v>#REF!</v>
      </c>
      <c r="K530" s="31" t="e">
        <f>'Рейтинговая таблица организаций'!#REF!</f>
        <v>#REF!</v>
      </c>
      <c r="L530" s="31" t="e">
        <f t="shared" si="8"/>
        <v>#REF!</v>
      </c>
      <c r="M530" s="31" t="e">
        <f>'Рейтинговая таблица организаций'!#REF!</f>
        <v>#REF!</v>
      </c>
      <c r="N530" s="35" t="e">
        <f>'Рейтинговая таблица организаций'!#REF!</f>
        <v>#REF!</v>
      </c>
      <c r="O530" s="85" t="e">
        <f>'Рейтинговая таблица организаций'!#REF!</f>
        <v>#REF!</v>
      </c>
      <c r="P530" s="85" t="e">
        <f>'Рейтинговая таблица организаций'!#REF!</f>
        <v>#REF!</v>
      </c>
      <c r="Q530" s="85" t="e">
        <f>'Рейтинговая таблица организаций'!#REF!</f>
        <v>#REF!</v>
      </c>
      <c r="R530" s="86" t="e">
        <f>'Рейтинговая таблица организаций'!#REF!</f>
        <v>#REF!</v>
      </c>
      <c r="S530" s="31" t="e">
        <f>'Рейтинговая таблица организаций'!#REF!</f>
        <v>#REF!</v>
      </c>
      <c r="T530" s="31" t="e">
        <f>'Рейтинговая таблица организаций'!#REF!</f>
        <v>#REF!</v>
      </c>
      <c r="U530" s="31" t="e">
        <f>'Рейтинговая таблица организаций'!#REF!</f>
        <v>#REF!</v>
      </c>
      <c r="V530" s="35" t="e">
        <f>'Рейтинговая таблица организаций'!#REF!</f>
        <v>#REF!</v>
      </c>
      <c r="W530" s="31" t="e">
        <f>'Рейтинговая таблица организаций'!#REF!</f>
        <v>#REF!</v>
      </c>
      <c r="X530" s="31" t="e">
        <f>'Рейтинговая таблица организаций'!#REF!</f>
        <v>#REF!</v>
      </c>
      <c r="Y530" s="31" t="e">
        <f>'Рейтинговая таблица организаций'!#REF!</f>
        <v>#REF!</v>
      </c>
      <c r="Z530" s="35" t="e">
        <f>'Рейтинговая таблица организаций'!#REF!</f>
        <v>#REF!</v>
      </c>
      <c r="AA530" s="36" t="e">
        <f>'Рейтинговая таблица организаций'!#REF!</f>
        <v>#REF!</v>
      </c>
    </row>
    <row r="531" spans="1:27">
      <c r="A531" s="33" t="e">
        <f>'бланки '!#REF!</f>
        <v>#REF!</v>
      </c>
      <c r="B531" s="33" t="e">
        <f>'Рейтинговая таблица организаций'!#REF!</f>
        <v>#REF!</v>
      </c>
      <c r="C531" s="33" t="e">
        <f>'Рейтинговая таблица организаций'!#REF!</f>
        <v>#REF!</v>
      </c>
      <c r="D531" s="33" t="e">
        <f>'Рейтинговая таблица организаций'!#REF!</f>
        <v>#REF!</v>
      </c>
      <c r="E531" s="31" t="e">
        <f>'Рейтинговая таблица организаций'!#REF!</f>
        <v>#REF!</v>
      </c>
      <c r="F531" s="31" t="e">
        <f>'Рейтинговая таблица организаций'!#REF!</f>
        <v>#REF!</v>
      </c>
      <c r="G531" s="31" t="e">
        <f>'Рейтинговая таблица организаций'!#REF!</f>
        <v>#REF!</v>
      </c>
      <c r="H531" s="31" t="e">
        <f>'Рейтинговая таблица организаций'!#REF!</f>
        <v>#REF!</v>
      </c>
      <c r="I531" s="31" t="e">
        <f>'Рейтинговая таблица организаций'!#REF!</f>
        <v>#REF!</v>
      </c>
      <c r="J531" s="35" t="e">
        <f>'Рейтинговая таблица организаций'!#REF!</f>
        <v>#REF!</v>
      </c>
      <c r="K531" s="31" t="e">
        <f>'Рейтинговая таблица организаций'!#REF!</f>
        <v>#REF!</v>
      </c>
      <c r="L531" s="31" t="e">
        <f t="shared" si="8"/>
        <v>#REF!</v>
      </c>
      <c r="M531" s="31" t="e">
        <f>'Рейтинговая таблица организаций'!#REF!</f>
        <v>#REF!</v>
      </c>
      <c r="N531" s="35" t="e">
        <f>'Рейтинговая таблица организаций'!#REF!</f>
        <v>#REF!</v>
      </c>
      <c r="O531" s="85" t="e">
        <f>'Рейтинговая таблица организаций'!#REF!</f>
        <v>#REF!</v>
      </c>
      <c r="P531" s="85" t="e">
        <f>'Рейтинговая таблица организаций'!#REF!</f>
        <v>#REF!</v>
      </c>
      <c r="Q531" s="85" t="e">
        <f>'Рейтинговая таблица организаций'!#REF!</f>
        <v>#REF!</v>
      </c>
      <c r="R531" s="86" t="e">
        <f>'Рейтинговая таблица организаций'!#REF!</f>
        <v>#REF!</v>
      </c>
      <c r="S531" s="31" t="e">
        <f>'Рейтинговая таблица организаций'!#REF!</f>
        <v>#REF!</v>
      </c>
      <c r="T531" s="31" t="e">
        <f>'Рейтинговая таблица организаций'!#REF!</f>
        <v>#REF!</v>
      </c>
      <c r="U531" s="31" t="e">
        <f>'Рейтинговая таблица организаций'!#REF!</f>
        <v>#REF!</v>
      </c>
      <c r="V531" s="35" t="e">
        <f>'Рейтинговая таблица организаций'!#REF!</f>
        <v>#REF!</v>
      </c>
      <c r="W531" s="31" t="e">
        <f>'Рейтинговая таблица организаций'!#REF!</f>
        <v>#REF!</v>
      </c>
      <c r="X531" s="31" t="e">
        <f>'Рейтинговая таблица организаций'!#REF!</f>
        <v>#REF!</v>
      </c>
      <c r="Y531" s="31" t="e">
        <f>'Рейтинговая таблица организаций'!#REF!</f>
        <v>#REF!</v>
      </c>
      <c r="Z531" s="35" t="e">
        <f>'Рейтинговая таблица организаций'!#REF!</f>
        <v>#REF!</v>
      </c>
      <c r="AA531" s="36" t="e">
        <f>'Рейтинговая таблица организаций'!#REF!</f>
        <v>#REF!</v>
      </c>
    </row>
    <row r="532" spans="1:27">
      <c r="A532" s="33" t="e">
        <f>'бланки '!#REF!</f>
        <v>#REF!</v>
      </c>
      <c r="B532" s="33" t="e">
        <f>'Рейтинговая таблица организаций'!#REF!</f>
        <v>#REF!</v>
      </c>
      <c r="C532" s="33" t="e">
        <f>'Рейтинговая таблица организаций'!#REF!</f>
        <v>#REF!</v>
      </c>
      <c r="D532" s="33" t="e">
        <f>'Рейтинговая таблица организаций'!#REF!</f>
        <v>#REF!</v>
      </c>
      <c r="E532" s="31" t="e">
        <f>'Рейтинговая таблица организаций'!#REF!</f>
        <v>#REF!</v>
      </c>
      <c r="F532" s="31" t="e">
        <f>'Рейтинговая таблица организаций'!#REF!</f>
        <v>#REF!</v>
      </c>
      <c r="G532" s="31" t="e">
        <f>'Рейтинговая таблица организаций'!#REF!</f>
        <v>#REF!</v>
      </c>
      <c r="H532" s="31" t="e">
        <f>'Рейтинговая таблица организаций'!#REF!</f>
        <v>#REF!</v>
      </c>
      <c r="I532" s="31" t="e">
        <f>'Рейтинговая таблица организаций'!#REF!</f>
        <v>#REF!</v>
      </c>
      <c r="J532" s="35" t="e">
        <f>'Рейтинговая таблица организаций'!#REF!</f>
        <v>#REF!</v>
      </c>
      <c r="K532" s="31" t="e">
        <f>'Рейтинговая таблица организаций'!#REF!</f>
        <v>#REF!</v>
      </c>
      <c r="L532" s="31" t="e">
        <f t="shared" si="8"/>
        <v>#REF!</v>
      </c>
      <c r="M532" s="31" t="e">
        <f>'Рейтинговая таблица организаций'!#REF!</f>
        <v>#REF!</v>
      </c>
      <c r="N532" s="35" t="e">
        <f>'Рейтинговая таблица организаций'!#REF!</f>
        <v>#REF!</v>
      </c>
      <c r="O532" s="85" t="e">
        <f>'Рейтинговая таблица организаций'!#REF!</f>
        <v>#REF!</v>
      </c>
      <c r="P532" s="85" t="e">
        <f>'Рейтинговая таблица организаций'!#REF!</f>
        <v>#REF!</v>
      </c>
      <c r="Q532" s="85" t="e">
        <f>'Рейтинговая таблица организаций'!#REF!</f>
        <v>#REF!</v>
      </c>
      <c r="R532" s="86" t="e">
        <f>'Рейтинговая таблица организаций'!#REF!</f>
        <v>#REF!</v>
      </c>
      <c r="S532" s="31" t="e">
        <f>'Рейтинговая таблица организаций'!#REF!</f>
        <v>#REF!</v>
      </c>
      <c r="T532" s="31" t="e">
        <f>'Рейтинговая таблица организаций'!#REF!</f>
        <v>#REF!</v>
      </c>
      <c r="U532" s="31" t="e">
        <f>'Рейтинговая таблица организаций'!#REF!</f>
        <v>#REF!</v>
      </c>
      <c r="V532" s="35" t="e">
        <f>'Рейтинговая таблица организаций'!#REF!</f>
        <v>#REF!</v>
      </c>
      <c r="W532" s="31" t="e">
        <f>'Рейтинговая таблица организаций'!#REF!</f>
        <v>#REF!</v>
      </c>
      <c r="X532" s="31" t="e">
        <f>'Рейтинговая таблица организаций'!#REF!</f>
        <v>#REF!</v>
      </c>
      <c r="Y532" s="31" t="e">
        <f>'Рейтинговая таблица организаций'!#REF!</f>
        <v>#REF!</v>
      </c>
      <c r="Z532" s="35" t="e">
        <f>'Рейтинговая таблица организаций'!#REF!</f>
        <v>#REF!</v>
      </c>
      <c r="AA532" s="36" t="e">
        <f>'Рейтинговая таблица организаций'!#REF!</f>
        <v>#REF!</v>
      </c>
    </row>
    <row r="533" spans="1:27">
      <c r="A533" s="33" t="e">
        <f>'бланки '!#REF!</f>
        <v>#REF!</v>
      </c>
      <c r="B533" s="33" t="e">
        <f>'Рейтинговая таблица организаций'!#REF!</f>
        <v>#REF!</v>
      </c>
      <c r="C533" s="33" t="e">
        <f>'Рейтинговая таблица организаций'!#REF!</f>
        <v>#REF!</v>
      </c>
      <c r="D533" s="33" t="e">
        <f>'Рейтинговая таблица организаций'!#REF!</f>
        <v>#REF!</v>
      </c>
      <c r="E533" s="31" t="e">
        <f>'Рейтинговая таблица организаций'!#REF!</f>
        <v>#REF!</v>
      </c>
      <c r="F533" s="31" t="e">
        <f>'Рейтинговая таблица организаций'!#REF!</f>
        <v>#REF!</v>
      </c>
      <c r="G533" s="31" t="e">
        <f>'Рейтинговая таблица организаций'!#REF!</f>
        <v>#REF!</v>
      </c>
      <c r="H533" s="31" t="e">
        <f>'Рейтинговая таблица организаций'!#REF!</f>
        <v>#REF!</v>
      </c>
      <c r="I533" s="31" t="e">
        <f>'Рейтинговая таблица организаций'!#REF!</f>
        <v>#REF!</v>
      </c>
      <c r="J533" s="35" t="e">
        <f>'Рейтинговая таблица организаций'!#REF!</f>
        <v>#REF!</v>
      </c>
      <c r="K533" s="31" t="e">
        <f>'Рейтинговая таблица организаций'!#REF!</f>
        <v>#REF!</v>
      </c>
      <c r="L533" s="31" t="e">
        <f t="shared" si="8"/>
        <v>#REF!</v>
      </c>
      <c r="M533" s="31" t="e">
        <f>'Рейтинговая таблица организаций'!#REF!</f>
        <v>#REF!</v>
      </c>
      <c r="N533" s="35" t="e">
        <f>'Рейтинговая таблица организаций'!#REF!</f>
        <v>#REF!</v>
      </c>
      <c r="O533" s="85" t="e">
        <f>'Рейтинговая таблица организаций'!#REF!</f>
        <v>#REF!</v>
      </c>
      <c r="P533" s="85" t="e">
        <f>'Рейтинговая таблица организаций'!#REF!</f>
        <v>#REF!</v>
      </c>
      <c r="Q533" s="85" t="e">
        <f>'Рейтинговая таблица организаций'!#REF!</f>
        <v>#REF!</v>
      </c>
      <c r="R533" s="86" t="e">
        <f>'Рейтинговая таблица организаций'!#REF!</f>
        <v>#REF!</v>
      </c>
      <c r="S533" s="31" t="e">
        <f>'Рейтинговая таблица организаций'!#REF!</f>
        <v>#REF!</v>
      </c>
      <c r="T533" s="31" t="e">
        <f>'Рейтинговая таблица организаций'!#REF!</f>
        <v>#REF!</v>
      </c>
      <c r="U533" s="31" t="e">
        <f>'Рейтинговая таблица организаций'!#REF!</f>
        <v>#REF!</v>
      </c>
      <c r="V533" s="35" t="e">
        <f>'Рейтинговая таблица организаций'!#REF!</f>
        <v>#REF!</v>
      </c>
      <c r="W533" s="31" t="e">
        <f>'Рейтинговая таблица организаций'!#REF!</f>
        <v>#REF!</v>
      </c>
      <c r="X533" s="31" t="e">
        <f>'Рейтинговая таблица организаций'!#REF!</f>
        <v>#REF!</v>
      </c>
      <c r="Y533" s="31" t="e">
        <f>'Рейтинговая таблица организаций'!#REF!</f>
        <v>#REF!</v>
      </c>
      <c r="Z533" s="35" t="e">
        <f>'Рейтинговая таблица организаций'!#REF!</f>
        <v>#REF!</v>
      </c>
      <c r="AA533" s="36" t="e">
        <f>'Рейтинговая таблица организаций'!#REF!</f>
        <v>#REF!</v>
      </c>
    </row>
    <row r="534" spans="1:27">
      <c r="A534" s="33" t="e">
        <f>'бланки '!#REF!</f>
        <v>#REF!</v>
      </c>
      <c r="B534" s="33" t="e">
        <f>'Рейтинговая таблица организаций'!#REF!</f>
        <v>#REF!</v>
      </c>
      <c r="C534" s="33" t="e">
        <f>'Рейтинговая таблица организаций'!#REF!</f>
        <v>#REF!</v>
      </c>
      <c r="D534" s="33" t="e">
        <f>'Рейтинговая таблица организаций'!#REF!</f>
        <v>#REF!</v>
      </c>
      <c r="E534" s="31" t="e">
        <f>'Рейтинговая таблица организаций'!#REF!</f>
        <v>#REF!</v>
      </c>
      <c r="F534" s="31" t="e">
        <f>'Рейтинговая таблица организаций'!#REF!</f>
        <v>#REF!</v>
      </c>
      <c r="G534" s="31" t="e">
        <f>'Рейтинговая таблица организаций'!#REF!</f>
        <v>#REF!</v>
      </c>
      <c r="H534" s="31" t="e">
        <f>'Рейтинговая таблица организаций'!#REF!</f>
        <v>#REF!</v>
      </c>
      <c r="I534" s="31" t="e">
        <f>'Рейтинговая таблица организаций'!#REF!</f>
        <v>#REF!</v>
      </c>
      <c r="J534" s="35" t="e">
        <f>'Рейтинговая таблица организаций'!#REF!</f>
        <v>#REF!</v>
      </c>
      <c r="K534" s="31" t="e">
        <f>'Рейтинговая таблица организаций'!#REF!</f>
        <v>#REF!</v>
      </c>
      <c r="L534" s="31" t="e">
        <f t="shared" si="8"/>
        <v>#REF!</v>
      </c>
      <c r="M534" s="31" t="e">
        <f>'Рейтинговая таблица организаций'!#REF!</f>
        <v>#REF!</v>
      </c>
      <c r="N534" s="35" t="e">
        <f>'Рейтинговая таблица организаций'!#REF!</f>
        <v>#REF!</v>
      </c>
      <c r="O534" s="85" t="e">
        <f>'Рейтинговая таблица организаций'!#REF!</f>
        <v>#REF!</v>
      </c>
      <c r="P534" s="85" t="e">
        <f>'Рейтинговая таблица организаций'!#REF!</f>
        <v>#REF!</v>
      </c>
      <c r="Q534" s="85" t="e">
        <f>'Рейтинговая таблица организаций'!#REF!</f>
        <v>#REF!</v>
      </c>
      <c r="R534" s="86" t="e">
        <f>'Рейтинговая таблица организаций'!#REF!</f>
        <v>#REF!</v>
      </c>
      <c r="S534" s="31" t="e">
        <f>'Рейтинговая таблица организаций'!#REF!</f>
        <v>#REF!</v>
      </c>
      <c r="T534" s="31" t="e">
        <f>'Рейтинговая таблица организаций'!#REF!</f>
        <v>#REF!</v>
      </c>
      <c r="U534" s="31" t="e">
        <f>'Рейтинговая таблица организаций'!#REF!</f>
        <v>#REF!</v>
      </c>
      <c r="V534" s="35" t="e">
        <f>'Рейтинговая таблица организаций'!#REF!</f>
        <v>#REF!</v>
      </c>
      <c r="W534" s="31" t="e">
        <f>'Рейтинговая таблица организаций'!#REF!</f>
        <v>#REF!</v>
      </c>
      <c r="X534" s="31" t="e">
        <f>'Рейтинговая таблица организаций'!#REF!</f>
        <v>#REF!</v>
      </c>
      <c r="Y534" s="31" t="e">
        <f>'Рейтинговая таблица организаций'!#REF!</f>
        <v>#REF!</v>
      </c>
      <c r="Z534" s="35" t="e">
        <f>'Рейтинговая таблица организаций'!#REF!</f>
        <v>#REF!</v>
      </c>
      <c r="AA534" s="36" t="e">
        <f>'Рейтинговая таблица организаций'!#REF!</f>
        <v>#REF!</v>
      </c>
    </row>
    <row r="535" spans="1:27">
      <c r="A535" s="33" t="e">
        <f>'бланки '!#REF!</f>
        <v>#REF!</v>
      </c>
      <c r="B535" s="33" t="e">
        <f>'Рейтинговая таблица организаций'!#REF!</f>
        <v>#REF!</v>
      </c>
      <c r="C535" s="33" t="e">
        <f>'Рейтинговая таблица организаций'!#REF!</f>
        <v>#REF!</v>
      </c>
      <c r="D535" s="33" t="e">
        <f>'Рейтинговая таблица организаций'!#REF!</f>
        <v>#REF!</v>
      </c>
      <c r="E535" s="31" t="e">
        <f>'Рейтинговая таблица организаций'!#REF!</f>
        <v>#REF!</v>
      </c>
      <c r="F535" s="31" t="e">
        <f>'Рейтинговая таблица организаций'!#REF!</f>
        <v>#REF!</v>
      </c>
      <c r="G535" s="31" t="e">
        <f>'Рейтинговая таблица организаций'!#REF!</f>
        <v>#REF!</v>
      </c>
      <c r="H535" s="31" t="e">
        <f>'Рейтинговая таблица организаций'!#REF!</f>
        <v>#REF!</v>
      </c>
      <c r="I535" s="31" t="e">
        <f>'Рейтинговая таблица организаций'!#REF!</f>
        <v>#REF!</v>
      </c>
      <c r="J535" s="35" t="e">
        <f>'Рейтинговая таблица организаций'!#REF!</f>
        <v>#REF!</v>
      </c>
      <c r="K535" s="31" t="e">
        <f>'Рейтинговая таблица организаций'!#REF!</f>
        <v>#REF!</v>
      </c>
      <c r="L535" s="31" t="e">
        <f t="shared" si="8"/>
        <v>#REF!</v>
      </c>
      <c r="M535" s="31" t="e">
        <f>'Рейтинговая таблица организаций'!#REF!</f>
        <v>#REF!</v>
      </c>
      <c r="N535" s="35" t="e">
        <f>'Рейтинговая таблица организаций'!#REF!</f>
        <v>#REF!</v>
      </c>
      <c r="O535" s="85" t="e">
        <f>'Рейтинговая таблица организаций'!#REF!</f>
        <v>#REF!</v>
      </c>
      <c r="P535" s="85" t="e">
        <f>'Рейтинговая таблица организаций'!#REF!</f>
        <v>#REF!</v>
      </c>
      <c r="Q535" s="85" t="e">
        <f>'Рейтинговая таблица организаций'!#REF!</f>
        <v>#REF!</v>
      </c>
      <c r="R535" s="86" t="e">
        <f>'Рейтинговая таблица организаций'!#REF!</f>
        <v>#REF!</v>
      </c>
      <c r="S535" s="31" t="e">
        <f>'Рейтинговая таблица организаций'!#REF!</f>
        <v>#REF!</v>
      </c>
      <c r="T535" s="31" t="e">
        <f>'Рейтинговая таблица организаций'!#REF!</f>
        <v>#REF!</v>
      </c>
      <c r="U535" s="31" t="e">
        <f>'Рейтинговая таблица организаций'!#REF!</f>
        <v>#REF!</v>
      </c>
      <c r="V535" s="35" t="e">
        <f>'Рейтинговая таблица организаций'!#REF!</f>
        <v>#REF!</v>
      </c>
      <c r="W535" s="31" t="e">
        <f>'Рейтинговая таблица организаций'!#REF!</f>
        <v>#REF!</v>
      </c>
      <c r="X535" s="31" t="e">
        <f>'Рейтинговая таблица организаций'!#REF!</f>
        <v>#REF!</v>
      </c>
      <c r="Y535" s="31" t="e">
        <f>'Рейтинговая таблица организаций'!#REF!</f>
        <v>#REF!</v>
      </c>
      <c r="Z535" s="35" t="e">
        <f>'Рейтинговая таблица организаций'!#REF!</f>
        <v>#REF!</v>
      </c>
      <c r="AA535" s="36" t="e">
        <f>'Рейтинговая таблица организаций'!#REF!</f>
        <v>#REF!</v>
      </c>
    </row>
    <row r="536" spans="1:27">
      <c r="A536" s="33" t="e">
        <f>'бланки '!#REF!</f>
        <v>#REF!</v>
      </c>
      <c r="B536" s="33" t="e">
        <f>'Рейтинговая таблица организаций'!#REF!</f>
        <v>#REF!</v>
      </c>
      <c r="C536" s="33" t="e">
        <f>'Рейтинговая таблица организаций'!#REF!</f>
        <v>#REF!</v>
      </c>
      <c r="D536" s="33" t="e">
        <f>'Рейтинговая таблица организаций'!#REF!</f>
        <v>#REF!</v>
      </c>
      <c r="E536" s="31" t="e">
        <f>'Рейтинговая таблица организаций'!#REF!</f>
        <v>#REF!</v>
      </c>
      <c r="F536" s="31" t="e">
        <f>'Рейтинговая таблица организаций'!#REF!</f>
        <v>#REF!</v>
      </c>
      <c r="G536" s="31" t="e">
        <f>'Рейтинговая таблица организаций'!#REF!</f>
        <v>#REF!</v>
      </c>
      <c r="H536" s="31" t="e">
        <f>'Рейтинговая таблица организаций'!#REF!</f>
        <v>#REF!</v>
      </c>
      <c r="I536" s="31" t="e">
        <f>'Рейтинговая таблица организаций'!#REF!</f>
        <v>#REF!</v>
      </c>
      <c r="J536" s="35" t="e">
        <f>'Рейтинговая таблица организаций'!#REF!</f>
        <v>#REF!</v>
      </c>
      <c r="K536" s="31" t="e">
        <f>'Рейтинговая таблица организаций'!#REF!</f>
        <v>#REF!</v>
      </c>
      <c r="L536" s="31" t="e">
        <f t="shared" si="8"/>
        <v>#REF!</v>
      </c>
      <c r="M536" s="31" t="e">
        <f>'Рейтинговая таблица организаций'!#REF!</f>
        <v>#REF!</v>
      </c>
      <c r="N536" s="35" t="e">
        <f>'Рейтинговая таблица организаций'!#REF!</f>
        <v>#REF!</v>
      </c>
      <c r="O536" s="85" t="e">
        <f>'Рейтинговая таблица организаций'!#REF!</f>
        <v>#REF!</v>
      </c>
      <c r="P536" s="85" t="e">
        <f>'Рейтинговая таблица организаций'!#REF!</f>
        <v>#REF!</v>
      </c>
      <c r="Q536" s="85" t="e">
        <f>'Рейтинговая таблица организаций'!#REF!</f>
        <v>#REF!</v>
      </c>
      <c r="R536" s="86" t="e">
        <f>'Рейтинговая таблица организаций'!#REF!</f>
        <v>#REF!</v>
      </c>
      <c r="S536" s="31" t="e">
        <f>'Рейтинговая таблица организаций'!#REF!</f>
        <v>#REF!</v>
      </c>
      <c r="T536" s="31" t="e">
        <f>'Рейтинговая таблица организаций'!#REF!</f>
        <v>#REF!</v>
      </c>
      <c r="U536" s="31" t="e">
        <f>'Рейтинговая таблица организаций'!#REF!</f>
        <v>#REF!</v>
      </c>
      <c r="V536" s="35" t="e">
        <f>'Рейтинговая таблица организаций'!#REF!</f>
        <v>#REF!</v>
      </c>
      <c r="W536" s="31" t="e">
        <f>'Рейтинговая таблица организаций'!#REF!</f>
        <v>#REF!</v>
      </c>
      <c r="X536" s="31" t="e">
        <f>'Рейтинговая таблица организаций'!#REF!</f>
        <v>#REF!</v>
      </c>
      <c r="Y536" s="31" t="e">
        <f>'Рейтинговая таблица организаций'!#REF!</f>
        <v>#REF!</v>
      </c>
      <c r="Z536" s="35" t="e">
        <f>'Рейтинговая таблица организаций'!#REF!</f>
        <v>#REF!</v>
      </c>
      <c r="AA536" s="36" t="e">
        <f>'Рейтинговая таблица организаций'!#REF!</f>
        <v>#REF!</v>
      </c>
    </row>
    <row r="537" spans="1:27">
      <c r="A537" s="33" t="e">
        <f>'бланки '!#REF!</f>
        <v>#REF!</v>
      </c>
      <c r="B537" s="33" t="e">
        <f>'Рейтинговая таблица организаций'!#REF!</f>
        <v>#REF!</v>
      </c>
      <c r="C537" s="33" t="e">
        <f>'Рейтинговая таблица организаций'!#REF!</f>
        <v>#REF!</v>
      </c>
      <c r="D537" s="33" t="e">
        <f>'Рейтинговая таблица организаций'!#REF!</f>
        <v>#REF!</v>
      </c>
      <c r="E537" s="31" t="e">
        <f>'Рейтинговая таблица организаций'!#REF!</f>
        <v>#REF!</v>
      </c>
      <c r="F537" s="31" t="e">
        <f>'Рейтинговая таблица организаций'!#REF!</f>
        <v>#REF!</v>
      </c>
      <c r="G537" s="31" t="e">
        <f>'Рейтинговая таблица организаций'!#REF!</f>
        <v>#REF!</v>
      </c>
      <c r="H537" s="31" t="e">
        <f>'Рейтинговая таблица организаций'!#REF!</f>
        <v>#REF!</v>
      </c>
      <c r="I537" s="31" t="e">
        <f>'Рейтинговая таблица организаций'!#REF!</f>
        <v>#REF!</v>
      </c>
      <c r="J537" s="35" t="e">
        <f>'Рейтинговая таблица организаций'!#REF!</f>
        <v>#REF!</v>
      </c>
      <c r="K537" s="31" t="e">
        <f>'Рейтинговая таблица организаций'!#REF!</f>
        <v>#REF!</v>
      </c>
      <c r="L537" s="31" t="e">
        <f t="shared" si="8"/>
        <v>#REF!</v>
      </c>
      <c r="M537" s="31" t="e">
        <f>'Рейтинговая таблица организаций'!#REF!</f>
        <v>#REF!</v>
      </c>
      <c r="N537" s="35" t="e">
        <f>'Рейтинговая таблица организаций'!#REF!</f>
        <v>#REF!</v>
      </c>
      <c r="O537" s="85" t="e">
        <f>'Рейтинговая таблица организаций'!#REF!</f>
        <v>#REF!</v>
      </c>
      <c r="P537" s="85" t="e">
        <f>'Рейтинговая таблица организаций'!#REF!</f>
        <v>#REF!</v>
      </c>
      <c r="Q537" s="85" t="e">
        <f>'Рейтинговая таблица организаций'!#REF!</f>
        <v>#REF!</v>
      </c>
      <c r="R537" s="86" t="e">
        <f>'Рейтинговая таблица организаций'!#REF!</f>
        <v>#REF!</v>
      </c>
      <c r="S537" s="31" t="e">
        <f>'Рейтинговая таблица организаций'!#REF!</f>
        <v>#REF!</v>
      </c>
      <c r="T537" s="31" t="e">
        <f>'Рейтинговая таблица организаций'!#REF!</f>
        <v>#REF!</v>
      </c>
      <c r="U537" s="31" t="e">
        <f>'Рейтинговая таблица организаций'!#REF!</f>
        <v>#REF!</v>
      </c>
      <c r="V537" s="35" t="e">
        <f>'Рейтинговая таблица организаций'!#REF!</f>
        <v>#REF!</v>
      </c>
      <c r="W537" s="31" t="e">
        <f>'Рейтинговая таблица организаций'!#REF!</f>
        <v>#REF!</v>
      </c>
      <c r="X537" s="31" t="e">
        <f>'Рейтинговая таблица организаций'!#REF!</f>
        <v>#REF!</v>
      </c>
      <c r="Y537" s="31" t="e">
        <f>'Рейтинговая таблица организаций'!#REF!</f>
        <v>#REF!</v>
      </c>
      <c r="Z537" s="35" t="e">
        <f>'Рейтинговая таблица организаций'!#REF!</f>
        <v>#REF!</v>
      </c>
      <c r="AA537" s="36" t="e">
        <f>'Рейтинговая таблица организаций'!#REF!</f>
        <v>#REF!</v>
      </c>
    </row>
    <row r="538" spans="1:27">
      <c r="A538" s="33" t="e">
        <f>'бланки '!#REF!</f>
        <v>#REF!</v>
      </c>
      <c r="B538" s="33" t="e">
        <f>'Рейтинговая таблица организаций'!#REF!</f>
        <v>#REF!</v>
      </c>
      <c r="C538" s="33" t="e">
        <f>'Рейтинговая таблица организаций'!#REF!</f>
        <v>#REF!</v>
      </c>
      <c r="D538" s="33" t="e">
        <f>'Рейтинговая таблица организаций'!#REF!</f>
        <v>#REF!</v>
      </c>
      <c r="E538" s="31" t="e">
        <f>'Рейтинговая таблица организаций'!#REF!</f>
        <v>#REF!</v>
      </c>
      <c r="F538" s="31" t="e">
        <f>'Рейтинговая таблица организаций'!#REF!</f>
        <v>#REF!</v>
      </c>
      <c r="G538" s="31" t="e">
        <f>'Рейтинговая таблица организаций'!#REF!</f>
        <v>#REF!</v>
      </c>
      <c r="H538" s="31" t="e">
        <f>'Рейтинговая таблица организаций'!#REF!</f>
        <v>#REF!</v>
      </c>
      <c r="I538" s="31" t="e">
        <f>'Рейтинговая таблица организаций'!#REF!</f>
        <v>#REF!</v>
      </c>
      <c r="J538" s="35" t="e">
        <f>'Рейтинговая таблица организаций'!#REF!</f>
        <v>#REF!</v>
      </c>
      <c r="K538" s="31" t="e">
        <f>'Рейтинговая таблица организаций'!#REF!</f>
        <v>#REF!</v>
      </c>
      <c r="L538" s="31" t="e">
        <f t="shared" si="8"/>
        <v>#REF!</v>
      </c>
      <c r="M538" s="31" t="e">
        <f>'Рейтинговая таблица организаций'!#REF!</f>
        <v>#REF!</v>
      </c>
      <c r="N538" s="35" t="e">
        <f>'Рейтинговая таблица организаций'!#REF!</f>
        <v>#REF!</v>
      </c>
      <c r="O538" s="85" t="e">
        <f>'Рейтинговая таблица организаций'!#REF!</f>
        <v>#REF!</v>
      </c>
      <c r="P538" s="85" t="e">
        <f>'Рейтинговая таблица организаций'!#REF!</f>
        <v>#REF!</v>
      </c>
      <c r="Q538" s="85" t="e">
        <f>'Рейтинговая таблица организаций'!#REF!</f>
        <v>#REF!</v>
      </c>
      <c r="R538" s="86" t="e">
        <f>'Рейтинговая таблица организаций'!#REF!</f>
        <v>#REF!</v>
      </c>
      <c r="S538" s="31" t="e">
        <f>'Рейтинговая таблица организаций'!#REF!</f>
        <v>#REF!</v>
      </c>
      <c r="T538" s="31" t="e">
        <f>'Рейтинговая таблица организаций'!#REF!</f>
        <v>#REF!</v>
      </c>
      <c r="U538" s="31" t="e">
        <f>'Рейтинговая таблица организаций'!#REF!</f>
        <v>#REF!</v>
      </c>
      <c r="V538" s="35" t="e">
        <f>'Рейтинговая таблица организаций'!#REF!</f>
        <v>#REF!</v>
      </c>
      <c r="W538" s="31" t="e">
        <f>'Рейтинговая таблица организаций'!#REF!</f>
        <v>#REF!</v>
      </c>
      <c r="X538" s="31" t="e">
        <f>'Рейтинговая таблица организаций'!#REF!</f>
        <v>#REF!</v>
      </c>
      <c r="Y538" s="31" t="e">
        <f>'Рейтинговая таблица организаций'!#REF!</f>
        <v>#REF!</v>
      </c>
      <c r="Z538" s="35" t="e">
        <f>'Рейтинговая таблица организаций'!#REF!</f>
        <v>#REF!</v>
      </c>
      <c r="AA538" s="36" t="e">
        <f>'Рейтинговая таблица организаций'!#REF!</f>
        <v>#REF!</v>
      </c>
    </row>
    <row r="539" spans="1:27">
      <c r="A539" s="33" t="e">
        <f>'бланки '!#REF!</f>
        <v>#REF!</v>
      </c>
      <c r="B539" s="33" t="e">
        <f>'Рейтинговая таблица организаций'!#REF!</f>
        <v>#REF!</v>
      </c>
      <c r="C539" s="33" t="e">
        <f>'Рейтинговая таблица организаций'!#REF!</f>
        <v>#REF!</v>
      </c>
      <c r="D539" s="33" t="e">
        <f>'Рейтинговая таблица организаций'!#REF!</f>
        <v>#REF!</v>
      </c>
      <c r="E539" s="31" t="e">
        <f>'Рейтинговая таблица организаций'!#REF!</f>
        <v>#REF!</v>
      </c>
      <c r="F539" s="31" t="e">
        <f>'Рейтинговая таблица организаций'!#REF!</f>
        <v>#REF!</v>
      </c>
      <c r="G539" s="31" t="e">
        <f>'Рейтинговая таблица организаций'!#REF!</f>
        <v>#REF!</v>
      </c>
      <c r="H539" s="31" t="e">
        <f>'Рейтинговая таблица организаций'!#REF!</f>
        <v>#REF!</v>
      </c>
      <c r="I539" s="31" t="e">
        <f>'Рейтинговая таблица организаций'!#REF!</f>
        <v>#REF!</v>
      </c>
      <c r="J539" s="35" t="e">
        <f>'Рейтинговая таблица организаций'!#REF!</f>
        <v>#REF!</v>
      </c>
      <c r="K539" s="31" t="e">
        <f>'Рейтинговая таблица организаций'!#REF!</f>
        <v>#REF!</v>
      </c>
      <c r="L539" s="31" t="e">
        <f t="shared" ref="L539:L602" si="9">N539</f>
        <v>#REF!</v>
      </c>
      <c r="M539" s="31" t="e">
        <f>'Рейтинговая таблица организаций'!#REF!</f>
        <v>#REF!</v>
      </c>
      <c r="N539" s="35" t="e">
        <f>'Рейтинговая таблица организаций'!#REF!</f>
        <v>#REF!</v>
      </c>
      <c r="O539" s="85" t="e">
        <f>'Рейтинговая таблица организаций'!#REF!</f>
        <v>#REF!</v>
      </c>
      <c r="P539" s="85" t="e">
        <f>'Рейтинговая таблица организаций'!#REF!</f>
        <v>#REF!</v>
      </c>
      <c r="Q539" s="85" t="e">
        <f>'Рейтинговая таблица организаций'!#REF!</f>
        <v>#REF!</v>
      </c>
      <c r="R539" s="86" t="e">
        <f>'Рейтинговая таблица организаций'!#REF!</f>
        <v>#REF!</v>
      </c>
      <c r="S539" s="31" t="e">
        <f>'Рейтинговая таблица организаций'!#REF!</f>
        <v>#REF!</v>
      </c>
      <c r="T539" s="31" t="e">
        <f>'Рейтинговая таблица организаций'!#REF!</f>
        <v>#REF!</v>
      </c>
      <c r="U539" s="31" t="e">
        <f>'Рейтинговая таблица организаций'!#REF!</f>
        <v>#REF!</v>
      </c>
      <c r="V539" s="35" t="e">
        <f>'Рейтинговая таблица организаций'!#REF!</f>
        <v>#REF!</v>
      </c>
      <c r="W539" s="31" t="e">
        <f>'Рейтинговая таблица организаций'!#REF!</f>
        <v>#REF!</v>
      </c>
      <c r="X539" s="31" t="e">
        <f>'Рейтинговая таблица организаций'!#REF!</f>
        <v>#REF!</v>
      </c>
      <c r="Y539" s="31" t="e">
        <f>'Рейтинговая таблица организаций'!#REF!</f>
        <v>#REF!</v>
      </c>
      <c r="Z539" s="35" t="e">
        <f>'Рейтинговая таблица организаций'!#REF!</f>
        <v>#REF!</v>
      </c>
      <c r="AA539" s="36" t="e">
        <f>'Рейтинговая таблица организаций'!#REF!</f>
        <v>#REF!</v>
      </c>
    </row>
    <row r="540" spans="1:27">
      <c r="A540" s="33" t="e">
        <f>'бланки '!#REF!</f>
        <v>#REF!</v>
      </c>
      <c r="B540" s="33" t="e">
        <f>'Рейтинговая таблица организаций'!#REF!</f>
        <v>#REF!</v>
      </c>
      <c r="C540" s="33" t="e">
        <f>'Рейтинговая таблица организаций'!#REF!</f>
        <v>#REF!</v>
      </c>
      <c r="D540" s="33" t="e">
        <f>'Рейтинговая таблица организаций'!#REF!</f>
        <v>#REF!</v>
      </c>
      <c r="E540" s="31" t="e">
        <f>'Рейтинговая таблица организаций'!#REF!</f>
        <v>#REF!</v>
      </c>
      <c r="F540" s="31" t="e">
        <f>'Рейтинговая таблица организаций'!#REF!</f>
        <v>#REF!</v>
      </c>
      <c r="G540" s="31" t="e">
        <f>'Рейтинговая таблица организаций'!#REF!</f>
        <v>#REF!</v>
      </c>
      <c r="H540" s="31" t="e">
        <f>'Рейтинговая таблица организаций'!#REF!</f>
        <v>#REF!</v>
      </c>
      <c r="I540" s="31" t="e">
        <f>'Рейтинговая таблица организаций'!#REF!</f>
        <v>#REF!</v>
      </c>
      <c r="J540" s="35" t="e">
        <f>'Рейтинговая таблица организаций'!#REF!</f>
        <v>#REF!</v>
      </c>
      <c r="K540" s="31" t="e">
        <f>'Рейтинговая таблица организаций'!#REF!</f>
        <v>#REF!</v>
      </c>
      <c r="L540" s="31" t="e">
        <f t="shared" si="9"/>
        <v>#REF!</v>
      </c>
      <c r="M540" s="31" t="e">
        <f>'Рейтинговая таблица организаций'!#REF!</f>
        <v>#REF!</v>
      </c>
      <c r="N540" s="35" t="e">
        <f>'Рейтинговая таблица организаций'!#REF!</f>
        <v>#REF!</v>
      </c>
      <c r="O540" s="85" t="e">
        <f>'Рейтинговая таблица организаций'!#REF!</f>
        <v>#REF!</v>
      </c>
      <c r="P540" s="85" t="e">
        <f>'Рейтинговая таблица организаций'!#REF!</f>
        <v>#REF!</v>
      </c>
      <c r="Q540" s="85" t="e">
        <f>'Рейтинговая таблица организаций'!#REF!</f>
        <v>#REF!</v>
      </c>
      <c r="R540" s="86" t="e">
        <f>'Рейтинговая таблица организаций'!#REF!</f>
        <v>#REF!</v>
      </c>
      <c r="S540" s="31" t="e">
        <f>'Рейтинговая таблица организаций'!#REF!</f>
        <v>#REF!</v>
      </c>
      <c r="T540" s="31" t="e">
        <f>'Рейтинговая таблица организаций'!#REF!</f>
        <v>#REF!</v>
      </c>
      <c r="U540" s="31" t="e">
        <f>'Рейтинговая таблица организаций'!#REF!</f>
        <v>#REF!</v>
      </c>
      <c r="V540" s="35" t="e">
        <f>'Рейтинговая таблица организаций'!#REF!</f>
        <v>#REF!</v>
      </c>
      <c r="W540" s="31" t="e">
        <f>'Рейтинговая таблица организаций'!#REF!</f>
        <v>#REF!</v>
      </c>
      <c r="X540" s="31" t="e">
        <f>'Рейтинговая таблица организаций'!#REF!</f>
        <v>#REF!</v>
      </c>
      <c r="Y540" s="31" t="e">
        <f>'Рейтинговая таблица организаций'!#REF!</f>
        <v>#REF!</v>
      </c>
      <c r="Z540" s="35" t="e">
        <f>'Рейтинговая таблица организаций'!#REF!</f>
        <v>#REF!</v>
      </c>
      <c r="AA540" s="36" t="e">
        <f>'Рейтинговая таблица организаций'!#REF!</f>
        <v>#REF!</v>
      </c>
    </row>
    <row r="541" spans="1:27">
      <c r="A541" s="33" t="e">
        <f>'бланки '!#REF!</f>
        <v>#REF!</v>
      </c>
      <c r="B541" s="33" t="e">
        <f>'Рейтинговая таблица организаций'!#REF!</f>
        <v>#REF!</v>
      </c>
      <c r="C541" s="33" t="e">
        <f>'Рейтинговая таблица организаций'!#REF!</f>
        <v>#REF!</v>
      </c>
      <c r="D541" s="33" t="e">
        <f>'Рейтинговая таблица организаций'!#REF!</f>
        <v>#REF!</v>
      </c>
      <c r="E541" s="31" t="e">
        <f>'Рейтинговая таблица организаций'!#REF!</f>
        <v>#REF!</v>
      </c>
      <c r="F541" s="31" t="e">
        <f>'Рейтинговая таблица организаций'!#REF!</f>
        <v>#REF!</v>
      </c>
      <c r="G541" s="31" t="e">
        <f>'Рейтинговая таблица организаций'!#REF!</f>
        <v>#REF!</v>
      </c>
      <c r="H541" s="31" t="e">
        <f>'Рейтинговая таблица организаций'!#REF!</f>
        <v>#REF!</v>
      </c>
      <c r="I541" s="31" t="e">
        <f>'Рейтинговая таблица организаций'!#REF!</f>
        <v>#REF!</v>
      </c>
      <c r="J541" s="35" t="e">
        <f>'Рейтинговая таблица организаций'!#REF!</f>
        <v>#REF!</v>
      </c>
      <c r="K541" s="31" t="e">
        <f>'Рейтинговая таблица организаций'!#REF!</f>
        <v>#REF!</v>
      </c>
      <c r="L541" s="31" t="e">
        <f t="shared" si="9"/>
        <v>#REF!</v>
      </c>
      <c r="M541" s="31" t="e">
        <f>'Рейтинговая таблица организаций'!#REF!</f>
        <v>#REF!</v>
      </c>
      <c r="N541" s="35" t="e">
        <f>'Рейтинговая таблица организаций'!#REF!</f>
        <v>#REF!</v>
      </c>
      <c r="O541" s="85" t="e">
        <f>'Рейтинговая таблица организаций'!#REF!</f>
        <v>#REF!</v>
      </c>
      <c r="P541" s="85" t="e">
        <f>'Рейтинговая таблица организаций'!#REF!</f>
        <v>#REF!</v>
      </c>
      <c r="Q541" s="85" t="e">
        <f>'Рейтинговая таблица организаций'!#REF!</f>
        <v>#REF!</v>
      </c>
      <c r="R541" s="86" t="e">
        <f>'Рейтинговая таблица организаций'!#REF!</f>
        <v>#REF!</v>
      </c>
      <c r="S541" s="31" t="e">
        <f>'Рейтинговая таблица организаций'!#REF!</f>
        <v>#REF!</v>
      </c>
      <c r="T541" s="31" t="e">
        <f>'Рейтинговая таблица организаций'!#REF!</f>
        <v>#REF!</v>
      </c>
      <c r="U541" s="31" t="e">
        <f>'Рейтинговая таблица организаций'!#REF!</f>
        <v>#REF!</v>
      </c>
      <c r="V541" s="35" t="e">
        <f>'Рейтинговая таблица организаций'!#REF!</f>
        <v>#REF!</v>
      </c>
      <c r="W541" s="31" t="e">
        <f>'Рейтинговая таблица организаций'!#REF!</f>
        <v>#REF!</v>
      </c>
      <c r="X541" s="31" t="e">
        <f>'Рейтинговая таблица организаций'!#REF!</f>
        <v>#REF!</v>
      </c>
      <c r="Y541" s="31" t="e">
        <f>'Рейтинговая таблица организаций'!#REF!</f>
        <v>#REF!</v>
      </c>
      <c r="Z541" s="35" t="e">
        <f>'Рейтинговая таблица организаций'!#REF!</f>
        <v>#REF!</v>
      </c>
      <c r="AA541" s="36" t="e">
        <f>'Рейтинговая таблица организаций'!#REF!</f>
        <v>#REF!</v>
      </c>
    </row>
    <row r="542" spans="1:27">
      <c r="A542" s="33" t="e">
        <f>'бланки '!#REF!</f>
        <v>#REF!</v>
      </c>
      <c r="B542" s="33" t="e">
        <f>'Рейтинговая таблица организаций'!#REF!</f>
        <v>#REF!</v>
      </c>
      <c r="C542" s="33" t="e">
        <f>'Рейтинговая таблица организаций'!#REF!</f>
        <v>#REF!</v>
      </c>
      <c r="D542" s="33" t="e">
        <f>'Рейтинговая таблица организаций'!#REF!</f>
        <v>#REF!</v>
      </c>
      <c r="E542" s="31" t="e">
        <f>'Рейтинговая таблица организаций'!#REF!</f>
        <v>#REF!</v>
      </c>
      <c r="F542" s="31" t="e">
        <f>'Рейтинговая таблица организаций'!#REF!</f>
        <v>#REF!</v>
      </c>
      <c r="G542" s="31" t="e">
        <f>'Рейтинговая таблица организаций'!#REF!</f>
        <v>#REF!</v>
      </c>
      <c r="H542" s="31" t="e">
        <f>'Рейтинговая таблица организаций'!#REF!</f>
        <v>#REF!</v>
      </c>
      <c r="I542" s="31" t="e">
        <f>'Рейтинговая таблица организаций'!#REF!</f>
        <v>#REF!</v>
      </c>
      <c r="J542" s="35" t="e">
        <f>'Рейтинговая таблица организаций'!#REF!</f>
        <v>#REF!</v>
      </c>
      <c r="K542" s="31" t="e">
        <f>'Рейтинговая таблица организаций'!#REF!</f>
        <v>#REF!</v>
      </c>
      <c r="L542" s="31" t="e">
        <f t="shared" si="9"/>
        <v>#REF!</v>
      </c>
      <c r="M542" s="31" t="e">
        <f>'Рейтинговая таблица организаций'!#REF!</f>
        <v>#REF!</v>
      </c>
      <c r="N542" s="35" t="e">
        <f>'Рейтинговая таблица организаций'!#REF!</f>
        <v>#REF!</v>
      </c>
      <c r="O542" s="85" t="e">
        <f>'Рейтинговая таблица организаций'!#REF!</f>
        <v>#REF!</v>
      </c>
      <c r="P542" s="85" t="e">
        <f>'Рейтинговая таблица организаций'!#REF!</f>
        <v>#REF!</v>
      </c>
      <c r="Q542" s="85" t="e">
        <f>'Рейтинговая таблица организаций'!#REF!</f>
        <v>#REF!</v>
      </c>
      <c r="R542" s="86" t="e">
        <f>'Рейтинговая таблица организаций'!#REF!</f>
        <v>#REF!</v>
      </c>
      <c r="S542" s="31" t="e">
        <f>'Рейтинговая таблица организаций'!#REF!</f>
        <v>#REF!</v>
      </c>
      <c r="T542" s="31" t="e">
        <f>'Рейтинговая таблица организаций'!#REF!</f>
        <v>#REF!</v>
      </c>
      <c r="U542" s="31" t="e">
        <f>'Рейтинговая таблица организаций'!#REF!</f>
        <v>#REF!</v>
      </c>
      <c r="V542" s="35" t="e">
        <f>'Рейтинговая таблица организаций'!#REF!</f>
        <v>#REF!</v>
      </c>
      <c r="W542" s="31" t="e">
        <f>'Рейтинговая таблица организаций'!#REF!</f>
        <v>#REF!</v>
      </c>
      <c r="X542" s="31" t="e">
        <f>'Рейтинговая таблица организаций'!#REF!</f>
        <v>#REF!</v>
      </c>
      <c r="Y542" s="31" t="e">
        <f>'Рейтинговая таблица организаций'!#REF!</f>
        <v>#REF!</v>
      </c>
      <c r="Z542" s="35" t="e">
        <f>'Рейтинговая таблица организаций'!#REF!</f>
        <v>#REF!</v>
      </c>
      <c r="AA542" s="36" t="e">
        <f>'Рейтинговая таблица организаций'!#REF!</f>
        <v>#REF!</v>
      </c>
    </row>
    <row r="543" spans="1:27">
      <c r="A543" s="33" t="e">
        <f>'бланки '!#REF!</f>
        <v>#REF!</v>
      </c>
      <c r="B543" s="33" t="e">
        <f>'Рейтинговая таблица организаций'!#REF!</f>
        <v>#REF!</v>
      </c>
      <c r="C543" s="33" t="e">
        <f>'Рейтинговая таблица организаций'!#REF!</f>
        <v>#REF!</v>
      </c>
      <c r="D543" s="33" t="e">
        <f>'Рейтинговая таблица организаций'!#REF!</f>
        <v>#REF!</v>
      </c>
      <c r="E543" s="31" t="e">
        <f>'Рейтинговая таблица организаций'!#REF!</f>
        <v>#REF!</v>
      </c>
      <c r="F543" s="31" t="e">
        <f>'Рейтинговая таблица организаций'!#REF!</f>
        <v>#REF!</v>
      </c>
      <c r="G543" s="31" t="e">
        <f>'Рейтинговая таблица организаций'!#REF!</f>
        <v>#REF!</v>
      </c>
      <c r="H543" s="31" t="e">
        <f>'Рейтинговая таблица организаций'!#REF!</f>
        <v>#REF!</v>
      </c>
      <c r="I543" s="31" t="e">
        <f>'Рейтинговая таблица организаций'!#REF!</f>
        <v>#REF!</v>
      </c>
      <c r="J543" s="35" t="e">
        <f>'Рейтинговая таблица организаций'!#REF!</f>
        <v>#REF!</v>
      </c>
      <c r="K543" s="31" t="e">
        <f>'Рейтинговая таблица организаций'!#REF!</f>
        <v>#REF!</v>
      </c>
      <c r="L543" s="31" t="e">
        <f t="shared" si="9"/>
        <v>#REF!</v>
      </c>
      <c r="M543" s="31" t="e">
        <f>'Рейтинговая таблица организаций'!#REF!</f>
        <v>#REF!</v>
      </c>
      <c r="N543" s="35" t="e">
        <f>'Рейтинговая таблица организаций'!#REF!</f>
        <v>#REF!</v>
      </c>
      <c r="O543" s="85" t="e">
        <f>'Рейтинговая таблица организаций'!#REF!</f>
        <v>#REF!</v>
      </c>
      <c r="P543" s="85" t="e">
        <f>'Рейтинговая таблица организаций'!#REF!</f>
        <v>#REF!</v>
      </c>
      <c r="Q543" s="85" t="e">
        <f>'Рейтинговая таблица организаций'!#REF!</f>
        <v>#REF!</v>
      </c>
      <c r="R543" s="86" t="e">
        <f>'Рейтинговая таблица организаций'!#REF!</f>
        <v>#REF!</v>
      </c>
      <c r="S543" s="31" t="e">
        <f>'Рейтинговая таблица организаций'!#REF!</f>
        <v>#REF!</v>
      </c>
      <c r="T543" s="31" t="e">
        <f>'Рейтинговая таблица организаций'!#REF!</f>
        <v>#REF!</v>
      </c>
      <c r="U543" s="31" t="e">
        <f>'Рейтинговая таблица организаций'!#REF!</f>
        <v>#REF!</v>
      </c>
      <c r="V543" s="35" t="e">
        <f>'Рейтинговая таблица организаций'!#REF!</f>
        <v>#REF!</v>
      </c>
      <c r="W543" s="31" t="e">
        <f>'Рейтинговая таблица организаций'!#REF!</f>
        <v>#REF!</v>
      </c>
      <c r="X543" s="31" t="e">
        <f>'Рейтинговая таблица организаций'!#REF!</f>
        <v>#REF!</v>
      </c>
      <c r="Y543" s="31" t="e">
        <f>'Рейтинговая таблица организаций'!#REF!</f>
        <v>#REF!</v>
      </c>
      <c r="Z543" s="35" t="e">
        <f>'Рейтинговая таблица организаций'!#REF!</f>
        <v>#REF!</v>
      </c>
      <c r="AA543" s="36" t="e">
        <f>'Рейтинговая таблица организаций'!#REF!</f>
        <v>#REF!</v>
      </c>
    </row>
    <row r="544" spans="1:27">
      <c r="A544" s="33" t="e">
        <f>'бланки '!#REF!</f>
        <v>#REF!</v>
      </c>
      <c r="B544" s="33" t="e">
        <f>'Рейтинговая таблица организаций'!#REF!</f>
        <v>#REF!</v>
      </c>
      <c r="C544" s="33" t="e">
        <f>'Рейтинговая таблица организаций'!#REF!</f>
        <v>#REF!</v>
      </c>
      <c r="D544" s="33" t="e">
        <f>'Рейтинговая таблица организаций'!#REF!</f>
        <v>#REF!</v>
      </c>
      <c r="E544" s="31" t="e">
        <f>'Рейтинговая таблица организаций'!#REF!</f>
        <v>#REF!</v>
      </c>
      <c r="F544" s="31" t="e">
        <f>'Рейтинговая таблица организаций'!#REF!</f>
        <v>#REF!</v>
      </c>
      <c r="G544" s="31" t="e">
        <f>'Рейтинговая таблица организаций'!#REF!</f>
        <v>#REF!</v>
      </c>
      <c r="H544" s="31" t="e">
        <f>'Рейтинговая таблица организаций'!#REF!</f>
        <v>#REF!</v>
      </c>
      <c r="I544" s="31" t="e">
        <f>'Рейтинговая таблица организаций'!#REF!</f>
        <v>#REF!</v>
      </c>
      <c r="J544" s="35" t="e">
        <f>'Рейтинговая таблица организаций'!#REF!</f>
        <v>#REF!</v>
      </c>
      <c r="K544" s="31" t="e">
        <f>'Рейтинговая таблица организаций'!#REF!</f>
        <v>#REF!</v>
      </c>
      <c r="L544" s="31" t="e">
        <f t="shared" si="9"/>
        <v>#REF!</v>
      </c>
      <c r="M544" s="31" t="e">
        <f>'Рейтинговая таблица организаций'!#REF!</f>
        <v>#REF!</v>
      </c>
      <c r="N544" s="35" t="e">
        <f>'Рейтинговая таблица организаций'!#REF!</f>
        <v>#REF!</v>
      </c>
      <c r="O544" s="85" t="e">
        <f>'Рейтинговая таблица организаций'!#REF!</f>
        <v>#REF!</v>
      </c>
      <c r="P544" s="85" t="e">
        <f>'Рейтинговая таблица организаций'!#REF!</f>
        <v>#REF!</v>
      </c>
      <c r="Q544" s="85" t="e">
        <f>'Рейтинговая таблица организаций'!#REF!</f>
        <v>#REF!</v>
      </c>
      <c r="R544" s="86" t="e">
        <f>'Рейтинговая таблица организаций'!#REF!</f>
        <v>#REF!</v>
      </c>
      <c r="S544" s="31" t="e">
        <f>'Рейтинговая таблица организаций'!#REF!</f>
        <v>#REF!</v>
      </c>
      <c r="T544" s="31" t="e">
        <f>'Рейтинговая таблица организаций'!#REF!</f>
        <v>#REF!</v>
      </c>
      <c r="U544" s="31" t="e">
        <f>'Рейтинговая таблица организаций'!#REF!</f>
        <v>#REF!</v>
      </c>
      <c r="V544" s="35" t="e">
        <f>'Рейтинговая таблица организаций'!#REF!</f>
        <v>#REF!</v>
      </c>
      <c r="W544" s="31" t="e">
        <f>'Рейтинговая таблица организаций'!#REF!</f>
        <v>#REF!</v>
      </c>
      <c r="X544" s="31" t="e">
        <f>'Рейтинговая таблица организаций'!#REF!</f>
        <v>#REF!</v>
      </c>
      <c r="Y544" s="31" t="e">
        <f>'Рейтинговая таблица организаций'!#REF!</f>
        <v>#REF!</v>
      </c>
      <c r="Z544" s="35" t="e">
        <f>'Рейтинговая таблица организаций'!#REF!</f>
        <v>#REF!</v>
      </c>
      <c r="AA544" s="36" t="e">
        <f>'Рейтинговая таблица организаций'!#REF!</f>
        <v>#REF!</v>
      </c>
    </row>
    <row r="545" spans="1:27">
      <c r="A545" s="33" t="e">
        <f>'бланки '!#REF!</f>
        <v>#REF!</v>
      </c>
      <c r="B545" s="33" t="e">
        <f>'Рейтинговая таблица организаций'!#REF!</f>
        <v>#REF!</v>
      </c>
      <c r="C545" s="33" t="e">
        <f>'Рейтинговая таблица организаций'!#REF!</f>
        <v>#REF!</v>
      </c>
      <c r="D545" s="33" t="e">
        <f>'Рейтинговая таблица организаций'!#REF!</f>
        <v>#REF!</v>
      </c>
      <c r="E545" s="31" t="e">
        <f>'Рейтинговая таблица организаций'!#REF!</f>
        <v>#REF!</v>
      </c>
      <c r="F545" s="31" t="e">
        <f>'Рейтинговая таблица организаций'!#REF!</f>
        <v>#REF!</v>
      </c>
      <c r="G545" s="31" t="e">
        <f>'Рейтинговая таблица организаций'!#REF!</f>
        <v>#REF!</v>
      </c>
      <c r="H545" s="31" t="e">
        <f>'Рейтинговая таблица организаций'!#REF!</f>
        <v>#REF!</v>
      </c>
      <c r="I545" s="31" t="e">
        <f>'Рейтинговая таблица организаций'!#REF!</f>
        <v>#REF!</v>
      </c>
      <c r="J545" s="35" t="e">
        <f>'Рейтинговая таблица организаций'!#REF!</f>
        <v>#REF!</v>
      </c>
      <c r="K545" s="31" t="e">
        <f>'Рейтинговая таблица организаций'!#REF!</f>
        <v>#REF!</v>
      </c>
      <c r="L545" s="31" t="e">
        <f t="shared" si="9"/>
        <v>#REF!</v>
      </c>
      <c r="M545" s="31" t="e">
        <f>'Рейтинговая таблица организаций'!#REF!</f>
        <v>#REF!</v>
      </c>
      <c r="N545" s="35" t="e">
        <f>'Рейтинговая таблица организаций'!#REF!</f>
        <v>#REF!</v>
      </c>
      <c r="O545" s="85" t="e">
        <f>'Рейтинговая таблица организаций'!#REF!</f>
        <v>#REF!</v>
      </c>
      <c r="P545" s="85" t="e">
        <f>'Рейтинговая таблица организаций'!#REF!</f>
        <v>#REF!</v>
      </c>
      <c r="Q545" s="85" t="e">
        <f>'Рейтинговая таблица организаций'!#REF!</f>
        <v>#REF!</v>
      </c>
      <c r="R545" s="86" t="e">
        <f>'Рейтинговая таблица организаций'!#REF!</f>
        <v>#REF!</v>
      </c>
      <c r="S545" s="31" t="e">
        <f>'Рейтинговая таблица организаций'!#REF!</f>
        <v>#REF!</v>
      </c>
      <c r="T545" s="31" t="e">
        <f>'Рейтинговая таблица организаций'!#REF!</f>
        <v>#REF!</v>
      </c>
      <c r="U545" s="31" t="e">
        <f>'Рейтинговая таблица организаций'!#REF!</f>
        <v>#REF!</v>
      </c>
      <c r="V545" s="35" t="e">
        <f>'Рейтинговая таблица организаций'!#REF!</f>
        <v>#REF!</v>
      </c>
      <c r="W545" s="31" t="e">
        <f>'Рейтинговая таблица организаций'!#REF!</f>
        <v>#REF!</v>
      </c>
      <c r="X545" s="31" t="e">
        <f>'Рейтинговая таблица организаций'!#REF!</f>
        <v>#REF!</v>
      </c>
      <c r="Y545" s="31" t="e">
        <f>'Рейтинговая таблица организаций'!#REF!</f>
        <v>#REF!</v>
      </c>
      <c r="Z545" s="35" t="e">
        <f>'Рейтинговая таблица организаций'!#REF!</f>
        <v>#REF!</v>
      </c>
      <c r="AA545" s="36" t="e">
        <f>'Рейтинговая таблица организаций'!#REF!</f>
        <v>#REF!</v>
      </c>
    </row>
    <row r="546" spans="1:27">
      <c r="A546" s="33" t="e">
        <f>'бланки '!#REF!</f>
        <v>#REF!</v>
      </c>
      <c r="B546" s="33" t="e">
        <f>'Рейтинговая таблица организаций'!#REF!</f>
        <v>#REF!</v>
      </c>
      <c r="C546" s="33" t="e">
        <f>'Рейтинговая таблица организаций'!#REF!</f>
        <v>#REF!</v>
      </c>
      <c r="D546" s="33" t="e">
        <f>'Рейтинговая таблица организаций'!#REF!</f>
        <v>#REF!</v>
      </c>
      <c r="E546" s="31" t="e">
        <f>'Рейтинговая таблица организаций'!#REF!</f>
        <v>#REF!</v>
      </c>
      <c r="F546" s="31" t="e">
        <f>'Рейтинговая таблица организаций'!#REF!</f>
        <v>#REF!</v>
      </c>
      <c r="G546" s="31" t="e">
        <f>'Рейтинговая таблица организаций'!#REF!</f>
        <v>#REF!</v>
      </c>
      <c r="H546" s="31" t="e">
        <f>'Рейтинговая таблица организаций'!#REF!</f>
        <v>#REF!</v>
      </c>
      <c r="I546" s="31" t="e">
        <f>'Рейтинговая таблица организаций'!#REF!</f>
        <v>#REF!</v>
      </c>
      <c r="J546" s="35" t="e">
        <f>'Рейтинговая таблица организаций'!#REF!</f>
        <v>#REF!</v>
      </c>
      <c r="K546" s="31" t="e">
        <f>'Рейтинговая таблица организаций'!#REF!</f>
        <v>#REF!</v>
      </c>
      <c r="L546" s="31" t="e">
        <f t="shared" si="9"/>
        <v>#REF!</v>
      </c>
      <c r="M546" s="31" t="e">
        <f>'Рейтинговая таблица организаций'!#REF!</f>
        <v>#REF!</v>
      </c>
      <c r="N546" s="35" t="e">
        <f>'Рейтинговая таблица организаций'!#REF!</f>
        <v>#REF!</v>
      </c>
      <c r="O546" s="85" t="e">
        <f>'Рейтинговая таблица организаций'!#REF!</f>
        <v>#REF!</v>
      </c>
      <c r="P546" s="85" t="e">
        <f>'Рейтинговая таблица организаций'!#REF!</f>
        <v>#REF!</v>
      </c>
      <c r="Q546" s="85" t="e">
        <f>'Рейтинговая таблица организаций'!#REF!</f>
        <v>#REF!</v>
      </c>
      <c r="R546" s="86" t="e">
        <f>'Рейтинговая таблица организаций'!#REF!</f>
        <v>#REF!</v>
      </c>
      <c r="S546" s="31" t="e">
        <f>'Рейтинговая таблица организаций'!#REF!</f>
        <v>#REF!</v>
      </c>
      <c r="T546" s="31" t="e">
        <f>'Рейтинговая таблица организаций'!#REF!</f>
        <v>#REF!</v>
      </c>
      <c r="U546" s="31" t="e">
        <f>'Рейтинговая таблица организаций'!#REF!</f>
        <v>#REF!</v>
      </c>
      <c r="V546" s="35" t="e">
        <f>'Рейтинговая таблица организаций'!#REF!</f>
        <v>#REF!</v>
      </c>
      <c r="W546" s="31" t="e">
        <f>'Рейтинговая таблица организаций'!#REF!</f>
        <v>#REF!</v>
      </c>
      <c r="X546" s="31" t="e">
        <f>'Рейтинговая таблица организаций'!#REF!</f>
        <v>#REF!</v>
      </c>
      <c r="Y546" s="31" t="e">
        <f>'Рейтинговая таблица организаций'!#REF!</f>
        <v>#REF!</v>
      </c>
      <c r="Z546" s="35" t="e">
        <f>'Рейтинговая таблица организаций'!#REF!</f>
        <v>#REF!</v>
      </c>
      <c r="AA546" s="36" t="e">
        <f>'Рейтинговая таблица организаций'!#REF!</f>
        <v>#REF!</v>
      </c>
    </row>
    <row r="547" spans="1:27">
      <c r="A547" s="33" t="e">
        <f>'бланки '!#REF!</f>
        <v>#REF!</v>
      </c>
      <c r="B547" s="33" t="e">
        <f>'Рейтинговая таблица организаций'!#REF!</f>
        <v>#REF!</v>
      </c>
      <c r="C547" s="33" t="e">
        <f>'Рейтинговая таблица организаций'!#REF!</f>
        <v>#REF!</v>
      </c>
      <c r="D547" s="33" t="e">
        <f>'Рейтинговая таблица организаций'!#REF!</f>
        <v>#REF!</v>
      </c>
      <c r="E547" s="31" t="e">
        <f>'Рейтинговая таблица организаций'!#REF!</f>
        <v>#REF!</v>
      </c>
      <c r="F547" s="31" t="e">
        <f>'Рейтинговая таблица организаций'!#REF!</f>
        <v>#REF!</v>
      </c>
      <c r="G547" s="31" t="e">
        <f>'Рейтинговая таблица организаций'!#REF!</f>
        <v>#REF!</v>
      </c>
      <c r="H547" s="31" t="e">
        <f>'Рейтинговая таблица организаций'!#REF!</f>
        <v>#REF!</v>
      </c>
      <c r="I547" s="31" t="e">
        <f>'Рейтинговая таблица организаций'!#REF!</f>
        <v>#REF!</v>
      </c>
      <c r="J547" s="35" t="e">
        <f>'Рейтинговая таблица организаций'!#REF!</f>
        <v>#REF!</v>
      </c>
      <c r="K547" s="31" t="e">
        <f>'Рейтинговая таблица организаций'!#REF!</f>
        <v>#REF!</v>
      </c>
      <c r="L547" s="31" t="e">
        <f t="shared" si="9"/>
        <v>#REF!</v>
      </c>
      <c r="M547" s="31" t="e">
        <f>'Рейтинговая таблица организаций'!#REF!</f>
        <v>#REF!</v>
      </c>
      <c r="N547" s="35" t="e">
        <f>'Рейтинговая таблица организаций'!#REF!</f>
        <v>#REF!</v>
      </c>
      <c r="O547" s="85" t="e">
        <f>'Рейтинговая таблица организаций'!#REF!</f>
        <v>#REF!</v>
      </c>
      <c r="P547" s="85" t="e">
        <f>'Рейтинговая таблица организаций'!#REF!</f>
        <v>#REF!</v>
      </c>
      <c r="Q547" s="85" t="e">
        <f>'Рейтинговая таблица организаций'!#REF!</f>
        <v>#REF!</v>
      </c>
      <c r="R547" s="86" t="e">
        <f>'Рейтинговая таблица организаций'!#REF!</f>
        <v>#REF!</v>
      </c>
      <c r="S547" s="31" t="e">
        <f>'Рейтинговая таблица организаций'!#REF!</f>
        <v>#REF!</v>
      </c>
      <c r="T547" s="31" t="e">
        <f>'Рейтинговая таблица организаций'!#REF!</f>
        <v>#REF!</v>
      </c>
      <c r="U547" s="31" t="e">
        <f>'Рейтинговая таблица организаций'!#REF!</f>
        <v>#REF!</v>
      </c>
      <c r="V547" s="35" t="e">
        <f>'Рейтинговая таблица организаций'!#REF!</f>
        <v>#REF!</v>
      </c>
      <c r="W547" s="31" t="e">
        <f>'Рейтинговая таблица организаций'!#REF!</f>
        <v>#REF!</v>
      </c>
      <c r="X547" s="31" t="e">
        <f>'Рейтинговая таблица организаций'!#REF!</f>
        <v>#REF!</v>
      </c>
      <c r="Y547" s="31" t="e">
        <f>'Рейтинговая таблица организаций'!#REF!</f>
        <v>#REF!</v>
      </c>
      <c r="Z547" s="35" t="e">
        <f>'Рейтинговая таблица организаций'!#REF!</f>
        <v>#REF!</v>
      </c>
      <c r="AA547" s="36" t="e">
        <f>'Рейтинговая таблица организаций'!#REF!</f>
        <v>#REF!</v>
      </c>
    </row>
    <row r="548" spans="1:27">
      <c r="A548" s="33" t="e">
        <f>'бланки '!#REF!</f>
        <v>#REF!</v>
      </c>
      <c r="B548" s="33" t="e">
        <f>'Рейтинговая таблица организаций'!#REF!</f>
        <v>#REF!</v>
      </c>
      <c r="C548" s="33" t="e">
        <f>'Рейтинговая таблица организаций'!#REF!</f>
        <v>#REF!</v>
      </c>
      <c r="D548" s="33" t="e">
        <f>'Рейтинговая таблица организаций'!#REF!</f>
        <v>#REF!</v>
      </c>
      <c r="E548" s="31" t="e">
        <f>'Рейтинговая таблица организаций'!#REF!</f>
        <v>#REF!</v>
      </c>
      <c r="F548" s="31" t="e">
        <f>'Рейтинговая таблица организаций'!#REF!</f>
        <v>#REF!</v>
      </c>
      <c r="G548" s="31" t="e">
        <f>'Рейтинговая таблица организаций'!#REF!</f>
        <v>#REF!</v>
      </c>
      <c r="H548" s="31" t="e">
        <f>'Рейтинговая таблица организаций'!#REF!</f>
        <v>#REF!</v>
      </c>
      <c r="I548" s="31" t="e">
        <f>'Рейтинговая таблица организаций'!#REF!</f>
        <v>#REF!</v>
      </c>
      <c r="J548" s="35" t="e">
        <f>'Рейтинговая таблица организаций'!#REF!</f>
        <v>#REF!</v>
      </c>
      <c r="K548" s="31" t="e">
        <f>'Рейтинговая таблица организаций'!#REF!</f>
        <v>#REF!</v>
      </c>
      <c r="L548" s="31" t="e">
        <f t="shared" si="9"/>
        <v>#REF!</v>
      </c>
      <c r="M548" s="31" t="e">
        <f>'Рейтинговая таблица организаций'!#REF!</f>
        <v>#REF!</v>
      </c>
      <c r="N548" s="35" t="e">
        <f>'Рейтинговая таблица организаций'!#REF!</f>
        <v>#REF!</v>
      </c>
      <c r="O548" s="85" t="e">
        <f>'Рейтинговая таблица организаций'!#REF!</f>
        <v>#REF!</v>
      </c>
      <c r="P548" s="85" t="e">
        <f>'Рейтинговая таблица организаций'!#REF!</f>
        <v>#REF!</v>
      </c>
      <c r="Q548" s="85" t="e">
        <f>'Рейтинговая таблица организаций'!#REF!</f>
        <v>#REF!</v>
      </c>
      <c r="R548" s="86" t="e">
        <f>'Рейтинговая таблица организаций'!#REF!</f>
        <v>#REF!</v>
      </c>
      <c r="S548" s="31" t="e">
        <f>'Рейтинговая таблица организаций'!#REF!</f>
        <v>#REF!</v>
      </c>
      <c r="T548" s="31" t="e">
        <f>'Рейтинговая таблица организаций'!#REF!</f>
        <v>#REF!</v>
      </c>
      <c r="U548" s="31" t="e">
        <f>'Рейтинговая таблица организаций'!#REF!</f>
        <v>#REF!</v>
      </c>
      <c r="V548" s="35" t="e">
        <f>'Рейтинговая таблица организаций'!#REF!</f>
        <v>#REF!</v>
      </c>
      <c r="W548" s="31" t="e">
        <f>'Рейтинговая таблица организаций'!#REF!</f>
        <v>#REF!</v>
      </c>
      <c r="X548" s="31" t="e">
        <f>'Рейтинговая таблица организаций'!#REF!</f>
        <v>#REF!</v>
      </c>
      <c r="Y548" s="31" t="e">
        <f>'Рейтинговая таблица организаций'!#REF!</f>
        <v>#REF!</v>
      </c>
      <c r="Z548" s="35" t="e">
        <f>'Рейтинговая таблица организаций'!#REF!</f>
        <v>#REF!</v>
      </c>
      <c r="AA548" s="36" t="e">
        <f>'Рейтинговая таблица организаций'!#REF!</f>
        <v>#REF!</v>
      </c>
    </row>
    <row r="549" spans="1:27">
      <c r="A549" s="33" t="e">
        <f>'бланки '!#REF!</f>
        <v>#REF!</v>
      </c>
      <c r="B549" s="33" t="e">
        <f>'Рейтинговая таблица организаций'!#REF!</f>
        <v>#REF!</v>
      </c>
      <c r="C549" s="33" t="e">
        <f>'Рейтинговая таблица организаций'!#REF!</f>
        <v>#REF!</v>
      </c>
      <c r="D549" s="33" t="e">
        <f>'Рейтинговая таблица организаций'!#REF!</f>
        <v>#REF!</v>
      </c>
      <c r="E549" s="31" t="e">
        <f>'Рейтинговая таблица организаций'!#REF!</f>
        <v>#REF!</v>
      </c>
      <c r="F549" s="31" t="e">
        <f>'Рейтинговая таблица организаций'!#REF!</f>
        <v>#REF!</v>
      </c>
      <c r="G549" s="31" t="e">
        <f>'Рейтинговая таблица организаций'!#REF!</f>
        <v>#REF!</v>
      </c>
      <c r="H549" s="31" t="e">
        <f>'Рейтинговая таблица организаций'!#REF!</f>
        <v>#REF!</v>
      </c>
      <c r="I549" s="31" t="e">
        <f>'Рейтинговая таблица организаций'!#REF!</f>
        <v>#REF!</v>
      </c>
      <c r="J549" s="35" t="e">
        <f>'Рейтинговая таблица организаций'!#REF!</f>
        <v>#REF!</v>
      </c>
      <c r="K549" s="31" t="e">
        <f>'Рейтинговая таблица организаций'!#REF!</f>
        <v>#REF!</v>
      </c>
      <c r="L549" s="31" t="e">
        <f t="shared" si="9"/>
        <v>#REF!</v>
      </c>
      <c r="M549" s="31" t="e">
        <f>'Рейтинговая таблица организаций'!#REF!</f>
        <v>#REF!</v>
      </c>
      <c r="N549" s="35" t="e">
        <f>'Рейтинговая таблица организаций'!#REF!</f>
        <v>#REF!</v>
      </c>
      <c r="O549" s="85" t="e">
        <f>'Рейтинговая таблица организаций'!#REF!</f>
        <v>#REF!</v>
      </c>
      <c r="P549" s="85" t="e">
        <f>'Рейтинговая таблица организаций'!#REF!</f>
        <v>#REF!</v>
      </c>
      <c r="Q549" s="85" t="e">
        <f>'Рейтинговая таблица организаций'!#REF!</f>
        <v>#REF!</v>
      </c>
      <c r="R549" s="86" t="e">
        <f>'Рейтинговая таблица организаций'!#REF!</f>
        <v>#REF!</v>
      </c>
      <c r="S549" s="31" t="e">
        <f>'Рейтинговая таблица организаций'!#REF!</f>
        <v>#REF!</v>
      </c>
      <c r="T549" s="31" t="e">
        <f>'Рейтинговая таблица организаций'!#REF!</f>
        <v>#REF!</v>
      </c>
      <c r="U549" s="31" t="e">
        <f>'Рейтинговая таблица организаций'!#REF!</f>
        <v>#REF!</v>
      </c>
      <c r="V549" s="35" t="e">
        <f>'Рейтинговая таблица организаций'!#REF!</f>
        <v>#REF!</v>
      </c>
      <c r="W549" s="31" t="e">
        <f>'Рейтинговая таблица организаций'!#REF!</f>
        <v>#REF!</v>
      </c>
      <c r="X549" s="31" t="e">
        <f>'Рейтинговая таблица организаций'!#REF!</f>
        <v>#REF!</v>
      </c>
      <c r="Y549" s="31" t="e">
        <f>'Рейтинговая таблица организаций'!#REF!</f>
        <v>#REF!</v>
      </c>
      <c r="Z549" s="35" t="e">
        <f>'Рейтинговая таблица организаций'!#REF!</f>
        <v>#REF!</v>
      </c>
      <c r="AA549" s="36" t="e">
        <f>'Рейтинговая таблица организаций'!#REF!</f>
        <v>#REF!</v>
      </c>
    </row>
    <row r="550" spans="1:27">
      <c r="A550" s="33" t="e">
        <f>'бланки '!#REF!</f>
        <v>#REF!</v>
      </c>
      <c r="B550" s="33" t="e">
        <f>'Рейтинговая таблица организаций'!#REF!</f>
        <v>#REF!</v>
      </c>
      <c r="C550" s="33" t="e">
        <f>'Рейтинговая таблица организаций'!#REF!</f>
        <v>#REF!</v>
      </c>
      <c r="D550" s="33" t="e">
        <f>'Рейтинговая таблица организаций'!#REF!</f>
        <v>#REF!</v>
      </c>
      <c r="E550" s="31" t="e">
        <f>'Рейтинговая таблица организаций'!#REF!</f>
        <v>#REF!</v>
      </c>
      <c r="F550" s="31" t="e">
        <f>'Рейтинговая таблица организаций'!#REF!</f>
        <v>#REF!</v>
      </c>
      <c r="G550" s="31" t="e">
        <f>'Рейтинговая таблица организаций'!#REF!</f>
        <v>#REF!</v>
      </c>
      <c r="H550" s="31" t="e">
        <f>'Рейтинговая таблица организаций'!#REF!</f>
        <v>#REF!</v>
      </c>
      <c r="I550" s="31" t="e">
        <f>'Рейтинговая таблица организаций'!#REF!</f>
        <v>#REF!</v>
      </c>
      <c r="J550" s="35" t="e">
        <f>'Рейтинговая таблица организаций'!#REF!</f>
        <v>#REF!</v>
      </c>
      <c r="K550" s="31" t="e">
        <f>'Рейтинговая таблица организаций'!#REF!</f>
        <v>#REF!</v>
      </c>
      <c r="L550" s="31" t="e">
        <f t="shared" si="9"/>
        <v>#REF!</v>
      </c>
      <c r="M550" s="31" t="e">
        <f>'Рейтинговая таблица организаций'!#REF!</f>
        <v>#REF!</v>
      </c>
      <c r="N550" s="35" t="e">
        <f>'Рейтинговая таблица организаций'!#REF!</f>
        <v>#REF!</v>
      </c>
      <c r="O550" s="85" t="e">
        <f>'Рейтинговая таблица организаций'!#REF!</f>
        <v>#REF!</v>
      </c>
      <c r="P550" s="85" t="e">
        <f>'Рейтинговая таблица организаций'!#REF!</f>
        <v>#REF!</v>
      </c>
      <c r="Q550" s="85" t="e">
        <f>'Рейтинговая таблица организаций'!#REF!</f>
        <v>#REF!</v>
      </c>
      <c r="R550" s="86" t="e">
        <f>'Рейтинговая таблица организаций'!#REF!</f>
        <v>#REF!</v>
      </c>
      <c r="S550" s="31" t="e">
        <f>'Рейтинговая таблица организаций'!#REF!</f>
        <v>#REF!</v>
      </c>
      <c r="T550" s="31" t="e">
        <f>'Рейтинговая таблица организаций'!#REF!</f>
        <v>#REF!</v>
      </c>
      <c r="U550" s="31" t="e">
        <f>'Рейтинговая таблица организаций'!#REF!</f>
        <v>#REF!</v>
      </c>
      <c r="V550" s="35" t="e">
        <f>'Рейтинговая таблица организаций'!#REF!</f>
        <v>#REF!</v>
      </c>
      <c r="W550" s="31" t="e">
        <f>'Рейтинговая таблица организаций'!#REF!</f>
        <v>#REF!</v>
      </c>
      <c r="X550" s="31" t="e">
        <f>'Рейтинговая таблица организаций'!#REF!</f>
        <v>#REF!</v>
      </c>
      <c r="Y550" s="31" t="e">
        <f>'Рейтинговая таблица организаций'!#REF!</f>
        <v>#REF!</v>
      </c>
      <c r="Z550" s="35" t="e">
        <f>'Рейтинговая таблица организаций'!#REF!</f>
        <v>#REF!</v>
      </c>
      <c r="AA550" s="36" t="e">
        <f>'Рейтинговая таблица организаций'!#REF!</f>
        <v>#REF!</v>
      </c>
    </row>
    <row r="551" spans="1:27">
      <c r="A551" s="33" t="e">
        <f>'бланки '!#REF!</f>
        <v>#REF!</v>
      </c>
      <c r="B551" s="33" t="e">
        <f>'Рейтинговая таблица организаций'!#REF!</f>
        <v>#REF!</v>
      </c>
      <c r="C551" s="33" t="e">
        <f>'Рейтинговая таблица организаций'!#REF!</f>
        <v>#REF!</v>
      </c>
      <c r="D551" s="33" t="e">
        <f>'Рейтинговая таблица организаций'!#REF!</f>
        <v>#REF!</v>
      </c>
      <c r="E551" s="31" t="e">
        <f>'Рейтинговая таблица организаций'!#REF!</f>
        <v>#REF!</v>
      </c>
      <c r="F551" s="31" t="e">
        <f>'Рейтинговая таблица организаций'!#REF!</f>
        <v>#REF!</v>
      </c>
      <c r="G551" s="31" t="e">
        <f>'Рейтинговая таблица организаций'!#REF!</f>
        <v>#REF!</v>
      </c>
      <c r="H551" s="31" t="e">
        <f>'Рейтинговая таблица организаций'!#REF!</f>
        <v>#REF!</v>
      </c>
      <c r="I551" s="31" t="e">
        <f>'Рейтинговая таблица организаций'!#REF!</f>
        <v>#REF!</v>
      </c>
      <c r="J551" s="35" t="e">
        <f>'Рейтинговая таблица организаций'!#REF!</f>
        <v>#REF!</v>
      </c>
      <c r="K551" s="31" t="e">
        <f>'Рейтинговая таблица организаций'!#REF!</f>
        <v>#REF!</v>
      </c>
      <c r="L551" s="31" t="e">
        <f t="shared" si="9"/>
        <v>#REF!</v>
      </c>
      <c r="M551" s="31" t="e">
        <f>'Рейтинговая таблица организаций'!#REF!</f>
        <v>#REF!</v>
      </c>
      <c r="N551" s="35" t="e">
        <f>'Рейтинговая таблица организаций'!#REF!</f>
        <v>#REF!</v>
      </c>
      <c r="O551" s="85" t="e">
        <f>'Рейтинговая таблица организаций'!#REF!</f>
        <v>#REF!</v>
      </c>
      <c r="P551" s="85" t="e">
        <f>'Рейтинговая таблица организаций'!#REF!</f>
        <v>#REF!</v>
      </c>
      <c r="Q551" s="85" t="e">
        <f>'Рейтинговая таблица организаций'!#REF!</f>
        <v>#REF!</v>
      </c>
      <c r="R551" s="86" t="e">
        <f>'Рейтинговая таблица организаций'!#REF!</f>
        <v>#REF!</v>
      </c>
      <c r="S551" s="31" t="e">
        <f>'Рейтинговая таблица организаций'!#REF!</f>
        <v>#REF!</v>
      </c>
      <c r="T551" s="31" t="e">
        <f>'Рейтинговая таблица организаций'!#REF!</f>
        <v>#REF!</v>
      </c>
      <c r="U551" s="31" t="e">
        <f>'Рейтинговая таблица организаций'!#REF!</f>
        <v>#REF!</v>
      </c>
      <c r="V551" s="35" t="e">
        <f>'Рейтинговая таблица организаций'!#REF!</f>
        <v>#REF!</v>
      </c>
      <c r="W551" s="31" t="e">
        <f>'Рейтинговая таблица организаций'!#REF!</f>
        <v>#REF!</v>
      </c>
      <c r="X551" s="31" t="e">
        <f>'Рейтинговая таблица организаций'!#REF!</f>
        <v>#REF!</v>
      </c>
      <c r="Y551" s="31" t="e">
        <f>'Рейтинговая таблица организаций'!#REF!</f>
        <v>#REF!</v>
      </c>
      <c r="Z551" s="35" t="e">
        <f>'Рейтинговая таблица организаций'!#REF!</f>
        <v>#REF!</v>
      </c>
      <c r="AA551" s="36" t="e">
        <f>'Рейтинговая таблица организаций'!#REF!</f>
        <v>#REF!</v>
      </c>
    </row>
    <row r="552" spans="1:27">
      <c r="A552" s="33" t="e">
        <f>'бланки '!#REF!</f>
        <v>#REF!</v>
      </c>
      <c r="B552" s="33" t="e">
        <f>'Рейтинговая таблица организаций'!#REF!</f>
        <v>#REF!</v>
      </c>
      <c r="C552" s="33" t="e">
        <f>'Рейтинговая таблица организаций'!#REF!</f>
        <v>#REF!</v>
      </c>
      <c r="D552" s="33" t="e">
        <f>'Рейтинговая таблица организаций'!#REF!</f>
        <v>#REF!</v>
      </c>
      <c r="E552" s="31" t="e">
        <f>'Рейтинговая таблица организаций'!#REF!</f>
        <v>#REF!</v>
      </c>
      <c r="F552" s="31" t="e">
        <f>'Рейтинговая таблица организаций'!#REF!</f>
        <v>#REF!</v>
      </c>
      <c r="G552" s="31" t="e">
        <f>'Рейтинговая таблица организаций'!#REF!</f>
        <v>#REF!</v>
      </c>
      <c r="H552" s="31" t="e">
        <f>'Рейтинговая таблица организаций'!#REF!</f>
        <v>#REF!</v>
      </c>
      <c r="I552" s="31" t="e">
        <f>'Рейтинговая таблица организаций'!#REF!</f>
        <v>#REF!</v>
      </c>
      <c r="J552" s="35" t="e">
        <f>'Рейтинговая таблица организаций'!#REF!</f>
        <v>#REF!</v>
      </c>
      <c r="K552" s="31" t="e">
        <f>'Рейтинговая таблица организаций'!#REF!</f>
        <v>#REF!</v>
      </c>
      <c r="L552" s="31" t="e">
        <f t="shared" si="9"/>
        <v>#REF!</v>
      </c>
      <c r="M552" s="31" t="e">
        <f>'Рейтинговая таблица организаций'!#REF!</f>
        <v>#REF!</v>
      </c>
      <c r="N552" s="35" t="e">
        <f>'Рейтинговая таблица организаций'!#REF!</f>
        <v>#REF!</v>
      </c>
      <c r="O552" s="85" t="e">
        <f>'Рейтинговая таблица организаций'!#REF!</f>
        <v>#REF!</v>
      </c>
      <c r="P552" s="85" t="e">
        <f>'Рейтинговая таблица организаций'!#REF!</f>
        <v>#REF!</v>
      </c>
      <c r="Q552" s="85" t="e">
        <f>'Рейтинговая таблица организаций'!#REF!</f>
        <v>#REF!</v>
      </c>
      <c r="R552" s="86" t="e">
        <f>'Рейтинговая таблица организаций'!#REF!</f>
        <v>#REF!</v>
      </c>
      <c r="S552" s="31" t="e">
        <f>'Рейтинговая таблица организаций'!#REF!</f>
        <v>#REF!</v>
      </c>
      <c r="T552" s="31" t="e">
        <f>'Рейтинговая таблица организаций'!#REF!</f>
        <v>#REF!</v>
      </c>
      <c r="U552" s="31" t="e">
        <f>'Рейтинговая таблица организаций'!#REF!</f>
        <v>#REF!</v>
      </c>
      <c r="V552" s="35" t="e">
        <f>'Рейтинговая таблица организаций'!#REF!</f>
        <v>#REF!</v>
      </c>
      <c r="W552" s="31" t="e">
        <f>'Рейтинговая таблица организаций'!#REF!</f>
        <v>#REF!</v>
      </c>
      <c r="X552" s="31" t="e">
        <f>'Рейтинговая таблица организаций'!#REF!</f>
        <v>#REF!</v>
      </c>
      <c r="Y552" s="31" t="e">
        <f>'Рейтинговая таблица организаций'!#REF!</f>
        <v>#REF!</v>
      </c>
      <c r="Z552" s="35" t="e">
        <f>'Рейтинговая таблица организаций'!#REF!</f>
        <v>#REF!</v>
      </c>
      <c r="AA552" s="36" t="e">
        <f>'Рейтинговая таблица организаций'!#REF!</f>
        <v>#REF!</v>
      </c>
    </row>
    <row r="553" spans="1:27">
      <c r="A553" s="33" t="e">
        <f>'бланки '!#REF!</f>
        <v>#REF!</v>
      </c>
      <c r="B553" s="33" t="e">
        <f>'Рейтинговая таблица организаций'!#REF!</f>
        <v>#REF!</v>
      </c>
      <c r="C553" s="33" t="e">
        <f>'Рейтинговая таблица организаций'!#REF!</f>
        <v>#REF!</v>
      </c>
      <c r="D553" s="33" t="e">
        <f>'Рейтинговая таблица организаций'!#REF!</f>
        <v>#REF!</v>
      </c>
      <c r="E553" s="31" t="e">
        <f>'Рейтинговая таблица организаций'!#REF!</f>
        <v>#REF!</v>
      </c>
      <c r="F553" s="31" t="e">
        <f>'Рейтинговая таблица организаций'!#REF!</f>
        <v>#REF!</v>
      </c>
      <c r="G553" s="31" t="e">
        <f>'Рейтинговая таблица организаций'!#REF!</f>
        <v>#REF!</v>
      </c>
      <c r="H553" s="31" t="e">
        <f>'Рейтинговая таблица организаций'!#REF!</f>
        <v>#REF!</v>
      </c>
      <c r="I553" s="31" t="e">
        <f>'Рейтинговая таблица организаций'!#REF!</f>
        <v>#REF!</v>
      </c>
      <c r="J553" s="35" t="e">
        <f>'Рейтинговая таблица организаций'!#REF!</f>
        <v>#REF!</v>
      </c>
      <c r="K553" s="31" t="e">
        <f>'Рейтинговая таблица организаций'!#REF!</f>
        <v>#REF!</v>
      </c>
      <c r="L553" s="31" t="e">
        <f t="shared" si="9"/>
        <v>#REF!</v>
      </c>
      <c r="M553" s="31" t="e">
        <f>'Рейтинговая таблица организаций'!#REF!</f>
        <v>#REF!</v>
      </c>
      <c r="N553" s="35" t="e">
        <f>'Рейтинговая таблица организаций'!#REF!</f>
        <v>#REF!</v>
      </c>
      <c r="O553" s="85" t="e">
        <f>'Рейтинговая таблица организаций'!#REF!</f>
        <v>#REF!</v>
      </c>
      <c r="P553" s="85" t="e">
        <f>'Рейтинговая таблица организаций'!#REF!</f>
        <v>#REF!</v>
      </c>
      <c r="Q553" s="85" t="e">
        <f>'Рейтинговая таблица организаций'!#REF!</f>
        <v>#REF!</v>
      </c>
      <c r="R553" s="86" t="e">
        <f>'Рейтинговая таблица организаций'!#REF!</f>
        <v>#REF!</v>
      </c>
      <c r="S553" s="31" t="e">
        <f>'Рейтинговая таблица организаций'!#REF!</f>
        <v>#REF!</v>
      </c>
      <c r="T553" s="31" t="e">
        <f>'Рейтинговая таблица организаций'!#REF!</f>
        <v>#REF!</v>
      </c>
      <c r="U553" s="31" t="e">
        <f>'Рейтинговая таблица организаций'!#REF!</f>
        <v>#REF!</v>
      </c>
      <c r="V553" s="35" t="e">
        <f>'Рейтинговая таблица организаций'!#REF!</f>
        <v>#REF!</v>
      </c>
      <c r="W553" s="31" t="e">
        <f>'Рейтинговая таблица организаций'!#REF!</f>
        <v>#REF!</v>
      </c>
      <c r="X553" s="31" t="e">
        <f>'Рейтинговая таблица организаций'!#REF!</f>
        <v>#REF!</v>
      </c>
      <c r="Y553" s="31" t="e">
        <f>'Рейтинговая таблица организаций'!#REF!</f>
        <v>#REF!</v>
      </c>
      <c r="Z553" s="35" t="e">
        <f>'Рейтинговая таблица организаций'!#REF!</f>
        <v>#REF!</v>
      </c>
      <c r="AA553" s="36" t="e">
        <f>'Рейтинговая таблица организаций'!#REF!</f>
        <v>#REF!</v>
      </c>
    </row>
    <row r="554" spans="1:27">
      <c r="A554" s="33" t="e">
        <f>'бланки '!#REF!</f>
        <v>#REF!</v>
      </c>
      <c r="B554" s="33" t="e">
        <f>'Рейтинговая таблица организаций'!#REF!</f>
        <v>#REF!</v>
      </c>
      <c r="C554" s="33" t="e">
        <f>'Рейтинговая таблица организаций'!#REF!</f>
        <v>#REF!</v>
      </c>
      <c r="D554" s="33" t="e">
        <f>'Рейтинговая таблица организаций'!#REF!</f>
        <v>#REF!</v>
      </c>
      <c r="E554" s="31" t="e">
        <f>'Рейтинговая таблица организаций'!#REF!</f>
        <v>#REF!</v>
      </c>
      <c r="F554" s="31" t="e">
        <f>'Рейтинговая таблица организаций'!#REF!</f>
        <v>#REF!</v>
      </c>
      <c r="G554" s="31" t="e">
        <f>'Рейтинговая таблица организаций'!#REF!</f>
        <v>#REF!</v>
      </c>
      <c r="H554" s="31" t="e">
        <f>'Рейтинговая таблица организаций'!#REF!</f>
        <v>#REF!</v>
      </c>
      <c r="I554" s="31" t="e">
        <f>'Рейтинговая таблица организаций'!#REF!</f>
        <v>#REF!</v>
      </c>
      <c r="J554" s="35" t="e">
        <f>'Рейтинговая таблица организаций'!#REF!</f>
        <v>#REF!</v>
      </c>
      <c r="K554" s="31" t="e">
        <f>'Рейтинговая таблица организаций'!#REF!</f>
        <v>#REF!</v>
      </c>
      <c r="L554" s="31" t="e">
        <f t="shared" si="9"/>
        <v>#REF!</v>
      </c>
      <c r="M554" s="31" t="e">
        <f>'Рейтинговая таблица организаций'!#REF!</f>
        <v>#REF!</v>
      </c>
      <c r="N554" s="35" t="e">
        <f>'Рейтинговая таблица организаций'!#REF!</f>
        <v>#REF!</v>
      </c>
      <c r="O554" s="85" t="e">
        <f>'Рейтинговая таблица организаций'!#REF!</f>
        <v>#REF!</v>
      </c>
      <c r="P554" s="85" t="e">
        <f>'Рейтинговая таблица организаций'!#REF!</f>
        <v>#REF!</v>
      </c>
      <c r="Q554" s="85" t="e">
        <f>'Рейтинговая таблица организаций'!#REF!</f>
        <v>#REF!</v>
      </c>
      <c r="R554" s="86" t="e">
        <f>'Рейтинговая таблица организаций'!#REF!</f>
        <v>#REF!</v>
      </c>
      <c r="S554" s="31" t="e">
        <f>'Рейтинговая таблица организаций'!#REF!</f>
        <v>#REF!</v>
      </c>
      <c r="T554" s="31" t="e">
        <f>'Рейтинговая таблица организаций'!#REF!</f>
        <v>#REF!</v>
      </c>
      <c r="U554" s="31" t="e">
        <f>'Рейтинговая таблица организаций'!#REF!</f>
        <v>#REF!</v>
      </c>
      <c r="V554" s="35" t="e">
        <f>'Рейтинговая таблица организаций'!#REF!</f>
        <v>#REF!</v>
      </c>
      <c r="W554" s="31" t="e">
        <f>'Рейтинговая таблица организаций'!#REF!</f>
        <v>#REF!</v>
      </c>
      <c r="X554" s="31" t="e">
        <f>'Рейтинговая таблица организаций'!#REF!</f>
        <v>#REF!</v>
      </c>
      <c r="Y554" s="31" t="e">
        <f>'Рейтинговая таблица организаций'!#REF!</f>
        <v>#REF!</v>
      </c>
      <c r="Z554" s="35" t="e">
        <f>'Рейтинговая таблица организаций'!#REF!</f>
        <v>#REF!</v>
      </c>
      <c r="AA554" s="36" t="e">
        <f>'Рейтинговая таблица организаций'!#REF!</f>
        <v>#REF!</v>
      </c>
    </row>
    <row r="555" spans="1:27">
      <c r="A555" s="33" t="e">
        <f>'бланки '!#REF!</f>
        <v>#REF!</v>
      </c>
      <c r="B555" s="33" t="e">
        <f>'Рейтинговая таблица организаций'!#REF!</f>
        <v>#REF!</v>
      </c>
      <c r="C555" s="33" t="e">
        <f>'Рейтинговая таблица организаций'!#REF!</f>
        <v>#REF!</v>
      </c>
      <c r="D555" s="33" t="e">
        <f>'Рейтинговая таблица организаций'!#REF!</f>
        <v>#REF!</v>
      </c>
      <c r="E555" s="31" t="e">
        <f>'Рейтинговая таблица организаций'!#REF!</f>
        <v>#REF!</v>
      </c>
      <c r="F555" s="31" t="e">
        <f>'Рейтинговая таблица организаций'!#REF!</f>
        <v>#REF!</v>
      </c>
      <c r="G555" s="31" t="e">
        <f>'Рейтинговая таблица организаций'!#REF!</f>
        <v>#REF!</v>
      </c>
      <c r="H555" s="31" t="e">
        <f>'Рейтинговая таблица организаций'!#REF!</f>
        <v>#REF!</v>
      </c>
      <c r="I555" s="31" t="e">
        <f>'Рейтинговая таблица организаций'!#REF!</f>
        <v>#REF!</v>
      </c>
      <c r="J555" s="35" t="e">
        <f>'Рейтинговая таблица организаций'!#REF!</f>
        <v>#REF!</v>
      </c>
      <c r="K555" s="31" t="e">
        <f>'Рейтинговая таблица организаций'!#REF!</f>
        <v>#REF!</v>
      </c>
      <c r="L555" s="31" t="e">
        <f t="shared" si="9"/>
        <v>#REF!</v>
      </c>
      <c r="M555" s="31" t="e">
        <f>'Рейтинговая таблица организаций'!#REF!</f>
        <v>#REF!</v>
      </c>
      <c r="N555" s="35" t="e">
        <f>'Рейтинговая таблица организаций'!#REF!</f>
        <v>#REF!</v>
      </c>
      <c r="O555" s="85" t="e">
        <f>'Рейтинговая таблица организаций'!#REF!</f>
        <v>#REF!</v>
      </c>
      <c r="P555" s="85" t="e">
        <f>'Рейтинговая таблица организаций'!#REF!</f>
        <v>#REF!</v>
      </c>
      <c r="Q555" s="85" t="e">
        <f>'Рейтинговая таблица организаций'!#REF!</f>
        <v>#REF!</v>
      </c>
      <c r="R555" s="86" t="e">
        <f>'Рейтинговая таблица организаций'!#REF!</f>
        <v>#REF!</v>
      </c>
      <c r="S555" s="31" t="e">
        <f>'Рейтинговая таблица организаций'!#REF!</f>
        <v>#REF!</v>
      </c>
      <c r="T555" s="31" t="e">
        <f>'Рейтинговая таблица организаций'!#REF!</f>
        <v>#REF!</v>
      </c>
      <c r="U555" s="31" t="e">
        <f>'Рейтинговая таблица организаций'!#REF!</f>
        <v>#REF!</v>
      </c>
      <c r="V555" s="35" t="e">
        <f>'Рейтинговая таблица организаций'!#REF!</f>
        <v>#REF!</v>
      </c>
      <c r="W555" s="31" t="e">
        <f>'Рейтинговая таблица организаций'!#REF!</f>
        <v>#REF!</v>
      </c>
      <c r="X555" s="31" t="e">
        <f>'Рейтинговая таблица организаций'!#REF!</f>
        <v>#REF!</v>
      </c>
      <c r="Y555" s="31" t="e">
        <f>'Рейтинговая таблица организаций'!#REF!</f>
        <v>#REF!</v>
      </c>
      <c r="Z555" s="35" t="e">
        <f>'Рейтинговая таблица организаций'!#REF!</f>
        <v>#REF!</v>
      </c>
      <c r="AA555" s="36" t="e">
        <f>'Рейтинговая таблица организаций'!#REF!</f>
        <v>#REF!</v>
      </c>
    </row>
    <row r="556" spans="1:27">
      <c r="A556" s="33" t="e">
        <f>'бланки '!#REF!</f>
        <v>#REF!</v>
      </c>
      <c r="B556" s="33" t="e">
        <f>'Рейтинговая таблица организаций'!#REF!</f>
        <v>#REF!</v>
      </c>
      <c r="C556" s="33" t="e">
        <f>'Рейтинговая таблица организаций'!#REF!</f>
        <v>#REF!</v>
      </c>
      <c r="D556" s="33" t="e">
        <f>'Рейтинговая таблица организаций'!#REF!</f>
        <v>#REF!</v>
      </c>
      <c r="E556" s="31" t="e">
        <f>'Рейтинговая таблица организаций'!#REF!</f>
        <v>#REF!</v>
      </c>
      <c r="F556" s="31" t="e">
        <f>'Рейтинговая таблица организаций'!#REF!</f>
        <v>#REF!</v>
      </c>
      <c r="G556" s="31" t="e">
        <f>'Рейтинговая таблица организаций'!#REF!</f>
        <v>#REF!</v>
      </c>
      <c r="H556" s="31" t="e">
        <f>'Рейтинговая таблица организаций'!#REF!</f>
        <v>#REF!</v>
      </c>
      <c r="I556" s="31" t="e">
        <f>'Рейтинговая таблица организаций'!#REF!</f>
        <v>#REF!</v>
      </c>
      <c r="J556" s="35" t="e">
        <f>'Рейтинговая таблица организаций'!#REF!</f>
        <v>#REF!</v>
      </c>
      <c r="K556" s="31" t="e">
        <f>'Рейтинговая таблица организаций'!#REF!</f>
        <v>#REF!</v>
      </c>
      <c r="L556" s="31" t="e">
        <f t="shared" si="9"/>
        <v>#REF!</v>
      </c>
      <c r="M556" s="31" t="e">
        <f>'Рейтинговая таблица организаций'!#REF!</f>
        <v>#REF!</v>
      </c>
      <c r="N556" s="35" t="e">
        <f>'Рейтинговая таблица организаций'!#REF!</f>
        <v>#REF!</v>
      </c>
      <c r="O556" s="85" t="e">
        <f>'Рейтинговая таблица организаций'!#REF!</f>
        <v>#REF!</v>
      </c>
      <c r="P556" s="85" t="e">
        <f>'Рейтинговая таблица организаций'!#REF!</f>
        <v>#REF!</v>
      </c>
      <c r="Q556" s="85" t="e">
        <f>'Рейтинговая таблица организаций'!#REF!</f>
        <v>#REF!</v>
      </c>
      <c r="R556" s="86" t="e">
        <f>'Рейтинговая таблица организаций'!#REF!</f>
        <v>#REF!</v>
      </c>
      <c r="S556" s="31" t="e">
        <f>'Рейтинговая таблица организаций'!#REF!</f>
        <v>#REF!</v>
      </c>
      <c r="T556" s="31" t="e">
        <f>'Рейтинговая таблица организаций'!#REF!</f>
        <v>#REF!</v>
      </c>
      <c r="U556" s="31" t="e">
        <f>'Рейтинговая таблица организаций'!#REF!</f>
        <v>#REF!</v>
      </c>
      <c r="V556" s="35" t="e">
        <f>'Рейтинговая таблица организаций'!#REF!</f>
        <v>#REF!</v>
      </c>
      <c r="W556" s="31" t="e">
        <f>'Рейтинговая таблица организаций'!#REF!</f>
        <v>#REF!</v>
      </c>
      <c r="X556" s="31" t="e">
        <f>'Рейтинговая таблица организаций'!#REF!</f>
        <v>#REF!</v>
      </c>
      <c r="Y556" s="31" t="e">
        <f>'Рейтинговая таблица организаций'!#REF!</f>
        <v>#REF!</v>
      </c>
      <c r="Z556" s="35" t="e">
        <f>'Рейтинговая таблица организаций'!#REF!</f>
        <v>#REF!</v>
      </c>
      <c r="AA556" s="36" t="e">
        <f>'Рейтинговая таблица организаций'!#REF!</f>
        <v>#REF!</v>
      </c>
    </row>
    <row r="557" spans="1:27">
      <c r="A557" s="33" t="e">
        <f>'бланки '!#REF!</f>
        <v>#REF!</v>
      </c>
      <c r="B557" s="33" t="e">
        <f>'Рейтинговая таблица организаций'!#REF!</f>
        <v>#REF!</v>
      </c>
      <c r="C557" s="33" t="e">
        <f>'Рейтинговая таблица организаций'!#REF!</f>
        <v>#REF!</v>
      </c>
      <c r="D557" s="33" t="e">
        <f>'Рейтинговая таблица организаций'!#REF!</f>
        <v>#REF!</v>
      </c>
      <c r="E557" s="31" t="e">
        <f>'Рейтинговая таблица организаций'!#REF!</f>
        <v>#REF!</v>
      </c>
      <c r="F557" s="31" t="e">
        <f>'Рейтинговая таблица организаций'!#REF!</f>
        <v>#REF!</v>
      </c>
      <c r="G557" s="31" t="e">
        <f>'Рейтинговая таблица организаций'!#REF!</f>
        <v>#REF!</v>
      </c>
      <c r="H557" s="31" t="e">
        <f>'Рейтинговая таблица организаций'!#REF!</f>
        <v>#REF!</v>
      </c>
      <c r="I557" s="31" t="e">
        <f>'Рейтинговая таблица организаций'!#REF!</f>
        <v>#REF!</v>
      </c>
      <c r="J557" s="35" t="e">
        <f>'Рейтинговая таблица организаций'!#REF!</f>
        <v>#REF!</v>
      </c>
      <c r="K557" s="31" t="e">
        <f>'Рейтинговая таблица организаций'!#REF!</f>
        <v>#REF!</v>
      </c>
      <c r="L557" s="31" t="e">
        <f t="shared" si="9"/>
        <v>#REF!</v>
      </c>
      <c r="M557" s="31" t="e">
        <f>'Рейтинговая таблица организаций'!#REF!</f>
        <v>#REF!</v>
      </c>
      <c r="N557" s="35" t="e">
        <f>'Рейтинговая таблица организаций'!#REF!</f>
        <v>#REF!</v>
      </c>
      <c r="O557" s="85" t="e">
        <f>'Рейтинговая таблица организаций'!#REF!</f>
        <v>#REF!</v>
      </c>
      <c r="P557" s="85" t="e">
        <f>'Рейтинговая таблица организаций'!#REF!</f>
        <v>#REF!</v>
      </c>
      <c r="Q557" s="85" t="e">
        <f>'Рейтинговая таблица организаций'!#REF!</f>
        <v>#REF!</v>
      </c>
      <c r="R557" s="86" t="e">
        <f>'Рейтинговая таблица организаций'!#REF!</f>
        <v>#REF!</v>
      </c>
      <c r="S557" s="31" t="e">
        <f>'Рейтинговая таблица организаций'!#REF!</f>
        <v>#REF!</v>
      </c>
      <c r="T557" s="31" t="e">
        <f>'Рейтинговая таблица организаций'!#REF!</f>
        <v>#REF!</v>
      </c>
      <c r="U557" s="31" t="e">
        <f>'Рейтинговая таблица организаций'!#REF!</f>
        <v>#REF!</v>
      </c>
      <c r="V557" s="35" t="e">
        <f>'Рейтинговая таблица организаций'!#REF!</f>
        <v>#REF!</v>
      </c>
      <c r="W557" s="31" t="e">
        <f>'Рейтинговая таблица организаций'!#REF!</f>
        <v>#REF!</v>
      </c>
      <c r="X557" s="31" t="e">
        <f>'Рейтинговая таблица организаций'!#REF!</f>
        <v>#REF!</v>
      </c>
      <c r="Y557" s="31" t="e">
        <f>'Рейтинговая таблица организаций'!#REF!</f>
        <v>#REF!</v>
      </c>
      <c r="Z557" s="35" t="e">
        <f>'Рейтинговая таблица организаций'!#REF!</f>
        <v>#REF!</v>
      </c>
      <c r="AA557" s="36" t="e">
        <f>'Рейтинговая таблица организаций'!#REF!</f>
        <v>#REF!</v>
      </c>
    </row>
    <row r="558" spans="1:27">
      <c r="A558" s="33" t="e">
        <f>'бланки '!#REF!</f>
        <v>#REF!</v>
      </c>
      <c r="B558" s="33" t="e">
        <f>'Рейтинговая таблица организаций'!#REF!</f>
        <v>#REF!</v>
      </c>
      <c r="C558" s="33" t="e">
        <f>'Рейтинговая таблица организаций'!#REF!</f>
        <v>#REF!</v>
      </c>
      <c r="D558" s="33" t="e">
        <f>'Рейтинговая таблица организаций'!#REF!</f>
        <v>#REF!</v>
      </c>
      <c r="E558" s="31" t="e">
        <f>'Рейтинговая таблица организаций'!#REF!</f>
        <v>#REF!</v>
      </c>
      <c r="F558" s="31" t="e">
        <f>'Рейтинговая таблица организаций'!#REF!</f>
        <v>#REF!</v>
      </c>
      <c r="G558" s="31" t="e">
        <f>'Рейтинговая таблица организаций'!#REF!</f>
        <v>#REF!</v>
      </c>
      <c r="H558" s="31" t="e">
        <f>'Рейтинговая таблица организаций'!#REF!</f>
        <v>#REF!</v>
      </c>
      <c r="I558" s="31" t="e">
        <f>'Рейтинговая таблица организаций'!#REF!</f>
        <v>#REF!</v>
      </c>
      <c r="J558" s="35" t="e">
        <f>'Рейтинговая таблица организаций'!#REF!</f>
        <v>#REF!</v>
      </c>
      <c r="K558" s="31" t="e">
        <f>'Рейтинговая таблица организаций'!#REF!</f>
        <v>#REF!</v>
      </c>
      <c r="L558" s="31" t="e">
        <f t="shared" si="9"/>
        <v>#REF!</v>
      </c>
      <c r="M558" s="31" t="e">
        <f>'Рейтинговая таблица организаций'!#REF!</f>
        <v>#REF!</v>
      </c>
      <c r="N558" s="35" t="e">
        <f>'Рейтинговая таблица организаций'!#REF!</f>
        <v>#REF!</v>
      </c>
      <c r="O558" s="85" t="e">
        <f>'Рейтинговая таблица организаций'!#REF!</f>
        <v>#REF!</v>
      </c>
      <c r="P558" s="85" t="e">
        <f>'Рейтинговая таблица организаций'!#REF!</f>
        <v>#REF!</v>
      </c>
      <c r="Q558" s="85" t="e">
        <f>'Рейтинговая таблица организаций'!#REF!</f>
        <v>#REF!</v>
      </c>
      <c r="R558" s="86" t="e">
        <f>'Рейтинговая таблица организаций'!#REF!</f>
        <v>#REF!</v>
      </c>
      <c r="S558" s="31" t="e">
        <f>'Рейтинговая таблица организаций'!#REF!</f>
        <v>#REF!</v>
      </c>
      <c r="T558" s="31" t="e">
        <f>'Рейтинговая таблица организаций'!#REF!</f>
        <v>#REF!</v>
      </c>
      <c r="U558" s="31" t="e">
        <f>'Рейтинговая таблица организаций'!#REF!</f>
        <v>#REF!</v>
      </c>
      <c r="V558" s="35" t="e">
        <f>'Рейтинговая таблица организаций'!#REF!</f>
        <v>#REF!</v>
      </c>
      <c r="W558" s="31" t="e">
        <f>'Рейтинговая таблица организаций'!#REF!</f>
        <v>#REF!</v>
      </c>
      <c r="X558" s="31" t="e">
        <f>'Рейтинговая таблица организаций'!#REF!</f>
        <v>#REF!</v>
      </c>
      <c r="Y558" s="31" t="e">
        <f>'Рейтинговая таблица организаций'!#REF!</f>
        <v>#REF!</v>
      </c>
      <c r="Z558" s="35" t="e">
        <f>'Рейтинговая таблица организаций'!#REF!</f>
        <v>#REF!</v>
      </c>
      <c r="AA558" s="36" t="e">
        <f>'Рейтинговая таблица организаций'!#REF!</f>
        <v>#REF!</v>
      </c>
    </row>
    <row r="559" spans="1:27">
      <c r="A559" s="33" t="e">
        <f>'бланки '!#REF!</f>
        <v>#REF!</v>
      </c>
      <c r="B559" s="33" t="e">
        <f>'Рейтинговая таблица организаций'!#REF!</f>
        <v>#REF!</v>
      </c>
      <c r="C559" s="33" t="e">
        <f>'Рейтинговая таблица организаций'!#REF!</f>
        <v>#REF!</v>
      </c>
      <c r="D559" s="33" t="e">
        <f>'Рейтинговая таблица организаций'!#REF!</f>
        <v>#REF!</v>
      </c>
      <c r="E559" s="31" t="e">
        <f>'Рейтинговая таблица организаций'!#REF!</f>
        <v>#REF!</v>
      </c>
      <c r="F559" s="31" t="e">
        <f>'Рейтинговая таблица организаций'!#REF!</f>
        <v>#REF!</v>
      </c>
      <c r="G559" s="31" t="e">
        <f>'Рейтинговая таблица организаций'!#REF!</f>
        <v>#REF!</v>
      </c>
      <c r="H559" s="31" t="e">
        <f>'Рейтинговая таблица организаций'!#REF!</f>
        <v>#REF!</v>
      </c>
      <c r="I559" s="31" t="e">
        <f>'Рейтинговая таблица организаций'!#REF!</f>
        <v>#REF!</v>
      </c>
      <c r="J559" s="35" t="e">
        <f>'Рейтинговая таблица организаций'!#REF!</f>
        <v>#REF!</v>
      </c>
      <c r="K559" s="31" t="e">
        <f>'Рейтинговая таблица организаций'!#REF!</f>
        <v>#REF!</v>
      </c>
      <c r="L559" s="31" t="e">
        <f t="shared" si="9"/>
        <v>#REF!</v>
      </c>
      <c r="M559" s="31" t="e">
        <f>'Рейтинговая таблица организаций'!#REF!</f>
        <v>#REF!</v>
      </c>
      <c r="N559" s="35" t="e">
        <f>'Рейтинговая таблица организаций'!#REF!</f>
        <v>#REF!</v>
      </c>
      <c r="O559" s="85" t="e">
        <f>'Рейтинговая таблица организаций'!#REF!</f>
        <v>#REF!</v>
      </c>
      <c r="P559" s="85" t="e">
        <f>'Рейтинговая таблица организаций'!#REF!</f>
        <v>#REF!</v>
      </c>
      <c r="Q559" s="85" t="e">
        <f>'Рейтинговая таблица организаций'!#REF!</f>
        <v>#REF!</v>
      </c>
      <c r="R559" s="86" t="e">
        <f>'Рейтинговая таблица организаций'!#REF!</f>
        <v>#REF!</v>
      </c>
      <c r="S559" s="31" t="e">
        <f>'Рейтинговая таблица организаций'!#REF!</f>
        <v>#REF!</v>
      </c>
      <c r="T559" s="31" t="e">
        <f>'Рейтинговая таблица организаций'!#REF!</f>
        <v>#REF!</v>
      </c>
      <c r="U559" s="31" t="e">
        <f>'Рейтинговая таблица организаций'!#REF!</f>
        <v>#REF!</v>
      </c>
      <c r="V559" s="35" t="e">
        <f>'Рейтинговая таблица организаций'!#REF!</f>
        <v>#REF!</v>
      </c>
      <c r="W559" s="31" t="e">
        <f>'Рейтинговая таблица организаций'!#REF!</f>
        <v>#REF!</v>
      </c>
      <c r="X559" s="31" t="e">
        <f>'Рейтинговая таблица организаций'!#REF!</f>
        <v>#REF!</v>
      </c>
      <c r="Y559" s="31" t="e">
        <f>'Рейтинговая таблица организаций'!#REF!</f>
        <v>#REF!</v>
      </c>
      <c r="Z559" s="35" t="e">
        <f>'Рейтинговая таблица организаций'!#REF!</f>
        <v>#REF!</v>
      </c>
      <c r="AA559" s="36" t="e">
        <f>'Рейтинговая таблица организаций'!#REF!</f>
        <v>#REF!</v>
      </c>
    </row>
    <row r="560" spans="1:27">
      <c r="A560" s="33" t="e">
        <f>'бланки '!#REF!</f>
        <v>#REF!</v>
      </c>
      <c r="B560" s="33" t="e">
        <f>'Рейтинговая таблица организаций'!#REF!</f>
        <v>#REF!</v>
      </c>
      <c r="C560" s="33" t="e">
        <f>'Рейтинговая таблица организаций'!#REF!</f>
        <v>#REF!</v>
      </c>
      <c r="D560" s="33" t="e">
        <f>'Рейтинговая таблица организаций'!#REF!</f>
        <v>#REF!</v>
      </c>
      <c r="E560" s="31" t="e">
        <f>'Рейтинговая таблица организаций'!#REF!</f>
        <v>#REF!</v>
      </c>
      <c r="F560" s="31" t="e">
        <f>'Рейтинговая таблица организаций'!#REF!</f>
        <v>#REF!</v>
      </c>
      <c r="G560" s="31" t="e">
        <f>'Рейтинговая таблица организаций'!#REF!</f>
        <v>#REF!</v>
      </c>
      <c r="H560" s="31" t="e">
        <f>'Рейтинговая таблица организаций'!#REF!</f>
        <v>#REF!</v>
      </c>
      <c r="I560" s="31" t="e">
        <f>'Рейтинговая таблица организаций'!#REF!</f>
        <v>#REF!</v>
      </c>
      <c r="J560" s="35" t="e">
        <f>'Рейтинговая таблица организаций'!#REF!</f>
        <v>#REF!</v>
      </c>
      <c r="K560" s="31" t="e">
        <f>'Рейтинговая таблица организаций'!#REF!</f>
        <v>#REF!</v>
      </c>
      <c r="L560" s="31" t="e">
        <f t="shared" si="9"/>
        <v>#REF!</v>
      </c>
      <c r="M560" s="31" t="e">
        <f>'Рейтинговая таблица организаций'!#REF!</f>
        <v>#REF!</v>
      </c>
      <c r="N560" s="35" t="e">
        <f>'Рейтинговая таблица организаций'!#REF!</f>
        <v>#REF!</v>
      </c>
      <c r="O560" s="85" t="e">
        <f>'Рейтинговая таблица организаций'!#REF!</f>
        <v>#REF!</v>
      </c>
      <c r="P560" s="85" t="e">
        <f>'Рейтинговая таблица организаций'!#REF!</f>
        <v>#REF!</v>
      </c>
      <c r="Q560" s="85" t="e">
        <f>'Рейтинговая таблица организаций'!#REF!</f>
        <v>#REF!</v>
      </c>
      <c r="R560" s="86" t="e">
        <f>'Рейтинговая таблица организаций'!#REF!</f>
        <v>#REF!</v>
      </c>
      <c r="S560" s="31" t="e">
        <f>'Рейтинговая таблица организаций'!#REF!</f>
        <v>#REF!</v>
      </c>
      <c r="T560" s="31" t="e">
        <f>'Рейтинговая таблица организаций'!#REF!</f>
        <v>#REF!</v>
      </c>
      <c r="U560" s="31" t="e">
        <f>'Рейтинговая таблица организаций'!#REF!</f>
        <v>#REF!</v>
      </c>
      <c r="V560" s="35" t="e">
        <f>'Рейтинговая таблица организаций'!#REF!</f>
        <v>#REF!</v>
      </c>
      <c r="W560" s="31" t="e">
        <f>'Рейтинговая таблица организаций'!#REF!</f>
        <v>#REF!</v>
      </c>
      <c r="X560" s="31" t="e">
        <f>'Рейтинговая таблица организаций'!#REF!</f>
        <v>#REF!</v>
      </c>
      <c r="Y560" s="31" t="e">
        <f>'Рейтинговая таблица организаций'!#REF!</f>
        <v>#REF!</v>
      </c>
      <c r="Z560" s="35" t="e">
        <f>'Рейтинговая таблица организаций'!#REF!</f>
        <v>#REF!</v>
      </c>
      <c r="AA560" s="36" t="e">
        <f>'Рейтинговая таблица организаций'!#REF!</f>
        <v>#REF!</v>
      </c>
    </row>
    <row r="561" spans="1:27">
      <c r="A561" s="33" t="e">
        <f>'бланки '!#REF!</f>
        <v>#REF!</v>
      </c>
      <c r="B561" s="33" t="e">
        <f>'Рейтинговая таблица организаций'!#REF!</f>
        <v>#REF!</v>
      </c>
      <c r="C561" s="33" t="e">
        <f>'Рейтинговая таблица организаций'!#REF!</f>
        <v>#REF!</v>
      </c>
      <c r="D561" s="33" t="e">
        <f>'Рейтинговая таблица организаций'!#REF!</f>
        <v>#REF!</v>
      </c>
      <c r="E561" s="31" t="e">
        <f>'Рейтинговая таблица организаций'!#REF!</f>
        <v>#REF!</v>
      </c>
      <c r="F561" s="31" t="e">
        <f>'Рейтинговая таблица организаций'!#REF!</f>
        <v>#REF!</v>
      </c>
      <c r="G561" s="31" t="e">
        <f>'Рейтинговая таблица организаций'!#REF!</f>
        <v>#REF!</v>
      </c>
      <c r="H561" s="31" t="e">
        <f>'Рейтинговая таблица организаций'!#REF!</f>
        <v>#REF!</v>
      </c>
      <c r="I561" s="31" t="e">
        <f>'Рейтинговая таблица организаций'!#REF!</f>
        <v>#REF!</v>
      </c>
      <c r="J561" s="35" t="e">
        <f>'Рейтинговая таблица организаций'!#REF!</f>
        <v>#REF!</v>
      </c>
      <c r="K561" s="31" t="e">
        <f>'Рейтинговая таблица организаций'!#REF!</f>
        <v>#REF!</v>
      </c>
      <c r="L561" s="31" t="e">
        <f t="shared" si="9"/>
        <v>#REF!</v>
      </c>
      <c r="M561" s="31" t="e">
        <f>'Рейтинговая таблица организаций'!#REF!</f>
        <v>#REF!</v>
      </c>
      <c r="N561" s="35" t="e">
        <f>'Рейтинговая таблица организаций'!#REF!</f>
        <v>#REF!</v>
      </c>
      <c r="O561" s="85" t="e">
        <f>'Рейтинговая таблица организаций'!#REF!</f>
        <v>#REF!</v>
      </c>
      <c r="P561" s="85" t="e">
        <f>'Рейтинговая таблица организаций'!#REF!</f>
        <v>#REF!</v>
      </c>
      <c r="Q561" s="85" t="e">
        <f>'Рейтинговая таблица организаций'!#REF!</f>
        <v>#REF!</v>
      </c>
      <c r="R561" s="86" t="e">
        <f>'Рейтинговая таблица организаций'!#REF!</f>
        <v>#REF!</v>
      </c>
      <c r="S561" s="31" t="e">
        <f>'Рейтинговая таблица организаций'!#REF!</f>
        <v>#REF!</v>
      </c>
      <c r="T561" s="31" t="e">
        <f>'Рейтинговая таблица организаций'!#REF!</f>
        <v>#REF!</v>
      </c>
      <c r="U561" s="31" t="e">
        <f>'Рейтинговая таблица организаций'!#REF!</f>
        <v>#REF!</v>
      </c>
      <c r="V561" s="35" t="e">
        <f>'Рейтинговая таблица организаций'!#REF!</f>
        <v>#REF!</v>
      </c>
      <c r="W561" s="31" t="e">
        <f>'Рейтинговая таблица организаций'!#REF!</f>
        <v>#REF!</v>
      </c>
      <c r="X561" s="31" t="e">
        <f>'Рейтинговая таблица организаций'!#REF!</f>
        <v>#REF!</v>
      </c>
      <c r="Y561" s="31" t="e">
        <f>'Рейтинговая таблица организаций'!#REF!</f>
        <v>#REF!</v>
      </c>
      <c r="Z561" s="35" t="e">
        <f>'Рейтинговая таблица организаций'!#REF!</f>
        <v>#REF!</v>
      </c>
      <c r="AA561" s="36" t="e">
        <f>'Рейтинговая таблица организаций'!#REF!</f>
        <v>#REF!</v>
      </c>
    </row>
    <row r="562" spans="1:27">
      <c r="A562" s="33" t="e">
        <f>'бланки '!#REF!</f>
        <v>#REF!</v>
      </c>
      <c r="B562" s="33" t="e">
        <f>'Рейтинговая таблица организаций'!#REF!</f>
        <v>#REF!</v>
      </c>
      <c r="C562" s="33" t="e">
        <f>'Рейтинговая таблица организаций'!#REF!</f>
        <v>#REF!</v>
      </c>
      <c r="D562" s="33" t="e">
        <f>'Рейтинговая таблица организаций'!#REF!</f>
        <v>#REF!</v>
      </c>
      <c r="E562" s="31" t="e">
        <f>'Рейтинговая таблица организаций'!#REF!</f>
        <v>#REF!</v>
      </c>
      <c r="F562" s="31" t="e">
        <f>'Рейтинговая таблица организаций'!#REF!</f>
        <v>#REF!</v>
      </c>
      <c r="G562" s="31" t="e">
        <f>'Рейтинговая таблица организаций'!#REF!</f>
        <v>#REF!</v>
      </c>
      <c r="H562" s="31" t="e">
        <f>'Рейтинговая таблица организаций'!#REF!</f>
        <v>#REF!</v>
      </c>
      <c r="I562" s="31" t="e">
        <f>'Рейтинговая таблица организаций'!#REF!</f>
        <v>#REF!</v>
      </c>
      <c r="J562" s="35" t="e">
        <f>'Рейтинговая таблица организаций'!#REF!</f>
        <v>#REF!</v>
      </c>
      <c r="K562" s="31" t="e">
        <f>'Рейтинговая таблица организаций'!#REF!</f>
        <v>#REF!</v>
      </c>
      <c r="L562" s="31" t="e">
        <f t="shared" si="9"/>
        <v>#REF!</v>
      </c>
      <c r="M562" s="31" t="e">
        <f>'Рейтинговая таблица организаций'!#REF!</f>
        <v>#REF!</v>
      </c>
      <c r="N562" s="35" t="e">
        <f>'Рейтинговая таблица организаций'!#REF!</f>
        <v>#REF!</v>
      </c>
      <c r="O562" s="85" t="e">
        <f>'Рейтинговая таблица организаций'!#REF!</f>
        <v>#REF!</v>
      </c>
      <c r="P562" s="85" t="e">
        <f>'Рейтинговая таблица организаций'!#REF!</f>
        <v>#REF!</v>
      </c>
      <c r="Q562" s="85" t="e">
        <f>'Рейтинговая таблица организаций'!#REF!</f>
        <v>#REF!</v>
      </c>
      <c r="R562" s="86" t="e">
        <f>'Рейтинговая таблица организаций'!#REF!</f>
        <v>#REF!</v>
      </c>
      <c r="S562" s="31" t="e">
        <f>'Рейтинговая таблица организаций'!#REF!</f>
        <v>#REF!</v>
      </c>
      <c r="T562" s="31" t="e">
        <f>'Рейтинговая таблица организаций'!#REF!</f>
        <v>#REF!</v>
      </c>
      <c r="U562" s="31" t="e">
        <f>'Рейтинговая таблица организаций'!#REF!</f>
        <v>#REF!</v>
      </c>
      <c r="V562" s="35" t="e">
        <f>'Рейтинговая таблица организаций'!#REF!</f>
        <v>#REF!</v>
      </c>
      <c r="W562" s="31" t="e">
        <f>'Рейтинговая таблица организаций'!#REF!</f>
        <v>#REF!</v>
      </c>
      <c r="X562" s="31" t="e">
        <f>'Рейтинговая таблица организаций'!#REF!</f>
        <v>#REF!</v>
      </c>
      <c r="Y562" s="31" t="e">
        <f>'Рейтинговая таблица организаций'!#REF!</f>
        <v>#REF!</v>
      </c>
      <c r="Z562" s="35" t="e">
        <f>'Рейтинговая таблица организаций'!#REF!</f>
        <v>#REF!</v>
      </c>
      <c r="AA562" s="36" t="e">
        <f>'Рейтинговая таблица организаций'!#REF!</f>
        <v>#REF!</v>
      </c>
    </row>
    <row r="563" spans="1:27">
      <c r="A563" s="33" t="e">
        <f>'бланки '!#REF!</f>
        <v>#REF!</v>
      </c>
      <c r="B563" s="33" t="e">
        <f>'Рейтинговая таблица организаций'!#REF!</f>
        <v>#REF!</v>
      </c>
      <c r="C563" s="33" t="e">
        <f>'Рейтинговая таблица организаций'!#REF!</f>
        <v>#REF!</v>
      </c>
      <c r="D563" s="33" t="e">
        <f>'Рейтинговая таблица организаций'!#REF!</f>
        <v>#REF!</v>
      </c>
      <c r="E563" s="31" t="e">
        <f>'Рейтинговая таблица организаций'!#REF!</f>
        <v>#REF!</v>
      </c>
      <c r="F563" s="31" t="e">
        <f>'Рейтинговая таблица организаций'!#REF!</f>
        <v>#REF!</v>
      </c>
      <c r="G563" s="31" t="e">
        <f>'Рейтинговая таблица организаций'!#REF!</f>
        <v>#REF!</v>
      </c>
      <c r="H563" s="31" t="e">
        <f>'Рейтинговая таблица организаций'!#REF!</f>
        <v>#REF!</v>
      </c>
      <c r="I563" s="31" t="e">
        <f>'Рейтинговая таблица организаций'!#REF!</f>
        <v>#REF!</v>
      </c>
      <c r="J563" s="35" t="e">
        <f>'Рейтинговая таблица организаций'!#REF!</f>
        <v>#REF!</v>
      </c>
      <c r="K563" s="31" t="e">
        <f>'Рейтинговая таблица организаций'!#REF!</f>
        <v>#REF!</v>
      </c>
      <c r="L563" s="31" t="e">
        <f t="shared" si="9"/>
        <v>#REF!</v>
      </c>
      <c r="M563" s="31" t="e">
        <f>'Рейтинговая таблица организаций'!#REF!</f>
        <v>#REF!</v>
      </c>
      <c r="N563" s="35" t="e">
        <f>'Рейтинговая таблица организаций'!#REF!</f>
        <v>#REF!</v>
      </c>
      <c r="O563" s="85" t="e">
        <f>'Рейтинговая таблица организаций'!#REF!</f>
        <v>#REF!</v>
      </c>
      <c r="P563" s="85" t="e">
        <f>'Рейтинговая таблица организаций'!#REF!</f>
        <v>#REF!</v>
      </c>
      <c r="Q563" s="85" t="e">
        <f>'Рейтинговая таблица организаций'!#REF!</f>
        <v>#REF!</v>
      </c>
      <c r="R563" s="86" t="e">
        <f>'Рейтинговая таблица организаций'!#REF!</f>
        <v>#REF!</v>
      </c>
      <c r="S563" s="31" t="e">
        <f>'Рейтинговая таблица организаций'!#REF!</f>
        <v>#REF!</v>
      </c>
      <c r="T563" s="31" t="e">
        <f>'Рейтинговая таблица организаций'!#REF!</f>
        <v>#REF!</v>
      </c>
      <c r="U563" s="31" t="e">
        <f>'Рейтинговая таблица организаций'!#REF!</f>
        <v>#REF!</v>
      </c>
      <c r="V563" s="35" t="e">
        <f>'Рейтинговая таблица организаций'!#REF!</f>
        <v>#REF!</v>
      </c>
      <c r="W563" s="31" t="e">
        <f>'Рейтинговая таблица организаций'!#REF!</f>
        <v>#REF!</v>
      </c>
      <c r="X563" s="31" t="e">
        <f>'Рейтинговая таблица организаций'!#REF!</f>
        <v>#REF!</v>
      </c>
      <c r="Y563" s="31" t="e">
        <f>'Рейтинговая таблица организаций'!#REF!</f>
        <v>#REF!</v>
      </c>
      <c r="Z563" s="35" t="e">
        <f>'Рейтинговая таблица организаций'!#REF!</f>
        <v>#REF!</v>
      </c>
      <c r="AA563" s="36" t="e">
        <f>'Рейтинговая таблица организаций'!#REF!</f>
        <v>#REF!</v>
      </c>
    </row>
    <row r="564" spans="1:27">
      <c r="A564" s="33" t="e">
        <f>'бланки '!#REF!</f>
        <v>#REF!</v>
      </c>
      <c r="B564" s="33" t="e">
        <f>'Рейтинговая таблица организаций'!#REF!</f>
        <v>#REF!</v>
      </c>
      <c r="C564" s="33" t="e">
        <f>'Рейтинговая таблица организаций'!#REF!</f>
        <v>#REF!</v>
      </c>
      <c r="D564" s="33" t="e">
        <f>'Рейтинговая таблица организаций'!#REF!</f>
        <v>#REF!</v>
      </c>
      <c r="E564" s="31" t="e">
        <f>'Рейтинговая таблица организаций'!#REF!</f>
        <v>#REF!</v>
      </c>
      <c r="F564" s="31" t="e">
        <f>'Рейтинговая таблица организаций'!#REF!</f>
        <v>#REF!</v>
      </c>
      <c r="G564" s="31" t="e">
        <f>'Рейтинговая таблица организаций'!#REF!</f>
        <v>#REF!</v>
      </c>
      <c r="H564" s="31" t="e">
        <f>'Рейтинговая таблица организаций'!#REF!</f>
        <v>#REF!</v>
      </c>
      <c r="I564" s="31" t="e">
        <f>'Рейтинговая таблица организаций'!#REF!</f>
        <v>#REF!</v>
      </c>
      <c r="J564" s="35" t="e">
        <f>'Рейтинговая таблица организаций'!#REF!</f>
        <v>#REF!</v>
      </c>
      <c r="K564" s="31" t="e">
        <f>'Рейтинговая таблица организаций'!#REF!</f>
        <v>#REF!</v>
      </c>
      <c r="L564" s="31" t="e">
        <f t="shared" si="9"/>
        <v>#REF!</v>
      </c>
      <c r="M564" s="31" t="e">
        <f>'Рейтинговая таблица организаций'!#REF!</f>
        <v>#REF!</v>
      </c>
      <c r="N564" s="35" t="e">
        <f>'Рейтинговая таблица организаций'!#REF!</f>
        <v>#REF!</v>
      </c>
      <c r="O564" s="85" t="e">
        <f>'Рейтинговая таблица организаций'!#REF!</f>
        <v>#REF!</v>
      </c>
      <c r="P564" s="85" t="e">
        <f>'Рейтинговая таблица организаций'!#REF!</f>
        <v>#REF!</v>
      </c>
      <c r="Q564" s="85" t="e">
        <f>'Рейтинговая таблица организаций'!#REF!</f>
        <v>#REF!</v>
      </c>
      <c r="R564" s="86" t="e">
        <f>'Рейтинговая таблица организаций'!#REF!</f>
        <v>#REF!</v>
      </c>
      <c r="S564" s="31" t="e">
        <f>'Рейтинговая таблица организаций'!#REF!</f>
        <v>#REF!</v>
      </c>
      <c r="T564" s="31" t="e">
        <f>'Рейтинговая таблица организаций'!#REF!</f>
        <v>#REF!</v>
      </c>
      <c r="U564" s="31" t="e">
        <f>'Рейтинговая таблица организаций'!#REF!</f>
        <v>#REF!</v>
      </c>
      <c r="V564" s="35" t="e">
        <f>'Рейтинговая таблица организаций'!#REF!</f>
        <v>#REF!</v>
      </c>
      <c r="W564" s="31" t="e">
        <f>'Рейтинговая таблица организаций'!#REF!</f>
        <v>#REF!</v>
      </c>
      <c r="X564" s="31" t="e">
        <f>'Рейтинговая таблица организаций'!#REF!</f>
        <v>#REF!</v>
      </c>
      <c r="Y564" s="31" t="e">
        <f>'Рейтинговая таблица организаций'!#REF!</f>
        <v>#REF!</v>
      </c>
      <c r="Z564" s="35" t="e">
        <f>'Рейтинговая таблица организаций'!#REF!</f>
        <v>#REF!</v>
      </c>
      <c r="AA564" s="36" t="e">
        <f>'Рейтинговая таблица организаций'!#REF!</f>
        <v>#REF!</v>
      </c>
    </row>
    <row r="565" spans="1:27">
      <c r="A565" s="33" t="e">
        <f>'бланки '!#REF!</f>
        <v>#REF!</v>
      </c>
      <c r="B565" s="33" t="e">
        <f>'Рейтинговая таблица организаций'!#REF!</f>
        <v>#REF!</v>
      </c>
      <c r="C565" s="33" t="e">
        <f>'Рейтинговая таблица организаций'!#REF!</f>
        <v>#REF!</v>
      </c>
      <c r="D565" s="33" t="e">
        <f>'Рейтинговая таблица организаций'!#REF!</f>
        <v>#REF!</v>
      </c>
      <c r="E565" s="31" t="e">
        <f>'Рейтинговая таблица организаций'!#REF!</f>
        <v>#REF!</v>
      </c>
      <c r="F565" s="31" t="e">
        <f>'Рейтинговая таблица организаций'!#REF!</f>
        <v>#REF!</v>
      </c>
      <c r="G565" s="31" t="e">
        <f>'Рейтинговая таблица организаций'!#REF!</f>
        <v>#REF!</v>
      </c>
      <c r="H565" s="31" t="e">
        <f>'Рейтинговая таблица организаций'!#REF!</f>
        <v>#REF!</v>
      </c>
      <c r="I565" s="31" t="e">
        <f>'Рейтинговая таблица организаций'!#REF!</f>
        <v>#REF!</v>
      </c>
      <c r="J565" s="35" t="e">
        <f>'Рейтинговая таблица организаций'!#REF!</f>
        <v>#REF!</v>
      </c>
      <c r="K565" s="31" t="e">
        <f>'Рейтинговая таблица организаций'!#REF!</f>
        <v>#REF!</v>
      </c>
      <c r="L565" s="31" t="e">
        <f t="shared" si="9"/>
        <v>#REF!</v>
      </c>
      <c r="M565" s="31" t="e">
        <f>'Рейтинговая таблица организаций'!#REF!</f>
        <v>#REF!</v>
      </c>
      <c r="N565" s="35" t="e">
        <f>'Рейтинговая таблица организаций'!#REF!</f>
        <v>#REF!</v>
      </c>
      <c r="O565" s="85" t="e">
        <f>'Рейтинговая таблица организаций'!#REF!</f>
        <v>#REF!</v>
      </c>
      <c r="P565" s="85" t="e">
        <f>'Рейтинговая таблица организаций'!#REF!</f>
        <v>#REF!</v>
      </c>
      <c r="Q565" s="85" t="e">
        <f>'Рейтинговая таблица организаций'!#REF!</f>
        <v>#REF!</v>
      </c>
      <c r="R565" s="86" t="e">
        <f>'Рейтинговая таблица организаций'!#REF!</f>
        <v>#REF!</v>
      </c>
      <c r="S565" s="31" t="e">
        <f>'Рейтинговая таблица организаций'!#REF!</f>
        <v>#REF!</v>
      </c>
      <c r="T565" s="31" t="e">
        <f>'Рейтинговая таблица организаций'!#REF!</f>
        <v>#REF!</v>
      </c>
      <c r="U565" s="31" t="e">
        <f>'Рейтинговая таблица организаций'!#REF!</f>
        <v>#REF!</v>
      </c>
      <c r="V565" s="35" t="e">
        <f>'Рейтинговая таблица организаций'!#REF!</f>
        <v>#REF!</v>
      </c>
      <c r="W565" s="31" t="e">
        <f>'Рейтинговая таблица организаций'!#REF!</f>
        <v>#REF!</v>
      </c>
      <c r="X565" s="31" t="e">
        <f>'Рейтинговая таблица организаций'!#REF!</f>
        <v>#REF!</v>
      </c>
      <c r="Y565" s="31" t="e">
        <f>'Рейтинговая таблица организаций'!#REF!</f>
        <v>#REF!</v>
      </c>
      <c r="Z565" s="35" t="e">
        <f>'Рейтинговая таблица организаций'!#REF!</f>
        <v>#REF!</v>
      </c>
      <c r="AA565" s="36" t="e">
        <f>'Рейтинговая таблица организаций'!#REF!</f>
        <v>#REF!</v>
      </c>
    </row>
    <row r="566" spans="1:27">
      <c r="A566" s="33" t="e">
        <f>'бланки '!#REF!</f>
        <v>#REF!</v>
      </c>
      <c r="B566" s="33" t="e">
        <f>'Рейтинговая таблица организаций'!#REF!</f>
        <v>#REF!</v>
      </c>
      <c r="C566" s="33" t="e">
        <f>'Рейтинговая таблица организаций'!#REF!</f>
        <v>#REF!</v>
      </c>
      <c r="D566" s="33" t="e">
        <f>'Рейтинговая таблица организаций'!#REF!</f>
        <v>#REF!</v>
      </c>
      <c r="E566" s="31" t="e">
        <f>'Рейтинговая таблица организаций'!#REF!</f>
        <v>#REF!</v>
      </c>
      <c r="F566" s="31" t="e">
        <f>'Рейтинговая таблица организаций'!#REF!</f>
        <v>#REF!</v>
      </c>
      <c r="G566" s="31" t="e">
        <f>'Рейтинговая таблица организаций'!#REF!</f>
        <v>#REF!</v>
      </c>
      <c r="H566" s="31" t="e">
        <f>'Рейтинговая таблица организаций'!#REF!</f>
        <v>#REF!</v>
      </c>
      <c r="I566" s="31" t="e">
        <f>'Рейтинговая таблица организаций'!#REF!</f>
        <v>#REF!</v>
      </c>
      <c r="J566" s="35" t="e">
        <f>'Рейтинговая таблица организаций'!#REF!</f>
        <v>#REF!</v>
      </c>
      <c r="K566" s="31" t="e">
        <f>'Рейтинговая таблица организаций'!#REF!</f>
        <v>#REF!</v>
      </c>
      <c r="L566" s="31" t="e">
        <f t="shared" si="9"/>
        <v>#REF!</v>
      </c>
      <c r="M566" s="31" t="e">
        <f>'Рейтинговая таблица организаций'!#REF!</f>
        <v>#REF!</v>
      </c>
      <c r="N566" s="35" t="e">
        <f>'Рейтинговая таблица организаций'!#REF!</f>
        <v>#REF!</v>
      </c>
      <c r="O566" s="85" t="e">
        <f>'Рейтинговая таблица организаций'!#REF!</f>
        <v>#REF!</v>
      </c>
      <c r="P566" s="85" t="e">
        <f>'Рейтинговая таблица организаций'!#REF!</f>
        <v>#REF!</v>
      </c>
      <c r="Q566" s="85" t="e">
        <f>'Рейтинговая таблица организаций'!#REF!</f>
        <v>#REF!</v>
      </c>
      <c r="R566" s="86" t="e">
        <f>'Рейтинговая таблица организаций'!#REF!</f>
        <v>#REF!</v>
      </c>
      <c r="S566" s="31" t="e">
        <f>'Рейтинговая таблица организаций'!#REF!</f>
        <v>#REF!</v>
      </c>
      <c r="T566" s="31" t="e">
        <f>'Рейтинговая таблица организаций'!#REF!</f>
        <v>#REF!</v>
      </c>
      <c r="U566" s="31" t="e">
        <f>'Рейтинговая таблица организаций'!#REF!</f>
        <v>#REF!</v>
      </c>
      <c r="V566" s="35" t="e">
        <f>'Рейтинговая таблица организаций'!#REF!</f>
        <v>#REF!</v>
      </c>
      <c r="W566" s="31" t="e">
        <f>'Рейтинговая таблица организаций'!#REF!</f>
        <v>#REF!</v>
      </c>
      <c r="X566" s="31" t="e">
        <f>'Рейтинговая таблица организаций'!#REF!</f>
        <v>#REF!</v>
      </c>
      <c r="Y566" s="31" t="e">
        <f>'Рейтинговая таблица организаций'!#REF!</f>
        <v>#REF!</v>
      </c>
      <c r="Z566" s="35" t="e">
        <f>'Рейтинговая таблица организаций'!#REF!</f>
        <v>#REF!</v>
      </c>
      <c r="AA566" s="36" t="e">
        <f>'Рейтинговая таблица организаций'!#REF!</f>
        <v>#REF!</v>
      </c>
    </row>
    <row r="567" spans="1:27">
      <c r="A567" s="33" t="e">
        <f>'бланки '!#REF!</f>
        <v>#REF!</v>
      </c>
      <c r="B567" s="33" t="e">
        <f>'Рейтинговая таблица организаций'!#REF!</f>
        <v>#REF!</v>
      </c>
      <c r="C567" s="33" t="e">
        <f>'Рейтинговая таблица организаций'!#REF!</f>
        <v>#REF!</v>
      </c>
      <c r="D567" s="33" t="e">
        <f>'Рейтинговая таблица организаций'!#REF!</f>
        <v>#REF!</v>
      </c>
      <c r="E567" s="31" t="e">
        <f>'Рейтинговая таблица организаций'!#REF!</f>
        <v>#REF!</v>
      </c>
      <c r="F567" s="31" t="e">
        <f>'Рейтинговая таблица организаций'!#REF!</f>
        <v>#REF!</v>
      </c>
      <c r="G567" s="31" t="e">
        <f>'Рейтинговая таблица организаций'!#REF!</f>
        <v>#REF!</v>
      </c>
      <c r="H567" s="31" t="e">
        <f>'Рейтинговая таблица организаций'!#REF!</f>
        <v>#REF!</v>
      </c>
      <c r="I567" s="31" t="e">
        <f>'Рейтинговая таблица организаций'!#REF!</f>
        <v>#REF!</v>
      </c>
      <c r="J567" s="35" t="e">
        <f>'Рейтинговая таблица организаций'!#REF!</f>
        <v>#REF!</v>
      </c>
      <c r="K567" s="31" t="e">
        <f>'Рейтинговая таблица организаций'!#REF!</f>
        <v>#REF!</v>
      </c>
      <c r="L567" s="31" t="e">
        <f t="shared" si="9"/>
        <v>#REF!</v>
      </c>
      <c r="M567" s="31" t="e">
        <f>'Рейтинговая таблица организаций'!#REF!</f>
        <v>#REF!</v>
      </c>
      <c r="N567" s="35" t="e">
        <f>'Рейтинговая таблица организаций'!#REF!</f>
        <v>#REF!</v>
      </c>
      <c r="O567" s="85" t="e">
        <f>'Рейтинговая таблица организаций'!#REF!</f>
        <v>#REF!</v>
      </c>
      <c r="P567" s="85" t="e">
        <f>'Рейтинговая таблица организаций'!#REF!</f>
        <v>#REF!</v>
      </c>
      <c r="Q567" s="85" t="e">
        <f>'Рейтинговая таблица организаций'!#REF!</f>
        <v>#REF!</v>
      </c>
      <c r="R567" s="86" t="e">
        <f>'Рейтинговая таблица организаций'!#REF!</f>
        <v>#REF!</v>
      </c>
      <c r="S567" s="31" t="e">
        <f>'Рейтинговая таблица организаций'!#REF!</f>
        <v>#REF!</v>
      </c>
      <c r="T567" s="31" t="e">
        <f>'Рейтинговая таблица организаций'!#REF!</f>
        <v>#REF!</v>
      </c>
      <c r="U567" s="31" t="e">
        <f>'Рейтинговая таблица организаций'!#REF!</f>
        <v>#REF!</v>
      </c>
      <c r="V567" s="35" t="e">
        <f>'Рейтинговая таблица организаций'!#REF!</f>
        <v>#REF!</v>
      </c>
      <c r="W567" s="31" t="e">
        <f>'Рейтинговая таблица организаций'!#REF!</f>
        <v>#REF!</v>
      </c>
      <c r="X567" s="31" t="e">
        <f>'Рейтинговая таблица организаций'!#REF!</f>
        <v>#REF!</v>
      </c>
      <c r="Y567" s="31" t="e">
        <f>'Рейтинговая таблица организаций'!#REF!</f>
        <v>#REF!</v>
      </c>
      <c r="Z567" s="35" t="e">
        <f>'Рейтинговая таблица организаций'!#REF!</f>
        <v>#REF!</v>
      </c>
      <c r="AA567" s="36" t="e">
        <f>'Рейтинговая таблица организаций'!#REF!</f>
        <v>#REF!</v>
      </c>
    </row>
    <row r="568" spans="1:27">
      <c r="A568" s="33" t="e">
        <f>'бланки '!#REF!</f>
        <v>#REF!</v>
      </c>
      <c r="B568" s="33" t="e">
        <f>'Рейтинговая таблица организаций'!#REF!</f>
        <v>#REF!</v>
      </c>
      <c r="C568" s="33" t="e">
        <f>'Рейтинговая таблица организаций'!#REF!</f>
        <v>#REF!</v>
      </c>
      <c r="D568" s="33" t="e">
        <f>'Рейтинговая таблица организаций'!#REF!</f>
        <v>#REF!</v>
      </c>
      <c r="E568" s="31" t="e">
        <f>'Рейтинговая таблица организаций'!#REF!</f>
        <v>#REF!</v>
      </c>
      <c r="F568" s="31" t="e">
        <f>'Рейтинговая таблица организаций'!#REF!</f>
        <v>#REF!</v>
      </c>
      <c r="G568" s="31" t="e">
        <f>'Рейтинговая таблица организаций'!#REF!</f>
        <v>#REF!</v>
      </c>
      <c r="H568" s="31" t="e">
        <f>'Рейтинговая таблица организаций'!#REF!</f>
        <v>#REF!</v>
      </c>
      <c r="I568" s="31" t="e">
        <f>'Рейтинговая таблица организаций'!#REF!</f>
        <v>#REF!</v>
      </c>
      <c r="J568" s="35" t="e">
        <f>'Рейтинговая таблица организаций'!#REF!</f>
        <v>#REF!</v>
      </c>
      <c r="K568" s="31" t="e">
        <f>'Рейтинговая таблица организаций'!#REF!</f>
        <v>#REF!</v>
      </c>
      <c r="L568" s="31" t="e">
        <f t="shared" si="9"/>
        <v>#REF!</v>
      </c>
      <c r="M568" s="31" t="e">
        <f>'Рейтинговая таблица организаций'!#REF!</f>
        <v>#REF!</v>
      </c>
      <c r="N568" s="35" t="e">
        <f>'Рейтинговая таблица организаций'!#REF!</f>
        <v>#REF!</v>
      </c>
      <c r="O568" s="85" t="e">
        <f>'Рейтинговая таблица организаций'!#REF!</f>
        <v>#REF!</v>
      </c>
      <c r="P568" s="85" t="e">
        <f>'Рейтинговая таблица организаций'!#REF!</f>
        <v>#REF!</v>
      </c>
      <c r="Q568" s="85" t="e">
        <f>'Рейтинговая таблица организаций'!#REF!</f>
        <v>#REF!</v>
      </c>
      <c r="R568" s="86" t="e">
        <f>'Рейтинговая таблица организаций'!#REF!</f>
        <v>#REF!</v>
      </c>
      <c r="S568" s="31" t="e">
        <f>'Рейтинговая таблица организаций'!#REF!</f>
        <v>#REF!</v>
      </c>
      <c r="T568" s="31" t="e">
        <f>'Рейтинговая таблица организаций'!#REF!</f>
        <v>#REF!</v>
      </c>
      <c r="U568" s="31" t="e">
        <f>'Рейтинговая таблица организаций'!#REF!</f>
        <v>#REF!</v>
      </c>
      <c r="V568" s="35" t="e">
        <f>'Рейтинговая таблица организаций'!#REF!</f>
        <v>#REF!</v>
      </c>
      <c r="W568" s="31" t="e">
        <f>'Рейтинговая таблица организаций'!#REF!</f>
        <v>#REF!</v>
      </c>
      <c r="X568" s="31" t="e">
        <f>'Рейтинговая таблица организаций'!#REF!</f>
        <v>#REF!</v>
      </c>
      <c r="Y568" s="31" t="e">
        <f>'Рейтинговая таблица организаций'!#REF!</f>
        <v>#REF!</v>
      </c>
      <c r="Z568" s="35" t="e">
        <f>'Рейтинговая таблица организаций'!#REF!</f>
        <v>#REF!</v>
      </c>
      <c r="AA568" s="36" t="e">
        <f>'Рейтинговая таблица организаций'!#REF!</f>
        <v>#REF!</v>
      </c>
    </row>
    <row r="569" spans="1:27">
      <c r="A569" s="33" t="e">
        <f>'бланки '!#REF!</f>
        <v>#REF!</v>
      </c>
      <c r="B569" s="33" t="e">
        <f>'Рейтинговая таблица организаций'!#REF!</f>
        <v>#REF!</v>
      </c>
      <c r="C569" s="33" t="e">
        <f>'Рейтинговая таблица организаций'!#REF!</f>
        <v>#REF!</v>
      </c>
      <c r="D569" s="33" t="e">
        <f>'Рейтинговая таблица организаций'!#REF!</f>
        <v>#REF!</v>
      </c>
      <c r="E569" s="31" t="e">
        <f>'Рейтинговая таблица организаций'!#REF!</f>
        <v>#REF!</v>
      </c>
      <c r="F569" s="31" t="e">
        <f>'Рейтинговая таблица организаций'!#REF!</f>
        <v>#REF!</v>
      </c>
      <c r="G569" s="31" t="e">
        <f>'Рейтинговая таблица организаций'!#REF!</f>
        <v>#REF!</v>
      </c>
      <c r="H569" s="31" t="e">
        <f>'Рейтинговая таблица организаций'!#REF!</f>
        <v>#REF!</v>
      </c>
      <c r="I569" s="31" t="e">
        <f>'Рейтинговая таблица организаций'!#REF!</f>
        <v>#REF!</v>
      </c>
      <c r="J569" s="35" t="e">
        <f>'Рейтинговая таблица организаций'!#REF!</f>
        <v>#REF!</v>
      </c>
      <c r="K569" s="31" t="e">
        <f>'Рейтинговая таблица организаций'!#REF!</f>
        <v>#REF!</v>
      </c>
      <c r="L569" s="31" t="e">
        <f t="shared" si="9"/>
        <v>#REF!</v>
      </c>
      <c r="M569" s="31" t="e">
        <f>'Рейтинговая таблица организаций'!#REF!</f>
        <v>#REF!</v>
      </c>
      <c r="N569" s="35" t="e">
        <f>'Рейтинговая таблица организаций'!#REF!</f>
        <v>#REF!</v>
      </c>
      <c r="O569" s="85" t="e">
        <f>'Рейтинговая таблица организаций'!#REF!</f>
        <v>#REF!</v>
      </c>
      <c r="P569" s="85" t="e">
        <f>'Рейтинговая таблица организаций'!#REF!</f>
        <v>#REF!</v>
      </c>
      <c r="Q569" s="85" t="e">
        <f>'Рейтинговая таблица организаций'!#REF!</f>
        <v>#REF!</v>
      </c>
      <c r="R569" s="86" t="e">
        <f>'Рейтинговая таблица организаций'!#REF!</f>
        <v>#REF!</v>
      </c>
      <c r="S569" s="31" t="e">
        <f>'Рейтинговая таблица организаций'!#REF!</f>
        <v>#REF!</v>
      </c>
      <c r="T569" s="31" t="e">
        <f>'Рейтинговая таблица организаций'!#REF!</f>
        <v>#REF!</v>
      </c>
      <c r="U569" s="31" t="e">
        <f>'Рейтинговая таблица организаций'!#REF!</f>
        <v>#REF!</v>
      </c>
      <c r="V569" s="35" t="e">
        <f>'Рейтинговая таблица организаций'!#REF!</f>
        <v>#REF!</v>
      </c>
      <c r="W569" s="31" t="e">
        <f>'Рейтинговая таблица организаций'!#REF!</f>
        <v>#REF!</v>
      </c>
      <c r="X569" s="31" t="e">
        <f>'Рейтинговая таблица организаций'!#REF!</f>
        <v>#REF!</v>
      </c>
      <c r="Y569" s="31" t="e">
        <f>'Рейтинговая таблица организаций'!#REF!</f>
        <v>#REF!</v>
      </c>
      <c r="Z569" s="35" t="e">
        <f>'Рейтинговая таблица организаций'!#REF!</f>
        <v>#REF!</v>
      </c>
      <c r="AA569" s="36" t="e">
        <f>'Рейтинговая таблица организаций'!#REF!</f>
        <v>#REF!</v>
      </c>
    </row>
    <row r="570" spans="1:27">
      <c r="A570" s="33" t="e">
        <f>'бланки '!#REF!</f>
        <v>#REF!</v>
      </c>
      <c r="B570" s="33" t="e">
        <f>'Рейтинговая таблица организаций'!#REF!</f>
        <v>#REF!</v>
      </c>
      <c r="C570" s="33" t="e">
        <f>'Рейтинговая таблица организаций'!#REF!</f>
        <v>#REF!</v>
      </c>
      <c r="D570" s="33" t="e">
        <f>'Рейтинговая таблица организаций'!#REF!</f>
        <v>#REF!</v>
      </c>
      <c r="E570" s="31" t="e">
        <f>'Рейтинговая таблица организаций'!#REF!</f>
        <v>#REF!</v>
      </c>
      <c r="F570" s="31" t="e">
        <f>'Рейтинговая таблица организаций'!#REF!</f>
        <v>#REF!</v>
      </c>
      <c r="G570" s="31" t="e">
        <f>'Рейтинговая таблица организаций'!#REF!</f>
        <v>#REF!</v>
      </c>
      <c r="H570" s="31" t="e">
        <f>'Рейтинговая таблица организаций'!#REF!</f>
        <v>#REF!</v>
      </c>
      <c r="I570" s="31" t="e">
        <f>'Рейтинговая таблица организаций'!#REF!</f>
        <v>#REF!</v>
      </c>
      <c r="J570" s="35" t="e">
        <f>'Рейтинговая таблица организаций'!#REF!</f>
        <v>#REF!</v>
      </c>
      <c r="K570" s="31" t="e">
        <f>'Рейтинговая таблица организаций'!#REF!</f>
        <v>#REF!</v>
      </c>
      <c r="L570" s="31" t="e">
        <f t="shared" si="9"/>
        <v>#REF!</v>
      </c>
      <c r="M570" s="31" t="e">
        <f>'Рейтинговая таблица организаций'!#REF!</f>
        <v>#REF!</v>
      </c>
      <c r="N570" s="35" t="e">
        <f>'Рейтинговая таблица организаций'!#REF!</f>
        <v>#REF!</v>
      </c>
      <c r="O570" s="85" t="e">
        <f>'Рейтинговая таблица организаций'!#REF!</f>
        <v>#REF!</v>
      </c>
      <c r="P570" s="85" t="e">
        <f>'Рейтинговая таблица организаций'!#REF!</f>
        <v>#REF!</v>
      </c>
      <c r="Q570" s="85" t="e">
        <f>'Рейтинговая таблица организаций'!#REF!</f>
        <v>#REF!</v>
      </c>
      <c r="R570" s="86" t="e">
        <f>'Рейтинговая таблица организаций'!#REF!</f>
        <v>#REF!</v>
      </c>
      <c r="S570" s="31" t="e">
        <f>'Рейтинговая таблица организаций'!#REF!</f>
        <v>#REF!</v>
      </c>
      <c r="T570" s="31" t="e">
        <f>'Рейтинговая таблица организаций'!#REF!</f>
        <v>#REF!</v>
      </c>
      <c r="U570" s="31" t="e">
        <f>'Рейтинговая таблица организаций'!#REF!</f>
        <v>#REF!</v>
      </c>
      <c r="V570" s="35" t="e">
        <f>'Рейтинговая таблица организаций'!#REF!</f>
        <v>#REF!</v>
      </c>
      <c r="W570" s="31" t="e">
        <f>'Рейтинговая таблица организаций'!#REF!</f>
        <v>#REF!</v>
      </c>
      <c r="X570" s="31" t="e">
        <f>'Рейтинговая таблица организаций'!#REF!</f>
        <v>#REF!</v>
      </c>
      <c r="Y570" s="31" t="e">
        <f>'Рейтинговая таблица организаций'!#REF!</f>
        <v>#REF!</v>
      </c>
      <c r="Z570" s="35" t="e">
        <f>'Рейтинговая таблица организаций'!#REF!</f>
        <v>#REF!</v>
      </c>
      <c r="AA570" s="36" t="e">
        <f>'Рейтинговая таблица организаций'!#REF!</f>
        <v>#REF!</v>
      </c>
    </row>
    <row r="571" spans="1:27">
      <c r="A571" s="33" t="e">
        <f>'бланки '!#REF!</f>
        <v>#REF!</v>
      </c>
      <c r="B571" s="33" t="e">
        <f>'Рейтинговая таблица организаций'!#REF!</f>
        <v>#REF!</v>
      </c>
      <c r="C571" s="33" t="e">
        <f>'Рейтинговая таблица организаций'!#REF!</f>
        <v>#REF!</v>
      </c>
      <c r="D571" s="33" t="e">
        <f>'Рейтинговая таблица организаций'!#REF!</f>
        <v>#REF!</v>
      </c>
      <c r="E571" s="31" t="e">
        <f>'Рейтинговая таблица организаций'!#REF!</f>
        <v>#REF!</v>
      </c>
      <c r="F571" s="31" t="e">
        <f>'Рейтинговая таблица организаций'!#REF!</f>
        <v>#REF!</v>
      </c>
      <c r="G571" s="31" t="e">
        <f>'Рейтинговая таблица организаций'!#REF!</f>
        <v>#REF!</v>
      </c>
      <c r="H571" s="31" t="e">
        <f>'Рейтинговая таблица организаций'!#REF!</f>
        <v>#REF!</v>
      </c>
      <c r="I571" s="31" t="e">
        <f>'Рейтинговая таблица организаций'!#REF!</f>
        <v>#REF!</v>
      </c>
      <c r="J571" s="35" t="e">
        <f>'Рейтинговая таблица организаций'!#REF!</f>
        <v>#REF!</v>
      </c>
      <c r="K571" s="31" t="e">
        <f>'Рейтинговая таблица организаций'!#REF!</f>
        <v>#REF!</v>
      </c>
      <c r="L571" s="31" t="e">
        <f t="shared" si="9"/>
        <v>#REF!</v>
      </c>
      <c r="M571" s="31" t="e">
        <f>'Рейтинговая таблица организаций'!#REF!</f>
        <v>#REF!</v>
      </c>
      <c r="N571" s="35" t="e">
        <f>'Рейтинговая таблица организаций'!#REF!</f>
        <v>#REF!</v>
      </c>
      <c r="O571" s="85" t="e">
        <f>'Рейтинговая таблица организаций'!#REF!</f>
        <v>#REF!</v>
      </c>
      <c r="P571" s="85" t="e">
        <f>'Рейтинговая таблица организаций'!#REF!</f>
        <v>#REF!</v>
      </c>
      <c r="Q571" s="85" t="e">
        <f>'Рейтинговая таблица организаций'!#REF!</f>
        <v>#REF!</v>
      </c>
      <c r="R571" s="86" t="e">
        <f>'Рейтинговая таблица организаций'!#REF!</f>
        <v>#REF!</v>
      </c>
      <c r="S571" s="31" t="e">
        <f>'Рейтинговая таблица организаций'!#REF!</f>
        <v>#REF!</v>
      </c>
      <c r="T571" s="31" t="e">
        <f>'Рейтинговая таблица организаций'!#REF!</f>
        <v>#REF!</v>
      </c>
      <c r="U571" s="31" t="e">
        <f>'Рейтинговая таблица организаций'!#REF!</f>
        <v>#REF!</v>
      </c>
      <c r="V571" s="35" t="e">
        <f>'Рейтинговая таблица организаций'!#REF!</f>
        <v>#REF!</v>
      </c>
      <c r="W571" s="31" t="e">
        <f>'Рейтинговая таблица организаций'!#REF!</f>
        <v>#REF!</v>
      </c>
      <c r="X571" s="31" t="e">
        <f>'Рейтинговая таблица организаций'!#REF!</f>
        <v>#REF!</v>
      </c>
      <c r="Y571" s="31" t="e">
        <f>'Рейтинговая таблица организаций'!#REF!</f>
        <v>#REF!</v>
      </c>
      <c r="Z571" s="35" t="e">
        <f>'Рейтинговая таблица организаций'!#REF!</f>
        <v>#REF!</v>
      </c>
      <c r="AA571" s="36" t="e">
        <f>'Рейтинговая таблица организаций'!#REF!</f>
        <v>#REF!</v>
      </c>
    </row>
    <row r="572" spans="1:27">
      <c r="A572" s="33" t="e">
        <f>'бланки '!#REF!</f>
        <v>#REF!</v>
      </c>
      <c r="B572" s="33" t="e">
        <f>'Рейтинговая таблица организаций'!#REF!</f>
        <v>#REF!</v>
      </c>
      <c r="C572" s="33" t="e">
        <f>'Рейтинговая таблица организаций'!#REF!</f>
        <v>#REF!</v>
      </c>
      <c r="D572" s="33" t="e">
        <f>'Рейтинговая таблица организаций'!#REF!</f>
        <v>#REF!</v>
      </c>
      <c r="E572" s="31" t="e">
        <f>'Рейтинговая таблица организаций'!#REF!</f>
        <v>#REF!</v>
      </c>
      <c r="F572" s="31" t="e">
        <f>'Рейтинговая таблица организаций'!#REF!</f>
        <v>#REF!</v>
      </c>
      <c r="G572" s="31" t="e">
        <f>'Рейтинговая таблица организаций'!#REF!</f>
        <v>#REF!</v>
      </c>
      <c r="H572" s="31" t="e">
        <f>'Рейтинговая таблица организаций'!#REF!</f>
        <v>#REF!</v>
      </c>
      <c r="I572" s="31" t="e">
        <f>'Рейтинговая таблица организаций'!#REF!</f>
        <v>#REF!</v>
      </c>
      <c r="J572" s="35" t="e">
        <f>'Рейтинговая таблица организаций'!#REF!</f>
        <v>#REF!</v>
      </c>
      <c r="K572" s="31" t="e">
        <f>'Рейтинговая таблица организаций'!#REF!</f>
        <v>#REF!</v>
      </c>
      <c r="L572" s="31" t="e">
        <f t="shared" si="9"/>
        <v>#REF!</v>
      </c>
      <c r="M572" s="31" t="e">
        <f>'Рейтинговая таблица организаций'!#REF!</f>
        <v>#REF!</v>
      </c>
      <c r="N572" s="35" t="e">
        <f>'Рейтинговая таблица организаций'!#REF!</f>
        <v>#REF!</v>
      </c>
      <c r="O572" s="85" t="e">
        <f>'Рейтинговая таблица организаций'!#REF!</f>
        <v>#REF!</v>
      </c>
      <c r="P572" s="85" t="e">
        <f>'Рейтинговая таблица организаций'!#REF!</f>
        <v>#REF!</v>
      </c>
      <c r="Q572" s="85" t="e">
        <f>'Рейтинговая таблица организаций'!#REF!</f>
        <v>#REF!</v>
      </c>
      <c r="R572" s="86" t="e">
        <f>'Рейтинговая таблица организаций'!#REF!</f>
        <v>#REF!</v>
      </c>
      <c r="S572" s="31" t="e">
        <f>'Рейтинговая таблица организаций'!#REF!</f>
        <v>#REF!</v>
      </c>
      <c r="T572" s="31" t="e">
        <f>'Рейтинговая таблица организаций'!#REF!</f>
        <v>#REF!</v>
      </c>
      <c r="U572" s="31" t="e">
        <f>'Рейтинговая таблица организаций'!#REF!</f>
        <v>#REF!</v>
      </c>
      <c r="V572" s="35" t="e">
        <f>'Рейтинговая таблица организаций'!#REF!</f>
        <v>#REF!</v>
      </c>
      <c r="W572" s="31" t="e">
        <f>'Рейтинговая таблица организаций'!#REF!</f>
        <v>#REF!</v>
      </c>
      <c r="X572" s="31" t="e">
        <f>'Рейтинговая таблица организаций'!#REF!</f>
        <v>#REF!</v>
      </c>
      <c r="Y572" s="31" t="e">
        <f>'Рейтинговая таблица организаций'!#REF!</f>
        <v>#REF!</v>
      </c>
      <c r="Z572" s="35" t="e">
        <f>'Рейтинговая таблица организаций'!#REF!</f>
        <v>#REF!</v>
      </c>
      <c r="AA572" s="36" t="e">
        <f>'Рейтинговая таблица организаций'!#REF!</f>
        <v>#REF!</v>
      </c>
    </row>
    <row r="573" spans="1:27">
      <c r="A573" s="33" t="e">
        <f>'бланки '!#REF!</f>
        <v>#REF!</v>
      </c>
      <c r="B573" s="33" t="e">
        <f>'Рейтинговая таблица организаций'!#REF!</f>
        <v>#REF!</v>
      </c>
      <c r="C573" s="33" t="e">
        <f>'Рейтинговая таблица организаций'!#REF!</f>
        <v>#REF!</v>
      </c>
      <c r="D573" s="33" t="e">
        <f>'Рейтинговая таблица организаций'!#REF!</f>
        <v>#REF!</v>
      </c>
      <c r="E573" s="31" t="e">
        <f>'Рейтинговая таблица организаций'!#REF!</f>
        <v>#REF!</v>
      </c>
      <c r="F573" s="31" t="e">
        <f>'Рейтинговая таблица организаций'!#REF!</f>
        <v>#REF!</v>
      </c>
      <c r="G573" s="31" t="e">
        <f>'Рейтинговая таблица организаций'!#REF!</f>
        <v>#REF!</v>
      </c>
      <c r="H573" s="31" t="e">
        <f>'Рейтинговая таблица организаций'!#REF!</f>
        <v>#REF!</v>
      </c>
      <c r="I573" s="31" t="e">
        <f>'Рейтинговая таблица организаций'!#REF!</f>
        <v>#REF!</v>
      </c>
      <c r="J573" s="35" t="e">
        <f>'Рейтинговая таблица организаций'!#REF!</f>
        <v>#REF!</v>
      </c>
      <c r="K573" s="31" t="e">
        <f>'Рейтинговая таблица организаций'!#REF!</f>
        <v>#REF!</v>
      </c>
      <c r="L573" s="31" t="e">
        <f t="shared" si="9"/>
        <v>#REF!</v>
      </c>
      <c r="M573" s="31" t="e">
        <f>'Рейтинговая таблица организаций'!#REF!</f>
        <v>#REF!</v>
      </c>
      <c r="N573" s="35" t="e">
        <f>'Рейтинговая таблица организаций'!#REF!</f>
        <v>#REF!</v>
      </c>
      <c r="O573" s="85" t="e">
        <f>'Рейтинговая таблица организаций'!#REF!</f>
        <v>#REF!</v>
      </c>
      <c r="P573" s="85" t="e">
        <f>'Рейтинговая таблица организаций'!#REF!</f>
        <v>#REF!</v>
      </c>
      <c r="Q573" s="85" t="e">
        <f>'Рейтинговая таблица организаций'!#REF!</f>
        <v>#REF!</v>
      </c>
      <c r="R573" s="86" t="e">
        <f>'Рейтинговая таблица организаций'!#REF!</f>
        <v>#REF!</v>
      </c>
      <c r="S573" s="31" t="e">
        <f>'Рейтинговая таблица организаций'!#REF!</f>
        <v>#REF!</v>
      </c>
      <c r="T573" s="31" t="e">
        <f>'Рейтинговая таблица организаций'!#REF!</f>
        <v>#REF!</v>
      </c>
      <c r="U573" s="31" t="e">
        <f>'Рейтинговая таблица организаций'!#REF!</f>
        <v>#REF!</v>
      </c>
      <c r="V573" s="35" t="e">
        <f>'Рейтинговая таблица организаций'!#REF!</f>
        <v>#REF!</v>
      </c>
      <c r="W573" s="31" t="e">
        <f>'Рейтинговая таблица организаций'!#REF!</f>
        <v>#REF!</v>
      </c>
      <c r="X573" s="31" t="e">
        <f>'Рейтинговая таблица организаций'!#REF!</f>
        <v>#REF!</v>
      </c>
      <c r="Y573" s="31" t="e">
        <f>'Рейтинговая таблица организаций'!#REF!</f>
        <v>#REF!</v>
      </c>
      <c r="Z573" s="35" t="e">
        <f>'Рейтинговая таблица организаций'!#REF!</f>
        <v>#REF!</v>
      </c>
      <c r="AA573" s="36" t="e">
        <f>'Рейтинговая таблица организаций'!#REF!</f>
        <v>#REF!</v>
      </c>
    </row>
    <row r="574" spans="1:27">
      <c r="A574" s="33" t="e">
        <f>'бланки '!#REF!</f>
        <v>#REF!</v>
      </c>
      <c r="B574" s="33" t="e">
        <f>'Рейтинговая таблица организаций'!#REF!</f>
        <v>#REF!</v>
      </c>
      <c r="C574" s="33" t="e">
        <f>'Рейтинговая таблица организаций'!#REF!</f>
        <v>#REF!</v>
      </c>
      <c r="D574" s="33" t="e">
        <f>'Рейтинговая таблица организаций'!#REF!</f>
        <v>#REF!</v>
      </c>
      <c r="E574" s="31" t="e">
        <f>'Рейтинговая таблица организаций'!#REF!</f>
        <v>#REF!</v>
      </c>
      <c r="F574" s="31" t="e">
        <f>'Рейтинговая таблица организаций'!#REF!</f>
        <v>#REF!</v>
      </c>
      <c r="G574" s="31" t="e">
        <f>'Рейтинговая таблица организаций'!#REF!</f>
        <v>#REF!</v>
      </c>
      <c r="H574" s="31" t="e">
        <f>'Рейтинговая таблица организаций'!#REF!</f>
        <v>#REF!</v>
      </c>
      <c r="I574" s="31" t="e">
        <f>'Рейтинговая таблица организаций'!#REF!</f>
        <v>#REF!</v>
      </c>
      <c r="J574" s="35" t="e">
        <f>'Рейтинговая таблица организаций'!#REF!</f>
        <v>#REF!</v>
      </c>
      <c r="K574" s="31" t="e">
        <f>'Рейтинговая таблица организаций'!#REF!</f>
        <v>#REF!</v>
      </c>
      <c r="L574" s="31" t="e">
        <f t="shared" si="9"/>
        <v>#REF!</v>
      </c>
      <c r="M574" s="31" t="e">
        <f>'Рейтинговая таблица организаций'!#REF!</f>
        <v>#REF!</v>
      </c>
      <c r="N574" s="35" t="e">
        <f>'Рейтинговая таблица организаций'!#REF!</f>
        <v>#REF!</v>
      </c>
      <c r="O574" s="85" t="e">
        <f>'Рейтинговая таблица организаций'!#REF!</f>
        <v>#REF!</v>
      </c>
      <c r="P574" s="85" t="e">
        <f>'Рейтинговая таблица организаций'!#REF!</f>
        <v>#REF!</v>
      </c>
      <c r="Q574" s="85" t="e">
        <f>'Рейтинговая таблица организаций'!#REF!</f>
        <v>#REF!</v>
      </c>
      <c r="R574" s="86" t="e">
        <f>'Рейтинговая таблица организаций'!#REF!</f>
        <v>#REF!</v>
      </c>
      <c r="S574" s="31" t="e">
        <f>'Рейтинговая таблица организаций'!#REF!</f>
        <v>#REF!</v>
      </c>
      <c r="T574" s="31" t="e">
        <f>'Рейтинговая таблица организаций'!#REF!</f>
        <v>#REF!</v>
      </c>
      <c r="U574" s="31" t="e">
        <f>'Рейтинговая таблица организаций'!#REF!</f>
        <v>#REF!</v>
      </c>
      <c r="V574" s="35" t="e">
        <f>'Рейтинговая таблица организаций'!#REF!</f>
        <v>#REF!</v>
      </c>
      <c r="W574" s="31" t="e">
        <f>'Рейтинговая таблица организаций'!#REF!</f>
        <v>#REF!</v>
      </c>
      <c r="X574" s="31" t="e">
        <f>'Рейтинговая таблица организаций'!#REF!</f>
        <v>#REF!</v>
      </c>
      <c r="Y574" s="31" t="e">
        <f>'Рейтинговая таблица организаций'!#REF!</f>
        <v>#REF!</v>
      </c>
      <c r="Z574" s="35" t="e">
        <f>'Рейтинговая таблица организаций'!#REF!</f>
        <v>#REF!</v>
      </c>
      <c r="AA574" s="36" t="e">
        <f>'Рейтинговая таблица организаций'!#REF!</f>
        <v>#REF!</v>
      </c>
    </row>
    <row r="575" spans="1:27">
      <c r="A575" s="33" t="e">
        <f>'бланки '!#REF!</f>
        <v>#REF!</v>
      </c>
      <c r="B575" s="33" t="e">
        <f>'Рейтинговая таблица организаций'!#REF!</f>
        <v>#REF!</v>
      </c>
      <c r="C575" s="33" t="e">
        <f>'Рейтинговая таблица организаций'!#REF!</f>
        <v>#REF!</v>
      </c>
      <c r="D575" s="33" t="e">
        <f>'Рейтинговая таблица организаций'!#REF!</f>
        <v>#REF!</v>
      </c>
      <c r="E575" s="31" t="e">
        <f>'Рейтинговая таблица организаций'!#REF!</f>
        <v>#REF!</v>
      </c>
      <c r="F575" s="31" t="e">
        <f>'Рейтинговая таблица организаций'!#REF!</f>
        <v>#REF!</v>
      </c>
      <c r="G575" s="31" t="e">
        <f>'Рейтинговая таблица организаций'!#REF!</f>
        <v>#REF!</v>
      </c>
      <c r="H575" s="31" t="e">
        <f>'Рейтинговая таблица организаций'!#REF!</f>
        <v>#REF!</v>
      </c>
      <c r="I575" s="31" t="e">
        <f>'Рейтинговая таблица организаций'!#REF!</f>
        <v>#REF!</v>
      </c>
      <c r="J575" s="35" t="e">
        <f>'Рейтинговая таблица организаций'!#REF!</f>
        <v>#REF!</v>
      </c>
      <c r="K575" s="31" t="e">
        <f>'Рейтинговая таблица организаций'!#REF!</f>
        <v>#REF!</v>
      </c>
      <c r="L575" s="31" t="e">
        <f t="shared" si="9"/>
        <v>#REF!</v>
      </c>
      <c r="M575" s="31" t="e">
        <f>'Рейтинговая таблица организаций'!#REF!</f>
        <v>#REF!</v>
      </c>
      <c r="N575" s="35" t="e">
        <f>'Рейтинговая таблица организаций'!#REF!</f>
        <v>#REF!</v>
      </c>
      <c r="O575" s="85" t="e">
        <f>'Рейтинговая таблица организаций'!#REF!</f>
        <v>#REF!</v>
      </c>
      <c r="P575" s="85" t="e">
        <f>'Рейтинговая таблица организаций'!#REF!</f>
        <v>#REF!</v>
      </c>
      <c r="Q575" s="85" t="e">
        <f>'Рейтинговая таблица организаций'!#REF!</f>
        <v>#REF!</v>
      </c>
      <c r="R575" s="86" t="e">
        <f>'Рейтинговая таблица организаций'!#REF!</f>
        <v>#REF!</v>
      </c>
      <c r="S575" s="31" t="e">
        <f>'Рейтинговая таблица организаций'!#REF!</f>
        <v>#REF!</v>
      </c>
      <c r="T575" s="31" t="e">
        <f>'Рейтинговая таблица организаций'!#REF!</f>
        <v>#REF!</v>
      </c>
      <c r="U575" s="31" t="e">
        <f>'Рейтинговая таблица организаций'!#REF!</f>
        <v>#REF!</v>
      </c>
      <c r="V575" s="35" t="e">
        <f>'Рейтинговая таблица организаций'!#REF!</f>
        <v>#REF!</v>
      </c>
      <c r="W575" s="31" t="e">
        <f>'Рейтинговая таблица организаций'!#REF!</f>
        <v>#REF!</v>
      </c>
      <c r="X575" s="31" t="e">
        <f>'Рейтинговая таблица организаций'!#REF!</f>
        <v>#REF!</v>
      </c>
      <c r="Y575" s="31" t="e">
        <f>'Рейтинговая таблица организаций'!#REF!</f>
        <v>#REF!</v>
      </c>
      <c r="Z575" s="35" t="e">
        <f>'Рейтинговая таблица организаций'!#REF!</f>
        <v>#REF!</v>
      </c>
      <c r="AA575" s="36" t="e">
        <f>'Рейтинговая таблица организаций'!#REF!</f>
        <v>#REF!</v>
      </c>
    </row>
    <row r="576" spans="1:27">
      <c r="A576" s="33" t="e">
        <f>'бланки '!#REF!</f>
        <v>#REF!</v>
      </c>
      <c r="B576" s="33" t="e">
        <f>'Рейтинговая таблица организаций'!#REF!</f>
        <v>#REF!</v>
      </c>
      <c r="C576" s="33" t="e">
        <f>'Рейтинговая таблица организаций'!#REF!</f>
        <v>#REF!</v>
      </c>
      <c r="D576" s="33" t="e">
        <f>'Рейтинговая таблица организаций'!#REF!</f>
        <v>#REF!</v>
      </c>
      <c r="E576" s="31" t="e">
        <f>'Рейтинговая таблица организаций'!#REF!</f>
        <v>#REF!</v>
      </c>
      <c r="F576" s="31" t="e">
        <f>'Рейтинговая таблица организаций'!#REF!</f>
        <v>#REF!</v>
      </c>
      <c r="G576" s="31" t="e">
        <f>'Рейтинговая таблица организаций'!#REF!</f>
        <v>#REF!</v>
      </c>
      <c r="H576" s="31" t="e">
        <f>'Рейтинговая таблица организаций'!#REF!</f>
        <v>#REF!</v>
      </c>
      <c r="I576" s="31" t="e">
        <f>'Рейтинговая таблица организаций'!#REF!</f>
        <v>#REF!</v>
      </c>
      <c r="J576" s="35" t="e">
        <f>'Рейтинговая таблица организаций'!#REF!</f>
        <v>#REF!</v>
      </c>
      <c r="K576" s="31" t="e">
        <f>'Рейтинговая таблица организаций'!#REF!</f>
        <v>#REF!</v>
      </c>
      <c r="L576" s="31" t="e">
        <f t="shared" si="9"/>
        <v>#REF!</v>
      </c>
      <c r="M576" s="31" t="e">
        <f>'Рейтинговая таблица организаций'!#REF!</f>
        <v>#REF!</v>
      </c>
      <c r="N576" s="35" t="e">
        <f>'Рейтинговая таблица организаций'!#REF!</f>
        <v>#REF!</v>
      </c>
      <c r="O576" s="85" t="e">
        <f>'Рейтинговая таблица организаций'!#REF!</f>
        <v>#REF!</v>
      </c>
      <c r="P576" s="85" t="e">
        <f>'Рейтинговая таблица организаций'!#REF!</f>
        <v>#REF!</v>
      </c>
      <c r="Q576" s="85" t="e">
        <f>'Рейтинговая таблица организаций'!#REF!</f>
        <v>#REF!</v>
      </c>
      <c r="R576" s="86" t="e">
        <f>'Рейтинговая таблица организаций'!#REF!</f>
        <v>#REF!</v>
      </c>
      <c r="S576" s="31" t="e">
        <f>'Рейтинговая таблица организаций'!#REF!</f>
        <v>#REF!</v>
      </c>
      <c r="T576" s="31" t="e">
        <f>'Рейтинговая таблица организаций'!#REF!</f>
        <v>#REF!</v>
      </c>
      <c r="U576" s="31" t="e">
        <f>'Рейтинговая таблица организаций'!#REF!</f>
        <v>#REF!</v>
      </c>
      <c r="V576" s="35" t="e">
        <f>'Рейтинговая таблица организаций'!#REF!</f>
        <v>#REF!</v>
      </c>
      <c r="W576" s="31" t="e">
        <f>'Рейтинговая таблица организаций'!#REF!</f>
        <v>#REF!</v>
      </c>
      <c r="X576" s="31" t="e">
        <f>'Рейтинговая таблица организаций'!#REF!</f>
        <v>#REF!</v>
      </c>
      <c r="Y576" s="31" t="e">
        <f>'Рейтинговая таблица организаций'!#REF!</f>
        <v>#REF!</v>
      </c>
      <c r="Z576" s="35" t="e">
        <f>'Рейтинговая таблица организаций'!#REF!</f>
        <v>#REF!</v>
      </c>
      <c r="AA576" s="36" t="e">
        <f>'Рейтинговая таблица организаций'!#REF!</f>
        <v>#REF!</v>
      </c>
    </row>
    <row r="577" spans="1:27">
      <c r="A577" s="33" t="e">
        <f>'бланки '!#REF!</f>
        <v>#REF!</v>
      </c>
      <c r="B577" s="33" t="e">
        <f>'Рейтинговая таблица организаций'!#REF!</f>
        <v>#REF!</v>
      </c>
      <c r="C577" s="33" t="e">
        <f>'Рейтинговая таблица организаций'!#REF!</f>
        <v>#REF!</v>
      </c>
      <c r="D577" s="33" t="e">
        <f>'Рейтинговая таблица организаций'!#REF!</f>
        <v>#REF!</v>
      </c>
      <c r="E577" s="31" t="e">
        <f>'Рейтинговая таблица организаций'!#REF!</f>
        <v>#REF!</v>
      </c>
      <c r="F577" s="31" t="e">
        <f>'Рейтинговая таблица организаций'!#REF!</f>
        <v>#REF!</v>
      </c>
      <c r="G577" s="31" t="e">
        <f>'Рейтинговая таблица организаций'!#REF!</f>
        <v>#REF!</v>
      </c>
      <c r="H577" s="31" t="e">
        <f>'Рейтинговая таблица организаций'!#REF!</f>
        <v>#REF!</v>
      </c>
      <c r="I577" s="31" t="e">
        <f>'Рейтинговая таблица организаций'!#REF!</f>
        <v>#REF!</v>
      </c>
      <c r="J577" s="35" t="e">
        <f>'Рейтинговая таблица организаций'!#REF!</f>
        <v>#REF!</v>
      </c>
      <c r="K577" s="31" t="e">
        <f>'Рейтинговая таблица организаций'!#REF!</f>
        <v>#REF!</v>
      </c>
      <c r="L577" s="31" t="e">
        <f t="shared" si="9"/>
        <v>#REF!</v>
      </c>
      <c r="M577" s="31" t="e">
        <f>'Рейтинговая таблица организаций'!#REF!</f>
        <v>#REF!</v>
      </c>
      <c r="N577" s="35" t="e">
        <f>'Рейтинговая таблица организаций'!#REF!</f>
        <v>#REF!</v>
      </c>
      <c r="O577" s="85" t="e">
        <f>'Рейтинговая таблица организаций'!#REF!</f>
        <v>#REF!</v>
      </c>
      <c r="P577" s="85" t="e">
        <f>'Рейтинговая таблица организаций'!#REF!</f>
        <v>#REF!</v>
      </c>
      <c r="Q577" s="85" t="e">
        <f>'Рейтинговая таблица организаций'!#REF!</f>
        <v>#REF!</v>
      </c>
      <c r="R577" s="86" t="e">
        <f>'Рейтинговая таблица организаций'!#REF!</f>
        <v>#REF!</v>
      </c>
      <c r="S577" s="31" t="e">
        <f>'Рейтинговая таблица организаций'!#REF!</f>
        <v>#REF!</v>
      </c>
      <c r="T577" s="31" t="e">
        <f>'Рейтинговая таблица организаций'!#REF!</f>
        <v>#REF!</v>
      </c>
      <c r="U577" s="31" t="e">
        <f>'Рейтинговая таблица организаций'!#REF!</f>
        <v>#REF!</v>
      </c>
      <c r="V577" s="35" t="e">
        <f>'Рейтинговая таблица организаций'!#REF!</f>
        <v>#REF!</v>
      </c>
      <c r="W577" s="31" t="e">
        <f>'Рейтинговая таблица организаций'!#REF!</f>
        <v>#REF!</v>
      </c>
      <c r="X577" s="31" t="e">
        <f>'Рейтинговая таблица организаций'!#REF!</f>
        <v>#REF!</v>
      </c>
      <c r="Y577" s="31" t="e">
        <f>'Рейтинговая таблица организаций'!#REF!</f>
        <v>#REF!</v>
      </c>
      <c r="Z577" s="35" t="e">
        <f>'Рейтинговая таблица организаций'!#REF!</f>
        <v>#REF!</v>
      </c>
      <c r="AA577" s="36" t="e">
        <f>'Рейтинговая таблица организаций'!#REF!</f>
        <v>#REF!</v>
      </c>
    </row>
    <row r="578" spans="1:27">
      <c r="A578" s="33" t="e">
        <f>'бланки '!#REF!</f>
        <v>#REF!</v>
      </c>
      <c r="B578" s="33" t="e">
        <f>'Рейтинговая таблица организаций'!#REF!</f>
        <v>#REF!</v>
      </c>
      <c r="C578" s="33" t="e">
        <f>'Рейтинговая таблица организаций'!#REF!</f>
        <v>#REF!</v>
      </c>
      <c r="D578" s="33" t="e">
        <f>'Рейтинговая таблица организаций'!#REF!</f>
        <v>#REF!</v>
      </c>
      <c r="E578" s="31" t="e">
        <f>'Рейтинговая таблица организаций'!#REF!</f>
        <v>#REF!</v>
      </c>
      <c r="F578" s="31" t="e">
        <f>'Рейтинговая таблица организаций'!#REF!</f>
        <v>#REF!</v>
      </c>
      <c r="G578" s="31" t="e">
        <f>'Рейтинговая таблица организаций'!#REF!</f>
        <v>#REF!</v>
      </c>
      <c r="H578" s="31" t="e">
        <f>'Рейтинговая таблица организаций'!#REF!</f>
        <v>#REF!</v>
      </c>
      <c r="I578" s="31" t="e">
        <f>'Рейтинговая таблица организаций'!#REF!</f>
        <v>#REF!</v>
      </c>
      <c r="J578" s="35" t="e">
        <f>'Рейтинговая таблица организаций'!#REF!</f>
        <v>#REF!</v>
      </c>
      <c r="K578" s="31" t="e">
        <f>'Рейтинговая таблица организаций'!#REF!</f>
        <v>#REF!</v>
      </c>
      <c r="L578" s="31" t="e">
        <f t="shared" si="9"/>
        <v>#REF!</v>
      </c>
      <c r="M578" s="31" t="e">
        <f>'Рейтинговая таблица организаций'!#REF!</f>
        <v>#REF!</v>
      </c>
      <c r="N578" s="35" t="e">
        <f>'Рейтинговая таблица организаций'!#REF!</f>
        <v>#REF!</v>
      </c>
      <c r="O578" s="85" t="e">
        <f>'Рейтинговая таблица организаций'!#REF!</f>
        <v>#REF!</v>
      </c>
      <c r="P578" s="85" t="e">
        <f>'Рейтинговая таблица организаций'!#REF!</f>
        <v>#REF!</v>
      </c>
      <c r="Q578" s="85" t="e">
        <f>'Рейтинговая таблица организаций'!#REF!</f>
        <v>#REF!</v>
      </c>
      <c r="R578" s="86" t="e">
        <f>'Рейтинговая таблица организаций'!#REF!</f>
        <v>#REF!</v>
      </c>
      <c r="S578" s="31" t="e">
        <f>'Рейтинговая таблица организаций'!#REF!</f>
        <v>#REF!</v>
      </c>
      <c r="T578" s="31" t="e">
        <f>'Рейтинговая таблица организаций'!#REF!</f>
        <v>#REF!</v>
      </c>
      <c r="U578" s="31" t="e">
        <f>'Рейтинговая таблица организаций'!#REF!</f>
        <v>#REF!</v>
      </c>
      <c r="V578" s="35" t="e">
        <f>'Рейтинговая таблица организаций'!#REF!</f>
        <v>#REF!</v>
      </c>
      <c r="W578" s="31" t="e">
        <f>'Рейтинговая таблица организаций'!#REF!</f>
        <v>#REF!</v>
      </c>
      <c r="X578" s="31" t="e">
        <f>'Рейтинговая таблица организаций'!#REF!</f>
        <v>#REF!</v>
      </c>
      <c r="Y578" s="31" t="e">
        <f>'Рейтинговая таблица организаций'!#REF!</f>
        <v>#REF!</v>
      </c>
      <c r="Z578" s="35" t="e">
        <f>'Рейтинговая таблица организаций'!#REF!</f>
        <v>#REF!</v>
      </c>
      <c r="AA578" s="36" t="e">
        <f>'Рейтинговая таблица организаций'!#REF!</f>
        <v>#REF!</v>
      </c>
    </row>
    <row r="579" spans="1:27">
      <c r="A579" s="33" t="e">
        <f>'бланки '!#REF!</f>
        <v>#REF!</v>
      </c>
      <c r="B579" s="33" t="e">
        <f>'Рейтинговая таблица организаций'!#REF!</f>
        <v>#REF!</v>
      </c>
      <c r="C579" s="33" t="e">
        <f>'Рейтинговая таблица организаций'!#REF!</f>
        <v>#REF!</v>
      </c>
      <c r="D579" s="33" t="e">
        <f>'Рейтинговая таблица организаций'!#REF!</f>
        <v>#REF!</v>
      </c>
      <c r="E579" s="31" t="e">
        <f>'Рейтинговая таблица организаций'!#REF!</f>
        <v>#REF!</v>
      </c>
      <c r="F579" s="31" t="e">
        <f>'Рейтинговая таблица организаций'!#REF!</f>
        <v>#REF!</v>
      </c>
      <c r="G579" s="31" t="e">
        <f>'Рейтинговая таблица организаций'!#REF!</f>
        <v>#REF!</v>
      </c>
      <c r="H579" s="31" t="e">
        <f>'Рейтинговая таблица организаций'!#REF!</f>
        <v>#REF!</v>
      </c>
      <c r="I579" s="31" t="e">
        <f>'Рейтинговая таблица организаций'!#REF!</f>
        <v>#REF!</v>
      </c>
      <c r="J579" s="35" t="e">
        <f>'Рейтинговая таблица организаций'!#REF!</f>
        <v>#REF!</v>
      </c>
      <c r="K579" s="31" t="e">
        <f>'Рейтинговая таблица организаций'!#REF!</f>
        <v>#REF!</v>
      </c>
      <c r="L579" s="31" t="e">
        <f t="shared" si="9"/>
        <v>#REF!</v>
      </c>
      <c r="M579" s="31" t="e">
        <f>'Рейтинговая таблица организаций'!#REF!</f>
        <v>#REF!</v>
      </c>
      <c r="N579" s="35" t="e">
        <f>'Рейтинговая таблица организаций'!#REF!</f>
        <v>#REF!</v>
      </c>
      <c r="O579" s="85" t="e">
        <f>'Рейтинговая таблица организаций'!#REF!</f>
        <v>#REF!</v>
      </c>
      <c r="P579" s="85" t="e">
        <f>'Рейтинговая таблица организаций'!#REF!</f>
        <v>#REF!</v>
      </c>
      <c r="Q579" s="85" t="e">
        <f>'Рейтинговая таблица организаций'!#REF!</f>
        <v>#REF!</v>
      </c>
      <c r="R579" s="86" t="e">
        <f>'Рейтинговая таблица организаций'!#REF!</f>
        <v>#REF!</v>
      </c>
      <c r="S579" s="31" t="e">
        <f>'Рейтинговая таблица организаций'!#REF!</f>
        <v>#REF!</v>
      </c>
      <c r="T579" s="31" t="e">
        <f>'Рейтинговая таблица организаций'!#REF!</f>
        <v>#REF!</v>
      </c>
      <c r="U579" s="31" t="e">
        <f>'Рейтинговая таблица организаций'!#REF!</f>
        <v>#REF!</v>
      </c>
      <c r="V579" s="35" t="e">
        <f>'Рейтинговая таблица организаций'!#REF!</f>
        <v>#REF!</v>
      </c>
      <c r="W579" s="31" t="e">
        <f>'Рейтинговая таблица организаций'!#REF!</f>
        <v>#REF!</v>
      </c>
      <c r="X579" s="31" t="e">
        <f>'Рейтинговая таблица организаций'!#REF!</f>
        <v>#REF!</v>
      </c>
      <c r="Y579" s="31" t="e">
        <f>'Рейтинговая таблица организаций'!#REF!</f>
        <v>#REF!</v>
      </c>
      <c r="Z579" s="35" t="e">
        <f>'Рейтинговая таблица организаций'!#REF!</f>
        <v>#REF!</v>
      </c>
      <c r="AA579" s="36" t="e">
        <f>'Рейтинговая таблица организаций'!#REF!</f>
        <v>#REF!</v>
      </c>
    </row>
    <row r="580" spans="1:27">
      <c r="A580" s="33" t="e">
        <f>'бланки '!#REF!</f>
        <v>#REF!</v>
      </c>
      <c r="B580" s="33" t="e">
        <f>'Рейтинговая таблица организаций'!#REF!</f>
        <v>#REF!</v>
      </c>
      <c r="C580" s="33" t="e">
        <f>'Рейтинговая таблица организаций'!#REF!</f>
        <v>#REF!</v>
      </c>
      <c r="D580" s="33" t="e">
        <f>'Рейтинговая таблица организаций'!#REF!</f>
        <v>#REF!</v>
      </c>
      <c r="E580" s="31" t="e">
        <f>'Рейтинговая таблица организаций'!#REF!</f>
        <v>#REF!</v>
      </c>
      <c r="F580" s="31" t="e">
        <f>'Рейтинговая таблица организаций'!#REF!</f>
        <v>#REF!</v>
      </c>
      <c r="G580" s="31" t="e">
        <f>'Рейтинговая таблица организаций'!#REF!</f>
        <v>#REF!</v>
      </c>
      <c r="H580" s="31" t="e">
        <f>'Рейтинговая таблица организаций'!#REF!</f>
        <v>#REF!</v>
      </c>
      <c r="I580" s="31" t="e">
        <f>'Рейтинговая таблица организаций'!#REF!</f>
        <v>#REF!</v>
      </c>
      <c r="J580" s="35" t="e">
        <f>'Рейтинговая таблица организаций'!#REF!</f>
        <v>#REF!</v>
      </c>
      <c r="K580" s="31" t="e">
        <f>'Рейтинговая таблица организаций'!#REF!</f>
        <v>#REF!</v>
      </c>
      <c r="L580" s="31" t="e">
        <f t="shared" si="9"/>
        <v>#REF!</v>
      </c>
      <c r="M580" s="31" t="e">
        <f>'Рейтинговая таблица организаций'!#REF!</f>
        <v>#REF!</v>
      </c>
      <c r="N580" s="35" t="e">
        <f>'Рейтинговая таблица организаций'!#REF!</f>
        <v>#REF!</v>
      </c>
      <c r="O580" s="85" t="e">
        <f>'Рейтинговая таблица организаций'!#REF!</f>
        <v>#REF!</v>
      </c>
      <c r="P580" s="85" t="e">
        <f>'Рейтинговая таблица организаций'!#REF!</f>
        <v>#REF!</v>
      </c>
      <c r="Q580" s="85" t="e">
        <f>'Рейтинговая таблица организаций'!#REF!</f>
        <v>#REF!</v>
      </c>
      <c r="R580" s="86" t="e">
        <f>'Рейтинговая таблица организаций'!#REF!</f>
        <v>#REF!</v>
      </c>
      <c r="S580" s="31" t="e">
        <f>'Рейтинговая таблица организаций'!#REF!</f>
        <v>#REF!</v>
      </c>
      <c r="T580" s="31" t="e">
        <f>'Рейтинговая таблица организаций'!#REF!</f>
        <v>#REF!</v>
      </c>
      <c r="U580" s="31" t="e">
        <f>'Рейтинговая таблица организаций'!#REF!</f>
        <v>#REF!</v>
      </c>
      <c r="V580" s="35" t="e">
        <f>'Рейтинговая таблица организаций'!#REF!</f>
        <v>#REF!</v>
      </c>
      <c r="W580" s="31" t="e">
        <f>'Рейтинговая таблица организаций'!#REF!</f>
        <v>#REF!</v>
      </c>
      <c r="X580" s="31" t="e">
        <f>'Рейтинговая таблица организаций'!#REF!</f>
        <v>#REF!</v>
      </c>
      <c r="Y580" s="31" t="e">
        <f>'Рейтинговая таблица организаций'!#REF!</f>
        <v>#REF!</v>
      </c>
      <c r="Z580" s="35" t="e">
        <f>'Рейтинговая таблица организаций'!#REF!</f>
        <v>#REF!</v>
      </c>
      <c r="AA580" s="36" t="e">
        <f>'Рейтинговая таблица организаций'!#REF!</f>
        <v>#REF!</v>
      </c>
    </row>
    <row r="581" spans="1:27">
      <c r="A581" s="33" t="e">
        <f>'бланки '!#REF!</f>
        <v>#REF!</v>
      </c>
      <c r="B581" s="33" t="e">
        <f>'Рейтинговая таблица организаций'!#REF!</f>
        <v>#REF!</v>
      </c>
      <c r="C581" s="33" t="e">
        <f>'Рейтинговая таблица организаций'!#REF!</f>
        <v>#REF!</v>
      </c>
      <c r="D581" s="33" t="e">
        <f>'Рейтинговая таблица организаций'!#REF!</f>
        <v>#REF!</v>
      </c>
      <c r="E581" s="31" t="e">
        <f>'Рейтинговая таблица организаций'!#REF!</f>
        <v>#REF!</v>
      </c>
      <c r="F581" s="31" t="e">
        <f>'Рейтинговая таблица организаций'!#REF!</f>
        <v>#REF!</v>
      </c>
      <c r="G581" s="31" t="e">
        <f>'Рейтинговая таблица организаций'!#REF!</f>
        <v>#REF!</v>
      </c>
      <c r="H581" s="31" t="e">
        <f>'Рейтинговая таблица организаций'!#REF!</f>
        <v>#REF!</v>
      </c>
      <c r="I581" s="31" t="e">
        <f>'Рейтинговая таблица организаций'!#REF!</f>
        <v>#REF!</v>
      </c>
      <c r="J581" s="35" t="e">
        <f>'Рейтинговая таблица организаций'!#REF!</f>
        <v>#REF!</v>
      </c>
      <c r="K581" s="31" t="e">
        <f>'Рейтинговая таблица организаций'!#REF!</f>
        <v>#REF!</v>
      </c>
      <c r="L581" s="31" t="e">
        <f t="shared" si="9"/>
        <v>#REF!</v>
      </c>
      <c r="M581" s="31" t="e">
        <f>'Рейтинговая таблица организаций'!#REF!</f>
        <v>#REF!</v>
      </c>
      <c r="N581" s="35" t="e">
        <f>'Рейтинговая таблица организаций'!#REF!</f>
        <v>#REF!</v>
      </c>
      <c r="O581" s="85" t="e">
        <f>'Рейтинговая таблица организаций'!#REF!</f>
        <v>#REF!</v>
      </c>
      <c r="P581" s="85" t="e">
        <f>'Рейтинговая таблица организаций'!#REF!</f>
        <v>#REF!</v>
      </c>
      <c r="Q581" s="85" t="e">
        <f>'Рейтинговая таблица организаций'!#REF!</f>
        <v>#REF!</v>
      </c>
      <c r="R581" s="86" t="e">
        <f>'Рейтинговая таблица организаций'!#REF!</f>
        <v>#REF!</v>
      </c>
      <c r="S581" s="31" t="e">
        <f>'Рейтинговая таблица организаций'!#REF!</f>
        <v>#REF!</v>
      </c>
      <c r="T581" s="31" t="e">
        <f>'Рейтинговая таблица организаций'!#REF!</f>
        <v>#REF!</v>
      </c>
      <c r="U581" s="31" t="e">
        <f>'Рейтинговая таблица организаций'!#REF!</f>
        <v>#REF!</v>
      </c>
      <c r="V581" s="35" t="e">
        <f>'Рейтинговая таблица организаций'!#REF!</f>
        <v>#REF!</v>
      </c>
      <c r="W581" s="31" t="e">
        <f>'Рейтинговая таблица организаций'!#REF!</f>
        <v>#REF!</v>
      </c>
      <c r="X581" s="31" t="e">
        <f>'Рейтинговая таблица организаций'!#REF!</f>
        <v>#REF!</v>
      </c>
      <c r="Y581" s="31" t="e">
        <f>'Рейтинговая таблица организаций'!#REF!</f>
        <v>#REF!</v>
      </c>
      <c r="Z581" s="35" t="e">
        <f>'Рейтинговая таблица организаций'!#REF!</f>
        <v>#REF!</v>
      </c>
      <c r="AA581" s="36" t="e">
        <f>'Рейтинговая таблица организаций'!#REF!</f>
        <v>#REF!</v>
      </c>
    </row>
    <row r="582" spans="1:27">
      <c r="A582" s="33" t="e">
        <f>'бланки '!#REF!</f>
        <v>#REF!</v>
      </c>
      <c r="B582" s="33" t="e">
        <f>'Рейтинговая таблица организаций'!#REF!</f>
        <v>#REF!</v>
      </c>
      <c r="C582" s="33" t="e">
        <f>'Рейтинговая таблица организаций'!#REF!</f>
        <v>#REF!</v>
      </c>
      <c r="D582" s="33" t="e">
        <f>'Рейтинговая таблица организаций'!#REF!</f>
        <v>#REF!</v>
      </c>
      <c r="E582" s="31" t="e">
        <f>'Рейтинговая таблица организаций'!#REF!</f>
        <v>#REF!</v>
      </c>
      <c r="F582" s="31" t="e">
        <f>'Рейтинговая таблица организаций'!#REF!</f>
        <v>#REF!</v>
      </c>
      <c r="G582" s="31" t="e">
        <f>'Рейтинговая таблица организаций'!#REF!</f>
        <v>#REF!</v>
      </c>
      <c r="H582" s="31" t="e">
        <f>'Рейтинговая таблица организаций'!#REF!</f>
        <v>#REF!</v>
      </c>
      <c r="I582" s="31" t="e">
        <f>'Рейтинговая таблица организаций'!#REF!</f>
        <v>#REF!</v>
      </c>
      <c r="J582" s="35" t="e">
        <f>'Рейтинговая таблица организаций'!#REF!</f>
        <v>#REF!</v>
      </c>
      <c r="K582" s="31" t="e">
        <f>'Рейтинговая таблица организаций'!#REF!</f>
        <v>#REF!</v>
      </c>
      <c r="L582" s="31" t="e">
        <f t="shared" si="9"/>
        <v>#REF!</v>
      </c>
      <c r="M582" s="31" t="e">
        <f>'Рейтинговая таблица организаций'!#REF!</f>
        <v>#REF!</v>
      </c>
      <c r="N582" s="35" t="e">
        <f>'Рейтинговая таблица организаций'!#REF!</f>
        <v>#REF!</v>
      </c>
      <c r="O582" s="85" t="e">
        <f>'Рейтинговая таблица организаций'!#REF!</f>
        <v>#REF!</v>
      </c>
      <c r="P582" s="85" t="e">
        <f>'Рейтинговая таблица организаций'!#REF!</f>
        <v>#REF!</v>
      </c>
      <c r="Q582" s="85" t="e">
        <f>'Рейтинговая таблица организаций'!#REF!</f>
        <v>#REF!</v>
      </c>
      <c r="R582" s="86" t="e">
        <f>'Рейтинговая таблица организаций'!#REF!</f>
        <v>#REF!</v>
      </c>
      <c r="S582" s="31" t="e">
        <f>'Рейтинговая таблица организаций'!#REF!</f>
        <v>#REF!</v>
      </c>
      <c r="T582" s="31" t="e">
        <f>'Рейтинговая таблица организаций'!#REF!</f>
        <v>#REF!</v>
      </c>
      <c r="U582" s="31" t="e">
        <f>'Рейтинговая таблица организаций'!#REF!</f>
        <v>#REF!</v>
      </c>
      <c r="V582" s="35" t="e">
        <f>'Рейтинговая таблица организаций'!#REF!</f>
        <v>#REF!</v>
      </c>
      <c r="W582" s="31" t="e">
        <f>'Рейтинговая таблица организаций'!#REF!</f>
        <v>#REF!</v>
      </c>
      <c r="X582" s="31" t="e">
        <f>'Рейтинговая таблица организаций'!#REF!</f>
        <v>#REF!</v>
      </c>
      <c r="Y582" s="31" t="e">
        <f>'Рейтинговая таблица организаций'!#REF!</f>
        <v>#REF!</v>
      </c>
      <c r="Z582" s="35" t="e">
        <f>'Рейтинговая таблица организаций'!#REF!</f>
        <v>#REF!</v>
      </c>
      <c r="AA582" s="36" t="e">
        <f>'Рейтинговая таблица организаций'!#REF!</f>
        <v>#REF!</v>
      </c>
    </row>
    <row r="583" spans="1:27">
      <c r="A583" s="33" t="e">
        <f>'бланки '!#REF!</f>
        <v>#REF!</v>
      </c>
      <c r="B583" s="33" t="e">
        <f>'Рейтинговая таблица организаций'!#REF!</f>
        <v>#REF!</v>
      </c>
      <c r="C583" s="33" t="e">
        <f>'Рейтинговая таблица организаций'!#REF!</f>
        <v>#REF!</v>
      </c>
      <c r="D583" s="33" t="e">
        <f>'Рейтинговая таблица организаций'!#REF!</f>
        <v>#REF!</v>
      </c>
      <c r="E583" s="31" t="e">
        <f>'Рейтинговая таблица организаций'!#REF!</f>
        <v>#REF!</v>
      </c>
      <c r="F583" s="31" t="e">
        <f>'Рейтинговая таблица организаций'!#REF!</f>
        <v>#REF!</v>
      </c>
      <c r="G583" s="31" t="e">
        <f>'Рейтинговая таблица организаций'!#REF!</f>
        <v>#REF!</v>
      </c>
      <c r="H583" s="31" t="e">
        <f>'Рейтинговая таблица организаций'!#REF!</f>
        <v>#REF!</v>
      </c>
      <c r="I583" s="31" t="e">
        <f>'Рейтинговая таблица организаций'!#REF!</f>
        <v>#REF!</v>
      </c>
      <c r="J583" s="35" t="e">
        <f>'Рейтинговая таблица организаций'!#REF!</f>
        <v>#REF!</v>
      </c>
      <c r="K583" s="31" t="e">
        <f>'Рейтинговая таблица организаций'!#REF!</f>
        <v>#REF!</v>
      </c>
      <c r="L583" s="31" t="e">
        <f t="shared" si="9"/>
        <v>#REF!</v>
      </c>
      <c r="M583" s="31" t="e">
        <f>'Рейтинговая таблица организаций'!#REF!</f>
        <v>#REF!</v>
      </c>
      <c r="N583" s="35" t="e">
        <f>'Рейтинговая таблица организаций'!#REF!</f>
        <v>#REF!</v>
      </c>
      <c r="O583" s="85" t="e">
        <f>'Рейтинговая таблица организаций'!#REF!</f>
        <v>#REF!</v>
      </c>
      <c r="P583" s="85" t="e">
        <f>'Рейтинговая таблица организаций'!#REF!</f>
        <v>#REF!</v>
      </c>
      <c r="Q583" s="85" t="e">
        <f>'Рейтинговая таблица организаций'!#REF!</f>
        <v>#REF!</v>
      </c>
      <c r="R583" s="86" t="e">
        <f>'Рейтинговая таблица организаций'!#REF!</f>
        <v>#REF!</v>
      </c>
      <c r="S583" s="31" t="e">
        <f>'Рейтинговая таблица организаций'!#REF!</f>
        <v>#REF!</v>
      </c>
      <c r="T583" s="31" t="e">
        <f>'Рейтинговая таблица организаций'!#REF!</f>
        <v>#REF!</v>
      </c>
      <c r="U583" s="31" t="e">
        <f>'Рейтинговая таблица организаций'!#REF!</f>
        <v>#REF!</v>
      </c>
      <c r="V583" s="35" t="e">
        <f>'Рейтинговая таблица организаций'!#REF!</f>
        <v>#REF!</v>
      </c>
      <c r="W583" s="31" t="e">
        <f>'Рейтинговая таблица организаций'!#REF!</f>
        <v>#REF!</v>
      </c>
      <c r="X583" s="31" t="e">
        <f>'Рейтинговая таблица организаций'!#REF!</f>
        <v>#REF!</v>
      </c>
      <c r="Y583" s="31" t="e">
        <f>'Рейтинговая таблица организаций'!#REF!</f>
        <v>#REF!</v>
      </c>
      <c r="Z583" s="35" t="e">
        <f>'Рейтинговая таблица организаций'!#REF!</f>
        <v>#REF!</v>
      </c>
      <c r="AA583" s="36" t="e">
        <f>'Рейтинговая таблица организаций'!#REF!</f>
        <v>#REF!</v>
      </c>
    </row>
    <row r="584" spans="1:27">
      <c r="A584" s="33" t="e">
        <f>'бланки '!#REF!</f>
        <v>#REF!</v>
      </c>
      <c r="B584" s="33" t="e">
        <f>'Рейтинговая таблица организаций'!#REF!</f>
        <v>#REF!</v>
      </c>
      <c r="C584" s="33" t="e">
        <f>'Рейтинговая таблица организаций'!#REF!</f>
        <v>#REF!</v>
      </c>
      <c r="D584" s="33" t="e">
        <f>'Рейтинговая таблица организаций'!#REF!</f>
        <v>#REF!</v>
      </c>
      <c r="E584" s="31" t="e">
        <f>'Рейтинговая таблица организаций'!#REF!</f>
        <v>#REF!</v>
      </c>
      <c r="F584" s="31" t="e">
        <f>'Рейтинговая таблица организаций'!#REF!</f>
        <v>#REF!</v>
      </c>
      <c r="G584" s="31" t="e">
        <f>'Рейтинговая таблица организаций'!#REF!</f>
        <v>#REF!</v>
      </c>
      <c r="H584" s="31" t="e">
        <f>'Рейтинговая таблица организаций'!#REF!</f>
        <v>#REF!</v>
      </c>
      <c r="I584" s="31" t="e">
        <f>'Рейтинговая таблица организаций'!#REF!</f>
        <v>#REF!</v>
      </c>
      <c r="J584" s="35" t="e">
        <f>'Рейтинговая таблица организаций'!#REF!</f>
        <v>#REF!</v>
      </c>
      <c r="K584" s="31" t="e">
        <f>'Рейтинговая таблица организаций'!#REF!</f>
        <v>#REF!</v>
      </c>
      <c r="L584" s="31" t="e">
        <f t="shared" si="9"/>
        <v>#REF!</v>
      </c>
      <c r="M584" s="31" t="e">
        <f>'Рейтинговая таблица организаций'!#REF!</f>
        <v>#REF!</v>
      </c>
      <c r="N584" s="35" t="e">
        <f>'Рейтинговая таблица организаций'!#REF!</f>
        <v>#REF!</v>
      </c>
      <c r="O584" s="85" t="e">
        <f>'Рейтинговая таблица организаций'!#REF!</f>
        <v>#REF!</v>
      </c>
      <c r="P584" s="85" t="e">
        <f>'Рейтинговая таблица организаций'!#REF!</f>
        <v>#REF!</v>
      </c>
      <c r="Q584" s="85" t="e">
        <f>'Рейтинговая таблица организаций'!#REF!</f>
        <v>#REF!</v>
      </c>
      <c r="R584" s="86" t="e">
        <f>'Рейтинговая таблица организаций'!#REF!</f>
        <v>#REF!</v>
      </c>
      <c r="S584" s="31" t="e">
        <f>'Рейтинговая таблица организаций'!#REF!</f>
        <v>#REF!</v>
      </c>
      <c r="T584" s="31" t="e">
        <f>'Рейтинговая таблица организаций'!#REF!</f>
        <v>#REF!</v>
      </c>
      <c r="U584" s="31" t="e">
        <f>'Рейтинговая таблица организаций'!#REF!</f>
        <v>#REF!</v>
      </c>
      <c r="V584" s="35" t="e">
        <f>'Рейтинговая таблица организаций'!#REF!</f>
        <v>#REF!</v>
      </c>
      <c r="W584" s="31" t="e">
        <f>'Рейтинговая таблица организаций'!#REF!</f>
        <v>#REF!</v>
      </c>
      <c r="X584" s="31" t="e">
        <f>'Рейтинговая таблица организаций'!#REF!</f>
        <v>#REF!</v>
      </c>
      <c r="Y584" s="31" t="e">
        <f>'Рейтинговая таблица организаций'!#REF!</f>
        <v>#REF!</v>
      </c>
      <c r="Z584" s="35" t="e">
        <f>'Рейтинговая таблица организаций'!#REF!</f>
        <v>#REF!</v>
      </c>
      <c r="AA584" s="36" t="e">
        <f>'Рейтинговая таблица организаций'!#REF!</f>
        <v>#REF!</v>
      </c>
    </row>
    <row r="585" spans="1:27">
      <c r="A585" s="33" t="e">
        <f>'бланки '!#REF!</f>
        <v>#REF!</v>
      </c>
      <c r="B585" s="33" t="e">
        <f>'Рейтинговая таблица организаций'!#REF!</f>
        <v>#REF!</v>
      </c>
      <c r="C585" s="33" t="e">
        <f>'Рейтинговая таблица организаций'!#REF!</f>
        <v>#REF!</v>
      </c>
      <c r="D585" s="33" t="e">
        <f>'Рейтинговая таблица организаций'!#REF!</f>
        <v>#REF!</v>
      </c>
      <c r="E585" s="31" t="e">
        <f>'Рейтинговая таблица организаций'!#REF!</f>
        <v>#REF!</v>
      </c>
      <c r="F585" s="31" t="e">
        <f>'Рейтинговая таблица организаций'!#REF!</f>
        <v>#REF!</v>
      </c>
      <c r="G585" s="31" t="e">
        <f>'Рейтинговая таблица организаций'!#REF!</f>
        <v>#REF!</v>
      </c>
      <c r="H585" s="31" t="e">
        <f>'Рейтинговая таблица организаций'!#REF!</f>
        <v>#REF!</v>
      </c>
      <c r="I585" s="31" t="e">
        <f>'Рейтинговая таблица организаций'!#REF!</f>
        <v>#REF!</v>
      </c>
      <c r="J585" s="35" t="e">
        <f>'Рейтинговая таблица организаций'!#REF!</f>
        <v>#REF!</v>
      </c>
      <c r="K585" s="31" t="e">
        <f>'Рейтинговая таблица организаций'!#REF!</f>
        <v>#REF!</v>
      </c>
      <c r="L585" s="31" t="e">
        <f t="shared" si="9"/>
        <v>#REF!</v>
      </c>
      <c r="M585" s="31" t="e">
        <f>'Рейтинговая таблица организаций'!#REF!</f>
        <v>#REF!</v>
      </c>
      <c r="N585" s="35" t="e">
        <f>'Рейтинговая таблица организаций'!#REF!</f>
        <v>#REF!</v>
      </c>
      <c r="O585" s="85" t="e">
        <f>'Рейтинговая таблица организаций'!#REF!</f>
        <v>#REF!</v>
      </c>
      <c r="P585" s="85" t="e">
        <f>'Рейтинговая таблица организаций'!#REF!</f>
        <v>#REF!</v>
      </c>
      <c r="Q585" s="85" t="e">
        <f>'Рейтинговая таблица организаций'!#REF!</f>
        <v>#REF!</v>
      </c>
      <c r="R585" s="86" t="e">
        <f>'Рейтинговая таблица организаций'!#REF!</f>
        <v>#REF!</v>
      </c>
      <c r="S585" s="31" t="e">
        <f>'Рейтинговая таблица организаций'!#REF!</f>
        <v>#REF!</v>
      </c>
      <c r="T585" s="31" t="e">
        <f>'Рейтинговая таблица организаций'!#REF!</f>
        <v>#REF!</v>
      </c>
      <c r="U585" s="31" t="e">
        <f>'Рейтинговая таблица организаций'!#REF!</f>
        <v>#REF!</v>
      </c>
      <c r="V585" s="35" t="e">
        <f>'Рейтинговая таблица организаций'!#REF!</f>
        <v>#REF!</v>
      </c>
      <c r="W585" s="31" t="e">
        <f>'Рейтинговая таблица организаций'!#REF!</f>
        <v>#REF!</v>
      </c>
      <c r="X585" s="31" t="e">
        <f>'Рейтинговая таблица организаций'!#REF!</f>
        <v>#REF!</v>
      </c>
      <c r="Y585" s="31" t="e">
        <f>'Рейтинговая таблица организаций'!#REF!</f>
        <v>#REF!</v>
      </c>
      <c r="Z585" s="35" t="e">
        <f>'Рейтинговая таблица организаций'!#REF!</f>
        <v>#REF!</v>
      </c>
      <c r="AA585" s="36" t="e">
        <f>'Рейтинговая таблица организаций'!#REF!</f>
        <v>#REF!</v>
      </c>
    </row>
    <row r="586" spans="1:27">
      <c r="A586" s="33" t="e">
        <f>'бланки '!#REF!</f>
        <v>#REF!</v>
      </c>
      <c r="B586" s="33" t="e">
        <f>'Рейтинговая таблица организаций'!#REF!</f>
        <v>#REF!</v>
      </c>
      <c r="C586" s="33" t="e">
        <f>'Рейтинговая таблица организаций'!#REF!</f>
        <v>#REF!</v>
      </c>
      <c r="D586" s="33" t="e">
        <f>'Рейтинговая таблица организаций'!#REF!</f>
        <v>#REF!</v>
      </c>
      <c r="E586" s="31" t="e">
        <f>'Рейтинговая таблица организаций'!#REF!</f>
        <v>#REF!</v>
      </c>
      <c r="F586" s="31" t="e">
        <f>'Рейтинговая таблица организаций'!#REF!</f>
        <v>#REF!</v>
      </c>
      <c r="G586" s="31" t="e">
        <f>'Рейтинговая таблица организаций'!#REF!</f>
        <v>#REF!</v>
      </c>
      <c r="H586" s="31" t="e">
        <f>'Рейтинговая таблица организаций'!#REF!</f>
        <v>#REF!</v>
      </c>
      <c r="I586" s="31" t="e">
        <f>'Рейтинговая таблица организаций'!#REF!</f>
        <v>#REF!</v>
      </c>
      <c r="J586" s="35" t="e">
        <f>'Рейтинговая таблица организаций'!#REF!</f>
        <v>#REF!</v>
      </c>
      <c r="K586" s="31" t="e">
        <f>'Рейтинговая таблица организаций'!#REF!</f>
        <v>#REF!</v>
      </c>
      <c r="L586" s="31" t="e">
        <f t="shared" si="9"/>
        <v>#REF!</v>
      </c>
      <c r="M586" s="31" t="e">
        <f>'Рейтинговая таблица организаций'!#REF!</f>
        <v>#REF!</v>
      </c>
      <c r="N586" s="35" t="e">
        <f>'Рейтинговая таблица организаций'!#REF!</f>
        <v>#REF!</v>
      </c>
      <c r="O586" s="85" t="e">
        <f>'Рейтинговая таблица организаций'!#REF!</f>
        <v>#REF!</v>
      </c>
      <c r="P586" s="85" t="e">
        <f>'Рейтинговая таблица организаций'!#REF!</f>
        <v>#REF!</v>
      </c>
      <c r="Q586" s="85" t="e">
        <f>'Рейтинговая таблица организаций'!#REF!</f>
        <v>#REF!</v>
      </c>
      <c r="R586" s="86" t="e">
        <f>'Рейтинговая таблица организаций'!#REF!</f>
        <v>#REF!</v>
      </c>
      <c r="S586" s="31" t="e">
        <f>'Рейтинговая таблица организаций'!#REF!</f>
        <v>#REF!</v>
      </c>
      <c r="T586" s="31" t="e">
        <f>'Рейтинговая таблица организаций'!#REF!</f>
        <v>#REF!</v>
      </c>
      <c r="U586" s="31" t="e">
        <f>'Рейтинговая таблица организаций'!#REF!</f>
        <v>#REF!</v>
      </c>
      <c r="V586" s="35" t="e">
        <f>'Рейтинговая таблица организаций'!#REF!</f>
        <v>#REF!</v>
      </c>
      <c r="W586" s="31" t="e">
        <f>'Рейтинговая таблица организаций'!#REF!</f>
        <v>#REF!</v>
      </c>
      <c r="X586" s="31" t="e">
        <f>'Рейтинговая таблица организаций'!#REF!</f>
        <v>#REF!</v>
      </c>
      <c r="Y586" s="31" t="e">
        <f>'Рейтинговая таблица организаций'!#REF!</f>
        <v>#REF!</v>
      </c>
      <c r="Z586" s="35" t="e">
        <f>'Рейтинговая таблица организаций'!#REF!</f>
        <v>#REF!</v>
      </c>
      <c r="AA586" s="36" t="e">
        <f>'Рейтинговая таблица организаций'!#REF!</f>
        <v>#REF!</v>
      </c>
    </row>
    <row r="587" spans="1:27">
      <c r="A587" s="33" t="e">
        <f>'бланки '!#REF!</f>
        <v>#REF!</v>
      </c>
      <c r="B587" s="33" t="e">
        <f>'Рейтинговая таблица организаций'!#REF!</f>
        <v>#REF!</v>
      </c>
      <c r="C587" s="33" t="e">
        <f>'Рейтинговая таблица организаций'!#REF!</f>
        <v>#REF!</v>
      </c>
      <c r="D587" s="33" t="e">
        <f>'Рейтинговая таблица организаций'!#REF!</f>
        <v>#REF!</v>
      </c>
      <c r="E587" s="31" t="e">
        <f>'Рейтинговая таблица организаций'!#REF!</f>
        <v>#REF!</v>
      </c>
      <c r="F587" s="31" t="e">
        <f>'Рейтинговая таблица организаций'!#REF!</f>
        <v>#REF!</v>
      </c>
      <c r="G587" s="31" t="e">
        <f>'Рейтинговая таблица организаций'!#REF!</f>
        <v>#REF!</v>
      </c>
      <c r="H587" s="31" t="e">
        <f>'Рейтинговая таблица организаций'!#REF!</f>
        <v>#REF!</v>
      </c>
      <c r="I587" s="31" t="e">
        <f>'Рейтинговая таблица организаций'!#REF!</f>
        <v>#REF!</v>
      </c>
      <c r="J587" s="35" t="e">
        <f>'Рейтинговая таблица организаций'!#REF!</f>
        <v>#REF!</v>
      </c>
      <c r="K587" s="31" t="e">
        <f>'Рейтинговая таблица организаций'!#REF!</f>
        <v>#REF!</v>
      </c>
      <c r="L587" s="31" t="e">
        <f t="shared" si="9"/>
        <v>#REF!</v>
      </c>
      <c r="M587" s="31" t="e">
        <f>'Рейтинговая таблица организаций'!#REF!</f>
        <v>#REF!</v>
      </c>
      <c r="N587" s="35" t="e">
        <f>'Рейтинговая таблица организаций'!#REF!</f>
        <v>#REF!</v>
      </c>
      <c r="O587" s="85" t="e">
        <f>'Рейтинговая таблица организаций'!#REF!</f>
        <v>#REF!</v>
      </c>
      <c r="P587" s="85" t="e">
        <f>'Рейтинговая таблица организаций'!#REF!</f>
        <v>#REF!</v>
      </c>
      <c r="Q587" s="85" t="e">
        <f>'Рейтинговая таблица организаций'!#REF!</f>
        <v>#REF!</v>
      </c>
      <c r="R587" s="86" t="e">
        <f>'Рейтинговая таблица организаций'!#REF!</f>
        <v>#REF!</v>
      </c>
      <c r="S587" s="31" t="e">
        <f>'Рейтинговая таблица организаций'!#REF!</f>
        <v>#REF!</v>
      </c>
      <c r="T587" s="31" t="e">
        <f>'Рейтинговая таблица организаций'!#REF!</f>
        <v>#REF!</v>
      </c>
      <c r="U587" s="31" t="e">
        <f>'Рейтинговая таблица организаций'!#REF!</f>
        <v>#REF!</v>
      </c>
      <c r="V587" s="35" t="e">
        <f>'Рейтинговая таблица организаций'!#REF!</f>
        <v>#REF!</v>
      </c>
      <c r="W587" s="31" t="e">
        <f>'Рейтинговая таблица организаций'!#REF!</f>
        <v>#REF!</v>
      </c>
      <c r="X587" s="31" t="e">
        <f>'Рейтинговая таблица организаций'!#REF!</f>
        <v>#REF!</v>
      </c>
      <c r="Y587" s="31" t="e">
        <f>'Рейтинговая таблица организаций'!#REF!</f>
        <v>#REF!</v>
      </c>
      <c r="Z587" s="35" t="e">
        <f>'Рейтинговая таблица организаций'!#REF!</f>
        <v>#REF!</v>
      </c>
      <c r="AA587" s="36" t="e">
        <f>'Рейтинговая таблица организаций'!#REF!</f>
        <v>#REF!</v>
      </c>
    </row>
    <row r="588" spans="1:27">
      <c r="A588" s="33" t="e">
        <f>'бланки '!#REF!</f>
        <v>#REF!</v>
      </c>
      <c r="B588" s="33" t="e">
        <f>'Рейтинговая таблица организаций'!#REF!</f>
        <v>#REF!</v>
      </c>
      <c r="C588" s="33" t="e">
        <f>'Рейтинговая таблица организаций'!#REF!</f>
        <v>#REF!</v>
      </c>
      <c r="D588" s="33" t="e">
        <f>'Рейтинговая таблица организаций'!#REF!</f>
        <v>#REF!</v>
      </c>
      <c r="E588" s="31" t="e">
        <f>'Рейтинговая таблица организаций'!#REF!</f>
        <v>#REF!</v>
      </c>
      <c r="F588" s="31" t="e">
        <f>'Рейтинговая таблица организаций'!#REF!</f>
        <v>#REF!</v>
      </c>
      <c r="G588" s="31" t="e">
        <f>'Рейтинговая таблица организаций'!#REF!</f>
        <v>#REF!</v>
      </c>
      <c r="H588" s="31" t="e">
        <f>'Рейтинговая таблица организаций'!#REF!</f>
        <v>#REF!</v>
      </c>
      <c r="I588" s="31" t="e">
        <f>'Рейтинговая таблица организаций'!#REF!</f>
        <v>#REF!</v>
      </c>
      <c r="J588" s="35" t="e">
        <f>'Рейтинговая таблица организаций'!#REF!</f>
        <v>#REF!</v>
      </c>
      <c r="K588" s="31" t="e">
        <f>'Рейтинговая таблица организаций'!#REF!</f>
        <v>#REF!</v>
      </c>
      <c r="L588" s="31" t="e">
        <f t="shared" si="9"/>
        <v>#REF!</v>
      </c>
      <c r="M588" s="31" t="e">
        <f>'Рейтинговая таблица организаций'!#REF!</f>
        <v>#REF!</v>
      </c>
      <c r="N588" s="35" t="e">
        <f>'Рейтинговая таблица организаций'!#REF!</f>
        <v>#REF!</v>
      </c>
      <c r="O588" s="85" t="e">
        <f>'Рейтинговая таблица организаций'!#REF!</f>
        <v>#REF!</v>
      </c>
      <c r="P588" s="85" t="e">
        <f>'Рейтинговая таблица организаций'!#REF!</f>
        <v>#REF!</v>
      </c>
      <c r="Q588" s="85" t="e">
        <f>'Рейтинговая таблица организаций'!#REF!</f>
        <v>#REF!</v>
      </c>
      <c r="R588" s="86" t="e">
        <f>'Рейтинговая таблица организаций'!#REF!</f>
        <v>#REF!</v>
      </c>
      <c r="S588" s="31" t="e">
        <f>'Рейтинговая таблица организаций'!#REF!</f>
        <v>#REF!</v>
      </c>
      <c r="T588" s="31" t="e">
        <f>'Рейтинговая таблица организаций'!#REF!</f>
        <v>#REF!</v>
      </c>
      <c r="U588" s="31" t="e">
        <f>'Рейтинговая таблица организаций'!#REF!</f>
        <v>#REF!</v>
      </c>
      <c r="V588" s="35" t="e">
        <f>'Рейтинговая таблица организаций'!#REF!</f>
        <v>#REF!</v>
      </c>
      <c r="W588" s="31" t="e">
        <f>'Рейтинговая таблица организаций'!#REF!</f>
        <v>#REF!</v>
      </c>
      <c r="X588" s="31" t="e">
        <f>'Рейтинговая таблица организаций'!#REF!</f>
        <v>#REF!</v>
      </c>
      <c r="Y588" s="31" t="e">
        <f>'Рейтинговая таблица организаций'!#REF!</f>
        <v>#REF!</v>
      </c>
      <c r="Z588" s="35" t="e">
        <f>'Рейтинговая таблица организаций'!#REF!</f>
        <v>#REF!</v>
      </c>
      <c r="AA588" s="36" t="e">
        <f>'Рейтинговая таблица организаций'!#REF!</f>
        <v>#REF!</v>
      </c>
    </row>
    <row r="589" spans="1:27">
      <c r="A589" s="33" t="e">
        <f>'бланки '!#REF!</f>
        <v>#REF!</v>
      </c>
      <c r="B589" s="33" t="e">
        <f>'Рейтинговая таблица организаций'!#REF!</f>
        <v>#REF!</v>
      </c>
      <c r="C589" s="33" t="e">
        <f>'Рейтинговая таблица организаций'!#REF!</f>
        <v>#REF!</v>
      </c>
      <c r="D589" s="33" t="e">
        <f>'Рейтинговая таблица организаций'!#REF!</f>
        <v>#REF!</v>
      </c>
      <c r="E589" s="31" t="e">
        <f>'Рейтинговая таблица организаций'!#REF!</f>
        <v>#REF!</v>
      </c>
      <c r="F589" s="31" t="e">
        <f>'Рейтинговая таблица организаций'!#REF!</f>
        <v>#REF!</v>
      </c>
      <c r="G589" s="31" t="e">
        <f>'Рейтинговая таблица организаций'!#REF!</f>
        <v>#REF!</v>
      </c>
      <c r="H589" s="31" t="e">
        <f>'Рейтинговая таблица организаций'!#REF!</f>
        <v>#REF!</v>
      </c>
      <c r="I589" s="31" t="e">
        <f>'Рейтинговая таблица организаций'!#REF!</f>
        <v>#REF!</v>
      </c>
      <c r="J589" s="35" t="e">
        <f>'Рейтинговая таблица организаций'!#REF!</f>
        <v>#REF!</v>
      </c>
      <c r="K589" s="31" t="e">
        <f>'Рейтинговая таблица организаций'!#REF!</f>
        <v>#REF!</v>
      </c>
      <c r="L589" s="31" t="e">
        <f t="shared" si="9"/>
        <v>#REF!</v>
      </c>
      <c r="M589" s="31" t="e">
        <f>'Рейтинговая таблица организаций'!#REF!</f>
        <v>#REF!</v>
      </c>
      <c r="N589" s="35" t="e">
        <f>'Рейтинговая таблица организаций'!#REF!</f>
        <v>#REF!</v>
      </c>
      <c r="O589" s="85" t="e">
        <f>'Рейтинговая таблица организаций'!#REF!</f>
        <v>#REF!</v>
      </c>
      <c r="P589" s="85" t="e">
        <f>'Рейтинговая таблица организаций'!#REF!</f>
        <v>#REF!</v>
      </c>
      <c r="Q589" s="85" t="e">
        <f>'Рейтинговая таблица организаций'!#REF!</f>
        <v>#REF!</v>
      </c>
      <c r="R589" s="86" t="e">
        <f>'Рейтинговая таблица организаций'!#REF!</f>
        <v>#REF!</v>
      </c>
      <c r="S589" s="31" t="e">
        <f>'Рейтинговая таблица организаций'!#REF!</f>
        <v>#REF!</v>
      </c>
      <c r="T589" s="31" t="e">
        <f>'Рейтинговая таблица организаций'!#REF!</f>
        <v>#REF!</v>
      </c>
      <c r="U589" s="31" t="e">
        <f>'Рейтинговая таблица организаций'!#REF!</f>
        <v>#REF!</v>
      </c>
      <c r="V589" s="35" t="e">
        <f>'Рейтинговая таблица организаций'!#REF!</f>
        <v>#REF!</v>
      </c>
      <c r="W589" s="31" t="e">
        <f>'Рейтинговая таблица организаций'!#REF!</f>
        <v>#REF!</v>
      </c>
      <c r="X589" s="31" t="e">
        <f>'Рейтинговая таблица организаций'!#REF!</f>
        <v>#REF!</v>
      </c>
      <c r="Y589" s="31" t="e">
        <f>'Рейтинговая таблица организаций'!#REF!</f>
        <v>#REF!</v>
      </c>
      <c r="Z589" s="35" t="e">
        <f>'Рейтинговая таблица организаций'!#REF!</f>
        <v>#REF!</v>
      </c>
      <c r="AA589" s="36" t="e">
        <f>'Рейтинговая таблица организаций'!#REF!</f>
        <v>#REF!</v>
      </c>
    </row>
    <row r="590" spans="1:27">
      <c r="A590" s="33" t="e">
        <f>'бланки '!#REF!</f>
        <v>#REF!</v>
      </c>
      <c r="B590" s="33" t="e">
        <f>'Рейтинговая таблица организаций'!#REF!</f>
        <v>#REF!</v>
      </c>
      <c r="C590" s="33" t="e">
        <f>'Рейтинговая таблица организаций'!#REF!</f>
        <v>#REF!</v>
      </c>
      <c r="D590" s="33" t="e">
        <f>'Рейтинговая таблица организаций'!#REF!</f>
        <v>#REF!</v>
      </c>
      <c r="E590" s="31" t="e">
        <f>'Рейтинговая таблица организаций'!#REF!</f>
        <v>#REF!</v>
      </c>
      <c r="F590" s="31" t="e">
        <f>'Рейтинговая таблица организаций'!#REF!</f>
        <v>#REF!</v>
      </c>
      <c r="G590" s="31" t="e">
        <f>'Рейтинговая таблица организаций'!#REF!</f>
        <v>#REF!</v>
      </c>
      <c r="H590" s="31" t="e">
        <f>'Рейтинговая таблица организаций'!#REF!</f>
        <v>#REF!</v>
      </c>
      <c r="I590" s="31" t="e">
        <f>'Рейтинговая таблица организаций'!#REF!</f>
        <v>#REF!</v>
      </c>
      <c r="J590" s="35" t="e">
        <f>'Рейтинговая таблица организаций'!#REF!</f>
        <v>#REF!</v>
      </c>
      <c r="K590" s="31" t="e">
        <f>'Рейтинговая таблица организаций'!#REF!</f>
        <v>#REF!</v>
      </c>
      <c r="L590" s="31" t="e">
        <f t="shared" si="9"/>
        <v>#REF!</v>
      </c>
      <c r="M590" s="31" t="e">
        <f>'Рейтинговая таблица организаций'!#REF!</f>
        <v>#REF!</v>
      </c>
      <c r="N590" s="35" t="e">
        <f>'Рейтинговая таблица организаций'!#REF!</f>
        <v>#REF!</v>
      </c>
      <c r="O590" s="85" t="e">
        <f>'Рейтинговая таблица организаций'!#REF!</f>
        <v>#REF!</v>
      </c>
      <c r="P590" s="85" t="e">
        <f>'Рейтинговая таблица организаций'!#REF!</f>
        <v>#REF!</v>
      </c>
      <c r="Q590" s="85" t="e">
        <f>'Рейтинговая таблица организаций'!#REF!</f>
        <v>#REF!</v>
      </c>
      <c r="R590" s="86" t="e">
        <f>'Рейтинговая таблица организаций'!#REF!</f>
        <v>#REF!</v>
      </c>
      <c r="S590" s="31" t="e">
        <f>'Рейтинговая таблица организаций'!#REF!</f>
        <v>#REF!</v>
      </c>
      <c r="T590" s="31" t="e">
        <f>'Рейтинговая таблица организаций'!#REF!</f>
        <v>#REF!</v>
      </c>
      <c r="U590" s="31" t="e">
        <f>'Рейтинговая таблица организаций'!#REF!</f>
        <v>#REF!</v>
      </c>
      <c r="V590" s="35" t="e">
        <f>'Рейтинговая таблица организаций'!#REF!</f>
        <v>#REF!</v>
      </c>
      <c r="W590" s="31" t="e">
        <f>'Рейтинговая таблица организаций'!#REF!</f>
        <v>#REF!</v>
      </c>
      <c r="X590" s="31" t="e">
        <f>'Рейтинговая таблица организаций'!#REF!</f>
        <v>#REF!</v>
      </c>
      <c r="Y590" s="31" t="e">
        <f>'Рейтинговая таблица организаций'!#REF!</f>
        <v>#REF!</v>
      </c>
      <c r="Z590" s="35" t="e">
        <f>'Рейтинговая таблица организаций'!#REF!</f>
        <v>#REF!</v>
      </c>
      <c r="AA590" s="36" t="e">
        <f>'Рейтинговая таблица организаций'!#REF!</f>
        <v>#REF!</v>
      </c>
    </row>
    <row r="591" spans="1:27">
      <c r="A591" s="33" t="e">
        <f>'бланки '!#REF!</f>
        <v>#REF!</v>
      </c>
      <c r="B591" s="33" t="e">
        <f>'Рейтинговая таблица организаций'!#REF!</f>
        <v>#REF!</v>
      </c>
      <c r="C591" s="33" t="e">
        <f>'Рейтинговая таблица организаций'!#REF!</f>
        <v>#REF!</v>
      </c>
      <c r="D591" s="33" t="e">
        <f>'Рейтинговая таблица организаций'!#REF!</f>
        <v>#REF!</v>
      </c>
      <c r="E591" s="31" t="e">
        <f>'Рейтинговая таблица организаций'!#REF!</f>
        <v>#REF!</v>
      </c>
      <c r="F591" s="31" t="e">
        <f>'Рейтинговая таблица организаций'!#REF!</f>
        <v>#REF!</v>
      </c>
      <c r="G591" s="31" t="e">
        <f>'Рейтинговая таблица организаций'!#REF!</f>
        <v>#REF!</v>
      </c>
      <c r="H591" s="31" t="e">
        <f>'Рейтинговая таблица организаций'!#REF!</f>
        <v>#REF!</v>
      </c>
      <c r="I591" s="31" t="e">
        <f>'Рейтинговая таблица организаций'!#REF!</f>
        <v>#REF!</v>
      </c>
      <c r="J591" s="35" t="e">
        <f>'Рейтинговая таблица организаций'!#REF!</f>
        <v>#REF!</v>
      </c>
      <c r="K591" s="31" t="e">
        <f>'Рейтинговая таблица организаций'!#REF!</f>
        <v>#REF!</v>
      </c>
      <c r="L591" s="31" t="e">
        <f t="shared" si="9"/>
        <v>#REF!</v>
      </c>
      <c r="M591" s="31" t="e">
        <f>'Рейтинговая таблица организаций'!#REF!</f>
        <v>#REF!</v>
      </c>
      <c r="N591" s="35" t="e">
        <f>'Рейтинговая таблица организаций'!#REF!</f>
        <v>#REF!</v>
      </c>
      <c r="O591" s="85" t="e">
        <f>'Рейтинговая таблица организаций'!#REF!</f>
        <v>#REF!</v>
      </c>
      <c r="P591" s="85" t="e">
        <f>'Рейтинговая таблица организаций'!#REF!</f>
        <v>#REF!</v>
      </c>
      <c r="Q591" s="85" t="e">
        <f>'Рейтинговая таблица организаций'!#REF!</f>
        <v>#REF!</v>
      </c>
      <c r="R591" s="86" t="e">
        <f>'Рейтинговая таблица организаций'!#REF!</f>
        <v>#REF!</v>
      </c>
      <c r="S591" s="31" t="e">
        <f>'Рейтинговая таблица организаций'!#REF!</f>
        <v>#REF!</v>
      </c>
      <c r="T591" s="31" t="e">
        <f>'Рейтинговая таблица организаций'!#REF!</f>
        <v>#REF!</v>
      </c>
      <c r="U591" s="31" t="e">
        <f>'Рейтинговая таблица организаций'!#REF!</f>
        <v>#REF!</v>
      </c>
      <c r="V591" s="35" t="e">
        <f>'Рейтинговая таблица организаций'!#REF!</f>
        <v>#REF!</v>
      </c>
      <c r="W591" s="31" t="e">
        <f>'Рейтинговая таблица организаций'!#REF!</f>
        <v>#REF!</v>
      </c>
      <c r="X591" s="31" t="e">
        <f>'Рейтинговая таблица организаций'!#REF!</f>
        <v>#REF!</v>
      </c>
      <c r="Y591" s="31" t="e">
        <f>'Рейтинговая таблица организаций'!#REF!</f>
        <v>#REF!</v>
      </c>
      <c r="Z591" s="35" t="e">
        <f>'Рейтинговая таблица организаций'!#REF!</f>
        <v>#REF!</v>
      </c>
      <c r="AA591" s="36" t="e">
        <f>'Рейтинговая таблица организаций'!#REF!</f>
        <v>#REF!</v>
      </c>
    </row>
    <row r="592" spans="1:27">
      <c r="A592" s="33" t="e">
        <f>'бланки '!#REF!</f>
        <v>#REF!</v>
      </c>
      <c r="B592" s="33" t="e">
        <f>'Рейтинговая таблица организаций'!#REF!</f>
        <v>#REF!</v>
      </c>
      <c r="C592" s="33" t="e">
        <f>'Рейтинговая таблица организаций'!#REF!</f>
        <v>#REF!</v>
      </c>
      <c r="D592" s="33" t="e">
        <f>'Рейтинговая таблица организаций'!#REF!</f>
        <v>#REF!</v>
      </c>
      <c r="E592" s="31" t="e">
        <f>'Рейтинговая таблица организаций'!#REF!</f>
        <v>#REF!</v>
      </c>
      <c r="F592" s="31" t="e">
        <f>'Рейтинговая таблица организаций'!#REF!</f>
        <v>#REF!</v>
      </c>
      <c r="G592" s="31" t="e">
        <f>'Рейтинговая таблица организаций'!#REF!</f>
        <v>#REF!</v>
      </c>
      <c r="H592" s="31" t="e">
        <f>'Рейтинговая таблица организаций'!#REF!</f>
        <v>#REF!</v>
      </c>
      <c r="I592" s="31" t="e">
        <f>'Рейтинговая таблица организаций'!#REF!</f>
        <v>#REF!</v>
      </c>
      <c r="J592" s="35" t="e">
        <f>'Рейтинговая таблица организаций'!#REF!</f>
        <v>#REF!</v>
      </c>
      <c r="K592" s="31" t="e">
        <f>'Рейтинговая таблица организаций'!#REF!</f>
        <v>#REF!</v>
      </c>
      <c r="L592" s="31" t="e">
        <f t="shared" si="9"/>
        <v>#REF!</v>
      </c>
      <c r="M592" s="31" t="e">
        <f>'Рейтинговая таблица организаций'!#REF!</f>
        <v>#REF!</v>
      </c>
      <c r="N592" s="35" t="e">
        <f>'Рейтинговая таблица организаций'!#REF!</f>
        <v>#REF!</v>
      </c>
      <c r="O592" s="85" t="e">
        <f>'Рейтинговая таблица организаций'!#REF!</f>
        <v>#REF!</v>
      </c>
      <c r="P592" s="85" t="e">
        <f>'Рейтинговая таблица организаций'!#REF!</f>
        <v>#REF!</v>
      </c>
      <c r="Q592" s="85" t="e">
        <f>'Рейтинговая таблица организаций'!#REF!</f>
        <v>#REF!</v>
      </c>
      <c r="R592" s="86" t="e">
        <f>'Рейтинговая таблица организаций'!#REF!</f>
        <v>#REF!</v>
      </c>
      <c r="S592" s="31" t="e">
        <f>'Рейтинговая таблица организаций'!#REF!</f>
        <v>#REF!</v>
      </c>
      <c r="T592" s="31" t="e">
        <f>'Рейтинговая таблица организаций'!#REF!</f>
        <v>#REF!</v>
      </c>
      <c r="U592" s="31" t="e">
        <f>'Рейтинговая таблица организаций'!#REF!</f>
        <v>#REF!</v>
      </c>
      <c r="V592" s="35" t="e">
        <f>'Рейтинговая таблица организаций'!#REF!</f>
        <v>#REF!</v>
      </c>
      <c r="W592" s="31" t="e">
        <f>'Рейтинговая таблица организаций'!#REF!</f>
        <v>#REF!</v>
      </c>
      <c r="X592" s="31" t="e">
        <f>'Рейтинговая таблица организаций'!#REF!</f>
        <v>#REF!</v>
      </c>
      <c r="Y592" s="31" t="e">
        <f>'Рейтинговая таблица организаций'!#REF!</f>
        <v>#REF!</v>
      </c>
      <c r="Z592" s="35" t="e">
        <f>'Рейтинговая таблица организаций'!#REF!</f>
        <v>#REF!</v>
      </c>
      <c r="AA592" s="36" t="e">
        <f>'Рейтинговая таблица организаций'!#REF!</f>
        <v>#REF!</v>
      </c>
    </row>
    <row r="593" spans="1:27">
      <c r="A593" s="33" t="e">
        <f>'бланки '!#REF!</f>
        <v>#REF!</v>
      </c>
      <c r="B593" s="33" t="e">
        <f>'Рейтинговая таблица организаций'!#REF!</f>
        <v>#REF!</v>
      </c>
      <c r="C593" s="33" t="e">
        <f>'Рейтинговая таблица организаций'!#REF!</f>
        <v>#REF!</v>
      </c>
      <c r="D593" s="33" t="e">
        <f>'Рейтинговая таблица организаций'!#REF!</f>
        <v>#REF!</v>
      </c>
      <c r="E593" s="31" t="e">
        <f>'Рейтинговая таблица организаций'!#REF!</f>
        <v>#REF!</v>
      </c>
      <c r="F593" s="31" t="e">
        <f>'Рейтинговая таблица организаций'!#REF!</f>
        <v>#REF!</v>
      </c>
      <c r="G593" s="31" t="e">
        <f>'Рейтинговая таблица организаций'!#REF!</f>
        <v>#REF!</v>
      </c>
      <c r="H593" s="31" t="e">
        <f>'Рейтинговая таблица организаций'!#REF!</f>
        <v>#REF!</v>
      </c>
      <c r="I593" s="31" t="e">
        <f>'Рейтинговая таблица организаций'!#REF!</f>
        <v>#REF!</v>
      </c>
      <c r="J593" s="35" t="e">
        <f>'Рейтинговая таблица организаций'!#REF!</f>
        <v>#REF!</v>
      </c>
      <c r="K593" s="31" t="e">
        <f>'Рейтинговая таблица организаций'!#REF!</f>
        <v>#REF!</v>
      </c>
      <c r="L593" s="31" t="e">
        <f t="shared" si="9"/>
        <v>#REF!</v>
      </c>
      <c r="M593" s="31" t="e">
        <f>'Рейтинговая таблица организаций'!#REF!</f>
        <v>#REF!</v>
      </c>
      <c r="N593" s="35" t="e">
        <f>'Рейтинговая таблица организаций'!#REF!</f>
        <v>#REF!</v>
      </c>
      <c r="O593" s="85" t="e">
        <f>'Рейтинговая таблица организаций'!#REF!</f>
        <v>#REF!</v>
      </c>
      <c r="P593" s="85" t="e">
        <f>'Рейтинговая таблица организаций'!#REF!</f>
        <v>#REF!</v>
      </c>
      <c r="Q593" s="85" t="e">
        <f>'Рейтинговая таблица организаций'!#REF!</f>
        <v>#REF!</v>
      </c>
      <c r="R593" s="86" t="e">
        <f>'Рейтинговая таблица организаций'!#REF!</f>
        <v>#REF!</v>
      </c>
      <c r="S593" s="31" t="e">
        <f>'Рейтинговая таблица организаций'!#REF!</f>
        <v>#REF!</v>
      </c>
      <c r="T593" s="31" t="e">
        <f>'Рейтинговая таблица организаций'!#REF!</f>
        <v>#REF!</v>
      </c>
      <c r="U593" s="31" t="e">
        <f>'Рейтинговая таблица организаций'!#REF!</f>
        <v>#REF!</v>
      </c>
      <c r="V593" s="35" t="e">
        <f>'Рейтинговая таблица организаций'!#REF!</f>
        <v>#REF!</v>
      </c>
      <c r="W593" s="31" t="e">
        <f>'Рейтинговая таблица организаций'!#REF!</f>
        <v>#REF!</v>
      </c>
      <c r="X593" s="31" t="e">
        <f>'Рейтинговая таблица организаций'!#REF!</f>
        <v>#REF!</v>
      </c>
      <c r="Y593" s="31" t="e">
        <f>'Рейтинговая таблица организаций'!#REF!</f>
        <v>#REF!</v>
      </c>
      <c r="Z593" s="35" t="e">
        <f>'Рейтинговая таблица организаций'!#REF!</f>
        <v>#REF!</v>
      </c>
      <c r="AA593" s="36" t="e">
        <f>'Рейтинговая таблица организаций'!#REF!</f>
        <v>#REF!</v>
      </c>
    </row>
    <row r="594" spans="1:27">
      <c r="A594" s="33" t="e">
        <f>'бланки '!#REF!</f>
        <v>#REF!</v>
      </c>
      <c r="B594" s="33" t="e">
        <f>'Рейтинговая таблица организаций'!#REF!</f>
        <v>#REF!</v>
      </c>
      <c r="C594" s="33" t="e">
        <f>'Рейтинговая таблица организаций'!#REF!</f>
        <v>#REF!</v>
      </c>
      <c r="D594" s="33" t="e">
        <f>'Рейтинговая таблица организаций'!#REF!</f>
        <v>#REF!</v>
      </c>
      <c r="E594" s="31" t="e">
        <f>'Рейтинговая таблица организаций'!#REF!</f>
        <v>#REF!</v>
      </c>
      <c r="F594" s="31" t="e">
        <f>'Рейтинговая таблица организаций'!#REF!</f>
        <v>#REF!</v>
      </c>
      <c r="G594" s="31" t="e">
        <f>'Рейтинговая таблица организаций'!#REF!</f>
        <v>#REF!</v>
      </c>
      <c r="H594" s="31" t="e">
        <f>'Рейтинговая таблица организаций'!#REF!</f>
        <v>#REF!</v>
      </c>
      <c r="I594" s="31" t="e">
        <f>'Рейтинговая таблица организаций'!#REF!</f>
        <v>#REF!</v>
      </c>
      <c r="J594" s="35" t="e">
        <f>'Рейтинговая таблица организаций'!#REF!</f>
        <v>#REF!</v>
      </c>
      <c r="K594" s="31" t="e">
        <f>'Рейтинговая таблица организаций'!#REF!</f>
        <v>#REF!</v>
      </c>
      <c r="L594" s="31" t="e">
        <f t="shared" si="9"/>
        <v>#REF!</v>
      </c>
      <c r="M594" s="31" t="e">
        <f>'Рейтинговая таблица организаций'!#REF!</f>
        <v>#REF!</v>
      </c>
      <c r="N594" s="35" t="e">
        <f>'Рейтинговая таблица организаций'!#REF!</f>
        <v>#REF!</v>
      </c>
      <c r="O594" s="85" t="e">
        <f>'Рейтинговая таблица организаций'!#REF!</f>
        <v>#REF!</v>
      </c>
      <c r="P594" s="85" t="e">
        <f>'Рейтинговая таблица организаций'!#REF!</f>
        <v>#REF!</v>
      </c>
      <c r="Q594" s="85" t="e">
        <f>'Рейтинговая таблица организаций'!#REF!</f>
        <v>#REF!</v>
      </c>
      <c r="R594" s="86" t="e">
        <f>'Рейтинговая таблица организаций'!#REF!</f>
        <v>#REF!</v>
      </c>
      <c r="S594" s="31" t="e">
        <f>'Рейтинговая таблица организаций'!#REF!</f>
        <v>#REF!</v>
      </c>
      <c r="T594" s="31" t="e">
        <f>'Рейтинговая таблица организаций'!#REF!</f>
        <v>#REF!</v>
      </c>
      <c r="U594" s="31" t="e">
        <f>'Рейтинговая таблица организаций'!#REF!</f>
        <v>#REF!</v>
      </c>
      <c r="V594" s="35" t="e">
        <f>'Рейтинговая таблица организаций'!#REF!</f>
        <v>#REF!</v>
      </c>
      <c r="W594" s="31" t="e">
        <f>'Рейтинговая таблица организаций'!#REF!</f>
        <v>#REF!</v>
      </c>
      <c r="X594" s="31" t="e">
        <f>'Рейтинговая таблица организаций'!#REF!</f>
        <v>#REF!</v>
      </c>
      <c r="Y594" s="31" t="e">
        <f>'Рейтинговая таблица организаций'!#REF!</f>
        <v>#REF!</v>
      </c>
      <c r="Z594" s="35" t="e">
        <f>'Рейтинговая таблица организаций'!#REF!</f>
        <v>#REF!</v>
      </c>
      <c r="AA594" s="36" t="e">
        <f>'Рейтинговая таблица организаций'!#REF!</f>
        <v>#REF!</v>
      </c>
    </row>
    <row r="595" spans="1:27">
      <c r="A595" s="33" t="e">
        <f>'бланки '!#REF!</f>
        <v>#REF!</v>
      </c>
      <c r="B595" s="33" t="e">
        <f>'Рейтинговая таблица организаций'!#REF!</f>
        <v>#REF!</v>
      </c>
      <c r="C595" s="33" t="e">
        <f>'Рейтинговая таблица организаций'!#REF!</f>
        <v>#REF!</v>
      </c>
      <c r="D595" s="33" t="e">
        <f>'Рейтинговая таблица организаций'!#REF!</f>
        <v>#REF!</v>
      </c>
      <c r="E595" s="31" t="e">
        <f>'Рейтинговая таблица организаций'!#REF!</f>
        <v>#REF!</v>
      </c>
      <c r="F595" s="31" t="e">
        <f>'Рейтинговая таблица организаций'!#REF!</f>
        <v>#REF!</v>
      </c>
      <c r="G595" s="31" t="e">
        <f>'Рейтинговая таблица организаций'!#REF!</f>
        <v>#REF!</v>
      </c>
      <c r="H595" s="31" t="e">
        <f>'Рейтинговая таблица организаций'!#REF!</f>
        <v>#REF!</v>
      </c>
      <c r="I595" s="31" t="e">
        <f>'Рейтинговая таблица организаций'!#REF!</f>
        <v>#REF!</v>
      </c>
      <c r="J595" s="35" t="e">
        <f>'Рейтинговая таблица организаций'!#REF!</f>
        <v>#REF!</v>
      </c>
      <c r="K595" s="31" t="e">
        <f>'Рейтинговая таблица организаций'!#REF!</f>
        <v>#REF!</v>
      </c>
      <c r="L595" s="31" t="e">
        <f t="shared" si="9"/>
        <v>#REF!</v>
      </c>
      <c r="M595" s="31" t="e">
        <f>'Рейтинговая таблица организаций'!#REF!</f>
        <v>#REF!</v>
      </c>
      <c r="N595" s="35" t="e">
        <f>'Рейтинговая таблица организаций'!#REF!</f>
        <v>#REF!</v>
      </c>
      <c r="O595" s="85" t="e">
        <f>'Рейтинговая таблица организаций'!#REF!</f>
        <v>#REF!</v>
      </c>
      <c r="P595" s="85" t="e">
        <f>'Рейтинговая таблица организаций'!#REF!</f>
        <v>#REF!</v>
      </c>
      <c r="Q595" s="85" t="e">
        <f>'Рейтинговая таблица организаций'!#REF!</f>
        <v>#REF!</v>
      </c>
      <c r="R595" s="86" t="e">
        <f>'Рейтинговая таблица организаций'!#REF!</f>
        <v>#REF!</v>
      </c>
      <c r="S595" s="31" t="e">
        <f>'Рейтинговая таблица организаций'!#REF!</f>
        <v>#REF!</v>
      </c>
      <c r="T595" s="31" t="e">
        <f>'Рейтинговая таблица организаций'!#REF!</f>
        <v>#REF!</v>
      </c>
      <c r="U595" s="31" t="e">
        <f>'Рейтинговая таблица организаций'!#REF!</f>
        <v>#REF!</v>
      </c>
      <c r="V595" s="35" t="e">
        <f>'Рейтинговая таблица организаций'!#REF!</f>
        <v>#REF!</v>
      </c>
      <c r="W595" s="31" t="e">
        <f>'Рейтинговая таблица организаций'!#REF!</f>
        <v>#REF!</v>
      </c>
      <c r="X595" s="31" t="e">
        <f>'Рейтинговая таблица организаций'!#REF!</f>
        <v>#REF!</v>
      </c>
      <c r="Y595" s="31" t="e">
        <f>'Рейтинговая таблица организаций'!#REF!</f>
        <v>#REF!</v>
      </c>
      <c r="Z595" s="35" t="e">
        <f>'Рейтинговая таблица организаций'!#REF!</f>
        <v>#REF!</v>
      </c>
      <c r="AA595" s="36" t="e">
        <f>'Рейтинговая таблица организаций'!#REF!</f>
        <v>#REF!</v>
      </c>
    </row>
    <row r="596" spans="1:27">
      <c r="A596" s="33" t="e">
        <f>'бланки '!#REF!</f>
        <v>#REF!</v>
      </c>
      <c r="B596" s="33" t="e">
        <f>'Рейтинговая таблица организаций'!#REF!</f>
        <v>#REF!</v>
      </c>
      <c r="C596" s="33" t="e">
        <f>'Рейтинговая таблица организаций'!#REF!</f>
        <v>#REF!</v>
      </c>
      <c r="D596" s="33" t="e">
        <f>'Рейтинговая таблица организаций'!#REF!</f>
        <v>#REF!</v>
      </c>
      <c r="E596" s="31" t="e">
        <f>'Рейтинговая таблица организаций'!#REF!</f>
        <v>#REF!</v>
      </c>
      <c r="F596" s="31" t="e">
        <f>'Рейтинговая таблица организаций'!#REF!</f>
        <v>#REF!</v>
      </c>
      <c r="G596" s="31" t="e">
        <f>'Рейтинговая таблица организаций'!#REF!</f>
        <v>#REF!</v>
      </c>
      <c r="H596" s="31" t="e">
        <f>'Рейтинговая таблица организаций'!#REF!</f>
        <v>#REF!</v>
      </c>
      <c r="I596" s="31" t="e">
        <f>'Рейтинговая таблица организаций'!#REF!</f>
        <v>#REF!</v>
      </c>
      <c r="J596" s="35" t="e">
        <f>'Рейтинговая таблица организаций'!#REF!</f>
        <v>#REF!</v>
      </c>
      <c r="K596" s="31" t="e">
        <f>'Рейтинговая таблица организаций'!#REF!</f>
        <v>#REF!</v>
      </c>
      <c r="L596" s="31" t="e">
        <f t="shared" si="9"/>
        <v>#REF!</v>
      </c>
      <c r="M596" s="31" t="e">
        <f>'Рейтинговая таблица организаций'!#REF!</f>
        <v>#REF!</v>
      </c>
      <c r="N596" s="35" t="e">
        <f>'Рейтинговая таблица организаций'!#REF!</f>
        <v>#REF!</v>
      </c>
      <c r="O596" s="85" t="e">
        <f>'Рейтинговая таблица организаций'!#REF!</f>
        <v>#REF!</v>
      </c>
      <c r="P596" s="85" t="e">
        <f>'Рейтинговая таблица организаций'!#REF!</f>
        <v>#REF!</v>
      </c>
      <c r="Q596" s="85" t="e">
        <f>'Рейтинговая таблица организаций'!#REF!</f>
        <v>#REF!</v>
      </c>
      <c r="R596" s="86" t="e">
        <f>'Рейтинговая таблица организаций'!#REF!</f>
        <v>#REF!</v>
      </c>
      <c r="S596" s="31" t="e">
        <f>'Рейтинговая таблица организаций'!#REF!</f>
        <v>#REF!</v>
      </c>
      <c r="T596" s="31" t="e">
        <f>'Рейтинговая таблица организаций'!#REF!</f>
        <v>#REF!</v>
      </c>
      <c r="U596" s="31" t="e">
        <f>'Рейтинговая таблица организаций'!#REF!</f>
        <v>#REF!</v>
      </c>
      <c r="V596" s="35" t="e">
        <f>'Рейтинговая таблица организаций'!#REF!</f>
        <v>#REF!</v>
      </c>
      <c r="W596" s="31" t="e">
        <f>'Рейтинговая таблица организаций'!#REF!</f>
        <v>#REF!</v>
      </c>
      <c r="X596" s="31" t="e">
        <f>'Рейтинговая таблица организаций'!#REF!</f>
        <v>#REF!</v>
      </c>
      <c r="Y596" s="31" t="e">
        <f>'Рейтинговая таблица организаций'!#REF!</f>
        <v>#REF!</v>
      </c>
      <c r="Z596" s="35" t="e">
        <f>'Рейтинговая таблица организаций'!#REF!</f>
        <v>#REF!</v>
      </c>
      <c r="AA596" s="36" t="e">
        <f>'Рейтинговая таблица организаций'!#REF!</f>
        <v>#REF!</v>
      </c>
    </row>
    <row r="597" spans="1:27">
      <c r="A597" s="33" t="e">
        <f>'бланки '!#REF!</f>
        <v>#REF!</v>
      </c>
      <c r="B597" s="33" t="e">
        <f>'Рейтинговая таблица организаций'!#REF!</f>
        <v>#REF!</v>
      </c>
      <c r="C597" s="33" t="e">
        <f>'Рейтинговая таблица организаций'!#REF!</f>
        <v>#REF!</v>
      </c>
      <c r="D597" s="33" t="e">
        <f>'Рейтинговая таблица организаций'!#REF!</f>
        <v>#REF!</v>
      </c>
      <c r="E597" s="31" t="e">
        <f>'Рейтинговая таблица организаций'!#REF!</f>
        <v>#REF!</v>
      </c>
      <c r="F597" s="31" t="e">
        <f>'Рейтинговая таблица организаций'!#REF!</f>
        <v>#REF!</v>
      </c>
      <c r="G597" s="31" t="e">
        <f>'Рейтинговая таблица организаций'!#REF!</f>
        <v>#REF!</v>
      </c>
      <c r="H597" s="31" t="e">
        <f>'Рейтинговая таблица организаций'!#REF!</f>
        <v>#REF!</v>
      </c>
      <c r="I597" s="31" t="e">
        <f>'Рейтинговая таблица организаций'!#REF!</f>
        <v>#REF!</v>
      </c>
      <c r="J597" s="35" t="e">
        <f>'Рейтинговая таблица организаций'!#REF!</f>
        <v>#REF!</v>
      </c>
      <c r="K597" s="31" t="e">
        <f>'Рейтинговая таблица организаций'!#REF!</f>
        <v>#REF!</v>
      </c>
      <c r="L597" s="31" t="e">
        <f t="shared" si="9"/>
        <v>#REF!</v>
      </c>
      <c r="M597" s="31" t="e">
        <f>'Рейтинговая таблица организаций'!#REF!</f>
        <v>#REF!</v>
      </c>
      <c r="N597" s="35" t="e">
        <f>'Рейтинговая таблица организаций'!#REF!</f>
        <v>#REF!</v>
      </c>
      <c r="O597" s="85" t="e">
        <f>'Рейтинговая таблица организаций'!#REF!</f>
        <v>#REF!</v>
      </c>
      <c r="P597" s="85" t="e">
        <f>'Рейтинговая таблица организаций'!#REF!</f>
        <v>#REF!</v>
      </c>
      <c r="Q597" s="85" t="e">
        <f>'Рейтинговая таблица организаций'!#REF!</f>
        <v>#REF!</v>
      </c>
      <c r="R597" s="86" t="e">
        <f>'Рейтинговая таблица организаций'!#REF!</f>
        <v>#REF!</v>
      </c>
      <c r="S597" s="31" t="e">
        <f>'Рейтинговая таблица организаций'!#REF!</f>
        <v>#REF!</v>
      </c>
      <c r="T597" s="31" t="e">
        <f>'Рейтинговая таблица организаций'!#REF!</f>
        <v>#REF!</v>
      </c>
      <c r="U597" s="31" t="e">
        <f>'Рейтинговая таблица организаций'!#REF!</f>
        <v>#REF!</v>
      </c>
      <c r="V597" s="35" t="e">
        <f>'Рейтинговая таблица организаций'!#REF!</f>
        <v>#REF!</v>
      </c>
      <c r="W597" s="31" t="e">
        <f>'Рейтинговая таблица организаций'!#REF!</f>
        <v>#REF!</v>
      </c>
      <c r="X597" s="31" t="e">
        <f>'Рейтинговая таблица организаций'!#REF!</f>
        <v>#REF!</v>
      </c>
      <c r="Y597" s="31" t="e">
        <f>'Рейтинговая таблица организаций'!#REF!</f>
        <v>#REF!</v>
      </c>
      <c r="Z597" s="35" t="e">
        <f>'Рейтинговая таблица организаций'!#REF!</f>
        <v>#REF!</v>
      </c>
      <c r="AA597" s="36" t="e">
        <f>'Рейтинговая таблица организаций'!#REF!</f>
        <v>#REF!</v>
      </c>
    </row>
    <row r="598" spans="1:27">
      <c r="A598" s="33" t="e">
        <f>'бланки '!#REF!</f>
        <v>#REF!</v>
      </c>
      <c r="B598" s="33" t="e">
        <f>'Рейтинговая таблица организаций'!#REF!</f>
        <v>#REF!</v>
      </c>
      <c r="C598" s="33" t="e">
        <f>'Рейтинговая таблица организаций'!#REF!</f>
        <v>#REF!</v>
      </c>
      <c r="D598" s="33" t="e">
        <f>'Рейтинговая таблица организаций'!#REF!</f>
        <v>#REF!</v>
      </c>
      <c r="E598" s="31" t="e">
        <f>'Рейтинговая таблица организаций'!#REF!</f>
        <v>#REF!</v>
      </c>
      <c r="F598" s="31" t="e">
        <f>'Рейтинговая таблица организаций'!#REF!</f>
        <v>#REF!</v>
      </c>
      <c r="G598" s="31" t="e">
        <f>'Рейтинговая таблица организаций'!#REF!</f>
        <v>#REF!</v>
      </c>
      <c r="H598" s="31" t="e">
        <f>'Рейтинговая таблица организаций'!#REF!</f>
        <v>#REF!</v>
      </c>
      <c r="I598" s="31" t="e">
        <f>'Рейтинговая таблица организаций'!#REF!</f>
        <v>#REF!</v>
      </c>
      <c r="J598" s="35" t="e">
        <f>'Рейтинговая таблица организаций'!#REF!</f>
        <v>#REF!</v>
      </c>
      <c r="K598" s="31" t="e">
        <f>'Рейтинговая таблица организаций'!#REF!</f>
        <v>#REF!</v>
      </c>
      <c r="L598" s="31" t="e">
        <f t="shared" si="9"/>
        <v>#REF!</v>
      </c>
      <c r="M598" s="31" t="e">
        <f>'Рейтинговая таблица организаций'!#REF!</f>
        <v>#REF!</v>
      </c>
      <c r="N598" s="35" t="e">
        <f>'Рейтинговая таблица организаций'!#REF!</f>
        <v>#REF!</v>
      </c>
      <c r="O598" s="85" t="e">
        <f>'Рейтинговая таблица организаций'!#REF!</f>
        <v>#REF!</v>
      </c>
      <c r="P598" s="85" t="e">
        <f>'Рейтинговая таблица организаций'!#REF!</f>
        <v>#REF!</v>
      </c>
      <c r="Q598" s="85" t="e">
        <f>'Рейтинговая таблица организаций'!#REF!</f>
        <v>#REF!</v>
      </c>
      <c r="R598" s="86" t="e">
        <f>'Рейтинговая таблица организаций'!#REF!</f>
        <v>#REF!</v>
      </c>
      <c r="S598" s="31" t="e">
        <f>'Рейтинговая таблица организаций'!#REF!</f>
        <v>#REF!</v>
      </c>
      <c r="T598" s="31" t="e">
        <f>'Рейтинговая таблица организаций'!#REF!</f>
        <v>#REF!</v>
      </c>
      <c r="U598" s="31" t="e">
        <f>'Рейтинговая таблица организаций'!#REF!</f>
        <v>#REF!</v>
      </c>
      <c r="V598" s="35" t="e">
        <f>'Рейтинговая таблица организаций'!#REF!</f>
        <v>#REF!</v>
      </c>
      <c r="W598" s="31" t="e">
        <f>'Рейтинговая таблица организаций'!#REF!</f>
        <v>#REF!</v>
      </c>
      <c r="X598" s="31" t="e">
        <f>'Рейтинговая таблица организаций'!#REF!</f>
        <v>#REF!</v>
      </c>
      <c r="Y598" s="31" t="e">
        <f>'Рейтинговая таблица организаций'!#REF!</f>
        <v>#REF!</v>
      </c>
      <c r="Z598" s="35" t="e">
        <f>'Рейтинговая таблица организаций'!#REF!</f>
        <v>#REF!</v>
      </c>
      <c r="AA598" s="36" t="e">
        <f>'Рейтинговая таблица организаций'!#REF!</f>
        <v>#REF!</v>
      </c>
    </row>
    <row r="599" spans="1:27">
      <c r="A599" s="33" t="e">
        <f>'бланки '!#REF!</f>
        <v>#REF!</v>
      </c>
      <c r="B599" s="33" t="e">
        <f>'Рейтинговая таблица организаций'!#REF!</f>
        <v>#REF!</v>
      </c>
      <c r="C599" s="33" t="e">
        <f>'Рейтинговая таблица организаций'!#REF!</f>
        <v>#REF!</v>
      </c>
      <c r="D599" s="33" t="e">
        <f>'Рейтинговая таблица организаций'!#REF!</f>
        <v>#REF!</v>
      </c>
      <c r="E599" s="31" t="e">
        <f>'Рейтинговая таблица организаций'!#REF!</f>
        <v>#REF!</v>
      </c>
      <c r="F599" s="31" t="e">
        <f>'Рейтинговая таблица организаций'!#REF!</f>
        <v>#REF!</v>
      </c>
      <c r="G599" s="31" t="e">
        <f>'Рейтинговая таблица организаций'!#REF!</f>
        <v>#REF!</v>
      </c>
      <c r="H599" s="31" t="e">
        <f>'Рейтинговая таблица организаций'!#REF!</f>
        <v>#REF!</v>
      </c>
      <c r="I599" s="31" t="e">
        <f>'Рейтинговая таблица организаций'!#REF!</f>
        <v>#REF!</v>
      </c>
      <c r="J599" s="35" t="e">
        <f>'Рейтинговая таблица организаций'!#REF!</f>
        <v>#REF!</v>
      </c>
      <c r="K599" s="31" t="e">
        <f>'Рейтинговая таблица организаций'!#REF!</f>
        <v>#REF!</v>
      </c>
      <c r="L599" s="31" t="e">
        <f t="shared" si="9"/>
        <v>#REF!</v>
      </c>
      <c r="M599" s="31" t="e">
        <f>'Рейтинговая таблица организаций'!#REF!</f>
        <v>#REF!</v>
      </c>
      <c r="N599" s="35" t="e">
        <f>'Рейтинговая таблица организаций'!#REF!</f>
        <v>#REF!</v>
      </c>
      <c r="O599" s="85" t="e">
        <f>'Рейтинговая таблица организаций'!#REF!</f>
        <v>#REF!</v>
      </c>
      <c r="P599" s="85" t="e">
        <f>'Рейтинговая таблица организаций'!#REF!</f>
        <v>#REF!</v>
      </c>
      <c r="Q599" s="85" t="e">
        <f>'Рейтинговая таблица организаций'!#REF!</f>
        <v>#REF!</v>
      </c>
      <c r="R599" s="86" t="e">
        <f>'Рейтинговая таблица организаций'!#REF!</f>
        <v>#REF!</v>
      </c>
      <c r="S599" s="31" t="e">
        <f>'Рейтинговая таблица организаций'!#REF!</f>
        <v>#REF!</v>
      </c>
      <c r="T599" s="31" t="e">
        <f>'Рейтинговая таблица организаций'!#REF!</f>
        <v>#REF!</v>
      </c>
      <c r="U599" s="31" t="e">
        <f>'Рейтинговая таблица организаций'!#REF!</f>
        <v>#REF!</v>
      </c>
      <c r="V599" s="35" t="e">
        <f>'Рейтинговая таблица организаций'!#REF!</f>
        <v>#REF!</v>
      </c>
      <c r="W599" s="31" t="e">
        <f>'Рейтинговая таблица организаций'!#REF!</f>
        <v>#REF!</v>
      </c>
      <c r="X599" s="31" t="e">
        <f>'Рейтинговая таблица организаций'!#REF!</f>
        <v>#REF!</v>
      </c>
      <c r="Y599" s="31" t="e">
        <f>'Рейтинговая таблица организаций'!#REF!</f>
        <v>#REF!</v>
      </c>
      <c r="Z599" s="35" t="e">
        <f>'Рейтинговая таблица организаций'!#REF!</f>
        <v>#REF!</v>
      </c>
      <c r="AA599" s="36" t="e">
        <f>'Рейтинговая таблица организаций'!#REF!</f>
        <v>#REF!</v>
      </c>
    </row>
    <row r="600" spans="1:27">
      <c r="A600" s="33" t="e">
        <f>'бланки '!#REF!</f>
        <v>#REF!</v>
      </c>
      <c r="B600" s="33" t="e">
        <f>'Рейтинговая таблица организаций'!#REF!</f>
        <v>#REF!</v>
      </c>
      <c r="C600" s="33" t="e">
        <f>'Рейтинговая таблица организаций'!#REF!</f>
        <v>#REF!</v>
      </c>
      <c r="D600" s="33" t="e">
        <f>'Рейтинговая таблица организаций'!#REF!</f>
        <v>#REF!</v>
      </c>
      <c r="E600" s="31" t="e">
        <f>'Рейтинговая таблица организаций'!#REF!</f>
        <v>#REF!</v>
      </c>
      <c r="F600" s="31" t="e">
        <f>'Рейтинговая таблица организаций'!#REF!</f>
        <v>#REF!</v>
      </c>
      <c r="G600" s="31" t="e">
        <f>'Рейтинговая таблица организаций'!#REF!</f>
        <v>#REF!</v>
      </c>
      <c r="H600" s="31" t="e">
        <f>'Рейтинговая таблица организаций'!#REF!</f>
        <v>#REF!</v>
      </c>
      <c r="I600" s="31" t="e">
        <f>'Рейтинговая таблица организаций'!#REF!</f>
        <v>#REF!</v>
      </c>
      <c r="J600" s="35" t="e">
        <f>'Рейтинговая таблица организаций'!#REF!</f>
        <v>#REF!</v>
      </c>
      <c r="K600" s="31" t="e">
        <f>'Рейтинговая таблица организаций'!#REF!</f>
        <v>#REF!</v>
      </c>
      <c r="L600" s="31" t="e">
        <f t="shared" si="9"/>
        <v>#REF!</v>
      </c>
      <c r="M600" s="31" t="e">
        <f>'Рейтинговая таблица организаций'!#REF!</f>
        <v>#REF!</v>
      </c>
      <c r="N600" s="35" t="e">
        <f>'Рейтинговая таблица организаций'!#REF!</f>
        <v>#REF!</v>
      </c>
      <c r="O600" s="85" t="e">
        <f>'Рейтинговая таблица организаций'!#REF!</f>
        <v>#REF!</v>
      </c>
      <c r="P600" s="85" t="e">
        <f>'Рейтинговая таблица организаций'!#REF!</f>
        <v>#REF!</v>
      </c>
      <c r="Q600" s="85" t="e">
        <f>'Рейтинговая таблица организаций'!#REF!</f>
        <v>#REF!</v>
      </c>
      <c r="R600" s="86" t="e">
        <f>'Рейтинговая таблица организаций'!#REF!</f>
        <v>#REF!</v>
      </c>
      <c r="S600" s="31" t="e">
        <f>'Рейтинговая таблица организаций'!#REF!</f>
        <v>#REF!</v>
      </c>
      <c r="T600" s="31" t="e">
        <f>'Рейтинговая таблица организаций'!#REF!</f>
        <v>#REF!</v>
      </c>
      <c r="U600" s="31" t="e">
        <f>'Рейтинговая таблица организаций'!#REF!</f>
        <v>#REF!</v>
      </c>
      <c r="V600" s="35" t="e">
        <f>'Рейтинговая таблица организаций'!#REF!</f>
        <v>#REF!</v>
      </c>
      <c r="W600" s="31" t="e">
        <f>'Рейтинговая таблица организаций'!#REF!</f>
        <v>#REF!</v>
      </c>
      <c r="X600" s="31" t="e">
        <f>'Рейтинговая таблица организаций'!#REF!</f>
        <v>#REF!</v>
      </c>
      <c r="Y600" s="31" t="e">
        <f>'Рейтинговая таблица организаций'!#REF!</f>
        <v>#REF!</v>
      </c>
      <c r="Z600" s="35" t="e">
        <f>'Рейтинговая таблица организаций'!#REF!</f>
        <v>#REF!</v>
      </c>
      <c r="AA600" s="36" t="e">
        <f>'Рейтинговая таблица организаций'!#REF!</f>
        <v>#REF!</v>
      </c>
    </row>
    <row r="601" spans="1:27">
      <c r="A601" s="33" t="e">
        <f>'бланки '!#REF!</f>
        <v>#REF!</v>
      </c>
      <c r="B601" s="33" t="e">
        <f>'Рейтинговая таблица организаций'!#REF!</f>
        <v>#REF!</v>
      </c>
      <c r="C601" s="33" t="e">
        <f>'Рейтинговая таблица организаций'!#REF!</f>
        <v>#REF!</v>
      </c>
      <c r="D601" s="33" t="e">
        <f>'Рейтинговая таблица организаций'!#REF!</f>
        <v>#REF!</v>
      </c>
      <c r="E601" s="31" t="e">
        <f>'Рейтинговая таблица организаций'!#REF!</f>
        <v>#REF!</v>
      </c>
      <c r="F601" s="31" t="e">
        <f>'Рейтинговая таблица организаций'!#REF!</f>
        <v>#REF!</v>
      </c>
      <c r="G601" s="31" t="e">
        <f>'Рейтинговая таблица организаций'!#REF!</f>
        <v>#REF!</v>
      </c>
      <c r="H601" s="31" t="e">
        <f>'Рейтинговая таблица организаций'!#REF!</f>
        <v>#REF!</v>
      </c>
      <c r="I601" s="31" t="e">
        <f>'Рейтинговая таблица организаций'!#REF!</f>
        <v>#REF!</v>
      </c>
      <c r="J601" s="35" t="e">
        <f>'Рейтинговая таблица организаций'!#REF!</f>
        <v>#REF!</v>
      </c>
      <c r="K601" s="31" t="e">
        <f>'Рейтинговая таблица организаций'!#REF!</f>
        <v>#REF!</v>
      </c>
      <c r="L601" s="31" t="e">
        <f t="shared" si="9"/>
        <v>#REF!</v>
      </c>
      <c r="M601" s="31" t="e">
        <f>'Рейтинговая таблица организаций'!#REF!</f>
        <v>#REF!</v>
      </c>
      <c r="N601" s="35" t="e">
        <f>'Рейтинговая таблица организаций'!#REF!</f>
        <v>#REF!</v>
      </c>
      <c r="O601" s="85" t="e">
        <f>'Рейтинговая таблица организаций'!#REF!</f>
        <v>#REF!</v>
      </c>
      <c r="P601" s="85" t="e">
        <f>'Рейтинговая таблица организаций'!#REF!</f>
        <v>#REF!</v>
      </c>
      <c r="Q601" s="85" t="e">
        <f>'Рейтинговая таблица организаций'!#REF!</f>
        <v>#REF!</v>
      </c>
      <c r="R601" s="86" t="e">
        <f>'Рейтинговая таблица организаций'!#REF!</f>
        <v>#REF!</v>
      </c>
      <c r="S601" s="31" t="e">
        <f>'Рейтинговая таблица организаций'!#REF!</f>
        <v>#REF!</v>
      </c>
      <c r="T601" s="31" t="e">
        <f>'Рейтинговая таблица организаций'!#REF!</f>
        <v>#REF!</v>
      </c>
      <c r="U601" s="31" t="e">
        <f>'Рейтинговая таблица организаций'!#REF!</f>
        <v>#REF!</v>
      </c>
      <c r="V601" s="35" t="e">
        <f>'Рейтинговая таблица организаций'!#REF!</f>
        <v>#REF!</v>
      </c>
      <c r="W601" s="31" t="e">
        <f>'Рейтинговая таблица организаций'!#REF!</f>
        <v>#REF!</v>
      </c>
      <c r="X601" s="31" t="e">
        <f>'Рейтинговая таблица организаций'!#REF!</f>
        <v>#REF!</v>
      </c>
      <c r="Y601" s="31" t="e">
        <f>'Рейтинговая таблица организаций'!#REF!</f>
        <v>#REF!</v>
      </c>
      <c r="Z601" s="35" t="e">
        <f>'Рейтинговая таблица организаций'!#REF!</f>
        <v>#REF!</v>
      </c>
      <c r="AA601" s="36" t="e">
        <f>'Рейтинговая таблица организаций'!#REF!</f>
        <v>#REF!</v>
      </c>
    </row>
    <row r="602" spans="1:27">
      <c r="A602" s="33" t="e">
        <f>'бланки '!#REF!</f>
        <v>#REF!</v>
      </c>
      <c r="B602" s="33" t="e">
        <f>'Рейтинговая таблица организаций'!#REF!</f>
        <v>#REF!</v>
      </c>
      <c r="C602" s="33" t="e">
        <f>'Рейтинговая таблица организаций'!#REF!</f>
        <v>#REF!</v>
      </c>
      <c r="D602" s="33" t="e">
        <f>'Рейтинговая таблица организаций'!#REF!</f>
        <v>#REF!</v>
      </c>
      <c r="E602" s="31" t="e">
        <f>'Рейтинговая таблица организаций'!#REF!</f>
        <v>#REF!</v>
      </c>
      <c r="F602" s="31" t="e">
        <f>'Рейтинговая таблица организаций'!#REF!</f>
        <v>#REF!</v>
      </c>
      <c r="G602" s="31" t="e">
        <f>'Рейтинговая таблица организаций'!#REF!</f>
        <v>#REF!</v>
      </c>
      <c r="H602" s="31" t="e">
        <f>'Рейтинговая таблица организаций'!#REF!</f>
        <v>#REF!</v>
      </c>
      <c r="I602" s="31" t="e">
        <f>'Рейтинговая таблица организаций'!#REF!</f>
        <v>#REF!</v>
      </c>
      <c r="J602" s="35" t="e">
        <f>'Рейтинговая таблица организаций'!#REF!</f>
        <v>#REF!</v>
      </c>
      <c r="K602" s="31" t="e">
        <f>'Рейтинговая таблица организаций'!#REF!</f>
        <v>#REF!</v>
      </c>
      <c r="L602" s="31" t="e">
        <f t="shared" si="9"/>
        <v>#REF!</v>
      </c>
      <c r="M602" s="31" t="e">
        <f>'Рейтинговая таблица организаций'!#REF!</f>
        <v>#REF!</v>
      </c>
      <c r="N602" s="35" t="e">
        <f>'Рейтинговая таблица организаций'!#REF!</f>
        <v>#REF!</v>
      </c>
      <c r="O602" s="85" t="e">
        <f>'Рейтинговая таблица организаций'!#REF!</f>
        <v>#REF!</v>
      </c>
      <c r="P602" s="85" t="e">
        <f>'Рейтинговая таблица организаций'!#REF!</f>
        <v>#REF!</v>
      </c>
      <c r="Q602" s="85" t="e">
        <f>'Рейтинговая таблица организаций'!#REF!</f>
        <v>#REF!</v>
      </c>
      <c r="R602" s="86" t="e">
        <f>'Рейтинговая таблица организаций'!#REF!</f>
        <v>#REF!</v>
      </c>
      <c r="S602" s="31" t="e">
        <f>'Рейтинговая таблица организаций'!#REF!</f>
        <v>#REF!</v>
      </c>
      <c r="T602" s="31" t="e">
        <f>'Рейтинговая таблица организаций'!#REF!</f>
        <v>#REF!</v>
      </c>
      <c r="U602" s="31" t="e">
        <f>'Рейтинговая таблица организаций'!#REF!</f>
        <v>#REF!</v>
      </c>
      <c r="V602" s="35" t="e">
        <f>'Рейтинговая таблица организаций'!#REF!</f>
        <v>#REF!</v>
      </c>
      <c r="W602" s="31" t="e">
        <f>'Рейтинговая таблица организаций'!#REF!</f>
        <v>#REF!</v>
      </c>
      <c r="X602" s="31" t="e">
        <f>'Рейтинговая таблица организаций'!#REF!</f>
        <v>#REF!</v>
      </c>
      <c r="Y602" s="31" t="e">
        <f>'Рейтинговая таблица организаций'!#REF!</f>
        <v>#REF!</v>
      </c>
      <c r="Z602" s="35" t="e">
        <f>'Рейтинговая таблица организаций'!#REF!</f>
        <v>#REF!</v>
      </c>
      <c r="AA602" s="36" t="e">
        <f>'Рейтинговая таблица организаций'!#REF!</f>
        <v>#REF!</v>
      </c>
    </row>
    <row r="603" spans="1:27">
      <c r="A603" s="33" t="e">
        <f>'бланки '!#REF!</f>
        <v>#REF!</v>
      </c>
      <c r="B603" s="33" t="e">
        <f>'Рейтинговая таблица организаций'!#REF!</f>
        <v>#REF!</v>
      </c>
      <c r="C603" s="33" t="e">
        <f>'Рейтинговая таблица организаций'!#REF!</f>
        <v>#REF!</v>
      </c>
      <c r="D603" s="33" t="e">
        <f>'Рейтинговая таблица организаций'!#REF!</f>
        <v>#REF!</v>
      </c>
      <c r="E603" s="31" t="e">
        <f>'Рейтинговая таблица организаций'!#REF!</f>
        <v>#REF!</v>
      </c>
      <c r="F603" s="31" t="e">
        <f>'Рейтинговая таблица организаций'!#REF!</f>
        <v>#REF!</v>
      </c>
      <c r="G603" s="31" t="e">
        <f>'Рейтинговая таблица организаций'!#REF!</f>
        <v>#REF!</v>
      </c>
      <c r="H603" s="31" t="e">
        <f>'Рейтинговая таблица организаций'!#REF!</f>
        <v>#REF!</v>
      </c>
      <c r="I603" s="31" t="e">
        <f>'Рейтинговая таблица организаций'!#REF!</f>
        <v>#REF!</v>
      </c>
      <c r="J603" s="35" t="e">
        <f>'Рейтинговая таблица организаций'!#REF!</f>
        <v>#REF!</v>
      </c>
      <c r="K603" s="31" t="e">
        <f>'Рейтинговая таблица организаций'!#REF!</f>
        <v>#REF!</v>
      </c>
      <c r="L603" s="31" t="e">
        <f t="shared" ref="L603:L653" si="10">N603</f>
        <v>#REF!</v>
      </c>
      <c r="M603" s="31" t="e">
        <f>'Рейтинговая таблица организаций'!#REF!</f>
        <v>#REF!</v>
      </c>
      <c r="N603" s="35" t="e">
        <f>'Рейтинговая таблица организаций'!#REF!</f>
        <v>#REF!</v>
      </c>
      <c r="O603" s="85" t="e">
        <f>'Рейтинговая таблица организаций'!#REF!</f>
        <v>#REF!</v>
      </c>
      <c r="P603" s="85" t="e">
        <f>'Рейтинговая таблица организаций'!#REF!</f>
        <v>#REF!</v>
      </c>
      <c r="Q603" s="85" t="e">
        <f>'Рейтинговая таблица организаций'!#REF!</f>
        <v>#REF!</v>
      </c>
      <c r="R603" s="86" t="e">
        <f>'Рейтинговая таблица организаций'!#REF!</f>
        <v>#REF!</v>
      </c>
      <c r="S603" s="31" t="e">
        <f>'Рейтинговая таблица организаций'!#REF!</f>
        <v>#REF!</v>
      </c>
      <c r="T603" s="31" t="e">
        <f>'Рейтинговая таблица организаций'!#REF!</f>
        <v>#REF!</v>
      </c>
      <c r="U603" s="31" t="e">
        <f>'Рейтинговая таблица организаций'!#REF!</f>
        <v>#REF!</v>
      </c>
      <c r="V603" s="35" t="e">
        <f>'Рейтинговая таблица организаций'!#REF!</f>
        <v>#REF!</v>
      </c>
      <c r="W603" s="31" t="e">
        <f>'Рейтинговая таблица организаций'!#REF!</f>
        <v>#REF!</v>
      </c>
      <c r="X603" s="31" t="e">
        <f>'Рейтинговая таблица организаций'!#REF!</f>
        <v>#REF!</v>
      </c>
      <c r="Y603" s="31" t="e">
        <f>'Рейтинговая таблица организаций'!#REF!</f>
        <v>#REF!</v>
      </c>
      <c r="Z603" s="35" t="e">
        <f>'Рейтинговая таблица организаций'!#REF!</f>
        <v>#REF!</v>
      </c>
      <c r="AA603" s="36" t="e">
        <f>'Рейтинговая таблица организаций'!#REF!</f>
        <v>#REF!</v>
      </c>
    </row>
    <row r="604" spans="1:27">
      <c r="A604" s="33" t="e">
        <f>'бланки '!#REF!</f>
        <v>#REF!</v>
      </c>
      <c r="B604" s="33" t="e">
        <f>'Рейтинговая таблица организаций'!#REF!</f>
        <v>#REF!</v>
      </c>
      <c r="C604" s="33" t="e">
        <f>'Рейтинговая таблица организаций'!#REF!</f>
        <v>#REF!</v>
      </c>
      <c r="D604" s="33" t="e">
        <f>'Рейтинговая таблица организаций'!#REF!</f>
        <v>#REF!</v>
      </c>
      <c r="E604" s="31" t="e">
        <f>'Рейтинговая таблица организаций'!#REF!</f>
        <v>#REF!</v>
      </c>
      <c r="F604" s="31" t="e">
        <f>'Рейтинговая таблица организаций'!#REF!</f>
        <v>#REF!</v>
      </c>
      <c r="G604" s="31" t="e">
        <f>'Рейтинговая таблица организаций'!#REF!</f>
        <v>#REF!</v>
      </c>
      <c r="H604" s="31" t="e">
        <f>'Рейтинговая таблица организаций'!#REF!</f>
        <v>#REF!</v>
      </c>
      <c r="I604" s="31" t="e">
        <f>'Рейтинговая таблица организаций'!#REF!</f>
        <v>#REF!</v>
      </c>
      <c r="J604" s="35" t="e">
        <f>'Рейтинговая таблица организаций'!#REF!</f>
        <v>#REF!</v>
      </c>
      <c r="K604" s="31" t="e">
        <f>'Рейтинговая таблица организаций'!#REF!</f>
        <v>#REF!</v>
      </c>
      <c r="L604" s="31" t="e">
        <f t="shared" si="10"/>
        <v>#REF!</v>
      </c>
      <c r="M604" s="31" t="e">
        <f>'Рейтинговая таблица организаций'!#REF!</f>
        <v>#REF!</v>
      </c>
      <c r="N604" s="35" t="e">
        <f>'Рейтинговая таблица организаций'!#REF!</f>
        <v>#REF!</v>
      </c>
      <c r="O604" s="85" t="e">
        <f>'Рейтинговая таблица организаций'!#REF!</f>
        <v>#REF!</v>
      </c>
      <c r="P604" s="85" t="e">
        <f>'Рейтинговая таблица организаций'!#REF!</f>
        <v>#REF!</v>
      </c>
      <c r="Q604" s="85" t="e">
        <f>'Рейтинговая таблица организаций'!#REF!</f>
        <v>#REF!</v>
      </c>
      <c r="R604" s="86" t="e">
        <f>'Рейтинговая таблица организаций'!#REF!</f>
        <v>#REF!</v>
      </c>
      <c r="S604" s="31" t="e">
        <f>'Рейтинговая таблица организаций'!#REF!</f>
        <v>#REF!</v>
      </c>
      <c r="T604" s="31" t="e">
        <f>'Рейтинговая таблица организаций'!#REF!</f>
        <v>#REF!</v>
      </c>
      <c r="U604" s="31" t="e">
        <f>'Рейтинговая таблица организаций'!#REF!</f>
        <v>#REF!</v>
      </c>
      <c r="V604" s="35" t="e">
        <f>'Рейтинговая таблица организаций'!#REF!</f>
        <v>#REF!</v>
      </c>
      <c r="W604" s="31" t="e">
        <f>'Рейтинговая таблица организаций'!#REF!</f>
        <v>#REF!</v>
      </c>
      <c r="X604" s="31" t="e">
        <f>'Рейтинговая таблица организаций'!#REF!</f>
        <v>#REF!</v>
      </c>
      <c r="Y604" s="31" t="e">
        <f>'Рейтинговая таблица организаций'!#REF!</f>
        <v>#REF!</v>
      </c>
      <c r="Z604" s="35" t="e">
        <f>'Рейтинговая таблица организаций'!#REF!</f>
        <v>#REF!</v>
      </c>
      <c r="AA604" s="36" t="e">
        <f>'Рейтинговая таблица организаций'!#REF!</f>
        <v>#REF!</v>
      </c>
    </row>
    <row r="605" spans="1:27">
      <c r="A605" s="33" t="e">
        <f>'бланки '!#REF!</f>
        <v>#REF!</v>
      </c>
      <c r="B605" s="33" t="e">
        <f>'Рейтинговая таблица организаций'!#REF!</f>
        <v>#REF!</v>
      </c>
      <c r="C605" s="33" t="e">
        <f>'Рейтинговая таблица организаций'!#REF!</f>
        <v>#REF!</v>
      </c>
      <c r="D605" s="33" t="e">
        <f>'Рейтинговая таблица организаций'!#REF!</f>
        <v>#REF!</v>
      </c>
      <c r="E605" s="31" t="e">
        <f>'Рейтинговая таблица организаций'!#REF!</f>
        <v>#REF!</v>
      </c>
      <c r="F605" s="31" t="e">
        <f>'Рейтинговая таблица организаций'!#REF!</f>
        <v>#REF!</v>
      </c>
      <c r="G605" s="31" t="e">
        <f>'Рейтинговая таблица организаций'!#REF!</f>
        <v>#REF!</v>
      </c>
      <c r="H605" s="31" t="e">
        <f>'Рейтинговая таблица организаций'!#REF!</f>
        <v>#REF!</v>
      </c>
      <c r="I605" s="31" t="e">
        <f>'Рейтинговая таблица организаций'!#REF!</f>
        <v>#REF!</v>
      </c>
      <c r="J605" s="35" t="e">
        <f>'Рейтинговая таблица организаций'!#REF!</f>
        <v>#REF!</v>
      </c>
      <c r="K605" s="31" t="e">
        <f>'Рейтинговая таблица организаций'!#REF!</f>
        <v>#REF!</v>
      </c>
      <c r="L605" s="31" t="e">
        <f t="shared" si="10"/>
        <v>#REF!</v>
      </c>
      <c r="M605" s="31" t="e">
        <f>'Рейтинговая таблица организаций'!#REF!</f>
        <v>#REF!</v>
      </c>
      <c r="N605" s="35" t="e">
        <f>'Рейтинговая таблица организаций'!#REF!</f>
        <v>#REF!</v>
      </c>
      <c r="O605" s="85" t="e">
        <f>'Рейтинговая таблица организаций'!#REF!</f>
        <v>#REF!</v>
      </c>
      <c r="P605" s="85" t="e">
        <f>'Рейтинговая таблица организаций'!#REF!</f>
        <v>#REF!</v>
      </c>
      <c r="Q605" s="85" t="e">
        <f>'Рейтинговая таблица организаций'!#REF!</f>
        <v>#REF!</v>
      </c>
      <c r="R605" s="86" t="e">
        <f>'Рейтинговая таблица организаций'!#REF!</f>
        <v>#REF!</v>
      </c>
      <c r="S605" s="31" t="e">
        <f>'Рейтинговая таблица организаций'!#REF!</f>
        <v>#REF!</v>
      </c>
      <c r="T605" s="31" t="e">
        <f>'Рейтинговая таблица организаций'!#REF!</f>
        <v>#REF!</v>
      </c>
      <c r="U605" s="31" t="e">
        <f>'Рейтинговая таблица организаций'!#REF!</f>
        <v>#REF!</v>
      </c>
      <c r="V605" s="35" t="e">
        <f>'Рейтинговая таблица организаций'!#REF!</f>
        <v>#REF!</v>
      </c>
      <c r="W605" s="31" t="e">
        <f>'Рейтинговая таблица организаций'!#REF!</f>
        <v>#REF!</v>
      </c>
      <c r="X605" s="31" t="e">
        <f>'Рейтинговая таблица организаций'!#REF!</f>
        <v>#REF!</v>
      </c>
      <c r="Y605" s="31" t="e">
        <f>'Рейтинговая таблица организаций'!#REF!</f>
        <v>#REF!</v>
      </c>
      <c r="Z605" s="35" t="e">
        <f>'Рейтинговая таблица организаций'!#REF!</f>
        <v>#REF!</v>
      </c>
      <c r="AA605" s="36" t="e">
        <f>'Рейтинговая таблица организаций'!#REF!</f>
        <v>#REF!</v>
      </c>
    </row>
    <row r="606" spans="1:27">
      <c r="A606" s="33" t="e">
        <f>'бланки '!#REF!</f>
        <v>#REF!</v>
      </c>
      <c r="B606" s="33" t="e">
        <f>'Рейтинговая таблица организаций'!#REF!</f>
        <v>#REF!</v>
      </c>
      <c r="C606" s="33" t="e">
        <f>'Рейтинговая таблица организаций'!#REF!</f>
        <v>#REF!</v>
      </c>
      <c r="D606" s="33" t="e">
        <f>'Рейтинговая таблица организаций'!#REF!</f>
        <v>#REF!</v>
      </c>
      <c r="E606" s="31" t="e">
        <f>'Рейтинговая таблица организаций'!#REF!</f>
        <v>#REF!</v>
      </c>
      <c r="F606" s="31" t="e">
        <f>'Рейтинговая таблица организаций'!#REF!</f>
        <v>#REF!</v>
      </c>
      <c r="G606" s="31" t="e">
        <f>'Рейтинговая таблица организаций'!#REF!</f>
        <v>#REF!</v>
      </c>
      <c r="H606" s="31" t="e">
        <f>'Рейтинговая таблица организаций'!#REF!</f>
        <v>#REF!</v>
      </c>
      <c r="I606" s="31" t="e">
        <f>'Рейтинговая таблица организаций'!#REF!</f>
        <v>#REF!</v>
      </c>
      <c r="J606" s="35" t="e">
        <f>'Рейтинговая таблица организаций'!#REF!</f>
        <v>#REF!</v>
      </c>
      <c r="K606" s="31" t="e">
        <f>'Рейтинговая таблица организаций'!#REF!</f>
        <v>#REF!</v>
      </c>
      <c r="L606" s="31" t="e">
        <f t="shared" si="10"/>
        <v>#REF!</v>
      </c>
      <c r="M606" s="31" t="e">
        <f>'Рейтинговая таблица организаций'!#REF!</f>
        <v>#REF!</v>
      </c>
      <c r="N606" s="35" t="e">
        <f>'Рейтинговая таблица организаций'!#REF!</f>
        <v>#REF!</v>
      </c>
      <c r="O606" s="85" t="e">
        <f>'Рейтинговая таблица организаций'!#REF!</f>
        <v>#REF!</v>
      </c>
      <c r="P606" s="85" t="e">
        <f>'Рейтинговая таблица организаций'!#REF!</f>
        <v>#REF!</v>
      </c>
      <c r="Q606" s="85" t="e">
        <f>'Рейтинговая таблица организаций'!#REF!</f>
        <v>#REF!</v>
      </c>
      <c r="R606" s="86" t="e">
        <f>'Рейтинговая таблица организаций'!#REF!</f>
        <v>#REF!</v>
      </c>
      <c r="S606" s="31" t="e">
        <f>'Рейтинговая таблица организаций'!#REF!</f>
        <v>#REF!</v>
      </c>
      <c r="T606" s="31" t="e">
        <f>'Рейтинговая таблица организаций'!#REF!</f>
        <v>#REF!</v>
      </c>
      <c r="U606" s="31" t="e">
        <f>'Рейтинговая таблица организаций'!#REF!</f>
        <v>#REF!</v>
      </c>
      <c r="V606" s="35" t="e">
        <f>'Рейтинговая таблица организаций'!#REF!</f>
        <v>#REF!</v>
      </c>
      <c r="W606" s="31" t="e">
        <f>'Рейтинговая таблица организаций'!#REF!</f>
        <v>#REF!</v>
      </c>
      <c r="X606" s="31" t="e">
        <f>'Рейтинговая таблица организаций'!#REF!</f>
        <v>#REF!</v>
      </c>
      <c r="Y606" s="31" t="e">
        <f>'Рейтинговая таблица организаций'!#REF!</f>
        <v>#REF!</v>
      </c>
      <c r="Z606" s="35" t="e">
        <f>'Рейтинговая таблица организаций'!#REF!</f>
        <v>#REF!</v>
      </c>
      <c r="AA606" s="36" t="e">
        <f>'Рейтинговая таблица организаций'!#REF!</f>
        <v>#REF!</v>
      </c>
    </row>
    <row r="607" spans="1:27">
      <c r="A607" s="33" t="e">
        <f>'бланки '!#REF!</f>
        <v>#REF!</v>
      </c>
      <c r="B607" s="33" t="e">
        <f>'Рейтинговая таблица организаций'!#REF!</f>
        <v>#REF!</v>
      </c>
      <c r="C607" s="33" t="e">
        <f>'Рейтинговая таблица организаций'!#REF!</f>
        <v>#REF!</v>
      </c>
      <c r="D607" s="33" t="e">
        <f>'Рейтинговая таблица организаций'!#REF!</f>
        <v>#REF!</v>
      </c>
      <c r="E607" s="31" t="e">
        <f>'Рейтинговая таблица организаций'!#REF!</f>
        <v>#REF!</v>
      </c>
      <c r="F607" s="31" t="e">
        <f>'Рейтинговая таблица организаций'!#REF!</f>
        <v>#REF!</v>
      </c>
      <c r="G607" s="31" t="e">
        <f>'Рейтинговая таблица организаций'!#REF!</f>
        <v>#REF!</v>
      </c>
      <c r="H607" s="31" t="e">
        <f>'Рейтинговая таблица организаций'!#REF!</f>
        <v>#REF!</v>
      </c>
      <c r="I607" s="31" t="e">
        <f>'Рейтинговая таблица организаций'!#REF!</f>
        <v>#REF!</v>
      </c>
      <c r="J607" s="35" t="e">
        <f>'Рейтинговая таблица организаций'!#REF!</f>
        <v>#REF!</v>
      </c>
      <c r="K607" s="31" t="e">
        <f>'Рейтинговая таблица организаций'!#REF!</f>
        <v>#REF!</v>
      </c>
      <c r="L607" s="31" t="e">
        <f t="shared" si="10"/>
        <v>#REF!</v>
      </c>
      <c r="M607" s="31" t="e">
        <f>'Рейтинговая таблица организаций'!#REF!</f>
        <v>#REF!</v>
      </c>
      <c r="N607" s="35" t="e">
        <f>'Рейтинговая таблица организаций'!#REF!</f>
        <v>#REF!</v>
      </c>
      <c r="O607" s="85" t="e">
        <f>'Рейтинговая таблица организаций'!#REF!</f>
        <v>#REF!</v>
      </c>
      <c r="P607" s="85" t="e">
        <f>'Рейтинговая таблица организаций'!#REF!</f>
        <v>#REF!</v>
      </c>
      <c r="Q607" s="85" t="e">
        <f>'Рейтинговая таблица организаций'!#REF!</f>
        <v>#REF!</v>
      </c>
      <c r="R607" s="86" t="e">
        <f>'Рейтинговая таблица организаций'!#REF!</f>
        <v>#REF!</v>
      </c>
      <c r="S607" s="31" t="e">
        <f>'Рейтинговая таблица организаций'!#REF!</f>
        <v>#REF!</v>
      </c>
      <c r="T607" s="31" t="e">
        <f>'Рейтинговая таблица организаций'!#REF!</f>
        <v>#REF!</v>
      </c>
      <c r="U607" s="31" t="e">
        <f>'Рейтинговая таблица организаций'!#REF!</f>
        <v>#REF!</v>
      </c>
      <c r="V607" s="35" t="e">
        <f>'Рейтинговая таблица организаций'!#REF!</f>
        <v>#REF!</v>
      </c>
      <c r="W607" s="31" t="e">
        <f>'Рейтинговая таблица организаций'!#REF!</f>
        <v>#REF!</v>
      </c>
      <c r="X607" s="31" t="e">
        <f>'Рейтинговая таблица организаций'!#REF!</f>
        <v>#REF!</v>
      </c>
      <c r="Y607" s="31" t="e">
        <f>'Рейтинговая таблица организаций'!#REF!</f>
        <v>#REF!</v>
      </c>
      <c r="Z607" s="35" t="e">
        <f>'Рейтинговая таблица организаций'!#REF!</f>
        <v>#REF!</v>
      </c>
      <c r="AA607" s="36" t="e">
        <f>'Рейтинговая таблица организаций'!#REF!</f>
        <v>#REF!</v>
      </c>
    </row>
    <row r="608" spans="1:27">
      <c r="A608" s="33" t="e">
        <f>'бланки '!#REF!</f>
        <v>#REF!</v>
      </c>
      <c r="B608" s="33" t="e">
        <f>'Рейтинговая таблица организаций'!#REF!</f>
        <v>#REF!</v>
      </c>
      <c r="C608" s="33" t="e">
        <f>'Рейтинговая таблица организаций'!#REF!</f>
        <v>#REF!</v>
      </c>
      <c r="D608" s="33" t="e">
        <f>'Рейтинговая таблица организаций'!#REF!</f>
        <v>#REF!</v>
      </c>
      <c r="E608" s="31" t="e">
        <f>'Рейтинговая таблица организаций'!#REF!</f>
        <v>#REF!</v>
      </c>
      <c r="F608" s="31" t="e">
        <f>'Рейтинговая таблица организаций'!#REF!</f>
        <v>#REF!</v>
      </c>
      <c r="G608" s="31" t="e">
        <f>'Рейтинговая таблица организаций'!#REF!</f>
        <v>#REF!</v>
      </c>
      <c r="H608" s="31" t="e">
        <f>'Рейтинговая таблица организаций'!#REF!</f>
        <v>#REF!</v>
      </c>
      <c r="I608" s="31" t="e">
        <f>'Рейтинговая таблица организаций'!#REF!</f>
        <v>#REF!</v>
      </c>
      <c r="J608" s="35" t="e">
        <f>'Рейтинговая таблица организаций'!#REF!</f>
        <v>#REF!</v>
      </c>
      <c r="K608" s="31" t="e">
        <f>'Рейтинговая таблица организаций'!#REF!</f>
        <v>#REF!</v>
      </c>
      <c r="L608" s="31" t="e">
        <f t="shared" si="10"/>
        <v>#REF!</v>
      </c>
      <c r="M608" s="31" t="e">
        <f>'Рейтинговая таблица организаций'!#REF!</f>
        <v>#REF!</v>
      </c>
      <c r="N608" s="35" t="e">
        <f>'Рейтинговая таблица организаций'!#REF!</f>
        <v>#REF!</v>
      </c>
      <c r="O608" s="85" t="e">
        <f>'Рейтинговая таблица организаций'!#REF!</f>
        <v>#REF!</v>
      </c>
      <c r="P608" s="85" t="e">
        <f>'Рейтинговая таблица организаций'!#REF!</f>
        <v>#REF!</v>
      </c>
      <c r="Q608" s="85" t="e">
        <f>'Рейтинговая таблица организаций'!#REF!</f>
        <v>#REF!</v>
      </c>
      <c r="R608" s="86" t="e">
        <f>'Рейтинговая таблица организаций'!#REF!</f>
        <v>#REF!</v>
      </c>
      <c r="S608" s="31" t="e">
        <f>'Рейтинговая таблица организаций'!#REF!</f>
        <v>#REF!</v>
      </c>
      <c r="T608" s="31" t="e">
        <f>'Рейтинговая таблица организаций'!#REF!</f>
        <v>#REF!</v>
      </c>
      <c r="U608" s="31" t="e">
        <f>'Рейтинговая таблица организаций'!#REF!</f>
        <v>#REF!</v>
      </c>
      <c r="V608" s="35" t="e">
        <f>'Рейтинговая таблица организаций'!#REF!</f>
        <v>#REF!</v>
      </c>
      <c r="W608" s="31" t="e">
        <f>'Рейтинговая таблица организаций'!#REF!</f>
        <v>#REF!</v>
      </c>
      <c r="X608" s="31" t="e">
        <f>'Рейтинговая таблица организаций'!#REF!</f>
        <v>#REF!</v>
      </c>
      <c r="Y608" s="31" t="e">
        <f>'Рейтинговая таблица организаций'!#REF!</f>
        <v>#REF!</v>
      </c>
      <c r="Z608" s="35" t="e">
        <f>'Рейтинговая таблица организаций'!#REF!</f>
        <v>#REF!</v>
      </c>
      <c r="AA608" s="36" t="e">
        <f>'Рейтинговая таблица организаций'!#REF!</f>
        <v>#REF!</v>
      </c>
    </row>
    <row r="609" spans="1:27">
      <c r="A609" s="33" t="e">
        <f>'бланки '!#REF!</f>
        <v>#REF!</v>
      </c>
      <c r="B609" s="33" t="e">
        <f>'Рейтинговая таблица организаций'!#REF!</f>
        <v>#REF!</v>
      </c>
      <c r="C609" s="33" t="e">
        <f>'Рейтинговая таблица организаций'!#REF!</f>
        <v>#REF!</v>
      </c>
      <c r="D609" s="33" t="e">
        <f>'Рейтинговая таблица организаций'!#REF!</f>
        <v>#REF!</v>
      </c>
      <c r="E609" s="31" t="e">
        <f>'Рейтинговая таблица организаций'!#REF!</f>
        <v>#REF!</v>
      </c>
      <c r="F609" s="31" t="e">
        <f>'Рейтинговая таблица организаций'!#REF!</f>
        <v>#REF!</v>
      </c>
      <c r="G609" s="31" t="e">
        <f>'Рейтинговая таблица организаций'!#REF!</f>
        <v>#REF!</v>
      </c>
      <c r="H609" s="31" t="e">
        <f>'Рейтинговая таблица организаций'!#REF!</f>
        <v>#REF!</v>
      </c>
      <c r="I609" s="31" t="e">
        <f>'Рейтинговая таблица организаций'!#REF!</f>
        <v>#REF!</v>
      </c>
      <c r="J609" s="35" t="e">
        <f>'Рейтинговая таблица организаций'!#REF!</f>
        <v>#REF!</v>
      </c>
      <c r="K609" s="31" t="e">
        <f>'Рейтинговая таблица организаций'!#REF!</f>
        <v>#REF!</v>
      </c>
      <c r="L609" s="31" t="e">
        <f t="shared" si="10"/>
        <v>#REF!</v>
      </c>
      <c r="M609" s="31" t="e">
        <f>'Рейтинговая таблица организаций'!#REF!</f>
        <v>#REF!</v>
      </c>
      <c r="N609" s="35" t="e">
        <f>'Рейтинговая таблица организаций'!#REF!</f>
        <v>#REF!</v>
      </c>
      <c r="O609" s="85" t="e">
        <f>'Рейтинговая таблица организаций'!#REF!</f>
        <v>#REF!</v>
      </c>
      <c r="P609" s="85" t="e">
        <f>'Рейтинговая таблица организаций'!#REF!</f>
        <v>#REF!</v>
      </c>
      <c r="Q609" s="85" t="e">
        <f>'Рейтинговая таблица организаций'!#REF!</f>
        <v>#REF!</v>
      </c>
      <c r="R609" s="86" t="e">
        <f>'Рейтинговая таблица организаций'!#REF!</f>
        <v>#REF!</v>
      </c>
      <c r="S609" s="31" t="e">
        <f>'Рейтинговая таблица организаций'!#REF!</f>
        <v>#REF!</v>
      </c>
      <c r="T609" s="31" t="e">
        <f>'Рейтинговая таблица организаций'!#REF!</f>
        <v>#REF!</v>
      </c>
      <c r="U609" s="31" t="e">
        <f>'Рейтинговая таблица организаций'!#REF!</f>
        <v>#REF!</v>
      </c>
      <c r="V609" s="35" t="e">
        <f>'Рейтинговая таблица организаций'!#REF!</f>
        <v>#REF!</v>
      </c>
      <c r="W609" s="31" t="e">
        <f>'Рейтинговая таблица организаций'!#REF!</f>
        <v>#REF!</v>
      </c>
      <c r="X609" s="31" t="e">
        <f>'Рейтинговая таблица организаций'!#REF!</f>
        <v>#REF!</v>
      </c>
      <c r="Y609" s="31" t="e">
        <f>'Рейтинговая таблица организаций'!#REF!</f>
        <v>#REF!</v>
      </c>
      <c r="Z609" s="35" t="e">
        <f>'Рейтинговая таблица организаций'!#REF!</f>
        <v>#REF!</v>
      </c>
      <c r="AA609" s="36" t="e">
        <f>'Рейтинговая таблица организаций'!#REF!</f>
        <v>#REF!</v>
      </c>
    </row>
    <row r="610" spans="1:27">
      <c r="A610" s="33" t="e">
        <f>'бланки '!#REF!</f>
        <v>#REF!</v>
      </c>
      <c r="B610" s="33" t="e">
        <f>'Рейтинговая таблица организаций'!#REF!</f>
        <v>#REF!</v>
      </c>
      <c r="C610" s="33" t="e">
        <f>'Рейтинговая таблица организаций'!#REF!</f>
        <v>#REF!</v>
      </c>
      <c r="D610" s="33" t="e">
        <f>'Рейтинговая таблица организаций'!#REF!</f>
        <v>#REF!</v>
      </c>
      <c r="E610" s="31" t="e">
        <f>'Рейтинговая таблица организаций'!#REF!</f>
        <v>#REF!</v>
      </c>
      <c r="F610" s="31" t="e">
        <f>'Рейтинговая таблица организаций'!#REF!</f>
        <v>#REF!</v>
      </c>
      <c r="G610" s="31" t="e">
        <f>'Рейтинговая таблица организаций'!#REF!</f>
        <v>#REF!</v>
      </c>
      <c r="H610" s="31" t="e">
        <f>'Рейтинговая таблица организаций'!#REF!</f>
        <v>#REF!</v>
      </c>
      <c r="I610" s="31" t="e">
        <f>'Рейтинговая таблица организаций'!#REF!</f>
        <v>#REF!</v>
      </c>
      <c r="J610" s="35" t="e">
        <f>'Рейтинговая таблица организаций'!#REF!</f>
        <v>#REF!</v>
      </c>
      <c r="K610" s="31" t="e">
        <f>'Рейтинговая таблица организаций'!#REF!</f>
        <v>#REF!</v>
      </c>
      <c r="L610" s="31" t="e">
        <f t="shared" si="10"/>
        <v>#REF!</v>
      </c>
      <c r="M610" s="31" t="e">
        <f>'Рейтинговая таблица организаций'!#REF!</f>
        <v>#REF!</v>
      </c>
      <c r="N610" s="35" t="e">
        <f>'Рейтинговая таблица организаций'!#REF!</f>
        <v>#REF!</v>
      </c>
      <c r="O610" s="85" t="e">
        <f>'Рейтинговая таблица организаций'!#REF!</f>
        <v>#REF!</v>
      </c>
      <c r="P610" s="85" t="e">
        <f>'Рейтинговая таблица организаций'!#REF!</f>
        <v>#REF!</v>
      </c>
      <c r="Q610" s="85" t="e">
        <f>'Рейтинговая таблица организаций'!#REF!</f>
        <v>#REF!</v>
      </c>
      <c r="R610" s="86" t="e">
        <f>'Рейтинговая таблица организаций'!#REF!</f>
        <v>#REF!</v>
      </c>
      <c r="S610" s="31" t="e">
        <f>'Рейтинговая таблица организаций'!#REF!</f>
        <v>#REF!</v>
      </c>
      <c r="T610" s="31" t="e">
        <f>'Рейтинговая таблица организаций'!#REF!</f>
        <v>#REF!</v>
      </c>
      <c r="U610" s="31" t="e">
        <f>'Рейтинговая таблица организаций'!#REF!</f>
        <v>#REF!</v>
      </c>
      <c r="V610" s="35" t="e">
        <f>'Рейтинговая таблица организаций'!#REF!</f>
        <v>#REF!</v>
      </c>
      <c r="W610" s="31" t="e">
        <f>'Рейтинговая таблица организаций'!#REF!</f>
        <v>#REF!</v>
      </c>
      <c r="X610" s="31" t="e">
        <f>'Рейтинговая таблица организаций'!#REF!</f>
        <v>#REF!</v>
      </c>
      <c r="Y610" s="31" t="e">
        <f>'Рейтинговая таблица организаций'!#REF!</f>
        <v>#REF!</v>
      </c>
      <c r="Z610" s="35" t="e">
        <f>'Рейтинговая таблица организаций'!#REF!</f>
        <v>#REF!</v>
      </c>
      <c r="AA610" s="36" t="e">
        <f>'Рейтинговая таблица организаций'!#REF!</f>
        <v>#REF!</v>
      </c>
    </row>
    <row r="611" spans="1:27">
      <c r="A611" s="33" t="e">
        <f>'бланки '!#REF!</f>
        <v>#REF!</v>
      </c>
      <c r="B611" s="33" t="e">
        <f>'Рейтинговая таблица организаций'!#REF!</f>
        <v>#REF!</v>
      </c>
      <c r="C611" s="33" t="e">
        <f>'Рейтинговая таблица организаций'!#REF!</f>
        <v>#REF!</v>
      </c>
      <c r="D611" s="33" t="e">
        <f>'Рейтинговая таблица организаций'!#REF!</f>
        <v>#REF!</v>
      </c>
      <c r="E611" s="31" t="e">
        <f>'Рейтинговая таблица организаций'!#REF!</f>
        <v>#REF!</v>
      </c>
      <c r="F611" s="31" t="e">
        <f>'Рейтинговая таблица организаций'!#REF!</f>
        <v>#REF!</v>
      </c>
      <c r="G611" s="31" t="e">
        <f>'Рейтинговая таблица организаций'!#REF!</f>
        <v>#REF!</v>
      </c>
      <c r="H611" s="31" t="e">
        <f>'Рейтинговая таблица организаций'!#REF!</f>
        <v>#REF!</v>
      </c>
      <c r="I611" s="31" t="e">
        <f>'Рейтинговая таблица организаций'!#REF!</f>
        <v>#REF!</v>
      </c>
      <c r="J611" s="35" t="e">
        <f>'Рейтинговая таблица организаций'!#REF!</f>
        <v>#REF!</v>
      </c>
      <c r="K611" s="31" t="e">
        <f>'Рейтинговая таблица организаций'!#REF!</f>
        <v>#REF!</v>
      </c>
      <c r="L611" s="31" t="e">
        <f t="shared" si="10"/>
        <v>#REF!</v>
      </c>
      <c r="M611" s="31" t="e">
        <f>'Рейтинговая таблица организаций'!#REF!</f>
        <v>#REF!</v>
      </c>
      <c r="N611" s="35" t="e">
        <f>'Рейтинговая таблица организаций'!#REF!</f>
        <v>#REF!</v>
      </c>
      <c r="O611" s="85" t="e">
        <f>'Рейтинговая таблица организаций'!#REF!</f>
        <v>#REF!</v>
      </c>
      <c r="P611" s="85" t="e">
        <f>'Рейтинговая таблица организаций'!#REF!</f>
        <v>#REF!</v>
      </c>
      <c r="Q611" s="85" t="e">
        <f>'Рейтинговая таблица организаций'!#REF!</f>
        <v>#REF!</v>
      </c>
      <c r="R611" s="86" t="e">
        <f>'Рейтинговая таблица организаций'!#REF!</f>
        <v>#REF!</v>
      </c>
      <c r="S611" s="31" t="e">
        <f>'Рейтинговая таблица организаций'!#REF!</f>
        <v>#REF!</v>
      </c>
      <c r="T611" s="31" t="e">
        <f>'Рейтинговая таблица организаций'!#REF!</f>
        <v>#REF!</v>
      </c>
      <c r="U611" s="31" t="e">
        <f>'Рейтинговая таблица организаций'!#REF!</f>
        <v>#REF!</v>
      </c>
      <c r="V611" s="35" t="e">
        <f>'Рейтинговая таблица организаций'!#REF!</f>
        <v>#REF!</v>
      </c>
      <c r="W611" s="31" t="e">
        <f>'Рейтинговая таблица организаций'!#REF!</f>
        <v>#REF!</v>
      </c>
      <c r="X611" s="31" t="e">
        <f>'Рейтинговая таблица организаций'!#REF!</f>
        <v>#REF!</v>
      </c>
      <c r="Y611" s="31" t="e">
        <f>'Рейтинговая таблица организаций'!#REF!</f>
        <v>#REF!</v>
      </c>
      <c r="Z611" s="35" t="e">
        <f>'Рейтинговая таблица организаций'!#REF!</f>
        <v>#REF!</v>
      </c>
      <c r="AA611" s="36" t="e">
        <f>'Рейтинговая таблица организаций'!#REF!</f>
        <v>#REF!</v>
      </c>
    </row>
    <row r="612" spans="1:27">
      <c r="A612" s="33" t="e">
        <f>'бланки '!#REF!</f>
        <v>#REF!</v>
      </c>
      <c r="B612" s="33" t="e">
        <f>'Рейтинговая таблица организаций'!#REF!</f>
        <v>#REF!</v>
      </c>
      <c r="C612" s="33" t="e">
        <f>'Рейтинговая таблица организаций'!#REF!</f>
        <v>#REF!</v>
      </c>
      <c r="D612" s="33" t="e">
        <f>'Рейтинговая таблица организаций'!#REF!</f>
        <v>#REF!</v>
      </c>
      <c r="E612" s="31" t="e">
        <f>'Рейтинговая таблица организаций'!#REF!</f>
        <v>#REF!</v>
      </c>
      <c r="F612" s="31" t="e">
        <f>'Рейтинговая таблица организаций'!#REF!</f>
        <v>#REF!</v>
      </c>
      <c r="G612" s="31" t="e">
        <f>'Рейтинговая таблица организаций'!#REF!</f>
        <v>#REF!</v>
      </c>
      <c r="H612" s="31" t="e">
        <f>'Рейтинговая таблица организаций'!#REF!</f>
        <v>#REF!</v>
      </c>
      <c r="I612" s="31" t="e">
        <f>'Рейтинговая таблица организаций'!#REF!</f>
        <v>#REF!</v>
      </c>
      <c r="J612" s="35" t="e">
        <f>'Рейтинговая таблица организаций'!#REF!</f>
        <v>#REF!</v>
      </c>
      <c r="K612" s="31" t="e">
        <f>'Рейтинговая таблица организаций'!#REF!</f>
        <v>#REF!</v>
      </c>
      <c r="L612" s="31" t="e">
        <f t="shared" si="10"/>
        <v>#REF!</v>
      </c>
      <c r="M612" s="31" t="e">
        <f>'Рейтинговая таблица организаций'!#REF!</f>
        <v>#REF!</v>
      </c>
      <c r="N612" s="35" t="e">
        <f>'Рейтинговая таблица организаций'!#REF!</f>
        <v>#REF!</v>
      </c>
      <c r="O612" s="85" t="e">
        <f>'Рейтинговая таблица организаций'!#REF!</f>
        <v>#REF!</v>
      </c>
      <c r="P612" s="85" t="e">
        <f>'Рейтинговая таблица организаций'!#REF!</f>
        <v>#REF!</v>
      </c>
      <c r="Q612" s="85" t="e">
        <f>'Рейтинговая таблица организаций'!#REF!</f>
        <v>#REF!</v>
      </c>
      <c r="R612" s="86" t="e">
        <f>'Рейтинговая таблица организаций'!#REF!</f>
        <v>#REF!</v>
      </c>
      <c r="S612" s="31" t="e">
        <f>'Рейтинговая таблица организаций'!#REF!</f>
        <v>#REF!</v>
      </c>
      <c r="T612" s="31" t="e">
        <f>'Рейтинговая таблица организаций'!#REF!</f>
        <v>#REF!</v>
      </c>
      <c r="U612" s="31" t="e">
        <f>'Рейтинговая таблица организаций'!#REF!</f>
        <v>#REF!</v>
      </c>
      <c r="V612" s="35" t="e">
        <f>'Рейтинговая таблица организаций'!#REF!</f>
        <v>#REF!</v>
      </c>
      <c r="W612" s="31" t="e">
        <f>'Рейтинговая таблица организаций'!#REF!</f>
        <v>#REF!</v>
      </c>
      <c r="X612" s="31" t="e">
        <f>'Рейтинговая таблица организаций'!#REF!</f>
        <v>#REF!</v>
      </c>
      <c r="Y612" s="31" t="e">
        <f>'Рейтинговая таблица организаций'!#REF!</f>
        <v>#REF!</v>
      </c>
      <c r="Z612" s="35" t="e">
        <f>'Рейтинговая таблица организаций'!#REF!</f>
        <v>#REF!</v>
      </c>
      <c r="AA612" s="36" t="e">
        <f>'Рейтинговая таблица организаций'!#REF!</f>
        <v>#REF!</v>
      </c>
    </row>
    <row r="613" spans="1:27">
      <c r="A613" s="33" t="e">
        <f>'бланки '!#REF!</f>
        <v>#REF!</v>
      </c>
      <c r="B613" s="33" t="e">
        <f>'Рейтинговая таблица организаций'!#REF!</f>
        <v>#REF!</v>
      </c>
      <c r="C613" s="33" t="e">
        <f>'Рейтинговая таблица организаций'!#REF!</f>
        <v>#REF!</v>
      </c>
      <c r="D613" s="33" t="e">
        <f>'Рейтинговая таблица организаций'!#REF!</f>
        <v>#REF!</v>
      </c>
      <c r="E613" s="31" t="e">
        <f>'Рейтинговая таблица организаций'!#REF!</f>
        <v>#REF!</v>
      </c>
      <c r="F613" s="31" t="e">
        <f>'Рейтинговая таблица организаций'!#REF!</f>
        <v>#REF!</v>
      </c>
      <c r="G613" s="31" t="e">
        <f>'Рейтинговая таблица организаций'!#REF!</f>
        <v>#REF!</v>
      </c>
      <c r="H613" s="31" t="e">
        <f>'Рейтинговая таблица организаций'!#REF!</f>
        <v>#REF!</v>
      </c>
      <c r="I613" s="31" t="e">
        <f>'Рейтинговая таблица организаций'!#REF!</f>
        <v>#REF!</v>
      </c>
      <c r="J613" s="35" t="e">
        <f>'Рейтинговая таблица организаций'!#REF!</f>
        <v>#REF!</v>
      </c>
      <c r="K613" s="31" t="e">
        <f>'Рейтинговая таблица организаций'!#REF!</f>
        <v>#REF!</v>
      </c>
      <c r="L613" s="31" t="e">
        <f t="shared" si="10"/>
        <v>#REF!</v>
      </c>
      <c r="M613" s="31" t="e">
        <f>'Рейтинговая таблица организаций'!#REF!</f>
        <v>#REF!</v>
      </c>
      <c r="N613" s="35" t="e">
        <f>'Рейтинговая таблица организаций'!#REF!</f>
        <v>#REF!</v>
      </c>
      <c r="O613" s="85" t="e">
        <f>'Рейтинговая таблица организаций'!#REF!</f>
        <v>#REF!</v>
      </c>
      <c r="P613" s="85" t="e">
        <f>'Рейтинговая таблица организаций'!#REF!</f>
        <v>#REF!</v>
      </c>
      <c r="Q613" s="85" t="e">
        <f>'Рейтинговая таблица организаций'!#REF!</f>
        <v>#REF!</v>
      </c>
      <c r="R613" s="86" t="e">
        <f>'Рейтинговая таблица организаций'!#REF!</f>
        <v>#REF!</v>
      </c>
      <c r="S613" s="31" t="e">
        <f>'Рейтинговая таблица организаций'!#REF!</f>
        <v>#REF!</v>
      </c>
      <c r="T613" s="31" t="e">
        <f>'Рейтинговая таблица организаций'!#REF!</f>
        <v>#REF!</v>
      </c>
      <c r="U613" s="31" t="e">
        <f>'Рейтинговая таблица организаций'!#REF!</f>
        <v>#REF!</v>
      </c>
      <c r="V613" s="35" t="e">
        <f>'Рейтинговая таблица организаций'!#REF!</f>
        <v>#REF!</v>
      </c>
      <c r="W613" s="31" t="e">
        <f>'Рейтинговая таблица организаций'!#REF!</f>
        <v>#REF!</v>
      </c>
      <c r="X613" s="31" t="e">
        <f>'Рейтинговая таблица организаций'!#REF!</f>
        <v>#REF!</v>
      </c>
      <c r="Y613" s="31" t="e">
        <f>'Рейтинговая таблица организаций'!#REF!</f>
        <v>#REF!</v>
      </c>
      <c r="Z613" s="35" t="e">
        <f>'Рейтинговая таблица организаций'!#REF!</f>
        <v>#REF!</v>
      </c>
      <c r="AA613" s="36" t="e">
        <f>'Рейтинговая таблица организаций'!#REF!</f>
        <v>#REF!</v>
      </c>
    </row>
    <row r="614" spans="1:27">
      <c r="A614" s="33" t="e">
        <f>'бланки '!#REF!</f>
        <v>#REF!</v>
      </c>
      <c r="B614" s="33" t="e">
        <f>'Рейтинговая таблица организаций'!#REF!</f>
        <v>#REF!</v>
      </c>
      <c r="C614" s="33" t="e">
        <f>'Рейтинговая таблица организаций'!#REF!</f>
        <v>#REF!</v>
      </c>
      <c r="D614" s="33" t="e">
        <f>'Рейтинговая таблица организаций'!#REF!</f>
        <v>#REF!</v>
      </c>
      <c r="E614" s="31" t="e">
        <f>'Рейтинговая таблица организаций'!#REF!</f>
        <v>#REF!</v>
      </c>
      <c r="F614" s="31" t="e">
        <f>'Рейтинговая таблица организаций'!#REF!</f>
        <v>#REF!</v>
      </c>
      <c r="G614" s="31" t="e">
        <f>'Рейтинговая таблица организаций'!#REF!</f>
        <v>#REF!</v>
      </c>
      <c r="H614" s="31" t="e">
        <f>'Рейтинговая таблица организаций'!#REF!</f>
        <v>#REF!</v>
      </c>
      <c r="I614" s="31" t="e">
        <f>'Рейтинговая таблица организаций'!#REF!</f>
        <v>#REF!</v>
      </c>
      <c r="J614" s="35" t="e">
        <f>'Рейтинговая таблица организаций'!#REF!</f>
        <v>#REF!</v>
      </c>
      <c r="K614" s="31" t="e">
        <f>'Рейтинговая таблица организаций'!#REF!</f>
        <v>#REF!</v>
      </c>
      <c r="L614" s="31" t="e">
        <f t="shared" si="10"/>
        <v>#REF!</v>
      </c>
      <c r="M614" s="31" t="e">
        <f>'Рейтинговая таблица организаций'!#REF!</f>
        <v>#REF!</v>
      </c>
      <c r="N614" s="35" t="e">
        <f>'Рейтинговая таблица организаций'!#REF!</f>
        <v>#REF!</v>
      </c>
      <c r="O614" s="85" t="e">
        <f>'Рейтинговая таблица организаций'!#REF!</f>
        <v>#REF!</v>
      </c>
      <c r="P614" s="85" t="e">
        <f>'Рейтинговая таблица организаций'!#REF!</f>
        <v>#REF!</v>
      </c>
      <c r="Q614" s="85" t="e">
        <f>'Рейтинговая таблица организаций'!#REF!</f>
        <v>#REF!</v>
      </c>
      <c r="R614" s="86" t="e">
        <f>'Рейтинговая таблица организаций'!#REF!</f>
        <v>#REF!</v>
      </c>
      <c r="S614" s="31" t="e">
        <f>'Рейтинговая таблица организаций'!#REF!</f>
        <v>#REF!</v>
      </c>
      <c r="T614" s="31" t="e">
        <f>'Рейтинговая таблица организаций'!#REF!</f>
        <v>#REF!</v>
      </c>
      <c r="U614" s="31" t="e">
        <f>'Рейтинговая таблица организаций'!#REF!</f>
        <v>#REF!</v>
      </c>
      <c r="V614" s="35" t="e">
        <f>'Рейтинговая таблица организаций'!#REF!</f>
        <v>#REF!</v>
      </c>
      <c r="W614" s="31" t="e">
        <f>'Рейтинговая таблица организаций'!#REF!</f>
        <v>#REF!</v>
      </c>
      <c r="X614" s="31" t="e">
        <f>'Рейтинговая таблица организаций'!#REF!</f>
        <v>#REF!</v>
      </c>
      <c r="Y614" s="31" t="e">
        <f>'Рейтинговая таблица организаций'!#REF!</f>
        <v>#REF!</v>
      </c>
      <c r="Z614" s="35" t="e">
        <f>'Рейтинговая таблица организаций'!#REF!</f>
        <v>#REF!</v>
      </c>
      <c r="AA614" s="36" t="e">
        <f>'Рейтинговая таблица организаций'!#REF!</f>
        <v>#REF!</v>
      </c>
    </row>
    <row r="615" spans="1:27">
      <c r="A615" s="33" t="e">
        <f>'бланки '!#REF!</f>
        <v>#REF!</v>
      </c>
      <c r="B615" s="33" t="e">
        <f>'Рейтинговая таблица организаций'!#REF!</f>
        <v>#REF!</v>
      </c>
      <c r="C615" s="33" t="e">
        <f>'Рейтинговая таблица организаций'!#REF!</f>
        <v>#REF!</v>
      </c>
      <c r="D615" s="33" t="e">
        <f>'Рейтинговая таблица организаций'!#REF!</f>
        <v>#REF!</v>
      </c>
      <c r="E615" s="31" t="e">
        <f>'Рейтинговая таблица организаций'!#REF!</f>
        <v>#REF!</v>
      </c>
      <c r="F615" s="31" t="e">
        <f>'Рейтинговая таблица организаций'!#REF!</f>
        <v>#REF!</v>
      </c>
      <c r="G615" s="31" t="e">
        <f>'Рейтинговая таблица организаций'!#REF!</f>
        <v>#REF!</v>
      </c>
      <c r="H615" s="31" t="e">
        <f>'Рейтинговая таблица организаций'!#REF!</f>
        <v>#REF!</v>
      </c>
      <c r="I615" s="31" t="e">
        <f>'Рейтинговая таблица организаций'!#REF!</f>
        <v>#REF!</v>
      </c>
      <c r="J615" s="35" t="e">
        <f>'Рейтинговая таблица организаций'!#REF!</f>
        <v>#REF!</v>
      </c>
      <c r="K615" s="31" t="e">
        <f>'Рейтинговая таблица организаций'!#REF!</f>
        <v>#REF!</v>
      </c>
      <c r="L615" s="31" t="e">
        <f t="shared" si="10"/>
        <v>#REF!</v>
      </c>
      <c r="M615" s="31" t="e">
        <f>'Рейтинговая таблица организаций'!#REF!</f>
        <v>#REF!</v>
      </c>
      <c r="N615" s="35" t="e">
        <f>'Рейтинговая таблица организаций'!#REF!</f>
        <v>#REF!</v>
      </c>
      <c r="O615" s="85" t="e">
        <f>'Рейтинговая таблица организаций'!#REF!</f>
        <v>#REF!</v>
      </c>
      <c r="P615" s="85" t="e">
        <f>'Рейтинговая таблица организаций'!#REF!</f>
        <v>#REF!</v>
      </c>
      <c r="Q615" s="85" t="e">
        <f>'Рейтинговая таблица организаций'!#REF!</f>
        <v>#REF!</v>
      </c>
      <c r="R615" s="86" t="e">
        <f>'Рейтинговая таблица организаций'!#REF!</f>
        <v>#REF!</v>
      </c>
      <c r="S615" s="31" t="e">
        <f>'Рейтинговая таблица организаций'!#REF!</f>
        <v>#REF!</v>
      </c>
      <c r="T615" s="31" t="e">
        <f>'Рейтинговая таблица организаций'!#REF!</f>
        <v>#REF!</v>
      </c>
      <c r="U615" s="31" t="e">
        <f>'Рейтинговая таблица организаций'!#REF!</f>
        <v>#REF!</v>
      </c>
      <c r="V615" s="35" t="e">
        <f>'Рейтинговая таблица организаций'!#REF!</f>
        <v>#REF!</v>
      </c>
      <c r="W615" s="31" t="e">
        <f>'Рейтинговая таблица организаций'!#REF!</f>
        <v>#REF!</v>
      </c>
      <c r="X615" s="31" t="e">
        <f>'Рейтинговая таблица организаций'!#REF!</f>
        <v>#REF!</v>
      </c>
      <c r="Y615" s="31" t="e">
        <f>'Рейтинговая таблица организаций'!#REF!</f>
        <v>#REF!</v>
      </c>
      <c r="Z615" s="35" t="e">
        <f>'Рейтинговая таблица организаций'!#REF!</f>
        <v>#REF!</v>
      </c>
      <c r="AA615" s="36" t="e">
        <f>'Рейтинговая таблица организаций'!#REF!</f>
        <v>#REF!</v>
      </c>
    </row>
    <row r="616" spans="1:27">
      <c r="A616" s="33" t="e">
        <f>'бланки '!#REF!</f>
        <v>#REF!</v>
      </c>
      <c r="B616" s="33" t="e">
        <f>'Рейтинговая таблица организаций'!#REF!</f>
        <v>#REF!</v>
      </c>
      <c r="C616" s="33" t="e">
        <f>'Рейтинговая таблица организаций'!#REF!</f>
        <v>#REF!</v>
      </c>
      <c r="D616" s="33" t="e">
        <f>'Рейтинговая таблица организаций'!#REF!</f>
        <v>#REF!</v>
      </c>
      <c r="E616" s="31" t="e">
        <f>'Рейтинговая таблица организаций'!#REF!</f>
        <v>#REF!</v>
      </c>
      <c r="F616" s="31" t="e">
        <f>'Рейтинговая таблица организаций'!#REF!</f>
        <v>#REF!</v>
      </c>
      <c r="G616" s="31" t="e">
        <f>'Рейтинговая таблица организаций'!#REF!</f>
        <v>#REF!</v>
      </c>
      <c r="H616" s="31" t="e">
        <f>'Рейтинговая таблица организаций'!#REF!</f>
        <v>#REF!</v>
      </c>
      <c r="I616" s="31" t="e">
        <f>'Рейтинговая таблица организаций'!#REF!</f>
        <v>#REF!</v>
      </c>
      <c r="J616" s="35" t="e">
        <f>'Рейтинговая таблица организаций'!#REF!</f>
        <v>#REF!</v>
      </c>
      <c r="K616" s="31" t="e">
        <f>'Рейтинговая таблица организаций'!#REF!</f>
        <v>#REF!</v>
      </c>
      <c r="L616" s="31" t="e">
        <f t="shared" si="10"/>
        <v>#REF!</v>
      </c>
      <c r="M616" s="31" t="e">
        <f>'Рейтинговая таблица организаций'!#REF!</f>
        <v>#REF!</v>
      </c>
      <c r="N616" s="35" t="e">
        <f>'Рейтинговая таблица организаций'!#REF!</f>
        <v>#REF!</v>
      </c>
      <c r="O616" s="85" t="e">
        <f>'Рейтинговая таблица организаций'!#REF!</f>
        <v>#REF!</v>
      </c>
      <c r="P616" s="85" t="e">
        <f>'Рейтинговая таблица организаций'!#REF!</f>
        <v>#REF!</v>
      </c>
      <c r="Q616" s="85" t="e">
        <f>'Рейтинговая таблица организаций'!#REF!</f>
        <v>#REF!</v>
      </c>
      <c r="R616" s="86" t="e">
        <f>'Рейтинговая таблица организаций'!#REF!</f>
        <v>#REF!</v>
      </c>
      <c r="S616" s="31" t="e">
        <f>'Рейтинговая таблица организаций'!#REF!</f>
        <v>#REF!</v>
      </c>
      <c r="T616" s="31" t="e">
        <f>'Рейтинговая таблица организаций'!#REF!</f>
        <v>#REF!</v>
      </c>
      <c r="U616" s="31" t="e">
        <f>'Рейтинговая таблица организаций'!#REF!</f>
        <v>#REF!</v>
      </c>
      <c r="V616" s="35" t="e">
        <f>'Рейтинговая таблица организаций'!#REF!</f>
        <v>#REF!</v>
      </c>
      <c r="W616" s="31" t="e">
        <f>'Рейтинговая таблица организаций'!#REF!</f>
        <v>#REF!</v>
      </c>
      <c r="X616" s="31" t="e">
        <f>'Рейтинговая таблица организаций'!#REF!</f>
        <v>#REF!</v>
      </c>
      <c r="Y616" s="31" t="e">
        <f>'Рейтинговая таблица организаций'!#REF!</f>
        <v>#REF!</v>
      </c>
      <c r="Z616" s="35" t="e">
        <f>'Рейтинговая таблица организаций'!#REF!</f>
        <v>#REF!</v>
      </c>
      <c r="AA616" s="36" t="e">
        <f>'Рейтинговая таблица организаций'!#REF!</f>
        <v>#REF!</v>
      </c>
    </row>
    <row r="617" spans="1:27">
      <c r="A617" s="33" t="e">
        <f>'бланки '!#REF!</f>
        <v>#REF!</v>
      </c>
      <c r="B617" s="33" t="e">
        <f>'Рейтинговая таблица организаций'!#REF!</f>
        <v>#REF!</v>
      </c>
      <c r="C617" s="33" t="e">
        <f>'Рейтинговая таблица организаций'!#REF!</f>
        <v>#REF!</v>
      </c>
      <c r="D617" s="33" t="e">
        <f>'Рейтинговая таблица организаций'!#REF!</f>
        <v>#REF!</v>
      </c>
      <c r="E617" s="31" t="e">
        <f>'Рейтинговая таблица организаций'!#REF!</f>
        <v>#REF!</v>
      </c>
      <c r="F617" s="31" t="e">
        <f>'Рейтинговая таблица организаций'!#REF!</f>
        <v>#REF!</v>
      </c>
      <c r="G617" s="31" t="e">
        <f>'Рейтинговая таблица организаций'!#REF!</f>
        <v>#REF!</v>
      </c>
      <c r="H617" s="31" t="e">
        <f>'Рейтинговая таблица организаций'!#REF!</f>
        <v>#REF!</v>
      </c>
      <c r="I617" s="31" t="e">
        <f>'Рейтинговая таблица организаций'!#REF!</f>
        <v>#REF!</v>
      </c>
      <c r="J617" s="35" t="e">
        <f>'Рейтинговая таблица организаций'!#REF!</f>
        <v>#REF!</v>
      </c>
      <c r="K617" s="31" t="e">
        <f>'Рейтинговая таблица организаций'!#REF!</f>
        <v>#REF!</v>
      </c>
      <c r="L617" s="31" t="e">
        <f t="shared" si="10"/>
        <v>#REF!</v>
      </c>
      <c r="M617" s="31" t="e">
        <f>'Рейтинговая таблица организаций'!#REF!</f>
        <v>#REF!</v>
      </c>
      <c r="N617" s="35" t="e">
        <f>'Рейтинговая таблица организаций'!#REF!</f>
        <v>#REF!</v>
      </c>
      <c r="O617" s="85" t="e">
        <f>'Рейтинговая таблица организаций'!#REF!</f>
        <v>#REF!</v>
      </c>
      <c r="P617" s="85" t="e">
        <f>'Рейтинговая таблица организаций'!#REF!</f>
        <v>#REF!</v>
      </c>
      <c r="Q617" s="85" t="e">
        <f>'Рейтинговая таблица организаций'!#REF!</f>
        <v>#REF!</v>
      </c>
      <c r="R617" s="86" t="e">
        <f>'Рейтинговая таблица организаций'!#REF!</f>
        <v>#REF!</v>
      </c>
      <c r="S617" s="31" t="e">
        <f>'Рейтинговая таблица организаций'!#REF!</f>
        <v>#REF!</v>
      </c>
      <c r="T617" s="31" t="e">
        <f>'Рейтинговая таблица организаций'!#REF!</f>
        <v>#REF!</v>
      </c>
      <c r="U617" s="31" t="e">
        <f>'Рейтинговая таблица организаций'!#REF!</f>
        <v>#REF!</v>
      </c>
      <c r="V617" s="35" t="e">
        <f>'Рейтинговая таблица организаций'!#REF!</f>
        <v>#REF!</v>
      </c>
      <c r="W617" s="31" t="e">
        <f>'Рейтинговая таблица организаций'!#REF!</f>
        <v>#REF!</v>
      </c>
      <c r="X617" s="31" t="e">
        <f>'Рейтинговая таблица организаций'!#REF!</f>
        <v>#REF!</v>
      </c>
      <c r="Y617" s="31" t="e">
        <f>'Рейтинговая таблица организаций'!#REF!</f>
        <v>#REF!</v>
      </c>
      <c r="Z617" s="35" t="e">
        <f>'Рейтинговая таблица организаций'!#REF!</f>
        <v>#REF!</v>
      </c>
      <c r="AA617" s="36" t="e">
        <f>'Рейтинговая таблица организаций'!#REF!</f>
        <v>#REF!</v>
      </c>
    </row>
    <row r="618" spans="1:27">
      <c r="A618" s="33" t="e">
        <f>'бланки '!#REF!</f>
        <v>#REF!</v>
      </c>
      <c r="B618" s="33" t="e">
        <f>'Рейтинговая таблица организаций'!#REF!</f>
        <v>#REF!</v>
      </c>
      <c r="C618" s="33" t="e">
        <f>'Рейтинговая таблица организаций'!#REF!</f>
        <v>#REF!</v>
      </c>
      <c r="D618" s="33" t="e">
        <f>'Рейтинговая таблица организаций'!#REF!</f>
        <v>#REF!</v>
      </c>
      <c r="E618" s="31" t="e">
        <f>'Рейтинговая таблица организаций'!#REF!</f>
        <v>#REF!</v>
      </c>
      <c r="F618" s="31" t="e">
        <f>'Рейтинговая таблица организаций'!#REF!</f>
        <v>#REF!</v>
      </c>
      <c r="G618" s="31" t="e">
        <f>'Рейтинговая таблица организаций'!#REF!</f>
        <v>#REF!</v>
      </c>
      <c r="H618" s="31" t="e">
        <f>'Рейтинговая таблица организаций'!#REF!</f>
        <v>#REF!</v>
      </c>
      <c r="I618" s="31" t="e">
        <f>'Рейтинговая таблица организаций'!#REF!</f>
        <v>#REF!</v>
      </c>
      <c r="J618" s="35" t="e">
        <f>'Рейтинговая таблица организаций'!#REF!</f>
        <v>#REF!</v>
      </c>
      <c r="K618" s="31" t="e">
        <f>'Рейтинговая таблица организаций'!#REF!</f>
        <v>#REF!</v>
      </c>
      <c r="L618" s="31" t="e">
        <f t="shared" si="10"/>
        <v>#REF!</v>
      </c>
      <c r="M618" s="31" t="e">
        <f>'Рейтинговая таблица организаций'!#REF!</f>
        <v>#REF!</v>
      </c>
      <c r="N618" s="35" t="e">
        <f>'Рейтинговая таблица организаций'!#REF!</f>
        <v>#REF!</v>
      </c>
      <c r="O618" s="85" t="e">
        <f>'Рейтинговая таблица организаций'!#REF!</f>
        <v>#REF!</v>
      </c>
      <c r="P618" s="85" t="e">
        <f>'Рейтинговая таблица организаций'!#REF!</f>
        <v>#REF!</v>
      </c>
      <c r="Q618" s="85" t="e">
        <f>'Рейтинговая таблица организаций'!#REF!</f>
        <v>#REF!</v>
      </c>
      <c r="R618" s="86" t="e">
        <f>'Рейтинговая таблица организаций'!#REF!</f>
        <v>#REF!</v>
      </c>
      <c r="S618" s="31" t="e">
        <f>'Рейтинговая таблица организаций'!#REF!</f>
        <v>#REF!</v>
      </c>
      <c r="T618" s="31" t="e">
        <f>'Рейтинговая таблица организаций'!#REF!</f>
        <v>#REF!</v>
      </c>
      <c r="U618" s="31" t="e">
        <f>'Рейтинговая таблица организаций'!#REF!</f>
        <v>#REF!</v>
      </c>
      <c r="V618" s="35" t="e">
        <f>'Рейтинговая таблица организаций'!#REF!</f>
        <v>#REF!</v>
      </c>
      <c r="W618" s="31" t="e">
        <f>'Рейтинговая таблица организаций'!#REF!</f>
        <v>#REF!</v>
      </c>
      <c r="X618" s="31" t="e">
        <f>'Рейтинговая таблица организаций'!#REF!</f>
        <v>#REF!</v>
      </c>
      <c r="Y618" s="31" t="e">
        <f>'Рейтинговая таблица организаций'!#REF!</f>
        <v>#REF!</v>
      </c>
      <c r="Z618" s="35" t="e">
        <f>'Рейтинговая таблица организаций'!#REF!</f>
        <v>#REF!</v>
      </c>
      <c r="AA618" s="36" t="e">
        <f>'Рейтинговая таблица организаций'!#REF!</f>
        <v>#REF!</v>
      </c>
    </row>
    <row r="619" spans="1:27">
      <c r="A619" s="33" t="e">
        <f>'бланки '!#REF!</f>
        <v>#REF!</v>
      </c>
      <c r="B619" s="33" t="e">
        <f>'Рейтинговая таблица организаций'!#REF!</f>
        <v>#REF!</v>
      </c>
      <c r="C619" s="33" t="e">
        <f>'Рейтинговая таблица организаций'!#REF!</f>
        <v>#REF!</v>
      </c>
      <c r="D619" s="33" t="e">
        <f>'Рейтинговая таблица организаций'!#REF!</f>
        <v>#REF!</v>
      </c>
      <c r="E619" s="31" t="e">
        <f>'Рейтинговая таблица организаций'!#REF!</f>
        <v>#REF!</v>
      </c>
      <c r="F619" s="31" t="e">
        <f>'Рейтинговая таблица организаций'!#REF!</f>
        <v>#REF!</v>
      </c>
      <c r="G619" s="31" t="e">
        <f>'Рейтинговая таблица организаций'!#REF!</f>
        <v>#REF!</v>
      </c>
      <c r="H619" s="31" t="e">
        <f>'Рейтинговая таблица организаций'!#REF!</f>
        <v>#REF!</v>
      </c>
      <c r="I619" s="31" t="e">
        <f>'Рейтинговая таблица организаций'!#REF!</f>
        <v>#REF!</v>
      </c>
      <c r="J619" s="35" t="e">
        <f>'Рейтинговая таблица организаций'!#REF!</f>
        <v>#REF!</v>
      </c>
      <c r="K619" s="31" t="e">
        <f>'Рейтинговая таблица организаций'!#REF!</f>
        <v>#REF!</v>
      </c>
      <c r="L619" s="31" t="e">
        <f t="shared" si="10"/>
        <v>#REF!</v>
      </c>
      <c r="M619" s="31" t="e">
        <f>'Рейтинговая таблица организаций'!#REF!</f>
        <v>#REF!</v>
      </c>
      <c r="N619" s="35" t="e">
        <f>'Рейтинговая таблица организаций'!#REF!</f>
        <v>#REF!</v>
      </c>
      <c r="O619" s="85" t="e">
        <f>'Рейтинговая таблица организаций'!#REF!</f>
        <v>#REF!</v>
      </c>
      <c r="P619" s="85" t="e">
        <f>'Рейтинговая таблица организаций'!#REF!</f>
        <v>#REF!</v>
      </c>
      <c r="Q619" s="85" t="e">
        <f>'Рейтинговая таблица организаций'!#REF!</f>
        <v>#REF!</v>
      </c>
      <c r="R619" s="86" t="e">
        <f>'Рейтинговая таблица организаций'!#REF!</f>
        <v>#REF!</v>
      </c>
      <c r="S619" s="31" t="e">
        <f>'Рейтинговая таблица организаций'!#REF!</f>
        <v>#REF!</v>
      </c>
      <c r="T619" s="31" t="e">
        <f>'Рейтинговая таблица организаций'!#REF!</f>
        <v>#REF!</v>
      </c>
      <c r="U619" s="31" t="e">
        <f>'Рейтинговая таблица организаций'!#REF!</f>
        <v>#REF!</v>
      </c>
      <c r="V619" s="35" t="e">
        <f>'Рейтинговая таблица организаций'!#REF!</f>
        <v>#REF!</v>
      </c>
      <c r="W619" s="31" t="e">
        <f>'Рейтинговая таблица организаций'!#REF!</f>
        <v>#REF!</v>
      </c>
      <c r="X619" s="31" t="e">
        <f>'Рейтинговая таблица организаций'!#REF!</f>
        <v>#REF!</v>
      </c>
      <c r="Y619" s="31" t="e">
        <f>'Рейтинговая таблица организаций'!#REF!</f>
        <v>#REF!</v>
      </c>
      <c r="Z619" s="35" t="e">
        <f>'Рейтинговая таблица организаций'!#REF!</f>
        <v>#REF!</v>
      </c>
      <c r="AA619" s="36" t="e">
        <f>'Рейтинговая таблица организаций'!#REF!</f>
        <v>#REF!</v>
      </c>
    </row>
    <row r="620" spans="1:27">
      <c r="A620" s="33" t="e">
        <f>'бланки '!#REF!</f>
        <v>#REF!</v>
      </c>
      <c r="B620" s="33" t="e">
        <f>'Рейтинговая таблица организаций'!#REF!</f>
        <v>#REF!</v>
      </c>
      <c r="C620" s="33" t="e">
        <f>'Рейтинговая таблица организаций'!#REF!</f>
        <v>#REF!</v>
      </c>
      <c r="D620" s="33" t="e">
        <f>'Рейтинговая таблица организаций'!#REF!</f>
        <v>#REF!</v>
      </c>
      <c r="E620" s="31" t="e">
        <f>'Рейтинговая таблица организаций'!#REF!</f>
        <v>#REF!</v>
      </c>
      <c r="F620" s="31" t="e">
        <f>'Рейтинговая таблица организаций'!#REF!</f>
        <v>#REF!</v>
      </c>
      <c r="G620" s="31" t="e">
        <f>'Рейтинговая таблица организаций'!#REF!</f>
        <v>#REF!</v>
      </c>
      <c r="H620" s="31" t="e">
        <f>'Рейтинговая таблица организаций'!#REF!</f>
        <v>#REF!</v>
      </c>
      <c r="I620" s="31" t="e">
        <f>'Рейтинговая таблица организаций'!#REF!</f>
        <v>#REF!</v>
      </c>
      <c r="J620" s="35" t="e">
        <f>'Рейтинговая таблица организаций'!#REF!</f>
        <v>#REF!</v>
      </c>
      <c r="K620" s="31" t="e">
        <f>'Рейтинговая таблица организаций'!#REF!</f>
        <v>#REF!</v>
      </c>
      <c r="L620" s="31" t="e">
        <f t="shared" si="10"/>
        <v>#REF!</v>
      </c>
      <c r="M620" s="31" t="e">
        <f>'Рейтинговая таблица организаций'!#REF!</f>
        <v>#REF!</v>
      </c>
      <c r="N620" s="35" t="e">
        <f>'Рейтинговая таблица организаций'!#REF!</f>
        <v>#REF!</v>
      </c>
      <c r="O620" s="85" t="e">
        <f>'Рейтинговая таблица организаций'!#REF!</f>
        <v>#REF!</v>
      </c>
      <c r="P620" s="85" t="e">
        <f>'Рейтинговая таблица организаций'!#REF!</f>
        <v>#REF!</v>
      </c>
      <c r="Q620" s="85" t="e">
        <f>'Рейтинговая таблица организаций'!#REF!</f>
        <v>#REF!</v>
      </c>
      <c r="R620" s="86" t="e">
        <f>'Рейтинговая таблица организаций'!#REF!</f>
        <v>#REF!</v>
      </c>
      <c r="S620" s="31" t="e">
        <f>'Рейтинговая таблица организаций'!#REF!</f>
        <v>#REF!</v>
      </c>
      <c r="T620" s="31" t="e">
        <f>'Рейтинговая таблица организаций'!#REF!</f>
        <v>#REF!</v>
      </c>
      <c r="U620" s="31" t="e">
        <f>'Рейтинговая таблица организаций'!#REF!</f>
        <v>#REF!</v>
      </c>
      <c r="V620" s="35" t="e">
        <f>'Рейтинговая таблица организаций'!#REF!</f>
        <v>#REF!</v>
      </c>
      <c r="W620" s="31" t="e">
        <f>'Рейтинговая таблица организаций'!#REF!</f>
        <v>#REF!</v>
      </c>
      <c r="X620" s="31" t="e">
        <f>'Рейтинговая таблица организаций'!#REF!</f>
        <v>#REF!</v>
      </c>
      <c r="Y620" s="31" t="e">
        <f>'Рейтинговая таблица организаций'!#REF!</f>
        <v>#REF!</v>
      </c>
      <c r="Z620" s="35" t="e">
        <f>'Рейтинговая таблица организаций'!#REF!</f>
        <v>#REF!</v>
      </c>
      <c r="AA620" s="36" t="e">
        <f>'Рейтинговая таблица организаций'!#REF!</f>
        <v>#REF!</v>
      </c>
    </row>
    <row r="621" spans="1:27">
      <c r="A621" s="33" t="e">
        <f>'бланки '!#REF!</f>
        <v>#REF!</v>
      </c>
      <c r="B621" s="33" t="e">
        <f>'Рейтинговая таблица организаций'!#REF!</f>
        <v>#REF!</v>
      </c>
      <c r="C621" s="33" t="e">
        <f>'Рейтинговая таблица организаций'!#REF!</f>
        <v>#REF!</v>
      </c>
      <c r="D621" s="33" t="e">
        <f>'Рейтинговая таблица организаций'!#REF!</f>
        <v>#REF!</v>
      </c>
      <c r="E621" s="31" t="e">
        <f>'Рейтинговая таблица организаций'!#REF!</f>
        <v>#REF!</v>
      </c>
      <c r="F621" s="31" t="e">
        <f>'Рейтинговая таблица организаций'!#REF!</f>
        <v>#REF!</v>
      </c>
      <c r="G621" s="31" t="e">
        <f>'Рейтинговая таблица организаций'!#REF!</f>
        <v>#REF!</v>
      </c>
      <c r="H621" s="31" t="e">
        <f>'Рейтинговая таблица организаций'!#REF!</f>
        <v>#REF!</v>
      </c>
      <c r="I621" s="31" t="e">
        <f>'Рейтинговая таблица организаций'!#REF!</f>
        <v>#REF!</v>
      </c>
      <c r="J621" s="35" t="e">
        <f>'Рейтинговая таблица организаций'!#REF!</f>
        <v>#REF!</v>
      </c>
      <c r="K621" s="31" t="e">
        <f>'Рейтинговая таблица организаций'!#REF!</f>
        <v>#REF!</v>
      </c>
      <c r="L621" s="31" t="e">
        <f t="shared" si="10"/>
        <v>#REF!</v>
      </c>
      <c r="M621" s="31" t="e">
        <f>'Рейтинговая таблица организаций'!#REF!</f>
        <v>#REF!</v>
      </c>
      <c r="N621" s="35" t="e">
        <f>'Рейтинговая таблица организаций'!#REF!</f>
        <v>#REF!</v>
      </c>
      <c r="O621" s="85" t="e">
        <f>'Рейтинговая таблица организаций'!#REF!</f>
        <v>#REF!</v>
      </c>
      <c r="P621" s="85" t="e">
        <f>'Рейтинговая таблица организаций'!#REF!</f>
        <v>#REF!</v>
      </c>
      <c r="Q621" s="85" t="e">
        <f>'Рейтинговая таблица организаций'!#REF!</f>
        <v>#REF!</v>
      </c>
      <c r="R621" s="86" t="e">
        <f>'Рейтинговая таблица организаций'!#REF!</f>
        <v>#REF!</v>
      </c>
      <c r="S621" s="31" t="e">
        <f>'Рейтинговая таблица организаций'!#REF!</f>
        <v>#REF!</v>
      </c>
      <c r="T621" s="31" t="e">
        <f>'Рейтинговая таблица организаций'!#REF!</f>
        <v>#REF!</v>
      </c>
      <c r="U621" s="31" t="e">
        <f>'Рейтинговая таблица организаций'!#REF!</f>
        <v>#REF!</v>
      </c>
      <c r="V621" s="35" t="e">
        <f>'Рейтинговая таблица организаций'!#REF!</f>
        <v>#REF!</v>
      </c>
      <c r="W621" s="31" t="e">
        <f>'Рейтинговая таблица организаций'!#REF!</f>
        <v>#REF!</v>
      </c>
      <c r="X621" s="31" t="e">
        <f>'Рейтинговая таблица организаций'!#REF!</f>
        <v>#REF!</v>
      </c>
      <c r="Y621" s="31" t="e">
        <f>'Рейтинговая таблица организаций'!#REF!</f>
        <v>#REF!</v>
      </c>
      <c r="Z621" s="35" t="e">
        <f>'Рейтинговая таблица организаций'!#REF!</f>
        <v>#REF!</v>
      </c>
      <c r="AA621" s="36" t="e">
        <f>'Рейтинговая таблица организаций'!#REF!</f>
        <v>#REF!</v>
      </c>
    </row>
    <row r="622" spans="1:27">
      <c r="A622" s="33" t="e">
        <f>'бланки '!#REF!</f>
        <v>#REF!</v>
      </c>
      <c r="B622" s="33" t="e">
        <f>'Рейтинговая таблица организаций'!#REF!</f>
        <v>#REF!</v>
      </c>
      <c r="C622" s="33" t="e">
        <f>'Рейтинговая таблица организаций'!#REF!</f>
        <v>#REF!</v>
      </c>
      <c r="D622" s="33" t="e">
        <f>'Рейтинговая таблица организаций'!#REF!</f>
        <v>#REF!</v>
      </c>
      <c r="E622" s="31" t="e">
        <f>'Рейтинговая таблица организаций'!#REF!</f>
        <v>#REF!</v>
      </c>
      <c r="F622" s="31" t="e">
        <f>'Рейтинговая таблица организаций'!#REF!</f>
        <v>#REF!</v>
      </c>
      <c r="G622" s="31" t="e">
        <f>'Рейтинговая таблица организаций'!#REF!</f>
        <v>#REF!</v>
      </c>
      <c r="H622" s="31" t="e">
        <f>'Рейтинговая таблица организаций'!#REF!</f>
        <v>#REF!</v>
      </c>
      <c r="I622" s="31" t="e">
        <f>'Рейтинговая таблица организаций'!#REF!</f>
        <v>#REF!</v>
      </c>
      <c r="J622" s="35" t="e">
        <f>'Рейтинговая таблица организаций'!#REF!</f>
        <v>#REF!</v>
      </c>
      <c r="K622" s="31" t="e">
        <f>'Рейтинговая таблица организаций'!#REF!</f>
        <v>#REF!</v>
      </c>
      <c r="L622" s="31" t="e">
        <f t="shared" si="10"/>
        <v>#REF!</v>
      </c>
      <c r="M622" s="31" t="e">
        <f>'Рейтинговая таблица организаций'!#REF!</f>
        <v>#REF!</v>
      </c>
      <c r="N622" s="35" t="e">
        <f>'Рейтинговая таблица организаций'!#REF!</f>
        <v>#REF!</v>
      </c>
      <c r="O622" s="85" t="e">
        <f>'Рейтинговая таблица организаций'!#REF!</f>
        <v>#REF!</v>
      </c>
      <c r="P622" s="85" t="e">
        <f>'Рейтинговая таблица организаций'!#REF!</f>
        <v>#REF!</v>
      </c>
      <c r="Q622" s="85" t="e">
        <f>'Рейтинговая таблица организаций'!#REF!</f>
        <v>#REF!</v>
      </c>
      <c r="R622" s="86" t="e">
        <f>'Рейтинговая таблица организаций'!#REF!</f>
        <v>#REF!</v>
      </c>
      <c r="S622" s="31" t="e">
        <f>'Рейтинговая таблица организаций'!#REF!</f>
        <v>#REF!</v>
      </c>
      <c r="T622" s="31" t="e">
        <f>'Рейтинговая таблица организаций'!#REF!</f>
        <v>#REF!</v>
      </c>
      <c r="U622" s="31" t="e">
        <f>'Рейтинговая таблица организаций'!#REF!</f>
        <v>#REF!</v>
      </c>
      <c r="V622" s="35" t="e">
        <f>'Рейтинговая таблица организаций'!#REF!</f>
        <v>#REF!</v>
      </c>
      <c r="W622" s="31" t="e">
        <f>'Рейтинговая таблица организаций'!#REF!</f>
        <v>#REF!</v>
      </c>
      <c r="X622" s="31" t="e">
        <f>'Рейтинговая таблица организаций'!#REF!</f>
        <v>#REF!</v>
      </c>
      <c r="Y622" s="31" t="e">
        <f>'Рейтинговая таблица организаций'!#REF!</f>
        <v>#REF!</v>
      </c>
      <c r="Z622" s="35" t="e">
        <f>'Рейтинговая таблица организаций'!#REF!</f>
        <v>#REF!</v>
      </c>
      <c r="AA622" s="36" t="e">
        <f>'Рейтинговая таблица организаций'!#REF!</f>
        <v>#REF!</v>
      </c>
    </row>
    <row r="623" spans="1:27">
      <c r="A623" s="33" t="e">
        <f>'бланки '!#REF!</f>
        <v>#REF!</v>
      </c>
      <c r="B623" s="33" t="e">
        <f>'Рейтинговая таблица организаций'!#REF!</f>
        <v>#REF!</v>
      </c>
      <c r="C623" s="33" t="e">
        <f>'Рейтинговая таблица организаций'!#REF!</f>
        <v>#REF!</v>
      </c>
      <c r="D623" s="33" t="e">
        <f>'Рейтинговая таблица организаций'!#REF!</f>
        <v>#REF!</v>
      </c>
      <c r="E623" s="31" t="e">
        <f>'Рейтинговая таблица организаций'!#REF!</f>
        <v>#REF!</v>
      </c>
      <c r="F623" s="31" t="e">
        <f>'Рейтинговая таблица организаций'!#REF!</f>
        <v>#REF!</v>
      </c>
      <c r="G623" s="31" t="e">
        <f>'Рейтинговая таблица организаций'!#REF!</f>
        <v>#REF!</v>
      </c>
      <c r="H623" s="31" t="e">
        <f>'Рейтинговая таблица организаций'!#REF!</f>
        <v>#REF!</v>
      </c>
      <c r="I623" s="31" t="e">
        <f>'Рейтинговая таблица организаций'!#REF!</f>
        <v>#REF!</v>
      </c>
      <c r="J623" s="35" t="e">
        <f>'Рейтинговая таблица организаций'!#REF!</f>
        <v>#REF!</v>
      </c>
      <c r="K623" s="31" t="e">
        <f>'Рейтинговая таблица организаций'!#REF!</f>
        <v>#REF!</v>
      </c>
      <c r="L623" s="31" t="e">
        <f t="shared" si="10"/>
        <v>#REF!</v>
      </c>
      <c r="M623" s="31" t="e">
        <f>'Рейтинговая таблица организаций'!#REF!</f>
        <v>#REF!</v>
      </c>
      <c r="N623" s="35" t="e">
        <f>'Рейтинговая таблица организаций'!#REF!</f>
        <v>#REF!</v>
      </c>
      <c r="O623" s="85" t="e">
        <f>'Рейтинговая таблица организаций'!#REF!</f>
        <v>#REF!</v>
      </c>
      <c r="P623" s="85" t="e">
        <f>'Рейтинговая таблица организаций'!#REF!</f>
        <v>#REF!</v>
      </c>
      <c r="Q623" s="85" t="e">
        <f>'Рейтинговая таблица организаций'!#REF!</f>
        <v>#REF!</v>
      </c>
      <c r="R623" s="86" t="e">
        <f>'Рейтинговая таблица организаций'!#REF!</f>
        <v>#REF!</v>
      </c>
      <c r="S623" s="31" t="e">
        <f>'Рейтинговая таблица организаций'!#REF!</f>
        <v>#REF!</v>
      </c>
      <c r="T623" s="31" t="e">
        <f>'Рейтинговая таблица организаций'!#REF!</f>
        <v>#REF!</v>
      </c>
      <c r="U623" s="31" t="e">
        <f>'Рейтинговая таблица организаций'!#REF!</f>
        <v>#REF!</v>
      </c>
      <c r="V623" s="35" t="e">
        <f>'Рейтинговая таблица организаций'!#REF!</f>
        <v>#REF!</v>
      </c>
      <c r="W623" s="31" t="e">
        <f>'Рейтинговая таблица организаций'!#REF!</f>
        <v>#REF!</v>
      </c>
      <c r="X623" s="31" t="e">
        <f>'Рейтинговая таблица организаций'!#REF!</f>
        <v>#REF!</v>
      </c>
      <c r="Y623" s="31" t="e">
        <f>'Рейтинговая таблица организаций'!#REF!</f>
        <v>#REF!</v>
      </c>
      <c r="Z623" s="35" t="e">
        <f>'Рейтинговая таблица организаций'!#REF!</f>
        <v>#REF!</v>
      </c>
      <c r="AA623" s="36" t="e">
        <f>'Рейтинговая таблица организаций'!#REF!</f>
        <v>#REF!</v>
      </c>
    </row>
    <row r="624" spans="1:27">
      <c r="A624" s="33" t="e">
        <f>'бланки '!#REF!</f>
        <v>#REF!</v>
      </c>
      <c r="B624" s="33" t="e">
        <f>'Рейтинговая таблица организаций'!#REF!</f>
        <v>#REF!</v>
      </c>
      <c r="C624" s="33" t="e">
        <f>'Рейтинговая таблица организаций'!#REF!</f>
        <v>#REF!</v>
      </c>
      <c r="D624" s="33" t="e">
        <f>'Рейтинговая таблица организаций'!#REF!</f>
        <v>#REF!</v>
      </c>
      <c r="E624" s="31" t="e">
        <f>'Рейтинговая таблица организаций'!#REF!</f>
        <v>#REF!</v>
      </c>
      <c r="F624" s="31" t="e">
        <f>'Рейтинговая таблица организаций'!#REF!</f>
        <v>#REF!</v>
      </c>
      <c r="G624" s="31" t="e">
        <f>'Рейтинговая таблица организаций'!#REF!</f>
        <v>#REF!</v>
      </c>
      <c r="H624" s="31" t="e">
        <f>'Рейтинговая таблица организаций'!#REF!</f>
        <v>#REF!</v>
      </c>
      <c r="I624" s="31" t="e">
        <f>'Рейтинговая таблица организаций'!#REF!</f>
        <v>#REF!</v>
      </c>
      <c r="J624" s="35" t="e">
        <f>'Рейтинговая таблица организаций'!#REF!</f>
        <v>#REF!</v>
      </c>
      <c r="K624" s="31" t="e">
        <f>'Рейтинговая таблица организаций'!#REF!</f>
        <v>#REF!</v>
      </c>
      <c r="L624" s="31" t="e">
        <f t="shared" si="10"/>
        <v>#REF!</v>
      </c>
      <c r="M624" s="31" t="e">
        <f>'Рейтинговая таблица организаций'!#REF!</f>
        <v>#REF!</v>
      </c>
      <c r="N624" s="35" t="e">
        <f>'Рейтинговая таблица организаций'!#REF!</f>
        <v>#REF!</v>
      </c>
      <c r="O624" s="85" t="e">
        <f>'Рейтинговая таблица организаций'!#REF!</f>
        <v>#REF!</v>
      </c>
      <c r="P624" s="85" t="e">
        <f>'Рейтинговая таблица организаций'!#REF!</f>
        <v>#REF!</v>
      </c>
      <c r="Q624" s="85" t="e">
        <f>'Рейтинговая таблица организаций'!#REF!</f>
        <v>#REF!</v>
      </c>
      <c r="R624" s="86" t="e">
        <f>'Рейтинговая таблица организаций'!#REF!</f>
        <v>#REF!</v>
      </c>
      <c r="S624" s="31" t="e">
        <f>'Рейтинговая таблица организаций'!#REF!</f>
        <v>#REF!</v>
      </c>
      <c r="T624" s="31" t="e">
        <f>'Рейтинговая таблица организаций'!#REF!</f>
        <v>#REF!</v>
      </c>
      <c r="U624" s="31" t="e">
        <f>'Рейтинговая таблица организаций'!#REF!</f>
        <v>#REF!</v>
      </c>
      <c r="V624" s="35" t="e">
        <f>'Рейтинговая таблица организаций'!#REF!</f>
        <v>#REF!</v>
      </c>
      <c r="W624" s="31" t="e">
        <f>'Рейтинговая таблица организаций'!#REF!</f>
        <v>#REF!</v>
      </c>
      <c r="X624" s="31" t="e">
        <f>'Рейтинговая таблица организаций'!#REF!</f>
        <v>#REF!</v>
      </c>
      <c r="Y624" s="31" t="e">
        <f>'Рейтинговая таблица организаций'!#REF!</f>
        <v>#REF!</v>
      </c>
      <c r="Z624" s="35" t="e">
        <f>'Рейтинговая таблица организаций'!#REF!</f>
        <v>#REF!</v>
      </c>
      <c r="AA624" s="36" t="e">
        <f>'Рейтинговая таблица организаций'!#REF!</f>
        <v>#REF!</v>
      </c>
    </row>
    <row r="625" spans="1:27">
      <c r="A625" s="33" t="e">
        <f>'бланки '!#REF!</f>
        <v>#REF!</v>
      </c>
      <c r="B625" s="33" t="e">
        <f>'Рейтинговая таблица организаций'!#REF!</f>
        <v>#REF!</v>
      </c>
      <c r="C625" s="33" t="e">
        <f>'Рейтинговая таблица организаций'!#REF!</f>
        <v>#REF!</v>
      </c>
      <c r="D625" s="33" t="e">
        <f>'Рейтинговая таблица организаций'!#REF!</f>
        <v>#REF!</v>
      </c>
      <c r="E625" s="31" t="e">
        <f>'Рейтинговая таблица организаций'!#REF!</f>
        <v>#REF!</v>
      </c>
      <c r="F625" s="31" t="e">
        <f>'Рейтинговая таблица организаций'!#REF!</f>
        <v>#REF!</v>
      </c>
      <c r="G625" s="31" t="e">
        <f>'Рейтинговая таблица организаций'!#REF!</f>
        <v>#REF!</v>
      </c>
      <c r="H625" s="31" t="e">
        <f>'Рейтинговая таблица организаций'!#REF!</f>
        <v>#REF!</v>
      </c>
      <c r="I625" s="31" t="e">
        <f>'Рейтинговая таблица организаций'!#REF!</f>
        <v>#REF!</v>
      </c>
      <c r="J625" s="35" t="e">
        <f>'Рейтинговая таблица организаций'!#REF!</f>
        <v>#REF!</v>
      </c>
      <c r="K625" s="31" t="e">
        <f>'Рейтинговая таблица организаций'!#REF!</f>
        <v>#REF!</v>
      </c>
      <c r="L625" s="31" t="e">
        <f t="shared" si="10"/>
        <v>#REF!</v>
      </c>
      <c r="M625" s="31" t="e">
        <f>'Рейтинговая таблица организаций'!#REF!</f>
        <v>#REF!</v>
      </c>
      <c r="N625" s="35" t="e">
        <f>'Рейтинговая таблица организаций'!#REF!</f>
        <v>#REF!</v>
      </c>
      <c r="O625" s="85" t="e">
        <f>'Рейтинговая таблица организаций'!#REF!</f>
        <v>#REF!</v>
      </c>
      <c r="P625" s="85" t="e">
        <f>'Рейтинговая таблица организаций'!#REF!</f>
        <v>#REF!</v>
      </c>
      <c r="Q625" s="85" t="e">
        <f>'Рейтинговая таблица организаций'!#REF!</f>
        <v>#REF!</v>
      </c>
      <c r="R625" s="86" t="e">
        <f>'Рейтинговая таблица организаций'!#REF!</f>
        <v>#REF!</v>
      </c>
      <c r="S625" s="31" t="e">
        <f>'Рейтинговая таблица организаций'!#REF!</f>
        <v>#REF!</v>
      </c>
      <c r="T625" s="31" t="e">
        <f>'Рейтинговая таблица организаций'!#REF!</f>
        <v>#REF!</v>
      </c>
      <c r="U625" s="31" t="e">
        <f>'Рейтинговая таблица организаций'!#REF!</f>
        <v>#REF!</v>
      </c>
      <c r="V625" s="35" t="e">
        <f>'Рейтинговая таблица организаций'!#REF!</f>
        <v>#REF!</v>
      </c>
      <c r="W625" s="31" t="e">
        <f>'Рейтинговая таблица организаций'!#REF!</f>
        <v>#REF!</v>
      </c>
      <c r="X625" s="31" t="e">
        <f>'Рейтинговая таблица организаций'!#REF!</f>
        <v>#REF!</v>
      </c>
      <c r="Y625" s="31" t="e">
        <f>'Рейтинговая таблица организаций'!#REF!</f>
        <v>#REF!</v>
      </c>
      <c r="Z625" s="35" t="e">
        <f>'Рейтинговая таблица организаций'!#REF!</f>
        <v>#REF!</v>
      </c>
      <c r="AA625" s="36" t="e">
        <f>'Рейтинговая таблица организаций'!#REF!</f>
        <v>#REF!</v>
      </c>
    </row>
    <row r="626" spans="1:27">
      <c r="A626" s="33" t="e">
        <f>'бланки '!#REF!</f>
        <v>#REF!</v>
      </c>
      <c r="B626" s="33" t="e">
        <f>'Рейтинговая таблица организаций'!#REF!</f>
        <v>#REF!</v>
      </c>
      <c r="C626" s="33" t="e">
        <f>'Рейтинговая таблица организаций'!#REF!</f>
        <v>#REF!</v>
      </c>
      <c r="D626" s="33" t="e">
        <f>'Рейтинговая таблица организаций'!#REF!</f>
        <v>#REF!</v>
      </c>
      <c r="E626" s="31" t="e">
        <f>'Рейтинговая таблица организаций'!#REF!</f>
        <v>#REF!</v>
      </c>
      <c r="F626" s="31" t="e">
        <f>'Рейтинговая таблица организаций'!#REF!</f>
        <v>#REF!</v>
      </c>
      <c r="G626" s="31" t="e">
        <f>'Рейтинговая таблица организаций'!#REF!</f>
        <v>#REF!</v>
      </c>
      <c r="H626" s="31" t="e">
        <f>'Рейтинговая таблица организаций'!#REF!</f>
        <v>#REF!</v>
      </c>
      <c r="I626" s="31" t="e">
        <f>'Рейтинговая таблица организаций'!#REF!</f>
        <v>#REF!</v>
      </c>
      <c r="J626" s="35" t="e">
        <f>'Рейтинговая таблица организаций'!#REF!</f>
        <v>#REF!</v>
      </c>
      <c r="K626" s="31" t="e">
        <f>'Рейтинговая таблица организаций'!#REF!</f>
        <v>#REF!</v>
      </c>
      <c r="L626" s="31" t="e">
        <f t="shared" si="10"/>
        <v>#REF!</v>
      </c>
      <c r="M626" s="31" t="e">
        <f>'Рейтинговая таблица организаций'!#REF!</f>
        <v>#REF!</v>
      </c>
      <c r="N626" s="35" t="e">
        <f>'Рейтинговая таблица организаций'!#REF!</f>
        <v>#REF!</v>
      </c>
      <c r="O626" s="85" t="e">
        <f>'Рейтинговая таблица организаций'!#REF!</f>
        <v>#REF!</v>
      </c>
      <c r="P626" s="85" t="e">
        <f>'Рейтинговая таблица организаций'!#REF!</f>
        <v>#REF!</v>
      </c>
      <c r="Q626" s="85" t="e">
        <f>'Рейтинговая таблица организаций'!#REF!</f>
        <v>#REF!</v>
      </c>
      <c r="R626" s="86" t="e">
        <f>'Рейтинговая таблица организаций'!#REF!</f>
        <v>#REF!</v>
      </c>
      <c r="S626" s="31" t="e">
        <f>'Рейтинговая таблица организаций'!#REF!</f>
        <v>#REF!</v>
      </c>
      <c r="T626" s="31" t="e">
        <f>'Рейтинговая таблица организаций'!#REF!</f>
        <v>#REF!</v>
      </c>
      <c r="U626" s="31" t="e">
        <f>'Рейтинговая таблица организаций'!#REF!</f>
        <v>#REF!</v>
      </c>
      <c r="V626" s="35" t="e">
        <f>'Рейтинговая таблица организаций'!#REF!</f>
        <v>#REF!</v>
      </c>
      <c r="W626" s="31" t="e">
        <f>'Рейтинговая таблица организаций'!#REF!</f>
        <v>#REF!</v>
      </c>
      <c r="X626" s="31" t="e">
        <f>'Рейтинговая таблица организаций'!#REF!</f>
        <v>#REF!</v>
      </c>
      <c r="Y626" s="31" t="e">
        <f>'Рейтинговая таблица организаций'!#REF!</f>
        <v>#REF!</v>
      </c>
      <c r="Z626" s="35" t="e">
        <f>'Рейтинговая таблица организаций'!#REF!</f>
        <v>#REF!</v>
      </c>
      <c r="AA626" s="36" t="e">
        <f>'Рейтинговая таблица организаций'!#REF!</f>
        <v>#REF!</v>
      </c>
    </row>
    <row r="627" spans="1:27">
      <c r="A627" s="33" t="e">
        <f>'бланки '!#REF!</f>
        <v>#REF!</v>
      </c>
      <c r="B627" s="33" t="e">
        <f>'Рейтинговая таблица организаций'!#REF!</f>
        <v>#REF!</v>
      </c>
      <c r="C627" s="33" t="e">
        <f>'Рейтинговая таблица организаций'!#REF!</f>
        <v>#REF!</v>
      </c>
      <c r="D627" s="33" t="e">
        <f>'Рейтинговая таблица организаций'!#REF!</f>
        <v>#REF!</v>
      </c>
      <c r="E627" s="31" t="e">
        <f>'Рейтинговая таблица организаций'!#REF!</f>
        <v>#REF!</v>
      </c>
      <c r="F627" s="31" t="e">
        <f>'Рейтинговая таблица организаций'!#REF!</f>
        <v>#REF!</v>
      </c>
      <c r="G627" s="31" t="e">
        <f>'Рейтинговая таблица организаций'!#REF!</f>
        <v>#REF!</v>
      </c>
      <c r="H627" s="31" t="e">
        <f>'Рейтинговая таблица организаций'!#REF!</f>
        <v>#REF!</v>
      </c>
      <c r="I627" s="31" t="e">
        <f>'Рейтинговая таблица организаций'!#REF!</f>
        <v>#REF!</v>
      </c>
      <c r="J627" s="35" t="e">
        <f>'Рейтинговая таблица организаций'!#REF!</f>
        <v>#REF!</v>
      </c>
      <c r="K627" s="31" t="e">
        <f>'Рейтинговая таблица организаций'!#REF!</f>
        <v>#REF!</v>
      </c>
      <c r="L627" s="31" t="e">
        <f t="shared" si="10"/>
        <v>#REF!</v>
      </c>
      <c r="M627" s="31" t="e">
        <f>'Рейтинговая таблица организаций'!#REF!</f>
        <v>#REF!</v>
      </c>
      <c r="N627" s="35" t="e">
        <f>'Рейтинговая таблица организаций'!#REF!</f>
        <v>#REF!</v>
      </c>
      <c r="O627" s="85" t="e">
        <f>'Рейтинговая таблица организаций'!#REF!</f>
        <v>#REF!</v>
      </c>
      <c r="P627" s="85" t="e">
        <f>'Рейтинговая таблица организаций'!#REF!</f>
        <v>#REF!</v>
      </c>
      <c r="Q627" s="85" t="e">
        <f>'Рейтинговая таблица организаций'!#REF!</f>
        <v>#REF!</v>
      </c>
      <c r="R627" s="86" t="e">
        <f>'Рейтинговая таблица организаций'!#REF!</f>
        <v>#REF!</v>
      </c>
      <c r="S627" s="31" t="e">
        <f>'Рейтинговая таблица организаций'!#REF!</f>
        <v>#REF!</v>
      </c>
      <c r="T627" s="31" t="e">
        <f>'Рейтинговая таблица организаций'!#REF!</f>
        <v>#REF!</v>
      </c>
      <c r="U627" s="31" t="e">
        <f>'Рейтинговая таблица организаций'!#REF!</f>
        <v>#REF!</v>
      </c>
      <c r="V627" s="35" t="e">
        <f>'Рейтинговая таблица организаций'!#REF!</f>
        <v>#REF!</v>
      </c>
      <c r="W627" s="31" t="e">
        <f>'Рейтинговая таблица организаций'!#REF!</f>
        <v>#REF!</v>
      </c>
      <c r="X627" s="31" t="e">
        <f>'Рейтинговая таблица организаций'!#REF!</f>
        <v>#REF!</v>
      </c>
      <c r="Y627" s="31" t="e">
        <f>'Рейтинговая таблица организаций'!#REF!</f>
        <v>#REF!</v>
      </c>
      <c r="Z627" s="35" t="e">
        <f>'Рейтинговая таблица организаций'!#REF!</f>
        <v>#REF!</v>
      </c>
      <c r="AA627" s="36" t="e">
        <f>'Рейтинговая таблица организаций'!#REF!</f>
        <v>#REF!</v>
      </c>
    </row>
    <row r="628" spans="1:27">
      <c r="A628" s="33" t="e">
        <f>'бланки '!#REF!</f>
        <v>#REF!</v>
      </c>
      <c r="B628" s="33" t="e">
        <f>'Рейтинговая таблица организаций'!#REF!</f>
        <v>#REF!</v>
      </c>
      <c r="C628" s="33" t="e">
        <f>'Рейтинговая таблица организаций'!#REF!</f>
        <v>#REF!</v>
      </c>
      <c r="D628" s="33" t="e">
        <f>'Рейтинговая таблица организаций'!#REF!</f>
        <v>#REF!</v>
      </c>
      <c r="E628" s="31" t="e">
        <f>'Рейтинговая таблица организаций'!#REF!</f>
        <v>#REF!</v>
      </c>
      <c r="F628" s="31" t="e">
        <f>'Рейтинговая таблица организаций'!#REF!</f>
        <v>#REF!</v>
      </c>
      <c r="G628" s="31" t="e">
        <f>'Рейтинговая таблица организаций'!#REF!</f>
        <v>#REF!</v>
      </c>
      <c r="H628" s="31" t="e">
        <f>'Рейтинговая таблица организаций'!#REF!</f>
        <v>#REF!</v>
      </c>
      <c r="I628" s="31" t="e">
        <f>'Рейтинговая таблица организаций'!#REF!</f>
        <v>#REF!</v>
      </c>
      <c r="J628" s="35" t="e">
        <f>'Рейтинговая таблица организаций'!#REF!</f>
        <v>#REF!</v>
      </c>
      <c r="K628" s="31" t="e">
        <f>'Рейтинговая таблица организаций'!#REF!</f>
        <v>#REF!</v>
      </c>
      <c r="L628" s="31" t="e">
        <f t="shared" si="10"/>
        <v>#REF!</v>
      </c>
      <c r="M628" s="31" t="e">
        <f>'Рейтинговая таблица организаций'!#REF!</f>
        <v>#REF!</v>
      </c>
      <c r="N628" s="35" t="e">
        <f>'Рейтинговая таблица организаций'!#REF!</f>
        <v>#REF!</v>
      </c>
      <c r="O628" s="85" t="e">
        <f>'Рейтинговая таблица организаций'!#REF!</f>
        <v>#REF!</v>
      </c>
      <c r="P628" s="85" t="e">
        <f>'Рейтинговая таблица организаций'!#REF!</f>
        <v>#REF!</v>
      </c>
      <c r="Q628" s="85" t="e">
        <f>'Рейтинговая таблица организаций'!#REF!</f>
        <v>#REF!</v>
      </c>
      <c r="R628" s="86" t="e">
        <f>'Рейтинговая таблица организаций'!#REF!</f>
        <v>#REF!</v>
      </c>
      <c r="S628" s="31" t="e">
        <f>'Рейтинговая таблица организаций'!#REF!</f>
        <v>#REF!</v>
      </c>
      <c r="T628" s="31" t="e">
        <f>'Рейтинговая таблица организаций'!#REF!</f>
        <v>#REF!</v>
      </c>
      <c r="U628" s="31" t="e">
        <f>'Рейтинговая таблица организаций'!#REF!</f>
        <v>#REF!</v>
      </c>
      <c r="V628" s="35" t="e">
        <f>'Рейтинговая таблица организаций'!#REF!</f>
        <v>#REF!</v>
      </c>
      <c r="W628" s="31" t="e">
        <f>'Рейтинговая таблица организаций'!#REF!</f>
        <v>#REF!</v>
      </c>
      <c r="X628" s="31" t="e">
        <f>'Рейтинговая таблица организаций'!#REF!</f>
        <v>#REF!</v>
      </c>
      <c r="Y628" s="31" t="e">
        <f>'Рейтинговая таблица организаций'!#REF!</f>
        <v>#REF!</v>
      </c>
      <c r="Z628" s="35" t="e">
        <f>'Рейтинговая таблица организаций'!#REF!</f>
        <v>#REF!</v>
      </c>
      <c r="AA628" s="36" t="e">
        <f>'Рейтинговая таблица организаций'!#REF!</f>
        <v>#REF!</v>
      </c>
    </row>
    <row r="629" spans="1:27">
      <c r="A629" s="33" t="e">
        <f>'бланки '!#REF!</f>
        <v>#REF!</v>
      </c>
      <c r="B629" s="33" t="e">
        <f>'Рейтинговая таблица организаций'!#REF!</f>
        <v>#REF!</v>
      </c>
      <c r="C629" s="33" t="e">
        <f>'Рейтинговая таблица организаций'!#REF!</f>
        <v>#REF!</v>
      </c>
      <c r="D629" s="33" t="e">
        <f>'Рейтинговая таблица организаций'!#REF!</f>
        <v>#REF!</v>
      </c>
      <c r="E629" s="31" t="e">
        <f>'Рейтинговая таблица организаций'!#REF!</f>
        <v>#REF!</v>
      </c>
      <c r="F629" s="31" t="e">
        <f>'Рейтинговая таблица организаций'!#REF!</f>
        <v>#REF!</v>
      </c>
      <c r="G629" s="31" t="e">
        <f>'Рейтинговая таблица организаций'!#REF!</f>
        <v>#REF!</v>
      </c>
      <c r="H629" s="31" t="e">
        <f>'Рейтинговая таблица организаций'!#REF!</f>
        <v>#REF!</v>
      </c>
      <c r="I629" s="31" t="e">
        <f>'Рейтинговая таблица организаций'!#REF!</f>
        <v>#REF!</v>
      </c>
      <c r="J629" s="35" t="e">
        <f>'Рейтинговая таблица организаций'!#REF!</f>
        <v>#REF!</v>
      </c>
      <c r="K629" s="31" t="e">
        <f>'Рейтинговая таблица организаций'!#REF!</f>
        <v>#REF!</v>
      </c>
      <c r="L629" s="31" t="e">
        <f t="shared" si="10"/>
        <v>#REF!</v>
      </c>
      <c r="M629" s="31" t="e">
        <f>'Рейтинговая таблица организаций'!#REF!</f>
        <v>#REF!</v>
      </c>
      <c r="N629" s="35" t="e">
        <f>'Рейтинговая таблица организаций'!#REF!</f>
        <v>#REF!</v>
      </c>
      <c r="O629" s="85" t="e">
        <f>'Рейтинговая таблица организаций'!#REF!</f>
        <v>#REF!</v>
      </c>
      <c r="P629" s="85" t="e">
        <f>'Рейтинговая таблица организаций'!#REF!</f>
        <v>#REF!</v>
      </c>
      <c r="Q629" s="85" t="e">
        <f>'Рейтинговая таблица организаций'!#REF!</f>
        <v>#REF!</v>
      </c>
      <c r="R629" s="86" t="e">
        <f>'Рейтинговая таблица организаций'!#REF!</f>
        <v>#REF!</v>
      </c>
      <c r="S629" s="31" t="e">
        <f>'Рейтинговая таблица организаций'!#REF!</f>
        <v>#REF!</v>
      </c>
      <c r="T629" s="31" t="e">
        <f>'Рейтинговая таблица организаций'!#REF!</f>
        <v>#REF!</v>
      </c>
      <c r="U629" s="31" t="e">
        <f>'Рейтинговая таблица организаций'!#REF!</f>
        <v>#REF!</v>
      </c>
      <c r="V629" s="35" t="e">
        <f>'Рейтинговая таблица организаций'!#REF!</f>
        <v>#REF!</v>
      </c>
      <c r="W629" s="31" t="e">
        <f>'Рейтинговая таблица организаций'!#REF!</f>
        <v>#REF!</v>
      </c>
      <c r="X629" s="31" t="e">
        <f>'Рейтинговая таблица организаций'!#REF!</f>
        <v>#REF!</v>
      </c>
      <c r="Y629" s="31" t="e">
        <f>'Рейтинговая таблица организаций'!#REF!</f>
        <v>#REF!</v>
      </c>
      <c r="Z629" s="35" t="e">
        <f>'Рейтинговая таблица организаций'!#REF!</f>
        <v>#REF!</v>
      </c>
      <c r="AA629" s="36" t="e">
        <f>'Рейтинговая таблица организаций'!#REF!</f>
        <v>#REF!</v>
      </c>
    </row>
    <row r="630" spans="1:27">
      <c r="A630" s="33" t="e">
        <f>'бланки '!#REF!</f>
        <v>#REF!</v>
      </c>
      <c r="B630" s="33" t="e">
        <f>'Рейтинговая таблица организаций'!#REF!</f>
        <v>#REF!</v>
      </c>
      <c r="C630" s="33" t="e">
        <f>'Рейтинговая таблица организаций'!#REF!</f>
        <v>#REF!</v>
      </c>
      <c r="D630" s="33" t="e">
        <f>'Рейтинговая таблица организаций'!#REF!</f>
        <v>#REF!</v>
      </c>
      <c r="E630" s="31" t="e">
        <f>'Рейтинговая таблица организаций'!#REF!</f>
        <v>#REF!</v>
      </c>
      <c r="F630" s="31" t="e">
        <f>'Рейтинговая таблица организаций'!#REF!</f>
        <v>#REF!</v>
      </c>
      <c r="G630" s="31" t="e">
        <f>'Рейтинговая таблица организаций'!#REF!</f>
        <v>#REF!</v>
      </c>
      <c r="H630" s="31" t="e">
        <f>'Рейтинговая таблица организаций'!#REF!</f>
        <v>#REF!</v>
      </c>
      <c r="I630" s="31" t="e">
        <f>'Рейтинговая таблица организаций'!#REF!</f>
        <v>#REF!</v>
      </c>
      <c r="J630" s="35" t="e">
        <f>'Рейтинговая таблица организаций'!#REF!</f>
        <v>#REF!</v>
      </c>
      <c r="K630" s="31" t="e">
        <f>'Рейтинговая таблица организаций'!#REF!</f>
        <v>#REF!</v>
      </c>
      <c r="L630" s="31" t="e">
        <f t="shared" si="10"/>
        <v>#REF!</v>
      </c>
      <c r="M630" s="31" t="e">
        <f>'Рейтинговая таблица организаций'!#REF!</f>
        <v>#REF!</v>
      </c>
      <c r="N630" s="35" t="e">
        <f>'Рейтинговая таблица организаций'!#REF!</f>
        <v>#REF!</v>
      </c>
      <c r="O630" s="85" t="e">
        <f>'Рейтинговая таблица организаций'!#REF!</f>
        <v>#REF!</v>
      </c>
      <c r="P630" s="85" t="e">
        <f>'Рейтинговая таблица организаций'!#REF!</f>
        <v>#REF!</v>
      </c>
      <c r="Q630" s="85" t="e">
        <f>'Рейтинговая таблица организаций'!#REF!</f>
        <v>#REF!</v>
      </c>
      <c r="R630" s="86" t="e">
        <f>'Рейтинговая таблица организаций'!#REF!</f>
        <v>#REF!</v>
      </c>
      <c r="S630" s="31" t="e">
        <f>'Рейтинговая таблица организаций'!#REF!</f>
        <v>#REF!</v>
      </c>
      <c r="T630" s="31" t="e">
        <f>'Рейтинговая таблица организаций'!#REF!</f>
        <v>#REF!</v>
      </c>
      <c r="U630" s="31" t="e">
        <f>'Рейтинговая таблица организаций'!#REF!</f>
        <v>#REF!</v>
      </c>
      <c r="V630" s="35" t="e">
        <f>'Рейтинговая таблица организаций'!#REF!</f>
        <v>#REF!</v>
      </c>
      <c r="W630" s="31" t="e">
        <f>'Рейтинговая таблица организаций'!#REF!</f>
        <v>#REF!</v>
      </c>
      <c r="X630" s="31" t="e">
        <f>'Рейтинговая таблица организаций'!#REF!</f>
        <v>#REF!</v>
      </c>
      <c r="Y630" s="31" t="e">
        <f>'Рейтинговая таблица организаций'!#REF!</f>
        <v>#REF!</v>
      </c>
      <c r="Z630" s="35" t="e">
        <f>'Рейтинговая таблица организаций'!#REF!</f>
        <v>#REF!</v>
      </c>
      <c r="AA630" s="36" t="e">
        <f>'Рейтинговая таблица организаций'!#REF!</f>
        <v>#REF!</v>
      </c>
    </row>
    <row r="631" spans="1:27">
      <c r="A631" s="33" t="e">
        <f>'бланки '!#REF!</f>
        <v>#REF!</v>
      </c>
      <c r="B631" s="33" t="e">
        <f>'Рейтинговая таблица организаций'!#REF!</f>
        <v>#REF!</v>
      </c>
      <c r="C631" s="33" t="e">
        <f>'Рейтинговая таблица организаций'!#REF!</f>
        <v>#REF!</v>
      </c>
      <c r="D631" s="33" t="e">
        <f>'Рейтинговая таблица организаций'!#REF!</f>
        <v>#REF!</v>
      </c>
      <c r="E631" s="31" t="e">
        <f>'Рейтинговая таблица организаций'!#REF!</f>
        <v>#REF!</v>
      </c>
      <c r="F631" s="31" t="e">
        <f>'Рейтинговая таблица организаций'!#REF!</f>
        <v>#REF!</v>
      </c>
      <c r="G631" s="31" t="e">
        <f>'Рейтинговая таблица организаций'!#REF!</f>
        <v>#REF!</v>
      </c>
      <c r="H631" s="31" t="e">
        <f>'Рейтинговая таблица организаций'!#REF!</f>
        <v>#REF!</v>
      </c>
      <c r="I631" s="31" t="e">
        <f>'Рейтинговая таблица организаций'!#REF!</f>
        <v>#REF!</v>
      </c>
      <c r="J631" s="35" t="e">
        <f>'Рейтинговая таблица организаций'!#REF!</f>
        <v>#REF!</v>
      </c>
      <c r="K631" s="31" t="e">
        <f>'Рейтинговая таблица организаций'!#REF!</f>
        <v>#REF!</v>
      </c>
      <c r="L631" s="31" t="e">
        <f t="shared" si="10"/>
        <v>#REF!</v>
      </c>
      <c r="M631" s="31" t="e">
        <f>'Рейтинговая таблица организаций'!#REF!</f>
        <v>#REF!</v>
      </c>
      <c r="N631" s="35" t="e">
        <f>'Рейтинговая таблица организаций'!#REF!</f>
        <v>#REF!</v>
      </c>
      <c r="O631" s="85" t="e">
        <f>'Рейтинговая таблица организаций'!#REF!</f>
        <v>#REF!</v>
      </c>
      <c r="P631" s="85" t="e">
        <f>'Рейтинговая таблица организаций'!#REF!</f>
        <v>#REF!</v>
      </c>
      <c r="Q631" s="85" t="e">
        <f>'Рейтинговая таблица организаций'!#REF!</f>
        <v>#REF!</v>
      </c>
      <c r="R631" s="86" t="e">
        <f>'Рейтинговая таблица организаций'!#REF!</f>
        <v>#REF!</v>
      </c>
      <c r="S631" s="31" t="e">
        <f>'Рейтинговая таблица организаций'!#REF!</f>
        <v>#REF!</v>
      </c>
      <c r="T631" s="31" t="e">
        <f>'Рейтинговая таблица организаций'!#REF!</f>
        <v>#REF!</v>
      </c>
      <c r="U631" s="31" t="e">
        <f>'Рейтинговая таблица организаций'!#REF!</f>
        <v>#REF!</v>
      </c>
      <c r="V631" s="35" t="e">
        <f>'Рейтинговая таблица организаций'!#REF!</f>
        <v>#REF!</v>
      </c>
      <c r="W631" s="31" t="e">
        <f>'Рейтинговая таблица организаций'!#REF!</f>
        <v>#REF!</v>
      </c>
      <c r="X631" s="31" t="e">
        <f>'Рейтинговая таблица организаций'!#REF!</f>
        <v>#REF!</v>
      </c>
      <c r="Y631" s="31" t="e">
        <f>'Рейтинговая таблица организаций'!#REF!</f>
        <v>#REF!</v>
      </c>
      <c r="Z631" s="35" t="e">
        <f>'Рейтинговая таблица организаций'!#REF!</f>
        <v>#REF!</v>
      </c>
      <c r="AA631" s="36" t="e">
        <f>'Рейтинговая таблица организаций'!#REF!</f>
        <v>#REF!</v>
      </c>
    </row>
    <row r="632" spans="1:27">
      <c r="A632" s="33" t="e">
        <f>'бланки '!#REF!</f>
        <v>#REF!</v>
      </c>
      <c r="B632" s="33" t="e">
        <f>'Рейтинговая таблица организаций'!#REF!</f>
        <v>#REF!</v>
      </c>
      <c r="C632" s="33" t="e">
        <f>'Рейтинговая таблица организаций'!#REF!</f>
        <v>#REF!</v>
      </c>
      <c r="D632" s="33" t="e">
        <f>'Рейтинговая таблица организаций'!#REF!</f>
        <v>#REF!</v>
      </c>
      <c r="E632" s="31" t="e">
        <f>'Рейтинговая таблица организаций'!#REF!</f>
        <v>#REF!</v>
      </c>
      <c r="F632" s="31" t="e">
        <f>'Рейтинговая таблица организаций'!#REF!</f>
        <v>#REF!</v>
      </c>
      <c r="G632" s="31" t="e">
        <f>'Рейтинговая таблица организаций'!#REF!</f>
        <v>#REF!</v>
      </c>
      <c r="H632" s="31" t="e">
        <f>'Рейтинговая таблица организаций'!#REF!</f>
        <v>#REF!</v>
      </c>
      <c r="I632" s="31" t="e">
        <f>'Рейтинговая таблица организаций'!#REF!</f>
        <v>#REF!</v>
      </c>
      <c r="J632" s="35" t="e">
        <f>'Рейтинговая таблица организаций'!#REF!</f>
        <v>#REF!</v>
      </c>
      <c r="K632" s="31" t="e">
        <f>'Рейтинговая таблица организаций'!#REF!</f>
        <v>#REF!</v>
      </c>
      <c r="L632" s="31" t="e">
        <f t="shared" si="10"/>
        <v>#REF!</v>
      </c>
      <c r="M632" s="31" t="e">
        <f>'Рейтинговая таблица организаций'!#REF!</f>
        <v>#REF!</v>
      </c>
      <c r="N632" s="35" t="e">
        <f>'Рейтинговая таблица организаций'!#REF!</f>
        <v>#REF!</v>
      </c>
      <c r="O632" s="85" t="e">
        <f>'Рейтинговая таблица организаций'!#REF!</f>
        <v>#REF!</v>
      </c>
      <c r="P632" s="85" t="e">
        <f>'Рейтинговая таблица организаций'!#REF!</f>
        <v>#REF!</v>
      </c>
      <c r="Q632" s="85" t="e">
        <f>'Рейтинговая таблица организаций'!#REF!</f>
        <v>#REF!</v>
      </c>
      <c r="R632" s="86" t="e">
        <f>'Рейтинговая таблица организаций'!#REF!</f>
        <v>#REF!</v>
      </c>
      <c r="S632" s="31" t="e">
        <f>'Рейтинговая таблица организаций'!#REF!</f>
        <v>#REF!</v>
      </c>
      <c r="T632" s="31" t="e">
        <f>'Рейтинговая таблица организаций'!#REF!</f>
        <v>#REF!</v>
      </c>
      <c r="U632" s="31" t="e">
        <f>'Рейтинговая таблица организаций'!#REF!</f>
        <v>#REF!</v>
      </c>
      <c r="V632" s="35" t="e">
        <f>'Рейтинговая таблица организаций'!#REF!</f>
        <v>#REF!</v>
      </c>
      <c r="W632" s="31" t="e">
        <f>'Рейтинговая таблица организаций'!#REF!</f>
        <v>#REF!</v>
      </c>
      <c r="X632" s="31" t="e">
        <f>'Рейтинговая таблица организаций'!#REF!</f>
        <v>#REF!</v>
      </c>
      <c r="Y632" s="31" t="e">
        <f>'Рейтинговая таблица организаций'!#REF!</f>
        <v>#REF!</v>
      </c>
      <c r="Z632" s="35" t="e">
        <f>'Рейтинговая таблица организаций'!#REF!</f>
        <v>#REF!</v>
      </c>
      <c r="AA632" s="36" t="e">
        <f>'Рейтинговая таблица организаций'!#REF!</f>
        <v>#REF!</v>
      </c>
    </row>
    <row r="633" spans="1:27">
      <c r="A633" s="33" t="e">
        <f>'бланки '!#REF!</f>
        <v>#REF!</v>
      </c>
      <c r="B633" s="33" t="e">
        <f>'Рейтинговая таблица организаций'!#REF!</f>
        <v>#REF!</v>
      </c>
      <c r="C633" s="33" t="e">
        <f>'Рейтинговая таблица организаций'!#REF!</f>
        <v>#REF!</v>
      </c>
      <c r="D633" s="33" t="e">
        <f>'Рейтинговая таблица организаций'!#REF!</f>
        <v>#REF!</v>
      </c>
      <c r="E633" s="31" t="e">
        <f>'Рейтинговая таблица организаций'!#REF!</f>
        <v>#REF!</v>
      </c>
      <c r="F633" s="31" t="e">
        <f>'Рейтинговая таблица организаций'!#REF!</f>
        <v>#REF!</v>
      </c>
      <c r="G633" s="31" t="e">
        <f>'Рейтинговая таблица организаций'!#REF!</f>
        <v>#REF!</v>
      </c>
      <c r="H633" s="31" t="e">
        <f>'Рейтинговая таблица организаций'!#REF!</f>
        <v>#REF!</v>
      </c>
      <c r="I633" s="31" t="e">
        <f>'Рейтинговая таблица организаций'!#REF!</f>
        <v>#REF!</v>
      </c>
      <c r="J633" s="35" t="e">
        <f>'Рейтинговая таблица организаций'!#REF!</f>
        <v>#REF!</v>
      </c>
      <c r="K633" s="31" t="e">
        <f>'Рейтинговая таблица организаций'!#REF!</f>
        <v>#REF!</v>
      </c>
      <c r="L633" s="31" t="e">
        <f t="shared" si="10"/>
        <v>#REF!</v>
      </c>
      <c r="M633" s="31" t="e">
        <f>'Рейтинговая таблица организаций'!#REF!</f>
        <v>#REF!</v>
      </c>
      <c r="N633" s="35" t="e">
        <f>'Рейтинговая таблица организаций'!#REF!</f>
        <v>#REF!</v>
      </c>
      <c r="O633" s="85" t="e">
        <f>'Рейтинговая таблица организаций'!#REF!</f>
        <v>#REF!</v>
      </c>
      <c r="P633" s="85" t="e">
        <f>'Рейтинговая таблица организаций'!#REF!</f>
        <v>#REF!</v>
      </c>
      <c r="Q633" s="85" t="e">
        <f>'Рейтинговая таблица организаций'!#REF!</f>
        <v>#REF!</v>
      </c>
      <c r="R633" s="86" t="e">
        <f>'Рейтинговая таблица организаций'!#REF!</f>
        <v>#REF!</v>
      </c>
      <c r="S633" s="31" t="e">
        <f>'Рейтинговая таблица организаций'!#REF!</f>
        <v>#REF!</v>
      </c>
      <c r="T633" s="31" t="e">
        <f>'Рейтинговая таблица организаций'!#REF!</f>
        <v>#REF!</v>
      </c>
      <c r="U633" s="31" t="e">
        <f>'Рейтинговая таблица организаций'!#REF!</f>
        <v>#REF!</v>
      </c>
      <c r="V633" s="35" t="e">
        <f>'Рейтинговая таблица организаций'!#REF!</f>
        <v>#REF!</v>
      </c>
      <c r="W633" s="31" t="e">
        <f>'Рейтинговая таблица организаций'!#REF!</f>
        <v>#REF!</v>
      </c>
      <c r="X633" s="31" t="e">
        <f>'Рейтинговая таблица организаций'!#REF!</f>
        <v>#REF!</v>
      </c>
      <c r="Y633" s="31" t="e">
        <f>'Рейтинговая таблица организаций'!#REF!</f>
        <v>#REF!</v>
      </c>
      <c r="Z633" s="35" t="e">
        <f>'Рейтинговая таблица организаций'!#REF!</f>
        <v>#REF!</v>
      </c>
      <c r="AA633" s="36" t="e">
        <f>'Рейтинговая таблица организаций'!#REF!</f>
        <v>#REF!</v>
      </c>
    </row>
    <row r="634" spans="1:27">
      <c r="A634" s="33" t="e">
        <f>'бланки '!#REF!</f>
        <v>#REF!</v>
      </c>
      <c r="B634" s="33" t="e">
        <f>'Рейтинговая таблица организаций'!#REF!</f>
        <v>#REF!</v>
      </c>
      <c r="C634" s="33" t="e">
        <f>'Рейтинговая таблица организаций'!#REF!</f>
        <v>#REF!</v>
      </c>
      <c r="D634" s="33" t="e">
        <f>'Рейтинговая таблица организаций'!#REF!</f>
        <v>#REF!</v>
      </c>
      <c r="E634" s="31" t="e">
        <f>'Рейтинговая таблица организаций'!#REF!</f>
        <v>#REF!</v>
      </c>
      <c r="F634" s="31" t="e">
        <f>'Рейтинговая таблица организаций'!#REF!</f>
        <v>#REF!</v>
      </c>
      <c r="G634" s="31" t="e">
        <f>'Рейтинговая таблица организаций'!#REF!</f>
        <v>#REF!</v>
      </c>
      <c r="H634" s="31" t="e">
        <f>'Рейтинговая таблица организаций'!#REF!</f>
        <v>#REF!</v>
      </c>
      <c r="I634" s="31" t="e">
        <f>'Рейтинговая таблица организаций'!#REF!</f>
        <v>#REF!</v>
      </c>
      <c r="J634" s="35" t="e">
        <f>'Рейтинговая таблица организаций'!#REF!</f>
        <v>#REF!</v>
      </c>
      <c r="K634" s="31" t="e">
        <f>'Рейтинговая таблица организаций'!#REF!</f>
        <v>#REF!</v>
      </c>
      <c r="L634" s="31" t="e">
        <f t="shared" si="10"/>
        <v>#REF!</v>
      </c>
      <c r="M634" s="31" t="e">
        <f>'Рейтинговая таблица организаций'!#REF!</f>
        <v>#REF!</v>
      </c>
      <c r="N634" s="35" t="e">
        <f>'Рейтинговая таблица организаций'!#REF!</f>
        <v>#REF!</v>
      </c>
      <c r="O634" s="85" t="e">
        <f>'Рейтинговая таблица организаций'!#REF!</f>
        <v>#REF!</v>
      </c>
      <c r="P634" s="85" t="e">
        <f>'Рейтинговая таблица организаций'!#REF!</f>
        <v>#REF!</v>
      </c>
      <c r="Q634" s="85" t="e">
        <f>'Рейтинговая таблица организаций'!#REF!</f>
        <v>#REF!</v>
      </c>
      <c r="R634" s="86" t="e">
        <f>'Рейтинговая таблица организаций'!#REF!</f>
        <v>#REF!</v>
      </c>
      <c r="S634" s="31" t="e">
        <f>'Рейтинговая таблица организаций'!#REF!</f>
        <v>#REF!</v>
      </c>
      <c r="T634" s="31" t="e">
        <f>'Рейтинговая таблица организаций'!#REF!</f>
        <v>#REF!</v>
      </c>
      <c r="U634" s="31" t="e">
        <f>'Рейтинговая таблица организаций'!#REF!</f>
        <v>#REF!</v>
      </c>
      <c r="V634" s="35" t="e">
        <f>'Рейтинговая таблица организаций'!#REF!</f>
        <v>#REF!</v>
      </c>
      <c r="W634" s="31" t="e">
        <f>'Рейтинговая таблица организаций'!#REF!</f>
        <v>#REF!</v>
      </c>
      <c r="X634" s="31" t="e">
        <f>'Рейтинговая таблица организаций'!#REF!</f>
        <v>#REF!</v>
      </c>
      <c r="Y634" s="31" t="e">
        <f>'Рейтинговая таблица организаций'!#REF!</f>
        <v>#REF!</v>
      </c>
      <c r="Z634" s="35" t="e">
        <f>'Рейтинговая таблица организаций'!#REF!</f>
        <v>#REF!</v>
      </c>
      <c r="AA634" s="36" t="e">
        <f>'Рейтинговая таблица организаций'!#REF!</f>
        <v>#REF!</v>
      </c>
    </row>
    <row r="635" spans="1:27">
      <c r="A635" s="33" t="e">
        <f>'бланки '!#REF!</f>
        <v>#REF!</v>
      </c>
      <c r="B635" s="33" t="e">
        <f>'Рейтинговая таблица организаций'!#REF!</f>
        <v>#REF!</v>
      </c>
      <c r="C635" s="33" t="e">
        <f>'Рейтинговая таблица организаций'!#REF!</f>
        <v>#REF!</v>
      </c>
      <c r="D635" s="33" t="e">
        <f>'Рейтинговая таблица организаций'!#REF!</f>
        <v>#REF!</v>
      </c>
      <c r="E635" s="31" t="e">
        <f>'Рейтинговая таблица организаций'!#REF!</f>
        <v>#REF!</v>
      </c>
      <c r="F635" s="31" t="e">
        <f>'Рейтинговая таблица организаций'!#REF!</f>
        <v>#REF!</v>
      </c>
      <c r="G635" s="31" t="e">
        <f>'Рейтинговая таблица организаций'!#REF!</f>
        <v>#REF!</v>
      </c>
      <c r="H635" s="31" t="e">
        <f>'Рейтинговая таблица организаций'!#REF!</f>
        <v>#REF!</v>
      </c>
      <c r="I635" s="31" t="e">
        <f>'Рейтинговая таблица организаций'!#REF!</f>
        <v>#REF!</v>
      </c>
      <c r="J635" s="35" t="e">
        <f>'Рейтинговая таблица организаций'!#REF!</f>
        <v>#REF!</v>
      </c>
      <c r="K635" s="31" t="e">
        <f>'Рейтинговая таблица организаций'!#REF!</f>
        <v>#REF!</v>
      </c>
      <c r="L635" s="31" t="e">
        <f t="shared" si="10"/>
        <v>#REF!</v>
      </c>
      <c r="M635" s="31" t="e">
        <f>'Рейтинговая таблица организаций'!#REF!</f>
        <v>#REF!</v>
      </c>
      <c r="N635" s="35" t="e">
        <f>'Рейтинговая таблица организаций'!#REF!</f>
        <v>#REF!</v>
      </c>
      <c r="O635" s="85" t="e">
        <f>'Рейтинговая таблица организаций'!#REF!</f>
        <v>#REF!</v>
      </c>
      <c r="P635" s="85" t="e">
        <f>'Рейтинговая таблица организаций'!#REF!</f>
        <v>#REF!</v>
      </c>
      <c r="Q635" s="85" t="e">
        <f>'Рейтинговая таблица организаций'!#REF!</f>
        <v>#REF!</v>
      </c>
      <c r="R635" s="86" t="e">
        <f>'Рейтинговая таблица организаций'!#REF!</f>
        <v>#REF!</v>
      </c>
      <c r="S635" s="31" t="e">
        <f>'Рейтинговая таблица организаций'!#REF!</f>
        <v>#REF!</v>
      </c>
      <c r="T635" s="31" t="e">
        <f>'Рейтинговая таблица организаций'!#REF!</f>
        <v>#REF!</v>
      </c>
      <c r="U635" s="31" t="e">
        <f>'Рейтинговая таблица организаций'!#REF!</f>
        <v>#REF!</v>
      </c>
      <c r="V635" s="35" t="e">
        <f>'Рейтинговая таблица организаций'!#REF!</f>
        <v>#REF!</v>
      </c>
      <c r="W635" s="31" t="e">
        <f>'Рейтинговая таблица организаций'!#REF!</f>
        <v>#REF!</v>
      </c>
      <c r="X635" s="31" t="e">
        <f>'Рейтинговая таблица организаций'!#REF!</f>
        <v>#REF!</v>
      </c>
      <c r="Y635" s="31" t="e">
        <f>'Рейтинговая таблица организаций'!#REF!</f>
        <v>#REF!</v>
      </c>
      <c r="Z635" s="35" t="e">
        <f>'Рейтинговая таблица организаций'!#REF!</f>
        <v>#REF!</v>
      </c>
      <c r="AA635" s="36" t="e">
        <f>'Рейтинговая таблица организаций'!#REF!</f>
        <v>#REF!</v>
      </c>
    </row>
    <row r="636" spans="1:27">
      <c r="A636" s="33" t="e">
        <f>'бланки '!#REF!</f>
        <v>#REF!</v>
      </c>
      <c r="B636" s="33" t="e">
        <f>'Рейтинговая таблица организаций'!#REF!</f>
        <v>#REF!</v>
      </c>
      <c r="C636" s="33" t="e">
        <f>'Рейтинговая таблица организаций'!#REF!</f>
        <v>#REF!</v>
      </c>
      <c r="D636" s="33" t="e">
        <f>'Рейтинговая таблица организаций'!#REF!</f>
        <v>#REF!</v>
      </c>
      <c r="E636" s="31" t="e">
        <f>'Рейтинговая таблица организаций'!#REF!</f>
        <v>#REF!</v>
      </c>
      <c r="F636" s="31" t="e">
        <f>'Рейтинговая таблица организаций'!#REF!</f>
        <v>#REF!</v>
      </c>
      <c r="G636" s="31" t="e">
        <f>'Рейтинговая таблица организаций'!#REF!</f>
        <v>#REF!</v>
      </c>
      <c r="H636" s="31" t="e">
        <f>'Рейтинговая таблица организаций'!#REF!</f>
        <v>#REF!</v>
      </c>
      <c r="I636" s="31" t="e">
        <f>'Рейтинговая таблица организаций'!#REF!</f>
        <v>#REF!</v>
      </c>
      <c r="J636" s="35" t="e">
        <f>'Рейтинговая таблица организаций'!#REF!</f>
        <v>#REF!</v>
      </c>
      <c r="K636" s="31" t="e">
        <f>'Рейтинговая таблица организаций'!#REF!</f>
        <v>#REF!</v>
      </c>
      <c r="L636" s="31" t="e">
        <f t="shared" si="10"/>
        <v>#REF!</v>
      </c>
      <c r="M636" s="31" t="e">
        <f>'Рейтинговая таблица организаций'!#REF!</f>
        <v>#REF!</v>
      </c>
      <c r="N636" s="35" t="e">
        <f>'Рейтинговая таблица организаций'!#REF!</f>
        <v>#REF!</v>
      </c>
      <c r="O636" s="85" t="e">
        <f>'Рейтинговая таблица организаций'!#REF!</f>
        <v>#REF!</v>
      </c>
      <c r="P636" s="85" t="e">
        <f>'Рейтинговая таблица организаций'!#REF!</f>
        <v>#REF!</v>
      </c>
      <c r="Q636" s="85" t="e">
        <f>'Рейтинговая таблица организаций'!#REF!</f>
        <v>#REF!</v>
      </c>
      <c r="R636" s="86" t="e">
        <f>'Рейтинговая таблица организаций'!#REF!</f>
        <v>#REF!</v>
      </c>
      <c r="S636" s="31" t="e">
        <f>'Рейтинговая таблица организаций'!#REF!</f>
        <v>#REF!</v>
      </c>
      <c r="T636" s="31" t="e">
        <f>'Рейтинговая таблица организаций'!#REF!</f>
        <v>#REF!</v>
      </c>
      <c r="U636" s="31" t="e">
        <f>'Рейтинговая таблица организаций'!#REF!</f>
        <v>#REF!</v>
      </c>
      <c r="V636" s="35" t="e">
        <f>'Рейтинговая таблица организаций'!#REF!</f>
        <v>#REF!</v>
      </c>
      <c r="W636" s="31" t="e">
        <f>'Рейтинговая таблица организаций'!#REF!</f>
        <v>#REF!</v>
      </c>
      <c r="X636" s="31" t="e">
        <f>'Рейтинговая таблица организаций'!#REF!</f>
        <v>#REF!</v>
      </c>
      <c r="Y636" s="31" t="e">
        <f>'Рейтинговая таблица организаций'!#REF!</f>
        <v>#REF!</v>
      </c>
      <c r="Z636" s="35" t="e">
        <f>'Рейтинговая таблица организаций'!#REF!</f>
        <v>#REF!</v>
      </c>
      <c r="AA636" s="36" t="e">
        <f>'Рейтинговая таблица организаций'!#REF!</f>
        <v>#REF!</v>
      </c>
    </row>
    <row r="637" spans="1:27">
      <c r="A637" s="33" t="e">
        <f>'бланки '!#REF!</f>
        <v>#REF!</v>
      </c>
      <c r="B637" s="33" t="e">
        <f>'Рейтинговая таблица организаций'!#REF!</f>
        <v>#REF!</v>
      </c>
      <c r="C637" s="33" t="e">
        <f>'Рейтинговая таблица организаций'!#REF!</f>
        <v>#REF!</v>
      </c>
      <c r="D637" s="33" t="e">
        <f>'Рейтинговая таблица организаций'!#REF!</f>
        <v>#REF!</v>
      </c>
      <c r="E637" s="31" t="e">
        <f>'Рейтинговая таблица организаций'!#REF!</f>
        <v>#REF!</v>
      </c>
      <c r="F637" s="31" t="e">
        <f>'Рейтинговая таблица организаций'!#REF!</f>
        <v>#REF!</v>
      </c>
      <c r="G637" s="31" t="e">
        <f>'Рейтинговая таблица организаций'!#REF!</f>
        <v>#REF!</v>
      </c>
      <c r="H637" s="31" t="e">
        <f>'Рейтинговая таблица организаций'!#REF!</f>
        <v>#REF!</v>
      </c>
      <c r="I637" s="31" t="e">
        <f>'Рейтинговая таблица организаций'!#REF!</f>
        <v>#REF!</v>
      </c>
      <c r="J637" s="35" t="e">
        <f>'Рейтинговая таблица организаций'!#REF!</f>
        <v>#REF!</v>
      </c>
      <c r="K637" s="31" t="e">
        <f>'Рейтинговая таблица организаций'!#REF!</f>
        <v>#REF!</v>
      </c>
      <c r="L637" s="31" t="e">
        <f t="shared" si="10"/>
        <v>#REF!</v>
      </c>
      <c r="M637" s="31" t="e">
        <f>'Рейтинговая таблица организаций'!#REF!</f>
        <v>#REF!</v>
      </c>
      <c r="N637" s="35" t="e">
        <f>'Рейтинговая таблица организаций'!#REF!</f>
        <v>#REF!</v>
      </c>
      <c r="O637" s="85" t="e">
        <f>'Рейтинговая таблица организаций'!#REF!</f>
        <v>#REF!</v>
      </c>
      <c r="P637" s="85" t="e">
        <f>'Рейтинговая таблица организаций'!#REF!</f>
        <v>#REF!</v>
      </c>
      <c r="Q637" s="85" t="e">
        <f>'Рейтинговая таблица организаций'!#REF!</f>
        <v>#REF!</v>
      </c>
      <c r="R637" s="86" t="e">
        <f>'Рейтинговая таблица организаций'!#REF!</f>
        <v>#REF!</v>
      </c>
      <c r="S637" s="31" t="e">
        <f>'Рейтинговая таблица организаций'!#REF!</f>
        <v>#REF!</v>
      </c>
      <c r="T637" s="31" t="e">
        <f>'Рейтинговая таблица организаций'!#REF!</f>
        <v>#REF!</v>
      </c>
      <c r="U637" s="31" t="e">
        <f>'Рейтинговая таблица организаций'!#REF!</f>
        <v>#REF!</v>
      </c>
      <c r="V637" s="35" t="e">
        <f>'Рейтинговая таблица организаций'!#REF!</f>
        <v>#REF!</v>
      </c>
      <c r="W637" s="31" t="e">
        <f>'Рейтинговая таблица организаций'!#REF!</f>
        <v>#REF!</v>
      </c>
      <c r="X637" s="31" t="e">
        <f>'Рейтинговая таблица организаций'!#REF!</f>
        <v>#REF!</v>
      </c>
      <c r="Y637" s="31" t="e">
        <f>'Рейтинговая таблица организаций'!#REF!</f>
        <v>#REF!</v>
      </c>
      <c r="Z637" s="35" t="e">
        <f>'Рейтинговая таблица организаций'!#REF!</f>
        <v>#REF!</v>
      </c>
      <c r="AA637" s="36" t="e">
        <f>'Рейтинговая таблица организаций'!#REF!</f>
        <v>#REF!</v>
      </c>
    </row>
    <row r="638" spans="1:27">
      <c r="A638" s="33" t="e">
        <f>'бланки '!#REF!</f>
        <v>#REF!</v>
      </c>
      <c r="B638" s="33" t="e">
        <f>'Рейтинговая таблица организаций'!#REF!</f>
        <v>#REF!</v>
      </c>
      <c r="C638" s="33" t="e">
        <f>'Рейтинговая таблица организаций'!#REF!</f>
        <v>#REF!</v>
      </c>
      <c r="D638" s="33" t="e">
        <f>'Рейтинговая таблица организаций'!#REF!</f>
        <v>#REF!</v>
      </c>
      <c r="E638" s="31" t="e">
        <f>'Рейтинговая таблица организаций'!#REF!</f>
        <v>#REF!</v>
      </c>
      <c r="F638" s="31" t="e">
        <f>'Рейтинговая таблица организаций'!#REF!</f>
        <v>#REF!</v>
      </c>
      <c r="G638" s="31" t="e">
        <f>'Рейтинговая таблица организаций'!#REF!</f>
        <v>#REF!</v>
      </c>
      <c r="H638" s="31" t="e">
        <f>'Рейтинговая таблица организаций'!#REF!</f>
        <v>#REF!</v>
      </c>
      <c r="I638" s="31" t="e">
        <f>'Рейтинговая таблица организаций'!#REF!</f>
        <v>#REF!</v>
      </c>
      <c r="J638" s="35" t="e">
        <f>'Рейтинговая таблица организаций'!#REF!</f>
        <v>#REF!</v>
      </c>
      <c r="K638" s="31" t="e">
        <f>'Рейтинговая таблица организаций'!#REF!</f>
        <v>#REF!</v>
      </c>
      <c r="L638" s="31" t="e">
        <f t="shared" si="10"/>
        <v>#REF!</v>
      </c>
      <c r="M638" s="31" t="e">
        <f>'Рейтинговая таблица организаций'!#REF!</f>
        <v>#REF!</v>
      </c>
      <c r="N638" s="35" t="e">
        <f>'Рейтинговая таблица организаций'!#REF!</f>
        <v>#REF!</v>
      </c>
      <c r="O638" s="85" t="e">
        <f>'Рейтинговая таблица организаций'!#REF!</f>
        <v>#REF!</v>
      </c>
      <c r="P638" s="85" t="e">
        <f>'Рейтинговая таблица организаций'!#REF!</f>
        <v>#REF!</v>
      </c>
      <c r="Q638" s="85" t="e">
        <f>'Рейтинговая таблица организаций'!#REF!</f>
        <v>#REF!</v>
      </c>
      <c r="R638" s="86" t="e">
        <f>'Рейтинговая таблица организаций'!#REF!</f>
        <v>#REF!</v>
      </c>
      <c r="S638" s="31" t="e">
        <f>'Рейтинговая таблица организаций'!#REF!</f>
        <v>#REF!</v>
      </c>
      <c r="T638" s="31" t="e">
        <f>'Рейтинговая таблица организаций'!#REF!</f>
        <v>#REF!</v>
      </c>
      <c r="U638" s="31" t="e">
        <f>'Рейтинговая таблица организаций'!#REF!</f>
        <v>#REF!</v>
      </c>
      <c r="V638" s="35" t="e">
        <f>'Рейтинговая таблица организаций'!#REF!</f>
        <v>#REF!</v>
      </c>
      <c r="W638" s="31" t="e">
        <f>'Рейтинговая таблица организаций'!#REF!</f>
        <v>#REF!</v>
      </c>
      <c r="X638" s="31" t="e">
        <f>'Рейтинговая таблица организаций'!#REF!</f>
        <v>#REF!</v>
      </c>
      <c r="Y638" s="31" t="e">
        <f>'Рейтинговая таблица организаций'!#REF!</f>
        <v>#REF!</v>
      </c>
      <c r="Z638" s="35" t="e">
        <f>'Рейтинговая таблица организаций'!#REF!</f>
        <v>#REF!</v>
      </c>
      <c r="AA638" s="36" t="e">
        <f>'Рейтинговая таблица организаций'!#REF!</f>
        <v>#REF!</v>
      </c>
    </row>
    <row r="639" spans="1:27">
      <c r="A639" s="33" t="e">
        <f>'бланки '!#REF!</f>
        <v>#REF!</v>
      </c>
      <c r="B639" s="33" t="e">
        <f>'Рейтинговая таблица организаций'!#REF!</f>
        <v>#REF!</v>
      </c>
      <c r="C639" s="33" t="e">
        <f>'Рейтинговая таблица организаций'!#REF!</f>
        <v>#REF!</v>
      </c>
      <c r="D639" s="33" t="e">
        <f>'Рейтинговая таблица организаций'!#REF!</f>
        <v>#REF!</v>
      </c>
      <c r="E639" s="31" t="e">
        <f>'Рейтинговая таблица организаций'!#REF!</f>
        <v>#REF!</v>
      </c>
      <c r="F639" s="31" t="e">
        <f>'Рейтинговая таблица организаций'!#REF!</f>
        <v>#REF!</v>
      </c>
      <c r="G639" s="31" t="e">
        <f>'Рейтинговая таблица организаций'!#REF!</f>
        <v>#REF!</v>
      </c>
      <c r="H639" s="31" t="e">
        <f>'Рейтинговая таблица организаций'!#REF!</f>
        <v>#REF!</v>
      </c>
      <c r="I639" s="31" t="e">
        <f>'Рейтинговая таблица организаций'!#REF!</f>
        <v>#REF!</v>
      </c>
      <c r="J639" s="35" t="e">
        <f>'Рейтинговая таблица организаций'!#REF!</f>
        <v>#REF!</v>
      </c>
      <c r="K639" s="31" t="e">
        <f>'Рейтинговая таблица организаций'!#REF!</f>
        <v>#REF!</v>
      </c>
      <c r="L639" s="31" t="e">
        <f t="shared" si="10"/>
        <v>#REF!</v>
      </c>
      <c r="M639" s="31" t="e">
        <f>'Рейтинговая таблица организаций'!#REF!</f>
        <v>#REF!</v>
      </c>
      <c r="N639" s="35" t="e">
        <f>'Рейтинговая таблица организаций'!#REF!</f>
        <v>#REF!</v>
      </c>
      <c r="O639" s="85" t="e">
        <f>'Рейтинговая таблица организаций'!#REF!</f>
        <v>#REF!</v>
      </c>
      <c r="P639" s="85" t="e">
        <f>'Рейтинговая таблица организаций'!#REF!</f>
        <v>#REF!</v>
      </c>
      <c r="Q639" s="85" t="e">
        <f>'Рейтинговая таблица организаций'!#REF!</f>
        <v>#REF!</v>
      </c>
      <c r="R639" s="86" t="e">
        <f>'Рейтинговая таблица организаций'!#REF!</f>
        <v>#REF!</v>
      </c>
      <c r="S639" s="31" t="e">
        <f>'Рейтинговая таблица организаций'!#REF!</f>
        <v>#REF!</v>
      </c>
      <c r="T639" s="31" t="e">
        <f>'Рейтинговая таблица организаций'!#REF!</f>
        <v>#REF!</v>
      </c>
      <c r="U639" s="31" t="e">
        <f>'Рейтинговая таблица организаций'!#REF!</f>
        <v>#REF!</v>
      </c>
      <c r="V639" s="35" t="e">
        <f>'Рейтинговая таблица организаций'!#REF!</f>
        <v>#REF!</v>
      </c>
      <c r="W639" s="31" t="e">
        <f>'Рейтинговая таблица организаций'!#REF!</f>
        <v>#REF!</v>
      </c>
      <c r="X639" s="31" t="e">
        <f>'Рейтинговая таблица организаций'!#REF!</f>
        <v>#REF!</v>
      </c>
      <c r="Y639" s="31" t="e">
        <f>'Рейтинговая таблица организаций'!#REF!</f>
        <v>#REF!</v>
      </c>
      <c r="Z639" s="35" t="e">
        <f>'Рейтинговая таблица организаций'!#REF!</f>
        <v>#REF!</v>
      </c>
      <c r="AA639" s="36" t="e">
        <f>'Рейтинговая таблица организаций'!#REF!</f>
        <v>#REF!</v>
      </c>
    </row>
    <row r="640" spans="1:27">
      <c r="A640" s="33" t="e">
        <f>'бланки '!#REF!</f>
        <v>#REF!</v>
      </c>
      <c r="B640" s="33" t="e">
        <f>'Рейтинговая таблица организаций'!#REF!</f>
        <v>#REF!</v>
      </c>
      <c r="C640" s="33" t="e">
        <f>'Рейтинговая таблица организаций'!#REF!</f>
        <v>#REF!</v>
      </c>
      <c r="D640" s="33" t="e">
        <f>'Рейтинговая таблица организаций'!#REF!</f>
        <v>#REF!</v>
      </c>
      <c r="E640" s="31" t="e">
        <f>'Рейтинговая таблица организаций'!#REF!</f>
        <v>#REF!</v>
      </c>
      <c r="F640" s="31" t="e">
        <f>'Рейтинговая таблица организаций'!#REF!</f>
        <v>#REF!</v>
      </c>
      <c r="G640" s="31" t="e">
        <f>'Рейтинговая таблица организаций'!#REF!</f>
        <v>#REF!</v>
      </c>
      <c r="H640" s="31" t="e">
        <f>'Рейтинговая таблица организаций'!#REF!</f>
        <v>#REF!</v>
      </c>
      <c r="I640" s="31" t="e">
        <f>'Рейтинговая таблица организаций'!#REF!</f>
        <v>#REF!</v>
      </c>
      <c r="J640" s="35" t="e">
        <f>'Рейтинговая таблица организаций'!#REF!</f>
        <v>#REF!</v>
      </c>
      <c r="K640" s="31" t="e">
        <f>'Рейтинговая таблица организаций'!#REF!</f>
        <v>#REF!</v>
      </c>
      <c r="L640" s="31" t="e">
        <f t="shared" si="10"/>
        <v>#REF!</v>
      </c>
      <c r="M640" s="31" t="e">
        <f>'Рейтинговая таблица организаций'!#REF!</f>
        <v>#REF!</v>
      </c>
      <c r="N640" s="35" t="e">
        <f>'Рейтинговая таблица организаций'!#REF!</f>
        <v>#REF!</v>
      </c>
      <c r="O640" s="85" t="e">
        <f>'Рейтинговая таблица организаций'!#REF!</f>
        <v>#REF!</v>
      </c>
      <c r="P640" s="85" t="e">
        <f>'Рейтинговая таблица организаций'!#REF!</f>
        <v>#REF!</v>
      </c>
      <c r="Q640" s="85" t="e">
        <f>'Рейтинговая таблица организаций'!#REF!</f>
        <v>#REF!</v>
      </c>
      <c r="R640" s="86" t="e">
        <f>'Рейтинговая таблица организаций'!#REF!</f>
        <v>#REF!</v>
      </c>
      <c r="S640" s="31" t="e">
        <f>'Рейтинговая таблица организаций'!#REF!</f>
        <v>#REF!</v>
      </c>
      <c r="T640" s="31" t="e">
        <f>'Рейтинговая таблица организаций'!#REF!</f>
        <v>#REF!</v>
      </c>
      <c r="U640" s="31" t="e">
        <f>'Рейтинговая таблица организаций'!#REF!</f>
        <v>#REF!</v>
      </c>
      <c r="V640" s="35" t="e">
        <f>'Рейтинговая таблица организаций'!#REF!</f>
        <v>#REF!</v>
      </c>
      <c r="W640" s="31" t="e">
        <f>'Рейтинговая таблица организаций'!#REF!</f>
        <v>#REF!</v>
      </c>
      <c r="X640" s="31" t="e">
        <f>'Рейтинговая таблица организаций'!#REF!</f>
        <v>#REF!</v>
      </c>
      <c r="Y640" s="31" t="e">
        <f>'Рейтинговая таблица организаций'!#REF!</f>
        <v>#REF!</v>
      </c>
      <c r="Z640" s="35" t="e">
        <f>'Рейтинговая таблица организаций'!#REF!</f>
        <v>#REF!</v>
      </c>
      <c r="AA640" s="36" t="e">
        <f>'Рейтинговая таблица организаций'!#REF!</f>
        <v>#REF!</v>
      </c>
    </row>
    <row r="641" spans="1:27">
      <c r="A641" s="33" t="e">
        <f>'бланки '!#REF!</f>
        <v>#REF!</v>
      </c>
      <c r="B641" s="33" t="e">
        <f>'Рейтинговая таблица организаций'!#REF!</f>
        <v>#REF!</v>
      </c>
      <c r="C641" s="33" t="e">
        <f>'Рейтинговая таблица организаций'!#REF!</f>
        <v>#REF!</v>
      </c>
      <c r="D641" s="33" t="e">
        <f>'Рейтинговая таблица организаций'!#REF!</f>
        <v>#REF!</v>
      </c>
      <c r="E641" s="31" t="e">
        <f>'Рейтинговая таблица организаций'!#REF!</f>
        <v>#REF!</v>
      </c>
      <c r="F641" s="31" t="e">
        <f>'Рейтинговая таблица организаций'!#REF!</f>
        <v>#REF!</v>
      </c>
      <c r="G641" s="31" t="e">
        <f>'Рейтинговая таблица организаций'!#REF!</f>
        <v>#REF!</v>
      </c>
      <c r="H641" s="31" t="e">
        <f>'Рейтинговая таблица организаций'!#REF!</f>
        <v>#REF!</v>
      </c>
      <c r="I641" s="31" t="e">
        <f>'Рейтинговая таблица организаций'!#REF!</f>
        <v>#REF!</v>
      </c>
      <c r="J641" s="35" t="e">
        <f>'Рейтинговая таблица организаций'!#REF!</f>
        <v>#REF!</v>
      </c>
      <c r="K641" s="31" t="e">
        <f>'Рейтинговая таблица организаций'!#REF!</f>
        <v>#REF!</v>
      </c>
      <c r="L641" s="31" t="e">
        <f t="shared" si="10"/>
        <v>#REF!</v>
      </c>
      <c r="M641" s="31" t="e">
        <f>'Рейтинговая таблица организаций'!#REF!</f>
        <v>#REF!</v>
      </c>
      <c r="N641" s="35" t="e">
        <f>'Рейтинговая таблица организаций'!#REF!</f>
        <v>#REF!</v>
      </c>
      <c r="O641" s="85" t="e">
        <f>'Рейтинговая таблица организаций'!#REF!</f>
        <v>#REF!</v>
      </c>
      <c r="P641" s="85" t="e">
        <f>'Рейтинговая таблица организаций'!#REF!</f>
        <v>#REF!</v>
      </c>
      <c r="Q641" s="85" t="e">
        <f>'Рейтинговая таблица организаций'!#REF!</f>
        <v>#REF!</v>
      </c>
      <c r="R641" s="86" t="e">
        <f>'Рейтинговая таблица организаций'!#REF!</f>
        <v>#REF!</v>
      </c>
      <c r="S641" s="31" t="e">
        <f>'Рейтинговая таблица организаций'!#REF!</f>
        <v>#REF!</v>
      </c>
      <c r="T641" s="31" t="e">
        <f>'Рейтинговая таблица организаций'!#REF!</f>
        <v>#REF!</v>
      </c>
      <c r="U641" s="31" t="e">
        <f>'Рейтинговая таблица организаций'!#REF!</f>
        <v>#REF!</v>
      </c>
      <c r="V641" s="35" t="e">
        <f>'Рейтинговая таблица организаций'!#REF!</f>
        <v>#REF!</v>
      </c>
      <c r="W641" s="31" t="e">
        <f>'Рейтинговая таблица организаций'!#REF!</f>
        <v>#REF!</v>
      </c>
      <c r="X641" s="31" t="e">
        <f>'Рейтинговая таблица организаций'!#REF!</f>
        <v>#REF!</v>
      </c>
      <c r="Y641" s="31" t="e">
        <f>'Рейтинговая таблица организаций'!#REF!</f>
        <v>#REF!</v>
      </c>
      <c r="Z641" s="35" t="e">
        <f>'Рейтинговая таблица организаций'!#REF!</f>
        <v>#REF!</v>
      </c>
      <c r="AA641" s="36" t="e">
        <f>'Рейтинговая таблица организаций'!#REF!</f>
        <v>#REF!</v>
      </c>
    </row>
    <row r="642" spans="1:27">
      <c r="A642" s="33" t="e">
        <f>'бланки '!#REF!</f>
        <v>#REF!</v>
      </c>
      <c r="B642" s="33" t="e">
        <f>'Рейтинговая таблица организаций'!#REF!</f>
        <v>#REF!</v>
      </c>
      <c r="C642" s="33" t="e">
        <f>'Рейтинговая таблица организаций'!#REF!</f>
        <v>#REF!</v>
      </c>
      <c r="D642" s="33" t="e">
        <f>'Рейтинговая таблица организаций'!#REF!</f>
        <v>#REF!</v>
      </c>
      <c r="E642" s="31" t="e">
        <f>'Рейтинговая таблица организаций'!#REF!</f>
        <v>#REF!</v>
      </c>
      <c r="F642" s="31" t="e">
        <f>'Рейтинговая таблица организаций'!#REF!</f>
        <v>#REF!</v>
      </c>
      <c r="G642" s="31" t="e">
        <f>'Рейтинговая таблица организаций'!#REF!</f>
        <v>#REF!</v>
      </c>
      <c r="H642" s="31" t="e">
        <f>'Рейтинговая таблица организаций'!#REF!</f>
        <v>#REF!</v>
      </c>
      <c r="I642" s="31" t="e">
        <f>'Рейтинговая таблица организаций'!#REF!</f>
        <v>#REF!</v>
      </c>
      <c r="J642" s="35" t="e">
        <f>'Рейтинговая таблица организаций'!#REF!</f>
        <v>#REF!</v>
      </c>
      <c r="K642" s="31" t="e">
        <f>'Рейтинговая таблица организаций'!#REF!</f>
        <v>#REF!</v>
      </c>
      <c r="L642" s="31" t="e">
        <f t="shared" si="10"/>
        <v>#REF!</v>
      </c>
      <c r="M642" s="31" t="e">
        <f>'Рейтинговая таблица организаций'!#REF!</f>
        <v>#REF!</v>
      </c>
      <c r="N642" s="35" t="e">
        <f>'Рейтинговая таблица организаций'!#REF!</f>
        <v>#REF!</v>
      </c>
      <c r="O642" s="85" t="e">
        <f>'Рейтинговая таблица организаций'!#REF!</f>
        <v>#REF!</v>
      </c>
      <c r="P642" s="85" t="e">
        <f>'Рейтинговая таблица организаций'!#REF!</f>
        <v>#REF!</v>
      </c>
      <c r="Q642" s="85" t="e">
        <f>'Рейтинговая таблица организаций'!#REF!</f>
        <v>#REF!</v>
      </c>
      <c r="R642" s="86" t="e">
        <f>'Рейтинговая таблица организаций'!#REF!</f>
        <v>#REF!</v>
      </c>
      <c r="S642" s="31" t="e">
        <f>'Рейтинговая таблица организаций'!#REF!</f>
        <v>#REF!</v>
      </c>
      <c r="T642" s="31" t="e">
        <f>'Рейтинговая таблица организаций'!#REF!</f>
        <v>#REF!</v>
      </c>
      <c r="U642" s="31" t="e">
        <f>'Рейтинговая таблица организаций'!#REF!</f>
        <v>#REF!</v>
      </c>
      <c r="V642" s="35" t="e">
        <f>'Рейтинговая таблица организаций'!#REF!</f>
        <v>#REF!</v>
      </c>
      <c r="W642" s="31" t="e">
        <f>'Рейтинговая таблица организаций'!#REF!</f>
        <v>#REF!</v>
      </c>
      <c r="X642" s="31" t="e">
        <f>'Рейтинговая таблица организаций'!#REF!</f>
        <v>#REF!</v>
      </c>
      <c r="Y642" s="31" t="e">
        <f>'Рейтинговая таблица организаций'!#REF!</f>
        <v>#REF!</v>
      </c>
      <c r="Z642" s="35" t="e">
        <f>'Рейтинговая таблица организаций'!#REF!</f>
        <v>#REF!</v>
      </c>
      <c r="AA642" s="36" t="e">
        <f>'Рейтинговая таблица организаций'!#REF!</f>
        <v>#REF!</v>
      </c>
    </row>
    <row r="643" spans="1:27">
      <c r="A643" s="33" t="e">
        <f>'бланки '!#REF!</f>
        <v>#REF!</v>
      </c>
      <c r="B643" s="33" t="e">
        <f>'Рейтинговая таблица организаций'!#REF!</f>
        <v>#REF!</v>
      </c>
      <c r="C643" s="33" t="e">
        <f>'Рейтинговая таблица организаций'!#REF!</f>
        <v>#REF!</v>
      </c>
      <c r="D643" s="33" t="e">
        <f>'Рейтинговая таблица организаций'!#REF!</f>
        <v>#REF!</v>
      </c>
      <c r="E643" s="31" t="e">
        <f>'Рейтинговая таблица организаций'!#REF!</f>
        <v>#REF!</v>
      </c>
      <c r="F643" s="31" t="e">
        <f>'Рейтинговая таблица организаций'!#REF!</f>
        <v>#REF!</v>
      </c>
      <c r="G643" s="31" t="e">
        <f>'Рейтинговая таблица организаций'!#REF!</f>
        <v>#REF!</v>
      </c>
      <c r="H643" s="31" t="e">
        <f>'Рейтинговая таблица организаций'!#REF!</f>
        <v>#REF!</v>
      </c>
      <c r="I643" s="31" t="e">
        <f>'Рейтинговая таблица организаций'!#REF!</f>
        <v>#REF!</v>
      </c>
      <c r="J643" s="35" t="e">
        <f>'Рейтинговая таблица организаций'!#REF!</f>
        <v>#REF!</v>
      </c>
      <c r="K643" s="31" t="e">
        <f>'Рейтинговая таблица организаций'!#REF!</f>
        <v>#REF!</v>
      </c>
      <c r="L643" s="31" t="e">
        <f t="shared" si="10"/>
        <v>#REF!</v>
      </c>
      <c r="M643" s="31" t="e">
        <f>'Рейтинговая таблица организаций'!#REF!</f>
        <v>#REF!</v>
      </c>
      <c r="N643" s="35" t="e">
        <f>'Рейтинговая таблица организаций'!#REF!</f>
        <v>#REF!</v>
      </c>
      <c r="O643" s="85" t="e">
        <f>'Рейтинговая таблица организаций'!#REF!</f>
        <v>#REF!</v>
      </c>
      <c r="P643" s="85" t="e">
        <f>'Рейтинговая таблица организаций'!#REF!</f>
        <v>#REF!</v>
      </c>
      <c r="Q643" s="85" t="e">
        <f>'Рейтинговая таблица организаций'!#REF!</f>
        <v>#REF!</v>
      </c>
      <c r="R643" s="86" t="e">
        <f>'Рейтинговая таблица организаций'!#REF!</f>
        <v>#REF!</v>
      </c>
      <c r="S643" s="31" t="e">
        <f>'Рейтинговая таблица организаций'!#REF!</f>
        <v>#REF!</v>
      </c>
      <c r="T643" s="31" t="e">
        <f>'Рейтинговая таблица организаций'!#REF!</f>
        <v>#REF!</v>
      </c>
      <c r="U643" s="31" t="e">
        <f>'Рейтинговая таблица организаций'!#REF!</f>
        <v>#REF!</v>
      </c>
      <c r="V643" s="35" t="e">
        <f>'Рейтинговая таблица организаций'!#REF!</f>
        <v>#REF!</v>
      </c>
      <c r="W643" s="31" t="e">
        <f>'Рейтинговая таблица организаций'!#REF!</f>
        <v>#REF!</v>
      </c>
      <c r="X643" s="31" t="e">
        <f>'Рейтинговая таблица организаций'!#REF!</f>
        <v>#REF!</v>
      </c>
      <c r="Y643" s="31" t="e">
        <f>'Рейтинговая таблица организаций'!#REF!</f>
        <v>#REF!</v>
      </c>
      <c r="Z643" s="35" t="e">
        <f>'Рейтинговая таблица организаций'!#REF!</f>
        <v>#REF!</v>
      </c>
      <c r="AA643" s="36" t="e">
        <f>'Рейтинговая таблица организаций'!#REF!</f>
        <v>#REF!</v>
      </c>
    </row>
    <row r="644" spans="1:27">
      <c r="A644" s="33" t="e">
        <f>'бланки '!#REF!</f>
        <v>#REF!</v>
      </c>
      <c r="B644" s="33" t="e">
        <f>'Рейтинговая таблица организаций'!#REF!</f>
        <v>#REF!</v>
      </c>
      <c r="C644" s="33" t="e">
        <f>'Рейтинговая таблица организаций'!#REF!</f>
        <v>#REF!</v>
      </c>
      <c r="D644" s="33" t="e">
        <f>'Рейтинговая таблица организаций'!#REF!</f>
        <v>#REF!</v>
      </c>
      <c r="E644" s="31" t="e">
        <f>'Рейтинговая таблица организаций'!#REF!</f>
        <v>#REF!</v>
      </c>
      <c r="F644" s="31" t="e">
        <f>'Рейтинговая таблица организаций'!#REF!</f>
        <v>#REF!</v>
      </c>
      <c r="G644" s="31" t="e">
        <f>'Рейтинговая таблица организаций'!#REF!</f>
        <v>#REF!</v>
      </c>
      <c r="H644" s="31" t="e">
        <f>'Рейтинговая таблица организаций'!#REF!</f>
        <v>#REF!</v>
      </c>
      <c r="I644" s="31" t="e">
        <f>'Рейтинговая таблица организаций'!#REF!</f>
        <v>#REF!</v>
      </c>
      <c r="J644" s="35" t="e">
        <f>'Рейтинговая таблица организаций'!#REF!</f>
        <v>#REF!</v>
      </c>
      <c r="K644" s="31" t="e">
        <f>'Рейтинговая таблица организаций'!#REF!</f>
        <v>#REF!</v>
      </c>
      <c r="L644" s="31" t="e">
        <f t="shared" si="10"/>
        <v>#REF!</v>
      </c>
      <c r="M644" s="31" t="e">
        <f>'Рейтинговая таблица организаций'!#REF!</f>
        <v>#REF!</v>
      </c>
      <c r="N644" s="35" t="e">
        <f>'Рейтинговая таблица организаций'!#REF!</f>
        <v>#REF!</v>
      </c>
      <c r="O644" s="85" t="e">
        <f>'Рейтинговая таблица организаций'!#REF!</f>
        <v>#REF!</v>
      </c>
      <c r="P644" s="85" t="e">
        <f>'Рейтинговая таблица организаций'!#REF!</f>
        <v>#REF!</v>
      </c>
      <c r="Q644" s="85" t="e">
        <f>'Рейтинговая таблица организаций'!#REF!</f>
        <v>#REF!</v>
      </c>
      <c r="R644" s="86" t="e">
        <f>'Рейтинговая таблица организаций'!#REF!</f>
        <v>#REF!</v>
      </c>
      <c r="S644" s="31" t="e">
        <f>'Рейтинговая таблица организаций'!#REF!</f>
        <v>#REF!</v>
      </c>
      <c r="T644" s="31" t="e">
        <f>'Рейтинговая таблица организаций'!#REF!</f>
        <v>#REF!</v>
      </c>
      <c r="U644" s="31" t="e">
        <f>'Рейтинговая таблица организаций'!#REF!</f>
        <v>#REF!</v>
      </c>
      <c r="V644" s="35" t="e">
        <f>'Рейтинговая таблица организаций'!#REF!</f>
        <v>#REF!</v>
      </c>
      <c r="W644" s="31" t="e">
        <f>'Рейтинговая таблица организаций'!#REF!</f>
        <v>#REF!</v>
      </c>
      <c r="X644" s="31" t="e">
        <f>'Рейтинговая таблица организаций'!#REF!</f>
        <v>#REF!</v>
      </c>
      <c r="Y644" s="31" t="e">
        <f>'Рейтинговая таблица организаций'!#REF!</f>
        <v>#REF!</v>
      </c>
      <c r="Z644" s="35" t="e">
        <f>'Рейтинговая таблица организаций'!#REF!</f>
        <v>#REF!</v>
      </c>
      <c r="AA644" s="36" t="e">
        <f>'Рейтинговая таблица организаций'!#REF!</f>
        <v>#REF!</v>
      </c>
    </row>
    <row r="645" spans="1:27">
      <c r="A645" s="33" t="e">
        <f>'бланки '!#REF!</f>
        <v>#REF!</v>
      </c>
      <c r="B645" s="33" t="e">
        <f>'Рейтинговая таблица организаций'!#REF!</f>
        <v>#REF!</v>
      </c>
      <c r="C645" s="33" t="e">
        <f>'Рейтинговая таблица организаций'!#REF!</f>
        <v>#REF!</v>
      </c>
      <c r="D645" s="33" t="e">
        <f>'Рейтинговая таблица организаций'!#REF!</f>
        <v>#REF!</v>
      </c>
      <c r="E645" s="31" t="e">
        <f>'Рейтинговая таблица организаций'!#REF!</f>
        <v>#REF!</v>
      </c>
      <c r="F645" s="31" t="e">
        <f>'Рейтинговая таблица организаций'!#REF!</f>
        <v>#REF!</v>
      </c>
      <c r="G645" s="31" t="e">
        <f>'Рейтинговая таблица организаций'!#REF!</f>
        <v>#REF!</v>
      </c>
      <c r="H645" s="31" t="e">
        <f>'Рейтинговая таблица организаций'!#REF!</f>
        <v>#REF!</v>
      </c>
      <c r="I645" s="31" t="e">
        <f>'Рейтинговая таблица организаций'!#REF!</f>
        <v>#REF!</v>
      </c>
      <c r="J645" s="35" t="e">
        <f>'Рейтинговая таблица организаций'!#REF!</f>
        <v>#REF!</v>
      </c>
      <c r="K645" s="31" t="e">
        <f>'Рейтинговая таблица организаций'!#REF!</f>
        <v>#REF!</v>
      </c>
      <c r="L645" s="31" t="e">
        <f t="shared" si="10"/>
        <v>#REF!</v>
      </c>
      <c r="M645" s="31" t="e">
        <f>'Рейтинговая таблица организаций'!#REF!</f>
        <v>#REF!</v>
      </c>
      <c r="N645" s="35" t="e">
        <f>'Рейтинговая таблица организаций'!#REF!</f>
        <v>#REF!</v>
      </c>
      <c r="O645" s="85" t="e">
        <f>'Рейтинговая таблица организаций'!#REF!</f>
        <v>#REF!</v>
      </c>
      <c r="P645" s="85" t="e">
        <f>'Рейтинговая таблица организаций'!#REF!</f>
        <v>#REF!</v>
      </c>
      <c r="Q645" s="85" t="e">
        <f>'Рейтинговая таблица организаций'!#REF!</f>
        <v>#REF!</v>
      </c>
      <c r="R645" s="86" t="e">
        <f>'Рейтинговая таблица организаций'!#REF!</f>
        <v>#REF!</v>
      </c>
      <c r="S645" s="31" t="e">
        <f>'Рейтинговая таблица организаций'!#REF!</f>
        <v>#REF!</v>
      </c>
      <c r="T645" s="31" t="e">
        <f>'Рейтинговая таблица организаций'!#REF!</f>
        <v>#REF!</v>
      </c>
      <c r="U645" s="31" t="e">
        <f>'Рейтинговая таблица организаций'!#REF!</f>
        <v>#REF!</v>
      </c>
      <c r="V645" s="35" t="e">
        <f>'Рейтинговая таблица организаций'!#REF!</f>
        <v>#REF!</v>
      </c>
      <c r="W645" s="31" t="e">
        <f>'Рейтинговая таблица организаций'!#REF!</f>
        <v>#REF!</v>
      </c>
      <c r="X645" s="31" t="e">
        <f>'Рейтинговая таблица организаций'!#REF!</f>
        <v>#REF!</v>
      </c>
      <c r="Y645" s="31" t="e">
        <f>'Рейтинговая таблица организаций'!#REF!</f>
        <v>#REF!</v>
      </c>
      <c r="Z645" s="35" t="e">
        <f>'Рейтинговая таблица организаций'!#REF!</f>
        <v>#REF!</v>
      </c>
      <c r="AA645" s="36" t="e">
        <f>'Рейтинговая таблица организаций'!#REF!</f>
        <v>#REF!</v>
      </c>
    </row>
    <row r="646" spans="1:27">
      <c r="A646" s="33" t="e">
        <f>'бланки '!#REF!</f>
        <v>#REF!</v>
      </c>
      <c r="B646" s="33" t="e">
        <f>'Рейтинговая таблица организаций'!#REF!</f>
        <v>#REF!</v>
      </c>
      <c r="C646" s="33" t="e">
        <f>'Рейтинговая таблица организаций'!#REF!</f>
        <v>#REF!</v>
      </c>
      <c r="D646" s="33" t="e">
        <f>'Рейтинговая таблица организаций'!#REF!</f>
        <v>#REF!</v>
      </c>
      <c r="E646" s="31" t="e">
        <f>'Рейтинговая таблица организаций'!#REF!</f>
        <v>#REF!</v>
      </c>
      <c r="F646" s="31" t="e">
        <f>'Рейтинговая таблица организаций'!#REF!</f>
        <v>#REF!</v>
      </c>
      <c r="G646" s="31" t="e">
        <f>'Рейтинговая таблица организаций'!#REF!</f>
        <v>#REF!</v>
      </c>
      <c r="H646" s="31" t="e">
        <f>'Рейтинговая таблица организаций'!#REF!</f>
        <v>#REF!</v>
      </c>
      <c r="I646" s="31" t="e">
        <f>'Рейтинговая таблица организаций'!#REF!</f>
        <v>#REF!</v>
      </c>
      <c r="J646" s="35" t="e">
        <f>'Рейтинговая таблица организаций'!#REF!</f>
        <v>#REF!</v>
      </c>
      <c r="K646" s="31" t="e">
        <f>'Рейтинговая таблица организаций'!#REF!</f>
        <v>#REF!</v>
      </c>
      <c r="L646" s="31" t="e">
        <f t="shared" si="10"/>
        <v>#REF!</v>
      </c>
      <c r="M646" s="31" t="e">
        <f>'Рейтинговая таблица организаций'!#REF!</f>
        <v>#REF!</v>
      </c>
      <c r="N646" s="35" t="e">
        <f>'Рейтинговая таблица организаций'!#REF!</f>
        <v>#REF!</v>
      </c>
      <c r="O646" s="85" t="e">
        <f>'Рейтинговая таблица организаций'!#REF!</f>
        <v>#REF!</v>
      </c>
      <c r="P646" s="85" t="e">
        <f>'Рейтинговая таблица организаций'!#REF!</f>
        <v>#REF!</v>
      </c>
      <c r="Q646" s="85" t="e">
        <f>'Рейтинговая таблица организаций'!#REF!</f>
        <v>#REF!</v>
      </c>
      <c r="R646" s="86" t="e">
        <f>'Рейтинговая таблица организаций'!#REF!</f>
        <v>#REF!</v>
      </c>
      <c r="S646" s="31" t="e">
        <f>'Рейтинговая таблица организаций'!#REF!</f>
        <v>#REF!</v>
      </c>
      <c r="T646" s="31" t="e">
        <f>'Рейтинговая таблица организаций'!#REF!</f>
        <v>#REF!</v>
      </c>
      <c r="U646" s="31" t="e">
        <f>'Рейтинговая таблица организаций'!#REF!</f>
        <v>#REF!</v>
      </c>
      <c r="V646" s="35" t="e">
        <f>'Рейтинговая таблица организаций'!#REF!</f>
        <v>#REF!</v>
      </c>
      <c r="W646" s="31" t="e">
        <f>'Рейтинговая таблица организаций'!#REF!</f>
        <v>#REF!</v>
      </c>
      <c r="X646" s="31" t="e">
        <f>'Рейтинговая таблица организаций'!#REF!</f>
        <v>#REF!</v>
      </c>
      <c r="Y646" s="31" t="e">
        <f>'Рейтинговая таблица организаций'!#REF!</f>
        <v>#REF!</v>
      </c>
      <c r="Z646" s="35" t="e">
        <f>'Рейтинговая таблица организаций'!#REF!</f>
        <v>#REF!</v>
      </c>
      <c r="AA646" s="36" t="e">
        <f>'Рейтинговая таблица организаций'!#REF!</f>
        <v>#REF!</v>
      </c>
    </row>
    <row r="647" spans="1:27">
      <c r="A647" s="33" t="e">
        <f>'бланки '!#REF!</f>
        <v>#REF!</v>
      </c>
      <c r="B647" s="33" t="e">
        <f>'Рейтинговая таблица организаций'!#REF!</f>
        <v>#REF!</v>
      </c>
      <c r="C647" s="33" t="e">
        <f>'Рейтинговая таблица организаций'!#REF!</f>
        <v>#REF!</v>
      </c>
      <c r="D647" s="33" t="e">
        <f>'Рейтинговая таблица организаций'!#REF!</f>
        <v>#REF!</v>
      </c>
      <c r="E647" s="31" t="e">
        <f>'Рейтинговая таблица организаций'!#REF!</f>
        <v>#REF!</v>
      </c>
      <c r="F647" s="31" t="e">
        <f>'Рейтинговая таблица организаций'!#REF!</f>
        <v>#REF!</v>
      </c>
      <c r="G647" s="31" t="e">
        <f>'Рейтинговая таблица организаций'!#REF!</f>
        <v>#REF!</v>
      </c>
      <c r="H647" s="31" t="e">
        <f>'Рейтинговая таблица организаций'!#REF!</f>
        <v>#REF!</v>
      </c>
      <c r="I647" s="31" t="e">
        <f>'Рейтинговая таблица организаций'!#REF!</f>
        <v>#REF!</v>
      </c>
      <c r="J647" s="35" t="e">
        <f>'Рейтинговая таблица организаций'!#REF!</f>
        <v>#REF!</v>
      </c>
      <c r="K647" s="31" t="e">
        <f>'Рейтинговая таблица организаций'!#REF!</f>
        <v>#REF!</v>
      </c>
      <c r="L647" s="31" t="e">
        <f t="shared" si="10"/>
        <v>#REF!</v>
      </c>
      <c r="M647" s="31" t="e">
        <f>'Рейтинговая таблица организаций'!#REF!</f>
        <v>#REF!</v>
      </c>
      <c r="N647" s="35" t="e">
        <f>'Рейтинговая таблица организаций'!#REF!</f>
        <v>#REF!</v>
      </c>
      <c r="O647" s="85" t="e">
        <f>'Рейтинговая таблица организаций'!#REF!</f>
        <v>#REF!</v>
      </c>
      <c r="P647" s="85" t="e">
        <f>'Рейтинговая таблица организаций'!#REF!</f>
        <v>#REF!</v>
      </c>
      <c r="Q647" s="85" t="e">
        <f>'Рейтинговая таблица организаций'!#REF!</f>
        <v>#REF!</v>
      </c>
      <c r="R647" s="86" t="e">
        <f>'Рейтинговая таблица организаций'!#REF!</f>
        <v>#REF!</v>
      </c>
      <c r="S647" s="31" t="e">
        <f>'Рейтинговая таблица организаций'!#REF!</f>
        <v>#REF!</v>
      </c>
      <c r="T647" s="31" t="e">
        <f>'Рейтинговая таблица организаций'!#REF!</f>
        <v>#REF!</v>
      </c>
      <c r="U647" s="31" t="e">
        <f>'Рейтинговая таблица организаций'!#REF!</f>
        <v>#REF!</v>
      </c>
      <c r="V647" s="35" t="e">
        <f>'Рейтинговая таблица организаций'!#REF!</f>
        <v>#REF!</v>
      </c>
      <c r="W647" s="31" t="e">
        <f>'Рейтинговая таблица организаций'!#REF!</f>
        <v>#REF!</v>
      </c>
      <c r="X647" s="31" t="e">
        <f>'Рейтинговая таблица организаций'!#REF!</f>
        <v>#REF!</v>
      </c>
      <c r="Y647" s="31" t="e">
        <f>'Рейтинговая таблица организаций'!#REF!</f>
        <v>#REF!</v>
      </c>
      <c r="Z647" s="35" t="e">
        <f>'Рейтинговая таблица организаций'!#REF!</f>
        <v>#REF!</v>
      </c>
      <c r="AA647" s="36" t="e">
        <f>'Рейтинговая таблица организаций'!#REF!</f>
        <v>#REF!</v>
      </c>
    </row>
    <row r="648" spans="1:27">
      <c r="A648" s="33" t="e">
        <f>'бланки '!#REF!</f>
        <v>#REF!</v>
      </c>
      <c r="B648" s="33" t="e">
        <f>'Рейтинговая таблица организаций'!#REF!</f>
        <v>#REF!</v>
      </c>
      <c r="C648" s="33" t="e">
        <f>'Рейтинговая таблица организаций'!#REF!</f>
        <v>#REF!</v>
      </c>
      <c r="D648" s="33" t="e">
        <f>'Рейтинговая таблица организаций'!#REF!</f>
        <v>#REF!</v>
      </c>
      <c r="E648" s="31" t="e">
        <f>'Рейтинговая таблица организаций'!#REF!</f>
        <v>#REF!</v>
      </c>
      <c r="F648" s="31" t="e">
        <f>'Рейтинговая таблица организаций'!#REF!</f>
        <v>#REF!</v>
      </c>
      <c r="G648" s="31" t="e">
        <f>'Рейтинговая таблица организаций'!#REF!</f>
        <v>#REF!</v>
      </c>
      <c r="H648" s="31" t="e">
        <f>'Рейтинговая таблица организаций'!#REF!</f>
        <v>#REF!</v>
      </c>
      <c r="I648" s="31" t="e">
        <f>'Рейтинговая таблица организаций'!#REF!</f>
        <v>#REF!</v>
      </c>
      <c r="J648" s="35" t="e">
        <f>'Рейтинговая таблица организаций'!#REF!</f>
        <v>#REF!</v>
      </c>
      <c r="K648" s="31" t="e">
        <f>'Рейтинговая таблица организаций'!#REF!</f>
        <v>#REF!</v>
      </c>
      <c r="L648" s="31" t="e">
        <f t="shared" si="10"/>
        <v>#REF!</v>
      </c>
      <c r="M648" s="31" t="e">
        <f>'Рейтинговая таблица организаций'!#REF!</f>
        <v>#REF!</v>
      </c>
      <c r="N648" s="35" t="e">
        <f>'Рейтинговая таблица организаций'!#REF!</f>
        <v>#REF!</v>
      </c>
      <c r="O648" s="85" t="e">
        <f>'Рейтинговая таблица организаций'!#REF!</f>
        <v>#REF!</v>
      </c>
      <c r="P648" s="85" t="e">
        <f>'Рейтинговая таблица организаций'!#REF!</f>
        <v>#REF!</v>
      </c>
      <c r="Q648" s="85" t="e">
        <f>'Рейтинговая таблица организаций'!#REF!</f>
        <v>#REF!</v>
      </c>
      <c r="R648" s="86" t="e">
        <f>'Рейтинговая таблица организаций'!#REF!</f>
        <v>#REF!</v>
      </c>
      <c r="S648" s="31" t="e">
        <f>'Рейтинговая таблица организаций'!#REF!</f>
        <v>#REF!</v>
      </c>
      <c r="T648" s="31" t="e">
        <f>'Рейтинговая таблица организаций'!#REF!</f>
        <v>#REF!</v>
      </c>
      <c r="U648" s="31" t="e">
        <f>'Рейтинговая таблица организаций'!#REF!</f>
        <v>#REF!</v>
      </c>
      <c r="V648" s="35" t="e">
        <f>'Рейтинговая таблица организаций'!#REF!</f>
        <v>#REF!</v>
      </c>
      <c r="W648" s="31" t="e">
        <f>'Рейтинговая таблица организаций'!#REF!</f>
        <v>#REF!</v>
      </c>
      <c r="X648" s="31" t="e">
        <f>'Рейтинговая таблица организаций'!#REF!</f>
        <v>#REF!</v>
      </c>
      <c r="Y648" s="31" t="e">
        <f>'Рейтинговая таблица организаций'!#REF!</f>
        <v>#REF!</v>
      </c>
      <c r="Z648" s="35" t="e">
        <f>'Рейтинговая таблица организаций'!#REF!</f>
        <v>#REF!</v>
      </c>
      <c r="AA648" s="36" t="e">
        <f>'Рейтинговая таблица организаций'!#REF!</f>
        <v>#REF!</v>
      </c>
    </row>
    <row r="649" spans="1:27">
      <c r="A649" s="33" t="e">
        <f>'бланки '!#REF!</f>
        <v>#REF!</v>
      </c>
      <c r="B649" s="33" t="e">
        <f>'Рейтинговая таблица организаций'!#REF!</f>
        <v>#REF!</v>
      </c>
      <c r="C649" s="33" t="e">
        <f>'Рейтинговая таблица организаций'!#REF!</f>
        <v>#REF!</v>
      </c>
      <c r="D649" s="33" t="e">
        <f>'Рейтинговая таблица организаций'!#REF!</f>
        <v>#REF!</v>
      </c>
      <c r="E649" s="31" t="e">
        <f>'Рейтинговая таблица организаций'!#REF!</f>
        <v>#REF!</v>
      </c>
      <c r="F649" s="31" t="e">
        <f>'Рейтинговая таблица организаций'!#REF!</f>
        <v>#REF!</v>
      </c>
      <c r="G649" s="31" t="e">
        <f>'Рейтинговая таблица организаций'!#REF!</f>
        <v>#REF!</v>
      </c>
      <c r="H649" s="31" t="e">
        <f>'Рейтинговая таблица организаций'!#REF!</f>
        <v>#REF!</v>
      </c>
      <c r="I649" s="31" t="e">
        <f>'Рейтинговая таблица организаций'!#REF!</f>
        <v>#REF!</v>
      </c>
      <c r="J649" s="35" t="e">
        <f>'Рейтинговая таблица организаций'!#REF!</f>
        <v>#REF!</v>
      </c>
      <c r="K649" s="31" t="e">
        <f>'Рейтинговая таблица организаций'!#REF!</f>
        <v>#REF!</v>
      </c>
      <c r="L649" s="31" t="e">
        <f t="shared" si="10"/>
        <v>#REF!</v>
      </c>
      <c r="M649" s="31" t="e">
        <f>'Рейтинговая таблица организаций'!#REF!</f>
        <v>#REF!</v>
      </c>
      <c r="N649" s="35" t="e">
        <f>'Рейтинговая таблица организаций'!#REF!</f>
        <v>#REF!</v>
      </c>
      <c r="O649" s="85" t="e">
        <f>'Рейтинговая таблица организаций'!#REF!</f>
        <v>#REF!</v>
      </c>
      <c r="P649" s="85" t="e">
        <f>'Рейтинговая таблица организаций'!#REF!</f>
        <v>#REF!</v>
      </c>
      <c r="Q649" s="85" t="e">
        <f>'Рейтинговая таблица организаций'!#REF!</f>
        <v>#REF!</v>
      </c>
      <c r="R649" s="86" t="e">
        <f>'Рейтинговая таблица организаций'!#REF!</f>
        <v>#REF!</v>
      </c>
      <c r="S649" s="31" t="e">
        <f>'Рейтинговая таблица организаций'!#REF!</f>
        <v>#REF!</v>
      </c>
      <c r="T649" s="31" t="e">
        <f>'Рейтинговая таблица организаций'!#REF!</f>
        <v>#REF!</v>
      </c>
      <c r="U649" s="31" t="e">
        <f>'Рейтинговая таблица организаций'!#REF!</f>
        <v>#REF!</v>
      </c>
      <c r="V649" s="35" t="e">
        <f>'Рейтинговая таблица организаций'!#REF!</f>
        <v>#REF!</v>
      </c>
      <c r="W649" s="31" t="e">
        <f>'Рейтинговая таблица организаций'!#REF!</f>
        <v>#REF!</v>
      </c>
      <c r="X649" s="31" t="e">
        <f>'Рейтинговая таблица организаций'!#REF!</f>
        <v>#REF!</v>
      </c>
      <c r="Y649" s="31" t="e">
        <f>'Рейтинговая таблица организаций'!#REF!</f>
        <v>#REF!</v>
      </c>
      <c r="Z649" s="35" t="e">
        <f>'Рейтинговая таблица организаций'!#REF!</f>
        <v>#REF!</v>
      </c>
      <c r="AA649" s="36" t="e">
        <f>'Рейтинговая таблица организаций'!#REF!</f>
        <v>#REF!</v>
      </c>
    </row>
    <row r="650" spans="1:27">
      <c r="A650" s="33" t="e">
        <f>'бланки '!#REF!</f>
        <v>#REF!</v>
      </c>
      <c r="B650" s="33" t="e">
        <f>'Рейтинговая таблица организаций'!#REF!</f>
        <v>#REF!</v>
      </c>
      <c r="C650" s="33" t="e">
        <f>'Рейтинговая таблица организаций'!#REF!</f>
        <v>#REF!</v>
      </c>
      <c r="D650" s="33" t="e">
        <f>'Рейтинговая таблица организаций'!#REF!</f>
        <v>#REF!</v>
      </c>
      <c r="E650" s="31" t="e">
        <f>'Рейтинговая таблица организаций'!#REF!</f>
        <v>#REF!</v>
      </c>
      <c r="F650" s="31" t="e">
        <f>'Рейтинговая таблица организаций'!#REF!</f>
        <v>#REF!</v>
      </c>
      <c r="G650" s="31" t="e">
        <f>'Рейтинговая таблица организаций'!#REF!</f>
        <v>#REF!</v>
      </c>
      <c r="H650" s="31" t="e">
        <f>'Рейтинговая таблица организаций'!#REF!</f>
        <v>#REF!</v>
      </c>
      <c r="I650" s="31" t="e">
        <f>'Рейтинговая таблица организаций'!#REF!</f>
        <v>#REF!</v>
      </c>
      <c r="J650" s="35" t="e">
        <f>'Рейтинговая таблица организаций'!#REF!</f>
        <v>#REF!</v>
      </c>
      <c r="K650" s="31" t="e">
        <f>'Рейтинговая таблица организаций'!#REF!</f>
        <v>#REF!</v>
      </c>
      <c r="L650" s="31" t="e">
        <f t="shared" si="10"/>
        <v>#REF!</v>
      </c>
      <c r="M650" s="31" t="e">
        <f>'Рейтинговая таблица организаций'!#REF!</f>
        <v>#REF!</v>
      </c>
      <c r="N650" s="35" t="e">
        <f>'Рейтинговая таблица организаций'!#REF!</f>
        <v>#REF!</v>
      </c>
      <c r="O650" s="85" t="e">
        <f>'Рейтинговая таблица организаций'!#REF!</f>
        <v>#REF!</v>
      </c>
      <c r="P650" s="85" t="e">
        <f>'Рейтинговая таблица организаций'!#REF!</f>
        <v>#REF!</v>
      </c>
      <c r="Q650" s="85" t="e">
        <f>'Рейтинговая таблица организаций'!#REF!</f>
        <v>#REF!</v>
      </c>
      <c r="R650" s="86" t="e">
        <f>'Рейтинговая таблица организаций'!#REF!</f>
        <v>#REF!</v>
      </c>
      <c r="S650" s="31" t="e">
        <f>'Рейтинговая таблица организаций'!#REF!</f>
        <v>#REF!</v>
      </c>
      <c r="T650" s="31" t="e">
        <f>'Рейтинговая таблица организаций'!#REF!</f>
        <v>#REF!</v>
      </c>
      <c r="U650" s="31" t="e">
        <f>'Рейтинговая таблица организаций'!#REF!</f>
        <v>#REF!</v>
      </c>
      <c r="V650" s="35" t="e">
        <f>'Рейтинговая таблица организаций'!#REF!</f>
        <v>#REF!</v>
      </c>
      <c r="W650" s="31" t="e">
        <f>'Рейтинговая таблица организаций'!#REF!</f>
        <v>#REF!</v>
      </c>
      <c r="X650" s="31" t="e">
        <f>'Рейтинговая таблица организаций'!#REF!</f>
        <v>#REF!</v>
      </c>
      <c r="Y650" s="31" t="e">
        <f>'Рейтинговая таблица организаций'!#REF!</f>
        <v>#REF!</v>
      </c>
      <c r="Z650" s="35" t="e">
        <f>'Рейтинговая таблица организаций'!#REF!</f>
        <v>#REF!</v>
      </c>
      <c r="AA650" s="36" t="e">
        <f>'Рейтинговая таблица организаций'!#REF!</f>
        <v>#REF!</v>
      </c>
    </row>
    <row r="651" spans="1:27">
      <c r="A651" s="33" t="e">
        <f>'бланки '!#REF!</f>
        <v>#REF!</v>
      </c>
      <c r="B651" s="33" t="e">
        <f>'Рейтинговая таблица организаций'!#REF!</f>
        <v>#REF!</v>
      </c>
      <c r="C651" s="33" t="e">
        <f>'Рейтинговая таблица организаций'!#REF!</f>
        <v>#REF!</v>
      </c>
      <c r="D651" s="33" t="e">
        <f>'Рейтинговая таблица организаций'!#REF!</f>
        <v>#REF!</v>
      </c>
      <c r="E651" s="31" t="e">
        <f>'Рейтинговая таблица организаций'!#REF!</f>
        <v>#REF!</v>
      </c>
      <c r="F651" s="31" t="e">
        <f>'Рейтинговая таблица организаций'!#REF!</f>
        <v>#REF!</v>
      </c>
      <c r="G651" s="31" t="e">
        <f>'Рейтинговая таблица организаций'!#REF!</f>
        <v>#REF!</v>
      </c>
      <c r="H651" s="31" t="e">
        <f>'Рейтинговая таблица организаций'!#REF!</f>
        <v>#REF!</v>
      </c>
      <c r="I651" s="31" t="e">
        <f>'Рейтинговая таблица организаций'!#REF!</f>
        <v>#REF!</v>
      </c>
      <c r="J651" s="35" t="e">
        <f>'Рейтинговая таблица организаций'!#REF!</f>
        <v>#REF!</v>
      </c>
      <c r="K651" s="31" t="e">
        <f>'Рейтинговая таблица организаций'!#REF!</f>
        <v>#REF!</v>
      </c>
      <c r="L651" s="31" t="e">
        <f t="shared" si="10"/>
        <v>#REF!</v>
      </c>
      <c r="M651" s="31" t="e">
        <f>'Рейтинговая таблица организаций'!#REF!</f>
        <v>#REF!</v>
      </c>
      <c r="N651" s="35" t="e">
        <f>'Рейтинговая таблица организаций'!#REF!</f>
        <v>#REF!</v>
      </c>
      <c r="O651" s="85" t="e">
        <f>'Рейтинговая таблица организаций'!#REF!</f>
        <v>#REF!</v>
      </c>
      <c r="P651" s="85" t="e">
        <f>'Рейтинговая таблица организаций'!#REF!</f>
        <v>#REF!</v>
      </c>
      <c r="Q651" s="85" t="e">
        <f>'Рейтинговая таблица организаций'!#REF!</f>
        <v>#REF!</v>
      </c>
      <c r="R651" s="86" t="e">
        <f>'Рейтинговая таблица организаций'!#REF!</f>
        <v>#REF!</v>
      </c>
      <c r="S651" s="31" t="e">
        <f>'Рейтинговая таблица организаций'!#REF!</f>
        <v>#REF!</v>
      </c>
      <c r="T651" s="31" t="e">
        <f>'Рейтинговая таблица организаций'!#REF!</f>
        <v>#REF!</v>
      </c>
      <c r="U651" s="31" t="e">
        <f>'Рейтинговая таблица организаций'!#REF!</f>
        <v>#REF!</v>
      </c>
      <c r="V651" s="35" t="e">
        <f>'Рейтинговая таблица организаций'!#REF!</f>
        <v>#REF!</v>
      </c>
      <c r="W651" s="31" t="e">
        <f>'Рейтинговая таблица организаций'!#REF!</f>
        <v>#REF!</v>
      </c>
      <c r="X651" s="31" t="e">
        <f>'Рейтинговая таблица организаций'!#REF!</f>
        <v>#REF!</v>
      </c>
      <c r="Y651" s="31" t="e">
        <f>'Рейтинговая таблица организаций'!#REF!</f>
        <v>#REF!</v>
      </c>
      <c r="Z651" s="35" t="e">
        <f>'Рейтинговая таблица организаций'!#REF!</f>
        <v>#REF!</v>
      </c>
      <c r="AA651" s="36" t="e">
        <f>'Рейтинговая таблица организаций'!#REF!</f>
        <v>#REF!</v>
      </c>
    </row>
    <row r="652" spans="1:27">
      <c r="A652" s="33" t="e">
        <f>'бланки '!#REF!</f>
        <v>#REF!</v>
      </c>
      <c r="B652" s="33" t="e">
        <f>'Рейтинговая таблица организаций'!#REF!</f>
        <v>#REF!</v>
      </c>
      <c r="C652" s="33" t="e">
        <f>'Рейтинговая таблица организаций'!#REF!</f>
        <v>#REF!</v>
      </c>
      <c r="D652" s="33" t="e">
        <f>'Рейтинговая таблица организаций'!#REF!</f>
        <v>#REF!</v>
      </c>
      <c r="E652" s="31" t="e">
        <f>'Рейтинговая таблица организаций'!#REF!</f>
        <v>#REF!</v>
      </c>
      <c r="F652" s="31" t="e">
        <f>'Рейтинговая таблица организаций'!#REF!</f>
        <v>#REF!</v>
      </c>
      <c r="G652" s="31" t="e">
        <f>'Рейтинговая таблица организаций'!#REF!</f>
        <v>#REF!</v>
      </c>
      <c r="H652" s="31" t="e">
        <f>'Рейтинговая таблица организаций'!#REF!</f>
        <v>#REF!</v>
      </c>
      <c r="I652" s="31" t="e">
        <f>'Рейтинговая таблица организаций'!#REF!</f>
        <v>#REF!</v>
      </c>
      <c r="J652" s="35" t="e">
        <f>'Рейтинговая таблица организаций'!#REF!</f>
        <v>#REF!</v>
      </c>
      <c r="K652" s="31" t="e">
        <f>'Рейтинговая таблица организаций'!#REF!</f>
        <v>#REF!</v>
      </c>
      <c r="L652" s="31" t="e">
        <f t="shared" si="10"/>
        <v>#REF!</v>
      </c>
      <c r="M652" s="31" t="e">
        <f>'Рейтинговая таблица организаций'!#REF!</f>
        <v>#REF!</v>
      </c>
      <c r="N652" s="35" t="e">
        <f>'Рейтинговая таблица организаций'!#REF!</f>
        <v>#REF!</v>
      </c>
      <c r="O652" s="85" t="e">
        <f>'Рейтинговая таблица организаций'!#REF!</f>
        <v>#REF!</v>
      </c>
      <c r="P652" s="85" t="e">
        <f>'Рейтинговая таблица организаций'!#REF!</f>
        <v>#REF!</v>
      </c>
      <c r="Q652" s="85" t="e">
        <f>'Рейтинговая таблица организаций'!#REF!</f>
        <v>#REF!</v>
      </c>
      <c r="R652" s="86" t="e">
        <f>'Рейтинговая таблица организаций'!#REF!</f>
        <v>#REF!</v>
      </c>
      <c r="S652" s="31" t="e">
        <f>'Рейтинговая таблица организаций'!#REF!</f>
        <v>#REF!</v>
      </c>
      <c r="T652" s="31" t="e">
        <f>'Рейтинговая таблица организаций'!#REF!</f>
        <v>#REF!</v>
      </c>
      <c r="U652" s="31" t="e">
        <f>'Рейтинговая таблица организаций'!#REF!</f>
        <v>#REF!</v>
      </c>
      <c r="V652" s="35" t="e">
        <f>'Рейтинговая таблица организаций'!#REF!</f>
        <v>#REF!</v>
      </c>
      <c r="W652" s="31" t="e">
        <f>'Рейтинговая таблица организаций'!#REF!</f>
        <v>#REF!</v>
      </c>
      <c r="X652" s="31" t="e">
        <f>'Рейтинговая таблица организаций'!#REF!</f>
        <v>#REF!</v>
      </c>
      <c r="Y652" s="31" t="e">
        <f>'Рейтинговая таблица организаций'!#REF!</f>
        <v>#REF!</v>
      </c>
      <c r="Z652" s="35" t="e">
        <f>'Рейтинговая таблица организаций'!#REF!</f>
        <v>#REF!</v>
      </c>
      <c r="AA652" s="36" t="e">
        <f>'Рейтинговая таблица организаций'!#REF!</f>
        <v>#REF!</v>
      </c>
    </row>
    <row r="653" spans="1:27">
      <c r="A653" s="33" t="e">
        <f>'бланки '!#REF!</f>
        <v>#REF!</v>
      </c>
      <c r="B653" s="33" t="e">
        <f>'Рейтинговая таблица организаций'!#REF!</f>
        <v>#REF!</v>
      </c>
      <c r="C653" s="33" t="e">
        <f>'Рейтинговая таблица организаций'!#REF!</f>
        <v>#REF!</v>
      </c>
      <c r="D653" s="33" t="e">
        <f>'Рейтинговая таблица организаций'!#REF!</f>
        <v>#REF!</v>
      </c>
      <c r="E653" s="31" t="e">
        <f>'Рейтинговая таблица организаций'!#REF!</f>
        <v>#REF!</v>
      </c>
      <c r="F653" s="31" t="e">
        <f>'Рейтинговая таблица организаций'!#REF!</f>
        <v>#REF!</v>
      </c>
      <c r="G653" s="31" t="e">
        <f>'Рейтинговая таблица организаций'!#REF!</f>
        <v>#REF!</v>
      </c>
      <c r="H653" s="31" t="e">
        <f>'Рейтинговая таблица организаций'!#REF!</f>
        <v>#REF!</v>
      </c>
      <c r="I653" s="31" t="e">
        <f>'Рейтинговая таблица организаций'!#REF!</f>
        <v>#REF!</v>
      </c>
      <c r="J653" s="35" t="e">
        <f>'Рейтинговая таблица организаций'!#REF!</f>
        <v>#REF!</v>
      </c>
      <c r="K653" s="31" t="e">
        <f>'Рейтинговая таблица организаций'!#REF!</f>
        <v>#REF!</v>
      </c>
      <c r="L653" s="31" t="e">
        <f t="shared" si="10"/>
        <v>#REF!</v>
      </c>
      <c r="M653" s="31" t="e">
        <f>'Рейтинговая таблица организаций'!#REF!</f>
        <v>#REF!</v>
      </c>
      <c r="N653" s="35" t="e">
        <f>'Рейтинговая таблица организаций'!#REF!</f>
        <v>#REF!</v>
      </c>
      <c r="O653" s="85" t="e">
        <f>'Рейтинговая таблица организаций'!#REF!</f>
        <v>#REF!</v>
      </c>
      <c r="P653" s="85" t="e">
        <f>'Рейтинговая таблица организаций'!#REF!</f>
        <v>#REF!</v>
      </c>
      <c r="Q653" s="85" t="e">
        <f>'Рейтинговая таблица организаций'!#REF!</f>
        <v>#REF!</v>
      </c>
      <c r="R653" s="86" t="e">
        <f>'Рейтинговая таблица организаций'!#REF!</f>
        <v>#REF!</v>
      </c>
      <c r="S653" s="31" t="e">
        <f>'Рейтинговая таблица организаций'!#REF!</f>
        <v>#REF!</v>
      </c>
      <c r="T653" s="31" t="e">
        <f>'Рейтинговая таблица организаций'!#REF!</f>
        <v>#REF!</v>
      </c>
      <c r="U653" s="31" t="e">
        <f>'Рейтинговая таблица организаций'!#REF!</f>
        <v>#REF!</v>
      </c>
      <c r="V653" s="35" t="e">
        <f>'Рейтинговая таблица организаций'!#REF!</f>
        <v>#REF!</v>
      </c>
      <c r="W653" s="31" t="e">
        <f>'Рейтинговая таблица организаций'!#REF!</f>
        <v>#REF!</v>
      </c>
      <c r="X653" s="31" t="e">
        <f>'Рейтинговая таблица организаций'!#REF!</f>
        <v>#REF!</v>
      </c>
      <c r="Y653" s="31" t="e">
        <f>'Рейтинговая таблица организаций'!#REF!</f>
        <v>#REF!</v>
      </c>
      <c r="Z653" s="35" t="e">
        <f>'Рейтинговая таблица организаций'!#REF!</f>
        <v>#REF!</v>
      </c>
      <c r="AA653" s="36" t="e">
        <f>'Рейтинговая таблица организаций'!#REF!</f>
        <v>#REF!</v>
      </c>
    </row>
    <row r="654" spans="1:27">
      <c r="C654" s="30" t="e">
        <f>AVERAGE(C2:C653)</f>
        <v>#REF!</v>
      </c>
      <c r="D654" s="30" t="e">
        <f t="shared" ref="D654:AA654" si="11">AVERAGE(D2:D653)</f>
        <v>#REF!</v>
      </c>
      <c r="E654" s="30" t="e">
        <f t="shared" si="11"/>
        <v>#REF!</v>
      </c>
      <c r="F654" s="30" t="e">
        <f t="shared" si="11"/>
        <v>#REF!</v>
      </c>
      <c r="G654" s="30" t="e">
        <f t="shared" si="11"/>
        <v>#REF!</v>
      </c>
      <c r="H654" s="30" t="e">
        <f t="shared" si="11"/>
        <v>#REF!</v>
      </c>
      <c r="I654" s="30" t="e">
        <f t="shared" si="11"/>
        <v>#REF!</v>
      </c>
      <c r="J654" s="30" t="e">
        <f t="shared" si="11"/>
        <v>#REF!</v>
      </c>
      <c r="K654" s="30" t="e">
        <f t="shared" si="11"/>
        <v>#REF!</v>
      </c>
      <c r="L654" s="30" t="e">
        <f t="shared" si="11"/>
        <v>#REF!</v>
      </c>
      <c r="M654" s="30" t="e">
        <f t="shared" si="11"/>
        <v>#REF!</v>
      </c>
      <c r="N654" s="30" t="e">
        <f t="shared" si="11"/>
        <v>#REF!</v>
      </c>
      <c r="O654" s="87" t="e">
        <f t="shared" si="11"/>
        <v>#REF!</v>
      </c>
      <c r="P654" s="87" t="e">
        <f t="shared" si="11"/>
        <v>#REF!</v>
      </c>
      <c r="Q654" s="87" t="e">
        <f t="shared" si="11"/>
        <v>#REF!</v>
      </c>
      <c r="R654" s="87" t="e">
        <f t="shared" si="11"/>
        <v>#REF!</v>
      </c>
      <c r="S654" s="30" t="e">
        <f t="shared" si="11"/>
        <v>#REF!</v>
      </c>
      <c r="T654" s="30" t="e">
        <f t="shared" si="11"/>
        <v>#REF!</v>
      </c>
      <c r="U654" s="30" t="e">
        <f t="shared" si="11"/>
        <v>#REF!</v>
      </c>
      <c r="V654" s="30" t="e">
        <f t="shared" si="11"/>
        <v>#REF!</v>
      </c>
      <c r="W654" s="30" t="e">
        <f t="shared" si="11"/>
        <v>#REF!</v>
      </c>
      <c r="X654" s="30" t="e">
        <f t="shared" si="11"/>
        <v>#REF!</v>
      </c>
      <c r="Y654" s="30" t="e">
        <f t="shared" si="11"/>
        <v>#REF!</v>
      </c>
      <c r="Z654" s="30" t="e">
        <f t="shared" si="11"/>
        <v>#REF!</v>
      </c>
      <c r="AA654" s="30" t="e">
        <f t="shared" si="11"/>
        <v>#REF!</v>
      </c>
    </row>
    <row r="655" spans="1:27">
      <c r="O655" s="87"/>
      <c r="P655" s="87"/>
      <c r="Q655" s="87"/>
      <c r="R655" s="87"/>
    </row>
    <row r="656" spans="1:27">
      <c r="O656" s="87"/>
      <c r="P656" s="87"/>
      <c r="Q656" s="87"/>
      <c r="R656" s="87"/>
    </row>
    <row r="657" spans="15:18">
      <c r="O657" s="87"/>
      <c r="P657" s="87"/>
      <c r="Q657" s="87"/>
      <c r="R657" s="87"/>
    </row>
    <row r="658" spans="15:18">
      <c r="O658" s="87"/>
      <c r="P658" s="87"/>
      <c r="Q658" s="87"/>
      <c r="R658" s="87"/>
    </row>
    <row r="659" spans="15:18">
      <c r="O659" s="87"/>
      <c r="P659" s="87"/>
      <c r="Q659" s="87"/>
      <c r="R659" s="87"/>
    </row>
    <row r="660" spans="15:18">
      <c r="O660" s="87"/>
      <c r="P660" s="87"/>
      <c r="Q660" s="87"/>
      <c r="R660" s="87"/>
    </row>
    <row r="661" spans="15:18">
      <c r="O661" s="87"/>
      <c r="P661" s="87"/>
      <c r="Q661" s="87"/>
      <c r="R661" s="87"/>
    </row>
    <row r="662" spans="15:18">
      <c r="O662" s="87"/>
      <c r="P662" s="87"/>
      <c r="Q662" s="87"/>
      <c r="R662" s="87"/>
    </row>
    <row r="663" spans="15:18">
      <c r="O663" s="87"/>
      <c r="P663" s="87"/>
      <c r="Q663" s="87"/>
      <c r="R663" s="87"/>
    </row>
    <row r="664" spans="15:18">
      <c r="O664" s="87"/>
      <c r="P664" s="87"/>
      <c r="Q664" s="87"/>
      <c r="R664" s="87"/>
    </row>
    <row r="665" spans="15:18">
      <c r="O665" s="87"/>
      <c r="P665" s="87"/>
      <c r="Q665" s="87"/>
      <c r="R665" s="87"/>
    </row>
    <row r="666" spans="15:18">
      <c r="O666" s="87"/>
      <c r="P666" s="87"/>
      <c r="Q666" s="87"/>
      <c r="R666" s="87"/>
    </row>
    <row r="667" spans="15:18">
      <c r="O667" s="87"/>
      <c r="P667" s="87"/>
      <c r="Q667" s="87"/>
      <c r="R667" s="87"/>
    </row>
    <row r="668" spans="15:18">
      <c r="O668" s="87"/>
      <c r="P668" s="87"/>
      <c r="Q668" s="87"/>
      <c r="R668" s="87"/>
    </row>
    <row r="669" spans="15:18">
      <c r="O669" s="87"/>
      <c r="P669" s="87"/>
      <c r="Q669" s="87"/>
      <c r="R669" s="87"/>
    </row>
    <row r="670" spans="15:18">
      <c r="O670" s="87"/>
      <c r="P670" s="87"/>
      <c r="Q670" s="87"/>
      <c r="R670" s="87"/>
    </row>
    <row r="671" spans="15:18">
      <c r="O671" s="87"/>
      <c r="P671" s="87"/>
      <c r="Q671" s="87"/>
      <c r="R671" s="87"/>
    </row>
    <row r="672" spans="15:18">
      <c r="O672" s="87"/>
      <c r="P672" s="87"/>
      <c r="Q672" s="87"/>
      <c r="R672" s="87"/>
    </row>
    <row r="673" spans="15:18">
      <c r="O673" s="87"/>
      <c r="P673" s="87"/>
      <c r="Q673" s="87"/>
      <c r="R673" s="87"/>
    </row>
    <row r="674" spans="15:18">
      <c r="O674" s="87"/>
      <c r="P674" s="87"/>
      <c r="Q674" s="87"/>
      <c r="R674" s="87"/>
    </row>
    <row r="675" spans="15:18">
      <c r="O675" s="87"/>
      <c r="P675" s="87"/>
      <c r="Q675" s="87"/>
      <c r="R675" s="87"/>
    </row>
    <row r="676" spans="15:18">
      <c r="O676" s="87"/>
      <c r="P676" s="87"/>
      <c r="Q676" s="87"/>
      <c r="R676" s="87"/>
    </row>
    <row r="677" spans="15:18">
      <c r="O677" s="87"/>
      <c r="P677" s="87"/>
      <c r="Q677" s="87"/>
      <c r="R677" s="87"/>
    </row>
    <row r="678" spans="15:18">
      <c r="O678" s="87"/>
      <c r="P678" s="87"/>
      <c r="Q678" s="87"/>
      <c r="R678" s="87"/>
    </row>
    <row r="679" spans="15:18">
      <c r="O679" s="87"/>
      <c r="P679" s="87"/>
      <c r="Q679" s="87"/>
      <c r="R679" s="87"/>
    </row>
    <row r="680" spans="15:18">
      <c r="O680" s="87"/>
      <c r="P680" s="87"/>
      <c r="Q680" s="87"/>
      <c r="R680" s="87"/>
    </row>
    <row r="681" spans="15:18">
      <c r="O681" s="87"/>
      <c r="P681" s="87"/>
      <c r="Q681" s="87"/>
      <c r="R681" s="87"/>
    </row>
    <row r="682" spans="15:18">
      <c r="O682" s="87"/>
      <c r="P682" s="87"/>
      <c r="Q682" s="87"/>
      <c r="R682" s="87"/>
    </row>
    <row r="683" spans="15:18">
      <c r="O683" s="87"/>
      <c r="P683" s="87"/>
      <c r="Q683" s="87"/>
      <c r="R683" s="87"/>
    </row>
    <row r="684" spans="15:18">
      <c r="O684" s="87"/>
      <c r="P684" s="87"/>
      <c r="Q684" s="87"/>
      <c r="R684" s="87"/>
    </row>
    <row r="685" spans="15:18">
      <c r="O685" s="87"/>
      <c r="P685" s="87"/>
      <c r="Q685" s="87"/>
      <c r="R685" s="87"/>
    </row>
    <row r="686" spans="15:18">
      <c r="O686" s="87"/>
      <c r="P686" s="87"/>
      <c r="Q686" s="87"/>
      <c r="R686" s="87"/>
    </row>
    <row r="687" spans="15:18">
      <c r="O687" s="87"/>
      <c r="P687" s="87"/>
      <c r="Q687" s="87"/>
      <c r="R687" s="87"/>
    </row>
    <row r="688" spans="15:18">
      <c r="O688" s="87"/>
      <c r="P688" s="87"/>
      <c r="Q688" s="87"/>
      <c r="R688" s="87"/>
    </row>
    <row r="689" spans="15:18">
      <c r="O689" s="87"/>
      <c r="P689" s="87"/>
      <c r="Q689" s="87"/>
      <c r="R689" s="87"/>
    </row>
    <row r="690" spans="15:18">
      <c r="O690" s="87"/>
      <c r="P690" s="87"/>
      <c r="Q690" s="87"/>
      <c r="R690" s="87"/>
    </row>
    <row r="691" spans="15:18">
      <c r="O691" s="87"/>
      <c r="P691" s="87"/>
      <c r="Q691" s="87"/>
      <c r="R691" s="87"/>
    </row>
    <row r="692" spans="15:18">
      <c r="O692" s="87"/>
      <c r="P692" s="87"/>
      <c r="Q692" s="87"/>
      <c r="R692" s="87"/>
    </row>
    <row r="693" spans="15:18">
      <c r="O693" s="87"/>
      <c r="P693" s="87"/>
      <c r="Q693" s="87"/>
      <c r="R693" s="87"/>
    </row>
    <row r="694" spans="15:18">
      <c r="O694" s="87"/>
      <c r="P694" s="87"/>
      <c r="Q694" s="87"/>
      <c r="R694" s="87"/>
    </row>
    <row r="695" spans="15:18">
      <c r="O695" s="87"/>
      <c r="P695" s="87"/>
      <c r="Q695" s="87"/>
      <c r="R695" s="87"/>
    </row>
    <row r="696" spans="15:18">
      <c r="O696" s="87"/>
      <c r="P696" s="87"/>
      <c r="Q696" s="87"/>
      <c r="R696" s="87"/>
    </row>
    <row r="697" spans="15:18">
      <c r="O697" s="87"/>
      <c r="P697" s="87"/>
      <c r="Q697" s="87"/>
      <c r="R697" s="87"/>
    </row>
    <row r="698" spans="15:18">
      <c r="O698" s="87"/>
      <c r="P698" s="87"/>
      <c r="Q698" s="87"/>
      <c r="R698" s="87"/>
    </row>
    <row r="699" spans="15:18">
      <c r="O699" s="87"/>
      <c r="P699" s="87"/>
      <c r="Q699" s="87"/>
      <c r="R699" s="87"/>
    </row>
    <row r="700" spans="15:18">
      <c r="O700" s="87"/>
      <c r="P700" s="87"/>
      <c r="Q700" s="87"/>
      <c r="R700" s="87"/>
    </row>
    <row r="701" spans="15:18">
      <c r="O701" s="87"/>
      <c r="P701" s="87"/>
      <c r="Q701" s="87"/>
      <c r="R701" s="87"/>
    </row>
    <row r="702" spans="15:18">
      <c r="O702" s="87"/>
      <c r="P702" s="87"/>
      <c r="Q702" s="87"/>
      <c r="R702" s="87"/>
    </row>
    <row r="703" spans="15:18">
      <c r="O703" s="87"/>
      <c r="P703" s="87"/>
      <c r="Q703" s="87"/>
      <c r="R703" s="87"/>
    </row>
    <row r="704" spans="15:18">
      <c r="O704" s="87"/>
      <c r="P704" s="87"/>
      <c r="Q704" s="87"/>
      <c r="R704" s="87"/>
    </row>
    <row r="705" spans="15:18">
      <c r="O705" s="87"/>
      <c r="P705" s="87"/>
      <c r="Q705" s="87"/>
      <c r="R705" s="87"/>
    </row>
    <row r="706" spans="15:18">
      <c r="O706" s="87"/>
      <c r="P706" s="87"/>
      <c r="Q706" s="87"/>
      <c r="R706" s="87"/>
    </row>
    <row r="707" spans="15:18">
      <c r="O707" s="87"/>
      <c r="P707" s="87"/>
      <c r="Q707" s="87"/>
      <c r="R707" s="87"/>
    </row>
    <row r="708" spans="15:18">
      <c r="O708" s="87"/>
      <c r="P708" s="87"/>
      <c r="Q708" s="87"/>
      <c r="R708" s="87"/>
    </row>
    <row r="709" spans="15:18">
      <c r="O709" s="87"/>
      <c r="P709" s="87"/>
      <c r="Q709" s="87"/>
      <c r="R709" s="87"/>
    </row>
    <row r="710" spans="15:18">
      <c r="O710" s="87"/>
      <c r="P710" s="87"/>
      <c r="Q710" s="87"/>
      <c r="R710" s="87"/>
    </row>
    <row r="711" spans="15:18">
      <c r="O711" s="87"/>
      <c r="P711" s="87"/>
      <c r="Q711" s="87"/>
      <c r="R711" s="87"/>
    </row>
    <row r="712" spans="15:18">
      <c r="O712" s="87"/>
      <c r="P712" s="87"/>
      <c r="Q712" s="87"/>
      <c r="R712" s="87"/>
    </row>
    <row r="713" spans="15:18">
      <c r="O713" s="87"/>
      <c r="P713" s="87"/>
      <c r="Q713" s="87"/>
      <c r="R713" s="87"/>
    </row>
    <row r="714" spans="15:18">
      <c r="O714" s="87"/>
      <c r="P714" s="87"/>
      <c r="Q714" s="87"/>
      <c r="R714" s="87"/>
    </row>
    <row r="715" spans="15:18">
      <c r="O715" s="87"/>
      <c r="P715" s="87"/>
      <c r="Q715" s="87"/>
      <c r="R715" s="87"/>
    </row>
    <row r="716" spans="15:18">
      <c r="O716" s="87"/>
      <c r="P716" s="87"/>
      <c r="Q716" s="87"/>
      <c r="R716" s="87"/>
    </row>
    <row r="717" spans="15:18">
      <c r="O717" s="87"/>
      <c r="P717" s="87"/>
      <c r="Q717" s="87"/>
      <c r="R717" s="87"/>
    </row>
    <row r="718" spans="15:18">
      <c r="O718" s="87"/>
      <c r="P718" s="87"/>
      <c r="Q718" s="87"/>
      <c r="R718" s="87"/>
    </row>
    <row r="719" spans="15:18">
      <c r="O719" s="87"/>
      <c r="P719" s="87"/>
      <c r="Q719" s="87"/>
      <c r="R719" s="87"/>
    </row>
    <row r="720" spans="15:18">
      <c r="O720" s="87"/>
      <c r="P720" s="87"/>
      <c r="Q720" s="87"/>
      <c r="R720" s="87"/>
    </row>
    <row r="721" spans="15:18">
      <c r="O721" s="87"/>
      <c r="P721" s="87"/>
      <c r="Q721" s="87"/>
      <c r="R721" s="87"/>
    </row>
    <row r="722" spans="15:18">
      <c r="O722" s="87"/>
      <c r="P722" s="87"/>
      <c r="Q722" s="87"/>
      <c r="R722" s="87"/>
    </row>
    <row r="723" spans="15:18">
      <c r="O723" s="87"/>
      <c r="P723" s="87"/>
      <c r="Q723" s="87"/>
      <c r="R723" s="87"/>
    </row>
    <row r="724" spans="15:18">
      <c r="O724" s="87"/>
      <c r="P724" s="87"/>
      <c r="Q724" s="87"/>
      <c r="R724" s="87"/>
    </row>
    <row r="725" spans="15:18">
      <c r="O725" s="87"/>
      <c r="P725" s="87"/>
      <c r="Q725" s="87"/>
      <c r="R725" s="87"/>
    </row>
    <row r="726" spans="15:18">
      <c r="O726" s="87"/>
      <c r="P726" s="87"/>
      <c r="Q726" s="87"/>
      <c r="R726" s="87"/>
    </row>
    <row r="727" spans="15:18">
      <c r="O727" s="87"/>
      <c r="P727" s="87"/>
      <c r="Q727" s="87"/>
      <c r="R727" s="87"/>
    </row>
    <row r="728" spans="15:18">
      <c r="O728" s="87"/>
      <c r="P728" s="87"/>
      <c r="Q728" s="87"/>
      <c r="R728" s="87"/>
    </row>
    <row r="729" spans="15:18">
      <c r="O729" s="87"/>
      <c r="P729" s="87"/>
      <c r="Q729" s="87"/>
      <c r="R729" s="87"/>
    </row>
    <row r="730" spans="15:18">
      <c r="O730" s="87"/>
      <c r="P730" s="87"/>
      <c r="Q730" s="87"/>
      <c r="R730" s="87"/>
    </row>
    <row r="731" spans="15:18">
      <c r="O731" s="87"/>
      <c r="P731" s="87"/>
      <c r="Q731" s="87"/>
      <c r="R731" s="87"/>
    </row>
    <row r="732" spans="15:18">
      <c r="O732" s="87"/>
      <c r="P732" s="87"/>
      <c r="Q732" s="87"/>
      <c r="R732" s="87"/>
    </row>
    <row r="733" spans="15:18">
      <c r="O733" s="87"/>
      <c r="P733" s="87"/>
      <c r="Q733" s="87"/>
      <c r="R733" s="87"/>
    </row>
    <row r="734" spans="15:18">
      <c r="O734" s="87"/>
      <c r="P734" s="87"/>
      <c r="Q734" s="87"/>
      <c r="R734" s="87"/>
    </row>
    <row r="735" spans="15:18">
      <c r="O735" s="87"/>
      <c r="P735" s="87"/>
      <c r="Q735" s="87"/>
      <c r="R735" s="87"/>
    </row>
    <row r="736" spans="15:18">
      <c r="O736" s="87"/>
      <c r="P736" s="87"/>
      <c r="Q736" s="87"/>
      <c r="R736" s="87"/>
    </row>
    <row r="737" spans="15:18">
      <c r="O737" s="87"/>
      <c r="P737" s="87"/>
      <c r="Q737" s="87"/>
      <c r="R737" s="87"/>
    </row>
    <row r="738" spans="15:18">
      <c r="O738" s="87"/>
      <c r="P738" s="87"/>
      <c r="Q738" s="87"/>
      <c r="R738" s="87"/>
    </row>
    <row r="739" spans="15:18">
      <c r="O739" s="87"/>
      <c r="P739" s="87"/>
      <c r="Q739" s="87"/>
      <c r="R739" s="87"/>
    </row>
    <row r="740" spans="15:18">
      <c r="O740" s="87"/>
      <c r="P740" s="87"/>
      <c r="Q740" s="87"/>
      <c r="R740" s="87"/>
    </row>
    <row r="741" spans="15:18">
      <c r="O741" s="87"/>
      <c r="P741" s="87"/>
      <c r="Q741" s="87"/>
      <c r="R741" s="87"/>
    </row>
    <row r="742" spans="15:18">
      <c r="O742" s="87"/>
      <c r="P742" s="87"/>
      <c r="Q742" s="87"/>
      <c r="R742" s="87"/>
    </row>
    <row r="743" spans="15:18">
      <c r="O743" s="87"/>
      <c r="P743" s="87"/>
      <c r="Q743" s="87"/>
      <c r="R743" s="87"/>
    </row>
    <row r="744" spans="15:18">
      <c r="O744" s="87"/>
      <c r="P744" s="87"/>
      <c r="Q744" s="87"/>
      <c r="R744" s="87"/>
    </row>
    <row r="745" spans="15:18">
      <c r="O745" s="87"/>
      <c r="P745" s="87"/>
      <c r="Q745" s="87"/>
      <c r="R745" s="87"/>
    </row>
    <row r="746" spans="15:18">
      <c r="O746" s="87"/>
      <c r="P746" s="87"/>
      <c r="Q746" s="87"/>
      <c r="R746" s="87"/>
    </row>
    <row r="747" spans="15:18">
      <c r="O747" s="87"/>
      <c r="P747" s="87"/>
      <c r="Q747" s="87"/>
      <c r="R747" s="87"/>
    </row>
    <row r="748" spans="15:18">
      <c r="O748" s="87"/>
      <c r="P748" s="87"/>
      <c r="Q748" s="87"/>
      <c r="R748" s="87"/>
    </row>
    <row r="749" spans="15:18">
      <c r="O749" s="87"/>
      <c r="P749" s="87"/>
      <c r="Q749" s="87"/>
      <c r="R749" s="87"/>
    </row>
    <row r="750" spans="15:18">
      <c r="O750" s="87"/>
      <c r="P750" s="87"/>
      <c r="Q750" s="87"/>
      <c r="R750" s="87"/>
    </row>
    <row r="751" spans="15:18">
      <c r="O751" s="87"/>
      <c r="P751" s="87"/>
      <c r="Q751" s="87"/>
      <c r="R751" s="87"/>
    </row>
    <row r="752" spans="15:18">
      <c r="O752" s="87"/>
      <c r="P752" s="87"/>
      <c r="Q752" s="87"/>
      <c r="R752" s="87"/>
    </row>
    <row r="753" spans="15:18">
      <c r="O753" s="87"/>
      <c r="P753" s="87"/>
      <c r="Q753" s="87"/>
      <c r="R753" s="87"/>
    </row>
    <row r="754" spans="15:18">
      <c r="O754" s="87"/>
      <c r="P754" s="87"/>
      <c r="Q754" s="87"/>
      <c r="R754" s="87"/>
    </row>
    <row r="755" spans="15:18">
      <c r="O755" s="87"/>
      <c r="P755" s="87"/>
      <c r="Q755" s="87"/>
      <c r="R755" s="87"/>
    </row>
    <row r="756" spans="15:18">
      <c r="O756" s="87"/>
      <c r="P756" s="87"/>
      <c r="Q756" s="87"/>
      <c r="R756" s="87"/>
    </row>
    <row r="757" spans="15:18">
      <c r="O757" s="87"/>
      <c r="P757" s="87"/>
      <c r="Q757" s="87"/>
      <c r="R757" s="87"/>
    </row>
    <row r="758" spans="15:18">
      <c r="O758" s="87"/>
      <c r="P758" s="87"/>
      <c r="Q758" s="87"/>
      <c r="R758" s="87"/>
    </row>
    <row r="759" spans="15:18">
      <c r="O759" s="87"/>
      <c r="P759" s="87"/>
      <c r="Q759" s="87"/>
      <c r="R759" s="87"/>
    </row>
    <row r="760" spans="15:18">
      <c r="O760" s="87"/>
      <c r="P760" s="87"/>
      <c r="Q760" s="87"/>
      <c r="R760" s="87"/>
    </row>
  </sheetData>
  <phoneticPr fontId="23" type="noConversion"/>
  <pageMargins left="0.7" right="0.7" top="0.75" bottom="0.75" header="0.3" footer="0.3"/>
  <pageSetup paperSize="9" orientation="portrait" horizontalDpi="4294967292"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Рейтинговая таблица организаций</vt:lpstr>
      <vt:lpstr>для bus.gov.ru</vt:lpstr>
      <vt:lpstr>Открытость и доступность</vt:lpstr>
      <vt:lpstr>ИТОГ</vt:lpstr>
      <vt:lpstr>бланки </vt:lpstr>
      <vt:lpstr>Матрица бас гов</vt:lpstr>
      <vt:lpstr>описание</vt:lpstr>
      <vt:lpstr>анкеты</vt:lpstr>
      <vt:lpstr>Критерии и показатели</vt:lpstr>
      <vt:lpstr>Лист3</vt:lpstr>
      <vt:lpstr>для таблиц</vt:lpstr>
    </vt:vector>
  </TitlesOfParts>
  <Company>ООО АктивМаркетинг</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Ольга Маланушенко</cp:lastModifiedBy>
  <dcterms:created xsi:type="dcterms:W3CDTF">2019-06-09T22:16:24Z</dcterms:created>
  <dcterms:modified xsi:type="dcterms:W3CDTF">2023-10-29T22:40:16Z</dcterms:modified>
</cp:coreProperties>
</file>